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ltados" sheetId="2" state="visible" r:id="rId4"/>
    <sheet name="Simulac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<sst xmlns="http://schemas.openxmlformats.org/spreadsheetml/2006/main" count="124" uniqueCount="115">
  <si>
    <t xml:space="preserve">Simulación Monte Carlo - TIR del proyecto (Compañía X)</t>
  </si>
  <si>
    <t xml:space="preserve">Datos base y distribuciones triangulares (a=mínimo, b=moda, c=máximo)</t>
  </si>
  <si>
    <t xml:space="preserve">Parámetros generales</t>
  </si>
  <si>
    <t xml:space="preserve">Tasa de impuestos (T)</t>
  </si>
  <si>
    <t xml:space="preserve">TREMA</t>
  </si>
  <si>
    <t xml:space="preserve">Vida fiscal del activo (años)</t>
  </si>
  <si>
    <t xml:space="preserve">Umbral de aceptación Prob(TIR&gt;TREMA)</t>
  </si>
  <si>
    <t xml:space="preserve">Número de simulaciones</t>
  </si>
  <si>
    <t xml:space="preserve">Activo fijo y activo circulante inicial (distribución triangular)</t>
  </si>
  <si>
    <t xml:space="preserve">Variable</t>
  </si>
  <si>
    <t xml:space="preserve">a (mínimo / optimista)</t>
  </si>
  <si>
    <t xml:space="preserve">b (moda / más probable)</t>
  </si>
  <si>
    <t xml:space="preserve">c (máximo / pesimista)</t>
  </si>
  <si>
    <t xml:space="preserve">Activo fijo inicial (AF)</t>
  </si>
  <si>
    <t xml:space="preserve">Activo circulante inicial (AC)</t>
  </si>
  <si>
    <t xml:space="preserve">Flujo de efectivo antes de impuestos, por año (triangular, igual los 5 años)</t>
  </si>
  <si>
    <t xml:space="preserve">Flujo antes de impuestos (x)</t>
  </si>
  <si>
    <t xml:space="preserve">Tasas de inflación, por año (triangular)</t>
  </si>
  <si>
    <t xml:space="preserve">Año</t>
  </si>
  <si>
    <t xml:space="preserve">Extremos teóricos (Paso 1 y Paso 2, calculados a mano)</t>
  </si>
  <si>
    <t xml:space="preserve">TIR mínima (todo pesimista)</t>
  </si>
  <si>
    <t xml:space="preserve">TIR máxima (todo optimista)</t>
  </si>
  <si>
    <t xml:space="preserve">Resultados de la simulación (Excel)</t>
  </si>
  <si>
    <t xml:space="preserve">Basado en 1000 simulaciones de la TIR (Pasos 4 a 9 del método de Coss Bu)</t>
  </si>
  <si>
    <t xml:space="preserve">Tabla de frecuencia acumulada de la TIR simulada (Pasos 3, 8 y 9)</t>
  </si>
  <si>
    <t xml:space="preserve">Intervalo #</t>
  </si>
  <si>
    <t xml:space="preserve">Límite inferior (%)</t>
  </si>
  <si>
    <t xml:space="preserve">Límite superior (%)</t>
  </si>
  <si>
    <t xml:space="preserve">Frecuencia</t>
  </si>
  <si>
    <t xml:space="preserve">Fracción</t>
  </si>
  <si>
    <t xml:space="preserve">Fracción acumulada</t>
  </si>
  <si>
    <t xml:space="preserve">Resultado principal</t>
  </si>
  <si>
    <t xml:space="preserve">Prob(TIR &gt; TREMA)</t>
  </si>
  <si>
    <t xml:space="preserve">Umbral requerido por la administración</t>
  </si>
  <si>
    <t xml:space="preserve">Decisión</t>
  </si>
  <si>
    <t xml:space="preserve">Comparación y validación de resultados (Teórico / Excel / Java)</t>
  </si>
  <si>
    <t xml:space="preserve">Método</t>
  </si>
  <si>
    <t xml:space="preserve">Teórico (libro, Tabla 5.6)</t>
  </si>
  <si>
    <t xml:space="preserve">Rechazar</t>
  </si>
  <si>
    <t xml:space="preserve">Excel (esta simulación)</t>
  </si>
  <si>
    <t xml:space="preserve">Java (completar con tu programa)</t>
  </si>
  <si>
    <t xml:space="preserve">N° sim</t>
  </si>
  <si>
    <t xml:space="preserve">R (AF)</t>
  </si>
  <si>
    <t xml:space="preserve">AF simulado</t>
  </si>
  <si>
    <t xml:space="preserve">R (AC)</t>
  </si>
  <si>
    <t xml:space="preserve">AC simulado</t>
  </si>
  <si>
    <t xml:space="preserve">R (x año 1)</t>
  </si>
  <si>
    <t xml:space="preserve">x año 1</t>
  </si>
  <si>
    <t xml:space="preserve">R (x año 2)</t>
  </si>
  <si>
    <t xml:space="preserve">x año 2</t>
  </si>
  <si>
    <t xml:space="preserve">R (x año 3)</t>
  </si>
  <si>
    <t xml:space="preserve">x año 3</t>
  </si>
  <si>
    <t xml:space="preserve">R (x año 4)</t>
  </si>
  <si>
    <t xml:space="preserve">x año 4</t>
  </si>
  <si>
    <t xml:space="preserve">R (x año 5)</t>
  </si>
  <si>
    <t xml:space="preserve">x año 5</t>
  </si>
  <si>
    <t xml:space="preserve">R (i año 1)</t>
  </si>
  <si>
    <t xml:space="preserve">i año 1</t>
  </si>
  <si>
    <t xml:space="preserve">R (i año 2)</t>
  </si>
  <si>
    <t xml:space="preserve">i año 2</t>
  </si>
  <si>
    <t xml:space="preserve">R (i año 3)</t>
  </si>
  <si>
    <t xml:space="preserve">i año 3</t>
  </si>
  <si>
    <t xml:space="preserve">R (i año 4)</t>
  </si>
  <si>
    <t xml:space="preserve">i año 4</t>
  </si>
  <si>
    <t xml:space="preserve">R (i año 5)</t>
  </si>
  <si>
    <t xml:space="preserve">i año 5</t>
  </si>
  <si>
    <t xml:space="preserve">Inflación acum. año 1</t>
  </si>
  <si>
    <t xml:space="preserve">Inflación acum. año 2</t>
  </si>
  <si>
    <t xml:space="preserve">Inflación acum. año 3</t>
  </si>
  <si>
    <t xml:space="preserve">Inflación acum. año 4</t>
  </si>
  <si>
    <t xml:space="preserve">Inflación acum. año 5</t>
  </si>
  <si>
    <t xml:space="preserve">Inv. adicional AC año 1</t>
  </si>
  <si>
    <t xml:space="preserve">Inv. adicional AC año 2</t>
  </si>
  <si>
    <t xml:space="preserve">Inv. adicional AC año 3</t>
  </si>
  <si>
    <t xml:space="preserve">Inv. adicional AC año 4</t>
  </si>
  <si>
    <t xml:space="preserve">Inv. adicional AC año 5</t>
  </si>
  <si>
    <t xml:space="preserve">Flujo antes imp. año 1 (corriente)</t>
  </si>
  <si>
    <t xml:space="preserve">Flujo antes imp. año 2 (corriente)</t>
  </si>
  <si>
    <t xml:space="preserve">Flujo antes imp. año 3 (corriente)</t>
  </si>
  <si>
    <t xml:space="preserve">Flujo antes imp. año 4 (corriente)</t>
  </si>
  <si>
    <t xml:space="preserve">Flujo antes imp. año 5 (corriente)</t>
  </si>
  <si>
    <t xml:space="preserve">Depreciación (fija)</t>
  </si>
  <si>
    <t xml:space="preserve">Ingreso gravable año 1</t>
  </si>
  <si>
    <t xml:space="preserve">Ingreso gravable año 2</t>
  </si>
  <si>
    <t xml:space="preserve">Ingreso gravable año 3</t>
  </si>
  <si>
    <t xml:space="preserve">Ingreso gravable año 4</t>
  </si>
  <si>
    <t xml:space="preserve">Ingreso gravable año 5</t>
  </si>
  <si>
    <t xml:space="preserve">Impuestos año 1</t>
  </si>
  <si>
    <t xml:space="preserve">Impuestos año 2</t>
  </si>
  <si>
    <t xml:space="preserve">Impuestos año 3</t>
  </si>
  <si>
    <t xml:space="preserve">Impuestos año 4</t>
  </si>
  <si>
    <t xml:space="preserve">Impuestos año 5</t>
  </si>
  <si>
    <t xml:space="preserve">Flujo desp. imp. año 1 (corriente)</t>
  </si>
  <si>
    <t xml:space="preserve">Flujo desp. imp. año 2 (corriente)</t>
  </si>
  <si>
    <t xml:space="preserve">Flujo desp. imp. año 3 (corriente)</t>
  </si>
  <si>
    <t xml:space="preserve">Flujo desp. imp. año 4 (corriente)</t>
  </si>
  <si>
    <t xml:space="preserve">Flujo desp. imp. año 5 (corriente)</t>
  </si>
  <si>
    <t xml:space="preserve">Flujo desp. imp. año 1 (constante)</t>
  </si>
  <si>
    <t xml:space="preserve">Flujo desp. imp. año 2 (constante)</t>
  </si>
  <si>
    <t xml:space="preserve">Flujo desp. imp. año 3 (constante)</t>
  </si>
  <si>
    <t xml:space="preserve">Flujo desp. imp. año 4 (constante)</t>
  </si>
  <si>
    <t xml:space="preserve">Flujo desp. imp. año 5 (constante)</t>
  </si>
  <si>
    <t xml:space="preserve">VR: AC recuperado (nominal)</t>
  </si>
  <si>
    <t xml:space="preserve">VR: 20% AF recuperado (nominal)</t>
  </si>
  <si>
    <t xml:space="preserve">VR antes de impuestos</t>
  </si>
  <si>
    <t xml:space="preserve">VR impuestos</t>
  </si>
  <si>
    <t xml:space="preserve">VR pesos corrientes</t>
  </si>
  <si>
    <t xml:space="preserve">VR pesos constantes</t>
  </si>
  <si>
    <t xml:space="preserve">Flujo año 0</t>
  </si>
  <si>
    <t xml:space="preserve">Flujo año 1</t>
  </si>
  <si>
    <t xml:space="preserve">Flujo año 2</t>
  </si>
  <si>
    <t xml:space="preserve">Flujo año 3</t>
  </si>
  <si>
    <t xml:space="preserve">Flujo año 4</t>
  </si>
  <si>
    <t xml:space="preserve">Flujo año 5</t>
  </si>
  <si>
    <t xml:space="preserve">TIR simulada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</si>
</sst>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#,##0"/>
    <numFmt numFmtId="168" formatCode="0.00"/>
    <numFmt numFmtId="169" formatCode="0.000"/>
    <numFmt numFmtId="170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597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la TIR simulada (1000 corridas)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Resultados!E6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Resultados!$D$7:$D$25</c:f>
              <c:strCache>
                <c:ptCount val="19"/>
                <c:pt idx="0">
                  <c:v>-1.95</c:v>
                </c:pt>
                <c:pt idx="1">
                  <c:v>-0.80</c:v>
                </c:pt>
                <c:pt idx="2">
                  <c:v>0.35</c:v>
                </c:pt>
                <c:pt idx="3">
                  <c:v>1.50</c:v>
                </c:pt>
                <c:pt idx="4">
                  <c:v>2.65</c:v>
                </c:pt>
                <c:pt idx="5">
                  <c:v>3.80</c:v>
                </c:pt>
                <c:pt idx="6">
                  <c:v>4.95</c:v>
                </c:pt>
                <c:pt idx="7">
                  <c:v>6.10</c:v>
                </c:pt>
                <c:pt idx="8">
                  <c:v>7.25</c:v>
                </c:pt>
                <c:pt idx="9">
                  <c:v>8.41</c:v>
                </c:pt>
                <c:pt idx="10">
                  <c:v>9.56</c:v>
                </c:pt>
                <c:pt idx="11">
                  <c:v>10.71</c:v>
                </c:pt>
                <c:pt idx="12">
                  <c:v>11.86</c:v>
                </c:pt>
                <c:pt idx="13">
                  <c:v>13.01</c:v>
                </c:pt>
                <c:pt idx="14">
                  <c:v>14.16</c:v>
                </c:pt>
                <c:pt idx="15">
                  <c:v>15.31</c:v>
                </c:pt>
                <c:pt idx="16">
                  <c:v>16.46</c:v>
                </c:pt>
                <c:pt idx="17">
                  <c:v>17.61</c:v>
                </c:pt>
                <c:pt idx="18">
                  <c:v>18.76</c:v>
                </c:pt>
              </c:strCache>
            </c:strRef>
          </c:cat>
          <c:val>
            <c:numRef>
              <c:f>Resultados!$E$7:$E$25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17</c:v>
                </c:pt>
                <c:pt idx="6">
                  <c:v>86</c:v>
                </c:pt>
                <c:pt idx="7">
                  <c:v>123</c:v>
                </c:pt>
                <c:pt idx="8">
                  <c:v>187</c:v>
                </c:pt>
                <c:pt idx="9">
                  <c:v>196</c:v>
                </c:pt>
                <c:pt idx="10">
                  <c:v>194</c:v>
                </c:pt>
                <c:pt idx="11">
                  <c:v>110</c:v>
                </c:pt>
                <c:pt idx="12">
                  <c:v>69</c:v>
                </c:pt>
                <c:pt idx="13">
                  <c:v>10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69918467"/>
        <c:axId val="68356965"/>
      </c:barChart>
      <c:catAx>
        <c:axId val="69918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Intervalo de TIR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56965"/>
        <c:crosses val="autoZero"/>
        <c:auto val="1"/>
        <c:lblAlgn val="ctr"/>
        <c:lblOffset val="100"/>
        <c:noMultiLvlLbl val="0"/>
      </c:catAx>
      <c:valAx>
        <c:axId val="68356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18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20</xdr:col>
      <xdr:colOff>581760</xdr:colOff>
      <xdr:row>22</xdr:row>
      <xdr:rowOff>65880</xdr:rowOff>
    </xdr:to>
    <xdr:graphicFrame>
      <xdr:nvGraphicFramePr>
        <xdr:cNvPr id="0" name="Chart 1"/>
        <xdr:cNvGraphicFramePr/>
      </xdr:nvGraphicFramePr>
      <xdr:xfrm>
        <a:off x="8646840" y="790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5" min="3" style="1" width="2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D6" s="6" t="n">
        <v>0.5</v>
      </c>
    </row>
    <row r="7" customFormat="false" ht="15" hidden="false" customHeight="true" outlineLevel="0" collapsed="false">
      <c r="B7" s="5" t="s">
        <v>4</v>
      </c>
      <c r="D7" s="6" t="n">
        <v>0.15</v>
      </c>
    </row>
    <row r="8" customFormat="false" ht="15" hidden="false" customHeight="true" outlineLevel="0" collapsed="false">
      <c r="B8" s="5" t="s">
        <v>5</v>
      </c>
      <c r="D8" s="7" t="n">
        <v>5</v>
      </c>
    </row>
    <row r="9" customFormat="false" ht="15" hidden="false" customHeight="true" outlineLevel="0" collapsed="false">
      <c r="B9" s="5" t="s">
        <v>6</v>
      </c>
      <c r="D9" s="6" t="n">
        <v>0.9</v>
      </c>
    </row>
    <row r="10" customFormat="false" ht="15" hidden="false" customHeight="true" outlineLevel="0" collapsed="false">
      <c r="B10" s="5" t="s">
        <v>7</v>
      </c>
      <c r="D10" s="8" t="n">
        <v>1000</v>
      </c>
    </row>
    <row r="12" customFormat="false" ht="15" hidden="false" customHeight="true" outlineLevel="0" collapsed="false">
      <c r="B12" s="4" t="s">
        <v>8</v>
      </c>
    </row>
    <row r="13" customFormat="false" ht="26.25" hidden="false" customHeight="true" outlineLevel="0" collapsed="false">
      <c r="B13" s="9" t="s">
        <v>9</v>
      </c>
      <c r="C13" s="9" t="s">
        <v>10</v>
      </c>
      <c r="D13" s="9" t="s">
        <v>11</v>
      </c>
      <c r="E13" s="9" t="s">
        <v>12</v>
      </c>
    </row>
    <row r="14" customFormat="false" ht="15" hidden="false" customHeight="true" outlineLevel="0" collapsed="false">
      <c r="B14" s="10" t="s">
        <v>13</v>
      </c>
      <c r="C14" s="11" t="n">
        <v>60000</v>
      </c>
      <c r="D14" s="11" t="n">
        <v>70000</v>
      </c>
      <c r="E14" s="11" t="n">
        <v>100000</v>
      </c>
    </row>
    <row r="15" customFormat="false" ht="15" hidden="false" customHeight="true" outlineLevel="0" collapsed="false">
      <c r="B15" s="10" t="s">
        <v>14</v>
      </c>
      <c r="C15" s="11" t="n">
        <v>25000</v>
      </c>
      <c r="D15" s="11" t="n">
        <v>30000</v>
      </c>
      <c r="E15" s="11" t="n">
        <v>40000</v>
      </c>
    </row>
    <row r="17" customFormat="false" ht="15" hidden="false" customHeight="true" outlineLevel="0" collapsed="false">
      <c r="B17" s="4" t="s">
        <v>15</v>
      </c>
    </row>
    <row r="18" customFormat="false" ht="26.25" hidden="false" customHeight="true" outlineLevel="0" collapsed="false">
      <c r="B18" s="9" t="s">
        <v>9</v>
      </c>
      <c r="C18" s="9" t="s">
        <v>10</v>
      </c>
      <c r="D18" s="9" t="s">
        <v>11</v>
      </c>
      <c r="E18" s="9" t="s">
        <v>12</v>
      </c>
    </row>
    <row r="19" customFormat="false" ht="15" hidden="false" customHeight="true" outlineLevel="0" collapsed="false">
      <c r="B19" s="10" t="s">
        <v>16</v>
      </c>
      <c r="C19" s="11" t="n">
        <v>30000</v>
      </c>
      <c r="D19" s="11" t="n">
        <v>40000</v>
      </c>
      <c r="E19" s="11" t="n">
        <v>45000</v>
      </c>
    </row>
    <row r="21" customFormat="false" ht="15" hidden="false" customHeight="true" outlineLevel="0" collapsed="false">
      <c r="B21" s="4" t="s">
        <v>17</v>
      </c>
    </row>
    <row r="22" customFormat="false" ht="26.25" hidden="false" customHeight="true" outlineLevel="0" collapsed="false">
      <c r="B22" s="9" t="s">
        <v>18</v>
      </c>
      <c r="C22" s="9" t="s">
        <v>10</v>
      </c>
      <c r="D22" s="9" t="s">
        <v>11</v>
      </c>
      <c r="E22" s="9" t="s">
        <v>12</v>
      </c>
    </row>
    <row r="23" customFormat="false" ht="15" hidden="false" customHeight="true" outlineLevel="0" collapsed="false">
      <c r="B23" s="10" t="n">
        <v>1</v>
      </c>
      <c r="C23" s="12" t="n">
        <v>0.12</v>
      </c>
      <c r="D23" s="12" t="n">
        <v>0.15</v>
      </c>
      <c r="E23" s="12" t="n">
        <v>0.18</v>
      </c>
    </row>
    <row r="24" customFormat="false" ht="15" hidden="false" customHeight="true" outlineLevel="0" collapsed="false">
      <c r="B24" s="10" t="n">
        <v>2</v>
      </c>
      <c r="C24" s="12" t="n">
        <v>0.12</v>
      </c>
      <c r="D24" s="12" t="n">
        <v>0.15</v>
      </c>
      <c r="E24" s="12" t="n">
        <v>0.18</v>
      </c>
    </row>
    <row r="25" customFormat="false" ht="15" hidden="false" customHeight="true" outlineLevel="0" collapsed="false">
      <c r="B25" s="10" t="n">
        <v>3</v>
      </c>
      <c r="C25" s="12" t="n">
        <v>0.15</v>
      </c>
      <c r="D25" s="12" t="n">
        <v>0.18</v>
      </c>
      <c r="E25" s="12" t="n">
        <v>0.22</v>
      </c>
    </row>
    <row r="26" customFormat="false" ht="15" hidden="false" customHeight="true" outlineLevel="0" collapsed="false">
      <c r="B26" s="10" t="n">
        <v>4</v>
      </c>
      <c r="C26" s="12" t="n">
        <v>0.18</v>
      </c>
      <c r="D26" s="12" t="n">
        <v>0.2</v>
      </c>
      <c r="E26" s="12" t="n">
        <v>0.25</v>
      </c>
    </row>
    <row r="27" customFormat="false" ht="15" hidden="false" customHeight="true" outlineLevel="0" collapsed="false">
      <c r="B27" s="10" t="n">
        <v>5</v>
      </c>
      <c r="C27" s="12" t="n">
        <v>0.19</v>
      </c>
      <c r="D27" s="12" t="n">
        <v>0.22</v>
      </c>
      <c r="E27" s="12" t="n">
        <v>0.28</v>
      </c>
    </row>
    <row r="30" customFormat="false" ht="15" hidden="false" customHeight="true" outlineLevel="0" collapsed="false">
      <c r="B30" s="4" t="s">
        <v>19</v>
      </c>
    </row>
    <row r="31" customFormat="false" ht="15" hidden="false" customHeight="true" outlineLevel="0" collapsed="false">
      <c r="B31" s="5" t="s">
        <v>20</v>
      </c>
      <c r="D31" s="13" t="n">
        <v>-0.031</v>
      </c>
    </row>
    <row r="32" customFormat="false" ht="15" hidden="false" customHeight="true" outlineLevel="0" collapsed="false">
      <c r="B32" s="5" t="s">
        <v>21</v>
      </c>
      <c r="D32" s="13" t="n">
        <v>0.1991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6"/>
  </cols>
  <sheetData>
    <row r="2" customFormat="false" ht="17.25" hidden="false" customHeight="true" outlineLevel="0" collapsed="false">
      <c r="B2" s="2" t="s">
        <v>22</v>
      </c>
    </row>
    <row r="3" customFormat="false" ht="15" hidden="false" customHeight="true" outlineLevel="0" collapsed="false">
      <c r="B3" s="3" t="s">
        <v>23</v>
      </c>
    </row>
    <row r="5" customFormat="false" ht="15" hidden="false" customHeight="true" outlineLevel="0" collapsed="false">
      <c r="B5" s="4" t="s">
        <v>24</v>
      </c>
    </row>
    <row r="6" customFormat="false" ht="23.25" hidden="false" customHeight="true" outlineLevel="0" collapsed="false">
      <c r="B6" s="14" t="s">
        <v>25</v>
      </c>
      <c r="C6" s="14" t="s">
        <v>26</v>
      </c>
      <c r="D6" s="14" t="s">
        <v>27</v>
      </c>
      <c r="E6" s="14" t="s">
        <v>28</v>
      </c>
      <c r="F6" s="14" t="s">
        <v>29</v>
      </c>
      <c r="G6" s="14" t="s">
        <v>30</v>
      </c>
    </row>
    <row r="7" customFormat="false" ht="15" hidden="false" customHeight="true" outlineLevel="0" collapsed="false">
      <c r="B7" s="15" t="n">
        <v>1</v>
      </c>
      <c r="C7" s="16" t="n">
        <f aca="false">Datos!$D$31*100</f>
        <v>-3.1</v>
      </c>
      <c r="D7" s="16" t="n">
        <f aca="false">Datos!$D$31*100+(Datos!$D$32*100-Datos!$D$31*100)/20*1</f>
        <v>-1.9495</v>
      </c>
      <c r="E7" s="15" t="n">
        <f aca="false">COUNTIFS(Simulacion!$BV$2:$BV$1001,"&gt;="&amp;C7,Simulacion!$BV$2:$BV$1001,"&lt;="&amp;D7)</f>
        <v>0</v>
      </c>
      <c r="F7" s="17" t="n">
        <f aca="false">E7/Datos!$D$10</f>
        <v>0</v>
      </c>
      <c r="G7" s="17" t="n">
        <f aca="false">F7</f>
        <v>0</v>
      </c>
    </row>
    <row r="8" customFormat="false" ht="15" hidden="false" customHeight="true" outlineLevel="0" collapsed="false">
      <c r="B8" s="15" t="n">
        <v>2</v>
      </c>
      <c r="C8" s="16" t="n">
        <f aca="false">D7</f>
        <v>-1.9495</v>
      </c>
      <c r="D8" s="16" t="n">
        <f aca="false">Datos!$D$31*100+(Datos!$D$32*100-Datos!$D$31*100)/20*2</f>
        <v>-0.799</v>
      </c>
      <c r="E8" s="15" t="n">
        <f aca="false">COUNTIFS(Simulacion!$BV$2:$BV$1001,"&gt;"&amp;C8,Simulacion!$BV$2:$BV$1001,"&lt;="&amp;D8)</f>
        <v>0</v>
      </c>
      <c r="F8" s="17" t="n">
        <f aca="false">E8/Datos!$D$10</f>
        <v>0</v>
      </c>
      <c r="G8" s="17" t="n">
        <f aca="false">G7+F8</f>
        <v>0</v>
      </c>
    </row>
    <row r="9" customFormat="false" ht="15" hidden="false" customHeight="true" outlineLevel="0" collapsed="false">
      <c r="B9" s="15" t="n">
        <v>3</v>
      </c>
      <c r="C9" s="16" t="n">
        <f aca="false">D8</f>
        <v>-0.799</v>
      </c>
      <c r="D9" s="16" t="n">
        <f aca="false">Datos!$D$31*100+(Datos!$D$32*100-Datos!$D$31*100)/20*3</f>
        <v>0.3515</v>
      </c>
      <c r="E9" s="15" t="n">
        <f aca="false">COUNTIFS(Simulacion!$BV$2:$BV$1001,"&gt;"&amp;C9,Simulacion!$BV$2:$BV$1001,"&lt;="&amp;D9)</f>
        <v>0</v>
      </c>
      <c r="F9" s="17" t="n">
        <f aca="false">E9/Datos!$D$10</f>
        <v>0</v>
      </c>
      <c r="G9" s="17" t="n">
        <f aca="false">G8+F9</f>
        <v>0</v>
      </c>
    </row>
    <row r="10" customFormat="false" ht="15" hidden="false" customHeight="true" outlineLevel="0" collapsed="false">
      <c r="B10" s="15" t="n">
        <v>4</v>
      </c>
      <c r="C10" s="16" t="n">
        <f aca="false">D9</f>
        <v>0.3515</v>
      </c>
      <c r="D10" s="16" t="n">
        <f aca="false">Datos!$D$31*100+(Datos!$D$32*100-Datos!$D$31*100)/20*4</f>
        <v>1.502</v>
      </c>
      <c r="E10" s="15" t="n">
        <f aca="false">COUNTIFS(Simulacion!$BV$2:$BV$1001,"&gt;"&amp;C10,Simulacion!$BV$2:$BV$1001,"&lt;="&amp;D10)</f>
        <v>0</v>
      </c>
      <c r="F10" s="17" t="n">
        <f aca="false">E10/Datos!$D$10</f>
        <v>0</v>
      </c>
      <c r="G10" s="17" t="n">
        <f aca="false">G9+F10</f>
        <v>0</v>
      </c>
    </row>
    <row r="11" customFormat="false" ht="15" hidden="false" customHeight="true" outlineLevel="0" collapsed="false">
      <c r="B11" s="15" t="n">
        <v>5</v>
      </c>
      <c r="C11" s="16" t="n">
        <f aca="false">D10</f>
        <v>1.502</v>
      </c>
      <c r="D11" s="16" t="n">
        <f aca="false">Datos!$D$31*100+(Datos!$D$32*100-Datos!$D$31*100)/20*5</f>
        <v>2.6525</v>
      </c>
      <c r="E11" s="15" t="n">
        <f aca="false">COUNTIFS(Simulacion!$BV$2:$BV$1001,"&gt;"&amp;C11,Simulacion!$BV$2:$BV$1001,"&lt;="&amp;D11)</f>
        <v>2</v>
      </c>
      <c r="F11" s="17" t="n">
        <f aca="false">E11/Datos!$D$10</f>
        <v>0.002</v>
      </c>
      <c r="G11" s="17" t="n">
        <f aca="false">G10+F11</f>
        <v>0.002</v>
      </c>
    </row>
    <row r="12" customFormat="false" ht="15" hidden="false" customHeight="true" outlineLevel="0" collapsed="false">
      <c r="B12" s="15" t="n">
        <v>6</v>
      </c>
      <c r="C12" s="16" t="n">
        <f aca="false">D11</f>
        <v>2.6525</v>
      </c>
      <c r="D12" s="16" t="n">
        <f aca="false">Datos!$D$31*100+(Datos!$D$32*100-Datos!$D$31*100)/20*6</f>
        <v>3.803</v>
      </c>
      <c r="E12" s="15" t="n">
        <f aca="false">COUNTIFS(Simulacion!$BV$2:$BV$1001,"&gt;"&amp;C12,Simulacion!$BV$2:$BV$1001,"&lt;="&amp;D12)</f>
        <v>17</v>
      </c>
      <c r="F12" s="17" t="n">
        <f aca="false">E12/Datos!$D$10</f>
        <v>0.017</v>
      </c>
      <c r="G12" s="17" t="n">
        <f aca="false">G11+F12</f>
        <v>0.019</v>
      </c>
    </row>
    <row r="13" customFormat="false" ht="15" hidden="false" customHeight="true" outlineLevel="0" collapsed="false">
      <c r="B13" s="15" t="n">
        <v>7</v>
      </c>
      <c r="C13" s="16" t="n">
        <f aca="false">D12</f>
        <v>3.803</v>
      </c>
      <c r="D13" s="16" t="n">
        <f aca="false">Datos!$D$31*100+(Datos!$D$32*100-Datos!$D$31*100)/20*7</f>
        <v>4.9535</v>
      </c>
      <c r="E13" s="15" t="n">
        <f aca="false">COUNTIFS(Simulacion!$BV$2:$BV$1001,"&gt;"&amp;C13,Simulacion!$BV$2:$BV$1001,"&lt;="&amp;D13)</f>
        <v>86</v>
      </c>
      <c r="F13" s="17" t="n">
        <f aca="false">E13/Datos!$D$10</f>
        <v>0.086</v>
      </c>
      <c r="G13" s="17" t="n">
        <f aca="false">G12+F13</f>
        <v>0.105</v>
      </c>
    </row>
    <row r="14" customFormat="false" ht="15" hidden="false" customHeight="true" outlineLevel="0" collapsed="false">
      <c r="B14" s="15" t="n">
        <v>8</v>
      </c>
      <c r="C14" s="16" t="n">
        <f aca="false">D13</f>
        <v>4.9535</v>
      </c>
      <c r="D14" s="16" t="n">
        <f aca="false">Datos!$D$31*100+(Datos!$D$32*100-Datos!$D$31*100)/20*8</f>
        <v>6.104</v>
      </c>
      <c r="E14" s="15" t="n">
        <f aca="false">COUNTIFS(Simulacion!$BV$2:$BV$1001,"&gt;"&amp;C14,Simulacion!$BV$2:$BV$1001,"&lt;="&amp;D14)</f>
        <v>123</v>
      </c>
      <c r="F14" s="17" t="n">
        <f aca="false">E14/Datos!$D$10</f>
        <v>0.123</v>
      </c>
      <c r="G14" s="17" t="n">
        <f aca="false">G13+F14</f>
        <v>0.228</v>
      </c>
    </row>
    <row r="15" customFormat="false" ht="15" hidden="false" customHeight="true" outlineLevel="0" collapsed="false">
      <c r="B15" s="15" t="n">
        <v>9</v>
      </c>
      <c r="C15" s="16" t="n">
        <f aca="false">D14</f>
        <v>6.104</v>
      </c>
      <c r="D15" s="16" t="n">
        <f aca="false">Datos!$D$31*100+(Datos!$D$32*100-Datos!$D$31*100)/20*9</f>
        <v>7.2545</v>
      </c>
      <c r="E15" s="15" t="n">
        <f aca="false">COUNTIFS(Simulacion!$BV$2:$BV$1001,"&gt;"&amp;C15,Simulacion!$BV$2:$BV$1001,"&lt;="&amp;D15)</f>
        <v>187</v>
      </c>
      <c r="F15" s="17" t="n">
        <f aca="false">E15/Datos!$D$10</f>
        <v>0.187</v>
      </c>
      <c r="G15" s="17" t="n">
        <f aca="false">G14+F15</f>
        <v>0.415</v>
      </c>
    </row>
    <row r="16" customFormat="false" ht="15" hidden="false" customHeight="true" outlineLevel="0" collapsed="false">
      <c r="B16" s="15" t="n">
        <v>10</v>
      </c>
      <c r="C16" s="16" t="n">
        <f aca="false">D15</f>
        <v>7.2545</v>
      </c>
      <c r="D16" s="16" t="n">
        <f aca="false">Datos!$D$31*100+(Datos!$D$32*100-Datos!$D$31*100)/20*10</f>
        <v>8.405</v>
      </c>
      <c r="E16" s="15" t="n">
        <f aca="false">COUNTIFS(Simulacion!$BV$2:$BV$1001,"&gt;"&amp;C16,Simulacion!$BV$2:$BV$1001,"&lt;="&amp;D16)</f>
        <v>196</v>
      </c>
      <c r="F16" s="17" t="n">
        <f aca="false">E16/Datos!$D$10</f>
        <v>0.196</v>
      </c>
      <c r="G16" s="17" t="n">
        <f aca="false">G15+F16</f>
        <v>0.611</v>
      </c>
    </row>
    <row r="17" customFormat="false" ht="15" hidden="false" customHeight="true" outlineLevel="0" collapsed="false">
      <c r="B17" s="15" t="n">
        <v>11</v>
      </c>
      <c r="C17" s="16" t="n">
        <f aca="false">D16</f>
        <v>8.405</v>
      </c>
      <c r="D17" s="16" t="n">
        <f aca="false">Datos!$D$31*100+(Datos!$D$32*100-Datos!$D$31*100)/20*11</f>
        <v>9.5555</v>
      </c>
      <c r="E17" s="15" t="n">
        <f aca="false">COUNTIFS(Simulacion!$BV$2:$BV$1001,"&gt;"&amp;C17,Simulacion!$BV$2:$BV$1001,"&lt;="&amp;D17)</f>
        <v>194</v>
      </c>
      <c r="F17" s="17" t="n">
        <f aca="false">E17/Datos!$D$10</f>
        <v>0.194</v>
      </c>
      <c r="G17" s="17" t="n">
        <f aca="false">G16+F17</f>
        <v>0.805</v>
      </c>
    </row>
    <row r="18" customFormat="false" ht="15" hidden="false" customHeight="true" outlineLevel="0" collapsed="false">
      <c r="B18" s="15" t="n">
        <v>12</v>
      </c>
      <c r="C18" s="16" t="n">
        <f aca="false">D17</f>
        <v>9.5555</v>
      </c>
      <c r="D18" s="16" t="n">
        <f aca="false">Datos!$D$31*100+(Datos!$D$32*100-Datos!$D$31*100)/20*12</f>
        <v>10.706</v>
      </c>
      <c r="E18" s="15" t="n">
        <f aca="false">COUNTIFS(Simulacion!$BV$2:$BV$1001,"&gt;"&amp;C18,Simulacion!$BV$2:$BV$1001,"&lt;="&amp;D18)</f>
        <v>110</v>
      </c>
      <c r="F18" s="17" t="n">
        <f aca="false">E18/Datos!$D$10</f>
        <v>0.11</v>
      </c>
      <c r="G18" s="17" t="n">
        <f aca="false">G17+F18</f>
        <v>0.915</v>
      </c>
    </row>
    <row r="19" customFormat="false" ht="15" hidden="false" customHeight="true" outlineLevel="0" collapsed="false">
      <c r="B19" s="15" t="n">
        <v>13</v>
      </c>
      <c r="C19" s="16" t="n">
        <f aca="false">D18</f>
        <v>10.706</v>
      </c>
      <c r="D19" s="16" t="n">
        <f aca="false">Datos!$D$31*100+(Datos!$D$32*100-Datos!$D$31*100)/20*13</f>
        <v>11.8565</v>
      </c>
      <c r="E19" s="15" t="n">
        <f aca="false">COUNTIFS(Simulacion!$BV$2:$BV$1001,"&gt;"&amp;C19,Simulacion!$BV$2:$BV$1001,"&lt;="&amp;D19)</f>
        <v>69</v>
      </c>
      <c r="F19" s="17" t="n">
        <f aca="false">E19/Datos!$D$10</f>
        <v>0.069</v>
      </c>
      <c r="G19" s="17" t="n">
        <f aca="false">G18+F19</f>
        <v>0.984</v>
      </c>
    </row>
    <row r="20" customFormat="false" ht="15" hidden="false" customHeight="true" outlineLevel="0" collapsed="false">
      <c r="B20" s="15" t="n">
        <v>14</v>
      </c>
      <c r="C20" s="16" t="n">
        <f aca="false">D19</f>
        <v>11.8565</v>
      </c>
      <c r="D20" s="16" t="n">
        <f aca="false">Datos!$D$31*100+(Datos!$D$32*100-Datos!$D$31*100)/20*14</f>
        <v>13.007</v>
      </c>
      <c r="E20" s="15" t="n">
        <f aca="false">COUNTIFS(Simulacion!$BV$2:$BV$1001,"&gt;"&amp;C20,Simulacion!$BV$2:$BV$1001,"&lt;="&amp;D20)</f>
        <v>10</v>
      </c>
      <c r="F20" s="17" t="n">
        <f aca="false">E20/Datos!$D$10</f>
        <v>0.01</v>
      </c>
      <c r="G20" s="17" t="n">
        <f aca="false">G19+F20</f>
        <v>0.994</v>
      </c>
    </row>
    <row r="21" customFormat="false" ht="15" hidden="false" customHeight="true" outlineLevel="0" collapsed="false">
      <c r="B21" s="15" t="n">
        <v>15</v>
      </c>
      <c r="C21" s="16" t="n">
        <f aca="false">D20</f>
        <v>13.007</v>
      </c>
      <c r="D21" s="16" t="n">
        <f aca="false">Datos!$D$31*100+(Datos!$D$32*100-Datos!$D$31*100)/20*15</f>
        <v>14.1575</v>
      </c>
      <c r="E21" s="15" t="n">
        <f aca="false">COUNTIFS(Simulacion!$BV$2:$BV$1001,"&gt;"&amp;C21,Simulacion!$BV$2:$BV$1001,"&lt;="&amp;D21)</f>
        <v>5</v>
      </c>
      <c r="F21" s="17" t="n">
        <f aca="false">E21/Datos!$D$10</f>
        <v>0.005</v>
      </c>
      <c r="G21" s="17" t="n">
        <f aca="false">G20+F21</f>
        <v>0.999</v>
      </c>
    </row>
    <row r="22" customFormat="false" ht="15" hidden="false" customHeight="true" outlineLevel="0" collapsed="false">
      <c r="B22" s="15" t="n">
        <v>16</v>
      </c>
      <c r="C22" s="16" t="n">
        <f aca="false">D21</f>
        <v>14.1575</v>
      </c>
      <c r="D22" s="16" t="n">
        <f aca="false">Datos!$D$31*100+(Datos!$D$32*100-Datos!$D$31*100)/20*16</f>
        <v>15.308</v>
      </c>
      <c r="E22" s="15" t="n">
        <f aca="false">COUNTIFS(Simulacion!$BV$2:$BV$1001,"&gt;"&amp;C22,Simulacion!$BV$2:$BV$1001,"&lt;="&amp;D22)</f>
        <v>1</v>
      </c>
      <c r="F22" s="17" t="n">
        <f aca="false">E22/Datos!$D$10</f>
        <v>0.001</v>
      </c>
      <c r="G22" s="17" t="n">
        <f aca="false">G21+F22</f>
        <v>1</v>
      </c>
    </row>
    <row r="23" customFormat="false" ht="15" hidden="false" customHeight="true" outlineLevel="0" collapsed="false">
      <c r="B23" s="15" t="n">
        <v>17</v>
      </c>
      <c r="C23" s="16" t="n">
        <f aca="false">D22</f>
        <v>15.308</v>
      </c>
      <c r="D23" s="16" t="n">
        <f aca="false">Datos!$D$31*100+(Datos!$D$32*100-Datos!$D$31*100)/20*17</f>
        <v>16.4585</v>
      </c>
      <c r="E23" s="15" t="n">
        <f aca="false">COUNTIFS(Simulacion!$BV$2:$BV$1001,"&gt;"&amp;C23,Simulacion!$BV$2:$BV$1001,"&lt;="&amp;D23)</f>
        <v>0</v>
      </c>
      <c r="F23" s="17" t="n">
        <f aca="false">E23/Datos!$D$10</f>
        <v>0</v>
      </c>
      <c r="G23" s="17" t="n">
        <f aca="false">G22+F23</f>
        <v>1</v>
      </c>
    </row>
    <row r="24" customFormat="false" ht="15" hidden="false" customHeight="true" outlineLevel="0" collapsed="false">
      <c r="B24" s="15" t="n">
        <v>18</v>
      </c>
      <c r="C24" s="16" t="n">
        <f aca="false">D23</f>
        <v>16.4585</v>
      </c>
      <c r="D24" s="16" t="n">
        <f aca="false">Datos!$D$31*100+(Datos!$D$32*100-Datos!$D$31*100)/20*18</f>
        <v>17.609</v>
      </c>
      <c r="E24" s="15" t="n">
        <f aca="false">COUNTIFS(Simulacion!$BV$2:$BV$1001,"&gt;"&amp;C24,Simulacion!$BV$2:$BV$1001,"&lt;="&amp;D24)</f>
        <v>0</v>
      </c>
      <c r="F24" s="17" t="n">
        <f aca="false">E24/Datos!$D$10</f>
        <v>0</v>
      </c>
      <c r="G24" s="17" t="n">
        <f aca="false">G23+F24</f>
        <v>1</v>
      </c>
    </row>
    <row r="25" customFormat="false" ht="15" hidden="false" customHeight="true" outlineLevel="0" collapsed="false">
      <c r="B25" s="15" t="n">
        <v>19</v>
      </c>
      <c r="C25" s="16" t="n">
        <f aca="false">D24</f>
        <v>17.609</v>
      </c>
      <c r="D25" s="16" t="n">
        <f aca="false">Datos!$D$31*100+(Datos!$D$32*100-Datos!$D$31*100)/20*19</f>
        <v>18.7595</v>
      </c>
      <c r="E25" s="15" t="n">
        <f aca="false">COUNTIFS(Simulacion!$BV$2:$BV$1001,"&gt;"&amp;C25,Simulacion!$BV$2:$BV$1001,"&lt;="&amp;D25)</f>
        <v>0</v>
      </c>
      <c r="F25" s="17" t="n">
        <f aca="false">E25/Datos!$D$10</f>
        <v>0</v>
      </c>
      <c r="G25" s="17" t="n">
        <f aca="false">G24+F25</f>
        <v>1</v>
      </c>
    </row>
    <row r="26" customFormat="false" ht="15" hidden="false" customHeight="true" outlineLevel="0" collapsed="false">
      <c r="B26" s="15" t="n">
        <v>20</v>
      </c>
      <c r="C26" s="16" t="n">
        <f aca="false">D25</f>
        <v>18.7595</v>
      </c>
      <c r="D26" s="16" t="n">
        <f aca="false">Datos!$D$31*100+(Datos!$D$32*100-Datos!$D$31*100)/20*20</f>
        <v>19.91</v>
      </c>
      <c r="E26" s="15" t="n">
        <f aca="false">COUNTIFS(Simulacion!$BV$2:$BV$1001,"&gt;"&amp;C26,Simulacion!$BV$2:$BV$1001,"&lt;="&amp;D26)</f>
        <v>0</v>
      </c>
      <c r="F26" s="17" t="n">
        <f aca="false">E26/Datos!$D$10</f>
        <v>0</v>
      </c>
      <c r="G26" s="17" t="n">
        <f aca="false">G25+F26</f>
        <v>1</v>
      </c>
    </row>
    <row r="29" customFormat="false" ht="15" hidden="false" customHeight="true" outlineLevel="0" collapsed="false">
      <c r="B29" s="4" t="s">
        <v>31</v>
      </c>
    </row>
    <row r="30" customFormat="false" ht="15" hidden="false" customHeight="true" outlineLevel="0" collapsed="false">
      <c r="B30" s="18" t="s">
        <v>32</v>
      </c>
      <c r="D30" s="13" t="n">
        <f aca="false">COUNTIF(Simulacion!$BV$2:$BV$1001,"&gt;"&amp;(Datos!$D$7*100))/Datos!$D$10</f>
        <v>0</v>
      </c>
    </row>
    <row r="31" customFormat="false" ht="15" hidden="false" customHeight="true" outlineLevel="0" collapsed="false">
      <c r="B31" s="18" t="s">
        <v>33</v>
      </c>
      <c r="D31" s="13" t="n">
        <f aca="false">Datos!$D$9</f>
        <v>0.9</v>
      </c>
    </row>
    <row r="32" customFormat="false" ht="19.5" hidden="false" customHeight="true" outlineLevel="0" collapsed="false">
      <c r="B32" s="18" t="s">
        <v>34</v>
      </c>
      <c r="D32" s="19" t="str">
        <f aca="false">IF(D30&gt;=D31,"ACEPTAR el proyecto","RECHAZAR el proyecto")</f>
        <v>RECHAZAR el proyecto</v>
      </c>
    </row>
    <row r="35" customFormat="false" ht="15" hidden="false" customHeight="true" outlineLevel="0" collapsed="false">
      <c r="B35" s="4" t="s">
        <v>35</v>
      </c>
    </row>
    <row r="36" customFormat="false" ht="15" hidden="false" customHeight="true" outlineLevel="0" collapsed="false">
      <c r="B36" s="20" t="s">
        <v>36</v>
      </c>
      <c r="C36" s="20" t="s">
        <v>32</v>
      </c>
      <c r="D36" s="20" t="s">
        <v>34</v>
      </c>
    </row>
    <row r="37" customFormat="false" ht="15" hidden="false" customHeight="true" outlineLevel="0" collapsed="false">
      <c r="B37" s="15" t="s">
        <v>37</v>
      </c>
      <c r="C37" s="21" t="n">
        <v>0</v>
      </c>
      <c r="D37" s="15" t="s">
        <v>38</v>
      </c>
    </row>
    <row r="38" customFormat="false" ht="15" hidden="false" customHeight="true" outlineLevel="0" collapsed="false">
      <c r="B38" s="15" t="s">
        <v>39</v>
      </c>
      <c r="C38" s="21" t="n">
        <f aca="false">D30</f>
        <v>0</v>
      </c>
      <c r="D38" s="15" t="str">
        <f aca="false">D32</f>
        <v>RECHAZAR el proyecto</v>
      </c>
    </row>
    <row r="39" customFormat="false" ht="15" hidden="false" customHeight="true" outlineLevel="0" collapsed="false">
      <c r="B39" s="15" t="s">
        <v>40</v>
      </c>
      <c r="C39" s="15"/>
      <c r="D3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4" min="1" style="1" width="13"/>
  </cols>
  <sheetData>
    <row r="1" customFormat="false" ht="45" hidden="false" customHeight="true" outlineLevel="0" collapsed="false">
      <c r="A1" s="22" t="s">
        <v>41</v>
      </c>
      <c r="B1" s="22" t="s">
        <v>42</v>
      </c>
      <c r="C1" s="22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2" t="s">
        <v>54</v>
      </c>
      <c r="O1" s="22" t="s">
        <v>55</v>
      </c>
      <c r="P1" s="22" t="s">
        <v>56</v>
      </c>
      <c r="Q1" s="22" t="s">
        <v>57</v>
      </c>
      <c r="R1" s="22" t="s">
        <v>58</v>
      </c>
      <c r="S1" s="22" t="s">
        <v>59</v>
      </c>
      <c r="T1" s="22" t="s">
        <v>60</v>
      </c>
      <c r="U1" s="22" t="s">
        <v>61</v>
      </c>
      <c r="V1" s="22" t="s">
        <v>62</v>
      </c>
      <c r="W1" s="22" t="s">
        <v>63</v>
      </c>
      <c r="X1" s="22" t="s">
        <v>64</v>
      </c>
      <c r="Y1" s="22" t="s">
        <v>65</v>
      </c>
      <c r="Z1" s="22" t="s">
        <v>66</v>
      </c>
      <c r="AA1" s="22" t="s">
        <v>67</v>
      </c>
      <c r="AB1" s="22" t="s">
        <v>68</v>
      </c>
      <c r="AC1" s="22" t="s">
        <v>69</v>
      </c>
      <c r="AD1" s="22" t="s">
        <v>70</v>
      </c>
      <c r="AE1" s="22" t="s">
        <v>71</v>
      </c>
      <c r="AF1" s="22" t="s">
        <v>72</v>
      </c>
      <c r="AG1" s="22" t="s">
        <v>73</v>
      </c>
      <c r="AH1" s="22" t="s">
        <v>74</v>
      </c>
      <c r="AI1" s="22" t="s">
        <v>75</v>
      </c>
      <c r="AJ1" s="22" t="s">
        <v>76</v>
      </c>
      <c r="AK1" s="22" t="s">
        <v>77</v>
      </c>
      <c r="AL1" s="22" t="s">
        <v>78</v>
      </c>
      <c r="AM1" s="22" t="s">
        <v>79</v>
      </c>
      <c r="AN1" s="22" t="s">
        <v>80</v>
      </c>
      <c r="AO1" s="22" t="s">
        <v>81</v>
      </c>
      <c r="AP1" s="22" t="s">
        <v>82</v>
      </c>
      <c r="AQ1" s="22" t="s">
        <v>83</v>
      </c>
      <c r="AR1" s="22" t="s">
        <v>84</v>
      </c>
      <c r="AS1" s="22" t="s">
        <v>85</v>
      </c>
      <c r="AT1" s="22" t="s">
        <v>86</v>
      </c>
      <c r="AU1" s="22" t="s">
        <v>87</v>
      </c>
      <c r="AV1" s="22" t="s">
        <v>88</v>
      </c>
      <c r="AW1" s="22" t="s">
        <v>89</v>
      </c>
      <c r="AX1" s="22" t="s">
        <v>90</v>
      </c>
      <c r="AY1" s="22" t="s">
        <v>91</v>
      </c>
      <c r="AZ1" s="22" t="s">
        <v>92</v>
      </c>
      <c r="BA1" s="22" t="s">
        <v>93</v>
      </c>
      <c r="BB1" s="22" t="s">
        <v>94</v>
      </c>
      <c r="BC1" s="22" t="s">
        <v>95</v>
      </c>
      <c r="BD1" s="22" t="s">
        <v>96</v>
      </c>
      <c r="BE1" s="22" t="s">
        <v>97</v>
      </c>
      <c r="BF1" s="22" t="s">
        <v>98</v>
      </c>
      <c r="BG1" s="22" t="s">
        <v>99</v>
      </c>
      <c r="BH1" s="22" t="s">
        <v>100</v>
      </c>
      <c r="BI1" s="22" t="s">
        <v>101</v>
      </c>
      <c r="BJ1" s="22" t="s">
        <v>102</v>
      </c>
      <c r="BK1" s="22" t="s">
        <v>103</v>
      </c>
      <c r="BL1" s="22" t="s">
        <v>104</v>
      </c>
      <c r="BM1" s="22" t="s">
        <v>105</v>
      </c>
      <c r="BN1" s="22" t="s">
        <v>106</v>
      </c>
      <c r="BO1" s="22" t="s">
        <v>107</v>
      </c>
      <c r="BP1" s="22" t="s">
        <v>108</v>
      </c>
      <c r="BQ1" s="22" t="s">
        <v>109</v>
      </c>
      <c r="BR1" s="22" t="s">
        <v>110</v>
      </c>
      <c r="BS1" s="22" t="s">
        <v>111</v>
      </c>
      <c r="BT1" s="22" t="s">
        <v>112</v>
      </c>
      <c r="BU1" s="22" t="s">
        <v>113</v>
      </c>
      <c r="BV1" s="22" t="s">
        <v>114</v>
      </c>
    </row>
    <row r="2" customFormat="false" ht="15" hidden="false" customHeight="true" outlineLevel="0" collapsed="false">
      <c r="A2" s="23" t="n">
        <v>1</v>
      </c>
      <c r="B2" s="24" t="n">
        <f aca="true">RAND()</f>
        <v>0.601933438435074</v>
      </c>
      <c r="C2" s="25" t="n">
        <f aca="false">IF(B2&lt;=(Datos!$D$14-Datos!$C$14)/(Datos!$E$14-Datos!$C$14),Datos!$C$14+SQRT((Datos!$E$14-Datos!$C$14)*(Datos!$D$14-Datos!$C$14)*B2),Datos!$E$14-SQRT((Datos!$E$14-Datos!$C$14)*(Datos!$E$14-Datos!$D$14)*(1-B2)))</f>
        <v>78144.1112311141</v>
      </c>
      <c r="D2" s="24" t="n">
        <f aca="true">RAND()</f>
        <v>0.0570769398992249</v>
      </c>
      <c r="E2" s="25" t="n">
        <f aca="false">IF(D2&lt;=(Datos!$D$15-Datos!$C$15)/(Datos!$E$15-Datos!$C$15),Datos!$C$15+SQRT((Datos!$E$15-Datos!$C$15)*(Datos!$D$15-Datos!$C$15)*D2),Datos!$E$15-SQRT((Datos!$E$15-Datos!$C$15)*(Datos!$E$15-Datos!$D$15)*(1-D2)))</f>
        <v>27069.0022939673</v>
      </c>
      <c r="F2" s="24" t="n">
        <f aca="true">RAND()</f>
        <v>0.521986227172331</v>
      </c>
      <c r="G2" s="25" t="n">
        <f aca="false">IF(F2&lt;=(Datos!$D$19-Datos!$C$19)/(Datos!$E$19-Datos!$C$19),Datos!$C$19+SQRT((Datos!$E$19-Datos!$C$19)*(Datos!$D$19-Datos!$C$19)*F2),Datos!$E$19-SQRT((Datos!$E$19-Datos!$C$19)*(Datos!$E$19-Datos!$D$19)*(1-F2)))</f>
        <v>38848.6119858343</v>
      </c>
      <c r="H2" s="24" t="n">
        <f aca="true">RAND()</f>
        <v>0.774343184179649</v>
      </c>
      <c r="I2" s="25" t="n">
        <f aca="false">IF(H2&lt;=(Datos!$D$19-Datos!$C$19)/(Datos!$E$19-Datos!$C$19),Datos!$C$19+SQRT((Datos!$E$19-Datos!$C$19)*(Datos!$D$19-Datos!$C$19)*H2),Datos!$E$19-SQRT((Datos!$E$19-Datos!$C$19)*(Datos!$E$19-Datos!$D$19)*(1-H2)))</f>
        <v>40886.0893074197</v>
      </c>
      <c r="J2" s="24" t="n">
        <f aca="true">RAND()</f>
        <v>0.603394726245596</v>
      </c>
      <c r="K2" s="25" t="n">
        <f aca="false">IF(J2&lt;=(Datos!$D$19-Datos!$C$19)/(Datos!$E$19-Datos!$C$19),Datos!$C$19+SQRT((Datos!$E$19-Datos!$C$19)*(Datos!$D$19-Datos!$C$19)*J2),Datos!$E$19-SQRT((Datos!$E$19-Datos!$C$19)*(Datos!$E$19-Datos!$D$19)*(1-J2)))</f>
        <v>39513.6327938826</v>
      </c>
      <c r="L2" s="24" t="n">
        <f aca="true">RAND()</f>
        <v>0.911106705254133</v>
      </c>
      <c r="M2" s="25" t="n">
        <f aca="false">IF(L2&lt;=(Datos!$D$19-Datos!$C$19)/(Datos!$E$19-Datos!$C$19),Datos!$C$19+SQRT((Datos!$E$19-Datos!$C$19)*(Datos!$D$19-Datos!$C$19)*L2),Datos!$E$19-SQRT((Datos!$E$19-Datos!$C$19)*(Datos!$E$19-Datos!$D$19)*(1-L2)))</f>
        <v>42417.9471140312</v>
      </c>
      <c r="N2" s="24" t="n">
        <f aca="true">RAND()</f>
        <v>0.531303547435658</v>
      </c>
      <c r="O2" s="25" t="n">
        <f aca="false">IF(N2&lt;=(Datos!$D$19-Datos!$C$19)/(Datos!$E$19-Datos!$C$19),Datos!$C$19+SQRT((Datos!$E$19-Datos!$C$19)*(Datos!$D$19-Datos!$C$19)*N2),Datos!$E$19-SQRT((Datos!$E$19-Datos!$C$19)*(Datos!$E$19-Datos!$D$19)*(1-N2)))</f>
        <v>38927.2354127887</v>
      </c>
      <c r="P2" s="24" t="n">
        <f aca="true">RAND()</f>
        <v>0.617233022670934</v>
      </c>
      <c r="Q2" s="26" t="n">
        <f aca="false">IF(P2&lt;=(Datos!$D$23-Datos!$C$23)/(Datos!$E$23-Datos!$C$23),Datos!$C$23+SQRT((Datos!$E$23-Datos!$C$23)*(Datos!$D$23-Datos!$C$23)*P2),Datos!$E$23-SQRT((Datos!$E$23-Datos!$C$23)*(Datos!$E$23-Datos!$D$23)*(1-P2)))</f>
        <v>0.153751560823692</v>
      </c>
      <c r="R2" s="24" t="n">
        <f aca="true">RAND()</f>
        <v>0.533785115680325</v>
      </c>
      <c r="S2" s="26" t="n">
        <f aca="false">IF(R2&lt;=(Datos!$D$24-Datos!$C$24)/(Datos!$E$24-Datos!$C$24),Datos!$C$24+SQRT((Datos!$E$24-Datos!$C$24)*(Datos!$D$24-Datos!$C$24)*R2),Datos!$E$24-SQRT((Datos!$E$24-Datos!$C$24)*(Datos!$E$24-Datos!$D$24)*(1-R2)))</f>
        <v>0.151031279079403</v>
      </c>
      <c r="T2" s="24" t="n">
        <f aca="true">RAND()</f>
        <v>0.989595440314284</v>
      </c>
      <c r="U2" s="26" t="n">
        <f aca="false">IF(T2&lt;=(Datos!$D$25-Datos!$C$25)/(Datos!$E$25-Datos!$C$25),Datos!$C$25+SQRT((Datos!$E$25-Datos!$C$25)*(Datos!$D$25-Datos!$C$25)*T2),Datos!$E$25-SQRT((Datos!$E$25-Datos!$C$25)*(Datos!$E$25-Datos!$D$25)*(1-T2)))</f>
        <v>0.214602522151967</v>
      </c>
      <c r="V2" s="24" t="n">
        <f aca="true">RAND()</f>
        <v>0.417820460554524</v>
      </c>
      <c r="W2" s="26" t="n">
        <f aca="false">IF(V2&lt;=(Datos!$D$26-Datos!$C$26)/(Datos!$E$26-Datos!$C$26),Datos!$C$26+SQRT((Datos!$E$26-Datos!$C$26)*(Datos!$D$26-Datos!$C$26)*V2),Datos!$E$26-SQRT((Datos!$E$26-Datos!$C$26)*(Datos!$E$26-Datos!$D$26)*(1-V2)))</f>
        <v>0.204859902657846</v>
      </c>
      <c r="X2" s="24" t="n">
        <f aca="true">RAND()</f>
        <v>0.363226584225918</v>
      </c>
      <c r="Y2" s="26" t="n">
        <f aca="false">IF(X2&lt;=(Datos!$D$27-Datos!$C$27)/(Datos!$E$27-Datos!$C$27),Datos!$C$27+SQRT((Datos!$E$27-Datos!$C$27)*(Datos!$D$27-Datos!$C$27)*X2),Datos!$E$27-SQRT((Datos!$E$27-Datos!$C$27)*(Datos!$E$27-Datos!$D$27)*(1-X2)))</f>
        <v>0.221360623765425</v>
      </c>
      <c r="Z2" s="24" t="n">
        <f aca="false">(1+Q2)</f>
        <v>1.15375156082369</v>
      </c>
      <c r="AA2" s="24" t="n">
        <f aca="false">Z2*(1+S2)</f>
        <v>1.32800413479475</v>
      </c>
      <c r="AB2" s="24" t="n">
        <f aca="false">AA2*(1+U2)</f>
        <v>1.61299717154995</v>
      </c>
      <c r="AC2" s="24" t="n">
        <f aca="false">AB2*(1+W2)</f>
        <v>1.94343561510105</v>
      </c>
      <c r="AD2" s="24" t="n">
        <f aca="false">AC2*(1+Y2)</f>
        <v>2.37363573510776</v>
      </c>
      <c r="AE2" s="23" t="n">
        <f aca="false">E2*Q2</f>
        <v>4161.90135263758</v>
      </c>
      <c r="AF2" s="23" t="n">
        <f aca="false">AE2*(1+S2)</f>
        <v>4790.47863732873</v>
      </c>
      <c r="AG2" s="23" t="n">
        <f aca="false">AF2*(1+U2)</f>
        <v>5818.5274352146</v>
      </c>
      <c r="AH2" s="23" t="n">
        <f aca="false">AG2*(1+W2)</f>
        <v>7010.51039920466</v>
      </c>
      <c r="AI2" s="23" t="n">
        <f aca="false">AH2*(1+Y2)</f>
        <v>8562.3613540866</v>
      </c>
      <c r="AJ2" s="25" t="n">
        <f aca="false">G2*Z2</f>
        <v>44821.6467144903</v>
      </c>
      <c r="AK2" s="25" t="n">
        <f aca="false">I2*AA2</f>
        <v>54296.8956558409</v>
      </c>
      <c r="AL2" s="25" t="n">
        <f aca="false">K2*AB2</f>
        <v>63735.377934196</v>
      </c>
      <c r="AM2" s="25" t="n">
        <f aca="false">M2*AC2</f>
        <v>82436.549140881</v>
      </c>
      <c r="AN2" s="25" t="n">
        <f aca="false">O2*AD2</f>
        <v>92399.0770447476</v>
      </c>
      <c r="AO2" s="25" t="n">
        <f aca="false">C2/Datos!$D$8</f>
        <v>15628.8222462228</v>
      </c>
      <c r="AP2" s="25" t="n">
        <f aca="false">AJ2-AO2</f>
        <v>29192.8244682674</v>
      </c>
      <c r="AQ2" s="25" t="n">
        <f aca="false">AK2-AO2</f>
        <v>38668.0734096181</v>
      </c>
      <c r="AR2" s="25" t="n">
        <f aca="false">AL2-AO2</f>
        <v>48106.5556879731</v>
      </c>
      <c r="AS2" s="25" t="n">
        <f aca="false">AM2-AO2</f>
        <v>66807.7268946581</v>
      </c>
      <c r="AT2" s="25" t="n">
        <f aca="false">AN2-AO2</f>
        <v>76770.2547985248</v>
      </c>
      <c r="AU2" s="25" t="n">
        <f aca="false">AP2*Datos!$D$6</f>
        <v>14596.4122341337</v>
      </c>
      <c r="AV2" s="25" t="n">
        <f aca="false">AQ2*Datos!$D$6</f>
        <v>19334.0367048091</v>
      </c>
      <c r="AW2" s="25" t="n">
        <f aca="false">AR2*Datos!$D$6</f>
        <v>24053.2778439866</v>
      </c>
      <c r="AX2" s="25" t="n">
        <f aca="false">AS2*Datos!$D$6</f>
        <v>33403.8634473291</v>
      </c>
      <c r="AY2" s="25" t="n">
        <f aca="false">AT2*Datos!$D$6</f>
        <v>38385.1273992624</v>
      </c>
      <c r="AZ2" s="25" t="n">
        <f aca="false">AJ2-AU2-AE2</f>
        <v>26063.333127719</v>
      </c>
      <c r="BA2" s="25" t="n">
        <f aca="false">AK2-AV2-AF2</f>
        <v>30172.3803137031</v>
      </c>
      <c r="BB2" s="25" t="n">
        <f aca="false">AL2-AW2-AG2</f>
        <v>33863.5726549948</v>
      </c>
      <c r="BC2" s="25" t="n">
        <f aca="false">AM2-AX2-AH2</f>
        <v>42022.1752943472</v>
      </c>
      <c r="BD2" s="25" t="n">
        <f aca="false">AN2-AY2-AI2</f>
        <v>45451.5882913986</v>
      </c>
      <c r="BE2" s="25" t="n">
        <f aca="false">AZ2/Z2</f>
        <v>22590.0739922828</v>
      </c>
      <c r="BF2" s="25" t="n">
        <f aca="false">BA2/AA2</f>
        <v>22720.0951587145</v>
      </c>
      <c r="BG2" s="25" t="n">
        <f aca="false">BB2/AB2</f>
        <v>20994.192210799</v>
      </c>
      <c r="BH2" s="25" t="n">
        <f aca="false">BC2/AC2</f>
        <v>21622.6228272359</v>
      </c>
      <c r="BI2" s="25" t="n">
        <f aca="false">BD2/AD2</f>
        <v>19148.5102870408</v>
      </c>
      <c r="BJ2" s="25" t="n">
        <f aca="false">E2*AD2</f>
        <v>64251.9511586747</v>
      </c>
      <c r="BK2" s="25" t="n">
        <f aca="false">0.2*C2*AD2</f>
        <v>37097.1309812817</v>
      </c>
      <c r="BL2" s="25" t="n">
        <f aca="false">BJ2+BK2</f>
        <v>101349.082139956</v>
      </c>
      <c r="BM2" s="25" t="n">
        <f aca="false">BK2*Datos!$D$6</f>
        <v>18548.5654906408</v>
      </c>
      <c r="BN2" s="25" t="n">
        <f aca="false">BL2-BM2</f>
        <v>82800.5166493155</v>
      </c>
      <c r="BO2" s="25" t="n">
        <f aca="false">BN2/AD2</f>
        <v>34883.4134170787</v>
      </c>
      <c r="BP2" s="25" t="n">
        <f aca="false">-(C2+E2)</f>
        <v>-105213.113525081</v>
      </c>
      <c r="BQ2" s="25" t="n">
        <f aca="false">BE2</f>
        <v>22590.0739922828</v>
      </c>
      <c r="BR2" s="25" t="n">
        <f aca="false">BF2</f>
        <v>22720.0951587145</v>
      </c>
      <c r="BS2" s="25" t="n">
        <f aca="false">BG2</f>
        <v>20994.192210799</v>
      </c>
      <c r="BT2" s="25" t="n">
        <f aca="false">BH2</f>
        <v>21622.6228272359</v>
      </c>
      <c r="BU2" s="25" t="n">
        <f aca="false">BI2+BO2</f>
        <v>54031.9237041195</v>
      </c>
      <c r="BV2" s="27" t="n">
        <f aca="false">IFERROR(IRR(BP2:BU2,0.1),NA())*100</f>
        <v>9.40920040605072</v>
      </c>
    </row>
    <row r="3" customFormat="false" ht="15" hidden="false" customHeight="true" outlineLevel="0" collapsed="false">
      <c r="A3" s="23" t="n">
        <v>2</v>
      </c>
      <c r="B3" s="24" t="n">
        <f aca="true">RAND()</f>
        <v>0.54540251200155</v>
      </c>
      <c r="C3" s="25" t="n">
        <f aca="false">IF(B3&lt;=(Datos!$D$14-Datos!$C$14)/(Datos!$E$14-Datos!$C$14),Datos!$C$14+SQRT((Datos!$E$14-Datos!$C$14)*(Datos!$D$14-Datos!$C$14)*B3),Datos!$E$14-SQRT((Datos!$E$14-Datos!$C$14)*(Datos!$E$14-Datos!$D$14)*(1-B3)))</f>
        <v>76643.694949797</v>
      </c>
      <c r="D3" s="24" t="n">
        <f aca="true">RAND()</f>
        <v>0.794268821635058</v>
      </c>
      <c r="E3" s="25" t="n">
        <f aca="false">IF(D3&lt;=(Datos!$D$15-Datos!$C$15)/(Datos!$E$15-Datos!$C$15),Datos!$C$15+SQRT((Datos!$E$15-Datos!$C$15)*(Datos!$D$15-Datos!$C$15)*D3),Datos!$E$15-SQRT((Datos!$E$15-Datos!$C$15)*(Datos!$E$15-Datos!$D$15)*(1-D3)))</f>
        <v>34444.8513291955</v>
      </c>
      <c r="F3" s="24" t="n">
        <f aca="true">RAND()</f>
        <v>0.0982971468106337</v>
      </c>
      <c r="G3" s="25" t="n">
        <f aca="false">IF(F3&lt;=(Datos!$D$19-Datos!$C$19)/(Datos!$E$19-Datos!$C$19),Datos!$C$19+SQRT((Datos!$E$19-Datos!$C$19)*(Datos!$D$19-Datos!$C$19)*F3),Datos!$E$19-SQRT((Datos!$E$19-Datos!$C$19)*(Datos!$E$19-Datos!$D$19)*(1-F3)))</f>
        <v>33839.8661463123</v>
      </c>
      <c r="H3" s="24" t="n">
        <f aca="true">RAND()</f>
        <v>0.256596338565473</v>
      </c>
      <c r="I3" s="25" t="n">
        <f aca="false">IF(H3&lt;=(Datos!$D$19-Datos!$C$19)/(Datos!$E$19-Datos!$C$19),Datos!$C$19+SQRT((Datos!$E$19-Datos!$C$19)*(Datos!$D$19-Datos!$C$19)*H3),Datos!$E$19-SQRT((Datos!$E$19-Datos!$C$19)*(Datos!$E$19-Datos!$D$19)*(1-H3)))</f>
        <v>36203.9866847714</v>
      </c>
      <c r="J3" s="24" t="n">
        <f aca="true">RAND()</f>
        <v>0.70773580180958</v>
      </c>
      <c r="K3" s="25" t="n">
        <f aca="false">IF(J3&lt;=(Datos!$D$19-Datos!$C$19)/(Datos!$E$19-Datos!$C$19),Datos!$C$19+SQRT((Datos!$E$19-Datos!$C$19)*(Datos!$D$19-Datos!$C$19)*J3),Datos!$E$19-SQRT((Datos!$E$19-Datos!$C$19)*(Datos!$E$19-Datos!$D$19)*(1-J3)))</f>
        <v>40318.1398072688</v>
      </c>
      <c r="L3" s="24" t="n">
        <f aca="true">RAND()</f>
        <v>0.614383326577161</v>
      </c>
      <c r="M3" s="25" t="n">
        <f aca="false">IF(L3&lt;=(Datos!$D$19-Datos!$C$19)/(Datos!$E$19-Datos!$C$19),Datos!$C$19+SQRT((Datos!$E$19-Datos!$C$19)*(Datos!$D$19-Datos!$C$19)*L3),Datos!$E$19-SQRT((Datos!$E$19-Datos!$C$19)*(Datos!$E$19-Datos!$D$19)*(1-L3)))</f>
        <v>39599.8697380003</v>
      </c>
      <c r="N3" s="24" t="n">
        <f aca="true">RAND()</f>
        <v>0.279411344713542</v>
      </c>
      <c r="O3" s="25" t="n">
        <f aca="false">IF(N3&lt;=(Datos!$D$19-Datos!$C$19)/(Datos!$E$19-Datos!$C$19),Datos!$C$19+SQRT((Datos!$E$19-Datos!$C$19)*(Datos!$D$19-Datos!$C$19)*N3),Datos!$E$19-SQRT((Datos!$E$19-Datos!$C$19)*(Datos!$E$19-Datos!$D$19)*(1-N3)))</f>
        <v>36473.9247529633</v>
      </c>
      <c r="P3" s="24" t="n">
        <f aca="true">RAND()</f>
        <v>0.99325523425327</v>
      </c>
      <c r="Q3" s="26" t="n">
        <f aca="false">IF(P3&lt;=(Datos!$D$23-Datos!$C$23)/(Datos!$E$23-Datos!$C$23),Datos!$C$23+SQRT((Datos!$E$23-Datos!$C$23)*(Datos!$D$23-Datos!$C$23)*P3),Datos!$E$23-SQRT((Datos!$E$23-Datos!$C$23)*(Datos!$E$23-Datos!$D$23)*(1-P3)))</f>
        <v>0.176515666728897</v>
      </c>
      <c r="R3" s="24" t="n">
        <f aca="true">RAND()</f>
        <v>0.174015861284923</v>
      </c>
      <c r="S3" s="26" t="n">
        <f aca="false">IF(R3&lt;=(Datos!$D$24-Datos!$C$24)/(Datos!$E$24-Datos!$C$24),Datos!$C$24+SQRT((Datos!$E$24-Datos!$C$24)*(Datos!$D$24-Datos!$C$24)*R3),Datos!$E$24-SQRT((Datos!$E$24-Datos!$C$24)*(Datos!$E$24-Datos!$D$24)*(1-R3)))</f>
        <v>0.137698264048004</v>
      </c>
      <c r="T3" s="24" t="n">
        <f aca="true">RAND()</f>
        <v>0.323888924888081</v>
      </c>
      <c r="U3" s="26" t="n">
        <f aca="false">IF(T3&lt;=(Datos!$D$25-Datos!$C$25)/(Datos!$E$25-Datos!$C$25),Datos!$C$25+SQRT((Datos!$E$25-Datos!$C$25)*(Datos!$D$25-Datos!$C$25)*T3),Datos!$E$25-SQRT((Datos!$E$25-Datos!$C$25)*(Datos!$E$25-Datos!$D$25)*(1-T3)))</f>
        <v>0.176080006561828</v>
      </c>
      <c r="V3" s="24" t="n">
        <f aca="true">RAND()</f>
        <v>0.299170267334848</v>
      </c>
      <c r="W3" s="26" t="n">
        <f aca="false">IF(V3&lt;=(Datos!$D$26-Datos!$C$26)/(Datos!$E$26-Datos!$C$26),Datos!$C$26+SQRT((Datos!$E$26-Datos!$C$26)*(Datos!$D$26-Datos!$C$26)*V3),Datos!$E$26-SQRT((Datos!$E$26-Datos!$C$26)*(Datos!$E$26-Datos!$D$26)*(1-V3)))</f>
        <v>0.200473198525162</v>
      </c>
      <c r="X3" s="24" t="n">
        <f aca="true">RAND()</f>
        <v>0.56727218791374</v>
      </c>
      <c r="Y3" s="26" t="n">
        <f aca="false">IF(X3&lt;=(Datos!$D$27-Datos!$C$27)/(Datos!$E$27-Datos!$C$27),Datos!$C$27+SQRT((Datos!$E$27-Datos!$C$27)*(Datos!$D$27-Datos!$C$27)*X3),Datos!$E$27-SQRT((Datos!$E$27-Datos!$C$27)*(Datos!$E$27-Datos!$D$27)*(1-X3)))</f>
        <v>0.2316602628755</v>
      </c>
      <c r="Z3" s="24" t="n">
        <f aca="false">(1+Q3)</f>
        <v>1.1765156667289</v>
      </c>
      <c r="AA3" s="24" t="n">
        <f aca="false">Z3*(1+S3)</f>
        <v>1.33851983166275</v>
      </c>
      <c r="AB3" s="24" t="n">
        <f aca="false">AA3*(1+U3)</f>
        <v>1.57420641240506</v>
      </c>
      <c r="AC3" s="24" t="n">
        <f aca="false">AB3*(1+W3)</f>
        <v>1.88979260703872</v>
      </c>
      <c r="AD3" s="24" t="n">
        <f aca="false">AC3*(1+Y3)</f>
        <v>2.32758245916549</v>
      </c>
      <c r="AE3" s="23" t="n">
        <f aca="false">E3*Q3</f>
        <v>6080.05589775068</v>
      </c>
      <c r="AF3" s="23" t="n">
        <f aca="false">AE3*(1+S3)</f>
        <v>6917.26904018577</v>
      </c>
      <c r="AG3" s="23" t="n">
        <f aca="false">AF3*(1+U3)</f>
        <v>8135.26181817161</v>
      </c>
      <c r="AH3" s="23" t="n">
        <f aca="false">AG3*(1+W3)</f>
        <v>9766.1637757001</v>
      </c>
      <c r="AI3" s="23" t="n">
        <f aca="false">AH3*(1+Y3)</f>
        <v>12028.595843264</v>
      </c>
      <c r="AJ3" s="25" t="n">
        <f aca="false">G3*Z3</f>
        <v>39813.1326811452</v>
      </c>
      <c r="AK3" s="25" t="n">
        <f aca="false">I3*AA3</f>
        <v>48459.7541628205</v>
      </c>
      <c r="AL3" s="25" t="n">
        <f aca="false">K3*AB3</f>
        <v>63469.0742208461</v>
      </c>
      <c r="AM3" s="25" t="n">
        <f aca="false">M3*AC3</f>
        <v>74835.5410705694</v>
      </c>
      <c r="AN3" s="25" t="n">
        <f aca="false">O3*AD3</f>
        <v>84896.0674719193</v>
      </c>
      <c r="AO3" s="25" t="n">
        <f aca="false">C3/Datos!$D$8</f>
        <v>15328.7389899594</v>
      </c>
      <c r="AP3" s="25" t="n">
        <f aca="false">AJ3-AO3</f>
        <v>24484.3936911858</v>
      </c>
      <c r="AQ3" s="25" t="n">
        <f aca="false">AK3-AO3</f>
        <v>33131.0151728611</v>
      </c>
      <c r="AR3" s="25" t="n">
        <f aca="false">AL3-AO3</f>
        <v>48140.3352308867</v>
      </c>
      <c r="AS3" s="25" t="n">
        <f aca="false">AM3-AO3</f>
        <v>59506.80208061</v>
      </c>
      <c r="AT3" s="25" t="n">
        <f aca="false">AN3-AO3</f>
        <v>69567.3284819599</v>
      </c>
      <c r="AU3" s="25" t="n">
        <f aca="false">AP3*Datos!$D$6</f>
        <v>12242.1968455929</v>
      </c>
      <c r="AV3" s="25" t="n">
        <f aca="false">AQ3*Datos!$D$6</f>
        <v>16565.5075864306</v>
      </c>
      <c r="AW3" s="25" t="n">
        <f aca="false">AR3*Datos!$D$6</f>
        <v>24070.1676154434</v>
      </c>
      <c r="AX3" s="25" t="n">
        <f aca="false">AS3*Datos!$D$6</f>
        <v>29753.401040305</v>
      </c>
      <c r="AY3" s="25" t="n">
        <f aca="false">AT3*Datos!$D$6</f>
        <v>34783.6642409799</v>
      </c>
      <c r="AZ3" s="25" t="n">
        <f aca="false">AJ3-AU3-AE3</f>
        <v>21490.8799378016</v>
      </c>
      <c r="BA3" s="25" t="n">
        <f aca="false">AK3-AV3-AF3</f>
        <v>24976.9775362042</v>
      </c>
      <c r="BB3" s="25" t="n">
        <f aca="false">AL3-AW3-AG3</f>
        <v>31263.6447872311</v>
      </c>
      <c r="BC3" s="25" t="n">
        <f aca="false">AM3-AX3-AH3</f>
        <v>35315.9762545643</v>
      </c>
      <c r="BD3" s="25" t="n">
        <f aca="false">AN3-AY3-AI3</f>
        <v>38083.8073876754</v>
      </c>
      <c r="BE3" s="25" t="n">
        <f aca="false">AZ3/Z3</f>
        <v>18266.548032933</v>
      </c>
      <c r="BF3" s="25" t="n">
        <f aca="false">BA3/AA3</f>
        <v>18660.1475341438</v>
      </c>
      <c r="BG3" s="25" t="n">
        <f aca="false">BB3/AB3</f>
        <v>19859.939929648</v>
      </c>
      <c r="BH3" s="25" t="n">
        <f aca="false">BC3/AC3</f>
        <v>18687.7523613048</v>
      </c>
      <c r="BI3" s="25" t="n">
        <f aca="false">BD3/AD3</f>
        <v>16361.9584078365</v>
      </c>
      <c r="BJ3" s="25" t="n">
        <f aca="false">E3*AD3</f>
        <v>80173.2317623984</v>
      </c>
      <c r="BK3" s="25" t="n">
        <f aca="false">0.2*C3*AD3</f>
        <v>35678.9039941556</v>
      </c>
      <c r="BL3" s="25" t="n">
        <f aca="false">BJ3+BK3</f>
        <v>115852.135756554</v>
      </c>
      <c r="BM3" s="25" t="n">
        <f aca="false">BK3*Datos!$D$6</f>
        <v>17839.4519970778</v>
      </c>
      <c r="BN3" s="25" t="n">
        <f aca="false">BL3-BM3</f>
        <v>98012.6837594762</v>
      </c>
      <c r="BO3" s="25" t="n">
        <f aca="false">BN3/AD3</f>
        <v>42109.2208241752</v>
      </c>
      <c r="BP3" s="25" t="n">
        <f aca="false">-(C3+E3)</f>
        <v>-111088.546278992</v>
      </c>
      <c r="BQ3" s="25" t="n">
        <f aca="false">BE3</f>
        <v>18266.548032933</v>
      </c>
      <c r="BR3" s="25" t="n">
        <f aca="false">BF3</f>
        <v>18660.1475341438</v>
      </c>
      <c r="BS3" s="25" t="n">
        <f aca="false">BG3</f>
        <v>19859.939929648</v>
      </c>
      <c r="BT3" s="25" t="n">
        <f aca="false">BH3</f>
        <v>18687.7523613048</v>
      </c>
      <c r="BU3" s="25" t="n">
        <f aca="false">BI3+BO3</f>
        <v>58471.1792320116</v>
      </c>
      <c r="BV3" s="27" t="n">
        <f aca="false">IFERROR(IRR(BP3:BU3,0.1),NA())*100</f>
        <v>5.42553933618957</v>
      </c>
    </row>
    <row r="4" customFormat="false" ht="15" hidden="false" customHeight="true" outlineLevel="0" collapsed="false">
      <c r="A4" s="23" t="n">
        <v>3</v>
      </c>
      <c r="B4" s="24" t="n">
        <f aca="true">RAND()</f>
        <v>0.780931213436972</v>
      </c>
      <c r="C4" s="25" t="n">
        <f aca="false">IF(B4&lt;=(Datos!$D$14-Datos!$C$14)/(Datos!$E$14-Datos!$C$14),Datos!$C$14+SQRT((Datos!$E$14-Datos!$C$14)*(Datos!$D$14-Datos!$C$14)*B4),Datos!$E$14-SQRT((Datos!$E$14-Datos!$C$14)*(Datos!$E$14-Datos!$D$14)*(1-B4)))</f>
        <v>83786.3469916359</v>
      </c>
      <c r="D4" s="24" t="n">
        <f aca="true">RAND()</f>
        <v>0.893402534545937</v>
      </c>
      <c r="E4" s="25" t="n">
        <f aca="false">IF(D4&lt;=(Datos!$D$15-Datos!$C$15)/(Datos!$E$15-Datos!$C$15),Datos!$C$15+SQRT((Datos!$E$15-Datos!$C$15)*(Datos!$D$15-Datos!$C$15)*D4),Datos!$E$15-SQRT((Datos!$E$15-Datos!$C$15)*(Datos!$E$15-Datos!$D$15)*(1-D4)))</f>
        <v>36001.2977332503</v>
      </c>
      <c r="F4" s="24" t="n">
        <f aca="true">RAND()</f>
        <v>0.5469704842177</v>
      </c>
      <c r="G4" s="25" t="n">
        <f aca="false">IF(F4&lt;=(Datos!$D$19-Datos!$C$19)/(Datos!$E$19-Datos!$C$19),Datos!$C$19+SQRT((Datos!$E$19-Datos!$C$19)*(Datos!$D$19-Datos!$C$19)*F4),Datos!$E$19-SQRT((Datos!$E$19-Datos!$C$19)*(Datos!$E$19-Datos!$D$19)*(1-F4)))</f>
        <v>39057.9011162992</v>
      </c>
      <c r="H4" s="24" t="n">
        <f aca="true">RAND()</f>
        <v>0.701060032817352</v>
      </c>
      <c r="I4" s="25" t="n">
        <f aca="false">IF(H4&lt;=(Datos!$D$19-Datos!$C$19)/(Datos!$E$19-Datos!$C$19),Datos!$C$19+SQRT((Datos!$E$19-Datos!$C$19)*(Datos!$D$19-Datos!$C$19)*H4),Datos!$E$19-SQRT((Datos!$E$19-Datos!$C$19)*(Datos!$E$19-Datos!$D$19)*(1-H4)))</f>
        <v>40264.9712209218</v>
      </c>
      <c r="J4" s="24" t="n">
        <f aca="true">RAND()</f>
        <v>0.105608351196795</v>
      </c>
      <c r="K4" s="25" t="n">
        <f aca="false">IF(J4&lt;=(Datos!$D$19-Datos!$C$19)/(Datos!$E$19-Datos!$C$19),Datos!$C$19+SQRT((Datos!$E$19-Datos!$C$19)*(Datos!$D$19-Datos!$C$19)*J4),Datos!$E$19-SQRT((Datos!$E$19-Datos!$C$19)*(Datos!$E$19-Datos!$D$19)*(1-J4)))</f>
        <v>33980.1071191011</v>
      </c>
      <c r="L4" s="24" t="n">
        <f aca="true">RAND()</f>
        <v>0.634865975895031</v>
      </c>
      <c r="M4" s="25" t="n">
        <f aca="false">IF(L4&lt;=(Datos!$D$19-Datos!$C$19)/(Datos!$E$19-Datos!$C$19),Datos!$C$19+SQRT((Datos!$E$19-Datos!$C$19)*(Datos!$D$19-Datos!$C$19)*L4),Datos!$E$19-SQRT((Datos!$E$19-Datos!$C$19)*(Datos!$E$19-Datos!$D$19)*(1-L4)))</f>
        <v>39758.5806541861</v>
      </c>
      <c r="N4" s="24" t="n">
        <f aca="true">RAND()</f>
        <v>0.488383280611103</v>
      </c>
      <c r="O4" s="25" t="n">
        <f aca="false">IF(N4&lt;=(Datos!$D$19-Datos!$C$19)/(Datos!$E$19-Datos!$C$19),Datos!$C$19+SQRT((Datos!$E$19-Datos!$C$19)*(Datos!$D$19-Datos!$C$19)*N4),Datos!$E$19-SQRT((Datos!$E$19-Datos!$C$19)*(Datos!$E$19-Datos!$D$19)*(1-N4)))</f>
        <v>38559.059065789</v>
      </c>
      <c r="P4" s="24" t="n">
        <f aca="true">RAND()</f>
        <v>0.874314281033209</v>
      </c>
      <c r="Q4" s="26" t="n">
        <f aca="false">IF(P4&lt;=(Datos!$D$23-Datos!$C$23)/(Datos!$E$23-Datos!$C$23),Datos!$C$23+SQRT((Datos!$E$23-Datos!$C$23)*(Datos!$D$23-Datos!$C$23)*P4),Datos!$E$23-SQRT((Datos!$E$23-Datos!$C$23)*(Datos!$E$23-Datos!$D$23)*(1-P4)))</f>
        <v>0.164958913133014</v>
      </c>
      <c r="R4" s="24" t="n">
        <f aca="true">RAND()</f>
        <v>0.766680199967205</v>
      </c>
      <c r="S4" s="26" t="n">
        <f aca="false">IF(R4&lt;=(Datos!$D$24-Datos!$C$24)/(Datos!$E$24-Datos!$C$24),Datos!$C$24+SQRT((Datos!$E$24-Datos!$C$24)*(Datos!$D$24-Datos!$C$24)*R4),Datos!$E$24-SQRT((Datos!$E$24-Datos!$C$24)*(Datos!$E$24-Datos!$D$24)*(1-R4)))</f>
        <v>0.159506692798403</v>
      </c>
      <c r="T4" s="24" t="n">
        <f aca="true">RAND()</f>
        <v>0.855711630216976</v>
      </c>
      <c r="U4" s="26" t="n">
        <f aca="false">IF(T4&lt;=(Datos!$D$25-Datos!$C$25)/(Datos!$E$25-Datos!$C$25),Datos!$C$25+SQRT((Datos!$E$25-Datos!$C$25)*(Datos!$D$25-Datos!$C$25)*T4),Datos!$E$25-SQRT((Datos!$E$25-Datos!$C$25)*(Datos!$E$25-Datos!$D$25)*(1-T4)))</f>
        <v>0.199900063796309</v>
      </c>
      <c r="V4" s="24" t="n">
        <f aca="true">RAND()</f>
        <v>0.669657563561818</v>
      </c>
      <c r="W4" s="26" t="n">
        <f aca="false">IF(V4&lt;=(Datos!$D$26-Datos!$C$26)/(Datos!$E$26-Datos!$C$26),Datos!$C$26+SQRT((Datos!$E$26-Datos!$C$26)*(Datos!$D$26-Datos!$C$26)*V4),Datos!$E$26-SQRT((Datos!$E$26-Datos!$C$26)*(Datos!$E$26-Datos!$D$26)*(1-V4)))</f>
        <v>0.215997080602783</v>
      </c>
      <c r="X4" s="24" t="n">
        <f aca="true">RAND()</f>
        <v>0.476607471371519</v>
      </c>
      <c r="Y4" s="26" t="n">
        <f aca="false">IF(X4&lt;=(Datos!$D$27-Datos!$C$27)/(Datos!$E$27-Datos!$C$27),Datos!$C$27+SQRT((Datos!$E$27-Datos!$C$27)*(Datos!$D$27-Datos!$C$27)*X4),Datos!$E$27-SQRT((Datos!$E$27-Datos!$C$27)*(Datos!$E$27-Datos!$D$27)*(1-X4)))</f>
        <v>0.226836858119616</v>
      </c>
      <c r="Z4" s="24" t="n">
        <f aca="false">(1+Q4)</f>
        <v>1.16495891313301</v>
      </c>
      <c r="AA4" s="24" t="n">
        <f aca="false">Z4*(1+S4)</f>
        <v>1.35077765661288</v>
      </c>
      <c r="AB4" s="24" t="n">
        <f aca="false">AA4*(1+U4)</f>
        <v>1.62079819634443</v>
      </c>
      <c r="AC4" s="24" t="n">
        <f aca="false">AB4*(1+W4)</f>
        <v>1.97088587500108</v>
      </c>
      <c r="AD4" s="24" t="n">
        <f aca="false">AC4*(1+Y4)</f>
        <v>2.41795543459865</v>
      </c>
      <c r="AE4" s="23" t="n">
        <f aca="false">E4*Q4</f>
        <v>5938.734945455</v>
      </c>
      <c r="AF4" s="23" t="n">
        <f aca="false">AE4*(1+S4)</f>
        <v>6886.00291601083</v>
      </c>
      <c r="AG4" s="23" t="n">
        <f aca="false">AF4*(1+U4)</f>
        <v>8262.51533822296</v>
      </c>
      <c r="AH4" s="23" t="n">
        <f aca="false">AG4*(1+W4)</f>
        <v>10047.1945297148</v>
      </c>
      <c r="AI4" s="23" t="n">
        <f aca="false">AH4*(1+Y4)</f>
        <v>12326.268569752</v>
      </c>
      <c r="AJ4" s="25" t="n">
        <f aca="false">G4*Z4</f>
        <v>45500.8500337007</v>
      </c>
      <c r="AK4" s="25" t="n">
        <f aca="false">I4*AA4</f>
        <v>54389.0234693819</v>
      </c>
      <c r="AL4" s="25" t="n">
        <f aca="false">K4*AB4</f>
        <v>55074.8963302295</v>
      </c>
      <c r="AM4" s="25" t="n">
        <f aca="false">M4*AC4</f>
        <v>78359.6250214265</v>
      </c>
      <c r="AN4" s="25" t="n">
        <f aca="false">O4*AD4</f>
        <v>93234.0864211351</v>
      </c>
      <c r="AO4" s="25" t="n">
        <f aca="false">C4/Datos!$D$8</f>
        <v>16757.2693983272</v>
      </c>
      <c r="AP4" s="25" t="n">
        <f aca="false">AJ4-AO4</f>
        <v>28743.5806353735</v>
      </c>
      <c r="AQ4" s="25" t="n">
        <f aca="false">AK4-AO4</f>
        <v>37631.7540710548</v>
      </c>
      <c r="AR4" s="25" t="n">
        <f aca="false">AL4-AO4</f>
        <v>38317.6269319023</v>
      </c>
      <c r="AS4" s="25" t="n">
        <f aca="false">AM4-AO4</f>
        <v>61602.3556230993</v>
      </c>
      <c r="AT4" s="25" t="n">
        <f aca="false">AN4-AO4</f>
        <v>76476.8170228079</v>
      </c>
      <c r="AU4" s="25" t="n">
        <f aca="false">AP4*Datos!$D$6</f>
        <v>14371.7903176868</v>
      </c>
      <c r="AV4" s="25" t="n">
        <f aca="false">AQ4*Datos!$D$6</f>
        <v>18815.8770355274</v>
      </c>
      <c r="AW4" s="25" t="n">
        <f aca="false">AR4*Datos!$D$6</f>
        <v>19158.8134659512</v>
      </c>
      <c r="AX4" s="25" t="n">
        <f aca="false">AS4*Datos!$D$6</f>
        <v>30801.1778115496</v>
      </c>
      <c r="AY4" s="25" t="n">
        <f aca="false">AT4*Datos!$D$6</f>
        <v>38238.408511404</v>
      </c>
      <c r="AZ4" s="25" t="n">
        <f aca="false">AJ4-AU4-AE4</f>
        <v>25190.3247705589</v>
      </c>
      <c r="BA4" s="25" t="n">
        <f aca="false">AK4-AV4-AF4</f>
        <v>28687.1435178437</v>
      </c>
      <c r="BB4" s="25" t="n">
        <f aca="false">AL4-AW4-AG4</f>
        <v>27653.5675260554</v>
      </c>
      <c r="BC4" s="25" t="n">
        <f aca="false">AM4-AX4-AH4</f>
        <v>37511.252680162</v>
      </c>
      <c r="BD4" s="25" t="n">
        <f aca="false">AN4-AY4-AI4</f>
        <v>42669.4093399792</v>
      </c>
      <c r="BE4" s="25" t="n">
        <f aca="false">AZ4/Z4</f>
        <v>21623.3589756506</v>
      </c>
      <c r="BF4" s="25" t="n">
        <f aca="false">BA4/AA4</f>
        <v>21237.5022472445</v>
      </c>
      <c r="BG4" s="25" t="n">
        <f aca="false">BB4/AB4</f>
        <v>17061.6968777641</v>
      </c>
      <c r="BH4" s="25" t="n">
        <f aca="false">BC4/AC4</f>
        <v>19032.6863447339</v>
      </c>
      <c r="BI4" s="25" t="n">
        <f aca="false">BD4/AD4</f>
        <v>17646.8965181989</v>
      </c>
      <c r="BJ4" s="25" t="n">
        <f aca="false">E4*AD4</f>
        <v>87049.5335067167</v>
      </c>
      <c r="BK4" s="25" t="n">
        <f aca="false">0.2*C4*AD4</f>
        <v>40518.3306107189</v>
      </c>
      <c r="BL4" s="25" t="n">
        <f aca="false">BJ4+BK4</f>
        <v>127567.864117436</v>
      </c>
      <c r="BM4" s="25" t="n">
        <f aca="false">BK4*Datos!$D$6</f>
        <v>20259.1653053595</v>
      </c>
      <c r="BN4" s="25" t="n">
        <f aca="false">BL4-BM4</f>
        <v>107308.698812076</v>
      </c>
      <c r="BO4" s="25" t="n">
        <f aca="false">BN4/AD4</f>
        <v>44379.9324324139</v>
      </c>
      <c r="BP4" s="25" t="n">
        <f aca="false">-(C4+E4)</f>
        <v>-119787.644724886</v>
      </c>
      <c r="BQ4" s="25" t="n">
        <f aca="false">BE4</f>
        <v>21623.3589756506</v>
      </c>
      <c r="BR4" s="25" t="n">
        <f aca="false">BF4</f>
        <v>21237.5022472445</v>
      </c>
      <c r="BS4" s="25" t="n">
        <f aca="false">BG4</f>
        <v>17061.6968777641</v>
      </c>
      <c r="BT4" s="25" t="n">
        <f aca="false">BH4</f>
        <v>19032.6863447339</v>
      </c>
      <c r="BU4" s="25" t="n">
        <f aca="false">BI4+BO4</f>
        <v>62026.8289506128</v>
      </c>
      <c r="BV4" s="27" t="n">
        <f aca="false">IFERROR(IRR(BP4:BU4,0.1),NA())*100</f>
        <v>4.76147019596393</v>
      </c>
    </row>
    <row r="5" customFormat="false" ht="15" hidden="false" customHeight="true" outlineLevel="0" collapsed="false">
      <c r="A5" s="23" t="n">
        <v>4</v>
      </c>
      <c r="B5" s="24" t="n">
        <f aca="true">RAND()</f>
        <v>0.597508831524342</v>
      </c>
      <c r="C5" s="25" t="n">
        <f aca="false">IF(B5&lt;=(Datos!$D$14-Datos!$C$14)/(Datos!$E$14-Datos!$C$14),Datos!$C$14+SQRT((Datos!$E$14-Datos!$C$14)*(Datos!$D$14-Datos!$C$14)*B5),Datos!$E$14-SQRT((Datos!$E$14-Datos!$C$14)*(Datos!$E$14-Datos!$D$14)*(1-B5)))</f>
        <v>78022.9801344498</v>
      </c>
      <c r="D5" s="24" t="n">
        <f aca="true">RAND()</f>
        <v>0.600569799840301</v>
      </c>
      <c r="E5" s="25" t="n">
        <f aca="false">IF(D5&lt;=(Datos!$D$15-Datos!$C$15)/(Datos!$E$15-Datos!$C$15),Datos!$C$15+SQRT((Datos!$E$15-Datos!$C$15)*(Datos!$D$15-Datos!$C$15)*D5),Datos!$E$15-SQRT((Datos!$E$15-Datos!$C$15)*(Datos!$E$15-Datos!$D$15)*(1-D5)))</f>
        <v>32259.5523369798</v>
      </c>
      <c r="F5" s="24" t="n">
        <f aca="true">RAND()</f>
        <v>0.89976565310119</v>
      </c>
      <c r="G5" s="25" t="n">
        <f aca="false">IF(F5&lt;=(Datos!$D$19-Datos!$C$19)/(Datos!$E$19-Datos!$C$19),Datos!$C$19+SQRT((Datos!$E$19-Datos!$C$19)*(Datos!$D$19-Datos!$C$19)*F5),Datos!$E$19-SQRT((Datos!$E$19-Datos!$C$19)*(Datos!$E$19-Datos!$D$19)*(1-F5)))</f>
        <v>42258.1801632108</v>
      </c>
      <c r="H5" s="24" t="n">
        <f aca="true">RAND()</f>
        <v>0.105427731767025</v>
      </c>
      <c r="I5" s="25" t="n">
        <f aca="false">IF(H5&lt;=(Datos!$D$19-Datos!$C$19)/(Datos!$E$19-Datos!$C$19),Datos!$C$19+SQRT((Datos!$E$19-Datos!$C$19)*(Datos!$D$19-Datos!$C$19)*H5),Datos!$E$19-SQRT((Datos!$E$19-Datos!$C$19)*(Datos!$E$19-Datos!$D$19)*(1-H5)))</f>
        <v>33976.7021217403</v>
      </c>
      <c r="J5" s="24" t="n">
        <f aca="true">RAND()</f>
        <v>0.481155355813443</v>
      </c>
      <c r="K5" s="25" t="n">
        <f aca="false">IF(J5&lt;=(Datos!$D$19-Datos!$C$19)/(Datos!$E$19-Datos!$C$19),Datos!$C$19+SQRT((Datos!$E$19-Datos!$C$19)*(Datos!$D$19-Datos!$C$19)*J5),Datos!$E$19-SQRT((Datos!$E$19-Datos!$C$19)*(Datos!$E$19-Datos!$D$19)*(1-J5)))</f>
        <v>38495.4872357044</v>
      </c>
      <c r="L5" s="24" t="n">
        <f aca="true">RAND()</f>
        <v>0.992349874945179</v>
      </c>
      <c r="M5" s="25" t="n">
        <f aca="false">IF(L5&lt;=(Datos!$D$19-Datos!$C$19)/(Datos!$E$19-Datos!$C$19),Datos!$C$19+SQRT((Datos!$E$19-Datos!$C$19)*(Datos!$D$19-Datos!$C$19)*L5),Datos!$E$19-SQRT((Datos!$E$19-Datos!$C$19)*(Datos!$E$19-Datos!$D$19)*(1-L5)))</f>
        <v>44242.530938512</v>
      </c>
      <c r="N5" s="24" t="n">
        <f aca="true">RAND()</f>
        <v>0.988754002405229</v>
      </c>
      <c r="O5" s="25" t="n">
        <f aca="false">IF(N5&lt;=(Datos!$D$19-Datos!$C$19)/(Datos!$E$19-Datos!$C$19),Datos!$C$19+SQRT((Datos!$E$19-Datos!$C$19)*(Datos!$D$19-Datos!$C$19)*N5),Datos!$E$19-SQRT((Datos!$E$19-Datos!$C$19)*(Datos!$E$19-Datos!$D$19)*(1-N5)))</f>
        <v>44081.6047585011</v>
      </c>
      <c r="P5" s="24" t="n">
        <f aca="true">RAND()</f>
        <v>0.410884544628358</v>
      </c>
      <c r="Q5" s="26" t="n">
        <f aca="false">IF(P5&lt;=(Datos!$D$23-Datos!$C$23)/(Datos!$E$23-Datos!$C$23),Datos!$C$23+SQRT((Datos!$E$23-Datos!$C$23)*(Datos!$D$23-Datos!$C$23)*P5),Datos!$E$23-SQRT((Datos!$E$23-Datos!$C$23)*(Datos!$E$23-Datos!$D$23)*(1-P5)))</f>
        <v>0.147195444109833</v>
      </c>
      <c r="R5" s="24" t="n">
        <f aca="true">RAND()</f>
        <v>0.733484749323841</v>
      </c>
      <c r="S5" s="26" t="n">
        <f aca="false">IF(R5&lt;=(Datos!$D$24-Datos!$C$24)/(Datos!$E$24-Datos!$C$24),Datos!$C$24+SQRT((Datos!$E$24-Datos!$C$24)*(Datos!$D$24-Datos!$C$24)*R5),Datos!$E$24-SQRT((Datos!$E$24-Datos!$C$24)*(Datos!$E$24-Datos!$D$24)*(1-R5)))</f>
        <v>0.158097318629513</v>
      </c>
      <c r="T5" s="24" t="n">
        <f aca="true">RAND()</f>
        <v>0.801674014650834</v>
      </c>
      <c r="U5" s="26" t="n">
        <f aca="false">IF(T5&lt;=(Datos!$D$25-Datos!$C$25)/(Datos!$E$25-Datos!$C$25),Datos!$C$25+SQRT((Datos!$E$25-Datos!$C$25)*(Datos!$D$25-Datos!$C$25)*T5),Datos!$E$25-SQRT((Datos!$E$25-Datos!$C$25)*(Datos!$E$25-Datos!$D$25)*(1-T5)))</f>
        <v>0.196434925016507</v>
      </c>
      <c r="V5" s="24" t="n">
        <f aca="true">RAND()</f>
        <v>0.273214657067611</v>
      </c>
      <c r="W5" s="26" t="n">
        <f aca="false">IF(V5&lt;=(Datos!$D$26-Datos!$C$26)/(Datos!$E$26-Datos!$C$26),Datos!$C$26+SQRT((Datos!$E$26-Datos!$C$26)*(Datos!$D$26-Datos!$C$26)*V5),Datos!$E$26-SQRT((Datos!$E$26-Datos!$C$26)*(Datos!$E$26-Datos!$D$26)*(1-V5)))</f>
        <v>0.19955762050697</v>
      </c>
      <c r="X5" s="24" t="n">
        <f aca="true">RAND()</f>
        <v>0.00481365155090486</v>
      </c>
      <c r="Y5" s="26" t="n">
        <f aca="false">IF(X5&lt;=(Datos!$D$27-Datos!$C$27)/(Datos!$E$27-Datos!$C$27),Datos!$C$27+SQRT((Datos!$E$27-Datos!$C$27)*(Datos!$D$27-Datos!$C$27)*X5),Datos!$E$27-SQRT((Datos!$E$27-Datos!$C$27)*(Datos!$E$27-Datos!$D$27)*(1-X5)))</f>
        <v>0.193605115696818</v>
      </c>
      <c r="Z5" s="24" t="n">
        <f aca="false">(1+Q5)</f>
        <v>1.14719544410983</v>
      </c>
      <c r="AA5" s="24" t="n">
        <f aca="false">Z5*(1+S5)</f>
        <v>1.32856396776759</v>
      </c>
      <c r="AB5" s="24" t="n">
        <f aca="false">AA5*(1+U5)</f>
        <v>1.58954033115565</v>
      </c>
      <c r="AC5" s="24" t="n">
        <f aca="false">AB5*(1+W5)</f>
        <v>1.90674521734093</v>
      </c>
      <c r="AD5" s="24" t="n">
        <f aca="false">AC5*(1+Y5)</f>
        <v>2.27590084574858</v>
      </c>
      <c r="AE5" s="23" t="n">
        <f aca="false">E5*Q5</f>
        <v>4748.45913302614</v>
      </c>
      <c r="AF5" s="23" t="n">
        <f aca="false">AE5*(1+S5)</f>
        <v>5499.17778957939</v>
      </c>
      <c r="AG5" s="23" t="n">
        <f aca="false">AF5*(1+U5)</f>
        <v>6579.40836632786</v>
      </c>
      <c r="AH5" s="23" t="n">
        <f aca="false">AG5*(1+W5)</f>
        <v>7892.3794442559</v>
      </c>
      <c r="AI5" s="23" t="n">
        <f aca="false">AH5*(1+Y5)</f>
        <v>9420.38447968425</v>
      </c>
      <c r="AJ5" s="25" t="n">
        <f aca="false">G5*Z5</f>
        <v>48478.3917596079</v>
      </c>
      <c r="AK5" s="25" t="n">
        <f aca="false">I5*AA5</f>
        <v>45140.2221825168</v>
      </c>
      <c r="AL5" s="25" t="n">
        <f aca="false">K5*AB5</f>
        <v>61190.1295286397</v>
      </c>
      <c r="AM5" s="25" t="n">
        <f aca="false">M5*AC5</f>
        <v>84359.2342700659</v>
      </c>
      <c r="AN5" s="25" t="n">
        <f aca="false">O5*AD5</f>
        <v>100325.361551827</v>
      </c>
      <c r="AO5" s="25" t="n">
        <f aca="false">C5/Datos!$D$8</f>
        <v>15604.59602689</v>
      </c>
      <c r="AP5" s="25" t="n">
        <f aca="false">AJ5-AO5</f>
        <v>32873.795732718</v>
      </c>
      <c r="AQ5" s="25" t="n">
        <f aca="false">AK5-AO5</f>
        <v>29535.6261556268</v>
      </c>
      <c r="AR5" s="25" t="n">
        <f aca="false">AL5-AO5</f>
        <v>45585.5335017497</v>
      </c>
      <c r="AS5" s="25" t="n">
        <f aca="false">AM5-AO5</f>
        <v>68754.6382431759</v>
      </c>
      <c r="AT5" s="25" t="n">
        <f aca="false">AN5-AO5</f>
        <v>84720.7655249372</v>
      </c>
      <c r="AU5" s="25" t="n">
        <f aca="false">AP5*Datos!$D$6</f>
        <v>16436.897866359</v>
      </c>
      <c r="AV5" s="25" t="n">
        <f aca="false">AQ5*Datos!$D$6</f>
        <v>14767.8130778134</v>
      </c>
      <c r="AW5" s="25" t="n">
        <f aca="false">AR5*Datos!$D$6</f>
        <v>22792.7667508749</v>
      </c>
      <c r="AX5" s="25" t="n">
        <f aca="false">AS5*Datos!$D$6</f>
        <v>34377.319121588</v>
      </c>
      <c r="AY5" s="25" t="n">
        <f aca="false">AT5*Datos!$D$6</f>
        <v>42360.3827624686</v>
      </c>
      <c r="AZ5" s="25" t="n">
        <f aca="false">AJ5-AU5-AE5</f>
        <v>27293.0347602228</v>
      </c>
      <c r="BA5" s="25" t="n">
        <f aca="false">AK5-AV5-AF5</f>
        <v>24873.231315124</v>
      </c>
      <c r="BB5" s="25" t="n">
        <f aca="false">AL5-AW5-AG5</f>
        <v>31817.954411437</v>
      </c>
      <c r="BC5" s="25" t="n">
        <f aca="false">AM5-AX5-AH5</f>
        <v>42089.535704222</v>
      </c>
      <c r="BD5" s="25" t="n">
        <f aca="false">AN5-AY5-AI5</f>
        <v>48544.5943096743</v>
      </c>
      <c r="BE5" s="25" t="n">
        <f aca="false">AZ5/Z5</f>
        <v>23791.0940985308</v>
      </c>
      <c r="BF5" s="25" t="n">
        <f aca="false">BA5/AA5</f>
        <v>18721.8921471421</v>
      </c>
      <c r="BG5" s="25" t="n">
        <f aca="false">BB5/AB5</f>
        <v>20017.0790182494</v>
      </c>
      <c r="BH5" s="25" t="n">
        <f aca="false">BC5/AC5</f>
        <v>22074.0219099216</v>
      </c>
      <c r="BI5" s="25" t="n">
        <f aca="false">BD5/AD5</f>
        <v>21329.8371061975</v>
      </c>
      <c r="BJ5" s="25" t="n">
        <f aca="false">E5*AD5</f>
        <v>73419.5424472028</v>
      </c>
      <c r="BK5" s="25" t="n">
        <f aca="false">0.2*C5*AD5</f>
        <v>35514.5132951637</v>
      </c>
      <c r="BL5" s="25" t="n">
        <f aca="false">BJ5+BK5</f>
        <v>108934.055742367</v>
      </c>
      <c r="BM5" s="25" t="n">
        <f aca="false">BK5*Datos!$D$6</f>
        <v>17757.2566475819</v>
      </c>
      <c r="BN5" s="25" t="n">
        <f aca="false">BL5-BM5</f>
        <v>91176.7990947847</v>
      </c>
      <c r="BO5" s="25" t="n">
        <f aca="false">BN5/AD5</f>
        <v>40061.8503504248</v>
      </c>
      <c r="BP5" s="25" t="n">
        <f aca="false">-(C5+E5)</f>
        <v>-110282.53247143</v>
      </c>
      <c r="BQ5" s="25" t="n">
        <f aca="false">BE5</f>
        <v>23791.0940985308</v>
      </c>
      <c r="BR5" s="25" t="n">
        <f aca="false">BF5</f>
        <v>18721.8921471421</v>
      </c>
      <c r="BS5" s="25" t="n">
        <f aca="false">BG5</f>
        <v>20017.0790182494</v>
      </c>
      <c r="BT5" s="25" t="n">
        <f aca="false">BH5</f>
        <v>22074.0219099216</v>
      </c>
      <c r="BU5" s="25" t="n">
        <f aca="false">BI5+BO5</f>
        <v>61391.6874566223</v>
      </c>
      <c r="BV5" s="27" t="n">
        <f aca="false">IFERROR(IRR(BP5:BU5,0.1),NA())*100</f>
        <v>8.49293489254324</v>
      </c>
    </row>
    <row r="6" customFormat="false" ht="15" hidden="false" customHeight="true" outlineLevel="0" collapsed="false">
      <c r="A6" s="23" t="n">
        <v>5</v>
      </c>
      <c r="B6" s="24" t="n">
        <f aca="true">RAND()</f>
        <v>0.413535855312397</v>
      </c>
      <c r="C6" s="25" t="n">
        <f aca="false">IF(B6&lt;=(Datos!$D$14-Datos!$C$14)/(Datos!$E$14-Datos!$C$14),Datos!$C$14+SQRT((Datos!$E$14-Datos!$C$14)*(Datos!$D$14-Datos!$C$14)*B6),Datos!$E$14-SQRT((Datos!$E$14-Datos!$C$14)*(Datos!$E$14-Datos!$D$14)*(1-B6)))</f>
        <v>73471.5817730283</v>
      </c>
      <c r="D6" s="24" t="n">
        <f aca="true">RAND()</f>
        <v>0.223649343376293</v>
      </c>
      <c r="E6" s="25" t="n">
        <f aca="false">IF(D6&lt;=(Datos!$D$15-Datos!$C$15)/(Datos!$E$15-Datos!$C$15),Datos!$C$15+SQRT((Datos!$E$15-Datos!$C$15)*(Datos!$D$15-Datos!$C$15)*D6),Datos!$E$15-SQRT((Datos!$E$15-Datos!$C$15)*(Datos!$E$15-Datos!$D$15)*(1-D6)))</f>
        <v>29095.5708702478</v>
      </c>
      <c r="F6" s="24" t="n">
        <f aca="true">RAND()</f>
        <v>0.844985803517781</v>
      </c>
      <c r="G6" s="25" t="n">
        <f aca="false">IF(F6&lt;=(Datos!$D$19-Datos!$C$19)/(Datos!$E$19-Datos!$C$19),Datos!$C$19+SQRT((Datos!$E$19-Datos!$C$19)*(Datos!$D$19-Datos!$C$19)*F6),Datos!$E$19-SQRT((Datos!$E$19-Datos!$C$19)*(Datos!$E$19-Datos!$D$19)*(1-F6)))</f>
        <v>41590.2984388415</v>
      </c>
      <c r="H6" s="24" t="n">
        <f aca="true">RAND()</f>
        <v>0.883743386031225</v>
      </c>
      <c r="I6" s="25" t="n">
        <f aca="false">IF(H6&lt;=(Datos!$D$19-Datos!$C$19)/(Datos!$E$19-Datos!$C$19),Datos!$C$19+SQRT((Datos!$E$19-Datos!$C$19)*(Datos!$D$19-Datos!$C$19)*H6),Datos!$E$19-SQRT((Datos!$E$19-Datos!$C$19)*(Datos!$E$19-Datos!$D$19)*(1-H6)))</f>
        <v>42047.1630509529</v>
      </c>
      <c r="J6" s="24" t="n">
        <f aca="true">RAND()</f>
        <v>0.424715676825147</v>
      </c>
      <c r="K6" s="25" t="n">
        <f aca="false">IF(J6&lt;=(Datos!$D$19-Datos!$C$19)/(Datos!$E$19-Datos!$C$19),Datos!$C$19+SQRT((Datos!$E$19-Datos!$C$19)*(Datos!$D$19-Datos!$C$19)*J6),Datos!$E$19-SQRT((Datos!$E$19-Datos!$C$19)*(Datos!$E$19-Datos!$D$19)*(1-J6)))</f>
        <v>37981.6885133267</v>
      </c>
      <c r="L6" s="24" t="n">
        <f aca="true">RAND()</f>
        <v>0.339462894084423</v>
      </c>
      <c r="M6" s="25" t="n">
        <f aca="false">IF(L6&lt;=(Datos!$D$19-Datos!$C$19)/(Datos!$E$19-Datos!$C$19),Datos!$C$19+SQRT((Datos!$E$19-Datos!$C$19)*(Datos!$D$19-Datos!$C$19)*L6),Datos!$E$19-SQRT((Datos!$E$19-Datos!$C$19)*(Datos!$E$19-Datos!$D$19)*(1-L6)))</f>
        <v>37135.7854587048</v>
      </c>
      <c r="N6" s="24" t="n">
        <f aca="true">RAND()</f>
        <v>0.268477677462704</v>
      </c>
      <c r="O6" s="25" t="n">
        <f aca="false">IF(N6&lt;=(Datos!$D$19-Datos!$C$19)/(Datos!$E$19-Datos!$C$19),Datos!$C$19+SQRT((Datos!$E$19-Datos!$C$19)*(Datos!$D$19-Datos!$C$19)*N6),Datos!$E$19-SQRT((Datos!$E$19-Datos!$C$19)*(Datos!$E$19-Datos!$D$19)*(1-N6)))</f>
        <v>36345.9949274645</v>
      </c>
      <c r="P6" s="24" t="n">
        <f aca="true">RAND()</f>
        <v>0.0112475254100634</v>
      </c>
      <c r="Q6" s="26" t="n">
        <f aca="false">IF(P6&lt;=(Datos!$D$23-Datos!$C$23)/(Datos!$E$23-Datos!$C$23),Datos!$C$23+SQRT((Datos!$E$23-Datos!$C$23)*(Datos!$D$23-Datos!$C$23)*P6),Datos!$E$23-SQRT((Datos!$E$23-Datos!$C$23)*(Datos!$E$23-Datos!$D$23)*(1-P6)))</f>
        <v>0.124499505054794</v>
      </c>
      <c r="R6" s="24" t="n">
        <f aca="true">RAND()</f>
        <v>0.531217202143499</v>
      </c>
      <c r="S6" s="26" t="n">
        <f aca="false">IF(R6&lt;=(Datos!$D$24-Datos!$C$24)/(Datos!$E$24-Datos!$C$24),Datos!$C$24+SQRT((Datos!$E$24-Datos!$C$24)*(Datos!$D$24-Datos!$C$24)*R6),Datos!$E$24-SQRT((Datos!$E$24-Datos!$C$24)*(Datos!$E$24-Datos!$D$24)*(1-R6)))</f>
        <v>0.150951608716803</v>
      </c>
      <c r="T6" s="24" t="n">
        <f aca="true">RAND()</f>
        <v>0.541174851834659</v>
      </c>
      <c r="U6" s="26" t="n">
        <f aca="false">IF(T6&lt;=(Datos!$D$25-Datos!$C$25)/(Datos!$E$25-Datos!$C$25),Datos!$C$25+SQRT((Datos!$E$25-Datos!$C$25)*(Datos!$D$25-Datos!$C$25)*T6),Datos!$E$25-SQRT((Datos!$E$25-Datos!$C$25)*(Datos!$E$25-Datos!$D$25)*(1-T6)))</f>
        <v>0.184157142763684</v>
      </c>
      <c r="V6" s="24" t="n">
        <f aca="true">RAND()</f>
        <v>0.97819956875999</v>
      </c>
      <c r="W6" s="26" t="n">
        <f aca="false">IF(V6&lt;=(Datos!$D$26-Datos!$C$26)/(Datos!$E$26-Datos!$C$26),Datos!$C$26+SQRT((Datos!$E$26-Datos!$C$26)*(Datos!$D$26-Datos!$C$26)*V6),Datos!$E$26-SQRT((Datos!$E$26-Datos!$C$26)*(Datos!$E$26-Datos!$D$26)*(1-V6)))</f>
        <v>0.241264926483421</v>
      </c>
      <c r="X6" s="24" t="n">
        <f aca="true">RAND()</f>
        <v>0.930340392384282</v>
      </c>
      <c r="Y6" s="26" t="n">
        <f aca="false">IF(X6&lt;=(Datos!$D$27-Datos!$C$27)/(Datos!$E$27-Datos!$C$27),Datos!$C$27+SQRT((Datos!$E$27-Datos!$C$27)*(Datos!$D$27-Datos!$C$27)*X6),Datos!$E$27-SQRT((Datos!$E$27-Datos!$C$27)*(Datos!$E$27-Datos!$D$27)*(1-X6)))</f>
        <v>0.260605106828733</v>
      </c>
      <c r="Z6" s="24" t="n">
        <f aca="false">(1+Q6)</f>
        <v>1.12449950505479</v>
      </c>
      <c r="AA6" s="24" t="n">
        <f aca="false">Z6*(1+S6)</f>
        <v>1.29424451434406</v>
      </c>
      <c r="AB6" s="24" t="n">
        <f aca="false">AA6*(1+U6)</f>
        <v>1.53258888614324</v>
      </c>
      <c r="AC6" s="24" t="n">
        <f aca="false">AB6*(1+W6)</f>
        <v>1.90234883108789</v>
      </c>
      <c r="AD6" s="24" t="n">
        <f aca="false">AC6*(1+Y6)</f>
        <v>2.39811065143907</v>
      </c>
      <c r="AE6" s="23" t="n">
        <f aca="false">E6*Q6</f>
        <v>3622.38417263252</v>
      </c>
      <c r="AF6" s="23" t="n">
        <f aca="false">AE6*(1+S6)</f>
        <v>4169.18889088168</v>
      </c>
      <c r="AG6" s="23" t="n">
        <f aca="false">AF6*(1+U6)</f>
        <v>4936.97480466855</v>
      </c>
      <c r="AH6" s="23" t="n">
        <f aca="false">AG6*(1+W6)</f>
        <v>6128.09366796741</v>
      </c>
      <c r="AI6" s="23" t="n">
        <f aca="false">AH6*(1+Y6)</f>
        <v>7725.10617296453</v>
      </c>
      <c r="AJ6" s="25" t="n">
        <f aca="false">G6*Z6</f>
        <v>46768.2700095585</v>
      </c>
      <c r="AK6" s="25" t="n">
        <f aca="false">I6*AA6</f>
        <v>54419.3101224261</v>
      </c>
      <c r="AL6" s="25" t="n">
        <f aca="false">K6*AB6</f>
        <v>58210.3136924789</v>
      </c>
      <c r="AM6" s="25" t="n">
        <f aca="false">M6*AC6</f>
        <v>70645.218058898</v>
      </c>
      <c r="AN6" s="25" t="n">
        <f aca="false">O6*AD6</f>
        <v>87161.7175727031</v>
      </c>
      <c r="AO6" s="25" t="n">
        <f aca="false">C6/Datos!$D$8</f>
        <v>14694.3163546057</v>
      </c>
      <c r="AP6" s="25" t="n">
        <f aca="false">AJ6-AO6</f>
        <v>32073.9536549528</v>
      </c>
      <c r="AQ6" s="25" t="n">
        <f aca="false">AK6-AO6</f>
        <v>39724.9937678205</v>
      </c>
      <c r="AR6" s="25" t="n">
        <f aca="false">AL6-AO6</f>
        <v>43515.9973378732</v>
      </c>
      <c r="AS6" s="25" t="n">
        <f aca="false">AM6-AO6</f>
        <v>55950.9017042923</v>
      </c>
      <c r="AT6" s="25" t="n">
        <f aca="false">AN6-AO6</f>
        <v>72467.4012180974</v>
      </c>
      <c r="AU6" s="25" t="n">
        <f aca="false">AP6*Datos!$D$6</f>
        <v>16036.9768274764</v>
      </c>
      <c r="AV6" s="25" t="n">
        <f aca="false">AQ6*Datos!$D$6</f>
        <v>19862.4968839102</v>
      </c>
      <c r="AW6" s="25" t="n">
        <f aca="false">AR6*Datos!$D$6</f>
        <v>21757.9986689366</v>
      </c>
      <c r="AX6" s="25" t="n">
        <f aca="false">AS6*Datos!$D$6</f>
        <v>27975.4508521462</v>
      </c>
      <c r="AY6" s="25" t="n">
        <f aca="false">AT6*Datos!$D$6</f>
        <v>36233.7006090487</v>
      </c>
      <c r="AZ6" s="25" t="n">
        <f aca="false">AJ6-AU6-AE6</f>
        <v>27108.9090094495</v>
      </c>
      <c r="BA6" s="25" t="n">
        <f aca="false">AK6-AV6-AF6</f>
        <v>30387.6243476342</v>
      </c>
      <c r="BB6" s="25" t="n">
        <f aca="false">AL6-AW6-AG6</f>
        <v>31515.3402188737</v>
      </c>
      <c r="BC6" s="25" t="n">
        <f aca="false">AM6-AX6-AH6</f>
        <v>36541.6735387844</v>
      </c>
      <c r="BD6" s="25" t="n">
        <f aca="false">AN6-AY6-AI6</f>
        <v>43202.9107906899</v>
      </c>
      <c r="BE6" s="25" t="n">
        <f aca="false">AZ6/Z6</f>
        <v>24107.5330736838</v>
      </c>
      <c r="BF6" s="25" t="n">
        <f aca="false">BA6/AA6</f>
        <v>23479.0443466048</v>
      </c>
      <c r="BG6" s="25" t="n">
        <f aca="false">BB6/AB6</f>
        <v>20563.4665002577</v>
      </c>
      <c r="BH6" s="25" t="n">
        <f aca="false">BC6/AC6</f>
        <v>19208.7134292228</v>
      </c>
      <c r="BI6" s="25" t="n">
        <f aca="false">BD6/AD6</f>
        <v>18015.3950630945</v>
      </c>
      <c r="BJ6" s="25" t="n">
        <f aca="false">E6*AD6</f>
        <v>69774.3984136415</v>
      </c>
      <c r="BK6" s="25" t="n">
        <f aca="false">0.2*C6*AD6</f>
        <v>35238.5965655952</v>
      </c>
      <c r="BL6" s="25" t="n">
        <f aca="false">BJ6+BK6</f>
        <v>105012.994979237</v>
      </c>
      <c r="BM6" s="25" t="n">
        <f aca="false">BK6*Datos!$D$6</f>
        <v>17619.2982827976</v>
      </c>
      <c r="BN6" s="25" t="n">
        <f aca="false">BL6-BM6</f>
        <v>87393.6966964391</v>
      </c>
      <c r="BO6" s="25" t="n">
        <f aca="false">BN6/AD6</f>
        <v>36442.7290475506</v>
      </c>
      <c r="BP6" s="25" t="n">
        <f aca="false">-(C6+E6)</f>
        <v>-102567.152643276</v>
      </c>
      <c r="BQ6" s="25" t="n">
        <f aca="false">BE6</f>
        <v>24107.5330736838</v>
      </c>
      <c r="BR6" s="25" t="n">
        <f aca="false">BF6</f>
        <v>23479.0443466048</v>
      </c>
      <c r="BS6" s="25" t="n">
        <f aca="false">BG6</f>
        <v>20563.4665002577</v>
      </c>
      <c r="BT6" s="25" t="n">
        <f aca="false">BH6</f>
        <v>19208.7134292228</v>
      </c>
      <c r="BU6" s="25" t="n">
        <f aca="false">BI6+BO6</f>
        <v>54458.1241106451</v>
      </c>
      <c r="BV6" s="27" t="n">
        <f aca="false">IFERROR(IRR(BP6:BU6,0.1),NA())*100</f>
        <v>10.3837384391753</v>
      </c>
    </row>
    <row r="7" customFormat="false" ht="15" hidden="false" customHeight="true" outlineLevel="0" collapsed="false">
      <c r="A7" s="23" t="n">
        <v>6</v>
      </c>
      <c r="B7" s="24" t="n">
        <f aca="true">RAND()</f>
        <v>0.920927828547656</v>
      </c>
      <c r="C7" s="25" t="n">
        <f aca="false">IF(B7&lt;=(Datos!$D$14-Datos!$C$14)/(Datos!$E$14-Datos!$C$14),Datos!$C$14+SQRT((Datos!$E$14-Datos!$C$14)*(Datos!$D$14-Datos!$C$14)*B7),Datos!$E$14-SQRT((Datos!$E$14-Datos!$C$14)*(Datos!$E$14-Datos!$D$14)*(1-B7)))</f>
        <v>90259.0243947121</v>
      </c>
      <c r="D7" s="24" t="n">
        <f aca="true">RAND()</f>
        <v>0.502296741554008</v>
      </c>
      <c r="E7" s="25" t="n">
        <f aca="false">IF(D7&lt;=(Datos!$D$15-Datos!$C$15)/(Datos!$E$15-Datos!$C$15),Datos!$C$15+SQRT((Datos!$E$15-Datos!$C$15)*(Datos!$D$15-Datos!$C$15)*D7),Datos!$E$15-SQRT((Datos!$E$15-Datos!$C$15)*(Datos!$E$15-Datos!$D$15)*(1-D7)))</f>
        <v>31359.659221599</v>
      </c>
      <c r="F7" s="24" t="n">
        <f aca="true">RAND()</f>
        <v>0.142404467899018</v>
      </c>
      <c r="G7" s="25" t="n">
        <f aca="false">IF(F7&lt;=(Datos!$D$19-Datos!$C$19)/(Datos!$E$19-Datos!$C$19),Datos!$C$19+SQRT((Datos!$E$19-Datos!$C$19)*(Datos!$D$19-Datos!$C$19)*F7),Datos!$E$19-SQRT((Datos!$E$19-Datos!$C$19)*(Datos!$E$19-Datos!$D$19)*(1-F7)))</f>
        <v>34621.7605070852</v>
      </c>
      <c r="H7" s="24" t="n">
        <f aca="true">RAND()</f>
        <v>0.184051718729809</v>
      </c>
      <c r="I7" s="25" t="n">
        <f aca="false">IF(H7&lt;=(Datos!$D$19-Datos!$C$19)/(Datos!$E$19-Datos!$C$19),Datos!$C$19+SQRT((Datos!$E$19-Datos!$C$19)*(Datos!$D$19-Datos!$C$19)*H7),Datos!$E$19-SQRT((Datos!$E$19-Datos!$C$19)*(Datos!$E$19-Datos!$D$19)*(1-H7)))</f>
        <v>35254.3084996478</v>
      </c>
      <c r="J7" s="24" t="n">
        <f aca="true">RAND()</f>
        <v>0.652322071112432</v>
      </c>
      <c r="K7" s="25" t="n">
        <f aca="false">IF(J7&lt;=(Datos!$D$19-Datos!$C$19)/(Datos!$E$19-Datos!$C$19),Datos!$C$19+SQRT((Datos!$E$19-Datos!$C$19)*(Datos!$D$19-Datos!$C$19)*J7),Datos!$E$19-SQRT((Datos!$E$19-Datos!$C$19)*(Datos!$E$19-Datos!$D$19)*(1-J7)))</f>
        <v>39891.830501321</v>
      </c>
      <c r="L7" s="24" t="n">
        <f aca="true">RAND()</f>
        <v>0.229384427730976</v>
      </c>
      <c r="M7" s="25" t="n">
        <f aca="false">IF(L7&lt;=(Datos!$D$19-Datos!$C$19)/(Datos!$E$19-Datos!$C$19),Datos!$C$19+SQRT((Datos!$E$19-Datos!$C$19)*(Datos!$D$19-Datos!$C$19)*L7),Datos!$E$19-SQRT((Datos!$E$19-Datos!$C$19)*(Datos!$E$19-Datos!$D$19)*(1-L7)))</f>
        <v>35865.8046472455</v>
      </c>
      <c r="N7" s="24" t="n">
        <f aca="true">RAND()</f>
        <v>0.150625850333411</v>
      </c>
      <c r="O7" s="25" t="n">
        <f aca="false">IF(N7&lt;=(Datos!$D$19-Datos!$C$19)/(Datos!$E$19-Datos!$C$19),Datos!$C$19+SQRT((Datos!$E$19-Datos!$C$19)*(Datos!$D$19-Datos!$C$19)*N7),Datos!$E$19-SQRT((Datos!$E$19-Datos!$C$19)*(Datos!$E$19-Datos!$D$19)*(1-N7)))</f>
        <v>34753.3017524676</v>
      </c>
      <c r="P7" s="24" t="n">
        <f aca="true">RAND()</f>
        <v>0.629028493872911</v>
      </c>
      <c r="Q7" s="26" t="n">
        <f aca="false">IF(P7&lt;=(Datos!$D$23-Datos!$C$23)/(Datos!$E$23-Datos!$C$23),Datos!$C$23+SQRT((Datos!$E$23-Datos!$C$23)*(Datos!$D$23-Datos!$C$23)*P7),Datos!$E$23-SQRT((Datos!$E$23-Datos!$C$23)*(Datos!$E$23-Datos!$D$23)*(1-P7)))</f>
        <v>0.154159165821732</v>
      </c>
      <c r="R7" s="24" t="n">
        <f aca="true">RAND()</f>
        <v>0.37947219496283</v>
      </c>
      <c r="S7" s="26" t="n">
        <f aca="false">IF(R7&lt;=(Datos!$D$24-Datos!$C$24)/(Datos!$E$24-Datos!$C$24),Datos!$C$24+SQRT((Datos!$E$24-Datos!$C$24)*(Datos!$D$24-Datos!$C$24)*R7),Datos!$E$24-SQRT((Datos!$E$24-Datos!$C$24)*(Datos!$E$24-Datos!$D$24)*(1-R7)))</f>
        <v>0.14613522433294</v>
      </c>
      <c r="T7" s="24" t="n">
        <f aca="true">RAND()</f>
        <v>0.500658377562603</v>
      </c>
      <c r="U7" s="26" t="n">
        <f aca="false">IF(T7&lt;=(Datos!$D$25-Datos!$C$25)/(Datos!$E$25-Datos!$C$25),Datos!$C$25+SQRT((Datos!$E$25-Datos!$C$25)*(Datos!$D$25-Datos!$C$25)*T7),Datos!$E$25-SQRT((Datos!$E$25-Datos!$C$25)*(Datos!$E$25-Datos!$D$25)*(1-T7)))</f>
        <v>0.182608068479621</v>
      </c>
      <c r="V7" s="24" t="n">
        <f aca="true">RAND()</f>
        <v>0.153618977913749</v>
      </c>
      <c r="W7" s="26" t="n">
        <f aca="false">IF(V7&lt;=(Datos!$D$26-Datos!$C$26)/(Datos!$E$26-Datos!$C$26),Datos!$C$26+SQRT((Datos!$E$26-Datos!$C$26)*(Datos!$D$26-Datos!$C$26)*V7),Datos!$E$26-SQRT((Datos!$E$26-Datos!$C$26)*(Datos!$E$26-Datos!$D$26)*(1-V7)))</f>
        <v>0.194665148109694</v>
      </c>
      <c r="X7" s="24" t="n">
        <f aca="true">RAND()</f>
        <v>0.744497477593665</v>
      </c>
      <c r="Y7" s="26" t="n">
        <f aca="false">IF(X7&lt;=(Datos!$D$27-Datos!$C$27)/(Datos!$E$27-Datos!$C$27),Datos!$C$27+SQRT((Datos!$E$27-Datos!$C$27)*(Datos!$D$27-Datos!$C$27)*X7),Datos!$E$27-SQRT((Datos!$E$27-Datos!$C$27)*(Datos!$E$27-Datos!$D$27)*(1-X7)))</f>
        <v>0.242855503489828</v>
      </c>
      <c r="Z7" s="24" t="n">
        <f aca="false">(1+Q7)</f>
        <v>1.15415916582173</v>
      </c>
      <c r="AA7" s="24" t="n">
        <f aca="false">Z7*(1+S7)</f>
        <v>1.32282247443501</v>
      </c>
      <c r="AB7" s="24" t="n">
        <f aca="false">AA7*(1+U7)</f>
        <v>1.56438053143302</v>
      </c>
      <c r="AC7" s="24" t="n">
        <f aca="false">AB7*(1+W7)</f>
        <v>1.86891089928435</v>
      </c>
      <c r="AD7" s="24" t="n">
        <f aca="false">AC7*(1+Y7)</f>
        <v>2.32278619670768</v>
      </c>
      <c r="AE7" s="23" t="n">
        <f aca="false">E7*Q7</f>
        <v>4834.37890605548</v>
      </c>
      <c r="AF7" s="23" t="n">
        <f aca="false">AE7*(1+S7)</f>
        <v>5540.85195200233</v>
      </c>
      <c r="AG7" s="23" t="n">
        <f aca="false">AF7*(1+U7)</f>
        <v>6552.65622468901</v>
      </c>
      <c r="AH7" s="23" t="n">
        <f aca="false">AG7*(1+W7)</f>
        <v>7828.23001918</v>
      </c>
      <c r="AI7" s="23" t="n">
        <f aca="false">AH7*(1+Y7)</f>
        <v>9729.35876192215</v>
      </c>
      <c r="AJ7" s="25" t="n">
        <f aca="false">G7*Z7</f>
        <v>39959.0222261373</v>
      </c>
      <c r="AK7" s="25" t="n">
        <f aca="false">I7*AA7</f>
        <v>46635.1916039993</v>
      </c>
      <c r="AL7" s="25" t="n">
        <f aca="false">K7*AB7</f>
        <v>62406.0029994925</v>
      </c>
      <c r="AM7" s="25" t="n">
        <f aca="false">M7*AC7</f>
        <v>67029.9932168403</v>
      </c>
      <c r="AN7" s="25" t="n">
        <f aca="false">O7*AD7</f>
        <v>80724.4896006485</v>
      </c>
      <c r="AO7" s="25" t="n">
        <f aca="false">C7/Datos!$D$8</f>
        <v>18051.8048789424</v>
      </c>
      <c r="AP7" s="25" t="n">
        <f aca="false">AJ7-AO7</f>
        <v>21907.2173471948</v>
      </c>
      <c r="AQ7" s="25" t="n">
        <f aca="false">AK7-AO7</f>
        <v>28583.3867250569</v>
      </c>
      <c r="AR7" s="25" t="n">
        <f aca="false">AL7-AO7</f>
        <v>44354.1981205501</v>
      </c>
      <c r="AS7" s="25" t="n">
        <f aca="false">AM7-AO7</f>
        <v>48978.1883378978</v>
      </c>
      <c r="AT7" s="25" t="n">
        <f aca="false">AN7-AO7</f>
        <v>62672.684721706</v>
      </c>
      <c r="AU7" s="25" t="n">
        <f aca="false">AP7*Datos!$D$6</f>
        <v>10953.6086735974</v>
      </c>
      <c r="AV7" s="25" t="n">
        <f aca="false">AQ7*Datos!$D$6</f>
        <v>14291.6933625284</v>
      </c>
      <c r="AW7" s="25" t="n">
        <f aca="false">AR7*Datos!$D$6</f>
        <v>22177.099060275</v>
      </c>
      <c r="AX7" s="25" t="n">
        <f aca="false">AS7*Datos!$D$6</f>
        <v>24489.0941689489</v>
      </c>
      <c r="AY7" s="25" t="n">
        <f aca="false">AT7*Datos!$D$6</f>
        <v>31336.342360853</v>
      </c>
      <c r="AZ7" s="25" t="n">
        <f aca="false">AJ7-AU7-AE7</f>
        <v>24171.0346464844</v>
      </c>
      <c r="BA7" s="25" t="n">
        <f aca="false">AK7-AV7-AF7</f>
        <v>26802.6462894685</v>
      </c>
      <c r="BB7" s="25" t="n">
        <f aca="false">AL7-AW7-AG7</f>
        <v>33676.2477145285</v>
      </c>
      <c r="BC7" s="25" t="n">
        <f aca="false">AM7-AX7-AH7</f>
        <v>34712.6690287113</v>
      </c>
      <c r="BD7" s="25" t="n">
        <f aca="false">AN7-AY7-AI7</f>
        <v>39658.7884778733</v>
      </c>
      <c r="BE7" s="25" t="n">
        <f aca="false">AZ7/Z7</f>
        <v>20942.548794191</v>
      </c>
      <c r="BF7" s="25" t="n">
        <f aca="false">BA7/AA7</f>
        <v>20261.710703786</v>
      </c>
      <c r="BG7" s="25" t="n">
        <f aca="false">BB7/AB7</f>
        <v>21526.8900615121</v>
      </c>
      <c r="BH7" s="25" t="n">
        <f aca="false">BC7/AC7</f>
        <v>18573.7420879742</v>
      </c>
      <c r="BI7" s="25" t="n">
        <f aca="false">BD7/AD7</f>
        <v>17073.8006511687</v>
      </c>
      <c r="BJ7" s="25" t="n">
        <f aca="false">E7*AD7</f>
        <v>72841.7835733868</v>
      </c>
      <c r="BK7" s="25" t="n">
        <f aca="false">0.2*C7*AD7</f>
        <v>41930.4831984678</v>
      </c>
      <c r="BL7" s="25" t="n">
        <f aca="false">BJ7+BK7</f>
        <v>114772.266771855</v>
      </c>
      <c r="BM7" s="25" t="n">
        <f aca="false">BK7*Datos!$D$6</f>
        <v>20965.2415992339</v>
      </c>
      <c r="BN7" s="25" t="n">
        <f aca="false">BL7-BM7</f>
        <v>93807.0251726206</v>
      </c>
      <c r="BO7" s="25" t="n">
        <f aca="false">BN7/AD7</f>
        <v>40385.5616610702</v>
      </c>
      <c r="BP7" s="25" t="n">
        <f aca="false">-(C7+E7)</f>
        <v>-121618.683616311</v>
      </c>
      <c r="BQ7" s="25" t="n">
        <f aca="false">BE7</f>
        <v>20942.548794191</v>
      </c>
      <c r="BR7" s="25" t="n">
        <f aca="false">BF7</f>
        <v>20261.710703786</v>
      </c>
      <c r="BS7" s="25" t="n">
        <f aca="false">BG7</f>
        <v>21526.8900615121</v>
      </c>
      <c r="BT7" s="25" t="n">
        <f aca="false">BH7</f>
        <v>18573.7420879742</v>
      </c>
      <c r="BU7" s="25" t="n">
        <f aca="false">BI7+BO7</f>
        <v>57459.362312239</v>
      </c>
      <c r="BV7" s="27" t="n">
        <f aca="false">IFERROR(IRR(BP7:BU7,0.1),NA())*100</f>
        <v>3.87326565390806</v>
      </c>
    </row>
    <row r="8" customFormat="false" ht="15" hidden="false" customHeight="true" outlineLevel="0" collapsed="false">
      <c r="A8" s="23" t="n">
        <v>7</v>
      </c>
      <c r="B8" s="24" t="n">
        <f aca="true">RAND()</f>
        <v>0.748152878896129</v>
      </c>
      <c r="C8" s="25" t="n">
        <f aca="false">IF(B8&lt;=(Datos!$D$14-Datos!$C$14)/(Datos!$E$14-Datos!$C$14),Datos!$C$14+SQRT((Datos!$E$14-Datos!$C$14)*(Datos!$D$14-Datos!$C$14)*B8),Datos!$E$14-SQRT((Datos!$E$14-Datos!$C$14)*(Datos!$E$14-Datos!$D$14)*(1-B8)))</f>
        <v>82615.6235278729</v>
      </c>
      <c r="D8" s="24" t="n">
        <f aca="true">RAND()</f>
        <v>0.193107947864511</v>
      </c>
      <c r="E8" s="25" t="n">
        <f aca="false">IF(D8&lt;=(Datos!$D$15-Datos!$C$15)/(Datos!$E$15-Datos!$C$15),Datos!$C$15+SQRT((Datos!$E$15-Datos!$C$15)*(Datos!$D$15-Datos!$C$15)*D8),Datos!$E$15-SQRT((Datos!$E$15-Datos!$C$15)*(Datos!$E$15-Datos!$D$15)*(1-D8)))</f>
        <v>28805.666313517</v>
      </c>
      <c r="F8" s="24" t="n">
        <f aca="true">RAND()</f>
        <v>0.976708807221344</v>
      </c>
      <c r="G8" s="25" t="n">
        <f aca="false">IF(F8&lt;=(Datos!$D$19-Datos!$C$19)/(Datos!$E$19-Datos!$C$19),Datos!$C$19+SQRT((Datos!$E$19-Datos!$C$19)*(Datos!$D$19-Datos!$C$19)*F8),Datos!$E$19-SQRT((Datos!$E$19-Datos!$C$19)*(Datos!$E$19-Datos!$D$19)*(1-F8)))</f>
        <v>43678.3194567524</v>
      </c>
      <c r="H8" s="24" t="n">
        <f aca="true">RAND()</f>
        <v>0.883538068768739</v>
      </c>
      <c r="I8" s="25" t="n">
        <f aca="false">IF(H8&lt;=(Datos!$D$19-Datos!$C$19)/(Datos!$E$19-Datos!$C$19),Datos!$C$19+SQRT((Datos!$E$19-Datos!$C$19)*(Datos!$D$19-Datos!$C$19)*H8),Datos!$E$19-SQRT((Datos!$E$19-Datos!$C$19)*(Datos!$E$19-Datos!$D$19)*(1-H8)))</f>
        <v>42044.5567435079</v>
      </c>
      <c r="J8" s="24" t="n">
        <f aca="true">RAND()</f>
        <v>0.90909293223967</v>
      </c>
      <c r="K8" s="25" t="n">
        <f aca="false">IF(J8&lt;=(Datos!$D$19-Datos!$C$19)/(Datos!$E$19-Datos!$C$19),Datos!$C$19+SQRT((Datos!$E$19-Datos!$C$19)*(Datos!$D$19-Datos!$C$19)*J8),Datos!$E$19-SQRT((Datos!$E$19-Datos!$C$19)*(Datos!$E$19-Datos!$D$19)*(1-J8)))</f>
        <v>42388.8642160882</v>
      </c>
      <c r="L8" s="24" t="n">
        <f aca="true">RAND()</f>
        <v>0.359403268110445</v>
      </c>
      <c r="M8" s="25" t="n">
        <f aca="false">IF(L8&lt;=(Datos!$D$19-Datos!$C$19)/(Datos!$E$19-Datos!$C$19),Datos!$C$19+SQRT((Datos!$E$19-Datos!$C$19)*(Datos!$D$19-Datos!$C$19)*L8),Datos!$E$19-SQRT((Datos!$E$19-Datos!$C$19)*(Datos!$E$19-Datos!$D$19)*(1-L8)))</f>
        <v>37342.3763330796</v>
      </c>
      <c r="N8" s="24" t="n">
        <f aca="true">RAND()</f>
        <v>0.560209528494549</v>
      </c>
      <c r="O8" s="25" t="n">
        <f aca="false">IF(N8&lt;=(Datos!$D$19-Datos!$C$19)/(Datos!$E$19-Datos!$C$19),Datos!$C$19+SQRT((Datos!$E$19-Datos!$C$19)*(Datos!$D$19-Datos!$C$19)*N8),Datos!$E$19-SQRT((Datos!$E$19-Datos!$C$19)*(Datos!$E$19-Datos!$D$19)*(1-N8)))</f>
        <v>39166.8658370341</v>
      </c>
      <c r="P8" s="24" t="n">
        <f aca="true">RAND()</f>
        <v>0.0837745227666301</v>
      </c>
      <c r="Q8" s="26" t="n">
        <f aca="false">IF(P8&lt;=(Datos!$D$23-Datos!$C$23)/(Datos!$E$23-Datos!$C$23),Datos!$C$23+SQRT((Datos!$E$23-Datos!$C$23)*(Datos!$D$23-Datos!$C$23)*P8),Datos!$E$23-SQRT((Datos!$E$23-Datos!$C$23)*(Datos!$E$23-Datos!$D$23)*(1-P8)))</f>
        <v>0.132279826585906</v>
      </c>
      <c r="R8" s="24" t="n">
        <f aca="true">RAND()</f>
        <v>0.433655296177472</v>
      </c>
      <c r="S8" s="26" t="n">
        <f aca="false">IF(R8&lt;=(Datos!$D$24-Datos!$C$24)/(Datos!$E$24-Datos!$C$24),Datos!$C$24+SQRT((Datos!$E$24-Datos!$C$24)*(Datos!$D$24-Datos!$C$24)*R8),Datos!$E$24-SQRT((Datos!$E$24-Datos!$C$24)*(Datos!$E$24-Datos!$D$24)*(1-R8)))</f>
        <v>0.147938853468234</v>
      </c>
      <c r="T8" s="24" t="n">
        <f aca="true">RAND()</f>
        <v>0.833220110334032</v>
      </c>
      <c r="U8" s="26" t="n">
        <f aca="false">IF(T8&lt;=(Datos!$D$25-Datos!$C$25)/(Datos!$E$25-Datos!$C$25),Datos!$C$25+SQRT((Datos!$E$25-Datos!$C$25)*(Datos!$D$25-Datos!$C$25)*T8),Datos!$E$25-SQRT((Datos!$E$25-Datos!$C$25)*(Datos!$E$25-Datos!$D$25)*(1-T8)))</f>
        <v>0.198390194562081</v>
      </c>
      <c r="V8" s="24" t="n">
        <f aca="true">RAND()</f>
        <v>0.444516668703968</v>
      </c>
      <c r="W8" s="26" t="n">
        <f aca="false">IF(V8&lt;=(Datos!$D$26-Datos!$C$26)/(Datos!$E$26-Datos!$C$26),Datos!$C$26+SQRT((Datos!$E$26-Datos!$C$26)*(Datos!$D$26-Datos!$C$26)*V8),Datos!$E$26-SQRT((Datos!$E$26-Datos!$C$26)*(Datos!$E$26-Datos!$D$26)*(1-V8)))</f>
        <v>0.205907011220194</v>
      </c>
      <c r="X8" s="24" t="n">
        <f aca="true">RAND()</f>
        <v>0.637295967229211</v>
      </c>
      <c r="Y8" s="26" t="n">
        <f aca="false">IF(X8&lt;=(Datos!$D$27-Datos!$C$27)/(Datos!$E$27-Datos!$C$27),Datos!$C$27+SQRT((Datos!$E$27-Datos!$C$27)*(Datos!$D$27-Datos!$C$27)*X8),Datos!$E$27-SQRT((Datos!$E$27-Datos!$C$27)*(Datos!$E$27-Datos!$D$27)*(1-X8)))</f>
        <v>0.235743906894505</v>
      </c>
      <c r="Z8" s="24" t="n">
        <f aca="false">(1+Q8)</f>
        <v>1.13227982658591</v>
      </c>
      <c r="AA8" s="24" t="n">
        <f aca="false">Z8*(1+S8)</f>
        <v>1.29978800593624</v>
      </c>
      <c r="AB8" s="24" t="n">
        <f aca="false">AA8*(1+U8)</f>
        <v>1.55765320132339</v>
      </c>
      <c r="AC8" s="24" t="n">
        <f aca="false">AB8*(1+W8)</f>
        <v>1.87838491652545</v>
      </c>
      <c r="AD8" s="24" t="n">
        <f aca="false">AC8*(1+Y8)</f>
        <v>2.32120271539887</v>
      </c>
      <c r="AE8" s="23" t="n">
        <f aca="false">E8*Q8</f>
        <v>3810.40854464352</v>
      </c>
      <c r="AF8" s="23" t="n">
        <f aca="false">AE8*(1+S8)</f>
        <v>4374.11601598364</v>
      </c>
      <c r="AG8" s="23" t="n">
        <f aca="false">AF8*(1+U8)</f>
        <v>5241.89774343175</v>
      </c>
      <c r="AH8" s="23" t="n">
        <f aca="false">AG8*(1+W8)</f>
        <v>6321.24124090367</v>
      </c>
      <c r="AI8" s="23" t="n">
        <f aca="false">AH8*(1+Y8)</f>
        <v>7811.43534745696</v>
      </c>
      <c r="AJ8" s="25" t="n">
        <f aca="false">G8*Z8</f>
        <v>49456.0799800555</v>
      </c>
      <c r="AK8" s="25" t="n">
        <f aca="false">I8*AA8</f>
        <v>54649.0105701171</v>
      </c>
      <c r="AL8" s="25" t="n">
        <f aca="false">K8*AB8</f>
        <v>66027.1500466521</v>
      </c>
      <c r="AM8" s="25" t="n">
        <f aca="false">M8*AC8</f>
        <v>70143.3564512736</v>
      </c>
      <c r="AN8" s="25" t="n">
        <f aca="false">O8*AD8</f>
        <v>90914.2353345867</v>
      </c>
      <c r="AO8" s="25" t="n">
        <f aca="false">C8/Datos!$D$8</f>
        <v>16523.1247055746</v>
      </c>
      <c r="AP8" s="25" t="n">
        <f aca="false">AJ8-AO8</f>
        <v>32932.9552744809</v>
      </c>
      <c r="AQ8" s="25" t="n">
        <f aca="false">AK8-AO8</f>
        <v>38125.8858645425</v>
      </c>
      <c r="AR8" s="25" t="n">
        <f aca="false">AL8-AO8</f>
        <v>49504.0253410775</v>
      </c>
      <c r="AS8" s="25" t="n">
        <f aca="false">AM8-AO8</f>
        <v>53620.231745699</v>
      </c>
      <c r="AT8" s="25" t="n">
        <f aca="false">AN8-AO8</f>
        <v>74391.1106290121</v>
      </c>
      <c r="AU8" s="25" t="n">
        <f aca="false">AP8*Datos!$D$6</f>
        <v>16466.4776372404</v>
      </c>
      <c r="AV8" s="25" t="n">
        <f aca="false">AQ8*Datos!$D$6</f>
        <v>19062.9429322713</v>
      </c>
      <c r="AW8" s="25" t="n">
        <f aca="false">AR8*Datos!$D$6</f>
        <v>24752.0126705387</v>
      </c>
      <c r="AX8" s="25" t="n">
        <f aca="false">AS8*Datos!$D$6</f>
        <v>26810.1158728495</v>
      </c>
      <c r="AY8" s="25" t="n">
        <f aca="false">AT8*Datos!$D$6</f>
        <v>37195.5553145061</v>
      </c>
      <c r="AZ8" s="25" t="n">
        <f aca="false">AJ8-AU8-AE8</f>
        <v>29179.1937981715</v>
      </c>
      <c r="BA8" s="25" t="n">
        <f aca="false">AK8-AV8-AF8</f>
        <v>31211.9516218622</v>
      </c>
      <c r="BB8" s="25" t="n">
        <f aca="false">AL8-AW8-AG8</f>
        <v>36033.2396326816</v>
      </c>
      <c r="BC8" s="25" t="n">
        <f aca="false">AM8-AX8-AH8</f>
        <v>37011.9993375204</v>
      </c>
      <c r="BD8" s="25" t="n">
        <f aca="false">AN8-AY8-AI8</f>
        <v>45907.2446726237</v>
      </c>
      <c r="BE8" s="25" t="n">
        <f aca="false">AZ8/Z8</f>
        <v>25770.3026346003</v>
      </c>
      <c r="BF8" s="25" t="n">
        <f aca="false">BA8/AA8</f>
        <v>24013.109429626</v>
      </c>
      <c r="BG8" s="25" t="n">
        <f aca="false">BB8/AB8</f>
        <v>23133.0308967796</v>
      </c>
      <c r="BH8" s="25" t="n">
        <f aca="false">BC8/AC8</f>
        <v>19704.1612780747</v>
      </c>
      <c r="BI8" s="25" t="n">
        <f aca="false">BD8/AD8</f>
        <v>19777.3526491568</v>
      </c>
      <c r="BJ8" s="25" t="n">
        <f aca="false">E8*AD8</f>
        <v>66863.7908658095</v>
      </c>
      <c r="BK8" s="25" t="n">
        <f aca="false">0.2*C8*AD8</f>
        <v>38353.5219334539</v>
      </c>
      <c r="BL8" s="25" t="n">
        <f aca="false">BJ8+BK8</f>
        <v>105217.312799263</v>
      </c>
      <c r="BM8" s="25" t="n">
        <f aca="false">BK8*Datos!$D$6</f>
        <v>19176.7609667269</v>
      </c>
      <c r="BN8" s="25" t="n">
        <f aca="false">BL8-BM8</f>
        <v>86040.5518325364</v>
      </c>
      <c r="BO8" s="25" t="n">
        <f aca="false">BN8/AD8</f>
        <v>37067.2286663043</v>
      </c>
      <c r="BP8" s="25" t="n">
        <f aca="false">-(C8+E8)</f>
        <v>-111421.28984139</v>
      </c>
      <c r="BQ8" s="25" t="n">
        <f aca="false">BE8</f>
        <v>25770.3026346003</v>
      </c>
      <c r="BR8" s="25" t="n">
        <f aca="false">BF8</f>
        <v>24013.109429626</v>
      </c>
      <c r="BS8" s="25" t="n">
        <f aca="false">BG8</f>
        <v>23133.0308967796</v>
      </c>
      <c r="BT8" s="25" t="n">
        <f aca="false">BH8</f>
        <v>19704.1612780747</v>
      </c>
      <c r="BU8" s="25" t="n">
        <f aca="false">BI8+BO8</f>
        <v>56844.5813154611</v>
      </c>
      <c r="BV8" s="27" t="n">
        <f aca="false">IFERROR(IRR(BP8:BU8,0.1),NA())*100</f>
        <v>9.368037808595</v>
      </c>
    </row>
    <row r="9" customFormat="false" ht="15" hidden="false" customHeight="true" outlineLevel="0" collapsed="false">
      <c r="A9" s="23" t="n">
        <v>8</v>
      </c>
      <c r="B9" s="24" t="n">
        <f aca="true">RAND()</f>
        <v>0.897417230764141</v>
      </c>
      <c r="C9" s="25" t="n">
        <f aca="false">IF(B9&lt;=(Datos!$D$14-Datos!$C$14)/(Datos!$E$14-Datos!$C$14),Datos!$C$14+SQRT((Datos!$E$14-Datos!$C$14)*(Datos!$D$14-Datos!$C$14)*B9),Datos!$E$14-SQRT((Datos!$E$14-Datos!$C$14)*(Datos!$E$14-Datos!$D$14)*(1-B9)))</f>
        <v>88904.9865667936</v>
      </c>
      <c r="D9" s="24" t="n">
        <f aca="true">RAND()</f>
        <v>0.944661355871682</v>
      </c>
      <c r="E9" s="25" t="n">
        <f aca="false">IF(D9&lt;=(Datos!$D$15-Datos!$C$15)/(Datos!$E$15-Datos!$C$15),Datos!$C$15+SQRT((Datos!$E$15-Datos!$C$15)*(Datos!$D$15-Datos!$C$15)*D9),Datos!$E$15-SQRT((Datos!$E$15-Datos!$C$15)*(Datos!$E$15-Datos!$D$15)*(1-D9)))</f>
        <v>37118.8896898509</v>
      </c>
      <c r="F9" s="24" t="n">
        <f aca="true">RAND()</f>
        <v>0.498342224830713</v>
      </c>
      <c r="G9" s="25" t="n">
        <f aca="false">IF(F9&lt;=(Datos!$D$19-Datos!$C$19)/(Datos!$E$19-Datos!$C$19),Datos!$C$19+SQRT((Datos!$E$19-Datos!$C$19)*(Datos!$D$19-Datos!$C$19)*F9),Datos!$E$19-SQRT((Datos!$E$19-Datos!$C$19)*(Datos!$E$19-Datos!$D$19)*(1-F9)))</f>
        <v>38645.8853638368</v>
      </c>
      <c r="H9" s="24" t="n">
        <f aca="true">RAND()</f>
        <v>0.803046416202409</v>
      </c>
      <c r="I9" s="25" t="n">
        <f aca="false">IF(H9&lt;=(Datos!$D$19-Datos!$C$19)/(Datos!$E$19-Datos!$C$19),Datos!$C$19+SQRT((Datos!$E$19-Datos!$C$19)*(Datos!$D$19-Datos!$C$19)*H9),Datos!$E$19-SQRT((Datos!$E$19-Datos!$C$19)*(Datos!$E$19-Datos!$D$19)*(1-H9)))</f>
        <v>41156.62663994</v>
      </c>
      <c r="J9" s="24" t="n">
        <f aca="true">RAND()</f>
        <v>0.375834724127235</v>
      </c>
      <c r="K9" s="25" t="n">
        <f aca="false">IF(J9&lt;=(Datos!$D$19-Datos!$C$19)/(Datos!$E$19-Datos!$C$19),Datos!$C$19+SQRT((Datos!$E$19-Datos!$C$19)*(Datos!$D$19-Datos!$C$19)*J9),Datos!$E$19-SQRT((Datos!$E$19-Datos!$C$19)*(Datos!$E$19-Datos!$D$19)*(1-J9)))</f>
        <v>37508.3426013392</v>
      </c>
      <c r="L9" s="24" t="n">
        <f aca="true">RAND()</f>
        <v>0.929120464917903</v>
      </c>
      <c r="M9" s="25" t="n">
        <f aca="false">IF(L9&lt;=(Datos!$D$19-Datos!$C$19)/(Datos!$E$19-Datos!$C$19),Datos!$C$19+SQRT((Datos!$E$19-Datos!$C$19)*(Datos!$D$19-Datos!$C$19)*L9),Datos!$E$19-SQRT((Datos!$E$19-Datos!$C$19)*(Datos!$E$19-Datos!$D$19)*(1-L9)))</f>
        <v>42694.3623157232</v>
      </c>
      <c r="N9" s="24" t="n">
        <f aca="true">RAND()</f>
        <v>0.076139200489951</v>
      </c>
      <c r="O9" s="25" t="n">
        <f aca="false">IF(N9&lt;=(Datos!$D$19-Datos!$C$19)/(Datos!$E$19-Datos!$C$19),Datos!$C$19+SQRT((Datos!$E$19-Datos!$C$19)*(Datos!$D$19-Datos!$C$19)*N9),Datos!$E$19-SQRT((Datos!$E$19-Datos!$C$19)*(Datos!$E$19-Datos!$D$19)*(1-N9)))</f>
        <v>33379.4792606987</v>
      </c>
      <c r="P9" s="24" t="n">
        <f aca="true">RAND()</f>
        <v>0.0827934994223364</v>
      </c>
      <c r="Q9" s="26" t="n">
        <f aca="false">IF(P9&lt;=(Datos!$D$23-Datos!$C$23)/(Datos!$E$23-Datos!$C$23),Datos!$C$23+SQRT((Datos!$E$23-Datos!$C$23)*(Datos!$D$23-Datos!$C$23)*P9),Datos!$E$23-SQRT((Datos!$E$23-Datos!$C$23)*(Datos!$E$23-Datos!$D$23)*(1-P9)))</f>
        <v>0.132207714731276</v>
      </c>
      <c r="R9" s="24" t="n">
        <f aca="true">RAND()</f>
        <v>0.371784263729948</v>
      </c>
      <c r="S9" s="26" t="n">
        <f aca="false">IF(R9&lt;=(Datos!$D$24-Datos!$C$24)/(Datos!$E$24-Datos!$C$24),Datos!$C$24+SQRT((Datos!$E$24-Datos!$C$24)*(Datos!$D$24-Datos!$C$24)*R9),Datos!$E$24-SQRT((Datos!$E$24-Datos!$C$24)*(Datos!$E$24-Datos!$D$24)*(1-R9)))</f>
        <v>0.145869125897755</v>
      </c>
      <c r="T9" s="24" t="n">
        <f aca="true">RAND()</f>
        <v>0.531517223988725</v>
      </c>
      <c r="U9" s="26" t="n">
        <f aca="false">IF(T9&lt;=(Datos!$D$25-Datos!$C$25)/(Datos!$E$25-Datos!$C$25),Datos!$C$25+SQRT((Datos!$E$25-Datos!$C$25)*(Datos!$D$25-Datos!$C$25)*T9),Datos!$E$25-SQRT((Datos!$E$25-Datos!$C$25)*(Datos!$E$25-Datos!$D$25)*(1-T9)))</f>
        <v>0.183781886122666</v>
      </c>
      <c r="V9" s="24" t="n">
        <f aca="true">RAND()</f>
        <v>0.772363765881198</v>
      </c>
      <c r="W9" s="26" t="n">
        <f aca="false">IF(V9&lt;=(Datos!$D$26-Datos!$C$26)/(Datos!$E$26-Datos!$C$26),Datos!$C$26+SQRT((Datos!$E$26-Datos!$C$26)*(Datos!$D$26-Datos!$C$26)*V9),Datos!$E$26-SQRT((Datos!$E$26-Datos!$C$26)*(Datos!$E$26-Datos!$D$26)*(1-V9)))</f>
        <v>0.221773650264056</v>
      </c>
      <c r="X9" s="24" t="n">
        <f aca="true">RAND()</f>
        <v>0.933161114721564</v>
      </c>
      <c r="Y9" s="26" t="n">
        <f aca="false">IF(X9&lt;=(Datos!$D$27-Datos!$C$27)/(Datos!$E$27-Datos!$C$27),Datos!$C$27+SQRT((Datos!$E$27-Datos!$C$27)*(Datos!$D$27-Datos!$C$27)*X9),Datos!$E$27-SQRT((Datos!$E$27-Datos!$C$27)*(Datos!$E$27-Datos!$D$27)*(1-X9)))</f>
        <v>0.261001842707685</v>
      </c>
      <c r="Z9" s="24" t="n">
        <f aca="false">(1+Q9)</f>
        <v>1.13220771473128</v>
      </c>
      <c r="AA9" s="24" t="n">
        <f aca="false">Z9*(1+S9)</f>
        <v>1.29736186441382</v>
      </c>
      <c r="AB9" s="24" t="n">
        <f aca="false">AA9*(1+U9)</f>
        <v>1.53579347483941</v>
      </c>
      <c r="AC9" s="24" t="n">
        <f aca="false">AB9*(1+W9)</f>
        <v>1.87639199980627</v>
      </c>
      <c r="AD9" s="24" t="n">
        <f aca="false">AC9*(1+Y9)</f>
        <v>2.36613376939766</v>
      </c>
      <c r="AE9" s="23" t="n">
        <f aca="false">E9*Q9</f>
        <v>4907.40357925749</v>
      </c>
      <c r="AF9" s="23" t="n">
        <f aca="false">AE9*(1+S9)</f>
        <v>5623.2422497913</v>
      </c>
      <c r="AG9" s="23" t="n">
        <f aca="false">AF9*(1+U9)</f>
        <v>6656.6923165826</v>
      </c>
      <c r="AH9" s="23" t="n">
        <f aca="false">AG9*(1+W9)</f>
        <v>8132.97127031582</v>
      </c>
      <c r="AI9" s="23" t="n">
        <f aca="false">AH9*(1+Y9)</f>
        <v>10255.6917585569</v>
      </c>
      <c r="AJ9" s="25" t="n">
        <f aca="false">G9*Z9</f>
        <v>43755.1695515565</v>
      </c>
      <c r="AK9" s="25" t="n">
        <f aca="false">I9*AA9</f>
        <v>53395.0378705761</v>
      </c>
      <c r="AL9" s="25" t="n">
        <f aca="false">K9*AB9</f>
        <v>57605.0678191779</v>
      </c>
      <c r="AM9" s="25" t="n">
        <f aca="false">M9*AC9</f>
        <v>80111.3598860532</v>
      </c>
      <c r="AN9" s="25" t="n">
        <f aca="false">O9*AD9</f>
        <v>78980.3130836481</v>
      </c>
      <c r="AO9" s="25" t="n">
        <f aca="false">C9/Datos!$D$8</f>
        <v>17780.9973133587</v>
      </c>
      <c r="AP9" s="25" t="n">
        <f aca="false">AJ9-AO9</f>
        <v>25974.1722381978</v>
      </c>
      <c r="AQ9" s="25" t="n">
        <f aca="false">AK9-AO9</f>
        <v>35614.0405572174</v>
      </c>
      <c r="AR9" s="25" t="n">
        <f aca="false">AL9-AO9</f>
        <v>39824.0705058192</v>
      </c>
      <c r="AS9" s="25" t="n">
        <f aca="false">AM9-AO9</f>
        <v>62330.3625726945</v>
      </c>
      <c r="AT9" s="25" t="n">
        <f aca="false">AN9-AO9</f>
        <v>61199.3157702893</v>
      </c>
      <c r="AU9" s="25" t="n">
        <f aca="false">AP9*Datos!$D$6</f>
        <v>12987.0861190989</v>
      </c>
      <c r="AV9" s="25" t="n">
        <f aca="false">AQ9*Datos!$D$6</f>
        <v>17807.0202786087</v>
      </c>
      <c r="AW9" s="25" t="n">
        <f aca="false">AR9*Datos!$D$6</f>
        <v>19912.0352529096</v>
      </c>
      <c r="AX9" s="25" t="n">
        <f aca="false">AS9*Datos!$D$6</f>
        <v>31165.1812863472</v>
      </c>
      <c r="AY9" s="25" t="n">
        <f aca="false">AT9*Datos!$D$6</f>
        <v>30599.6578851447</v>
      </c>
      <c r="AZ9" s="25" t="n">
        <f aca="false">AJ9-AU9-AE9</f>
        <v>25860.6798532001</v>
      </c>
      <c r="BA9" s="25" t="n">
        <f aca="false">AK9-AV9-AF9</f>
        <v>29964.7753421761</v>
      </c>
      <c r="BB9" s="25" t="n">
        <f aca="false">AL9-AW9-AG9</f>
        <v>31036.3402496857</v>
      </c>
      <c r="BC9" s="25" t="n">
        <f aca="false">AM9-AX9-AH9</f>
        <v>40813.2073293901</v>
      </c>
      <c r="BD9" s="25" t="n">
        <f aca="false">AN9-AY9-AI9</f>
        <v>38124.9634399465</v>
      </c>
      <c r="BE9" s="25" t="n">
        <f aca="false">AZ9/Z9</f>
        <v>22840.9323808026</v>
      </c>
      <c r="BF9" s="25" t="n">
        <f aca="false">BA9/AA9</f>
        <v>23096.6981257113</v>
      </c>
      <c r="BG9" s="25" t="n">
        <f aca="false">BB9/AB9</f>
        <v>20208.6678698326</v>
      </c>
      <c r="BH9" s="25" t="n">
        <f aca="false">BC9/AC9</f>
        <v>21750.8960460309</v>
      </c>
      <c r="BI9" s="25" t="n">
        <f aca="false">BD9/AD9</f>
        <v>16112.7675590598</v>
      </c>
      <c r="BJ9" s="25" t="n">
        <f aca="false">E9*AD9</f>
        <v>87828.2583777028</v>
      </c>
      <c r="BK9" s="25" t="n">
        <f aca="false">0.2*C9*AD9</f>
        <v>42072.2181967071</v>
      </c>
      <c r="BL9" s="25" t="n">
        <f aca="false">BJ9+BK9</f>
        <v>129900.47657441</v>
      </c>
      <c r="BM9" s="25" t="n">
        <f aca="false">BK9*Datos!$D$6</f>
        <v>21036.1090983536</v>
      </c>
      <c r="BN9" s="25" t="n">
        <f aca="false">BL9-BM9</f>
        <v>108864.367476056</v>
      </c>
      <c r="BO9" s="25" t="n">
        <f aca="false">BN9/AD9</f>
        <v>46009.3883465302</v>
      </c>
      <c r="BP9" s="25" t="n">
        <f aca="false">-(C9+E9)</f>
        <v>-126023.876256644</v>
      </c>
      <c r="BQ9" s="25" t="n">
        <f aca="false">BE9</f>
        <v>22840.9323808026</v>
      </c>
      <c r="BR9" s="25" t="n">
        <f aca="false">BF9</f>
        <v>23096.6981257113</v>
      </c>
      <c r="BS9" s="25" t="n">
        <f aca="false">BG9</f>
        <v>20208.6678698326</v>
      </c>
      <c r="BT9" s="25" t="n">
        <f aca="false">BH9</f>
        <v>21750.8960460309</v>
      </c>
      <c r="BU9" s="25" t="n">
        <f aca="false">BI9+BO9</f>
        <v>62122.15590559</v>
      </c>
      <c r="BV9" s="27" t="n">
        <f aca="false">IFERROR(IRR(BP9:BU9,0.1),NA())*100</f>
        <v>5.17239288463743</v>
      </c>
    </row>
    <row r="10" customFormat="false" ht="15" hidden="false" customHeight="true" outlineLevel="0" collapsed="false">
      <c r="A10" s="23" t="n">
        <v>9</v>
      </c>
      <c r="B10" s="24" t="n">
        <f aca="true">RAND()</f>
        <v>0.719895674434999</v>
      </c>
      <c r="C10" s="25" t="n">
        <f aca="false">IF(B10&lt;=(Datos!$D$14-Datos!$C$14)/(Datos!$E$14-Datos!$C$14),Datos!$C$14+SQRT((Datos!$E$14-Datos!$C$14)*(Datos!$D$14-Datos!$C$14)*B10),Datos!$E$14-SQRT((Datos!$E$14-Datos!$C$14)*(Datos!$E$14-Datos!$D$14)*(1-B10)))</f>
        <v>81666.2826825</v>
      </c>
      <c r="D10" s="24" t="n">
        <f aca="true">RAND()</f>
        <v>0.382179746559959</v>
      </c>
      <c r="E10" s="25" t="n">
        <f aca="false">IF(D10&lt;=(Datos!$D$15-Datos!$C$15)/(Datos!$E$15-Datos!$C$15),Datos!$C$15+SQRT((Datos!$E$15-Datos!$C$15)*(Datos!$D$15-Datos!$C$15)*D10),Datos!$E$15-SQRT((Datos!$E$15-Datos!$C$15)*(Datos!$E$15-Datos!$D$15)*(1-D10)))</f>
        <v>30373.316354216</v>
      </c>
      <c r="F10" s="24" t="n">
        <f aca="true">RAND()</f>
        <v>0.458933820896882</v>
      </c>
      <c r="G10" s="25" t="n">
        <f aca="false">IF(F10&lt;=(Datos!$D$19-Datos!$C$19)/(Datos!$E$19-Datos!$C$19),Datos!$C$19+SQRT((Datos!$E$19-Datos!$C$19)*(Datos!$D$19-Datos!$C$19)*F10),Datos!$E$19-SQRT((Datos!$E$19-Datos!$C$19)*(Datos!$E$19-Datos!$D$19)*(1-F10)))</f>
        <v>38296.9918123698</v>
      </c>
      <c r="H10" s="24" t="n">
        <f aca="true">RAND()</f>
        <v>0.529362109075019</v>
      </c>
      <c r="I10" s="25" t="n">
        <f aca="false">IF(H10&lt;=(Datos!$D$19-Datos!$C$19)/(Datos!$E$19-Datos!$C$19),Datos!$C$19+SQRT((Datos!$E$19-Datos!$C$19)*(Datos!$D$19-Datos!$C$19)*H10),Datos!$E$19-SQRT((Datos!$E$19-Datos!$C$19)*(Datos!$E$19-Datos!$D$19)*(1-H10)))</f>
        <v>38910.9099625825</v>
      </c>
      <c r="J10" s="24" t="n">
        <f aca="true">RAND()</f>
        <v>0.903444233172456</v>
      </c>
      <c r="K10" s="25" t="n">
        <f aca="false">IF(J10&lt;=(Datos!$D$19-Datos!$C$19)/(Datos!$E$19-Datos!$C$19),Datos!$C$19+SQRT((Datos!$E$19-Datos!$C$19)*(Datos!$D$19-Datos!$C$19)*J10),Datos!$E$19-SQRT((Datos!$E$19-Datos!$C$19)*(Datos!$E$19-Datos!$D$19)*(1-J10)))</f>
        <v>42308.9625584051</v>
      </c>
      <c r="L10" s="24" t="n">
        <f aca="true">RAND()</f>
        <v>0.575986062993151</v>
      </c>
      <c r="M10" s="25" t="n">
        <f aca="false">IF(L10&lt;=(Datos!$D$19-Datos!$C$19)/(Datos!$E$19-Datos!$C$19),Datos!$C$19+SQRT((Datos!$E$19-Datos!$C$19)*(Datos!$D$19-Datos!$C$19)*L10),Datos!$E$19-SQRT((Datos!$E$19-Datos!$C$19)*(Datos!$E$19-Datos!$D$19)*(1-L10)))</f>
        <v>39295.0475764771</v>
      </c>
      <c r="N10" s="24" t="n">
        <f aca="true">RAND()</f>
        <v>0.689728679181829</v>
      </c>
      <c r="O10" s="25" t="n">
        <f aca="false">IF(N10&lt;=(Datos!$D$19-Datos!$C$19)/(Datos!$E$19-Datos!$C$19),Datos!$C$19+SQRT((Datos!$E$19-Datos!$C$19)*(Datos!$D$19-Datos!$C$19)*N10),Datos!$E$19-SQRT((Datos!$E$19-Datos!$C$19)*(Datos!$E$19-Datos!$D$19)*(1-N10)))</f>
        <v>40176.0649816397</v>
      </c>
      <c r="P10" s="24" t="n">
        <f aca="true">RAND()</f>
        <v>0.489492280901364</v>
      </c>
      <c r="Q10" s="26" t="n">
        <f aca="false">IF(P10&lt;=(Datos!$D$23-Datos!$C$23)/(Datos!$E$23-Datos!$C$23),Datos!$C$23+SQRT((Datos!$E$23-Datos!$C$23)*(Datos!$D$23-Datos!$C$23)*P10),Datos!$E$23-SQRT((Datos!$E$23-Datos!$C$23)*(Datos!$E$23-Datos!$D$23)*(1-P10)))</f>
        <v>0.149683094609937</v>
      </c>
      <c r="R10" s="24" t="n">
        <f aca="true">RAND()</f>
        <v>0.799389471617471</v>
      </c>
      <c r="S10" s="26" t="n">
        <f aca="false">IF(R10&lt;=(Datos!$D$24-Datos!$C$24)/(Datos!$E$24-Datos!$C$24),Datos!$C$24+SQRT((Datos!$E$24-Datos!$C$24)*(Datos!$D$24-Datos!$C$24)*R10),Datos!$E$24-SQRT((Datos!$E$24-Datos!$C$24)*(Datos!$E$24-Datos!$D$24)*(1-R10)))</f>
        <v>0.1609973962024</v>
      </c>
      <c r="T10" s="24" t="n">
        <f aca="true">RAND()</f>
        <v>0.180421490249702</v>
      </c>
      <c r="U10" s="26" t="n">
        <f aca="false">IF(T10&lt;=(Datos!$D$25-Datos!$C$25)/(Datos!$E$25-Datos!$C$25),Datos!$C$25+SQRT((Datos!$E$25-Datos!$C$25)*(Datos!$D$25-Datos!$C$25)*T10),Datos!$E$25-SQRT((Datos!$E$25-Datos!$C$25)*(Datos!$E$25-Datos!$D$25)*(1-T10)))</f>
        <v>0.169464971860354</v>
      </c>
      <c r="V10" s="24" t="n">
        <f aca="true">RAND()</f>
        <v>0.555415557443228</v>
      </c>
      <c r="W10" s="26" t="n">
        <f aca="false">IF(V10&lt;=(Datos!$D$26-Datos!$C$26)/(Datos!$E$26-Datos!$C$26),Datos!$C$26+SQRT((Datos!$E$26-Datos!$C$26)*(Datos!$D$26-Datos!$C$26)*V10),Datos!$E$26-SQRT((Datos!$E$26-Datos!$C$26)*(Datos!$E$26-Datos!$D$26)*(1-V10)))</f>
        <v>0.21055325680175</v>
      </c>
      <c r="X10" s="24" t="n">
        <f aca="true">RAND()</f>
        <v>0.00345609452039337</v>
      </c>
      <c r="Y10" s="26" t="n">
        <f aca="false">IF(X10&lt;=(Datos!$D$27-Datos!$C$27)/(Datos!$E$27-Datos!$C$27),Datos!$C$27+SQRT((Datos!$E$27-Datos!$C$27)*(Datos!$D$27-Datos!$C$27)*X10),Datos!$E$27-SQRT((Datos!$E$27-Datos!$C$27)*(Datos!$E$27-Datos!$D$27)*(1-X10)))</f>
        <v>0.193054743066947</v>
      </c>
      <c r="Z10" s="24" t="n">
        <f aca="false">(1+Q10)</f>
        <v>1.14968309460994</v>
      </c>
      <c r="AA10" s="24" t="n">
        <f aca="false">Z10*(1+S10)</f>
        <v>1.33477907930005</v>
      </c>
      <c r="AB10" s="24" t="n">
        <f aca="false">AA10*(1+U10)</f>
        <v>1.56097737841343</v>
      </c>
      <c r="AC10" s="24" t="n">
        <f aca="false">AB10*(1+W10)</f>
        <v>1.88964624923223</v>
      </c>
      <c r="AD10" s="24" t="n">
        <f aca="false">AC10*(1+Y10)</f>
        <v>2.25445142036518</v>
      </c>
      <c r="AE10" s="23" t="n">
        <f aca="false">E10*Q10</f>
        <v>4546.37198546565</v>
      </c>
      <c r="AF10" s="23" t="n">
        <f aca="false">AE10*(1+S10)</f>
        <v>5278.32603729315</v>
      </c>
      <c r="AG10" s="23" t="n">
        <f aca="false">AF10*(1+U10)</f>
        <v>6172.81741067281</v>
      </c>
      <c r="AH10" s="23" t="n">
        <f aca="false">AG10*(1+W10)</f>
        <v>7472.52422013251</v>
      </c>
      <c r="AI10" s="23" t="n">
        <f aca="false">AH10*(1+Y10)</f>
        <v>8915.13046351173</v>
      </c>
      <c r="AJ10" s="25" t="n">
        <f aca="false">G10*Z10</f>
        <v>44029.4040610968</v>
      </c>
      <c r="AK10" s="25" t="n">
        <f aca="false">I10*AA10</f>
        <v>51937.4685745832</v>
      </c>
      <c r="AL10" s="25" t="n">
        <f aca="false">K10*AB10</f>
        <v>66043.333457811</v>
      </c>
      <c r="AM10" s="25" t="n">
        <f aca="false">M10*AC10</f>
        <v>74253.739266292</v>
      </c>
      <c r="AN10" s="25" t="n">
        <f aca="false">O10*AD10</f>
        <v>90574.9867625414</v>
      </c>
      <c r="AO10" s="25" t="n">
        <f aca="false">C10/Datos!$D$8</f>
        <v>16333.2565365</v>
      </c>
      <c r="AP10" s="25" t="n">
        <f aca="false">AJ10-AO10</f>
        <v>27696.1475245968</v>
      </c>
      <c r="AQ10" s="25" t="n">
        <f aca="false">AK10-AO10</f>
        <v>35604.2120380833</v>
      </c>
      <c r="AR10" s="25" t="n">
        <f aca="false">AL10-AO10</f>
        <v>49710.076921311</v>
      </c>
      <c r="AS10" s="25" t="n">
        <f aca="false">AM10-AO10</f>
        <v>57920.482729792</v>
      </c>
      <c r="AT10" s="25" t="n">
        <f aca="false">AN10-AO10</f>
        <v>74241.7302260414</v>
      </c>
      <c r="AU10" s="25" t="n">
        <f aca="false">AP10*Datos!$D$6</f>
        <v>13848.0737622984</v>
      </c>
      <c r="AV10" s="25" t="n">
        <f aca="false">AQ10*Datos!$D$6</f>
        <v>17802.1060190416</v>
      </c>
      <c r="AW10" s="25" t="n">
        <f aca="false">AR10*Datos!$D$6</f>
        <v>24855.0384606555</v>
      </c>
      <c r="AX10" s="25" t="n">
        <f aca="false">AS10*Datos!$D$6</f>
        <v>28960.241364896</v>
      </c>
      <c r="AY10" s="25" t="n">
        <f aca="false">AT10*Datos!$D$6</f>
        <v>37120.8651130207</v>
      </c>
      <c r="AZ10" s="25" t="n">
        <f aca="false">AJ10-AU10-AE10</f>
        <v>25634.9583133327</v>
      </c>
      <c r="BA10" s="25" t="n">
        <f aca="false">AK10-AV10-AF10</f>
        <v>28857.0365182485</v>
      </c>
      <c r="BB10" s="25" t="n">
        <f aca="false">AL10-AW10-AG10</f>
        <v>35015.4775864827</v>
      </c>
      <c r="BC10" s="25" t="n">
        <f aca="false">AM10-AX10-AH10</f>
        <v>37820.9736812635</v>
      </c>
      <c r="BD10" s="25" t="n">
        <f aca="false">AN10-AY10-AI10</f>
        <v>44538.991186009</v>
      </c>
      <c r="BE10" s="25" t="n">
        <f aca="false">AZ10/Z10</f>
        <v>22297.4125944073</v>
      </c>
      <c r="BF10" s="25" t="n">
        <f aca="false">BA10/AA10</f>
        <v>21619.3353385347</v>
      </c>
      <c r="BG10" s="25" t="n">
        <f aca="false">BB10/AB10</f>
        <v>22431.7649126167</v>
      </c>
      <c r="BH10" s="25" t="n">
        <f aca="false">BC10/AC10</f>
        <v>20014.8433584488</v>
      </c>
      <c r="BI10" s="25" t="n">
        <f aca="false">BD10/AD10</f>
        <v>19756.0217016317</v>
      </c>
      <c r="BJ10" s="25" t="n">
        <f aca="false">E10*AD10</f>
        <v>68475.1661959631</v>
      </c>
      <c r="BK10" s="25" t="n">
        <f aca="false">0.2*C10*AD10</f>
        <v>36822.5333979013</v>
      </c>
      <c r="BL10" s="25" t="n">
        <f aca="false">BJ10+BK10</f>
        <v>105297.699593864</v>
      </c>
      <c r="BM10" s="25" t="n">
        <f aca="false">BK10*Datos!$D$6</f>
        <v>18411.2666989506</v>
      </c>
      <c r="BN10" s="25" t="n">
        <f aca="false">BL10-BM10</f>
        <v>86886.4328949138</v>
      </c>
      <c r="BO10" s="25" t="n">
        <f aca="false">BN10/AD10</f>
        <v>38539.944622466</v>
      </c>
      <c r="BP10" s="25" t="n">
        <f aca="false">-(C10+E10)</f>
        <v>-112039.599036716</v>
      </c>
      <c r="BQ10" s="25" t="n">
        <f aca="false">BE10</f>
        <v>22297.4125944073</v>
      </c>
      <c r="BR10" s="25" t="n">
        <f aca="false">BF10</f>
        <v>21619.3353385347</v>
      </c>
      <c r="BS10" s="25" t="n">
        <f aca="false">BG10</f>
        <v>22431.7649126167</v>
      </c>
      <c r="BT10" s="25" t="n">
        <f aca="false">BH10</f>
        <v>20014.8433584488</v>
      </c>
      <c r="BU10" s="25" t="n">
        <f aca="false">BI10+BO10</f>
        <v>58295.9663240977</v>
      </c>
      <c r="BV10" s="27" t="n">
        <f aca="false">IFERROR(IRR(BP10:BU10,0.1),NA())*100</f>
        <v>7.8059271703912</v>
      </c>
    </row>
    <row r="11" customFormat="false" ht="15" hidden="false" customHeight="true" outlineLevel="0" collapsed="false">
      <c r="A11" s="23" t="n">
        <v>10</v>
      </c>
      <c r="B11" s="24" t="n">
        <f aca="true">RAND()</f>
        <v>0.36041999343007</v>
      </c>
      <c r="C11" s="25" t="n">
        <f aca="false">IF(B11&lt;=(Datos!$D$14-Datos!$C$14)/(Datos!$E$14-Datos!$C$14),Datos!$C$14+SQRT((Datos!$E$14-Datos!$C$14)*(Datos!$D$14-Datos!$C$14)*B11),Datos!$E$14-SQRT((Datos!$E$14-Datos!$C$14)*(Datos!$E$14-Datos!$D$14)*(1-B11)))</f>
        <v>72296.2816957017</v>
      </c>
      <c r="D11" s="24" t="n">
        <f aca="true">RAND()</f>
        <v>0.467145858595552</v>
      </c>
      <c r="E11" s="25" t="n">
        <f aca="false">IF(D11&lt;=(Datos!$D$15-Datos!$C$15)/(Datos!$E$15-Datos!$C$15),Datos!$C$15+SQRT((Datos!$E$15-Datos!$C$15)*(Datos!$D$15-Datos!$C$15)*D11),Datos!$E$15-SQRT((Datos!$E$15-Datos!$C$15)*(Datos!$E$15-Datos!$D$15)*(1-D11)))</f>
        <v>31059.7471394447</v>
      </c>
      <c r="F11" s="24" t="n">
        <f aca="true">RAND()</f>
        <v>0.808180211440375</v>
      </c>
      <c r="G11" s="25" t="n">
        <f aca="false">IF(F11&lt;=(Datos!$D$19-Datos!$C$19)/(Datos!$E$19-Datos!$C$19),Datos!$C$19+SQRT((Datos!$E$19-Datos!$C$19)*(Datos!$D$19-Datos!$C$19)*F11),Datos!$E$19-SQRT((Datos!$E$19-Datos!$C$19)*(Datos!$E$19-Datos!$D$19)*(1-F11)))</f>
        <v>41207.0480965385</v>
      </c>
      <c r="H11" s="24" t="n">
        <f aca="true">RAND()</f>
        <v>0.925150753881533</v>
      </c>
      <c r="I11" s="25" t="n">
        <f aca="false">IF(H11&lt;=(Datos!$D$19-Datos!$C$19)/(Datos!$E$19-Datos!$C$19),Datos!$C$19+SQRT((Datos!$E$19-Datos!$C$19)*(Datos!$D$19-Datos!$C$19)*H11),Datos!$E$19-SQRT((Datos!$E$19-Datos!$C$19)*(Datos!$E$19-Datos!$D$19)*(1-H11)))</f>
        <v>42630.6765820418</v>
      </c>
      <c r="J11" s="24" t="n">
        <f aca="true">RAND()</f>
        <v>0.0163158903857405</v>
      </c>
      <c r="K11" s="25" t="n">
        <f aca="false">IF(J11&lt;=(Datos!$D$19-Datos!$C$19)/(Datos!$E$19-Datos!$C$19),Datos!$C$19+SQRT((Datos!$E$19-Datos!$C$19)*(Datos!$D$19-Datos!$C$19)*J11),Datos!$E$19-SQRT((Datos!$E$19-Datos!$C$19)*(Datos!$E$19-Datos!$D$19)*(1-J11)))</f>
        <v>31564.4115692046</v>
      </c>
      <c r="L11" s="24" t="n">
        <f aca="true">RAND()</f>
        <v>0.0771676276329504</v>
      </c>
      <c r="M11" s="25" t="n">
        <f aca="false">IF(L11&lt;=(Datos!$D$19-Datos!$C$19)/(Datos!$E$19-Datos!$C$19),Datos!$C$19+SQRT((Datos!$E$19-Datos!$C$19)*(Datos!$D$19-Datos!$C$19)*L11),Datos!$E$19-SQRT((Datos!$E$19-Datos!$C$19)*(Datos!$E$19-Datos!$D$19)*(1-L11)))</f>
        <v>33402.226351221</v>
      </c>
      <c r="N11" s="24" t="n">
        <f aca="true">RAND()</f>
        <v>0.34007442070287</v>
      </c>
      <c r="O11" s="25" t="n">
        <f aca="false">IF(N11&lt;=(Datos!$D$19-Datos!$C$19)/(Datos!$E$19-Datos!$C$19),Datos!$C$19+SQRT((Datos!$E$19-Datos!$C$19)*(Datos!$D$19-Datos!$C$19)*N11),Datos!$E$19-SQRT((Datos!$E$19-Datos!$C$19)*(Datos!$E$19-Datos!$D$19)*(1-N11)))</f>
        <v>37142.2099594895</v>
      </c>
      <c r="P11" s="24" t="n">
        <f aca="true">RAND()</f>
        <v>0.497545869440601</v>
      </c>
      <c r="Q11" s="26" t="n">
        <f aca="false">IF(P11&lt;=(Datos!$D$23-Datos!$C$23)/(Datos!$E$23-Datos!$C$23),Datos!$C$23+SQRT((Datos!$E$23-Datos!$C$23)*(Datos!$D$23-Datos!$C$23)*P11),Datos!$E$23-SQRT((Datos!$E$23-Datos!$C$23)*(Datos!$E$23-Datos!$D$23)*(1-P11)))</f>
        <v>0.149926285519474</v>
      </c>
      <c r="R11" s="24" t="n">
        <f aca="true">RAND()</f>
        <v>0.270486216802975</v>
      </c>
      <c r="S11" s="26" t="n">
        <f aca="false">IF(R11&lt;=(Datos!$D$24-Datos!$C$24)/(Datos!$E$24-Datos!$C$24),Datos!$C$24+SQRT((Datos!$E$24-Datos!$C$24)*(Datos!$D$24-Datos!$C$24)*R11),Datos!$E$24-SQRT((Datos!$E$24-Datos!$C$24)*(Datos!$E$24-Datos!$D$24)*(1-R11)))</f>
        <v>0.142065248474589</v>
      </c>
      <c r="T11" s="24" t="n">
        <f aca="true">RAND()</f>
        <v>0.866781253638419</v>
      </c>
      <c r="U11" s="26" t="n">
        <f aca="false">IF(T11&lt;=(Datos!$D$25-Datos!$C$25)/(Datos!$E$25-Datos!$C$25),Datos!$C$25+SQRT((Datos!$E$25-Datos!$C$25)*(Datos!$D$25-Datos!$C$25)*T11),Datos!$E$25-SQRT((Datos!$E$25-Datos!$C$25)*(Datos!$E$25-Datos!$D$25)*(1-T11)))</f>
        <v>0.200686468737892</v>
      </c>
      <c r="V11" s="24" t="n">
        <f aca="true">RAND()</f>
        <v>0.633248559432275</v>
      </c>
      <c r="W11" s="26" t="n">
        <f aca="false">IF(V11&lt;=(Datos!$D$26-Datos!$C$26)/(Datos!$E$26-Datos!$C$26),Datos!$C$26+SQRT((Datos!$E$26-Datos!$C$26)*(Datos!$D$26-Datos!$C$26)*V11),Datos!$E$26-SQRT((Datos!$E$26-Datos!$C$26)*(Datos!$E$26-Datos!$D$26)*(1-V11)))</f>
        <v>0.214172216898236</v>
      </c>
      <c r="X11" s="24" t="n">
        <f aca="true">RAND()</f>
        <v>0.016566714625541</v>
      </c>
      <c r="Y11" s="26" t="n">
        <f aca="false">IF(X11&lt;=(Datos!$D$27-Datos!$C$27)/(Datos!$E$27-Datos!$C$27),Datos!$C$27+SQRT((Datos!$E$27-Datos!$C$27)*(Datos!$D$27-Datos!$C$27)*X11),Datos!$E$27-SQRT((Datos!$E$27-Datos!$C$27)*(Datos!$E$27-Datos!$D$27)*(1-X11)))</f>
        <v>0.196688058723498</v>
      </c>
      <c r="Z11" s="24" t="n">
        <f aca="false">(1+Q11)</f>
        <v>1.14992628551947</v>
      </c>
      <c r="AA11" s="24" t="n">
        <f aca="false">Z11*(1+S11)</f>
        <v>1.31329084899926</v>
      </c>
      <c r="AB11" s="24" t="n">
        <f aca="false">AA11*(1+U11)</f>
        <v>1.57685055191071</v>
      </c>
      <c r="AC11" s="24" t="n">
        <f aca="false">AB11*(1+W11)</f>
        <v>1.91456813033063</v>
      </c>
      <c r="AD11" s="24" t="n">
        <f aca="false">AC11*(1+Y11)</f>
        <v>2.29114081917924</v>
      </c>
      <c r="AE11" s="23" t="n">
        <f aca="false">E11*Q11</f>
        <v>4656.67251779105</v>
      </c>
      <c r="AF11" s="23" t="n">
        <f aca="false">AE11*(1+S11)</f>
        <v>5318.22385609583</v>
      </c>
      <c r="AG11" s="23" t="n">
        <f aca="false">AF11*(1+U11)</f>
        <v>6385.51942173332</v>
      </c>
      <c r="AH11" s="23" t="n">
        <f aca="false">AG11*(1+W11)</f>
        <v>7753.12027233268</v>
      </c>
      <c r="AI11" s="23" t="n">
        <f aca="false">AH11*(1+Y11)</f>
        <v>9278.0664477476</v>
      </c>
      <c r="AJ11" s="25" t="n">
        <f aca="false">G11*Z11</f>
        <v>47385.0677548749</v>
      </c>
      <c r="AK11" s="25" t="n">
        <f aca="false">I11*AA11</f>
        <v>55986.4774418425</v>
      </c>
      <c r="AL11" s="25" t="n">
        <f aca="false">K11*AB11</f>
        <v>49772.359803637</v>
      </c>
      <c r="AM11" s="25" t="n">
        <f aca="false">M11*AC11</f>
        <v>63950.8380541378</v>
      </c>
      <c r="AN11" s="25" t="n">
        <f aca="false">O11*AD11</f>
        <v>85098.0333527121</v>
      </c>
      <c r="AO11" s="25" t="n">
        <f aca="false">C11/Datos!$D$8</f>
        <v>14459.2563391403</v>
      </c>
      <c r="AP11" s="25" t="n">
        <f aca="false">AJ11-AO11</f>
        <v>32925.8114157346</v>
      </c>
      <c r="AQ11" s="25" t="n">
        <f aca="false">AK11-AO11</f>
        <v>41527.2211027022</v>
      </c>
      <c r="AR11" s="25" t="n">
        <f aca="false">AL11-AO11</f>
        <v>35313.1034644967</v>
      </c>
      <c r="AS11" s="25" t="n">
        <f aca="false">AM11-AO11</f>
        <v>49491.5817149974</v>
      </c>
      <c r="AT11" s="25" t="n">
        <f aca="false">AN11-AO11</f>
        <v>70638.7770135718</v>
      </c>
      <c r="AU11" s="25" t="n">
        <f aca="false">AP11*Datos!$D$6</f>
        <v>16462.9057078673</v>
      </c>
      <c r="AV11" s="25" t="n">
        <f aca="false">AQ11*Datos!$D$6</f>
        <v>20763.6105513511</v>
      </c>
      <c r="AW11" s="25" t="n">
        <f aca="false">AR11*Datos!$D$6</f>
        <v>17656.5517322483</v>
      </c>
      <c r="AX11" s="25" t="n">
        <f aca="false">AS11*Datos!$D$6</f>
        <v>24745.7908574987</v>
      </c>
      <c r="AY11" s="25" t="n">
        <f aca="false">AT11*Datos!$D$6</f>
        <v>35319.3885067859</v>
      </c>
      <c r="AZ11" s="25" t="n">
        <f aca="false">AJ11-AU11-AE11</f>
        <v>26265.4895292166</v>
      </c>
      <c r="BA11" s="25" t="n">
        <f aca="false">AK11-AV11-AF11</f>
        <v>29904.6430343956</v>
      </c>
      <c r="BB11" s="25" t="n">
        <f aca="false">AL11-AW11-AG11</f>
        <v>25730.2886496553</v>
      </c>
      <c r="BC11" s="25" t="n">
        <f aca="false">AM11-AX11-AH11</f>
        <v>31451.9269243064</v>
      </c>
      <c r="BD11" s="25" t="n">
        <f aca="false">AN11-AY11-AI11</f>
        <v>40500.5783981786</v>
      </c>
      <c r="BE11" s="25" t="n">
        <f aca="false">AZ11/Z11</f>
        <v>22841.0202114401</v>
      </c>
      <c r="BF11" s="25" t="n">
        <f aca="false">BA11/AA11</f>
        <v>22770.7693670319</v>
      </c>
      <c r="BG11" s="25" t="n">
        <f aca="false">BB11/AB11</f>
        <v>16317.5188786771</v>
      </c>
      <c r="BH11" s="25" t="n">
        <f aca="false">BC11/AC11</f>
        <v>16427.6874904811</v>
      </c>
      <c r="BI11" s="25" t="n">
        <f aca="false">BD11/AD11</f>
        <v>17677.0358500649</v>
      </c>
      <c r="BJ11" s="25" t="n">
        <f aca="false">E11*AD11</f>
        <v>71162.2545045675</v>
      </c>
      <c r="BK11" s="25" t="n">
        <f aca="false">0.2*C11*AD11</f>
        <v>33128.1924135806</v>
      </c>
      <c r="BL11" s="25" t="n">
        <f aca="false">BJ11+BK11</f>
        <v>104290.446918148</v>
      </c>
      <c r="BM11" s="25" t="n">
        <f aca="false">BK11*Datos!$D$6</f>
        <v>16564.0962067903</v>
      </c>
      <c r="BN11" s="25" t="n">
        <f aca="false">BL11-BM11</f>
        <v>87726.3507113578</v>
      </c>
      <c r="BO11" s="25" t="n">
        <f aca="false">BN11/AD11</f>
        <v>38289.3753090149</v>
      </c>
      <c r="BP11" s="25" t="n">
        <f aca="false">-(C11+E11)</f>
        <v>-103356.028835146</v>
      </c>
      <c r="BQ11" s="25" t="n">
        <f aca="false">BE11</f>
        <v>22841.0202114401</v>
      </c>
      <c r="BR11" s="25" t="n">
        <f aca="false">BF11</f>
        <v>22770.7693670319</v>
      </c>
      <c r="BS11" s="25" t="n">
        <f aca="false">BG11</f>
        <v>16317.5188786771</v>
      </c>
      <c r="BT11" s="25" t="n">
        <f aca="false">BH11</f>
        <v>16427.6874904811</v>
      </c>
      <c r="BU11" s="25" t="n">
        <f aca="false">BI11+BO11</f>
        <v>55966.4111590798</v>
      </c>
      <c r="BV11" s="27" t="n">
        <f aca="false">IFERROR(IRR(BP11:BU11,0.1),NA())*100</f>
        <v>8.13899369374671</v>
      </c>
    </row>
    <row r="12" customFormat="false" ht="15" hidden="false" customHeight="true" outlineLevel="0" collapsed="false">
      <c r="A12" s="23" t="n">
        <v>11</v>
      </c>
      <c r="B12" s="24" t="n">
        <f aca="true">RAND()</f>
        <v>0.984237550897823</v>
      </c>
      <c r="C12" s="25" t="n">
        <f aca="false">IF(B12&lt;=(Datos!$D$14-Datos!$C$14)/(Datos!$E$14-Datos!$C$14),Datos!$C$14+SQRT((Datos!$E$14-Datos!$C$14)*(Datos!$D$14-Datos!$C$14)*B12),Datos!$E$14-SQRT((Datos!$E$14-Datos!$C$14)*(Datos!$E$14-Datos!$D$14)*(1-B12)))</f>
        <v>95650.8691761902</v>
      </c>
      <c r="D12" s="24" t="n">
        <f aca="true">RAND()</f>
        <v>0.276889147508552</v>
      </c>
      <c r="E12" s="25" t="n">
        <f aca="false">IF(D12&lt;=(Datos!$D$15-Datos!$C$15)/(Datos!$E$15-Datos!$C$15),Datos!$C$15+SQRT((Datos!$E$15-Datos!$C$15)*(Datos!$D$15-Datos!$C$15)*D12),Datos!$E$15-SQRT((Datos!$E$15-Datos!$C$15)*(Datos!$E$15-Datos!$D$15)*(1-D12)))</f>
        <v>29557.0479548872</v>
      </c>
      <c r="F12" s="24" t="n">
        <f aca="true">RAND()</f>
        <v>0.789849014824089</v>
      </c>
      <c r="G12" s="25" t="n">
        <f aca="false">IF(F12&lt;=(Datos!$D$19-Datos!$C$19)/(Datos!$E$19-Datos!$C$19),Datos!$C$19+SQRT((Datos!$E$19-Datos!$C$19)*(Datos!$D$19-Datos!$C$19)*F12),Datos!$E$19-SQRT((Datos!$E$19-Datos!$C$19)*(Datos!$E$19-Datos!$D$19)*(1-F12)))</f>
        <v>41029.9466139366</v>
      </c>
      <c r="H12" s="24" t="n">
        <f aca="true">RAND()</f>
        <v>0.596087198406047</v>
      </c>
      <c r="I12" s="25" t="n">
        <f aca="false">IF(H12&lt;=(Datos!$D$19-Datos!$C$19)/(Datos!$E$19-Datos!$C$19),Datos!$C$19+SQRT((Datos!$E$19-Datos!$C$19)*(Datos!$D$19-Datos!$C$19)*H12),Datos!$E$19-SQRT((Datos!$E$19-Datos!$C$19)*(Datos!$E$19-Datos!$D$19)*(1-H12)))</f>
        <v>39455.8489709231</v>
      </c>
      <c r="J12" s="24" t="n">
        <f aca="true">RAND()</f>
        <v>0.133437948331217</v>
      </c>
      <c r="K12" s="25" t="n">
        <f aca="false">IF(J12&lt;=(Datos!$D$19-Datos!$C$19)/(Datos!$E$19-Datos!$C$19),Datos!$C$19+SQRT((Datos!$E$19-Datos!$C$19)*(Datos!$D$19-Datos!$C$19)*J12),Datos!$E$19-SQRT((Datos!$E$19-Datos!$C$19)*(Datos!$E$19-Datos!$D$19)*(1-J12)))</f>
        <v>34473.8900578448</v>
      </c>
      <c r="L12" s="24" t="n">
        <f aca="true">RAND()</f>
        <v>0.948670126919905</v>
      </c>
      <c r="M12" s="25" t="n">
        <f aca="false">IF(L12&lt;=(Datos!$D$19-Datos!$C$19)/(Datos!$E$19-Datos!$C$19),Datos!$C$19+SQRT((Datos!$E$19-Datos!$C$19)*(Datos!$D$19-Datos!$C$19)*L12),Datos!$E$19-SQRT((Datos!$E$19-Datos!$C$19)*(Datos!$E$19-Datos!$D$19)*(1-L12)))</f>
        <v>43037.9244456425</v>
      </c>
      <c r="N12" s="24" t="n">
        <f aca="true">RAND()</f>
        <v>0.823911340341229</v>
      </c>
      <c r="O12" s="25" t="n">
        <f aca="false">IF(N12&lt;=(Datos!$D$19-Datos!$C$19)/(Datos!$E$19-Datos!$C$19),Datos!$C$19+SQRT((Datos!$E$19-Datos!$C$19)*(Datos!$D$19-Datos!$C$19)*N12),Datos!$E$19-SQRT((Datos!$E$19-Datos!$C$19)*(Datos!$E$19-Datos!$D$19)*(1-N12)))</f>
        <v>41365.9045865019</v>
      </c>
      <c r="P12" s="24" t="n">
        <f aca="true">RAND()</f>
        <v>0.0863941731796524</v>
      </c>
      <c r="Q12" s="26" t="n">
        <f aca="false">IF(P12&lt;=(Datos!$D$23-Datos!$C$23)/(Datos!$E$23-Datos!$C$23),Datos!$C$23+SQRT((Datos!$E$23-Datos!$C$23)*(Datos!$D$23-Datos!$C$23)*P12),Datos!$E$23-SQRT((Datos!$E$23-Datos!$C$23)*(Datos!$E$23-Datos!$D$23)*(1-P12)))</f>
        <v>0.132470345292869</v>
      </c>
      <c r="R12" s="24" t="n">
        <f aca="true">RAND()</f>
        <v>0.307334343323296</v>
      </c>
      <c r="S12" s="26" t="n">
        <f aca="false">IF(R12&lt;=(Datos!$D$24-Datos!$C$24)/(Datos!$E$24-Datos!$C$24),Datos!$C$24+SQRT((Datos!$E$24-Datos!$C$24)*(Datos!$D$24-Datos!$C$24)*R12),Datos!$E$24-SQRT((Datos!$E$24-Datos!$C$24)*(Datos!$E$24-Datos!$D$24)*(1-R12)))</f>
        <v>0.143520242727955</v>
      </c>
      <c r="T12" s="24" t="n">
        <f aca="true">RAND()</f>
        <v>0.608832817259127</v>
      </c>
      <c r="U12" s="26" t="n">
        <f aca="false">IF(T12&lt;=(Datos!$D$25-Datos!$C$25)/(Datos!$E$25-Datos!$C$25),Datos!$C$25+SQRT((Datos!$E$25-Datos!$C$25)*(Datos!$D$25-Datos!$C$25)*T12),Datos!$E$25-SQRT((Datos!$E$25-Datos!$C$25)*(Datos!$E$25-Datos!$D$25)*(1-T12)))</f>
        <v>0.186905164879177</v>
      </c>
      <c r="V12" s="24" t="n">
        <f aca="true">RAND()</f>
        <v>0.0178591674916661</v>
      </c>
      <c r="W12" s="26" t="n">
        <f aca="false">IF(V12&lt;=(Datos!$D$26-Datos!$C$26)/(Datos!$E$26-Datos!$C$26),Datos!$C$26+SQRT((Datos!$E$26-Datos!$C$26)*(Datos!$D$26-Datos!$C$26)*V12),Datos!$E$26-SQRT((Datos!$E$26-Datos!$C$26)*(Datos!$E$26-Datos!$D$26)*(1-V12)))</f>
        <v>0.185000283440799</v>
      </c>
      <c r="X12" s="24" t="n">
        <f aca="true">RAND()</f>
        <v>0.601326394624761</v>
      </c>
      <c r="Y12" s="26" t="n">
        <f aca="false">IF(X12&lt;=(Datos!$D$27-Datos!$C$27)/(Datos!$E$27-Datos!$C$27),Datos!$C$27+SQRT((Datos!$E$27-Datos!$C$27)*(Datos!$D$27-Datos!$C$27)*X12),Datos!$E$27-SQRT((Datos!$E$27-Datos!$C$27)*(Datos!$E$27-Datos!$D$27)*(1-X12)))</f>
        <v>0.233601320395659</v>
      </c>
      <c r="Z12" s="24" t="n">
        <f aca="false">(1+Q12)</f>
        <v>1.13247034529287</v>
      </c>
      <c r="AA12" s="24" t="n">
        <f aca="false">Z12*(1+S12)</f>
        <v>1.29500276413151</v>
      </c>
      <c r="AB12" s="24" t="n">
        <f aca="false">AA12*(1+U12)</f>
        <v>1.5370454692805</v>
      </c>
      <c r="AC12" s="24" t="n">
        <f aca="false">AB12*(1+W12)</f>
        <v>1.82139931675879</v>
      </c>
      <c r="AD12" s="24" t="n">
        <f aca="false">AC12*(1+Y12)</f>
        <v>2.2468806021214</v>
      </c>
      <c r="AE12" s="23" t="n">
        <f aca="false">E12*Q12</f>
        <v>3915.43234842179</v>
      </c>
      <c r="AF12" s="23" t="n">
        <f aca="false">AE12*(1+S12)</f>
        <v>4477.37614945217</v>
      </c>
      <c r="AG12" s="23" t="n">
        <f aca="false">AF12*(1+U12)</f>
        <v>5314.22087689162</v>
      </c>
      <c r="AH12" s="23" t="n">
        <f aca="false">AG12*(1+W12)</f>
        <v>6297.35324538358</v>
      </c>
      <c r="AI12" s="23" t="n">
        <f aca="false">AH12*(1+Y12)</f>
        <v>7768.42327850308</v>
      </c>
      <c r="AJ12" s="25" t="n">
        <f aca="false">G12*Z12</f>
        <v>46465.1978092328</v>
      </c>
      <c r="AK12" s="25" t="n">
        <f aca="false">I12*AA12</f>
        <v>51095.4334785009</v>
      </c>
      <c r="AL12" s="25" t="n">
        <f aca="false">K12*AB12</f>
        <v>52987.9365218845</v>
      </c>
      <c r="AM12" s="25" t="n">
        <f aca="false">M12*AC12</f>
        <v>78389.2461800099</v>
      </c>
      <c r="AN12" s="25" t="n">
        <f aca="false">O12*AD12</f>
        <v>92944.2486046157</v>
      </c>
      <c r="AO12" s="25" t="n">
        <f aca="false">C12/Datos!$D$8</f>
        <v>19130.173835238</v>
      </c>
      <c r="AP12" s="25" t="n">
        <f aca="false">AJ12-AO12</f>
        <v>27335.0239739947</v>
      </c>
      <c r="AQ12" s="25" t="n">
        <f aca="false">AK12-AO12</f>
        <v>31965.2596432628</v>
      </c>
      <c r="AR12" s="25" t="n">
        <f aca="false">AL12-AO12</f>
        <v>33857.7626866465</v>
      </c>
      <c r="AS12" s="25" t="n">
        <f aca="false">AM12-AO12</f>
        <v>59259.0723447718</v>
      </c>
      <c r="AT12" s="25" t="n">
        <f aca="false">AN12-AO12</f>
        <v>73814.0747693777</v>
      </c>
      <c r="AU12" s="25" t="n">
        <f aca="false">AP12*Datos!$D$6</f>
        <v>13667.5119869974</v>
      </c>
      <c r="AV12" s="25" t="n">
        <f aca="false">AQ12*Datos!$D$6</f>
        <v>15982.6298216314</v>
      </c>
      <c r="AW12" s="25" t="n">
        <f aca="false">AR12*Datos!$D$6</f>
        <v>16928.8813433232</v>
      </c>
      <c r="AX12" s="25" t="n">
        <f aca="false">AS12*Datos!$D$6</f>
        <v>29629.5361723859</v>
      </c>
      <c r="AY12" s="25" t="n">
        <f aca="false">AT12*Datos!$D$6</f>
        <v>36907.0373846888</v>
      </c>
      <c r="AZ12" s="25" t="n">
        <f aca="false">AJ12-AU12-AE12</f>
        <v>28882.2534738136</v>
      </c>
      <c r="BA12" s="25" t="n">
        <f aca="false">AK12-AV12-AF12</f>
        <v>30635.4275074173</v>
      </c>
      <c r="BB12" s="25" t="n">
        <f aca="false">AL12-AW12-AG12</f>
        <v>30744.8343016697</v>
      </c>
      <c r="BC12" s="25" t="n">
        <f aca="false">AM12-AX12-AH12</f>
        <v>42462.3567622404</v>
      </c>
      <c r="BD12" s="25" t="n">
        <f aca="false">AN12-AY12-AI12</f>
        <v>48268.7879414238</v>
      </c>
      <c r="BE12" s="25" t="n">
        <f aca="false">AZ12/Z12</f>
        <v>25503.7613954866</v>
      </c>
      <c r="BF12" s="25" t="n">
        <f aca="false">BA12/AA12</f>
        <v>23656.6502836485</v>
      </c>
      <c r="BG12" s="25" t="n">
        <f aca="false">BB12/AB12</f>
        <v>20002.5535458372</v>
      </c>
      <c r="BH12" s="25" t="n">
        <f aca="false">BC12/AC12</f>
        <v>23313.0408974803</v>
      </c>
      <c r="BI12" s="25" t="n">
        <f aca="false">BD12/AD12</f>
        <v>21482.5780666096</v>
      </c>
      <c r="BJ12" s="25" t="n">
        <f aca="false">E12*AD12</f>
        <v>66411.1577058079</v>
      </c>
      <c r="BK12" s="25" t="n">
        <f aca="false">0.2*C12*AD12</f>
        <v>42983.2165056067</v>
      </c>
      <c r="BL12" s="25" t="n">
        <f aca="false">BJ12+BK12</f>
        <v>109394.374211415</v>
      </c>
      <c r="BM12" s="25" t="n">
        <f aca="false">BK12*Datos!$D$6</f>
        <v>21491.6082528033</v>
      </c>
      <c r="BN12" s="25" t="n">
        <f aca="false">BL12-BM12</f>
        <v>87902.7659586113</v>
      </c>
      <c r="BO12" s="25" t="n">
        <f aca="false">BN12/AD12</f>
        <v>39122.1348725062</v>
      </c>
      <c r="BP12" s="25" t="n">
        <f aca="false">-(C12+E12)</f>
        <v>-125207.917131077</v>
      </c>
      <c r="BQ12" s="25" t="n">
        <f aca="false">BE12</f>
        <v>25503.7613954866</v>
      </c>
      <c r="BR12" s="25" t="n">
        <f aca="false">BF12</f>
        <v>23656.6502836485</v>
      </c>
      <c r="BS12" s="25" t="n">
        <f aca="false">BG12</f>
        <v>20002.5535458372</v>
      </c>
      <c r="BT12" s="25" t="n">
        <f aca="false">BH12</f>
        <v>23313.0408974803</v>
      </c>
      <c r="BU12" s="25" t="n">
        <f aca="false">BI12+BO12</f>
        <v>60604.7129391158</v>
      </c>
      <c r="BV12" s="27" t="n">
        <f aca="false">IFERROR(IRR(BP12:BU12,0.1),NA())*100</f>
        <v>6.11591197302853</v>
      </c>
    </row>
    <row r="13" customFormat="false" ht="15" hidden="false" customHeight="true" outlineLevel="0" collapsed="false">
      <c r="A13" s="23" t="n">
        <v>12</v>
      </c>
      <c r="B13" s="24" t="n">
        <f aca="true">RAND()</f>
        <v>0.726411118017761</v>
      </c>
      <c r="C13" s="25" t="n">
        <f aca="false">IF(B13&lt;=(Datos!$D$14-Datos!$C$14)/(Datos!$E$14-Datos!$C$14),Datos!$C$14+SQRT((Datos!$E$14-Datos!$C$14)*(Datos!$D$14-Datos!$C$14)*B13),Datos!$E$14-SQRT((Datos!$E$14-Datos!$C$14)*(Datos!$E$14-Datos!$D$14)*(1-B13)))</f>
        <v>81880.7655134471</v>
      </c>
      <c r="D13" s="24" t="n">
        <f aca="true">RAND()</f>
        <v>0.6039690605152</v>
      </c>
      <c r="E13" s="25" t="n">
        <f aca="false">IF(D13&lt;=(Datos!$D$15-Datos!$C$15)/(Datos!$E$15-Datos!$C$15),Datos!$C$15+SQRT((Datos!$E$15-Datos!$C$15)*(Datos!$D$15-Datos!$C$15)*D13),Datos!$E$15-SQRT((Datos!$E$15-Datos!$C$15)*(Datos!$E$15-Datos!$D$15)*(1-D13)))</f>
        <v>32292.5593792284</v>
      </c>
      <c r="F13" s="24" t="n">
        <f aca="true">RAND()</f>
        <v>0.994091316786863</v>
      </c>
      <c r="G13" s="25" t="n">
        <f aca="false">IF(F13&lt;=(Datos!$D$19-Datos!$C$19)/(Datos!$E$19-Datos!$C$19),Datos!$C$19+SQRT((Datos!$E$19-Datos!$C$19)*(Datos!$D$19-Datos!$C$19)*F13),Datos!$E$19-SQRT((Datos!$E$19-Datos!$C$19)*(Datos!$E$19-Datos!$D$19)*(1-F13)))</f>
        <v>44334.3039424893</v>
      </c>
      <c r="H13" s="24" t="n">
        <f aca="true">RAND()</f>
        <v>0.383733860045368</v>
      </c>
      <c r="I13" s="25" t="n">
        <f aca="false">IF(H13&lt;=(Datos!$D$19-Datos!$C$19)/(Datos!$E$19-Datos!$C$19),Datos!$C$19+SQRT((Datos!$E$19-Datos!$C$19)*(Datos!$D$19-Datos!$C$19)*H13),Datos!$E$19-SQRT((Datos!$E$19-Datos!$C$19)*(Datos!$E$19-Datos!$D$19)*(1-H13)))</f>
        <v>37586.835902193</v>
      </c>
      <c r="J13" s="24" t="n">
        <f aca="true">RAND()</f>
        <v>0.215771863187173</v>
      </c>
      <c r="K13" s="25" t="n">
        <f aca="false">IF(J13&lt;=(Datos!$D$19-Datos!$C$19)/(Datos!$E$19-Datos!$C$19),Datos!$C$19+SQRT((Datos!$E$19-Datos!$C$19)*(Datos!$D$19-Datos!$C$19)*J13),Datos!$E$19-SQRT((Datos!$E$19-Datos!$C$19)*(Datos!$E$19-Datos!$D$19)*(1-J13)))</f>
        <v>35689.0930277221</v>
      </c>
      <c r="L13" s="24" t="n">
        <f aca="true">RAND()</f>
        <v>0.491645358496174</v>
      </c>
      <c r="M13" s="25" t="n">
        <f aca="false">IF(L13&lt;=(Datos!$D$19-Datos!$C$19)/(Datos!$E$19-Datos!$C$19),Datos!$C$19+SQRT((Datos!$E$19-Datos!$C$19)*(Datos!$D$19-Datos!$C$19)*L13),Datos!$E$19-SQRT((Datos!$E$19-Datos!$C$19)*(Datos!$E$19-Datos!$D$19)*(1-L13)))</f>
        <v>38587.595925195</v>
      </c>
      <c r="N13" s="24" t="n">
        <f aca="true">RAND()</f>
        <v>0.410389578952498</v>
      </c>
      <c r="O13" s="25" t="n">
        <f aca="false">IF(N13&lt;=(Datos!$D$19-Datos!$C$19)/(Datos!$E$19-Datos!$C$19),Datos!$C$19+SQRT((Datos!$E$19-Datos!$C$19)*(Datos!$D$19-Datos!$C$19)*N13),Datos!$E$19-SQRT((Datos!$E$19-Datos!$C$19)*(Datos!$E$19-Datos!$D$19)*(1-N13)))</f>
        <v>37845.9184830633</v>
      </c>
      <c r="P13" s="24" t="n">
        <f aca="true">RAND()</f>
        <v>0.449013061551904</v>
      </c>
      <c r="Q13" s="26" t="n">
        <f aca="false">IF(P13&lt;=(Datos!$D$23-Datos!$C$23)/(Datos!$E$23-Datos!$C$23),Datos!$C$23+SQRT((Datos!$E$23-Datos!$C$23)*(Datos!$D$23-Datos!$C$23)*P13),Datos!$E$23-SQRT((Datos!$E$23-Datos!$C$23)*(Datos!$E$23-Datos!$D$23)*(1-P13)))</f>
        <v>0.14842927207639</v>
      </c>
      <c r="R13" s="24" t="n">
        <f aca="true">RAND()</f>
        <v>0.641890418604971</v>
      </c>
      <c r="S13" s="26" t="n">
        <f aca="false">IF(R13&lt;=(Datos!$D$24-Datos!$C$24)/(Datos!$E$24-Datos!$C$24),Datos!$C$24+SQRT((Datos!$E$24-Datos!$C$24)*(Datos!$D$24-Datos!$C$24)*R13),Datos!$E$24-SQRT((Datos!$E$24-Datos!$C$24)*(Datos!$E$24-Datos!$D$24)*(1-R13)))</f>
        <v>0.154611080241352</v>
      </c>
      <c r="T13" s="24" t="n">
        <f aca="true">RAND()</f>
        <v>0.0579067813513522</v>
      </c>
      <c r="U13" s="26" t="n">
        <f aca="false">IF(T13&lt;=(Datos!$D$25-Datos!$C$25)/(Datos!$E$25-Datos!$C$25),Datos!$C$25+SQRT((Datos!$E$25-Datos!$C$25)*(Datos!$D$25-Datos!$C$25)*T13),Datos!$E$25-SQRT((Datos!$E$25-Datos!$C$25)*(Datos!$E$25-Datos!$D$25)*(1-T13)))</f>
        <v>0.161027431289192</v>
      </c>
      <c r="V13" s="24" t="n">
        <f aca="true">RAND()</f>
        <v>0.634612581161859</v>
      </c>
      <c r="W13" s="26" t="n">
        <f aca="false">IF(V13&lt;=(Datos!$D$26-Datos!$C$26)/(Datos!$E$26-Datos!$C$26),Datos!$C$26+SQRT((Datos!$E$26-Datos!$C$26)*(Datos!$D$26-Datos!$C$26)*V13),Datos!$E$26-SQRT((Datos!$E$26-Datos!$C$26)*(Datos!$E$26-Datos!$D$26)*(1-V13)))</f>
        <v>0.21423890429624</v>
      </c>
      <c r="X13" s="24" t="n">
        <f aca="true">RAND()</f>
        <v>0.375362201578982</v>
      </c>
      <c r="Y13" s="26" t="n">
        <f aca="false">IF(X13&lt;=(Datos!$D$27-Datos!$C$27)/(Datos!$E$27-Datos!$C$27),Datos!$C$27+SQRT((Datos!$E$27-Datos!$C$27)*(Datos!$D$27-Datos!$C$27)*X13),Datos!$E$27-SQRT((Datos!$E$27-Datos!$C$27)*(Datos!$E$27-Datos!$D$27)*(1-X13)))</f>
        <v>0.22192208585466</v>
      </c>
      <c r="Z13" s="24" t="n">
        <f aca="false">(1+Q13)</f>
        <v>1.14842927207639</v>
      </c>
      <c r="AA13" s="24" t="n">
        <f aca="false">Z13*(1+S13)</f>
        <v>1.32598916241291</v>
      </c>
      <c r="AB13" s="24" t="n">
        <f aca="false">AA13*(1+U13)</f>
        <v>1.53950979115357</v>
      </c>
      <c r="AC13" s="24" t="n">
        <f aca="false">AB13*(1+W13)</f>
        <v>1.86933268196364</v>
      </c>
      <c r="AD13" s="24" t="n">
        <f aca="false">AC13*(1+Y13)</f>
        <v>2.2841788899013</v>
      </c>
      <c r="AE13" s="23" t="n">
        <f aca="false">E13*Q13</f>
        <v>4793.16108214248</v>
      </c>
      <c r="AF13" s="23" t="n">
        <f aca="false">AE13*(1+S13)</f>
        <v>5534.23689482334</v>
      </c>
      <c r="AG13" s="23" t="n">
        <f aca="false">AF13*(1+U13)</f>
        <v>6425.40084614262</v>
      </c>
      <c r="AH13" s="23" t="n">
        <f aca="false">AG13*(1+W13)</f>
        <v>7801.97168308434</v>
      </c>
      <c r="AI13" s="23" t="n">
        <f aca="false">AH13*(1+Y13)</f>
        <v>9533.40151277341</v>
      </c>
      <c r="AJ13" s="25" t="n">
        <f aca="false">G13*Z13</f>
        <v>50914.8124046864</v>
      </c>
      <c r="AK13" s="25" t="n">
        <f aca="false">I13*AA13</f>
        <v>49839.7370557005</v>
      </c>
      <c r="AL13" s="25" t="n">
        <f aca="false">K13*AB13</f>
        <v>54943.7081535687</v>
      </c>
      <c r="AM13" s="25" t="n">
        <f aca="false">M13*AC13</f>
        <v>72133.0541813741</v>
      </c>
      <c r="AN13" s="25" t="n">
        <f aca="false">O13*AD13</f>
        <v>86446.8480679386</v>
      </c>
      <c r="AO13" s="25" t="n">
        <f aca="false">C13/Datos!$D$8</f>
        <v>16376.1531026894</v>
      </c>
      <c r="AP13" s="25" t="n">
        <f aca="false">AJ13-AO13</f>
        <v>34538.659301997</v>
      </c>
      <c r="AQ13" s="25" t="n">
        <f aca="false">AK13-AO13</f>
        <v>33463.5839530111</v>
      </c>
      <c r="AR13" s="25" t="n">
        <f aca="false">AL13-AO13</f>
        <v>38567.5550508793</v>
      </c>
      <c r="AS13" s="25" t="n">
        <f aca="false">AM13-AO13</f>
        <v>55756.9010786847</v>
      </c>
      <c r="AT13" s="25" t="n">
        <f aca="false">AN13-AO13</f>
        <v>70070.6949652492</v>
      </c>
      <c r="AU13" s="25" t="n">
        <f aca="false">AP13*Datos!$D$6</f>
        <v>17269.3296509985</v>
      </c>
      <c r="AV13" s="25" t="n">
        <f aca="false">AQ13*Datos!$D$6</f>
        <v>16731.7919765055</v>
      </c>
      <c r="AW13" s="25" t="n">
        <f aca="false">AR13*Datos!$D$6</f>
        <v>19283.7775254396</v>
      </c>
      <c r="AX13" s="25" t="n">
        <f aca="false">AS13*Datos!$D$6</f>
        <v>27878.4505393423</v>
      </c>
      <c r="AY13" s="25" t="n">
        <f aca="false">AT13*Datos!$D$6</f>
        <v>35035.3474826246</v>
      </c>
      <c r="AZ13" s="25" t="n">
        <f aca="false">AJ13-AU13-AE13</f>
        <v>28852.3216715454</v>
      </c>
      <c r="BA13" s="25" t="n">
        <f aca="false">AK13-AV13-AF13</f>
        <v>27573.7081843716</v>
      </c>
      <c r="BB13" s="25" t="n">
        <f aca="false">AL13-AW13-AG13</f>
        <v>29234.5297819864</v>
      </c>
      <c r="BC13" s="25" t="n">
        <f aca="false">AM13-AX13-AH13</f>
        <v>36452.6319589474</v>
      </c>
      <c r="BD13" s="25" t="n">
        <f aca="false">AN13-AY13-AI13</f>
        <v>41878.0990725406</v>
      </c>
      <c r="BE13" s="25" t="n">
        <f aca="false">AZ13/Z13</f>
        <v>25123.2900214914</v>
      </c>
      <c r="BF13" s="25" t="n">
        <f aca="false">BA13/AA13</f>
        <v>20794.8216817968</v>
      </c>
      <c r="BG13" s="25" t="n">
        <f aca="false">BB13/AB13</f>
        <v>18989.5055880617</v>
      </c>
      <c r="BH13" s="25" t="n">
        <f aca="false">BC13/AC13</f>
        <v>19500.3448613843</v>
      </c>
      <c r="BI13" s="25" t="n">
        <f aca="false">BD13/AD13</f>
        <v>18333.9839351857</v>
      </c>
      <c r="BJ13" s="25" t="n">
        <f aca="false">E13*AD13</f>
        <v>73761.9824349177</v>
      </c>
      <c r="BK13" s="25" t="n">
        <f aca="false">0.2*C13*AD13</f>
        <v>37406.0632149548</v>
      </c>
      <c r="BL13" s="25" t="n">
        <f aca="false">BJ13+BK13</f>
        <v>111168.045649873</v>
      </c>
      <c r="BM13" s="25" t="n">
        <f aca="false">BK13*Datos!$D$6</f>
        <v>18703.0316074774</v>
      </c>
      <c r="BN13" s="25" t="n">
        <f aca="false">BL13-BM13</f>
        <v>92465.0140423952</v>
      </c>
      <c r="BO13" s="25" t="n">
        <f aca="false">BN13/AD13</f>
        <v>40480.6359305731</v>
      </c>
      <c r="BP13" s="25" t="n">
        <f aca="false">-(C13+E13)</f>
        <v>-114173.324892676</v>
      </c>
      <c r="BQ13" s="25" t="n">
        <f aca="false">BE13</f>
        <v>25123.2900214914</v>
      </c>
      <c r="BR13" s="25" t="n">
        <f aca="false">BF13</f>
        <v>20794.8216817968</v>
      </c>
      <c r="BS13" s="25" t="n">
        <f aca="false">BG13</f>
        <v>18989.5055880617</v>
      </c>
      <c r="BT13" s="25" t="n">
        <f aca="false">BH13</f>
        <v>19500.3448613843</v>
      </c>
      <c r="BU13" s="25" t="n">
        <f aca="false">BI13+BO13</f>
        <v>58814.6198657588</v>
      </c>
      <c r="BV13" s="27" t="n">
        <f aca="false">IFERROR(IRR(BP13:BU13,0.1),NA())*100</f>
        <v>6.93774490152324</v>
      </c>
    </row>
    <row r="14" customFormat="false" ht="15" hidden="false" customHeight="true" outlineLevel="0" collapsed="false">
      <c r="A14" s="23" t="n">
        <v>13</v>
      </c>
      <c r="B14" s="24" t="n">
        <f aca="true">RAND()</f>
        <v>0.390218082799539</v>
      </c>
      <c r="C14" s="25" t="n">
        <f aca="false">IF(B14&lt;=(Datos!$D$14-Datos!$C$14)/(Datos!$E$14-Datos!$C$14),Datos!$C$14+SQRT((Datos!$E$14-Datos!$C$14)*(Datos!$D$14-Datos!$C$14)*B14),Datos!$E$14-SQRT((Datos!$E$14-Datos!$C$14)*(Datos!$E$14-Datos!$D$14)*(1-B14)))</f>
        <v>72949.338258731</v>
      </c>
      <c r="D14" s="24" t="n">
        <f aca="true">RAND()</f>
        <v>0.604997788344332</v>
      </c>
      <c r="E14" s="25" t="n">
        <f aca="false">IF(D14&lt;=(Datos!$D$15-Datos!$C$15)/(Datos!$E$15-Datos!$C$15),Datos!$C$15+SQRT((Datos!$E$15-Datos!$C$15)*(Datos!$D$15-Datos!$C$15)*D14),Datos!$E$15-SQRT((Datos!$E$15-Datos!$C$15)*(Datos!$E$15-Datos!$D$15)*(1-D14)))</f>
        <v>32302.5762914888</v>
      </c>
      <c r="F14" s="24" t="n">
        <f aca="true">RAND()</f>
        <v>0.46644958100762</v>
      </c>
      <c r="G14" s="25" t="n">
        <f aca="false">IF(F14&lt;=(Datos!$D$19-Datos!$C$19)/(Datos!$E$19-Datos!$C$19),Datos!$C$19+SQRT((Datos!$E$19-Datos!$C$19)*(Datos!$D$19-Datos!$C$19)*F14),Datos!$E$19-SQRT((Datos!$E$19-Datos!$C$19)*(Datos!$E$19-Datos!$D$19)*(1-F14)))</f>
        <v>38364.6540365483</v>
      </c>
      <c r="H14" s="24" t="n">
        <f aca="true">RAND()</f>
        <v>0.160598471635153</v>
      </c>
      <c r="I14" s="25" t="n">
        <f aca="false">IF(H14&lt;=(Datos!$D$19-Datos!$C$19)/(Datos!$E$19-Datos!$C$19),Datos!$C$19+SQRT((Datos!$E$19-Datos!$C$19)*(Datos!$D$19-Datos!$C$19)*H14),Datos!$E$19-SQRT((Datos!$E$19-Datos!$C$19)*(Datos!$E$19-Datos!$D$19)*(1-H14)))</f>
        <v>34908.1331222037</v>
      </c>
      <c r="J14" s="24" t="n">
        <f aca="true">RAND()</f>
        <v>0.15863477085143</v>
      </c>
      <c r="K14" s="25" t="n">
        <f aca="false">IF(J14&lt;=(Datos!$D$19-Datos!$C$19)/(Datos!$E$19-Datos!$C$19),Datos!$C$19+SQRT((Datos!$E$19-Datos!$C$19)*(Datos!$D$19-Datos!$C$19)*J14),Datos!$E$19-SQRT((Datos!$E$19-Datos!$C$19)*(Datos!$E$19-Datos!$D$19)*(1-J14)))</f>
        <v>34878.0339920622</v>
      </c>
      <c r="L14" s="24" t="n">
        <f aca="true">RAND()</f>
        <v>0.805373833788292</v>
      </c>
      <c r="M14" s="25" t="n">
        <f aca="false">IF(L14&lt;=(Datos!$D$19-Datos!$C$19)/(Datos!$E$19-Datos!$C$19),Datos!$C$19+SQRT((Datos!$E$19-Datos!$C$19)*(Datos!$D$19-Datos!$C$19)*L14),Datos!$E$19-SQRT((Datos!$E$19-Datos!$C$19)*(Datos!$E$19-Datos!$D$19)*(1-L14)))</f>
        <v>41179.4028652738</v>
      </c>
      <c r="N14" s="24" t="n">
        <f aca="true">RAND()</f>
        <v>0.978906004445461</v>
      </c>
      <c r="O14" s="25" t="n">
        <f aca="false">IF(N14&lt;=(Datos!$D$19-Datos!$C$19)/(Datos!$E$19-Datos!$C$19),Datos!$C$19+SQRT((Datos!$E$19-Datos!$C$19)*(Datos!$D$19-Datos!$C$19)*N14),Datos!$E$19-SQRT((Datos!$E$19-Datos!$C$19)*(Datos!$E$19-Datos!$D$19)*(1-N14)))</f>
        <v>43742.2044416558</v>
      </c>
      <c r="P14" s="24" t="n">
        <f aca="true">RAND()</f>
        <v>0.2504352824883</v>
      </c>
      <c r="Q14" s="26" t="n">
        <f aca="false">IF(P14&lt;=(Datos!$D$23-Datos!$C$23)/(Datos!$E$23-Datos!$C$23),Datos!$C$23+SQRT((Datos!$E$23-Datos!$C$23)*(Datos!$D$23-Datos!$C$23)*P14),Datos!$E$23-SQRT((Datos!$E$23-Datos!$C$23)*(Datos!$E$23-Datos!$D$23)*(1-P14)))</f>
        <v>0.141231662875972</v>
      </c>
      <c r="R14" s="24" t="n">
        <f aca="true">RAND()</f>
        <v>0.293571741927408</v>
      </c>
      <c r="S14" s="26" t="n">
        <f aca="false">IF(R14&lt;=(Datos!$D$24-Datos!$C$24)/(Datos!$E$24-Datos!$C$24),Datos!$C$24+SQRT((Datos!$E$24-Datos!$C$24)*(Datos!$D$24-Datos!$C$24)*R14),Datos!$E$24-SQRT((Datos!$E$24-Datos!$C$24)*(Datos!$E$24-Datos!$D$24)*(1-R14)))</f>
        <v>0.142987586551644</v>
      </c>
      <c r="T14" s="24" t="n">
        <f aca="true">RAND()</f>
        <v>0.0248818010120213</v>
      </c>
      <c r="U14" s="26" t="n">
        <f aca="false">IF(T14&lt;=(Datos!$D$25-Datos!$C$25)/(Datos!$E$25-Datos!$C$25),Datos!$C$25+SQRT((Datos!$E$25-Datos!$C$25)*(Datos!$D$25-Datos!$C$25)*T14),Datos!$E$25-SQRT((Datos!$E$25-Datos!$C$25)*(Datos!$E$25-Datos!$D$25)*(1-T14)))</f>
        <v>0.15722853941853</v>
      </c>
      <c r="V14" s="24" t="n">
        <f aca="true">RAND()</f>
        <v>0.164623984853306</v>
      </c>
      <c r="W14" s="26" t="n">
        <f aca="false">IF(V14&lt;=(Datos!$D$26-Datos!$C$26)/(Datos!$E$26-Datos!$C$26),Datos!$C$26+SQRT((Datos!$E$26-Datos!$C$26)*(Datos!$D$26-Datos!$C$26)*V14),Datos!$E$26-SQRT((Datos!$E$26-Datos!$C$26)*(Datos!$E$26-Datos!$D$26)*(1-V14)))</f>
        <v>0.195181356289694</v>
      </c>
      <c r="X14" s="24" t="n">
        <f aca="true">RAND()</f>
        <v>0.946841526300301</v>
      </c>
      <c r="Y14" s="26" t="n">
        <f aca="false">IF(X14&lt;=(Datos!$D$27-Datos!$C$27)/(Datos!$E$27-Datos!$C$27),Datos!$C$27+SQRT((Datos!$E$27-Datos!$C$27)*(Datos!$D$27-Datos!$C$27)*X14),Datos!$E$27-SQRT((Datos!$E$27-Datos!$C$27)*(Datos!$E$27-Datos!$D$27)*(1-X14)))</f>
        <v>0.263057280089125</v>
      </c>
      <c r="Z14" s="24" t="n">
        <f aca="false">(1+Q14)</f>
        <v>1.14123166287597</v>
      </c>
      <c r="AA14" s="24" t="n">
        <f aca="false">Z14*(1+S14)</f>
        <v>1.30441362404693</v>
      </c>
      <c r="AB14" s="24" t="n">
        <f aca="false">AA14*(1+U14)</f>
        <v>1.50950467295346</v>
      </c>
      <c r="AC14" s="24" t="n">
        <f aca="false">AB14*(1+W14)</f>
        <v>1.80413184234614</v>
      </c>
      <c r="AD14" s="24" t="n">
        <f aca="false">AC14*(1+Y14)</f>
        <v>2.2787218577159</v>
      </c>
      <c r="AE14" s="23" t="n">
        <f aca="false">E14*Q14</f>
        <v>4562.14656482492</v>
      </c>
      <c r="AF14" s="23" t="n">
        <f aca="false">AE14*(1+S14)</f>
        <v>5214.47689162411</v>
      </c>
      <c r="AG14" s="23" t="n">
        <f aca="false">AF14*(1+U14)</f>
        <v>6034.34147712585</v>
      </c>
      <c r="AH14" s="23" t="n">
        <f aca="false">AG14*(1+W14)</f>
        <v>7212.13243094643</v>
      </c>
      <c r="AI14" s="23" t="n">
        <f aca="false">AH14*(1+Y14)</f>
        <v>9109.33637187376</v>
      </c>
      <c r="AJ14" s="25" t="n">
        <f aca="false">G14*Z14</f>
        <v>43782.9579217913</v>
      </c>
      <c r="AK14" s="25" t="n">
        <f aca="false">I14*AA14</f>
        <v>45534.6444346463</v>
      </c>
      <c r="AL14" s="25" t="n">
        <f aca="false">K14*AB14</f>
        <v>52648.5552944475</v>
      </c>
      <c r="AM14" s="25" t="n">
        <f aca="false">M14*AC14</f>
        <v>74293.0719580405</v>
      </c>
      <c r="AN14" s="25" t="n">
        <f aca="false">O14*AD14</f>
        <v>99676.3173658787</v>
      </c>
      <c r="AO14" s="25" t="n">
        <f aca="false">C14/Datos!$D$8</f>
        <v>14589.8676517462</v>
      </c>
      <c r="AP14" s="25" t="n">
        <f aca="false">AJ14-AO14</f>
        <v>29193.0902700451</v>
      </c>
      <c r="AQ14" s="25" t="n">
        <f aca="false">AK14-AO14</f>
        <v>30944.7767829001</v>
      </c>
      <c r="AR14" s="25" t="n">
        <f aca="false">AL14-AO14</f>
        <v>38058.6876427013</v>
      </c>
      <c r="AS14" s="25" t="n">
        <f aca="false">AM14-AO14</f>
        <v>59703.2043062943</v>
      </c>
      <c r="AT14" s="25" t="n">
        <f aca="false">AN14-AO14</f>
        <v>85086.4497141325</v>
      </c>
      <c r="AU14" s="25" t="n">
        <f aca="false">AP14*Datos!$D$6</f>
        <v>14596.5451350226</v>
      </c>
      <c r="AV14" s="25" t="n">
        <f aca="false">AQ14*Datos!$D$6</f>
        <v>15472.38839145</v>
      </c>
      <c r="AW14" s="25" t="n">
        <f aca="false">AR14*Datos!$D$6</f>
        <v>19029.3438213506</v>
      </c>
      <c r="AX14" s="25" t="n">
        <f aca="false">AS14*Datos!$D$6</f>
        <v>29851.6021531471</v>
      </c>
      <c r="AY14" s="25" t="n">
        <f aca="false">AT14*Datos!$D$6</f>
        <v>42543.2248570663</v>
      </c>
      <c r="AZ14" s="25" t="n">
        <f aca="false">AJ14-AU14-AE14</f>
        <v>24624.2662219439</v>
      </c>
      <c r="BA14" s="25" t="n">
        <f aca="false">AK14-AV14-AF14</f>
        <v>24847.7791515721</v>
      </c>
      <c r="BB14" s="25" t="n">
        <f aca="false">AL14-AW14-AG14</f>
        <v>27584.869995971</v>
      </c>
      <c r="BC14" s="25" t="n">
        <f aca="false">AM14-AX14-AH14</f>
        <v>37229.3373739469</v>
      </c>
      <c r="BD14" s="25" t="n">
        <f aca="false">AN14-AY14-AI14</f>
        <v>48023.7561369387</v>
      </c>
      <c r="BE14" s="25" t="n">
        <f aca="false">AZ14/Z14</f>
        <v>21576.9216916828</v>
      </c>
      <c r="BF14" s="25" t="n">
        <f aca="false">BA14/AA14</f>
        <v>19049.0030872893</v>
      </c>
      <c r="BG14" s="25" t="n">
        <f aca="false">BB14/AB14</f>
        <v>18274.1203059671</v>
      </c>
      <c r="BH14" s="25" t="n">
        <f aca="false">BC14/AC14</f>
        <v>20635.5968561216</v>
      </c>
      <c r="BI14" s="25" t="n">
        <f aca="false">BD14/AD14</f>
        <v>21074.8652690222</v>
      </c>
      <c r="BJ14" s="25" t="n">
        <f aca="false">E14*AD14</f>
        <v>73608.586655951</v>
      </c>
      <c r="BK14" s="25" t="n">
        <f aca="false">0.2*C14*AD14</f>
        <v>33246.2503192163</v>
      </c>
      <c r="BL14" s="25" t="n">
        <f aca="false">BJ14+BK14</f>
        <v>106854.836975167</v>
      </c>
      <c r="BM14" s="25" t="n">
        <f aca="false">BK14*Datos!$D$6</f>
        <v>16623.1251596081</v>
      </c>
      <c r="BN14" s="25" t="n">
        <f aca="false">BL14-BM14</f>
        <v>90231.7118155592</v>
      </c>
      <c r="BO14" s="25" t="n">
        <f aca="false">BN14/AD14</f>
        <v>39597.5101173619</v>
      </c>
      <c r="BP14" s="25" t="n">
        <f aca="false">-(C14+E14)</f>
        <v>-105251.91455022</v>
      </c>
      <c r="BQ14" s="25" t="n">
        <f aca="false">BE14</f>
        <v>21576.9216916828</v>
      </c>
      <c r="BR14" s="25" t="n">
        <f aca="false">BF14</f>
        <v>19049.0030872893</v>
      </c>
      <c r="BS14" s="25" t="n">
        <f aca="false">BG14</f>
        <v>18274.1203059671</v>
      </c>
      <c r="BT14" s="25" t="n">
        <f aca="false">BH14</f>
        <v>20635.5968561216</v>
      </c>
      <c r="BU14" s="25" t="n">
        <f aca="false">BI14+BO14</f>
        <v>60672.3753863841</v>
      </c>
      <c r="BV14" s="27" t="n">
        <f aca="false">IFERROR(IRR(BP14:BU14,0.1),NA())*100</f>
        <v>8.61073656771291</v>
      </c>
    </row>
    <row r="15" customFormat="false" ht="15" hidden="false" customHeight="true" outlineLevel="0" collapsed="false">
      <c r="A15" s="23" t="n">
        <v>14</v>
      </c>
      <c r="B15" s="24" t="n">
        <f aca="true">RAND()</f>
        <v>0.146660136364237</v>
      </c>
      <c r="C15" s="25" t="n">
        <f aca="false">IF(B15&lt;=(Datos!$D$14-Datos!$C$14)/(Datos!$E$14-Datos!$C$14),Datos!$C$14+SQRT((Datos!$E$14-Datos!$C$14)*(Datos!$D$14-Datos!$C$14)*B15),Datos!$E$14-SQRT((Datos!$E$14-Datos!$C$14)*(Datos!$E$14-Datos!$D$14)*(1-B15)))</f>
        <v>67659.2463431917</v>
      </c>
      <c r="D15" s="24" t="n">
        <f aca="true">RAND()</f>
        <v>0.00364532084433313</v>
      </c>
      <c r="E15" s="25" t="n">
        <f aca="false">IF(D15&lt;=(Datos!$D$15-Datos!$C$15)/(Datos!$E$15-Datos!$C$15),Datos!$C$15+SQRT((Datos!$E$15-Datos!$C$15)*(Datos!$D$15-Datos!$C$15)*D15),Datos!$E$15-SQRT((Datos!$E$15-Datos!$C$15)*(Datos!$E$15-Datos!$D$15)*(1-D15)))</f>
        <v>25522.8757628012</v>
      </c>
      <c r="F15" s="24" t="n">
        <f aca="true">RAND()</f>
        <v>0.326981563488182</v>
      </c>
      <c r="G15" s="25" t="n">
        <f aca="false">IF(F15&lt;=(Datos!$D$19-Datos!$C$19)/(Datos!$E$19-Datos!$C$19),Datos!$C$19+SQRT((Datos!$E$19-Datos!$C$19)*(Datos!$D$19-Datos!$C$19)*F15),Datos!$E$19-SQRT((Datos!$E$19-Datos!$C$19)*(Datos!$E$19-Datos!$D$19)*(1-F15)))</f>
        <v>37003.3730818247</v>
      </c>
      <c r="H15" s="24" t="n">
        <f aca="true">RAND()</f>
        <v>0.0405895685226457</v>
      </c>
      <c r="I15" s="25" t="n">
        <f aca="false">IF(H15&lt;=(Datos!$D$19-Datos!$C$19)/(Datos!$E$19-Datos!$C$19),Datos!$C$19+SQRT((Datos!$E$19-Datos!$C$19)*(Datos!$D$19-Datos!$C$19)*H15),Datos!$E$19-SQRT((Datos!$E$19-Datos!$C$19)*(Datos!$E$19-Datos!$D$19)*(1-H15)))</f>
        <v>32467.4754868887</v>
      </c>
      <c r="J15" s="24" t="n">
        <f aca="true">RAND()</f>
        <v>0.0350672463913763</v>
      </c>
      <c r="K15" s="25" t="n">
        <f aca="false">IF(J15&lt;=(Datos!$D$19-Datos!$C$19)/(Datos!$E$19-Datos!$C$19),Datos!$C$19+SQRT((Datos!$E$19-Datos!$C$19)*(Datos!$D$19-Datos!$C$19)*J15),Datos!$E$19-SQRT((Datos!$E$19-Datos!$C$19)*(Datos!$E$19-Datos!$D$19)*(1-J15)))</f>
        <v>32293.4879460565</v>
      </c>
      <c r="L15" s="24" t="n">
        <f aca="true">RAND()</f>
        <v>0.33580205540536</v>
      </c>
      <c r="M15" s="25" t="n">
        <f aca="false">IF(L15&lt;=(Datos!$D$19-Datos!$C$19)/(Datos!$E$19-Datos!$C$19),Datos!$C$19+SQRT((Datos!$E$19-Datos!$C$19)*(Datos!$D$19-Datos!$C$19)*L15),Datos!$E$19-SQRT((Datos!$E$19-Datos!$C$19)*(Datos!$E$19-Datos!$D$19)*(1-L15)))</f>
        <v>37097.2042601861</v>
      </c>
      <c r="N15" s="24" t="n">
        <f aca="true">RAND()</f>
        <v>0.859324371913862</v>
      </c>
      <c r="O15" s="25" t="n">
        <f aca="false">IF(N15&lt;=(Datos!$D$19-Datos!$C$19)/(Datos!$E$19-Datos!$C$19),Datos!$C$19+SQRT((Datos!$E$19-Datos!$C$19)*(Datos!$D$19-Datos!$C$19)*N15),Datos!$E$19-SQRT((Datos!$E$19-Datos!$C$19)*(Datos!$E$19-Datos!$D$19)*(1-N15)))</f>
        <v>41751.8201856331</v>
      </c>
      <c r="P15" s="24" t="n">
        <f aca="true">RAND()</f>
        <v>0.0634119688999835</v>
      </c>
      <c r="Q15" s="26" t="n">
        <f aca="false">IF(P15&lt;=(Datos!$D$23-Datos!$C$23)/(Datos!$E$23-Datos!$C$23),Datos!$C$23+SQRT((Datos!$E$23-Datos!$C$23)*(Datos!$D$23-Datos!$C$23)*P15),Datos!$E$23-SQRT((Datos!$E$23-Datos!$C$23)*(Datos!$E$23-Datos!$D$23)*(1-P15)))</f>
        <v>0.130683704601868</v>
      </c>
      <c r="R15" s="24" t="n">
        <f aca="true">RAND()</f>
        <v>0.294717378229275</v>
      </c>
      <c r="S15" s="26" t="n">
        <f aca="false">IF(R15&lt;=(Datos!$D$24-Datos!$C$24)/(Datos!$E$24-Datos!$C$24),Datos!$C$24+SQRT((Datos!$E$24-Datos!$C$24)*(Datos!$D$24-Datos!$C$24)*R15),Datos!$E$24-SQRT((Datos!$E$24-Datos!$C$24)*(Datos!$E$24-Datos!$D$24)*(1-R15)))</f>
        <v>0.143032396332399</v>
      </c>
      <c r="T15" s="24" t="n">
        <f aca="true">RAND()</f>
        <v>0.756146827067378</v>
      </c>
      <c r="U15" s="26" t="n">
        <f aca="false">IF(T15&lt;=(Datos!$D$25-Datos!$C$25)/(Datos!$E$25-Datos!$C$25),Datos!$C$25+SQRT((Datos!$E$25-Datos!$C$25)*(Datos!$D$25-Datos!$C$25)*T15),Datos!$E$25-SQRT((Datos!$E$25-Datos!$C$25)*(Datos!$E$25-Datos!$D$25)*(1-T15)))</f>
        <v>0.193869770681999</v>
      </c>
      <c r="V15" s="24" t="n">
        <f aca="true">RAND()</f>
        <v>0.272283077931869</v>
      </c>
      <c r="W15" s="26" t="n">
        <f aca="false">IF(V15&lt;=(Datos!$D$26-Datos!$C$26)/(Datos!$E$26-Datos!$C$26),Datos!$C$26+SQRT((Datos!$E$26-Datos!$C$26)*(Datos!$D$26-Datos!$C$26)*V15),Datos!$E$26-SQRT((Datos!$E$26-Datos!$C$26)*(Datos!$E$26-Datos!$D$26)*(1-V15)))</f>
        <v>0.199524249258412</v>
      </c>
      <c r="X15" s="24" t="n">
        <f aca="true">RAND()</f>
        <v>0.812695631107738</v>
      </c>
      <c r="Y15" s="26" t="n">
        <f aca="false">IF(X15&lt;=(Datos!$D$27-Datos!$C$27)/(Datos!$E$27-Datos!$C$27),Datos!$C$27+SQRT((Datos!$E$27-Datos!$C$27)*(Datos!$D$27-Datos!$C$27)*X15),Datos!$E$27-SQRT((Datos!$E$27-Datos!$C$27)*(Datos!$E$27-Datos!$D$27)*(1-X15)))</f>
        <v>0.248196799028742</v>
      </c>
      <c r="Z15" s="24" t="n">
        <f aca="false">(1+Q15)</f>
        <v>1.13068370460187</v>
      </c>
      <c r="AA15" s="24" t="n">
        <f aca="false">Z15*(1+S15)</f>
        <v>1.29240810436507</v>
      </c>
      <c r="AB15" s="24" t="n">
        <f aca="false">AA15*(1+U15)</f>
        <v>1.54296696718588</v>
      </c>
      <c r="AC15" s="24" t="n">
        <f aca="false">AB15*(1+W15)</f>
        <v>1.85082629294417</v>
      </c>
      <c r="AD15" s="24" t="n">
        <f aca="false">AC15*(1+Y15)</f>
        <v>2.31019545441115</v>
      </c>
      <c r="AE15" s="23" t="n">
        <f aca="false">E15*Q15</f>
        <v>3335.42395677609</v>
      </c>
      <c r="AF15" s="23" t="n">
        <f aca="false">AE15*(1+S15)</f>
        <v>3812.49763809826</v>
      </c>
      <c r="AG15" s="23" t="n">
        <f aca="false">AF15*(1+U15)</f>
        <v>4551.62568092204</v>
      </c>
      <c r="AH15" s="23" t="n">
        <f aca="false">AG15*(1+W15)</f>
        <v>5459.78537781331</v>
      </c>
      <c r="AI15" s="23" t="n">
        <f aca="false">AH15*(1+Y15)</f>
        <v>6814.88663197051</v>
      </c>
      <c r="AJ15" s="25" t="n">
        <f aca="false">G15*Z15</f>
        <v>41839.1109589226</v>
      </c>
      <c r="AK15" s="25" t="n">
        <f aca="false">I15*AA15</f>
        <v>41961.2284475292</v>
      </c>
      <c r="AL15" s="25" t="n">
        <f aca="false">K15*AB15</f>
        <v>49827.7851559805</v>
      </c>
      <c r="AM15" s="25" t="n">
        <f aca="false">M15*AC15</f>
        <v>68660.481039473</v>
      </c>
      <c r="AN15" s="25" t="n">
        <f aca="false">O15*AD15</f>
        <v>96454.8652062412</v>
      </c>
      <c r="AO15" s="25" t="n">
        <f aca="false">C15/Datos!$D$8</f>
        <v>13531.8492686383</v>
      </c>
      <c r="AP15" s="25" t="n">
        <f aca="false">AJ15-AO15</f>
        <v>28307.2616902843</v>
      </c>
      <c r="AQ15" s="25" t="n">
        <f aca="false">AK15-AO15</f>
        <v>28429.3791788908</v>
      </c>
      <c r="AR15" s="25" t="n">
        <f aca="false">AL15-AO15</f>
        <v>36295.9358873422</v>
      </c>
      <c r="AS15" s="25" t="n">
        <f aca="false">AM15-AO15</f>
        <v>55128.6317708347</v>
      </c>
      <c r="AT15" s="25" t="n">
        <f aca="false">AN15-AO15</f>
        <v>82923.0159376029</v>
      </c>
      <c r="AU15" s="25" t="n">
        <f aca="false">AP15*Datos!$D$6</f>
        <v>14153.6308451421</v>
      </c>
      <c r="AV15" s="25" t="n">
        <f aca="false">AQ15*Datos!$D$6</f>
        <v>14214.6895894454</v>
      </c>
      <c r="AW15" s="25" t="n">
        <f aca="false">AR15*Datos!$D$6</f>
        <v>18147.9679436711</v>
      </c>
      <c r="AX15" s="25" t="n">
        <f aca="false">AS15*Datos!$D$6</f>
        <v>27564.3158854173</v>
      </c>
      <c r="AY15" s="25" t="n">
        <f aca="false">AT15*Datos!$D$6</f>
        <v>41461.5079688015</v>
      </c>
      <c r="AZ15" s="25" t="n">
        <f aca="false">AJ15-AU15-AE15</f>
        <v>24350.0561570044</v>
      </c>
      <c r="BA15" s="25" t="n">
        <f aca="false">AK15-AV15-AF15</f>
        <v>23934.0412199855</v>
      </c>
      <c r="BB15" s="25" t="n">
        <f aca="false">AL15-AW15-AG15</f>
        <v>27128.1915313874</v>
      </c>
      <c r="BC15" s="25" t="n">
        <f aca="false">AM15-AX15-AH15</f>
        <v>35636.3797762424</v>
      </c>
      <c r="BD15" s="25" t="n">
        <f aca="false">AN15-AY15-AI15</f>
        <v>48178.4706054693</v>
      </c>
      <c r="BE15" s="25" t="n">
        <f aca="false">AZ15/Z15</f>
        <v>21535.6921284883</v>
      </c>
      <c r="BF15" s="25" t="n">
        <f aca="false">BA15/AA15</f>
        <v>18518.9501204372</v>
      </c>
      <c r="BG15" s="25" t="n">
        <f aca="false">BB15/AB15</f>
        <v>17581.8355858031</v>
      </c>
      <c r="BH15" s="25" t="n">
        <f aca="false">BC15/AC15</f>
        <v>19254.3081498774</v>
      </c>
      <c r="BI15" s="25" t="n">
        <f aca="false">BD15/AD15</f>
        <v>20854.7162161003</v>
      </c>
      <c r="BJ15" s="25" t="n">
        <f aca="false">E15*AD15</f>
        <v>58962.8315707239</v>
      </c>
      <c r="BK15" s="25" t="n">
        <f aca="false">0.2*C15*AD15</f>
        <v>31261.2166701851</v>
      </c>
      <c r="BL15" s="25" t="n">
        <f aca="false">BJ15+BK15</f>
        <v>90224.048240909</v>
      </c>
      <c r="BM15" s="25" t="n">
        <f aca="false">BK15*Datos!$D$6</f>
        <v>15630.6083350925</v>
      </c>
      <c r="BN15" s="25" t="n">
        <f aca="false">BL15-BM15</f>
        <v>74593.4399058164</v>
      </c>
      <c r="BO15" s="25" t="n">
        <f aca="false">BN15/AD15</f>
        <v>32288.8003971204</v>
      </c>
      <c r="BP15" s="25" t="n">
        <f aca="false">-(C15+E15)</f>
        <v>-93182.1221059929</v>
      </c>
      <c r="BQ15" s="25" t="n">
        <f aca="false">BE15</f>
        <v>21535.6921284883</v>
      </c>
      <c r="BR15" s="25" t="n">
        <f aca="false">BF15</f>
        <v>18518.9501204372</v>
      </c>
      <c r="BS15" s="25" t="n">
        <f aca="false">BG15</f>
        <v>17581.8355858031</v>
      </c>
      <c r="BT15" s="25" t="n">
        <f aca="false">BH15</f>
        <v>19254.3081498774</v>
      </c>
      <c r="BU15" s="25" t="n">
        <f aca="false">BI15+BO15</f>
        <v>53143.5166132207</v>
      </c>
      <c r="BV15" s="27" t="n">
        <f aca="false">IFERROR(IRR(BP15:BU15,0.1),NA())*100</f>
        <v>10.3822794978515</v>
      </c>
    </row>
    <row r="16" customFormat="false" ht="15" hidden="false" customHeight="true" outlineLevel="0" collapsed="false">
      <c r="A16" s="23" t="n">
        <v>15</v>
      </c>
      <c r="B16" s="24" t="n">
        <f aca="true">RAND()</f>
        <v>0.782566704752264</v>
      </c>
      <c r="C16" s="25" t="n">
        <f aca="false">IF(B16&lt;=(Datos!$D$14-Datos!$C$14)/(Datos!$E$14-Datos!$C$14),Datos!$C$14+SQRT((Datos!$E$14-Datos!$C$14)*(Datos!$D$14-Datos!$C$14)*B16),Datos!$E$14-SQRT((Datos!$E$14-Datos!$C$14)*(Datos!$E$14-Datos!$D$14)*(1-B16)))</f>
        <v>83846.9831208754</v>
      </c>
      <c r="D16" s="24" t="n">
        <f aca="true">RAND()</f>
        <v>0.201014832642258</v>
      </c>
      <c r="E16" s="25" t="n">
        <f aca="false">IF(D16&lt;=(Datos!$D$15-Datos!$C$15)/(Datos!$E$15-Datos!$C$15),Datos!$C$15+SQRT((Datos!$E$15-Datos!$C$15)*(Datos!$D$15-Datos!$C$15)*D16),Datos!$E$15-SQRT((Datos!$E$15-Datos!$C$15)*(Datos!$E$15-Datos!$D$15)*(1-D16)))</f>
        <v>28882.7969877614</v>
      </c>
      <c r="F16" s="24" t="n">
        <f aca="true">RAND()</f>
        <v>0.0266048069535237</v>
      </c>
      <c r="G16" s="25" t="n">
        <f aca="false">IF(F16&lt;=(Datos!$D$19-Datos!$C$19)/(Datos!$E$19-Datos!$C$19),Datos!$C$19+SQRT((Datos!$E$19-Datos!$C$19)*(Datos!$D$19-Datos!$C$19)*F16),Datos!$E$19-SQRT((Datos!$E$19-Datos!$C$19)*(Datos!$E$19-Datos!$D$19)*(1-F16)))</f>
        <v>31997.678913897</v>
      </c>
      <c r="H16" s="24" t="n">
        <f aca="true">RAND()</f>
        <v>0.984713136468615</v>
      </c>
      <c r="I16" s="25" t="n">
        <f aca="false">IF(H16&lt;=(Datos!$D$19-Datos!$C$19)/(Datos!$E$19-Datos!$C$19),Datos!$C$19+SQRT((Datos!$E$19-Datos!$C$19)*(Datos!$D$19-Datos!$C$19)*H16),Datos!$E$19-SQRT((Datos!$E$19-Datos!$C$19)*(Datos!$E$19-Datos!$D$19)*(1-H16)))</f>
        <v>43929.2457028553</v>
      </c>
      <c r="J16" s="24" t="n">
        <f aca="true">RAND()</f>
        <v>0.295668876740385</v>
      </c>
      <c r="K16" s="25" t="n">
        <f aca="false">IF(J16&lt;=(Datos!$D$19-Datos!$C$19)/(Datos!$E$19-Datos!$C$19),Datos!$C$19+SQRT((Datos!$E$19-Datos!$C$19)*(Datos!$D$19-Datos!$C$19)*J16),Datos!$E$19-SQRT((Datos!$E$19-Datos!$C$19)*(Datos!$E$19-Datos!$D$19)*(1-J16)))</f>
        <v>36659.6044560513</v>
      </c>
      <c r="L16" s="24" t="n">
        <f aca="true">RAND()</f>
        <v>0.691917141930576</v>
      </c>
      <c r="M16" s="25" t="n">
        <f aca="false">IF(L16&lt;=(Datos!$D$19-Datos!$C$19)/(Datos!$E$19-Datos!$C$19),Datos!$C$19+SQRT((Datos!$E$19-Datos!$C$19)*(Datos!$D$19-Datos!$C$19)*L16),Datos!$E$19-SQRT((Datos!$E$19-Datos!$C$19)*(Datos!$E$19-Datos!$D$19)*(1-L16)))</f>
        <v>40193.1076197603</v>
      </c>
      <c r="N16" s="24" t="n">
        <f aca="true">RAND()</f>
        <v>0.00701287134791966</v>
      </c>
      <c r="O16" s="25" t="n">
        <f aca="false">IF(N16&lt;=(Datos!$D$19-Datos!$C$19)/(Datos!$E$19-Datos!$C$19),Datos!$C$19+SQRT((Datos!$E$19-Datos!$C$19)*(Datos!$D$19-Datos!$C$19)*N16),Datos!$E$19-SQRT((Datos!$E$19-Datos!$C$19)*(Datos!$E$19-Datos!$D$19)*(1-N16)))</f>
        <v>31025.6367301281</v>
      </c>
      <c r="P16" s="24" t="n">
        <f aca="true">RAND()</f>
        <v>0.582088780596307</v>
      </c>
      <c r="Q16" s="26" t="n">
        <f aca="false">IF(P16&lt;=(Datos!$D$23-Datos!$C$23)/(Datos!$E$23-Datos!$C$23),Datos!$C$23+SQRT((Datos!$E$23-Datos!$C$23)*(Datos!$D$23-Datos!$C$23)*P16),Datos!$E$23-SQRT((Datos!$E$23-Datos!$C$23)*(Datos!$E$23-Datos!$D$23)*(1-P16)))</f>
        <v>0.152573002444186</v>
      </c>
      <c r="R16" s="24" t="n">
        <f aca="true">RAND()</f>
        <v>0.929455797908027</v>
      </c>
      <c r="S16" s="26" t="n">
        <f aca="false">IF(R16&lt;=(Datos!$D$24-Datos!$C$24)/(Datos!$E$24-Datos!$C$24),Datos!$C$24+SQRT((Datos!$E$24-Datos!$C$24)*(Datos!$D$24-Datos!$C$24)*R16),Datos!$E$24-SQRT((Datos!$E$24-Datos!$C$24)*(Datos!$E$24-Datos!$D$24)*(1-R16)))</f>
        <v>0.168731479078177</v>
      </c>
      <c r="T16" s="24" t="n">
        <f aca="true">RAND()</f>
        <v>0.108556569980971</v>
      </c>
      <c r="U16" s="26" t="n">
        <f aca="false">IF(T16&lt;=(Datos!$D$25-Datos!$C$25)/(Datos!$E$25-Datos!$C$25),Datos!$C$25+SQRT((Datos!$E$25-Datos!$C$25)*(Datos!$D$25-Datos!$C$25)*T16),Datos!$E$25-SQRT((Datos!$E$25-Datos!$C$25)*(Datos!$E$25-Datos!$D$25)*(1-T16)))</f>
        <v>0.165098635599286</v>
      </c>
      <c r="V16" s="24" t="n">
        <f aca="true">RAND()</f>
        <v>0.493922167578522</v>
      </c>
      <c r="W16" s="26" t="n">
        <f aca="false">IF(V16&lt;=(Datos!$D$26-Datos!$C$26)/(Datos!$E$26-Datos!$C$26),Datos!$C$26+SQRT((Datos!$E$26-Datos!$C$26)*(Datos!$D$26-Datos!$C$26)*V16),Datos!$E$26-SQRT((Datos!$E$26-Datos!$C$26)*(Datos!$E$26-Datos!$D$26)*(1-V16)))</f>
        <v>0.207913512697361</v>
      </c>
      <c r="X16" s="24" t="n">
        <f aca="true">RAND()</f>
        <v>0.362856687646925</v>
      </c>
      <c r="Y16" s="26" t="n">
        <f aca="false">IF(X16&lt;=(Datos!$D$27-Datos!$C$27)/(Datos!$E$27-Datos!$C$27),Datos!$C$27+SQRT((Datos!$E$27-Datos!$C$27)*(Datos!$D$27-Datos!$C$27)*X16),Datos!$E$27-SQRT((Datos!$E$27-Datos!$C$27)*(Datos!$E$27-Datos!$D$27)*(1-X16)))</f>
        <v>0.221343594665999</v>
      </c>
      <c r="Z16" s="24" t="n">
        <f aca="false">(1+Q16)</f>
        <v>1.15257300244419</v>
      </c>
      <c r="AA16" s="24" t="n">
        <f aca="false">Z16*(1+S16)</f>
        <v>1.34704834989217</v>
      </c>
      <c r="AB16" s="24" t="n">
        <f aca="false">AA16*(1+U16)</f>
        <v>1.56944419454564</v>
      </c>
      <c r="AC16" s="24" t="n">
        <f aca="false">AB16*(1+W16)</f>
        <v>1.8957528500161</v>
      </c>
      <c r="AD16" s="24" t="n">
        <f aca="false">AC16*(1+Y16)</f>
        <v>2.31536560043698</v>
      </c>
      <c r="AE16" s="23" t="n">
        <f aca="false">E16*Q16</f>
        <v>4406.73505540865</v>
      </c>
      <c r="AF16" s="23" t="n">
        <f aca="false">AE16*(1+S16)</f>
        <v>5150.2899792134</v>
      </c>
      <c r="AG16" s="23" t="n">
        <f aca="false">AF16*(1+U16)</f>
        <v>6000.59582772221</v>
      </c>
      <c r="AH16" s="23" t="n">
        <f aca="false">AG16*(1+W16)</f>
        <v>7248.20078454107</v>
      </c>
      <c r="AI16" s="23" t="n">
        <f aca="false">AH16*(1+Y16)</f>
        <v>8852.5436010523</v>
      </c>
      <c r="AJ16" s="25" t="n">
        <f aca="false">G16*Z16</f>
        <v>36879.6608570352</v>
      </c>
      <c r="AK16" s="25" t="n">
        <f aca="false">I16*AA16</f>
        <v>59174.8179360389</v>
      </c>
      <c r="AL16" s="25" t="n">
        <f aca="false">K16*AB16</f>
        <v>57535.203387889</v>
      </c>
      <c r="AM16" s="25" t="n">
        <f aca="false">M16*AC16</f>
        <v>76196.1983211644</v>
      </c>
      <c r="AN16" s="25" t="n">
        <f aca="false">O16*AD16</f>
        <v>71835.6920165927</v>
      </c>
      <c r="AO16" s="25" t="n">
        <f aca="false">C16/Datos!$D$8</f>
        <v>16769.3966241751</v>
      </c>
      <c r="AP16" s="25" t="n">
        <f aca="false">AJ16-AO16</f>
        <v>20110.2642328602</v>
      </c>
      <c r="AQ16" s="25" t="n">
        <f aca="false">AK16-AO16</f>
        <v>42405.4213118638</v>
      </c>
      <c r="AR16" s="25" t="n">
        <f aca="false">AL16-AO16</f>
        <v>40765.8067637139</v>
      </c>
      <c r="AS16" s="25" t="n">
        <f aca="false">AM16-AO16</f>
        <v>59426.8016969893</v>
      </c>
      <c r="AT16" s="25" t="n">
        <f aca="false">AN16-AO16</f>
        <v>55066.2953924176</v>
      </c>
      <c r="AU16" s="25" t="n">
        <f aca="false">AP16*Datos!$D$6</f>
        <v>10055.1321164301</v>
      </c>
      <c r="AV16" s="25" t="n">
        <f aca="false">AQ16*Datos!$D$6</f>
        <v>21202.7106559319</v>
      </c>
      <c r="AW16" s="25" t="n">
        <f aca="false">AR16*Datos!$D$6</f>
        <v>20382.9033818569</v>
      </c>
      <c r="AX16" s="25" t="n">
        <f aca="false">AS16*Datos!$D$6</f>
        <v>29713.4008484946</v>
      </c>
      <c r="AY16" s="25" t="n">
        <f aca="false">AT16*Datos!$D$6</f>
        <v>27533.1476962088</v>
      </c>
      <c r="AZ16" s="25" t="n">
        <f aca="false">AJ16-AU16-AE16</f>
        <v>22417.7936851965</v>
      </c>
      <c r="BA16" s="25" t="n">
        <f aca="false">AK16-AV16-AF16</f>
        <v>32821.8173008936</v>
      </c>
      <c r="BB16" s="25" t="n">
        <f aca="false">AL16-AW16-AG16</f>
        <v>31151.7041783098</v>
      </c>
      <c r="BC16" s="25" t="n">
        <f aca="false">AM16-AX16-AH16</f>
        <v>39234.5966881287</v>
      </c>
      <c r="BD16" s="25" t="n">
        <f aca="false">AN16-AY16-AI16</f>
        <v>35450.0007193316</v>
      </c>
      <c r="BE16" s="25" t="n">
        <f aca="false">AZ16/Z16</f>
        <v>19450.2158541425</v>
      </c>
      <c r="BF16" s="25" t="n">
        <f aca="false">BA16/AA16</f>
        <v>24365.7306759041</v>
      </c>
      <c r="BG16" s="25" t="n">
        <f aca="false">BB16/AB16</f>
        <v>19848.8766192343</v>
      </c>
      <c r="BH16" s="25" t="n">
        <f aca="false">BC16/AC16</f>
        <v>20696.050483477</v>
      </c>
      <c r="BI16" s="25" t="n">
        <f aca="false">BD16/AD16</f>
        <v>15310.7572785227</v>
      </c>
      <c r="BJ16" s="25" t="n">
        <f aca="false">E16*AD16</f>
        <v>66874.2345898676</v>
      </c>
      <c r="BK16" s="25" t="n">
        <f aca="false">0.2*C16*AD16</f>
        <v>38827.284083699</v>
      </c>
      <c r="BL16" s="25" t="n">
        <f aca="false">BJ16+BK16</f>
        <v>105701.518673567</v>
      </c>
      <c r="BM16" s="25" t="n">
        <f aca="false">BK16*Datos!$D$6</f>
        <v>19413.6420418495</v>
      </c>
      <c r="BN16" s="25" t="n">
        <f aca="false">BL16-BM16</f>
        <v>86287.8766317171</v>
      </c>
      <c r="BO16" s="25" t="n">
        <f aca="false">BN16/AD16</f>
        <v>37267.495299849</v>
      </c>
      <c r="BP16" s="25" t="n">
        <f aca="false">-(C16+E16)</f>
        <v>-112729.780108637</v>
      </c>
      <c r="BQ16" s="25" t="n">
        <f aca="false">BE16</f>
        <v>19450.2158541425</v>
      </c>
      <c r="BR16" s="25" t="n">
        <f aca="false">BF16</f>
        <v>24365.7306759041</v>
      </c>
      <c r="BS16" s="25" t="n">
        <f aca="false">BG16</f>
        <v>19848.8766192343</v>
      </c>
      <c r="BT16" s="25" t="n">
        <f aca="false">BH16</f>
        <v>20696.050483477</v>
      </c>
      <c r="BU16" s="25" t="n">
        <f aca="false">BI16+BO16</f>
        <v>52578.2525783717</v>
      </c>
      <c r="BV16" s="27" t="n">
        <f aca="false">IFERROR(IRR(BP16:BU16,0.1),NA())*100</f>
        <v>5.90184905846562</v>
      </c>
    </row>
    <row r="17" customFormat="false" ht="15" hidden="false" customHeight="true" outlineLevel="0" collapsed="false">
      <c r="A17" s="23" t="n">
        <v>16</v>
      </c>
      <c r="B17" s="24" t="n">
        <f aca="true">RAND()</f>
        <v>0.388515804072292</v>
      </c>
      <c r="C17" s="25" t="n">
        <f aca="false">IF(B17&lt;=(Datos!$D$14-Datos!$C$14)/(Datos!$E$14-Datos!$C$14),Datos!$C$14+SQRT((Datos!$E$14-Datos!$C$14)*(Datos!$D$14-Datos!$C$14)*B17),Datos!$E$14-SQRT((Datos!$E$14-Datos!$C$14)*(Datos!$E$14-Datos!$D$14)*(1-B17)))</f>
        <v>72911.6070038614</v>
      </c>
      <c r="D17" s="24" t="n">
        <f aca="true">RAND()</f>
        <v>0.749572884518975</v>
      </c>
      <c r="E17" s="25" t="n">
        <f aca="false">IF(D17&lt;=(Datos!$D$15-Datos!$C$15)/(Datos!$E$15-Datos!$C$15),Datos!$C$15+SQRT((Datos!$E$15-Datos!$C$15)*(Datos!$D$15-Datos!$C$15)*D17),Datos!$E$15-SQRT((Datos!$E$15-Datos!$C$15)*(Datos!$E$15-Datos!$D$15)*(1-D17)))</f>
        <v>33871.0468004598</v>
      </c>
      <c r="F17" s="24" t="n">
        <f aca="true">RAND()</f>
        <v>0.698718486723961</v>
      </c>
      <c r="G17" s="25" t="n">
        <f aca="false">IF(F17&lt;=(Datos!$D$19-Datos!$C$19)/(Datos!$E$19-Datos!$C$19),Datos!$C$19+SQRT((Datos!$E$19-Datos!$C$19)*(Datos!$D$19-Datos!$C$19)*F17),Datos!$E$19-SQRT((Datos!$E$19-Datos!$C$19)*(Datos!$E$19-Datos!$D$19)*(1-F17)))</f>
        <v>40246.4630541351</v>
      </c>
      <c r="H17" s="24" t="n">
        <f aca="true">RAND()</f>
        <v>0.566786126500029</v>
      </c>
      <c r="I17" s="25" t="n">
        <f aca="false">IF(H17&lt;=(Datos!$D$19-Datos!$C$19)/(Datos!$E$19-Datos!$C$19),Datos!$C$19+SQRT((Datos!$E$19-Datos!$C$19)*(Datos!$D$19-Datos!$C$19)*H17),Datos!$E$19-SQRT((Datos!$E$19-Datos!$C$19)*(Datos!$E$19-Datos!$D$19)*(1-H17)))</f>
        <v>39220.5161989449</v>
      </c>
      <c r="J17" s="24" t="n">
        <f aca="true">RAND()</f>
        <v>0.4837155107326</v>
      </c>
      <c r="K17" s="25" t="n">
        <f aca="false">IF(J17&lt;=(Datos!$D$19-Datos!$C$19)/(Datos!$E$19-Datos!$C$19),Datos!$C$19+SQRT((Datos!$E$19-Datos!$C$19)*(Datos!$D$19-Datos!$C$19)*J17),Datos!$E$19-SQRT((Datos!$E$19-Datos!$C$19)*(Datos!$E$19-Datos!$D$19)*(1-J17)))</f>
        <v>38518.0588522204</v>
      </c>
      <c r="L17" s="24" t="n">
        <f aca="true">RAND()</f>
        <v>0.609426992260267</v>
      </c>
      <c r="M17" s="25" t="n">
        <f aca="false">IF(L17&lt;=(Datos!$D$19-Datos!$C$19)/(Datos!$E$19-Datos!$C$19),Datos!$C$19+SQRT((Datos!$E$19-Datos!$C$19)*(Datos!$D$19-Datos!$C$19)*L17),Datos!$E$19-SQRT((Datos!$E$19-Datos!$C$19)*(Datos!$E$19-Datos!$D$19)*(1-L17)))</f>
        <v>39561.0694401327</v>
      </c>
      <c r="N17" s="24" t="n">
        <f aca="true">RAND()</f>
        <v>0.0246498319344815</v>
      </c>
      <c r="O17" s="25" t="n">
        <f aca="false">IF(N17&lt;=(Datos!$D$19-Datos!$C$19)/(Datos!$E$19-Datos!$C$19),Datos!$C$19+SQRT((Datos!$E$19-Datos!$C$19)*(Datos!$D$19-Datos!$C$19)*N17),Datos!$E$19-SQRT((Datos!$E$19-Datos!$C$19)*(Datos!$E$19-Datos!$D$19)*(1-N17)))</f>
        <v>31922.8818970941</v>
      </c>
      <c r="P17" s="24" t="n">
        <f aca="true">RAND()</f>
        <v>0.275782326340716</v>
      </c>
      <c r="Q17" s="26" t="n">
        <f aca="false">IF(P17&lt;=(Datos!$D$23-Datos!$C$23)/(Datos!$E$23-Datos!$C$23),Datos!$C$23+SQRT((Datos!$E$23-Datos!$C$23)*(Datos!$D$23-Datos!$C$23)*P17),Datos!$E$23-SQRT((Datos!$E$23-Datos!$C$23)*(Datos!$E$23-Datos!$D$23)*(1-P17)))</f>
        <v>0.142280219644637</v>
      </c>
      <c r="R17" s="24" t="n">
        <f aca="true">RAND()</f>
        <v>0.535141053454334</v>
      </c>
      <c r="S17" s="26" t="n">
        <f aca="false">IF(R17&lt;=(Datos!$D$24-Datos!$C$24)/(Datos!$E$24-Datos!$C$24),Datos!$C$24+SQRT((Datos!$E$24-Datos!$C$24)*(Datos!$D$24-Datos!$C$24)*R17),Datos!$E$24-SQRT((Datos!$E$24-Datos!$C$24)*(Datos!$E$24-Datos!$D$24)*(1-R17)))</f>
        <v>0.15107343601839</v>
      </c>
      <c r="T17" s="24" t="n">
        <f aca="true">RAND()</f>
        <v>0.905895484650903</v>
      </c>
      <c r="U17" s="26" t="n">
        <f aca="false">IF(T17&lt;=(Datos!$D$25-Datos!$C$25)/(Datos!$E$25-Datos!$C$25),Datos!$C$25+SQRT((Datos!$E$25-Datos!$C$25)*(Datos!$D$25-Datos!$C$25)*T17),Datos!$E$25-SQRT((Datos!$E$25-Datos!$C$25)*(Datos!$E$25-Datos!$D$25)*(1-T17)))</f>
        <v>0.203767543532248</v>
      </c>
      <c r="V17" s="24" t="n">
        <f aca="true">RAND()</f>
        <v>0.631987288742267</v>
      </c>
      <c r="W17" s="26" t="n">
        <f aca="false">IF(V17&lt;=(Datos!$D$26-Datos!$C$26)/(Datos!$E$26-Datos!$C$26),Datos!$C$26+SQRT((Datos!$E$26-Datos!$C$26)*(Datos!$D$26-Datos!$C$26)*V17),Datos!$E$26-SQRT((Datos!$E$26-Datos!$C$26)*(Datos!$E$26-Datos!$D$26)*(1-V17)))</f>
        <v>0.214110663291138</v>
      </c>
      <c r="X17" s="24" t="n">
        <f aca="true">RAND()</f>
        <v>0.0225034426223198</v>
      </c>
      <c r="Y17" s="26" t="n">
        <f aca="false">IF(X17&lt;=(Datos!$D$27-Datos!$C$27)/(Datos!$E$27-Datos!$C$27),Datos!$C$27+SQRT((Datos!$E$27-Datos!$C$27)*(Datos!$D$27-Datos!$C$27)*X17),Datos!$E$27-SQRT((Datos!$E$27-Datos!$C$27)*(Datos!$E$27-Datos!$D$27)*(1-X17)))</f>
        <v>0.19779482489093</v>
      </c>
      <c r="Z17" s="24" t="n">
        <f aca="false">(1+Q17)</f>
        <v>1.14228021964464</v>
      </c>
      <c r="AA17" s="24" t="n">
        <f aca="false">Z17*(1+S17)</f>
        <v>1.31484841732219</v>
      </c>
      <c r="AB17" s="24" t="n">
        <f aca="false">AA17*(1+U17)</f>
        <v>1.5827718494372</v>
      </c>
      <c r="AC17" s="24" t="n">
        <f aca="false">AB17*(1+W17)</f>
        <v>1.92166017995874</v>
      </c>
      <c r="AD17" s="24" t="n">
        <f aca="false">AC17*(1+Y17)</f>
        <v>2.30175461875355</v>
      </c>
      <c r="AE17" s="23" t="n">
        <f aca="false">E17*Q17</f>
        <v>4819.17997836322</v>
      </c>
      <c r="AF17" s="23" t="n">
        <f aca="false">AE17*(1+S17)</f>
        <v>5547.23005648558</v>
      </c>
      <c r="AG17" s="23" t="n">
        <f aca="false">AF17*(1+U17)</f>
        <v>6677.5754985039</v>
      </c>
      <c r="AH17" s="23" t="n">
        <f aca="false">AG17*(1+W17)</f>
        <v>8107.31561766522</v>
      </c>
      <c r="AI17" s="23" t="n">
        <f aca="false">AH17*(1+Y17)</f>
        <v>9710.90069059681</v>
      </c>
      <c r="AJ17" s="25" t="n">
        <f aca="false">G17*Z17</f>
        <v>45972.7386573972</v>
      </c>
      <c r="AK17" s="25" t="n">
        <f aca="false">I17*AA17</f>
        <v>51569.0336507421</v>
      </c>
      <c r="AL17" s="25" t="n">
        <f aca="false">K17*AB17</f>
        <v>60965.2992462598</v>
      </c>
      <c r="AM17" s="25" t="n">
        <f aca="false">M17*AC17</f>
        <v>76022.9318196857</v>
      </c>
      <c r="AN17" s="25" t="n">
        <f aca="false">O17*AD17</f>
        <v>73478.6408505605</v>
      </c>
      <c r="AO17" s="25" t="n">
        <f aca="false">C17/Datos!$D$8</f>
        <v>14582.3214007723</v>
      </c>
      <c r="AP17" s="25" t="n">
        <f aca="false">AJ17-AO17</f>
        <v>31390.4172566249</v>
      </c>
      <c r="AQ17" s="25" t="n">
        <f aca="false">AK17-AO17</f>
        <v>36986.7122499698</v>
      </c>
      <c r="AR17" s="25" t="n">
        <f aca="false">AL17-AO17</f>
        <v>46382.9778454875</v>
      </c>
      <c r="AS17" s="25" t="n">
        <f aca="false">AM17-AO17</f>
        <v>61440.6104189134</v>
      </c>
      <c r="AT17" s="25" t="n">
        <f aca="false">AN17-AO17</f>
        <v>58896.3194497883</v>
      </c>
      <c r="AU17" s="25" t="n">
        <f aca="false">AP17*Datos!$D$6</f>
        <v>15695.2086283125</v>
      </c>
      <c r="AV17" s="25" t="n">
        <f aca="false">AQ17*Datos!$D$6</f>
        <v>18493.3561249849</v>
      </c>
      <c r="AW17" s="25" t="n">
        <f aca="false">AR17*Datos!$D$6</f>
        <v>23191.4889227438</v>
      </c>
      <c r="AX17" s="25" t="n">
        <f aca="false">AS17*Datos!$D$6</f>
        <v>30720.3052094567</v>
      </c>
      <c r="AY17" s="25" t="n">
        <f aca="false">AT17*Datos!$D$6</f>
        <v>29448.1597248941</v>
      </c>
      <c r="AZ17" s="25" t="n">
        <f aca="false">AJ17-AU17-AE17</f>
        <v>25458.3500507215</v>
      </c>
      <c r="BA17" s="25" t="n">
        <f aca="false">AK17-AV17-AF17</f>
        <v>27528.4474692716</v>
      </c>
      <c r="BB17" s="25" t="n">
        <f aca="false">AL17-AW17-AG17</f>
        <v>31096.2348250121</v>
      </c>
      <c r="BC17" s="25" t="n">
        <f aca="false">AM17-AX17-AH17</f>
        <v>37195.3109925638</v>
      </c>
      <c r="BD17" s="25" t="n">
        <f aca="false">AN17-AY17-AI17</f>
        <v>34319.5804350696</v>
      </c>
      <c r="BE17" s="25" t="n">
        <f aca="false">AZ17/Z17</f>
        <v>22287.3071010908</v>
      </c>
      <c r="BF17" s="25" t="n">
        <f aca="false">BA17/AA17</f>
        <v>20936.5939880247</v>
      </c>
      <c r="BG17" s="25" t="n">
        <f aca="false">BB17/AB17</f>
        <v>19646.6943963334</v>
      </c>
      <c r="BH17" s="25" t="n">
        <f aca="false">BC17/AC17</f>
        <v>19355.8212739582</v>
      </c>
      <c r="BI17" s="25" t="n">
        <f aca="false">BD17/AD17</f>
        <v>14910.182065217</v>
      </c>
      <c r="BJ17" s="25" t="n">
        <f aca="false">E17*AD17</f>
        <v>77962.8384149762</v>
      </c>
      <c r="BK17" s="25" t="n">
        <f aca="false">0.2*C17*AD17</f>
        <v>33564.9256363764</v>
      </c>
      <c r="BL17" s="25" t="n">
        <f aca="false">BJ17+BK17</f>
        <v>111527.764051353</v>
      </c>
      <c r="BM17" s="25" t="n">
        <f aca="false">BK17*Datos!$D$6</f>
        <v>16782.4628181882</v>
      </c>
      <c r="BN17" s="25" t="n">
        <f aca="false">BL17-BM17</f>
        <v>94745.3012331643</v>
      </c>
      <c r="BO17" s="25" t="n">
        <f aca="false">BN17/AD17</f>
        <v>41162.207500846</v>
      </c>
      <c r="BP17" s="25" t="n">
        <f aca="false">-(C17+E17)</f>
        <v>-106782.653804321</v>
      </c>
      <c r="BQ17" s="25" t="n">
        <f aca="false">BE17</f>
        <v>22287.3071010908</v>
      </c>
      <c r="BR17" s="25" t="n">
        <f aca="false">BF17</f>
        <v>20936.5939880247</v>
      </c>
      <c r="BS17" s="25" t="n">
        <f aca="false">BG17</f>
        <v>19646.6943963334</v>
      </c>
      <c r="BT17" s="25" t="n">
        <f aca="false">BH17</f>
        <v>19355.8212739582</v>
      </c>
      <c r="BU17" s="25" t="n">
        <f aca="false">BI17+BO17</f>
        <v>56072.389566063</v>
      </c>
      <c r="BV17" s="27" t="n">
        <f aca="false">IFERROR(IRR(BP17:BU17,0.1),NA())*100</f>
        <v>7.93509332293223</v>
      </c>
    </row>
    <row r="18" customFormat="false" ht="15" hidden="false" customHeight="true" outlineLevel="0" collapsed="false">
      <c r="A18" s="23" t="n">
        <v>17</v>
      </c>
      <c r="B18" s="24" t="n">
        <f aca="true">RAND()</f>
        <v>0.150253753378098</v>
      </c>
      <c r="C18" s="25" t="n">
        <f aca="false">IF(B18&lt;=(Datos!$D$14-Datos!$C$14)/(Datos!$E$14-Datos!$C$14),Datos!$C$14+SQRT((Datos!$E$14-Datos!$C$14)*(Datos!$D$14-Datos!$C$14)*B18),Datos!$E$14-SQRT((Datos!$E$14-Datos!$C$14)*(Datos!$E$14-Datos!$D$14)*(1-B18)))</f>
        <v>67752.5158078677</v>
      </c>
      <c r="D18" s="24" t="n">
        <f aca="true">RAND()</f>
        <v>0.416151854544393</v>
      </c>
      <c r="E18" s="25" t="n">
        <f aca="false">IF(D18&lt;=(Datos!$D$15-Datos!$C$15)/(Datos!$E$15-Datos!$C$15),Datos!$C$15+SQRT((Datos!$E$15-Datos!$C$15)*(Datos!$D$15-Datos!$C$15)*D18),Datos!$E$15-SQRT((Datos!$E$15-Datos!$C$15)*(Datos!$E$15-Datos!$D$15)*(1-D18)))</f>
        <v>30641.7297635545</v>
      </c>
      <c r="F18" s="24" t="n">
        <f aca="true">RAND()</f>
        <v>0.144044025432547</v>
      </c>
      <c r="G18" s="25" t="n">
        <f aca="false">IF(F18&lt;=(Datos!$D$19-Datos!$C$19)/(Datos!$E$19-Datos!$C$19),Datos!$C$19+SQRT((Datos!$E$19-Datos!$C$19)*(Datos!$D$19-Datos!$C$19)*F18),Datos!$E$19-SQRT((Datos!$E$19-Datos!$C$19)*(Datos!$E$19-Datos!$D$19)*(1-F18)))</f>
        <v>34648.2904185175</v>
      </c>
      <c r="H18" s="24" t="n">
        <f aca="true">RAND()</f>
        <v>0.0434262728948644</v>
      </c>
      <c r="I18" s="25" t="n">
        <f aca="false">IF(H18&lt;=(Datos!$D$19-Datos!$C$19)/(Datos!$E$19-Datos!$C$19),Datos!$C$19+SQRT((Datos!$E$19-Datos!$C$19)*(Datos!$D$19-Datos!$C$19)*H18),Datos!$E$19-SQRT((Datos!$E$19-Datos!$C$19)*(Datos!$E$19-Datos!$D$19)*(1-H18)))</f>
        <v>32552.2423345422</v>
      </c>
      <c r="J18" s="24" t="n">
        <f aca="true">RAND()</f>
        <v>0.530457971154284</v>
      </c>
      <c r="K18" s="25" t="n">
        <f aca="false">IF(J18&lt;=(Datos!$D$19-Datos!$C$19)/(Datos!$E$19-Datos!$C$19),Datos!$C$19+SQRT((Datos!$E$19-Datos!$C$19)*(Datos!$D$19-Datos!$C$19)*J18),Datos!$E$19-SQRT((Datos!$E$19-Datos!$C$19)*(Datos!$E$19-Datos!$D$19)*(1-J18)))</f>
        <v>38920.1286803018</v>
      </c>
      <c r="L18" s="24" t="n">
        <f aca="true">RAND()</f>
        <v>0.746847429345467</v>
      </c>
      <c r="M18" s="25" t="n">
        <f aca="false">IF(L18&lt;=(Datos!$D$19-Datos!$C$19)/(Datos!$E$19-Datos!$C$19),Datos!$C$19+SQRT((Datos!$E$19-Datos!$C$19)*(Datos!$D$19-Datos!$C$19)*L18),Datos!$E$19-SQRT((Datos!$E$19-Datos!$C$19)*(Datos!$E$19-Datos!$D$19)*(1-L18)))</f>
        <v>40642.6564515648</v>
      </c>
      <c r="N18" s="24" t="n">
        <f aca="true">RAND()</f>
        <v>0.317925706042623</v>
      </c>
      <c r="O18" s="25" t="n">
        <f aca="false">IF(N18&lt;=(Datos!$D$19-Datos!$C$19)/(Datos!$E$19-Datos!$C$19),Datos!$C$19+SQRT((Datos!$E$19-Datos!$C$19)*(Datos!$D$19-Datos!$C$19)*N18),Datos!$E$19-SQRT((Datos!$E$19-Datos!$C$19)*(Datos!$E$19-Datos!$D$19)*(1-N18)))</f>
        <v>36905.7118319833</v>
      </c>
      <c r="P18" s="24" t="n">
        <f aca="true">RAND()</f>
        <v>0.650358239209824</v>
      </c>
      <c r="Q18" s="26" t="n">
        <f aca="false">IF(P18&lt;=(Datos!$D$23-Datos!$C$23)/(Datos!$E$23-Datos!$C$23),Datos!$C$23+SQRT((Datos!$E$23-Datos!$C$23)*(Datos!$D$23-Datos!$C$23)*P18),Datos!$E$23-SQRT((Datos!$E$23-Datos!$C$23)*(Datos!$E$23-Datos!$D$23)*(1-P18)))</f>
        <v>0.154913047825168</v>
      </c>
      <c r="R18" s="24" t="n">
        <f aca="true">RAND()</f>
        <v>0.953288218783592</v>
      </c>
      <c r="S18" s="26" t="n">
        <f aca="false">IF(R18&lt;=(Datos!$D$24-Datos!$C$24)/(Datos!$E$24-Datos!$C$24),Datos!$C$24+SQRT((Datos!$E$24-Datos!$C$24)*(Datos!$D$24-Datos!$C$24)*R18),Datos!$E$24-SQRT((Datos!$E$24-Datos!$C$24)*(Datos!$E$24-Datos!$D$24)*(1-R18)))</f>
        <v>0.170830419519436</v>
      </c>
      <c r="T18" s="24" t="n">
        <f aca="true">RAND()</f>
        <v>0.799794001655997</v>
      </c>
      <c r="U18" s="26" t="n">
        <f aca="false">IF(T18&lt;=(Datos!$D$25-Datos!$C$25)/(Datos!$E$25-Datos!$C$25),Datos!$C$25+SQRT((Datos!$E$25-Datos!$C$25)*(Datos!$D$25-Datos!$C$25)*T18),Datos!$E$25-SQRT((Datos!$E$25-Datos!$C$25)*(Datos!$E$25-Datos!$D$25)*(1-T18)))</f>
        <v>0.196323496977737</v>
      </c>
      <c r="V18" s="24" t="n">
        <f aca="true">RAND()</f>
        <v>0.263376674107476</v>
      </c>
      <c r="W18" s="26" t="n">
        <f aca="false">IF(V18&lt;=(Datos!$D$26-Datos!$C$26)/(Datos!$E$26-Datos!$C$26),Datos!$C$26+SQRT((Datos!$E$26-Datos!$C$26)*(Datos!$D$26-Datos!$C$26)*V18),Datos!$E$26-SQRT((Datos!$E$26-Datos!$C$26)*(Datos!$E$26-Datos!$D$26)*(1-V18)))</f>
        <v>0.199202274442119</v>
      </c>
      <c r="X18" s="24" t="n">
        <f aca="true">RAND()</f>
        <v>0.599034301852049</v>
      </c>
      <c r="Y18" s="26" t="n">
        <f aca="false">IF(X18&lt;=(Datos!$D$27-Datos!$C$27)/(Datos!$E$27-Datos!$C$27),Datos!$C$27+SQRT((Datos!$E$27-Datos!$C$27)*(Datos!$D$27-Datos!$C$27)*X18),Datos!$E$27-SQRT((Datos!$E$27-Datos!$C$27)*(Datos!$E$27-Datos!$D$27)*(1-X18)))</f>
        <v>0.233468131673025</v>
      </c>
      <c r="Z18" s="24" t="n">
        <f aca="false">(1+Q18)</f>
        <v>1.15491304782517</v>
      </c>
      <c r="AA18" s="24" t="n">
        <f aca="false">Z18*(1+S18)</f>
        <v>1.35220732829361</v>
      </c>
      <c r="AB18" s="24" t="n">
        <f aca="false">AA18*(1+U18)</f>
        <v>1.61767739962314</v>
      </c>
      <c r="AC18" s="24" t="n">
        <f aca="false">AB18*(1+W18)</f>
        <v>1.93992241694168</v>
      </c>
      <c r="AD18" s="24" t="n">
        <f aca="false">AC18*(1+Y18)</f>
        <v>2.39283247921567</v>
      </c>
      <c r="AE18" s="23" t="n">
        <f aca="false">E18*Q18</f>
        <v>4746.80374830739</v>
      </c>
      <c r="AF18" s="23" t="n">
        <f aca="false">AE18*(1+S18)</f>
        <v>5557.70222400718</v>
      </c>
      <c r="AG18" s="23" t="n">
        <f aca="false">AF18*(1+U18)</f>
        <v>6648.80975978521</v>
      </c>
      <c r="AH18" s="23" t="n">
        <f aca="false">AG18*(1+W18)</f>
        <v>7973.26778626739</v>
      </c>
      <c r="AI18" s="23" t="n">
        <f aca="false">AH18*(1+Y18)</f>
        <v>9834.77171965595</v>
      </c>
      <c r="AJ18" s="25" t="n">
        <f aca="false">G18*Z18</f>
        <v>40015.7626891817</v>
      </c>
      <c r="AK18" s="25" t="n">
        <f aca="false">I18*AA18</f>
        <v>44017.3806371576</v>
      </c>
      <c r="AL18" s="25" t="n">
        <f aca="false">K18*AB18</f>
        <v>62960.2125565485</v>
      </c>
      <c r="AM18" s="25" t="n">
        <f aca="false">M18*AC18</f>
        <v>78843.6003344499</v>
      </c>
      <c r="AN18" s="25" t="n">
        <f aca="false">O18*AD18</f>
        <v>88309.1859401437</v>
      </c>
      <c r="AO18" s="25" t="n">
        <f aca="false">C18/Datos!$D$8</f>
        <v>13550.5031615735</v>
      </c>
      <c r="AP18" s="25" t="n">
        <f aca="false">AJ18-AO18</f>
        <v>26465.2595276081</v>
      </c>
      <c r="AQ18" s="25" t="n">
        <f aca="false">AK18-AO18</f>
        <v>30466.877475584</v>
      </c>
      <c r="AR18" s="25" t="n">
        <f aca="false">AL18-AO18</f>
        <v>49409.709394975</v>
      </c>
      <c r="AS18" s="25" t="n">
        <f aca="false">AM18-AO18</f>
        <v>65293.0971728764</v>
      </c>
      <c r="AT18" s="25" t="n">
        <f aca="false">AN18-AO18</f>
        <v>74758.6827785702</v>
      </c>
      <c r="AU18" s="25" t="n">
        <f aca="false">AP18*Datos!$D$6</f>
        <v>13232.6297638041</v>
      </c>
      <c r="AV18" s="25" t="n">
        <f aca="false">AQ18*Datos!$D$6</f>
        <v>15233.438737792</v>
      </c>
      <c r="AW18" s="25" t="n">
        <f aca="false">AR18*Datos!$D$6</f>
        <v>24704.8546974875</v>
      </c>
      <c r="AX18" s="25" t="n">
        <f aca="false">AS18*Datos!$D$6</f>
        <v>32646.5485864382</v>
      </c>
      <c r="AY18" s="25" t="n">
        <f aca="false">AT18*Datos!$D$6</f>
        <v>37379.3413892851</v>
      </c>
      <c r="AZ18" s="25" t="n">
        <f aca="false">AJ18-AU18-AE18</f>
        <v>22036.3291770702</v>
      </c>
      <c r="BA18" s="25" t="n">
        <f aca="false">AK18-AV18-AF18</f>
        <v>23226.2396753584</v>
      </c>
      <c r="BB18" s="25" t="n">
        <f aca="false">AL18-AW18-AG18</f>
        <v>31606.5480992758</v>
      </c>
      <c r="BC18" s="25" t="n">
        <f aca="false">AM18-AX18-AH18</f>
        <v>38223.7839617443</v>
      </c>
      <c r="BD18" s="25" t="n">
        <f aca="false">AN18-AY18-AI18</f>
        <v>41095.0728312027</v>
      </c>
      <c r="BE18" s="25" t="n">
        <f aca="false">AZ18/Z18</f>
        <v>19080.5093236821</v>
      </c>
      <c r="BF18" s="25" t="n">
        <f aca="false">BA18/AA18</f>
        <v>17176.5373470267</v>
      </c>
      <c r="BG18" s="25" t="n">
        <f aca="false">BB18/AB18</f>
        <v>19538.2269089245</v>
      </c>
      <c r="BH18" s="25" t="n">
        <f aca="false">BC18/AC18</f>
        <v>19703.7694022861</v>
      </c>
      <c r="BI18" s="25" t="n">
        <f aca="false">BD18/AD18</f>
        <v>17174.2373058531</v>
      </c>
      <c r="BJ18" s="25" t="n">
        <f aca="false">E18*AD18</f>
        <v>73320.5261975829</v>
      </c>
      <c r="BK18" s="25" t="n">
        <f aca="false">0.2*C18*AD18</f>
        <v>32424.0840747279</v>
      </c>
      <c r="BL18" s="25" t="n">
        <f aca="false">BJ18+BK18</f>
        <v>105744.610272311</v>
      </c>
      <c r="BM18" s="25" t="n">
        <f aca="false">BK18*Datos!$D$6</f>
        <v>16212.0420373639</v>
      </c>
      <c r="BN18" s="25" t="n">
        <f aca="false">BL18-BM18</f>
        <v>89532.5682349468</v>
      </c>
      <c r="BO18" s="25" t="n">
        <f aca="false">BN18/AD18</f>
        <v>37416.9813443413</v>
      </c>
      <c r="BP18" s="25" t="n">
        <f aca="false">-(C18+E18)</f>
        <v>-98394.2455714223</v>
      </c>
      <c r="BQ18" s="25" t="n">
        <f aca="false">BE18</f>
        <v>19080.5093236821</v>
      </c>
      <c r="BR18" s="25" t="n">
        <f aca="false">BF18</f>
        <v>17176.5373470267</v>
      </c>
      <c r="BS18" s="25" t="n">
        <f aca="false">BG18</f>
        <v>19538.2269089245</v>
      </c>
      <c r="BT18" s="25" t="n">
        <f aca="false">BH18</f>
        <v>19703.7694022861</v>
      </c>
      <c r="BU18" s="25" t="n">
        <f aca="false">BI18+BO18</f>
        <v>54591.2186501944</v>
      </c>
      <c r="BV18" s="27" t="n">
        <f aca="false">IFERROR(IRR(BP18:BU18,0.1),NA())*100</f>
        <v>8.37001734165659</v>
      </c>
    </row>
    <row r="19" customFormat="false" ht="15" hidden="false" customHeight="true" outlineLevel="0" collapsed="false">
      <c r="A19" s="23" t="n">
        <v>18</v>
      </c>
      <c r="B19" s="24" t="n">
        <f aca="true">RAND()</f>
        <v>0.0523909692060839</v>
      </c>
      <c r="C19" s="25" t="n">
        <f aca="false">IF(B19&lt;=(Datos!$D$14-Datos!$C$14)/(Datos!$E$14-Datos!$C$14),Datos!$C$14+SQRT((Datos!$E$14-Datos!$C$14)*(Datos!$D$14-Datos!$C$14)*B19),Datos!$E$14-SQRT((Datos!$E$14-Datos!$C$14)*(Datos!$E$14-Datos!$D$14)*(1-B19)))</f>
        <v>64577.8147278405</v>
      </c>
      <c r="D19" s="24" t="n">
        <f aca="true">RAND()</f>
        <v>0.606544018937292</v>
      </c>
      <c r="E19" s="25" t="n">
        <f aca="false">IF(D19&lt;=(Datos!$D$15-Datos!$C$15)/(Datos!$E$15-Datos!$C$15),Datos!$C$15+SQRT((Datos!$E$15-Datos!$C$15)*(Datos!$D$15-Datos!$C$15)*D19),Datos!$E$15-SQRT((Datos!$E$15-Datos!$C$15)*(Datos!$E$15-Datos!$D$15)*(1-D19)))</f>
        <v>32317.6567923969</v>
      </c>
      <c r="F19" s="24" t="n">
        <f aca="true">RAND()</f>
        <v>0.89156716766699</v>
      </c>
      <c r="G19" s="25" t="n">
        <f aca="false">IF(F19&lt;=(Datos!$D$19-Datos!$C$19)/(Datos!$E$19-Datos!$C$19),Datos!$C$19+SQRT((Datos!$E$19-Datos!$C$19)*(Datos!$D$19-Datos!$C$19)*F19),Datos!$E$19-SQRT((Datos!$E$19-Datos!$C$19)*(Datos!$E$19-Datos!$D$19)*(1-F19)))</f>
        <v>42148.2527417431</v>
      </c>
      <c r="H19" s="24" t="n">
        <f aca="true">RAND()</f>
        <v>0.483999054344495</v>
      </c>
      <c r="I19" s="25" t="n">
        <f aca="false">IF(H19&lt;=(Datos!$D$19-Datos!$C$19)/(Datos!$E$19-Datos!$C$19),Datos!$C$19+SQRT((Datos!$E$19-Datos!$C$19)*(Datos!$D$19-Datos!$C$19)*H19),Datos!$E$19-SQRT((Datos!$E$19-Datos!$C$19)*(Datos!$E$19-Datos!$D$19)*(1-H19)))</f>
        <v>38520.5550377704</v>
      </c>
      <c r="J19" s="24" t="n">
        <f aca="true">RAND()</f>
        <v>0.927975216300526</v>
      </c>
      <c r="K19" s="25" t="n">
        <f aca="false">IF(J19&lt;=(Datos!$D$19-Datos!$C$19)/(Datos!$E$19-Datos!$C$19),Datos!$C$19+SQRT((Datos!$E$19-Datos!$C$19)*(Datos!$D$19-Datos!$C$19)*J19),Datos!$E$19-SQRT((Datos!$E$19-Datos!$C$19)*(Datos!$E$19-Datos!$D$19)*(1-J19)))</f>
        <v>42675.8100814562</v>
      </c>
      <c r="L19" s="24" t="n">
        <f aca="true">RAND()</f>
        <v>0.279418805320016</v>
      </c>
      <c r="M19" s="25" t="n">
        <f aca="false">IF(L19&lt;=(Datos!$D$19-Datos!$C$19)/(Datos!$E$19-Datos!$C$19),Datos!$C$19+SQRT((Datos!$E$19-Datos!$C$19)*(Datos!$D$19-Datos!$C$19)*L19),Datos!$E$19-SQRT((Datos!$E$19-Datos!$C$19)*(Datos!$E$19-Datos!$D$19)*(1-L19)))</f>
        <v>36474.0111830304</v>
      </c>
      <c r="N19" s="24" t="n">
        <f aca="true">RAND()</f>
        <v>0.444048638056727</v>
      </c>
      <c r="O19" s="25" t="n">
        <f aca="false">IF(N19&lt;=(Datos!$D$19-Datos!$C$19)/(Datos!$E$19-Datos!$C$19),Datos!$C$19+SQRT((Datos!$E$19-Datos!$C$19)*(Datos!$D$19-Datos!$C$19)*N19),Datos!$E$19-SQRT((Datos!$E$19-Datos!$C$19)*(Datos!$E$19-Datos!$D$19)*(1-N19)))</f>
        <v>38161.3292856317</v>
      </c>
      <c r="P19" s="24" t="n">
        <f aca="true">RAND()</f>
        <v>0.549865985292106</v>
      </c>
      <c r="Q19" s="26" t="n">
        <f aca="false">IF(P19&lt;=(Datos!$D$23-Datos!$C$23)/(Datos!$E$23-Datos!$C$23),Datos!$C$23+SQRT((Datos!$E$23-Datos!$C$23)*(Datos!$D$23-Datos!$C$23)*P19),Datos!$E$23-SQRT((Datos!$E$23-Datos!$C$23)*(Datos!$E$23-Datos!$D$23)*(1-P19)))</f>
        <v>0.151535263456793</v>
      </c>
      <c r="R19" s="24" t="n">
        <f aca="true">RAND()</f>
        <v>0.024105905116292</v>
      </c>
      <c r="S19" s="26" t="n">
        <f aca="false">IF(R19&lt;=(Datos!$D$24-Datos!$C$24)/(Datos!$E$24-Datos!$C$24),Datos!$C$24+SQRT((Datos!$E$24-Datos!$C$24)*(Datos!$D$24-Datos!$C$24)*R19),Datos!$E$24-SQRT((Datos!$E$24-Datos!$C$24)*(Datos!$E$24-Datos!$D$24)*(1-R19)))</f>
        <v>0.126587156382638</v>
      </c>
      <c r="T19" s="24" t="n">
        <f aca="true">RAND()</f>
        <v>0.743842421075913</v>
      </c>
      <c r="U19" s="26" t="n">
        <f aca="false">IF(T19&lt;=(Datos!$D$25-Datos!$C$25)/(Datos!$E$25-Datos!$C$25),Datos!$C$25+SQRT((Datos!$E$25-Datos!$C$25)*(Datos!$D$25-Datos!$C$25)*T19),Datos!$E$25-SQRT((Datos!$E$25-Datos!$C$25)*(Datos!$E$25-Datos!$D$25)*(1-T19)))</f>
        <v>0.193218640419362</v>
      </c>
      <c r="V19" s="24" t="n">
        <f aca="true">RAND()</f>
        <v>0.848524924441836</v>
      </c>
      <c r="W19" s="26" t="n">
        <f aca="false">IF(V19&lt;=(Datos!$D$26-Datos!$C$26)/(Datos!$E$26-Datos!$C$26),Datos!$C$26+SQRT((Datos!$E$26-Datos!$C$26)*(Datos!$D$26-Datos!$C$26)*V19),Datos!$E$26-SQRT((Datos!$E$26-Datos!$C$26)*(Datos!$E$26-Datos!$D$26)*(1-V19)))</f>
        <v>0.226974736386882</v>
      </c>
      <c r="X19" s="24" t="n">
        <f aca="true">RAND()</f>
        <v>0.353043825376813</v>
      </c>
      <c r="Y19" s="26" t="n">
        <f aca="false">IF(X19&lt;=(Datos!$D$27-Datos!$C$27)/(Datos!$E$27-Datos!$C$27),Datos!$C$27+SQRT((Datos!$E$27-Datos!$C$27)*(Datos!$D$27-Datos!$C$27)*X19),Datos!$E$27-SQRT((Datos!$E$27-Datos!$C$27)*(Datos!$E$27-Datos!$D$27)*(1-X19)))</f>
        <v>0.220893626883684</v>
      </c>
      <c r="Z19" s="24" t="n">
        <f aca="false">(1+Q19)</f>
        <v>1.15153526345679</v>
      </c>
      <c r="AA19" s="24" t="n">
        <f aca="false">Z19*(1+S19)</f>
        <v>1.29730483793212</v>
      </c>
      <c r="AB19" s="24" t="n">
        <f aca="false">AA19*(1+U19)</f>
        <v>1.54796831492682</v>
      </c>
      <c r="AC19" s="24" t="n">
        <f aca="false">AB19*(1+W19)</f>
        <v>1.89931801514259</v>
      </c>
      <c r="AD19" s="24" t="n">
        <f aca="false">AC19*(1+Y19)</f>
        <v>2.31886526011295</v>
      </c>
      <c r="AE19" s="23" t="n">
        <f aca="false">E19*Q19</f>
        <v>4897.26463634206</v>
      </c>
      <c r="AF19" s="23" t="n">
        <f aca="false">AE19*(1+S19)</f>
        <v>5517.19544070985</v>
      </c>
      <c r="AG19" s="23" t="n">
        <f aca="false">AF19*(1+U19)</f>
        <v>6583.22044269171</v>
      </c>
      <c r="AH19" s="23" t="n">
        <f aca="false">AG19*(1+W19)</f>
        <v>8077.4451672484</v>
      </c>
      <c r="AI19" s="23" t="n">
        <f aca="false">AH19*(1+Y19)</f>
        <v>9861.70132619598</v>
      </c>
      <c r="AJ19" s="25" t="n">
        <f aca="false">G19*Z19</f>
        <v>48535.1993252066</v>
      </c>
      <c r="AK19" s="25" t="n">
        <f aca="false">I19*AA19</f>
        <v>49972.90241033</v>
      </c>
      <c r="AL19" s="25" t="n">
        <f aca="false">K19*AB19</f>
        <v>66060.801819929</v>
      </c>
      <c r="AM19" s="25" t="n">
        <f aca="false">M19*AC19</f>
        <v>69275.7465244418</v>
      </c>
      <c r="AN19" s="25" t="n">
        <f aca="false">O19*AD19</f>
        <v>88490.9807601823</v>
      </c>
      <c r="AO19" s="25" t="n">
        <f aca="false">C19/Datos!$D$8</f>
        <v>12915.5629455681</v>
      </c>
      <c r="AP19" s="25" t="n">
        <f aca="false">AJ19-AO19</f>
        <v>35619.6363796385</v>
      </c>
      <c r="AQ19" s="25" t="n">
        <f aca="false">AK19-AO19</f>
        <v>37057.3394647619</v>
      </c>
      <c r="AR19" s="25" t="n">
        <f aca="false">AL19-AO19</f>
        <v>53145.2388743609</v>
      </c>
      <c r="AS19" s="25" t="n">
        <f aca="false">AM19-AO19</f>
        <v>56360.1835788737</v>
      </c>
      <c r="AT19" s="25" t="n">
        <f aca="false">AN19-AO19</f>
        <v>75575.4178146142</v>
      </c>
      <c r="AU19" s="25" t="n">
        <f aca="false">AP19*Datos!$D$6</f>
        <v>17809.8181898193</v>
      </c>
      <c r="AV19" s="25" t="n">
        <f aca="false">AQ19*Datos!$D$6</f>
        <v>18528.6697323809</v>
      </c>
      <c r="AW19" s="25" t="n">
        <f aca="false">AR19*Datos!$D$6</f>
        <v>26572.6194371804</v>
      </c>
      <c r="AX19" s="25" t="n">
        <f aca="false">AS19*Datos!$D$6</f>
        <v>28180.0917894368</v>
      </c>
      <c r="AY19" s="25" t="n">
        <f aca="false">AT19*Datos!$D$6</f>
        <v>37787.7089073071</v>
      </c>
      <c r="AZ19" s="25" t="n">
        <f aca="false">AJ19-AU19-AE19</f>
        <v>25828.1164990453</v>
      </c>
      <c r="BA19" s="25" t="n">
        <f aca="false">AK19-AV19-AF19</f>
        <v>25927.0372372392</v>
      </c>
      <c r="BB19" s="25" t="n">
        <f aca="false">AL19-AW19-AG19</f>
        <v>32904.9619400568</v>
      </c>
      <c r="BC19" s="25" t="n">
        <f aca="false">AM19-AX19-AH19</f>
        <v>33018.2095677565</v>
      </c>
      <c r="BD19" s="25" t="n">
        <f aca="false">AN19-AY19-AI19</f>
        <v>40841.5705266792</v>
      </c>
      <c r="BE19" s="25" t="n">
        <f aca="false">AZ19/Z19</f>
        <v>22429.2883758609</v>
      </c>
      <c r="BF19" s="25" t="n">
        <f aca="false">BA19/AA19</f>
        <v>19985.3083709812</v>
      </c>
      <c r="BG19" s="25" t="n">
        <f aca="false">BB19/AB19</f>
        <v>21256.8704557834</v>
      </c>
      <c r="BH19" s="25" t="n">
        <f aca="false">BC19/AC19</f>
        <v>17384.2449260809</v>
      </c>
      <c r="BI19" s="25" t="n">
        <f aca="false">BD19/AD19</f>
        <v>17612.7398297777</v>
      </c>
      <c r="BJ19" s="25" t="n">
        <f aca="false">E19*AD19</f>
        <v>74940.2916241424</v>
      </c>
      <c r="BK19" s="25" t="n">
        <f aca="false">0.2*C19*AD19</f>
        <v>29949.45022928</v>
      </c>
      <c r="BL19" s="25" t="n">
        <f aca="false">BJ19+BK19</f>
        <v>104889.741853422</v>
      </c>
      <c r="BM19" s="25" t="n">
        <f aca="false">BK19*Datos!$D$6</f>
        <v>14974.72511464</v>
      </c>
      <c r="BN19" s="25" t="n">
        <f aca="false">BL19-BM19</f>
        <v>89915.0167387824</v>
      </c>
      <c r="BO19" s="25" t="n">
        <f aca="false">BN19/AD19</f>
        <v>38775.4382651809</v>
      </c>
      <c r="BP19" s="25" t="n">
        <f aca="false">-(C19+E19)</f>
        <v>-96895.4715202374</v>
      </c>
      <c r="BQ19" s="25" t="n">
        <f aca="false">BE19</f>
        <v>22429.2883758609</v>
      </c>
      <c r="BR19" s="25" t="n">
        <f aca="false">BF19</f>
        <v>19985.3083709812</v>
      </c>
      <c r="BS19" s="25" t="n">
        <f aca="false">BG19</f>
        <v>21256.8704557834</v>
      </c>
      <c r="BT19" s="25" t="n">
        <f aca="false">BH19</f>
        <v>17384.2449260809</v>
      </c>
      <c r="BU19" s="25" t="n">
        <f aca="false">BI19+BO19</f>
        <v>56388.1780949586</v>
      </c>
      <c r="BV19" s="27" t="n">
        <f aca="false">IFERROR(IRR(BP19:BU19,0.1),NA())*100</f>
        <v>10.9963190598236</v>
      </c>
    </row>
    <row r="20" customFormat="false" ht="15" hidden="false" customHeight="true" outlineLevel="0" collapsed="false">
      <c r="A20" s="23" t="n">
        <v>19</v>
      </c>
      <c r="B20" s="24" t="n">
        <f aca="true">RAND()</f>
        <v>0.312142620267472</v>
      </c>
      <c r="C20" s="25" t="n">
        <f aca="false">IF(B20&lt;=(Datos!$D$14-Datos!$C$14)/(Datos!$E$14-Datos!$C$14),Datos!$C$14+SQRT((Datos!$E$14-Datos!$C$14)*(Datos!$D$14-Datos!$C$14)*B20),Datos!$E$14-SQRT((Datos!$E$14-Datos!$C$14)*(Datos!$E$14-Datos!$D$14)*(1-B20)))</f>
        <v>71269.7223181008</v>
      </c>
      <c r="D20" s="24" t="n">
        <f aca="true">RAND()</f>
        <v>0.408771490404017</v>
      </c>
      <c r="E20" s="25" t="n">
        <f aca="false">IF(D20&lt;=(Datos!$D$15-Datos!$C$15)/(Datos!$E$15-Datos!$C$15),Datos!$C$15+SQRT((Datos!$E$15-Datos!$C$15)*(Datos!$D$15-Datos!$C$15)*D20),Datos!$E$15-SQRT((Datos!$E$15-Datos!$C$15)*(Datos!$E$15-Datos!$D$15)*(1-D20)))</f>
        <v>30582.7670497435</v>
      </c>
      <c r="F20" s="24" t="n">
        <f aca="true">RAND()</f>
        <v>0.297299253175919</v>
      </c>
      <c r="G20" s="25" t="n">
        <f aca="false">IF(F20&lt;=(Datos!$D$19-Datos!$C$19)/(Datos!$E$19-Datos!$C$19),Datos!$C$19+SQRT((Datos!$E$19-Datos!$C$19)*(Datos!$D$19-Datos!$C$19)*F20),Datos!$E$19-SQRT((Datos!$E$19-Datos!$C$19)*(Datos!$E$19-Datos!$D$19)*(1-F20)))</f>
        <v>36677.9403992839</v>
      </c>
      <c r="H20" s="24" t="n">
        <f aca="true">RAND()</f>
        <v>0.603024518463015</v>
      </c>
      <c r="I20" s="25" t="n">
        <f aca="false">IF(H20&lt;=(Datos!$D$19-Datos!$C$19)/(Datos!$E$19-Datos!$C$19),Datos!$C$19+SQRT((Datos!$E$19-Datos!$C$19)*(Datos!$D$19-Datos!$C$19)*H20),Datos!$E$19-SQRT((Datos!$E$19-Datos!$C$19)*(Datos!$E$19-Datos!$D$19)*(1-H20)))</f>
        <v>39510.7138412136</v>
      </c>
      <c r="J20" s="24" t="n">
        <f aca="true">RAND()</f>
        <v>0.999993217072713</v>
      </c>
      <c r="K20" s="25" t="n">
        <f aca="false">IF(J20&lt;=(Datos!$D$19-Datos!$C$19)/(Datos!$E$19-Datos!$C$19),Datos!$C$19+SQRT((Datos!$E$19-Datos!$C$19)*(Datos!$D$19-Datos!$C$19)*J20),Datos!$E$19-SQRT((Datos!$E$19-Datos!$C$19)*(Datos!$E$19-Datos!$D$19)*(1-J20)))</f>
        <v>44977.445187952</v>
      </c>
      <c r="L20" s="24" t="n">
        <f aca="true">RAND()</f>
        <v>0.675089496689633</v>
      </c>
      <c r="M20" s="25" t="n">
        <f aca="false">IF(L20&lt;=(Datos!$D$19-Datos!$C$19)/(Datos!$E$19-Datos!$C$19),Datos!$C$19+SQRT((Datos!$E$19-Datos!$C$19)*(Datos!$D$19-Datos!$C$19)*L20),Datos!$E$19-SQRT((Datos!$E$19-Datos!$C$19)*(Datos!$E$19-Datos!$D$19)*(1-L20)))</f>
        <v>40063.5754084279</v>
      </c>
      <c r="N20" s="24" t="n">
        <f aca="true">RAND()</f>
        <v>0.443892171400808</v>
      </c>
      <c r="O20" s="25" t="n">
        <f aca="false">IF(N20&lt;=(Datos!$D$19-Datos!$C$19)/(Datos!$E$19-Datos!$C$19),Datos!$C$19+SQRT((Datos!$E$19-Datos!$C$19)*(Datos!$D$19-Datos!$C$19)*N20),Datos!$E$19-SQRT((Datos!$E$19-Datos!$C$19)*(Datos!$E$19-Datos!$D$19)*(1-N20)))</f>
        <v>38159.8912805332</v>
      </c>
      <c r="P20" s="24" t="n">
        <f aca="true">RAND()</f>
        <v>0.196193789841774</v>
      </c>
      <c r="Q20" s="26" t="n">
        <f aca="false">IF(P20&lt;=(Datos!$D$23-Datos!$C$23)/(Datos!$E$23-Datos!$C$23),Datos!$C$23+SQRT((Datos!$E$23-Datos!$C$23)*(Datos!$D$23-Datos!$C$23)*P20),Datos!$E$23-SQRT((Datos!$E$23-Datos!$C$23)*(Datos!$E$23-Datos!$D$23)*(1-P20)))</f>
        <v>0.138792254301046</v>
      </c>
      <c r="R20" s="24" t="n">
        <f aca="true">RAND()</f>
        <v>0.248890611241479</v>
      </c>
      <c r="S20" s="26" t="n">
        <f aca="false">IF(R20&lt;=(Datos!$D$24-Datos!$C$24)/(Datos!$E$24-Datos!$C$24),Datos!$C$24+SQRT((Datos!$E$24-Datos!$C$24)*(Datos!$D$24-Datos!$C$24)*R20),Datos!$E$24-SQRT((Datos!$E$24-Datos!$C$24)*(Datos!$E$24-Datos!$D$24)*(1-R20)))</f>
        <v>0.14116608372455</v>
      </c>
      <c r="T20" s="24" t="n">
        <f aca="true">RAND()</f>
        <v>0.135568726920237</v>
      </c>
      <c r="U20" s="26" t="n">
        <f aca="false">IF(T20&lt;=(Datos!$D$25-Datos!$C$25)/(Datos!$E$25-Datos!$C$25),Datos!$C$25+SQRT((Datos!$E$25-Datos!$C$25)*(Datos!$D$25-Datos!$C$25)*T20),Datos!$E$25-SQRT((Datos!$E$25-Datos!$C$25)*(Datos!$E$25-Datos!$D$25)*(1-T20)))</f>
        <v>0.166872887320565</v>
      </c>
      <c r="V20" s="24" t="n">
        <f aca="true">RAND()</f>
        <v>0.410875495398765</v>
      </c>
      <c r="W20" s="26" t="n">
        <f aca="false">IF(V20&lt;=(Datos!$D$26-Datos!$C$26)/(Datos!$E$26-Datos!$C$26),Datos!$C$26+SQRT((Datos!$E$26-Datos!$C$26)*(Datos!$D$26-Datos!$C$26)*V20),Datos!$E$26-SQRT((Datos!$E$26-Datos!$C$26)*(Datos!$E$26-Datos!$D$26)*(1-V20)))</f>
        <v>0.20459145712419</v>
      </c>
      <c r="X20" s="24" t="n">
        <f aca="true">RAND()</f>
        <v>0.0491005019331435</v>
      </c>
      <c r="Y20" s="26" t="n">
        <f aca="false">IF(X20&lt;=(Datos!$D$27-Datos!$C$27)/(Datos!$E$27-Datos!$C$27),Datos!$C$27+SQRT((Datos!$E$27-Datos!$C$27)*(Datos!$D$27-Datos!$C$27)*X20),Datos!$E$27-SQRT((Datos!$E$27-Datos!$C$27)*(Datos!$E$27-Datos!$D$27)*(1-X20)))</f>
        <v>0.201513963488716</v>
      </c>
      <c r="Z20" s="24" t="n">
        <f aca="false">(1+Q20)</f>
        <v>1.13879225430105</v>
      </c>
      <c r="AA20" s="24" t="n">
        <f aca="false">Z20*(1+S20)</f>
        <v>1.29955109701658</v>
      </c>
      <c r="AB20" s="24" t="n">
        <f aca="false">AA20*(1+U20)</f>
        <v>1.51641094079634</v>
      </c>
      <c r="AC20" s="24" t="n">
        <f aca="false">AB20*(1+W20)</f>
        <v>1.82665566477293</v>
      </c>
      <c r="AD20" s="24" t="n">
        <f aca="false">AC20*(1+Y20)</f>
        <v>2.19475228771044</v>
      </c>
      <c r="AE20" s="23" t="n">
        <f aca="false">E20*Q20</f>
        <v>4244.65118159765</v>
      </c>
      <c r="AF20" s="23" t="n">
        <f aca="false">AE20*(1+S20)</f>
        <v>4843.85196568058</v>
      </c>
      <c r="AG20" s="23" t="n">
        <f aca="false">AF20*(1+U20)</f>
        <v>5652.15952894709</v>
      </c>
      <c r="AH20" s="23" t="n">
        <f aca="false">AG20*(1+W20)</f>
        <v>6808.54308287275</v>
      </c>
      <c r="AI20" s="23" t="n">
        <f aca="false">AH20*(1+Y20)</f>
        <v>8180.55958508612</v>
      </c>
      <c r="AJ20" s="25" t="n">
        <f aca="false">G20*Z20</f>
        <v>41768.5544304199</v>
      </c>
      <c r="AK20" s="25" t="n">
        <f aca="false">I20*AA20</f>
        <v>51346.1915162572</v>
      </c>
      <c r="AL20" s="25" t="n">
        <f aca="false">K20*AB20</f>
        <v>68204.2899720781</v>
      </c>
      <c r="AM20" s="25" t="n">
        <f aca="false">M20*AC20</f>
        <v>73182.3569708622</v>
      </c>
      <c r="AN20" s="25" t="n">
        <f aca="false">O20*AD20</f>
        <v>83751.5086867317</v>
      </c>
      <c r="AO20" s="25" t="n">
        <f aca="false">C20/Datos!$D$8</f>
        <v>14253.9444636202</v>
      </c>
      <c r="AP20" s="25" t="n">
        <f aca="false">AJ20-AO20</f>
        <v>27514.6099667998</v>
      </c>
      <c r="AQ20" s="25" t="n">
        <f aca="false">AK20-AO20</f>
        <v>37092.247052637</v>
      </c>
      <c r="AR20" s="25" t="n">
        <f aca="false">AL20-AO20</f>
        <v>53950.345508458</v>
      </c>
      <c r="AS20" s="25" t="n">
        <f aca="false">AM20-AO20</f>
        <v>58928.4125072421</v>
      </c>
      <c r="AT20" s="25" t="n">
        <f aca="false">AN20-AO20</f>
        <v>69497.5642231115</v>
      </c>
      <c r="AU20" s="25" t="n">
        <f aca="false">AP20*Datos!$D$6</f>
        <v>13757.3049833999</v>
      </c>
      <c r="AV20" s="25" t="n">
        <f aca="false">AQ20*Datos!$D$6</f>
        <v>18546.1235263185</v>
      </c>
      <c r="AW20" s="25" t="n">
        <f aca="false">AR20*Datos!$D$6</f>
        <v>26975.172754229</v>
      </c>
      <c r="AX20" s="25" t="n">
        <f aca="false">AS20*Datos!$D$6</f>
        <v>29464.206253621</v>
      </c>
      <c r="AY20" s="25" t="n">
        <f aca="false">AT20*Datos!$D$6</f>
        <v>34748.7821115558</v>
      </c>
      <c r="AZ20" s="25" t="n">
        <f aca="false">AJ20-AU20-AE20</f>
        <v>23766.5982654224</v>
      </c>
      <c r="BA20" s="25" t="n">
        <f aca="false">AK20-AV20-AF20</f>
        <v>27956.2160242581</v>
      </c>
      <c r="BB20" s="25" t="n">
        <f aca="false">AL20-AW20-AG20</f>
        <v>35576.9576889021</v>
      </c>
      <c r="BC20" s="25" t="n">
        <f aca="false">AM20-AX20-AH20</f>
        <v>36909.6076343685</v>
      </c>
      <c r="BD20" s="25" t="n">
        <f aca="false">AN20-AY20-AI20</f>
        <v>40822.1669900898</v>
      </c>
      <c r="BE20" s="25" t="n">
        <f aca="false">AZ20/Z20</f>
        <v>20870.0034406272</v>
      </c>
      <c r="BF20" s="25" t="n">
        <f aca="false">BA20/AA20</f>
        <v>21512.209938061</v>
      </c>
      <c r="BG20" s="25" t="n">
        <f aca="false">BB20/AB20</f>
        <v>23461.2905590215</v>
      </c>
      <c r="BH20" s="25" t="n">
        <f aca="false">BC20/AC20</f>
        <v>20206.111280944</v>
      </c>
      <c r="BI20" s="25" t="n">
        <f aca="false">BD20/AD20</f>
        <v>18599.8972269784</v>
      </c>
      <c r="BJ20" s="25" t="n">
        <f aca="false">E20*AD20</f>
        <v>67121.5979469398</v>
      </c>
      <c r="BK20" s="25" t="n">
        <f aca="false">0.2*C20*AD20</f>
        <v>31283.8772204279</v>
      </c>
      <c r="BL20" s="25" t="n">
        <f aca="false">BJ20+BK20</f>
        <v>98405.4751673677</v>
      </c>
      <c r="BM20" s="25" t="n">
        <f aca="false">BK20*Datos!$D$6</f>
        <v>15641.9386102139</v>
      </c>
      <c r="BN20" s="25" t="n">
        <f aca="false">BL20-BM20</f>
        <v>82763.5365571537</v>
      </c>
      <c r="BO20" s="25" t="n">
        <f aca="false">BN20/AD20</f>
        <v>37709.7392815535</v>
      </c>
      <c r="BP20" s="25" t="n">
        <f aca="false">-(C20+E20)</f>
        <v>-101852.489367844</v>
      </c>
      <c r="BQ20" s="25" t="n">
        <f aca="false">BE20</f>
        <v>20870.0034406272</v>
      </c>
      <c r="BR20" s="25" t="n">
        <f aca="false">BF20</f>
        <v>21512.209938061</v>
      </c>
      <c r="BS20" s="25" t="n">
        <f aca="false">BG20</f>
        <v>23461.2905590215</v>
      </c>
      <c r="BT20" s="25" t="n">
        <f aca="false">BH20</f>
        <v>20206.111280944</v>
      </c>
      <c r="BU20" s="25" t="n">
        <f aca="false">BI20+BO20</f>
        <v>56309.6365085319</v>
      </c>
      <c r="BV20" s="27" t="n">
        <f aca="false">IFERROR(IRR(BP20:BU20,0.1),NA())*100</f>
        <v>10.424789166786</v>
      </c>
    </row>
    <row r="21" customFormat="false" ht="15" hidden="false" customHeight="true" outlineLevel="0" collapsed="false">
      <c r="A21" s="23" t="n">
        <v>20</v>
      </c>
      <c r="B21" s="24" t="n">
        <f aca="true">RAND()</f>
        <v>0.756766078852992</v>
      </c>
      <c r="C21" s="25" t="n">
        <f aca="false">IF(B21&lt;=(Datos!$D$14-Datos!$C$14)/(Datos!$E$14-Datos!$C$14),Datos!$C$14+SQRT((Datos!$E$14-Datos!$C$14)*(Datos!$D$14-Datos!$C$14)*B21),Datos!$E$14-SQRT((Datos!$E$14-Datos!$C$14)*(Datos!$E$14-Datos!$D$14)*(1-B21)))</f>
        <v>82915.4834608523</v>
      </c>
      <c r="D21" s="24" t="n">
        <f aca="true">RAND()</f>
        <v>0.926250336402177</v>
      </c>
      <c r="E21" s="25" t="n">
        <f aca="false">IF(D21&lt;=(Datos!$D$15-Datos!$C$15)/(Datos!$E$15-Datos!$C$15),Datos!$C$15+SQRT((Datos!$E$15-Datos!$C$15)*(Datos!$D$15-Datos!$C$15)*D21),Datos!$E$15-SQRT((Datos!$E$15-Datos!$C$15)*(Datos!$E$15-Datos!$D$15)*(1-D21)))</f>
        <v>36673.9739117569</v>
      </c>
      <c r="F21" s="24" t="n">
        <f aca="true">RAND()</f>
        <v>0.402962718432867</v>
      </c>
      <c r="G21" s="25" t="n">
        <f aca="false">IF(F21&lt;=(Datos!$D$19-Datos!$C$19)/(Datos!$E$19-Datos!$C$19),Datos!$C$19+SQRT((Datos!$E$19-Datos!$C$19)*(Datos!$D$19-Datos!$C$19)*F21),Datos!$E$19-SQRT((Datos!$E$19-Datos!$C$19)*(Datos!$E$19-Datos!$D$19)*(1-F21)))</f>
        <v>37774.6001675282</v>
      </c>
      <c r="H21" s="24" t="n">
        <f aca="true">RAND()</f>
        <v>0.98416534046508</v>
      </c>
      <c r="I21" s="25" t="n">
        <f aca="false">IF(H21&lt;=(Datos!$D$19-Datos!$C$19)/(Datos!$E$19-Datos!$C$19),Datos!$C$19+SQRT((Datos!$E$19-Datos!$C$19)*(Datos!$D$19-Datos!$C$19)*H21),Datos!$E$19-SQRT((Datos!$E$19-Datos!$C$19)*(Datos!$E$19-Datos!$D$19)*(1-H21)))</f>
        <v>43910.2296273439</v>
      </c>
      <c r="J21" s="24" t="n">
        <f aca="true">RAND()</f>
        <v>0.68167328892735</v>
      </c>
      <c r="K21" s="25" t="n">
        <f aca="false">IF(J21&lt;=(Datos!$D$19-Datos!$C$19)/(Datos!$E$19-Datos!$C$19),Datos!$C$19+SQRT((Datos!$E$19-Datos!$C$19)*(Datos!$D$19-Datos!$C$19)*J21),Datos!$E$19-SQRT((Datos!$E$19-Datos!$C$19)*(Datos!$E$19-Datos!$D$19)*(1-J21)))</f>
        <v>40113.8457524912</v>
      </c>
      <c r="L21" s="24" t="n">
        <f aca="true">RAND()</f>
        <v>0.953911602834287</v>
      </c>
      <c r="M21" s="25" t="n">
        <f aca="false">IF(L21&lt;=(Datos!$D$19-Datos!$C$19)/(Datos!$E$19-Datos!$C$19),Datos!$C$19+SQRT((Datos!$E$19-Datos!$C$19)*(Datos!$D$19-Datos!$C$19)*L21),Datos!$E$19-SQRT((Datos!$E$19-Datos!$C$19)*(Datos!$E$19-Datos!$D$19)*(1-L21)))</f>
        <v>43140.7986156878</v>
      </c>
      <c r="N21" s="24" t="n">
        <f aca="true">RAND()</f>
        <v>0.380203412154335</v>
      </c>
      <c r="O21" s="25" t="n">
        <f aca="false">IF(N21&lt;=(Datos!$D$19-Datos!$C$19)/(Datos!$E$19-Datos!$C$19),Datos!$C$19+SQRT((Datos!$E$19-Datos!$C$19)*(Datos!$D$19-Datos!$C$19)*N21),Datos!$E$19-SQRT((Datos!$E$19-Datos!$C$19)*(Datos!$E$19-Datos!$D$19)*(1-N21)))</f>
        <v>37551.8548597778</v>
      </c>
      <c r="P21" s="24" t="n">
        <f aca="true">RAND()</f>
        <v>0.0699412970937114</v>
      </c>
      <c r="Q21" s="26" t="n">
        <f aca="false">IF(P21&lt;=(Datos!$D$23-Datos!$C$23)/(Datos!$E$23-Datos!$C$23),Datos!$C$23+SQRT((Datos!$E$23-Datos!$C$23)*(Datos!$D$23-Datos!$C$23)*P21),Datos!$E$23-SQRT((Datos!$E$23-Datos!$C$23)*(Datos!$E$23-Datos!$D$23)*(1-P21)))</f>
        <v>0.131220264469641</v>
      </c>
      <c r="R21" s="24" t="n">
        <f aca="true">RAND()</f>
        <v>0.673828154905073</v>
      </c>
      <c r="S21" s="26" t="n">
        <f aca="false">IF(R21&lt;=(Datos!$D$24-Datos!$C$24)/(Datos!$E$24-Datos!$C$24),Datos!$C$24+SQRT((Datos!$E$24-Datos!$C$24)*(Datos!$D$24-Datos!$C$24)*R21),Datos!$E$24-SQRT((Datos!$E$24-Datos!$C$24)*(Datos!$E$24-Datos!$D$24)*(1-R21)))</f>
        <v>0.155769661142054</v>
      </c>
      <c r="T21" s="24" t="n">
        <f aca="true">RAND()</f>
        <v>0.573057744213466</v>
      </c>
      <c r="U21" s="26" t="n">
        <f aca="false">IF(T21&lt;=(Datos!$D$25-Datos!$C$25)/(Datos!$E$25-Datos!$C$25),Datos!$C$25+SQRT((Datos!$E$25-Datos!$C$25)*(Datos!$D$25-Datos!$C$25)*T21),Datos!$E$25-SQRT((Datos!$E$25-Datos!$C$25)*(Datos!$E$25-Datos!$D$25)*(1-T21)))</f>
        <v>0.185424888775272</v>
      </c>
      <c r="V21" s="24" t="n">
        <f aca="true">RAND()</f>
        <v>0.818346649753035</v>
      </c>
      <c r="W21" s="26" t="n">
        <f aca="false">IF(V21&lt;=(Datos!$D$26-Datos!$C$26)/(Datos!$E$26-Datos!$C$26),Datos!$C$26+SQRT((Datos!$E$26-Datos!$C$26)*(Datos!$D$26-Datos!$C$26)*V21),Datos!$E$26-SQRT((Datos!$E$26-Datos!$C$26)*(Datos!$E$26-Datos!$D$26)*(1-V21)))</f>
        <v>0.224785188363496</v>
      </c>
      <c r="X21" s="24" t="n">
        <f aca="true">RAND()</f>
        <v>0.546020300661207</v>
      </c>
      <c r="Y21" s="26" t="n">
        <f aca="false">IF(X21&lt;=(Datos!$D$27-Datos!$C$27)/(Datos!$E$27-Datos!$C$27),Datos!$C$27+SQRT((Datos!$E$27-Datos!$C$27)*(Datos!$D$27-Datos!$C$27)*X21),Datos!$E$27-SQRT((Datos!$E$27-Datos!$C$27)*(Datos!$E$27-Datos!$D$27)*(1-X21)))</f>
        <v>0.230487472530384</v>
      </c>
      <c r="Z21" s="24" t="n">
        <f aca="false">(1+Q21)</f>
        <v>1.13122026446964</v>
      </c>
      <c r="AA21" s="24" t="n">
        <f aca="false">Z21*(1+S21)</f>
        <v>1.3074300617431</v>
      </c>
      <c r="AB21" s="24" t="n">
        <f aca="false">AA21*(1+U21)</f>
        <v>1.54986013552326</v>
      </c>
      <c r="AC21" s="24" t="n">
        <f aca="false">AB21*(1+W21)</f>
        <v>1.89824573802393</v>
      </c>
      <c r="AD21" s="24" t="n">
        <f aca="false">AC21*(1+Y21)</f>
        <v>2.33576760042264</v>
      </c>
      <c r="AE21" s="23" t="n">
        <f aca="false">E21*Q21</f>
        <v>4812.36855585345</v>
      </c>
      <c r="AF21" s="23" t="n">
        <f aca="false">AE21*(1+S21)</f>
        <v>5561.98957508942</v>
      </c>
      <c r="AG21" s="23" t="n">
        <f aca="false">AF21*(1+U21)</f>
        <v>6593.3208734196</v>
      </c>
      <c r="AH21" s="23" t="n">
        <f aca="false">AG21*(1+W21)</f>
        <v>8075.40174789219</v>
      </c>
      <c r="AI21" s="23" t="n">
        <f aca="false">AH21*(1+Y21)</f>
        <v>9936.6806864313</v>
      </c>
      <c r="AJ21" s="25" t="n">
        <f aca="false">G21*Z21</f>
        <v>42731.3931917462</v>
      </c>
      <c r="AK21" s="25" t="n">
        <f aca="false">I21*AA21</f>
        <v>57409.554232832</v>
      </c>
      <c r="AL21" s="25" t="n">
        <f aca="false">K21*AB21</f>
        <v>62170.8504143152</v>
      </c>
      <c r="AM21" s="25" t="n">
        <f aca="false">M21*AC21</f>
        <v>81891.8371071781</v>
      </c>
      <c r="AN21" s="25" t="n">
        <f aca="false">O21*AD21</f>
        <v>87712.4059172427</v>
      </c>
      <c r="AO21" s="25" t="n">
        <f aca="false">C21/Datos!$D$8</f>
        <v>16583.0966921705</v>
      </c>
      <c r="AP21" s="25" t="n">
        <f aca="false">AJ21-AO21</f>
        <v>26148.2964995758</v>
      </c>
      <c r="AQ21" s="25" t="n">
        <f aca="false">AK21-AO21</f>
        <v>40826.4575406615</v>
      </c>
      <c r="AR21" s="25" t="n">
        <f aca="false">AL21-AO21</f>
        <v>45587.7537221448</v>
      </c>
      <c r="AS21" s="25" t="n">
        <f aca="false">AM21-AO21</f>
        <v>65308.7404150077</v>
      </c>
      <c r="AT21" s="25" t="n">
        <f aca="false">AN21-AO21</f>
        <v>71129.3092250722</v>
      </c>
      <c r="AU21" s="25" t="n">
        <f aca="false">AP21*Datos!$D$6</f>
        <v>13074.1482497879</v>
      </c>
      <c r="AV21" s="25" t="n">
        <f aca="false">AQ21*Datos!$D$6</f>
        <v>20413.2287703308</v>
      </c>
      <c r="AW21" s="25" t="n">
        <f aca="false">AR21*Datos!$D$6</f>
        <v>22793.8768610724</v>
      </c>
      <c r="AX21" s="25" t="n">
        <f aca="false">AS21*Datos!$D$6</f>
        <v>32654.3702075038</v>
      </c>
      <c r="AY21" s="25" t="n">
        <f aca="false">AT21*Datos!$D$6</f>
        <v>35564.6546125361</v>
      </c>
      <c r="AZ21" s="25" t="n">
        <f aca="false">AJ21-AU21-AE21</f>
        <v>24844.8763861049</v>
      </c>
      <c r="BA21" s="25" t="n">
        <f aca="false">AK21-AV21-AF21</f>
        <v>31434.3358874118</v>
      </c>
      <c r="BB21" s="25" t="n">
        <f aca="false">AL21-AW21-AG21</f>
        <v>32783.6526798233</v>
      </c>
      <c r="BC21" s="25" t="n">
        <f aca="false">AM21-AX21-AH21</f>
        <v>41162.0651517821</v>
      </c>
      <c r="BD21" s="25" t="n">
        <f aca="false">AN21-AY21-AI21</f>
        <v>42211.0706182753</v>
      </c>
      <c r="BE21" s="25" t="n">
        <f aca="false">AZ21/Z21</f>
        <v>21962.8989741915</v>
      </c>
      <c r="BF21" s="25" t="n">
        <f aca="false">BA21/AA21</f>
        <v>24042.843137248</v>
      </c>
      <c r="BG21" s="25" t="n">
        <f aca="false">BB21/AB21</f>
        <v>21152.6523770836</v>
      </c>
      <c r="BH21" s="25" t="n">
        <f aca="false">BC21/AC21</f>
        <v>21684.2658077724</v>
      </c>
      <c r="BI21" s="25" t="n">
        <f aca="false">BD21/AD21</f>
        <v>18071.6055016079</v>
      </c>
      <c r="BJ21" s="25" t="n">
        <f aca="false">E21*AD21</f>
        <v>85661.8800418271</v>
      </c>
      <c r="BK21" s="25" t="n">
        <f aca="false">0.2*C21*AD21</f>
        <v>38734.2599682477</v>
      </c>
      <c r="BL21" s="25" t="n">
        <f aca="false">BJ21+BK21</f>
        <v>124396.140010075</v>
      </c>
      <c r="BM21" s="25" t="n">
        <f aca="false">BK21*Datos!$D$6</f>
        <v>19367.1299841238</v>
      </c>
      <c r="BN21" s="25" t="n">
        <f aca="false">BL21-BM21</f>
        <v>105029.010025951</v>
      </c>
      <c r="BO21" s="25" t="n">
        <f aca="false">BN21/AD21</f>
        <v>44965.5222578422</v>
      </c>
      <c r="BP21" s="25" t="n">
        <f aca="false">-(C21+E21)</f>
        <v>-119589.457372609</v>
      </c>
      <c r="BQ21" s="25" t="n">
        <f aca="false">BE21</f>
        <v>21962.8989741915</v>
      </c>
      <c r="BR21" s="25" t="n">
        <f aca="false">BF21</f>
        <v>24042.843137248</v>
      </c>
      <c r="BS21" s="25" t="n">
        <f aca="false">BG21</f>
        <v>21152.6523770836</v>
      </c>
      <c r="BT21" s="25" t="n">
        <f aca="false">BH21</f>
        <v>21684.2658077724</v>
      </c>
      <c r="BU21" s="25" t="n">
        <f aca="false">BI21+BO21</f>
        <v>63037.12775945</v>
      </c>
      <c r="BV21" s="27" t="n">
        <f aca="false">IFERROR(IRR(BP21:BU21,0.1),NA())*100</f>
        <v>7.18321481296123</v>
      </c>
    </row>
    <row r="22" customFormat="false" ht="15" hidden="false" customHeight="true" outlineLevel="0" collapsed="false">
      <c r="A22" s="23" t="n">
        <v>21</v>
      </c>
      <c r="B22" s="24" t="n">
        <f aca="true">RAND()</f>
        <v>0.118765854743852</v>
      </c>
      <c r="C22" s="25" t="n">
        <f aca="false">IF(B22&lt;=(Datos!$D$14-Datos!$C$14)/(Datos!$E$14-Datos!$C$14),Datos!$C$14+SQRT((Datos!$E$14-Datos!$C$14)*(Datos!$D$14-Datos!$C$14)*B22),Datos!$E$14-SQRT((Datos!$E$14-Datos!$C$14)*(Datos!$E$14-Datos!$D$14)*(1-B22)))</f>
        <v>66892.4844502937</v>
      </c>
      <c r="D22" s="24" t="n">
        <f aca="true">RAND()</f>
        <v>0.600953234611956</v>
      </c>
      <c r="E22" s="25" t="n">
        <f aca="false">IF(D22&lt;=(Datos!$D$15-Datos!$C$15)/(Datos!$E$15-Datos!$C$15),Datos!$C$15+SQRT((Datos!$E$15-Datos!$C$15)*(Datos!$D$15-Datos!$C$15)*D22),Datos!$E$15-SQRT((Datos!$E$15-Datos!$C$15)*(Datos!$E$15-Datos!$D$15)*(1-D22)))</f>
        <v>32263.2684673561</v>
      </c>
      <c r="F22" s="24" t="n">
        <f aca="true">RAND()</f>
        <v>0.973987965166052</v>
      </c>
      <c r="G22" s="25" t="n">
        <f aca="false">IF(F22&lt;=(Datos!$D$19-Datos!$C$19)/(Datos!$E$19-Datos!$C$19),Datos!$C$19+SQRT((Datos!$E$19-Datos!$C$19)*(Datos!$D$19-Datos!$C$19)*F22),Datos!$E$19-SQRT((Datos!$E$19-Datos!$C$19)*(Datos!$E$19-Datos!$D$19)*(1-F22)))</f>
        <v>43603.2528458787</v>
      </c>
      <c r="H22" s="24" t="n">
        <f aca="true">RAND()</f>
        <v>0.929664617382447</v>
      </c>
      <c r="I22" s="25" t="n">
        <f aca="false">IF(H22&lt;=(Datos!$D$19-Datos!$C$19)/(Datos!$E$19-Datos!$C$19),Datos!$C$19+SQRT((Datos!$E$19-Datos!$C$19)*(Datos!$D$19-Datos!$C$19)*H22),Datos!$E$19-SQRT((Datos!$E$19-Datos!$C$19)*(Datos!$E$19-Datos!$D$19)*(1-H22)))</f>
        <v>42703.229724958</v>
      </c>
      <c r="J22" s="24" t="n">
        <f aca="true">RAND()</f>
        <v>0.707857750396166</v>
      </c>
      <c r="K22" s="25" t="n">
        <f aca="false">IF(J22&lt;=(Datos!$D$19-Datos!$C$19)/(Datos!$E$19-Datos!$C$19),Datos!$C$19+SQRT((Datos!$E$19-Datos!$C$19)*(Datos!$D$19-Datos!$C$19)*J22),Datos!$E$19-SQRT((Datos!$E$19-Datos!$C$19)*(Datos!$E$19-Datos!$D$19)*(1-J22)))</f>
        <v>40319.1166730747</v>
      </c>
      <c r="L22" s="24" t="n">
        <f aca="true">RAND()</f>
        <v>0.219890919494092</v>
      </c>
      <c r="M22" s="25" t="n">
        <f aca="false">IF(L22&lt;=(Datos!$D$19-Datos!$C$19)/(Datos!$E$19-Datos!$C$19),Datos!$C$19+SQRT((Datos!$E$19-Datos!$C$19)*(Datos!$D$19-Datos!$C$19)*L22),Datos!$E$19-SQRT((Datos!$E$19-Datos!$C$19)*(Datos!$E$19-Datos!$D$19)*(1-L22)))</f>
        <v>35743.1383340569</v>
      </c>
      <c r="N22" s="24" t="n">
        <f aca="true">RAND()</f>
        <v>0.74334860643868</v>
      </c>
      <c r="O22" s="25" t="n">
        <f aca="false">IF(N22&lt;=(Datos!$D$19-Datos!$C$19)/(Datos!$E$19-Datos!$C$19),Datos!$C$19+SQRT((Datos!$E$19-Datos!$C$19)*(Datos!$D$19-Datos!$C$19)*N22),Datos!$E$19-SQRT((Datos!$E$19-Datos!$C$19)*(Datos!$E$19-Datos!$D$19)*(1-N22)))</f>
        <v>40612.6483481377</v>
      </c>
      <c r="P22" s="24" t="n">
        <f aca="true">RAND()</f>
        <v>0.832641176812044</v>
      </c>
      <c r="Q22" s="26" t="n">
        <f aca="false">IF(P22&lt;=(Datos!$D$23-Datos!$C$23)/(Datos!$E$23-Datos!$C$23),Datos!$C$23+SQRT((Datos!$E$23-Datos!$C$23)*(Datos!$D$23-Datos!$C$23)*P22),Datos!$E$23-SQRT((Datos!$E$23-Datos!$C$23)*(Datos!$E$23-Datos!$D$23)*(1-P22)))</f>
        <v>0.162643563679766</v>
      </c>
      <c r="R22" s="24" t="n">
        <f aca="true">RAND()</f>
        <v>0.231925421873367</v>
      </c>
      <c r="S22" s="26" t="n">
        <f aca="false">IF(R22&lt;=(Datos!$D$24-Datos!$C$24)/(Datos!$E$24-Datos!$C$24),Datos!$C$24+SQRT((Datos!$E$24-Datos!$C$24)*(Datos!$D$24-Datos!$C$24)*R22),Datos!$E$24-SQRT((Datos!$E$24-Datos!$C$24)*(Datos!$E$24-Datos!$D$24)*(1-R22)))</f>
        <v>0.140431978841318</v>
      </c>
      <c r="T22" s="24" t="n">
        <f aca="true">RAND()</f>
        <v>0.115742568068394</v>
      </c>
      <c r="U22" s="26" t="n">
        <f aca="false">IF(T22&lt;=(Datos!$D$25-Datos!$C$25)/(Datos!$E$25-Datos!$C$25),Datos!$C$25+SQRT((Datos!$E$25-Datos!$C$25)*(Datos!$D$25-Datos!$C$25)*T22),Datos!$E$25-SQRT((Datos!$E$25-Datos!$C$25)*(Datos!$E$25-Datos!$D$25)*(1-T22)))</f>
        <v>0.165590362181285</v>
      </c>
      <c r="V22" s="24" t="n">
        <f aca="true">RAND()</f>
        <v>0.293262416397215</v>
      </c>
      <c r="W22" s="26" t="n">
        <f aca="false">IF(V22&lt;=(Datos!$D$26-Datos!$C$26)/(Datos!$E$26-Datos!$C$26),Datos!$C$26+SQRT((Datos!$E$26-Datos!$C$26)*(Datos!$D$26-Datos!$C$26)*V22),Datos!$E$26-SQRT((Datos!$E$26-Datos!$C$26)*(Datos!$E$26-Datos!$D$26)*(1-V22)))</f>
        <v>0.200264886221003</v>
      </c>
      <c r="X22" s="24" t="n">
        <f aca="true">RAND()</f>
        <v>0.765177599609763</v>
      </c>
      <c r="Y22" s="26" t="n">
        <f aca="false">IF(X22&lt;=(Datos!$D$27-Datos!$C$27)/(Datos!$E$27-Datos!$C$27),Datos!$C$27+SQRT((Datos!$E$27-Datos!$C$27)*(Datos!$D$27-Datos!$C$27)*X22),Datos!$E$27-SQRT((Datos!$E$27-Datos!$C$27)*(Datos!$E$27-Datos!$D$27)*(1-X22)))</f>
        <v>0.244390437209827</v>
      </c>
      <c r="Z22" s="24" t="n">
        <f aca="false">(1+Q22)</f>
        <v>1.16264356367977</v>
      </c>
      <c r="AA22" s="24" t="n">
        <f aca="false">Z22*(1+S22)</f>
        <v>1.32591590001444</v>
      </c>
      <c r="AB22" s="24" t="n">
        <f aca="false">AA22*(1+U22)</f>
        <v>1.54547479411975</v>
      </c>
      <c r="AC22" s="24" t="n">
        <f aca="false">AB22*(1+W22)</f>
        <v>1.85497912792157</v>
      </c>
      <c r="AD22" s="24" t="n">
        <f aca="false">AC22*(1+Y22)</f>
        <v>2.30831828800943</v>
      </c>
      <c r="AE22" s="23" t="n">
        <f aca="false">E22*Q22</f>
        <v>5247.41295948783</v>
      </c>
      <c r="AF22" s="23" t="n">
        <f aca="false">AE22*(1+S22)</f>
        <v>5984.31754518629</v>
      </c>
      <c r="AG22" s="23" t="n">
        <f aca="false">AF22*(1+U22)</f>
        <v>6975.2628549015</v>
      </c>
      <c r="AH22" s="23" t="n">
        <f aca="false">AG22*(1+W22)</f>
        <v>8372.16307689994</v>
      </c>
      <c r="AI22" s="23" t="n">
        <f aca="false">AH22*(1+Y22)</f>
        <v>10418.2396716555</v>
      </c>
      <c r="AJ22" s="25" t="n">
        <f aca="false">G22*Z22</f>
        <v>50695.0412767623</v>
      </c>
      <c r="AK22" s="25" t="n">
        <f aca="false">I22*AA22</f>
        <v>56620.891274291</v>
      </c>
      <c r="AL22" s="25" t="n">
        <f aca="false">K22*AB22</f>
        <v>62312.1785394103</v>
      </c>
      <c r="AM22" s="25" t="n">
        <f aca="false">M22*AC22</f>
        <v>66302.775576089</v>
      </c>
      <c r="AN22" s="25" t="n">
        <f aca="false">O22*AD22</f>
        <v>93746.9189065022</v>
      </c>
      <c r="AO22" s="25" t="n">
        <f aca="false">C22/Datos!$D$8</f>
        <v>13378.4968900587</v>
      </c>
      <c r="AP22" s="25" t="n">
        <f aca="false">AJ22-AO22</f>
        <v>37316.5443867035</v>
      </c>
      <c r="AQ22" s="25" t="n">
        <f aca="false">AK22-AO22</f>
        <v>43242.3943842322</v>
      </c>
      <c r="AR22" s="25" t="n">
        <f aca="false">AL22-AO22</f>
        <v>48933.6816493516</v>
      </c>
      <c r="AS22" s="25" t="n">
        <f aca="false">AM22-AO22</f>
        <v>52924.2786860302</v>
      </c>
      <c r="AT22" s="25" t="n">
        <f aca="false">AN22-AO22</f>
        <v>80368.4220164434</v>
      </c>
      <c r="AU22" s="25" t="n">
        <f aca="false">AP22*Datos!$D$6</f>
        <v>18658.2721933518</v>
      </c>
      <c r="AV22" s="25" t="n">
        <f aca="false">AQ22*Datos!$D$6</f>
        <v>21621.1971921161</v>
      </c>
      <c r="AW22" s="25" t="n">
        <f aca="false">AR22*Datos!$D$6</f>
        <v>24466.8408246758</v>
      </c>
      <c r="AX22" s="25" t="n">
        <f aca="false">AS22*Datos!$D$6</f>
        <v>26462.1393430151</v>
      </c>
      <c r="AY22" s="25" t="n">
        <f aca="false">AT22*Datos!$D$6</f>
        <v>40184.2110082217</v>
      </c>
      <c r="AZ22" s="25" t="n">
        <f aca="false">AJ22-AU22-AE22</f>
        <v>26789.3561239227</v>
      </c>
      <c r="BA22" s="25" t="n">
        <f aca="false">AK22-AV22-AF22</f>
        <v>29015.3765369886</v>
      </c>
      <c r="BB22" s="25" t="n">
        <f aca="false">AL22-AW22-AG22</f>
        <v>30870.074859833</v>
      </c>
      <c r="BC22" s="25" t="n">
        <f aca="false">AM22-AX22-AH22</f>
        <v>31468.4731561739</v>
      </c>
      <c r="BD22" s="25" t="n">
        <f aca="false">AN22-AY22-AI22</f>
        <v>43144.468226625</v>
      </c>
      <c r="BE22" s="25" t="n">
        <f aca="false">AZ22/Z22</f>
        <v>23041.7618613347</v>
      </c>
      <c r="BF22" s="25" t="n">
        <f aca="false">BA22/AA22</f>
        <v>21883.2706785345</v>
      </c>
      <c r="BG22" s="25" t="n">
        <f aca="false">BB22/AB22</f>
        <v>19974.4926137185</v>
      </c>
      <c r="BH22" s="25" t="n">
        <f aca="false">BC22/AC22</f>
        <v>16964.3273514528</v>
      </c>
      <c r="BI22" s="25" t="n">
        <f aca="false">BD22/AD22</f>
        <v>18690.8661819902</v>
      </c>
      <c r="BJ22" s="25" t="n">
        <f aca="false">E22*AD22</f>
        <v>74473.892634156</v>
      </c>
      <c r="BK22" s="25" t="n">
        <f aca="false">0.2*C22*AD22</f>
        <v>30881.8290373999</v>
      </c>
      <c r="BL22" s="25" t="n">
        <f aca="false">BJ22+BK22</f>
        <v>105355.721671556</v>
      </c>
      <c r="BM22" s="25" t="n">
        <f aca="false">BK22*Datos!$D$6</f>
        <v>15440.9145186999</v>
      </c>
      <c r="BN22" s="25" t="n">
        <f aca="false">BL22-BM22</f>
        <v>89914.807152856</v>
      </c>
      <c r="BO22" s="25" t="n">
        <f aca="false">BN22/AD22</f>
        <v>38952.5169123855</v>
      </c>
      <c r="BP22" s="25" t="n">
        <f aca="false">-(C22+E22)</f>
        <v>-99155.7529176498</v>
      </c>
      <c r="BQ22" s="25" t="n">
        <f aca="false">BE22</f>
        <v>23041.7618613347</v>
      </c>
      <c r="BR22" s="25" t="n">
        <f aca="false">BF22</f>
        <v>21883.2706785345</v>
      </c>
      <c r="BS22" s="25" t="n">
        <f aca="false">BG22</f>
        <v>19974.4926137185</v>
      </c>
      <c r="BT22" s="25" t="n">
        <f aca="false">BH22</f>
        <v>16964.3273514528</v>
      </c>
      <c r="BU22" s="25" t="n">
        <f aca="false">BI22+BO22</f>
        <v>57643.3830943757</v>
      </c>
      <c r="BV22" s="27" t="n">
        <f aca="false">IFERROR(IRR(BP22:BU22,0.1),NA())*100</f>
        <v>10.7734865443193</v>
      </c>
    </row>
    <row r="23" customFormat="false" ht="15" hidden="false" customHeight="true" outlineLevel="0" collapsed="false">
      <c r="A23" s="23" t="n">
        <v>22</v>
      </c>
      <c r="B23" s="24" t="n">
        <f aca="true">RAND()</f>
        <v>0.365681001029323</v>
      </c>
      <c r="C23" s="25" t="n">
        <f aca="false">IF(B23&lt;=(Datos!$D$14-Datos!$C$14)/(Datos!$E$14-Datos!$C$14),Datos!$C$14+SQRT((Datos!$E$14-Datos!$C$14)*(Datos!$D$14-Datos!$C$14)*B23),Datos!$E$14-SQRT((Datos!$E$14-Datos!$C$14)*(Datos!$E$14-Datos!$D$14)*(1-B23)))</f>
        <v>72410.4585256512</v>
      </c>
      <c r="D23" s="24" t="n">
        <f aca="true">RAND()</f>
        <v>0.387385012170681</v>
      </c>
      <c r="E23" s="25" t="n">
        <f aca="false">IF(D23&lt;=(Datos!$D$15-Datos!$C$15)/(Datos!$E$15-Datos!$C$15),Datos!$C$15+SQRT((Datos!$E$15-Datos!$C$15)*(Datos!$D$15-Datos!$C$15)*D23),Datos!$E$15-SQRT((Datos!$E$15-Datos!$C$15)*(Datos!$E$15-Datos!$D$15)*(1-D23)))</f>
        <v>30413.9555511985</v>
      </c>
      <c r="F23" s="24" t="n">
        <f aca="true">RAND()</f>
        <v>0.770956115241532</v>
      </c>
      <c r="G23" s="25" t="n">
        <f aca="false">IF(F23&lt;=(Datos!$D$19-Datos!$C$19)/(Datos!$E$19-Datos!$C$19),Datos!$C$19+SQRT((Datos!$E$19-Datos!$C$19)*(Datos!$D$19-Datos!$C$19)*F23),Datos!$E$19-SQRT((Datos!$E$19-Datos!$C$19)*(Datos!$E$19-Datos!$D$19)*(1-F23)))</f>
        <v>40855.3297650012</v>
      </c>
      <c r="H23" s="24" t="n">
        <f aca="true">RAND()</f>
        <v>0.225311900182583</v>
      </c>
      <c r="I23" s="25" t="n">
        <f aca="false">IF(H23&lt;=(Datos!$D$19-Datos!$C$19)/(Datos!$E$19-Datos!$C$19),Datos!$C$19+SQRT((Datos!$E$19-Datos!$C$19)*(Datos!$D$19-Datos!$C$19)*H23),Datos!$E$19-SQRT((Datos!$E$19-Datos!$C$19)*(Datos!$E$19-Datos!$D$19)*(1-H23)))</f>
        <v>35813.500238874</v>
      </c>
      <c r="J23" s="24" t="n">
        <f aca="true">RAND()</f>
        <v>0.534017927938783</v>
      </c>
      <c r="K23" s="25" t="n">
        <f aca="false">IF(J23&lt;=(Datos!$D$19-Datos!$C$19)/(Datos!$E$19-Datos!$C$19),Datos!$C$19+SQRT((Datos!$E$19-Datos!$C$19)*(Datos!$D$19-Datos!$C$19)*J23),Datos!$E$19-SQRT((Datos!$E$19-Datos!$C$19)*(Datos!$E$19-Datos!$D$19)*(1-J23)))</f>
        <v>38950.0105693132</v>
      </c>
      <c r="L23" s="24" t="n">
        <f aca="true">RAND()</f>
        <v>0.656342278650652</v>
      </c>
      <c r="M23" s="25" t="n">
        <f aca="false">IF(L23&lt;=(Datos!$D$19-Datos!$C$19)/(Datos!$E$19-Datos!$C$19),Datos!$C$19+SQRT((Datos!$E$19-Datos!$C$19)*(Datos!$D$19-Datos!$C$19)*L23),Datos!$E$19-SQRT((Datos!$E$19-Datos!$C$19)*(Datos!$E$19-Datos!$D$19)*(1-L23)))</f>
        <v>39922.2649530033</v>
      </c>
      <c r="N23" s="24" t="n">
        <f aca="true">RAND()</f>
        <v>0.768680279778278</v>
      </c>
      <c r="O23" s="25" t="n">
        <f aca="false">IF(N23&lt;=(Datos!$D$19-Datos!$C$19)/(Datos!$E$19-Datos!$C$19),Datos!$C$19+SQRT((Datos!$E$19-Datos!$C$19)*(Datos!$D$19-Datos!$C$19)*N23),Datos!$E$19-SQRT((Datos!$E$19-Datos!$C$19)*(Datos!$E$19-Datos!$D$19)*(1-N23)))</f>
        <v>40834.7894391005</v>
      </c>
      <c r="P23" s="24" t="n">
        <f aca="true">RAND()</f>
        <v>0.291207167495149</v>
      </c>
      <c r="Q23" s="26" t="n">
        <f aca="false">IF(P23&lt;=(Datos!$D$23-Datos!$C$23)/(Datos!$E$23-Datos!$C$23),Datos!$C$23+SQRT((Datos!$E$23-Datos!$C$23)*(Datos!$D$23-Datos!$C$23)*P23),Datos!$E$23-SQRT((Datos!$E$23-Datos!$C$23)*(Datos!$E$23-Datos!$D$23)*(1-P23)))</f>
        <v>0.142894822591391</v>
      </c>
      <c r="R23" s="24" t="n">
        <f aca="true">RAND()</f>
        <v>0.314571412434222</v>
      </c>
      <c r="S23" s="26" t="n">
        <f aca="false">IF(R23&lt;=(Datos!$D$24-Datos!$C$24)/(Datos!$E$24-Datos!$C$24),Datos!$C$24+SQRT((Datos!$E$24-Datos!$C$24)*(Datos!$D$24-Datos!$C$24)*R23),Datos!$E$24-SQRT((Datos!$E$24-Datos!$C$24)*(Datos!$E$24-Datos!$D$24)*(1-R23)))</f>
        <v>0.143795557198385</v>
      </c>
      <c r="T23" s="24" t="n">
        <f aca="true">RAND()</f>
        <v>0.744523113707187</v>
      </c>
      <c r="U23" s="26" t="n">
        <f aca="false">IF(T23&lt;=(Datos!$D$25-Datos!$C$25)/(Datos!$E$25-Datos!$C$25),Datos!$C$25+SQRT((Datos!$E$25-Datos!$C$25)*(Datos!$D$25-Datos!$C$25)*T23),Datos!$E$25-SQRT((Datos!$E$25-Datos!$C$25)*(Datos!$E$25-Datos!$D$25)*(1-T23)))</f>
        <v>0.193254247409731</v>
      </c>
      <c r="V23" s="24" t="n">
        <f aca="true">RAND()</f>
        <v>0.334162868314041</v>
      </c>
      <c r="W23" s="26" t="n">
        <f aca="false">IF(V23&lt;=(Datos!$D$26-Datos!$C$26)/(Datos!$E$26-Datos!$C$26),Datos!$C$26+SQRT((Datos!$E$26-Datos!$C$26)*(Datos!$D$26-Datos!$C$26)*V23),Datos!$E$26-SQRT((Datos!$E$26-Datos!$C$26)*(Datos!$E$26-Datos!$D$26)*(1-V23)))</f>
        <v>0.201725472960361</v>
      </c>
      <c r="X23" s="24" t="n">
        <f aca="true">RAND()</f>
        <v>0.0362186033305954</v>
      </c>
      <c r="Y23" s="26" t="n">
        <f aca="false">IF(X23&lt;=(Datos!$D$27-Datos!$C$27)/(Datos!$E$27-Datos!$C$27),Datos!$C$27+SQRT((Datos!$E$27-Datos!$C$27)*(Datos!$D$27-Datos!$C$27)*X23),Datos!$E$27-SQRT((Datos!$E$27-Datos!$C$27)*(Datos!$E$27-Datos!$D$27)*(1-X23)))</f>
        <v>0.199888894224968</v>
      </c>
      <c r="Z23" s="24" t="n">
        <f aca="false">(1+Q23)</f>
        <v>1.14289482259139</v>
      </c>
      <c r="AA23" s="24" t="n">
        <f aca="false">Z23*(1+S23)</f>
        <v>1.30723802042507</v>
      </c>
      <c r="AB23" s="24" t="n">
        <f aca="false">AA23*(1+U23)</f>
        <v>1.5598673202477</v>
      </c>
      <c r="AC23" s="24" t="n">
        <f aca="false">AB23*(1+W23)</f>
        <v>1.87453229318008</v>
      </c>
      <c r="AD23" s="24" t="n">
        <f aca="false">AC23*(1+Y23)</f>
        <v>2.24923048045284</v>
      </c>
      <c r="AE23" s="23" t="n">
        <f aca="false">E23*Q23</f>
        <v>4345.99678279096</v>
      </c>
      <c r="AF23" s="23" t="n">
        <f aca="false">AE23*(1+S23)</f>
        <v>4970.93181175478</v>
      </c>
      <c r="AG23" s="23" t="n">
        <f aca="false">AF23*(1+U23)</f>
        <v>5931.58549796054</v>
      </c>
      <c r="AH23" s="23" t="n">
        <f aca="false">AG23*(1+W23)</f>
        <v>7128.13738794144</v>
      </c>
      <c r="AI23" s="23" t="n">
        <f aca="false">AH23*(1+Y23)</f>
        <v>8552.97288830071</v>
      </c>
      <c r="AJ23" s="25" t="n">
        <f aca="false">G23*Z23</f>
        <v>46693.3448636838</v>
      </c>
      <c r="AK23" s="25" t="n">
        <f aca="false">I23*AA23</f>
        <v>46816.7691567583</v>
      </c>
      <c r="AL23" s="25" t="n">
        <f aca="false">K23*AB23</f>
        <v>60756.8486103742</v>
      </c>
      <c r="AM23" s="25" t="n">
        <f aca="false">M23*AC23</f>
        <v>74835.5748712961</v>
      </c>
      <c r="AN23" s="25" t="n">
        <f aca="false">O23*AD23</f>
        <v>91846.8530692985</v>
      </c>
      <c r="AO23" s="25" t="n">
        <f aca="false">C23/Datos!$D$8</f>
        <v>14482.0917051302</v>
      </c>
      <c r="AP23" s="25" t="n">
        <f aca="false">AJ23-AO23</f>
        <v>32211.2531585536</v>
      </c>
      <c r="AQ23" s="25" t="n">
        <f aca="false">AK23-AO23</f>
        <v>32334.6774516281</v>
      </c>
      <c r="AR23" s="25" t="n">
        <f aca="false">AL23-AO23</f>
        <v>46274.756905244</v>
      </c>
      <c r="AS23" s="25" t="n">
        <f aca="false">AM23-AO23</f>
        <v>60353.4831661658</v>
      </c>
      <c r="AT23" s="25" t="n">
        <f aca="false">AN23-AO23</f>
        <v>77364.7613641682</v>
      </c>
      <c r="AU23" s="25" t="n">
        <f aca="false">AP23*Datos!$D$6</f>
        <v>16105.6265792768</v>
      </c>
      <c r="AV23" s="25" t="n">
        <f aca="false">AQ23*Datos!$D$6</f>
        <v>16167.338725814</v>
      </c>
      <c r="AW23" s="25" t="n">
        <f aca="false">AR23*Datos!$D$6</f>
        <v>23137.378452622</v>
      </c>
      <c r="AX23" s="25" t="n">
        <f aca="false">AS23*Datos!$D$6</f>
        <v>30176.7415830829</v>
      </c>
      <c r="AY23" s="25" t="n">
        <f aca="false">AT23*Datos!$D$6</f>
        <v>38682.3806820841</v>
      </c>
      <c r="AZ23" s="25" t="n">
        <f aca="false">AJ23-AU23-AE23</f>
        <v>26241.7215016161</v>
      </c>
      <c r="BA23" s="25" t="n">
        <f aca="false">AK23-AV23-AF23</f>
        <v>25678.4986191895</v>
      </c>
      <c r="BB23" s="25" t="n">
        <f aca="false">AL23-AW23-AG23</f>
        <v>31687.8846597917</v>
      </c>
      <c r="BC23" s="25" t="n">
        <f aca="false">AM23-AX23-AH23</f>
        <v>37530.6959002717</v>
      </c>
      <c r="BD23" s="25" t="n">
        <f aca="false">AN23-AY23-AI23</f>
        <v>44611.4994989137</v>
      </c>
      <c r="BE23" s="25" t="n">
        <f aca="false">AZ23/Z23</f>
        <v>22960.7493033487</v>
      </c>
      <c r="BF23" s="25" t="n">
        <f aca="false">BA23/AA23</f>
        <v>19643.3229587675</v>
      </c>
      <c r="BG23" s="25" t="n">
        <f aca="false">BB23/AB23</f>
        <v>20314.4743456512</v>
      </c>
      <c r="BH23" s="25" t="n">
        <f aca="false">BC23/AC23</f>
        <v>20021.3653490078</v>
      </c>
      <c r="BI23" s="25" t="n">
        <f aca="false">BD23/AD23</f>
        <v>19834.1165508001</v>
      </c>
      <c r="BJ23" s="25" t="n">
        <f aca="false">E23*AD23</f>
        <v>68407.9958568936</v>
      </c>
      <c r="BK23" s="25" t="n">
        <f aca="false">0.2*C23*AD23</f>
        <v>32573.5620838922</v>
      </c>
      <c r="BL23" s="25" t="n">
        <f aca="false">BJ23+BK23</f>
        <v>100981.557940786</v>
      </c>
      <c r="BM23" s="25" t="n">
        <f aca="false">BK23*Datos!$D$6</f>
        <v>16286.7810419461</v>
      </c>
      <c r="BN23" s="25" t="n">
        <f aca="false">BL23-BM23</f>
        <v>84694.7768988397</v>
      </c>
      <c r="BO23" s="25" t="n">
        <f aca="false">BN23/AD23</f>
        <v>37655.0014037636</v>
      </c>
      <c r="BP23" s="25" t="n">
        <f aca="false">-(C23+E23)</f>
        <v>-102824.41407685</v>
      </c>
      <c r="BQ23" s="25" t="n">
        <f aca="false">BE23</f>
        <v>22960.7493033487</v>
      </c>
      <c r="BR23" s="25" t="n">
        <f aca="false">BF23</f>
        <v>19643.3229587675</v>
      </c>
      <c r="BS23" s="25" t="n">
        <f aca="false">BG23</f>
        <v>20314.4743456512</v>
      </c>
      <c r="BT23" s="25" t="n">
        <f aca="false">BH23</f>
        <v>20021.3653490078</v>
      </c>
      <c r="BU23" s="25" t="n">
        <f aca="false">BI23+BO23</f>
        <v>57489.1179545637</v>
      </c>
      <c r="BV23" s="27" t="n">
        <f aca="false">IFERROR(IRR(BP23:BU23,0.1),NA())*100</f>
        <v>9.64434402345296</v>
      </c>
    </row>
    <row r="24" customFormat="false" ht="15" hidden="false" customHeight="true" outlineLevel="0" collapsed="false">
      <c r="A24" s="23" t="n">
        <v>23</v>
      </c>
      <c r="B24" s="24" t="n">
        <f aca="true">RAND()</f>
        <v>0.940615443762395</v>
      </c>
      <c r="C24" s="25" t="n">
        <f aca="false">IF(B24&lt;=(Datos!$D$14-Datos!$C$14)/(Datos!$E$14-Datos!$C$14),Datos!$C$14+SQRT((Datos!$E$14-Datos!$C$14)*(Datos!$D$14-Datos!$C$14)*B24),Datos!$E$14-SQRT((Datos!$E$14-Datos!$C$14)*(Datos!$E$14-Datos!$D$14)*(1-B24)))</f>
        <v>91558.349244068</v>
      </c>
      <c r="D24" s="24" t="n">
        <f aca="true">RAND()</f>
        <v>0.321023076030897</v>
      </c>
      <c r="E24" s="25" t="n">
        <f aca="false">IF(D24&lt;=(Datos!$D$15-Datos!$C$15)/(Datos!$E$15-Datos!$C$15),Datos!$C$15+SQRT((Datos!$E$15-Datos!$C$15)*(Datos!$D$15-Datos!$C$15)*D24),Datos!$E$15-SQRT((Datos!$E$15-Datos!$C$15)*(Datos!$E$15-Datos!$D$15)*(1-D24)))</f>
        <v>29906.8045306816</v>
      </c>
      <c r="F24" s="24" t="n">
        <f aca="true">RAND()</f>
        <v>0.103625180276386</v>
      </c>
      <c r="G24" s="25" t="n">
        <f aca="false">IF(F24&lt;=(Datos!$D$19-Datos!$C$19)/(Datos!$E$19-Datos!$C$19),Datos!$C$19+SQRT((Datos!$E$19-Datos!$C$19)*(Datos!$D$19-Datos!$C$19)*F24),Datos!$E$19-SQRT((Datos!$E$19-Datos!$C$19)*(Datos!$E$19-Datos!$D$19)*(1-F24)))</f>
        <v>33942.5597067715</v>
      </c>
      <c r="H24" s="24" t="n">
        <f aca="true">RAND()</f>
        <v>0.388655185927829</v>
      </c>
      <c r="I24" s="25" t="n">
        <f aca="false">IF(H24&lt;=(Datos!$D$19-Datos!$C$19)/(Datos!$E$19-Datos!$C$19),Datos!$C$19+SQRT((Datos!$E$19-Datos!$C$19)*(Datos!$D$19-Datos!$C$19)*H24),Datos!$E$19-SQRT((Datos!$E$19-Datos!$C$19)*(Datos!$E$19-Datos!$D$19)*(1-H24)))</f>
        <v>37635.3308958535</v>
      </c>
      <c r="J24" s="24" t="n">
        <f aca="true">RAND()</f>
        <v>0.608879032726973</v>
      </c>
      <c r="K24" s="25" t="n">
        <f aca="false">IF(J24&lt;=(Datos!$D$19-Datos!$C$19)/(Datos!$E$19-Datos!$C$19),Datos!$C$19+SQRT((Datos!$E$19-Datos!$C$19)*(Datos!$D$19-Datos!$C$19)*J24),Datos!$E$19-SQRT((Datos!$E$19-Datos!$C$19)*(Datos!$E$19-Datos!$D$19)*(1-J24)))</f>
        <v>39556.7701086217</v>
      </c>
      <c r="L24" s="24" t="n">
        <f aca="true">RAND()</f>
        <v>0.536116850833228</v>
      </c>
      <c r="M24" s="25" t="n">
        <f aca="false">IF(L24&lt;=(Datos!$D$19-Datos!$C$19)/(Datos!$E$19-Datos!$C$19),Datos!$C$19+SQRT((Datos!$E$19-Datos!$C$19)*(Datos!$D$19-Datos!$C$19)*L24),Datos!$E$19-SQRT((Datos!$E$19-Datos!$C$19)*(Datos!$E$19-Datos!$D$19)*(1-L24)))</f>
        <v>38967.5820389325</v>
      </c>
      <c r="N24" s="24" t="n">
        <f aca="true">RAND()</f>
        <v>0.34683381016082</v>
      </c>
      <c r="O24" s="25" t="n">
        <f aca="false">IF(N24&lt;=(Datos!$D$19-Datos!$C$19)/(Datos!$E$19-Datos!$C$19),Datos!$C$19+SQRT((Datos!$E$19-Datos!$C$19)*(Datos!$D$19-Datos!$C$19)*N24),Datos!$E$19-SQRT((Datos!$E$19-Datos!$C$19)*(Datos!$E$19-Datos!$D$19)*(1-N24)))</f>
        <v>37212.8407388575</v>
      </c>
      <c r="P24" s="24" t="n">
        <f aca="true">RAND()</f>
        <v>0.154753692504131</v>
      </c>
      <c r="Q24" s="26" t="n">
        <f aca="false">IF(P24&lt;=(Datos!$D$23-Datos!$C$23)/(Datos!$E$23-Datos!$C$23),Datos!$C$23+SQRT((Datos!$E$23-Datos!$C$23)*(Datos!$D$23-Datos!$C$23)*P24),Datos!$E$23-SQRT((Datos!$E$23-Datos!$C$23)*(Datos!$E$23-Datos!$D$23)*(1-P24)))</f>
        <v>0.136690016372294</v>
      </c>
      <c r="R24" s="24" t="n">
        <f aca="true">RAND()</f>
        <v>0.405671176506467</v>
      </c>
      <c r="S24" s="26" t="n">
        <f aca="false">IF(R24&lt;=(Datos!$D$24-Datos!$C$24)/(Datos!$E$24-Datos!$C$24),Datos!$C$24+SQRT((Datos!$E$24-Datos!$C$24)*(Datos!$D$24-Datos!$C$24)*R24),Datos!$E$24-SQRT((Datos!$E$24-Datos!$C$24)*(Datos!$E$24-Datos!$D$24)*(1-R24)))</f>
        <v>0.147022363288795</v>
      </c>
      <c r="T24" s="24" t="n">
        <f aca="true">RAND()</f>
        <v>0.4273108109856</v>
      </c>
      <c r="U24" s="26" t="n">
        <f aca="false">IF(T24&lt;=(Datos!$D$25-Datos!$C$25)/(Datos!$E$25-Datos!$C$25),Datos!$C$25+SQRT((Datos!$E$25-Datos!$C$25)*(Datos!$D$25-Datos!$C$25)*T24),Datos!$E$25-SQRT((Datos!$E$25-Datos!$C$25)*(Datos!$E$25-Datos!$D$25)*(1-T24)))</f>
        <v>0.179955845891408</v>
      </c>
      <c r="V24" s="24" t="n">
        <f aca="true">RAND()</f>
        <v>0.774171453209</v>
      </c>
      <c r="W24" s="26" t="n">
        <f aca="false">IF(V24&lt;=(Datos!$D$26-Datos!$C$26)/(Datos!$E$26-Datos!$C$26),Datos!$C$26+SQRT((Datos!$E$26-Datos!$C$26)*(Datos!$D$26-Datos!$C$26)*V24),Datos!$E$26-SQRT((Datos!$E$26-Datos!$C$26)*(Datos!$E$26-Datos!$D$26)*(1-V24)))</f>
        <v>0.221885948108312</v>
      </c>
      <c r="X24" s="24" t="n">
        <f aca="true">RAND()</f>
        <v>0.485000905013484</v>
      </c>
      <c r="Y24" s="26" t="n">
        <f aca="false">IF(X24&lt;=(Datos!$D$27-Datos!$C$27)/(Datos!$E$27-Datos!$C$27),Datos!$C$27+SQRT((Datos!$E$27-Datos!$C$27)*(Datos!$D$27-Datos!$C$27)*X24),Datos!$E$27-SQRT((Datos!$E$27-Datos!$C$27)*(Datos!$E$27-Datos!$D$27)*(1-X24)))</f>
        <v>0.227264858842256</v>
      </c>
      <c r="Z24" s="24" t="n">
        <f aca="false">(1+Q24)</f>
        <v>1.13669001637229</v>
      </c>
      <c r="AA24" s="24" t="n">
        <f aca="false">Z24*(1+S24)</f>
        <v>1.30380886890613</v>
      </c>
      <c r="AB24" s="24" t="n">
        <f aca="false">AA24*(1+U24)</f>
        <v>1.53843689679085</v>
      </c>
      <c r="AC24" s="24" t="n">
        <f aca="false">AB24*(1+W24)</f>
        <v>1.8797944262401</v>
      </c>
      <c r="AD24" s="24" t="n">
        <f aca="false">AC24*(1+Y24)</f>
        <v>2.30700564117201</v>
      </c>
      <c r="AE24" s="23" t="n">
        <f aca="false">E24*Q24</f>
        <v>4087.96160094186</v>
      </c>
      <c r="AF24" s="23" t="n">
        <f aca="false">AE24*(1+S24)</f>
        <v>4688.98337654618</v>
      </c>
      <c r="AG24" s="23" t="n">
        <f aca="false">AF24*(1+U24)</f>
        <v>5532.79334644329</v>
      </c>
      <c r="AH24" s="23" t="n">
        <f aca="false">AG24*(1+W24)</f>
        <v>6760.44244380623</v>
      </c>
      <c r="AI24" s="23" t="n">
        <f aca="false">AH24*(1+Y24)</f>
        <v>8296.85344150904</v>
      </c>
      <c r="AJ24" s="25" t="n">
        <f aca="false">G24*Z24</f>
        <v>38582.1687488076</v>
      </c>
      <c r="AK24" s="25" t="n">
        <f aca="false">I24*AA24</f>
        <v>49069.2782062306</v>
      </c>
      <c r="AL24" s="25" t="n">
        <f aca="false">K24*AB24</f>
        <v>60855.5946529771</v>
      </c>
      <c r="AM24" s="25" t="n">
        <f aca="false">M24*AC24</f>
        <v>73251.043520839</v>
      </c>
      <c r="AN24" s="25" t="n">
        <f aca="false">O24*AD24</f>
        <v>85850.2335085801</v>
      </c>
      <c r="AO24" s="25" t="n">
        <f aca="false">C24/Datos!$D$8</f>
        <v>18311.6698488136</v>
      </c>
      <c r="AP24" s="25" t="n">
        <f aca="false">AJ24-AO24</f>
        <v>20270.498899994</v>
      </c>
      <c r="AQ24" s="25" t="n">
        <f aca="false">AK24-AO24</f>
        <v>30757.6083574169</v>
      </c>
      <c r="AR24" s="25" t="n">
        <f aca="false">AL24-AO24</f>
        <v>42543.9248041635</v>
      </c>
      <c r="AS24" s="25" t="n">
        <f aca="false">AM24-AO24</f>
        <v>54939.3736720254</v>
      </c>
      <c r="AT24" s="25" t="n">
        <f aca="false">AN24-AO24</f>
        <v>67538.5636597665</v>
      </c>
      <c r="AU24" s="25" t="n">
        <f aca="false">AP24*Datos!$D$6</f>
        <v>10135.249449997</v>
      </c>
      <c r="AV24" s="25" t="n">
        <f aca="false">AQ24*Datos!$D$6</f>
        <v>15378.8041787085</v>
      </c>
      <c r="AW24" s="25" t="n">
        <f aca="false">AR24*Datos!$D$6</f>
        <v>21271.9624020817</v>
      </c>
      <c r="AX24" s="25" t="n">
        <f aca="false">AS24*Datos!$D$6</f>
        <v>27469.6868360127</v>
      </c>
      <c r="AY24" s="25" t="n">
        <f aca="false">AT24*Datos!$D$6</f>
        <v>33769.2818298832</v>
      </c>
      <c r="AZ24" s="25" t="n">
        <f aca="false">AJ24-AU24-AE24</f>
        <v>24358.9576978688</v>
      </c>
      <c r="BA24" s="25" t="n">
        <f aca="false">AK24-AV24-AF24</f>
        <v>29001.4906509759</v>
      </c>
      <c r="BB24" s="25" t="n">
        <f aca="false">AL24-AW24-AG24</f>
        <v>34050.8389044521</v>
      </c>
      <c r="BC24" s="25" t="n">
        <f aca="false">AM24-AX24-AH24</f>
        <v>39020.9142410201</v>
      </c>
      <c r="BD24" s="25" t="n">
        <f aca="false">AN24-AY24-AI24</f>
        <v>43784.0982371878</v>
      </c>
      <c r="BE24" s="25" t="n">
        <f aca="false">AZ24/Z24</f>
        <v>21429.7278475354</v>
      </c>
      <c r="BF24" s="25" t="n">
        <f aca="false">BA24/AA24</f>
        <v>22243.6672602999</v>
      </c>
      <c r="BG24" s="25" t="n">
        <f aca="false">BB24/AB24</f>
        <v>22133.3998004608</v>
      </c>
      <c r="BH24" s="25" t="n">
        <f aca="false">BC24/AC24</f>
        <v>20758.0752960676</v>
      </c>
      <c r="BI24" s="25" t="n">
        <f aca="false">BD24/AD24</f>
        <v>18978.7564693359</v>
      </c>
      <c r="BJ24" s="25" t="n">
        <f aca="false">E24*AD24</f>
        <v>68995.1667617111</v>
      </c>
      <c r="BK24" s="25" t="n">
        <f aca="false">0.2*C24*AD24</f>
        <v>42245.1256404925</v>
      </c>
      <c r="BL24" s="25" t="n">
        <f aca="false">BJ24+BK24</f>
        <v>111240.292402204</v>
      </c>
      <c r="BM24" s="25" t="n">
        <f aca="false">BK24*Datos!$D$6</f>
        <v>21122.5628202462</v>
      </c>
      <c r="BN24" s="25" t="n">
        <f aca="false">BL24-BM24</f>
        <v>90117.7295819574</v>
      </c>
      <c r="BO24" s="25" t="n">
        <f aca="false">BN24/AD24</f>
        <v>39062.6394550884</v>
      </c>
      <c r="BP24" s="25" t="n">
        <f aca="false">-(C24+E24)</f>
        <v>-121465.15377475</v>
      </c>
      <c r="BQ24" s="25" t="n">
        <f aca="false">BE24</f>
        <v>21429.7278475354</v>
      </c>
      <c r="BR24" s="25" t="n">
        <f aca="false">BF24</f>
        <v>22243.6672602999</v>
      </c>
      <c r="BS24" s="25" t="n">
        <f aca="false">BG24</f>
        <v>22133.3998004608</v>
      </c>
      <c r="BT24" s="25" t="n">
        <f aca="false">BH24</f>
        <v>20758.0752960676</v>
      </c>
      <c r="BU24" s="25" t="n">
        <f aca="false">BI24+BO24</f>
        <v>58041.3959244243</v>
      </c>
      <c r="BV24" s="27" t="n">
        <f aca="false">IFERROR(IRR(BP24:BU24,0.1),NA())*100</f>
        <v>5.20247951025115</v>
      </c>
    </row>
    <row r="25" customFormat="false" ht="15" hidden="false" customHeight="true" outlineLevel="0" collapsed="false">
      <c r="A25" s="23" t="n">
        <v>24</v>
      </c>
      <c r="B25" s="24" t="n">
        <f aca="true">RAND()</f>
        <v>0.719827529602657</v>
      </c>
      <c r="C25" s="25" t="n">
        <f aca="false">IF(B25&lt;=(Datos!$D$14-Datos!$C$14)/(Datos!$E$14-Datos!$C$14),Datos!$C$14+SQRT((Datos!$E$14-Datos!$C$14)*(Datos!$D$14-Datos!$C$14)*B25),Datos!$E$14-SQRT((Datos!$E$14-Datos!$C$14)*(Datos!$E$14-Datos!$D$14)*(1-B25)))</f>
        <v>81664.0526703197</v>
      </c>
      <c r="D25" s="24" t="n">
        <f aca="true">RAND()</f>
        <v>0.429655311781993</v>
      </c>
      <c r="E25" s="25" t="n">
        <f aca="false">IF(D25&lt;=(Datos!$D$15-Datos!$C$15)/(Datos!$E$15-Datos!$C$15),Datos!$C$15+SQRT((Datos!$E$15-Datos!$C$15)*(Datos!$D$15-Datos!$C$15)*D25),Datos!$E$15-SQRT((Datos!$E$15-Datos!$C$15)*(Datos!$E$15-Datos!$D$15)*(1-D25)))</f>
        <v>30750.5836274551</v>
      </c>
      <c r="F25" s="24" t="n">
        <f aca="true">RAND()</f>
        <v>0.00233802745985764</v>
      </c>
      <c r="G25" s="25" t="n">
        <f aca="false">IF(F25&lt;=(Datos!$D$19-Datos!$C$19)/(Datos!$E$19-Datos!$C$19),Datos!$C$19+SQRT((Datos!$E$19-Datos!$C$19)*(Datos!$D$19-Datos!$C$19)*F25),Datos!$E$19-SQRT((Datos!$E$19-Datos!$C$19)*(Datos!$E$19-Datos!$D$19)*(1-F25)))</f>
        <v>30592.2027684659</v>
      </c>
      <c r="H25" s="24" t="n">
        <f aca="true">RAND()</f>
        <v>0.577371791623215</v>
      </c>
      <c r="I25" s="25" t="n">
        <f aca="false">IF(H25&lt;=(Datos!$D$19-Datos!$C$19)/(Datos!$E$19-Datos!$C$19),Datos!$C$19+SQRT((Datos!$E$19-Datos!$C$19)*(Datos!$D$19-Datos!$C$19)*H25),Datos!$E$19-SQRT((Datos!$E$19-Datos!$C$19)*(Datos!$E$19-Datos!$D$19)*(1-H25)))</f>
        <v>39306.2220446045</v>
      </c>
      <c r="J25" s="24" t="n">
        <f aca="true">RAND()</f>
        <v>0.168092243254482</v>
      </c>
      <c r="K25" s="25" t="n">
        <f aca="false">IF(J25&lt;=(Datos!$D$19-Datos!$C$19)/(Datos!$E$19-Datos!$C$19),Datos!$C$19+SQRT((Datos!$E$19-Datos!$C$19)*(Datos!$D$19-Datos!$C$19)*J25),Datos!$E$19-SQRT((Datos!$E$19-Datos!$C$19)*(Datos!$E$19-Datos!$D$19)*(1-J25)))</f>
        <v>35021.3381172923</v>
      </c>
      <c r="L25" s="24" t="n">
        <f aca="true">RAND()</f>
        <v>0.118167318291094</v>
      </c>
      <c r="M25" s="25" t="n">
        <f aca="false">IF(L25&lt;=(Datos!$D$19-Datos!$C$19)/(Datos!$E$19-Datos!$C$19),Datos!$C$19+SQRT((Datos!$E$19-Datos!$C$19)*(Datos!$D$19-Datos!$C$19)*L25),Datos!$E$19-SQRT((Datos!$E$19-Datos!$C$19)*(Datos!$E$19-Datos!$D$19)*(1-L25)))</f>
        <v>34210.1184952046</v>
      </c>
      <c r="N25" s="24" t="n">
        <f aca="true">RAND()</f>
        <v>0.0890240066670901</v>
      </c>
      <c r="O25" s="25" t="n">
        <f aca="false">IF(N25&lt;=(Datos!$D$19-Datos!$C$19)/(Datos!$E$19-Datos!$C$19),Datos!$C$19+SQRT((Datos!$E$19-Datos!$C$19)*(Datos!$D$19-Datos!$C$19)*N25),Datos!$E$19-SQRT((Datos!$E$19-Datos!$C$19)*(Datos!$E$19-Datos!$D$19)*(1-N25)))</f>
        <v>33654.2579274134</v>
      </c>
      <c r="P25" s="24" t="n">
        <f aca="true">RAND()</f>
        <v>0.611576557557915</v>
      </c>
      <c r="Q25" s="26" t="n">
        <f aca="false">IF(P25&lt;=(Datos!$D$23-Datos!$C$23)/(Datos!$E$23-Datos!$C$23),Datos!$C$23+SQRT((Datos!$E$23-Datos!$C$23)*(Datos!$D$23-Datos!$C$23)*P25),Datos!$E$23-SQRT((Datos!$E$23-Datos!$C$23)*(Datos!$E$23-Datos!$D$23)*(1-P25)))</f>
        <v>0.15355832462956</v>
      </c>
      <c r="R25" s="24" t="n">
        <f aca="true">RAND()</f>
        <v>0.229995505388381</v>
      </c>
      <c r="S25" s="26" t="n">
        <f aca="false">IF(R25&lt;=(Datos!$D$24-Datos!$C$24)/(Datos!$E$24-Datos!$C$24),Datos!$C$24+SQRT((Datos!$E$24-Datos!$C$24)*(Datos!$D$24-Datos!$C$24)*R25),Datos!$E$24-SQRT((Datos!$E$24-Datos!$C$24)*(Datos!$E$24-Datos!$D$24)*(1-R25)))</f>
        <v>0.140346791140106</v>
      </c>
      <c r="T25" s="24" t="n">
        <f aca="true">RAND()</f>
        <v>0.705130679853508</v>
      </c>
      <c r="U25" s="26" t="n">
        <f aca="false">IF(T25&lt;=(Datos!$D$25-Datos!$C$25)/(Datos!$E$25-Datos!$C$25),Datos!$C$25+SQRT((Datos!$E$25-Datos!$C$25)*(Datos!$D$25-Datos!$C$25)*T25),Datos!$E$25-SQRT((Datos!$E$25-Datos!$C$25)*(Datos!$E$25-Datos!$D$25)*(1-T25)))</f>
        <v>0.191266150685817</v>
      </c>
      <c r="V25" s="24" t="n">
        <f aca="true">RAND()</f>
        <v>0.126528768870868</v>
      </c>
      <c r="W25" s="26" t="n">
        <f aca="false">IF(V25&lt;=(Datos!$D$26-Datos!$C$26)/(Datos!$E$26-Datos!$C$26),Datos!$C$26+SQRT((Datos!$E$26-Datos!$C$26)*(Datos!$D$26-Datos!$C$26)*V25),Datos!$E$26-SQRT((Datos!$E$26-Datos!$C$26)*(Datos!$E$26-Datos!$D$26)*(1-V25)))</f>
        <v>0.193309405562204</v>
      </c>
      <c r="X25" s="24" t="n">
        <f aca="true">RAND()</f>
        <v>0.348071135457932</v>
      </c>
      <c r="Y25" s="26" t="n">
        <f aca="false">IF(X25&lt;=(Datos!$D$27-Datos!$C$27)/(Datos!$E$27-Datos!$C$27),Datos!$C$27+SQRT((Datos!$E$27-Datos!$C$27)*(Datos!$D$27-Datos!$C$27)*X25),Datos!$E$27-SQRT((Datos!$E$27-Datos!$C$27)*(Datos!$E$27-Datos!$D$27)*(1-X25)))</f>
        <v>0.220666907475447</v>
      </c>
      <c r="Z25" s="24" t="n">
        <f aca="false">(1+Q25)</f>
        <v>1.15355832462956</v>
      </c>
      <c r="AA25" s="24" t="n">
        <f aca="false">Z25*(1+S25)</f>
        <v>1.31545653388427</v>
      </c>
      <c r="AB25" s="24" t="n">
        <f aca="false">AA25*(1+U25)</f>
        <v>1.56705884151483</v>
      </c>
      <c r="AC25" s="24" t="n">
        <f aca="false">AB25*(1+W25)</f>
        <v>1.86998605464905</v>
      </c>
      <c r="AD25" s="24" t="n">
        <f aca="false">AC25*(1+Y25)</f>
        <v>2.28263009435067</v>
      </c>
      <c r="AE25" s="23" t="n">
        <f aca="false">E25*Q25</f>
        <v>4722.00810321318</v>
      </c>
      <c r="AF25" s="23" t="n">
        <f aca="false">AE25*(1+S25)</f>
        <v>5384.72678823672</v>
      </c>
      <c r="AG25" s="23" t="n">
        <f aca="false">AF25*(1+U25)</f>
        <v>6414.64275351756</v>
      </c>
      <c r="AH25" s="23" t="n">
        <f aca="false">AG25*(1+W25)</f>
        <v>7654.65353109394</v>
      </c>
      <c r="AI25" s="23" t="n">
        <f aca="false">AH25*(1+Y25)</f>
        <v>9343.78225359645</v>
      </c>
      <c r="AJ25" s="25" t="n">
        <f aca="false">G25*Z25</f>
        <v>35289.8901723193</v>
      </c>
      <c r="AK25" s="25" t="n">
        <f aca="false">I25*AA25</f>
        <v>51705.6266108811</v>
      </c>
      <c r="AL25" s="25" t="n">
        <f aca="false">K25*AB25</f>
        <v>54880.4975383831</v>
      </c>
      <c r="AM25" s="25" t="n">
        <f aca="false">M25*AC25</f>
        <v>63972.4445139243</v>
      </c>
      <c r="AN25" s="25" t="n">
        <f aca="false">O25*AD25</f>
        <v>76820.2219481534</v>
      </c>
      <c r="AO25" s="25" t="n">
        <f aca="false">C25/Datos!$D$8</f>
        <v>16332.8105340639</v>
      </c>
      <c r="AP25" s="25" t="n">
        <f aca="false">AJ25-AO25</f>
        <v>18957.0796382553</v>
      </c>
      <c r="AQ25" s="25" t="n">
        <f aca="false">AK25-AO25</f>
        <v>35372.8160768171</v>
      </c>
      <c r="AR25" s="25" t="n">
        <f aca="false">AL25-AO25</f>
        <v>38547.6870043191</v>
      </c>
      <c r="AS25" s="25" t="n">
        <f aca="false">AM25-AO25</f>
        <v>47639.6339798604</v>
      </c>
      <c r="AT25" s="25" t="n">
        <f aca="false">AN25-AO25</f>
        <v>60487.4114140895</v>
      </c>
      <c r="AU25" s="25" t="n">
        <f aca="false">AP25*Datos!$D$6</f>
        <v>9478.53981912767</v>
      </c>
      <c r="AV25" s="25" t="n">
        <f aca="false">AQ25*Datos!$D$6</f>
        <v>17686.4080384086</v>
      </c>
      <c r="AW25" s="25" t="n">
        <f aca="false">AR25*Datos!$D$6</f>
        <v>19273.8435021596</v>
      </c>
      <c r="AX25" s="25" t="n">
        <f aca="false">AS25*Datos!$D$6</f>
        <v>23819.8169899302</v>
      </c>
      <c r="AY25" s="25" t="n">
        <f aca="false">AT25*Datos!$D$6</f>
        <v>30243.7057070448</v>
      </c>
      <c r="AZ25" s="25" t="n">
        <f aca="false">AJ25-AU25-AE25</f>
        <v>21089.3422499784</v>
      </c>
      <c r="BA25" s="25" t="n">
        <f aca="false">AK25-AV25-AF25</f>
        <v>28634.4917842358</v>
      </c>
      <c r="BB25" s="25" t="n">
        <f aca="false">AL25-AW25-AG25</f>
        <v>29192.011282706</v>
      </c>
      <c r="BC25" s="25" t="n">
        <f aca="false">AM25-AX25-AH25</f>
        <v>32497.9739929002</v>
      </c>
      <c r="BD25" s="25" t="n">
        <f aca="false">AN25-AY25-AI25</f>
        <v>37232.7339875122</v>
      </c>
      <c r="BE25" s="25" t="n">
        <f aca="false">AZ25/Z25</f>
        <v>18281.9904288332</v>
      </c>
      <c r="BF25" s="25" t="n">
        <f aca="false">BA25/AA25</f>
        <v>21767.721735118</v>
      </c>
      <c r="BG25" s="25" t="n">
        <f aca="false">BB25/AB25</f>
        <v>18628.5355146505</v>
      </c>
      <c r="BH25" s="25" t="n">
        <f aca="false">BC25/AC25</f>
        <v>17378.7253183549</v>
      </c>
      <c r="BI25" s="25" t="n">
        <f aca="false">BD25/AD25</f>
        <v>16311.3305478887</v>
      </c>
      <c r="BJ25" s="25" t="n">
        <f aca="false">E25*AD25</f>
        <v>70192.2076068761</v>
      </c>
      <c r="BK25" s="25" t="n">
        <f aca="false">0.2*C25*AD25</f>
        <v>37281.764850382</v>
      </c>
      <c r="BL25" s="25" t="n">
        <f aca="false">BJ25+BK25</f>
        <v>107473.972457258</v>
      </c>
      <c r="BM25" s="25" t="n">
        <f aca="false">BK25*Datos!$D$6</f>
        <v>18640.882425191</v>
      </c>
      <c r="BN25" s="25" t="n">
        <f aca="false">BL25-BM25</f>
        <v>88833.0900320672</v>
      </c>
      <c r="BO25" s="25" t="n">
        <f aca="false">BN25/AD25</f>
        <v>38916.9888944871</v>
      </c>
      <c r="BP25" s="25" t="n">
        <f aca="false">-(C25+E25)</f>
        <v>-112414.636297775</v>
      </c>
      <c r="BQ25" s="25" t="n">
        <f aca="false">BE25</f>
        <v>18281.9904288332</v>
      </c>
      <c r="BR25" s="25" t="n">
        <f aca="false">BF25</f>
        <v>21767.721735118</v>
      </c>
      <c r="BS25" s="25" t="n">
        <f aca="false">BG25</f>
        <v>18628.5355146505</v>
      </c>
      <c r="BT25" s="25" t="n">
        <f aca="false">BH25</f>
        <v>17378.7253183549</v>
      </c>
      <c r="BU25" s="25" t="n">
        <f aca="false">BI25+BO25</f>
        <v>55228.3194423758</v>
      </c>
      <c r="BV25" s="27" t="n">
        <f aca="false">IFERROR(IRR(BP25:BU25,0.1),NA())*100</f>
        <v>4.56197892147123</v>
      </c>
    </row>
    <row r="26" customFormat="false" ht="15" hidden="false" customHeight="true" outlineLevel="0" collapsed="false">
      <c r="A26" s="23" t="n">
        <v>25</v>
      </c>
      <c r="B26" s="24" t="n">
        <f aca="true">RAND()</f>
        <v>0.853624095239476</v>
      </c>
      <c r="C26" s="25" t="n">
        <f aca="false">IF(B26&lt;=(Datos!$D$14-Datos!$C$14)/(Datos!$E$14-Datos!$C$14),Datos!$C$14+SQRT((Datos!$E$14-Datos!$C$14)*(Datos!$D$14-Datos!$C$14)*B26),Datos!$E$14-SQRT((Datos!$E$14-Datos!$C$14)*(Datos!$E$14-Datos!$D$14)*(1-B26)))</f>
        <v>86746.6575644999</v>
      </c>
      <c r="D26" s="24" t="n">
        <f aca="true">RAND()</f>
        <v>0.828723979677694</v>
      </c>
      <c r="E26" s="25" t="n">
        <f aca="false">IF(D26&lt;=(Datos!$D$15-Datos!$C$15)/(Datos!$E$15-Datos!$C$15),Datos!$C$15+SQRT((Datos!$E$15-Datos!$C$15)*(Datos!$D$15-Datos!$C$15)*D26),Datos!$E$15-SQRT((Datos!$E$15-Datos!$C$15)*(Datos!$E$15-Datos!$D$15)*(1-D26)))</f>
        <v>34931.3312350928</v>
      </c>
      <c r="F26" s="24" t="n">
        <f aca="true">RAND()</f>
        <v>0.61783347241283</v>
      </c>
      <c r="G26" s="25" t="n">
        <f aca="false">IF(F26&lt;=(Datos!$D$19-Datos!$C$19)/(Datos!$E$19-Datos!$C$19),Datos!$C$19+SQRT((Datos!$E$19-Datos!$C$19)*(Datos!$D$19-Datos!$C$19)*F26),Datos!$E$19-SQRT((Datos!$E$19-Datos!$C$19)*(Datos!$E$19-Datos!$D$19)*(1-F26)))</f>
        <v>39626.786632201</v>
      </c>
      <c r="H26" s="24" t="n">
        <f aca="true">RAND()</f>
        <v>0.300788698196282</v>
      </c>
      <c r="I26" s="25" t="n">
        <f aca="false">IF(H26&lt;=(Datos!$D$19-Datos!$C$19)/(Datos!$E$19-Datos!$C$19),Datos!$C$19+SQRT((Datos!$E$19-Datos!$C$19)*(Datos!$D$19-Datos!$C$19)*H26),Datos!$E$19-SQRT((Datos!$E$19-Datos!$C$19)*(Datos!$E$19-Datos!$D$19)*(1-H26)))</f>
        <v>36717.0160584475</v>
      </c>
      <c r="J26" s="24" t="n">
        <f aca="true">RAND()</f>
        <v>0.867088180089073</v>
      </c>
      <c r="K26" s="25" t="n">
        <f aca="false">IF(J26&lt;=(Datos!$D$19-Datos!$C$19)/(Datos!$E$19-Datos!$C$19),Datos!$C$19+SQRT((Datos!$E$19-Datos!$C$19)*(Datos!$D$19-Datos!$C$19)*J26),Datos!$E$19-SQRT((Datos!$E$19-Datos!$C$19)*(Datos!$E$19-Datos!$D$19)*(1-J26)))</f>
        <v>41842.7248309152</v>
      </c>
      <c r="L26" s="24" t="n">
        <f aca="true">RAND()</f>
        <v>0.240979204768298</v>
      </c>
      <c r="M26" s="25" t="n">
        <f aca="false">IF(L26&lt;=(Datos!$D$19-Datos!$C$19)/(Datos!$E$19-Datos!$C$19),Datos!$C$19+SQRT((Datos!$E$19-Datos!$C$19)*(Datos!$D$19-Datos!$C$19)*L26),Datos!$E$19-SQRT((Datos!$E$19-Datos!$C$19)*(Datos!$E$19-Datos!$D$19)*(1-L26)))</f>
        <v>36012.2276000867</v>
      </c>
      <c r="N26" s="24" t="n">
        <f aca="true">RAND()</f>
        <v>0.511270058818175</v>
      </c>
      <c r="O26" s="25" t="n">
        <f aca="false">IF(N26&lt;=(Datos!$D$19-Datos!$C$19)/(Datos!$E$19-Datos!$C$19),Datos!$C$19+SQRT((Datos!$E$19-Datos!$C$19)*(Datos!$D$19-Datos!$C$19)*N26),Datos!$E$19-SQRT((Datos!$E$19-Datos!$C$19)*(Datos!$E$19-Datos!$D$19)*(1-N26)))</f>
        <v>38757.3117349291</v>
      </c>
      <c r="P26" s="24" t="n">
        <f aca="true">RAND()</f>
        <v>0.938344903726827</v>
      </c>
      <c r="Q26" s="26" t="n">
        <f aca="false">IF(P26&lt;=(Datos!$D$23-Datos!$C$23)/(Datos!$E$23-Datos!$C$23),Datos!$C$23+SQRT((Datos!$E$23-Datos!$C$23)*(Datos!$D$23-Datos!$C$23)*P26),Datos!$E$23-SQRT((Datos!$E$23-Datos!$C$23)*(Datos!$E$23-Datos!$D$23)*(1-P26)))</f>
        <v>0.169465334685349</v>
      </c>
      <c r="R26" s="24" t="n">
        <f aca="true">RAND()</f>
        <v>0.652852120922162</v>
      </c>
      <c r="S26" s="26" t="n">
        <f aca="false">IF(R26&lt;=(Datos!$D$24-Datos!$C$24)/(Datos!$E$24-Datos!$C$24),Datos!$C$24+SQRT((Datos!$E$24-Datos!$C$24)*(Datos!$D$24-Datos!$C$24)*R26),Datos!$E$24-SQRT((Datos!$E$24-Datos!$C$24)*(Datos!$E$24-Datos!$D$24)*(1-R26)))</f>
        <v>0.15500267649647</v>
      </c>
      <c r="T26" s="24" t="n">
        <f aca="true">RAND()</f>
        <v>0.883205272340337</v>
      </c>
      <c r="U26" s="26" t="n">
        <f aca="false">IF(T26&lt;=(Datos!$D$25-Datos!$C$25)/(Datos!$E$25-Datos!$C$25),Datos!$C$25+SQRT((Datos!$E$25-Datos!$C$25)*(Datos!$D$25-Datos!$C$25)*T26),Datos!$E$25-SQRT((Datos!$E$25-Datos!$C$25)*(Datos!$E$25-Datos!$D$25)*(1-T26)))</f>
        <v>0.201916160876433</v>
      </c>
      <c r="V26" s="24" t="n">
        <f aca="true">RAND()</f>
        <v>0.812917630388047</v>
      </c>
      <c r="W26" s="26" t="n">
        <f aca="false">IF(V26&lt;=(Datos!$D$26-Datos!$C$26)/(Datos!$E$26-Datos!$C$26),Datos!$C$26+SQRT((Datos!$E$26-Datos!$C$26)*(Datos!$D$26-Datos!$C$26)*V26),Datos!$E$26-SQRT((Datos!$E$26-Datos!$C$26)*(Datos!$E$26-Datos!$D$26)*(1-V26)))</f>
        <v>0.224411168576079</v>
      </c>
      <c r="X26" s="24" t="n">
        <f aca="true">RAND()</f>
        <v>0.567132203162348</v>
      </c>
      <c r="Y26" s="26" t="n">
        <f aca="false">IF(X26&lt;=(Datos!$D$27-Datos!$C$27)/(Datos!$E$27-Datos!$C$27),Datos!$C$27+SQRT((Datos!$E$27-Datos!$C$27)*(Datos!$D$27-Datos!$C$27)*X26),Datos!$E$27-SQRT((Datos!$E$27-Datos!$C$27)*(Datos!$E$27-Datos!$D$27)*(1-X26)))</f>
        <v>0.231652444705825</v>
      </c>
      <c r="Z26" s="24" t="n">
        <f aca="false">(1+Q26)</f>
        <v>1.16946533468535</v>
      </c>
      <c r="AA26" s="24" t="n">
        <f aca="false">Z26*(1+S26)</f>
        <v>1.35073559163142</v>
      </c>
      <c r="AB26" s="24" t="n">
        <f aca="false">AA26*(1+U26)</f>
        <v>1.62347093665279</v>
      </c>
      <c r="AC26" s="24" t="n">
        <f aca="false">AB26*(1+W26)</f>
        <v>1.98779594669635</v>
      </c>
      <c r="AD26" s="24" t="n">
        <f aca="false">AC26*(1+Y26)</f>
        <v>2.44827373732489</v>
      </c>
      <c r="AE26" s="23" t="n">
        <f aca="false">E26*Q26</f>
        <v>5919.64973875978</v>
      </c>
      <c r="AF26" s="23" t="n">
        <f aca="false">AE26*(1+S26)</f>
        <v>6837.21129218918</v>
      </c>
      <c r="AG26" s="23" t="n">
        <f aca="false">AF26*(1+U26)</f>
        <v>8217.75474740902</v>
      </c>
      <c r="AH26" s="23" t="n">
        <f aca="false">AG26*(1+W26)</f>
        <v>10061.9106933467</v>
      </c>
      <c r="AI26" s="23" t="n">
        <f aca="false">AH26*(1+Y26)</f>
        <v>12392.7769038721</v>
      </c>
      <c r="AJ26" s="25" t="n">
        <f aca="false">G26*Z26</f>
        <v>46342.1532913319</v>
      </c>
      <c r="AK26" s="25" t="n">
        <f aca="false">I26*AA26</f>
        <v>49594.9804086475</v>
      </c>
      <c r="AL26" s="25" t="n">
        <f aca="false">K26*AB26</f>
        <v>67930.4476733509</v>
      </c>
      <c r="AM26" s="25" t="n">
        <f aca="false">M26*AC26</f>
        <v>71584.9600549587</v>
      </c>
      <c r="AN26" s="25" t="n">
        <f aca="false">O26*AD26</f>
        <v>94888.5084499404</v>
      </c>
      <c r="AO26" s="25" t="n">
        <f aca="false">C26/Datos!$D$8</f>
        <v>17349.3315129</v>
      </c>
      <c r="AP26" s="25" t="n">
        <f aca="false">AJ26-AO26</f>
        <v>28992.8217784319</v>
      </c>
      <c r="AQ26" s="25" t="n">
        <f aca="false">AK26-AO26</f>
        <v>32245.6488957475</v>
      </c>
      <c r="AR26" s="25" t="n">
        <f aca="false">AL26-AO26</f>
        <v>50581.116160451</v>
      </c>
      <c r="AS26" s="25" t="n">
        <f aca="false">AM26-AO26</f>
        <v>54235.6285420588</v>
      </c>
      <c r="AT26" s="25" t="n">
        <f aca="false">AN26-AO26</f>
        <v>77539.1769370404</v>
      </c>
      <c r="AU26" s="25" t="n">
        <f aca="false">AP26*Datos!$D$6</f>
        <v>14496.410889216</v>
      </c>
      <c r="AV26" s="25" t="n">
        <f aca="false">AQ26*Datos!$D$6</f>
        <v>16122.8244478737</v>
      </c>
      <c r="AW26" s="25" t="n">
        <f aca="false">AR26*Datos!$D$6</f>
        <v>25290.5580802255</v>
      </c>
      <c r="AX26" s="25" t="n">
        <f aca="false">AS26*Datos!$D$6</f>
        <v>27117.8142710294</v>
      </c>
      <c r="AY26" s="25" t="n">
        <f aca="false">AT26*Datos!$D$6</f>
        <v>38769.5884685202</v>
      </c>
      <c r="AZ26" s="25" t="n">
        <f aca="false">AJ26-AU26-AE26</f>
        <v>25926.0926633562</v>
      </c>
      <c r="BA26" s="25" t="n">
        <f aca="false">AK26-AV26-AF26</f>
        <v>26634.9446685845</v>
      </c>
      <c r="BB26" s="25" t="n">
        <f aca="false">AL26-AW26-AG26</f>
        <v>34422.1348457164</v>
      </c>
      <c r="BC26" s="25" t="n">
        <f aca="false">AM26-AX26-AH26</f>
        <v>34405.2350905826</v>
      </c>
      <c r="BD26" s="25" t="n">
        <f aca="false">AN26-AY26-AI26</f>
        <v>43726.143077548</v>
      </c>
      <c r="BE26" s="25" t="n">
        <f aca="false">AZ26/Z26</f>
        <v>22169.18440796</v>
      </c>
      <c r="BF26" s="25" t="n">
        <f aca="false">BA26/AA26</f>
        <v>19718.8441865331</v>
      </c>
      <c r="BG26" s="25" t="n">
        <f aca="false">BB26/AB26</f>
        <v>21202.803246165</v>
      </c>
      <c r="BH26" s="25" t="n">
        <f aca="false">BC26/AC26</f>
        <v>17308.2328433978</v>
      </c>
      <c r="BI26" s="25" t="n">
        <f aca="false">BD26/AD26</f>
        <v>17859.9894329323</v>
      </c>
      <c r="BJ26" s="25" t="n">
        <f aca="false">E26*AD26</f>
        <v>85521.4608726741</v>
      </c>
      <c r="BK26" s="25" t="n">
        <f aca="false">0.2*C26*AD26</f>
        <v>42475.912703176</v>
      </c>
      <c r="BL26" s="25" t="n">
        <f aca="false">BJ26+BK26</f>
        <v>127997.37357585</v>
      </c>
      <c r="BM26" s="25" t="n">
        <f aca="false">BK26*Datos!$D$6</f>
        <v>21237.956351588</v>
      </c>
      <c r="BN26" s="25" t="n">
        <f aca="false">BL26-BM26</f>
        <v>106759.417224262</v>
      </c>
      <c r="BO26" s="25" t="n">
        <f aca="false">BN26/AD26</f>
        <v>43605.9969915428</v>
      </c>
      <c r="BP26" s="25" t="n">
        <f aca="false">-(C26+E26)</f>
        <v>-121677.988799593</v>
      </c>
      <c r="BQ26" s="25" t="n">
        <f aca="false">BE26</f>
        <v>22169.18440796</v>
      </c>
      <c r="BR26" s="25" t="n">
        <f aca="false">BF26</f>
        <v>19718.8441865331</v>
      </c>
      <c r="BS26" s="25" t="n">
        <f aca="false">BG26</f>
        <v>21202.803246165</v>
      </c>
      <c r="BT26" s="25" t="n">
        <f aca="false">BH26</f>
        <v>17308.2328433978</v>
      </c>
      <c r="BU26" s="25" t="n">
        <f aca="false">BI26+BO26</f>
        <v>61465.986424475</v>
      </c>
      <c r="BV26" s="27" t="n">
        <f aca="false">IFERROR(IRR(BP26:BU26,0.1),NA())*100</f>
        <v>4.50277254033484</v>
      </c>
    </row>
    <row r="27" customFormat="false" ht="15" hidden="false" customHeight="true" outlineLevel="0" collapsed="false">
      <c r="A27" s="23" t="n">
        <v>26</v>
      </c>
      <c r="B27" s="24" t="n">
        <f aca="true">RAND()</f>
        <v>0.443949091673053</v>
      </c>
      <c r="C27" s="25" t="n">
        <f aca="false">IF(B27&lt;=(Datos!$D$14-Datos!$C$14)/(Datos!$E$14-Datos!$C$14),Datos!$C$14+SQRT((Datos!$E$14-Datos!$C$14)*(Datos!$D$14-Datos!$C$14)*B27),Datos!$E$14-SQRT((Datos!$E$14-Datos!$C$14)*(Datos!$E$14-Datos!$D$14)*(1-B27)))</f>
        <v>74168.6026318293</v>
      </c>
      <c r="D27" s="24" t="n">
        <f aca="true">RAND()</f>
        <v>0.641634542865709</v>
      </c>
      <c r="E27" s="25" t="n">
        <f aca="false">IF(D27&lt;=(Datos!$D$15-Datos!$C$15)/(Datos!$E$15-Datos!$C$15),Datos!$C$15+SQRT((Datos!$E$15-Datos!$C$15)*(Datos!$D$15-Datos!$C$15)*D27),Datos!$E$15-SQRT((Datos!$E$15-Datos!$C$15)*(Datos!$E$15-Datos!$D$15)*(1-D27)))</f>
        <v>32668.2322343009</v>
      </c>
      <c r="F27" s="24" t="n">
        <f aca="true">RAND()</f>
        <v>0.738551925165722</v>
      </c>
      <c r="G27" s="25" t="n">
        <f aca="false">IF(F27&lt;=(Datos!$D$19-Datos!$C$19)/(Datos!$E$19-Datos!$C$19),Datos!$C$19+SQRT((Datos!$E$19-Datos!$C$19)*(Datos!$D$19-Datos!$C$19)*F27),Datos!$E$19-SQRT((Datos!$E$19-Datos!$C$19)*(Datos!$E$19-Datos!$D$19)*(1-F27)))</f>
        <v>40571.8394775516</v>
      </c>
      <c r="H27" s="24" t="n">
        <f aca="true">RAND()</f>
        <v>0.848972176365899</v>
      </c>
      <c r="I27" s="25" t="n">
        <f aca="false">IF(H27&lt;=(Datos!$D$19-Datos!$C$19)/(Datos!$E$19-Datos!$C$19),Datos!$C$19+SQRT((Datos!$E$19-Datos!$C$19)*(Datos!$D$19-Datos!$C$19)*H27),Datos!$E$19-SQRT((Datos!$E$19-Datos!$C$19)*(Datos!$E$19-Datos!$D$19)*(1-H27)))</f>
        <v>41634.4262342719</v>
      </c>
      <c r="J27" s="24" t="n">
        <f aca="true">RAND()</f>
        <v>0.890252637985193</v>
      </c>
      <c r="K27" s="25" t="n">
        <f aca="false">IF(J27&lt;=(Datos!$D$19-Datos!$C$19)/(Datos!$E$19-Datos!$C$19),Datos!$C$19+SQRT((Datos!$E$19-Datos!$C$19)*(Datos!$D$19-Datos!$C$19)*J27),Datos!$E$19-SQRT((Datos!$E$19-Datos!$C$19)*(Datos!$E$19-Datos!$D$19)*(1-J27)))</f>
        <v>42131.0189698936</v>
      </c>
      <c r="L27" s="24" t="n">
        <f aca="true">RAND()</f>
        <v>0.737167384465631</v>
      </c>
      <c r="M27" s="25" t="n">
        <f aca="false">IF(L27&lt;=(Datos!$D$19-Datos!$C$19)/(Datos!$E$19-Datos!$C$19),Datos!$C$19+SQRT((Datos!$E$19-Datos!$C$19)*(Datos!$D$19-Datos!$C$19)*L27),Datos!$E$19-SQRT((Datos!$E$19-Datos!$C$19)*(Datos!$E$19-Datos!$D$19)*(1-L27)))</f>
        <v>40560.1299382665</v>
      </c>
      <c r="N27" s="24" t="n">
        <f aca="true">RAND()</f>
        <v>0.49353189829103</v>
      </c>
      <c r="O27" s="25" t="n">
        <f aca="false">IF(N27&lt;=(Datos!$D$19-Datos!$C$19)/(Datos!$E$19-Datos!$C$19),Datos!$C$19+SQRT((Datos!$E$19-Datos!$C$19)*(Datos!$D$19-Datos!$C$19)*N27),Datos!$E$19-SQRT((Datos!$E$19-Datos!$C$19)*(Datos!$E$19-Datos!$D$19)*(1-N27)))</f>
        <v>38604.0562959371</v>
      </c>
      <c r="P27" s="24" t="n">
        <f aca="true">RAND()</f>
        <v>0.917732405325282</v>
      </c>
      <c r="Q27" s="26" t="n">
        <f aca="false">IF(P27&lt;=(Datos!$D$23-Datos!$C$23)/(Datos!$E$23-Datos!$C$23),Datos!$C$23+SQRT((Datos!$E$23-Datos!$C$23)*(Datos!$D$23-Datos!$C$23)*P27),Datos!$E$23-SQRT((Datos!$E$23-Datos!$C$23)*(Datos!$E$23-Datos!$D$23)*(1-P27)))</f>
        <v>0.167831118768987</v>
      </c>
      <c r="R27" s="24" t="n">
        <f aca="true">RAND()</f>
        <v>0.294033769795535</v>
      </c>
      <c r="S27" s="26" t="n">
        <f aca="false">IF(R27&lt;=(Datos!$D$24-Datos!$C$24)/(Datos!$E$24-Datos!$C$24),Datos!$C$24+SQRT((Datos!$E$24-Datos!$C$24)*(Datos!$D$24-Datos!$C$24)*R27),Datos!$E$24-SQRT((Datos!$E$24-Datos!$C$24)*(Datos!$E$24-Datos!$D$24)*(1-R27)))</f>
        <v>0.143005668554336</v>
      </c>
      <c r="T27" s="24" t="n">
        <f aca="true">RAND()</f>
        <v>0.665104521176376</v>
      </c>
      <c r="U27" s="26" t="n">
        <f aca="false">IF(T27&lt;=(Datos!$D$25-Datos!$C$25)/(Datos!$E$25-Datos!$C$25),Datos!$C$25+SQRT((Datos!$E$25-Datos!$C$25)*(Datos!$D$25-Datos!$C$25)*T27),Datos!$E$25-SQRT((Datos!$E$25-Datos!$C$25)*(Datos!$E$25-Datos!$D$25)*(1-T27)))</f>
        <v>0.189377992542844</v>
      </c>
      <c r="V27" s="24" t="n">
        <f aca="true">RAND()</f>
        <v>0.286960310364034</v>
      </c>
      <c r="W27" s="26" t="n">
        <f aca="false">IF(V27&lt;=(Datos!$D$26-Datos!$C$26)/(Datos!$E$26-Datos!$C$26),Datos!$C$26+SQRT((Datos!$E$26-Datos!$C$26)*(Datos!$D$26-Datos!$C$26)*V27),Datos!$E$26-SQRT((Datos!$E$26-Datos!$C$26)*(Datos!$E$26-Datos!$D$26)*(1-V27)))</f>
        <v>0.200043629898422</v>
      </c>
      <c r="X27" s="24" t="n">
        <f aca="true">RAND()</f>
        <v>0.382386732134012</v>
      </c>
      <c r="Y27" s="26" t="n">
        <f aca="false">IF(X27&lt;=(Datos!$D$27-Datos!$C$27)/(Datos!$E$27-Datos!$C$27),Datos!$C$27+SQRT((Datos!$E$27-Datos!$C$27)*(Datos!$D$27-Datos!$C$27)*X27),Datos!$E$27-SQRT((Datos!$E$27-Datos!$C$27)*(Datos!$E$27-Datos!$D$27)*(1-X27)))</f>
        <v>0.22224957449095</v>
      </c>
      <c r="Z27" s="24" t="n">
        <f aca="false">(1+Q27)</f>
        <v>1.16783111876899</v>
      </c>
      <c r="AA27" s="24" t="n">
        <f aca="false">Z27*(1+S27)</f>
        <v>1.3348375886671</v>
      </c>
      <c r="AB27" s="24" t="n">
        <f aca="false">AA27*(1+U27)</f>
        <v>1.58762645157961</v>
      </c>
      <c r="AC27" s="24" t="n">
        <f aca="false">AB27*(1+W27)</f>
        <v>1.90522100987635</v>
      </c>
      <c r="AD27" s="24" t="n">
        <f aca="false">AC27*(1+Y27)</f>
        <v>2.32865556863258</v>
      </c>
      <c r="AE27" s="23" t="n">
        <f aca="false">E27*Q27</f>
        <v>5482.74596408782</v>
      </c>
      <c r="AF27" s="23" t="n">
        <f aca="false">AE27*(1+S27)</f>
        <v>6266.80971619579</v>
      </c>
      <c r="AG27" s="23" t="n">
        <f aca="false">AF27*(1+U27)</f>
        <v>7453.60555989693</v>
      </c>
      <c r="AH27" s="23" t="n">
        <f aca="false">AG27*(1+W27)</f>
        <v>8944.65187192977</v>
      </c>
      <c r="AI27" s="23" t="n">
        <f aca="false">AH27*(1+Y27)</f>
        <v>10932.5969444358</v>
      </c>
      <c r="AJ27" s="25" t="n">
        <f aca="false">G27*Z27</f>
        <v>47381.0566875848</v>
      </c>
      <c r="AK27" s="25" t="n">
        <f aca="false">I27*AA27</f>
        <v>55575.1971200939</v>
      </c>
      <c r="AL27" s="25" t="n">
        <f aca="false">K27*AB27</f>
        <v>66888.3201486054</v>
      </c>
      <c r="AM27" s="25" t="n">
        <f aca="false">M27*AC27</f>
        <v>77276.0117216999</v>
      </c>
      <c r="AN27" s="25" t="n">
        <f aca="false">O27*AD27</f>
        <v>89895.5506653396</v>
      </c>
      <c r="AO27" s="25" t="n">
        <f aca="false">C27/Datos!$D$8</f>
        <v>14833.7205263659</v>
      </c>
      <c r="AP27" s="25" t="n">
        <f aca="false">AJ27-AO27</f>
        <v>32547.3361612189</v>
      </c>
      <c r="AQ27" s="25" t="n">
        <f aca="false">AK27-AO27</f>
        <v>40741.476593728</v>
      </c>
      <c r="AR27" s="25" t="n">
        <f aca="false">AL27-AO27</f>
        <v>52054.5996222395</v>
      </c>
      <c r="AS27" s="25" t="n">
        <f aca="false">AM27-AO27</f>
        <v>62442.291195334</v>
      </c>
      <c r="AT27" s="25" t="n">
        <f aca="false">AN27-AO27</f>
        <v>75061.8301389737</v>
      </c>
      <c r="AU27" s="25" t="n">
        <f aca="false">AP27*Datos!$D$6</f>
        <v>16273.6680806095</v>
      </c>
      <c r="AV27" s="25" t="n">
        <f aca="false">AQ27*Datos!$D$6</f>
        <v>20370.738296864</v>
      </c>
      <c r="AW27" s="25" t="n">
        <f aca="false">AR27*Datos!$D$6</f>
        <v>26027.2998111198</v>
      </c>
      <c r="AX27" s="25" t="n">
        <f aca="false">AS27*Datos!$D$6</f>
        <v>31221.145597667</v>
      </c>
      <c r="AY27" s="25" t="n">
        <f aca="false">AT27*Datos!$D$6</f>
        <v>37530.9150694869</v>
      </c>
      <c r="AZ27" s="25" t="n">
        <f aca="false">AJ27-AU27-AE27</f>
        <v>25624.6426428875</v>
      </c>
      <c r="BA27" s="25" t="n">
        <f aca="false">AK27-AV27-AF27</f>
        <v>28937.6491070341</v>
      </c>
      <c r="BB27" s="25" t="n">
        <f aca="false">AL27-AW27-AG27</f>
        <v>33407.4147775887</v>
      </c>
      <c r="BC27" s="25" t="n">
        <f aca="false">AM27-AX27-AH27</f>
        <v>37110.2142521031</v>
      </c>
      <c r="BD27" s="25" t="n">
        <f aca="false">AN27-AY27-AI27</f>
        <v>41432.0386514169</v>
      </c>
      <c r="BE27" s="25" t="n">
        <f aca="false">AZ27/Z27</f>
        <v>21942.0789796203</v>
      </c>
      <c r="BF27" s="25" t="n">
        <f aca="false">BA27/AA27</f>
        <v>21678.7790160522</v>
      </c>
      <c r="BG27" s="25" t="n">
        <f aca="false">BB27/AB27</f>
        <v>21042.3646849358</v>
      </c>
      <c r="BH27" s="25" t="n">
        <f aca="false">BC27/AC27</f>
        <v>19478.1676559989</v>
      </c>
      <c r="BI27" s="25" t="n">
        <f aca="false">BD27/AD27</f>
        <v>17792.2571330488</v>
      </c>
      <c r="BJ27" s="25" t="n">
        <f aca="false">E27*AD27</f>
        <v>76073.0609097873</v>
      </c>
      <c r="BK27" s="25" t="n">
        <f aca="false">0.2*C27*AD27</f>
        <v>34542.6259072613</v>
      </c>
      <c r="BL27" s="25" t="n">
        <f aca="false">BJ27+BK27</f>
        <v>110615.686817049</v>
      </c>
      <c r="BM27" s="25" t="n">
        <f aca="false">BK27*Datos!$D$6</f>
        <v>17271.3129536306</v>
      </c>
      <c r="BN27" s="25" t="n">
        <f aca="false">BL27-BM27</f>
        <v>93344.373863418</v>
      </c>
      <c r="BO27" s="25" t="n">
        <f aca="false">BN27/AD27</f>
        <v>40085.0924974839</v>
      </c>
      <c r="BP27" s="25" t="n">
        <f aca="false">-(C27+E27)</f>
        <v>-106836.83486613</v>
      </c>
      <c r="BQ27" s="25" t="n">
        <f aca="false">BE27</f>
        <v>21942.0789796203</v>
      </c>
      <c r="BR27" s="25" t="n">
        <f aca="false">BF27</f>
        <v>21678.7790160522</v>
      </c>
      <c r="BS27" s="25" t="n">
        <f aca="false">BG27</f>
        <v>21042.3646849358</v>
      </c>
      <c r="BT27" s="25" t="n">
        <f aca="false">BH27</f>
        <v>19478.1676559989</v>
      </c>
      <c r="BU27" s="25" t="n">
        <f aca="false">BI27+BO27</f>
        <v>57877.3496305327</v>
      </c>
      <c r="BV27" s="27" t="n">
        <f aca="false">IFERROR(IRR(BP27:BU27,0.1),NA())*100</f>
        <v>8.75249578130813</v>
      </c>
    </row>
    <row r="28" customFormat="false" ht="15" hidden="false" customHeight="true" outlineLevel="0" collapsed="false">
      <c r="A28" s="23" t="n">
        <v>27</v>
      </c>
      <c r="B28" s="24" t="n">
        <f aca="true">RAND()</f>
        <v>0.656585845366976</v>
      </c>
      <c r="C28" s="25" t="n">
        <f aca="false">IF(B28&lt;=(Datos!$D$14-Datos!$C$14)/(Datos!$E$14-Datos!$C$14),Datos!$C$14+SQRT((Datos!$E$14-Datos!$C$14)*(Datos!$D$14-Datos!$C$14)*B28),Datos!$E$14-SQRT((Datos!$E$14-Datos!$C$14)*(Datos!$E$14-Datos!$D$14)*(1-B28)))</f>
        <v>79699.8279426102</v>
      </c>
      <c r="D28" s="24" t="n">
        <f aca="true">RAND()</f>
        <v>0.254875944877052</v>
      </c>
      <c r="E28" s="25" t="n">
        <f aca="false">IF(D28&lt;=(Datos!$D$15-Datos!$C$15)/(Datos!$E$15-Datos!$C$15),Datos!$C$15+SQRT((Datos!$E$15-Datos!$C$15)*(Datos!$D$15-Datos!$C$15)*D28),Datos!$E$15-SQRT((Datos!$E$15-Datos!$C$15)*(Datos!$E$15-Datos!$D$15)*(1-D28)))</f>
        <v>29372.1500278214</v>
      </c>
      <c r="F28" s="24" t="n">
        <f aca="true">RAND()</f>
        <v>0.0354912457920611</v>
      </c>
      <c r="G28" s="25" t="n">
        <f aca="false">IF(F28&lt;=(Datos!$D$19-Datos!$C$19)/(Datos!$E$19-Datos!$C$19),Datos!$C$19+SQRT((Datos!$E$19-Datos!$C$19)*(Datos!$D$19-Datos!$C$19)*F28),Datos!$E$19-SQRT((Datos!$E$19-Datos!$C$19)*(Datos!$E$19-Datos!$D$19)*(1-F28)))</f>
        <v>32307.3116106866</v>
      </c>
      <c r="H28" s="24" t="n">
        <f aca="true">RAND()</f>
        <v>0.0214763530293329</v>
      </c>
      <c r="I28" s="25" t="n">
        <f aca="false">IF(H28&lt;=(Datos!$D$19-Datos!$C$19)/(Datos!$E$19-Datos!$C$19),Datos!$C$19+SQRT((Datos!$E$19-Datos!$C$19)*(Datos!$D$19-Datos!$C$19)*H28),Datos!$E$19-SQRT((Datos!$E$19-Datos!$C$19)*(Datos!$E$19-Datos!$D$19)*(1-H28)))</f>
        <v>31794.8406487485</v>
      </c>
      <c r="J28" s="24" t="n">
        <f aca="true">RAND()</f>
        <v>0.459456535431909</v>
      </c>
      <c r="K28" s="25" t="n">
        <f aca="false">IF(J28&lt;=(Datos!$D$19-Datos!$C$19)/(Datos!$E$19-Datos!$C$19),Datos!$C$19+SQRT((Datos!$E$19-Datos!$C$19)*(Datos!$D$19-Datos!$C$19)*J28),Datos!$E$19-SQRT((Datos!$E$19-Datos!$C$19)*(Datos!$E$19-Datos!$D$19)*(1-J28)))</f>
        <v>38301.7155043272</v>
      </c>
      <c r="L28" s="24" t="n">
        <f aca="true">RAND()</f>
        <v>0.541082731567185</v>
      </c>
      <c r="M28" s="25" t="n">
        <f aca="false">IF(L28&lt;=(Datos!$D$19-Datos!$C$19)/(Datos!$E$19-Datos!$C$19),Datos!$C$19+SQRT((Datos!$E$19-Datos!$C$19)*(Datos!$D$19-Datos!$C$19)*L28),Datos!$E$19-SQRT((Datos!$E$19-Datos!$C$19)*(Datos!$E$19-Datos!$D$19)*(1-L28)))</f>
        <v>39009.0182447966</v>
      </c>
      <c r="N28" s="24" t="n">
        <f aca="true">RAND()</f>
        <v>0.429038666896228</v>
      </c>
      <c r="O28" s="25" t="n">
        <f aca="false">IF(N28&lt;=(Datos!$D$19-Datos!$C$19)/(Datos!$E$19-Datos!$C$19),Datos!$C$19+SQRT((Datos!$E$19-Datos!$C$19)*(Datos!$D$19-Datos!$C$19)*N28),Datos!$E$19-SQRT((Datos!$E$19-Datos!$C$19)*(Datos!$E$19-Datos!$D$19)*(1-N28)))</f>
        <v>38022.2066811093</v>
      </c>
      <c r="P28" s="24" t="n">
        <f aca="true">RAND()</f>
        <v>0.837640812069306</v>
      </c>
      <c r="Q28" s="26" t="n">
        <f aca="false">IF(P28&lt;=(Datos!$D$23-Datos!$C$23)/(Datos!$E$23-Datos!$C$23),Datos!$C$23+SQRT((Datos!$E$23-Datos!$C$23)*(Datos!$D$23-Datos!$C$23)*P28),Datos!$E$23-SQRT((Datos!$E$23-Datos!$C$23)*(Datos!$E$23-Datos!$D$23)*(1-P28)))</f>
        <v>0.162904780250747</v>
      </c>
      <c r="R28" s="24" t="n">
        <f aca="true">RAND()</f>
        <v>0.096706632473144</v>
      </c>
      <c r="S28" s="26" t="n">
        <f aca="false">IF(R28&lt;=(Datos!$D$24-Datos!$C$24)/(Datos!$E$24-Datos!$C$24),Datos!$C$24+SQRT((Datos!$E$24-Datos!$C$24)*(Datos!$D$24-Datos!$C$24)*R28),Datos!$E$24-SQRT((Datos!$E$24-Datos!$C$24)*(Datos!$E$24-Datos!$D$24)*(1-R28)))</f>
        <v>0.133193632496461</v>
      </c>
      <c r="T28" s="24" t="n">
        <f aca="true">RAND()</f>
        <v>0.216170105548847</v>
      </c>
      <c r="U28" s="26" t="n">
        <f aca="false">IF(T28&lt;=(Datos!$D$25-Datos!$C$25)/(Datos!$E$25-Datos!$C$25),Datos!$C$25+SQRT((Datos!$E$25-Datos!$C$25)*(Datos!$D$25-Datos!$C$25)*T28),Datos!$E$25-SQRT((Datos!$E$25-Datos!$C$25)*(Datos!$E$25-Datos!$D$25)*(1-T28)))</f>
        <v>0.171306271885353</v>
      </c>
      <c r="V28" s="24" t="n">
        <f aca="true">RAND()</f>
        <v>0.787889598085551</v>
      </c>
      <c r="W28" s="26" t="n">
        <f aca="false">IF(V28&lt;=(Datos!$D$26-Datos!$C$26)/(Datos!$E$26-Datos!$C$26),Datos!$C$26+SQRT((Datos!$E$26-Datos!$C$26)*(Datos!$D$26-Datos!$C$26)*V28),Datos!$E$26-SQRT((Datos!$E$26-Datos!$C$26)*(Datos!$E$26-Datos!$D$26)*(1-V28)))</f>
        <v>0.222753231261293</v>
      </c>
      <c r="X28" s="24" t="n">
        <f aca="true">RAND()</f>
        <v>0.210347517254852</v>
      </c>
      <c r="Y28" s="26" t="n">
        <f aca="false">IF(X28&lt;=(Datos!$D$27-Datos!$C$27)/(Datos!$E$27-Datos!$C$27),Datos!$C$27+SQRT((Datos!$E$27-Datos!$C$27)*(Datos!$D$27-Datos!$C$27)*X28),Datos!$E$27-SQRT((Datos!$E$27-Datos!$C$27)*(Datos!$E$27-Datos!$D$27)*(1-X28)))</f>
        <v>0.213831456031642</v>
      </c>
      <c r="Z28" s="24" t="n">
        <f aca="false">(1+Q28)</f>
        <v>1.16290478025075</v>
      </c>
      <c r="AA28" s="24" t="n">
        <f aca="false">Z28*(1+S28)</f>
        <v>1.31779629217984</v>
      </c>
      <c r="AB28" s="24" t="n">
        <f aca="false">AA28*(1+U28)</f>
        <v>1.54354306209751</v>
      </c>
      <c r="AC28" s="24" t="n">
        <f aca="false">AB28*(1+W28)</f>
        <v>1.88737226677068</v>
      </c>
      <c r="AD28" s="24" t="n">
        <f aca="false">AC28*(1+Y28)</f>
        <v>2.290951826648</v>
      </c>
      <c r="AE28" s="23" t="n">
        <f aca="false">E28*Q28</f>
        <v>4784.86364577422</v>
      </c>
      <c r="AF28" s="23" t="n">
        <f aca="false">AE28*(1+S28)</f>
        <v>5422.17701575515</v>
      </c>
      <c r="AG28" s="23" t="n">
        <f aca="false">AF28*(1+U28)</f>
        <v>6351.02994582661</v>
      </c>
      <c r="AH28" s="23" t="n">
        <f aca="false">AG28*(1+W28)</f>
        <v>7765.74238809672</v>
      </c>
      <c r="AI28" s="23" t="n">
        <f aca="false">AH28*(1+Y28)</f>
        <v>9426.30239011009</v>
      </c>
      <c r="AJ28" s="25" t="n">
        <f aca="false">G28*Z28</f>
        <v>37570.3271091179</v>
      </c>
      <c r="AK28" s="25" t="n">
        <f aca="false">I28*AA28</f>
        <v>41899.1231173697</v>
      </c>
      <c r="AL28" s="25" t="n">
        <f aca="false">K28*AB28</f>
        <v>59120.3472331369</v>
      </c>
      <c r="AM28" s="25" t="n">
        <f aca="false">M28*AC28</f>
        <v>73624.5391891807</v>
      </c>
      <c r="AN28" s="25" t="n">
        <f aca="false">O28*AD28</f>
        <v>87107.0438492751</v>
      </c>
      <c r="AO28" s="25" t="n">
        <f aca="false">C28/Datos!$D$8</f>
        <v>15939.965588522</v>
      </c>
      <c r="AP28" s="25" t="n">
        <f aca="false">AJ28-AO28</f>
        <v>21630.3615205959</v>
      </c>
      <c r="AQ28" s="25" t="n">
        <f aca="false">AK28-AO28</f>
        <v>25959.1575288477</v>
      </c>
      <c r="AR28" s="25" t="n">
        <f aca="false">AL28-AO28</f>
        <v>43180.3816446149</v>
      </c>
      <c r="AS28" s="25" t="n">
        <f aca="false">AM28-AO28</f>
        <v>57684.5736006586</v>
      </c>
      <c r="AT28" s="25" t="n">
        <f aca="false">AN28-AO28</f>
        <v>71167.078260753</v>
      </c>
      <c r="AU28" s="25" t="n">
        <f aca="false">AP28*Datos!$D$6</f>
        <v>10815.1807602979</v>
      </c>
      <c r="AV28" s="25" t="n">
        <f aca="false">AQ28*Datos!$D$6</f>
        <v>12979.5787644238</v>
      </c>
      <c r="AW28" s="25" t="n">
        <f aca="false">AR28*Datos!$D$6</f>
        <v>21590.1908223074</v>
      </c>
      <c r="AX28" s="25" t="n">
        <f aca="false">AS28*Datos!$D$6</f>
        <v>28842.2868003293</v>
      </c>
      <c r="AY28" s="25" t="n">
        <f aca="false">AT28*Datos!$D$6</f>
        <v>35583.5391303765</v>
      </c>
      <c r="AZ28" s="25" t="n">
        <f aca="false">AJ28-AU28-AE28</f>
        <v>21970.2827030458</v>
      </c>
      <c r="BA28" s="25" t="n">
        <f aca="false">AK28-AV28-AF28</f>
        <v>23497.3673371907</v>
      </c>
      <c r="BB28" s="25" t="n">
        <f aca="false">AL28-AW28-AG28</f>
        <v>31179.1264650029</v>
      </c>
      <c r="BC28" s="25" t="n">
        <f aca="false">AM28-AX28-AH28</f>
        <v>37016.5100007546</v>
      </c>
      <c r="BD28" s="25" t="n">
        <f aca="false">AN28-AY28-AI28</f>
        <v>42097.2023287885</v>
      </c>
      <c r="BE28" s="25" t="n">
        <f aca="false">AZ28/Z28</f>
        <v>18892.5895534701</v>
      </c>
      <c r="BF28" s="25" t="n">
        <f aca="false">BA28/AA28</f>
        <v>17830.8039540181</v>
      </c>
      <c r="BG28" s="25" t="n">
        <f aca="false">BB28/AB28</f>
        <v>20199.7127457097</v>
      </c>
      <c r="BH28" s="25" t="n">
        <f aca="false">BC28/AC28</f>
        <v>19612.7232833035</v>
      </c>
      <c r="BI28" s="25" t="n">
        <f aca="false">BD28/AD28</f>
        <v>18375.4201372199</v>
      </c>
      <c r="BJ28" s="25" t="n">
        <f aca="false">E28*AD28</f>
        <v>67290.1807588166</v>
      </c>
      <c r="BK28" s="25" t="n">
        <f aca="false">0.2*C28*AD28</f>
        <v>36517.6932817308</v>
      </c>
      <c r="BL28" s="25" t="n">
        <f aca="false">BJ28+BK28</f>
        <v>103807.874040547</v>
      </c>
      <c r="BM28" s="25" t="n">
        <f aca="false">BK28*Datos!$D$6</f>
        <v>18258.8466408654</v>
      </c>
      <c r="BN28" s="25" t="n">
        <f aca="false">BL28-BM28</f>
        <v>85549.027399682</v>
      </c>
      <c r="BO28" s="25" t="n">
        <f aca="false">BN28/AD28</f>
        <v>37342.1328220825</v>
      </c>
      <c r="BP28" s="25" t="n">
        <f aca="false">-(C28+E28)</f>
        <v>-109071.977970432</v>
      </c>
      <c r="BQ28" s="25" t="n">
        <f aca="false">BE28</f>
        <v>18892.5895534701</v>
      </c>
      <c r="BR28" s="25" t="n">
        <f aca="false">BF28</f>
        <v>17830.8039540181</v>
      </c>
      <c r="BS28" s="25" t="n">
        <f aca="false">BG28</f>
        <v>20199.7127457097</v>
      </c>
      <c r="BT28" s="25" t="n">
        <f aca="false">BH28</f>
        <v>19612.7232833035</v>
      </c>
      <c r="BU28" s="25" t="n">
        <f aca="false">BI28+BO28</f>
        <v>55717.5529593024</v>
      </c>
      <c r="BV28" s="27" t="n">
        <f aca="false">IFERROR(IRR(BP28:BU28,0.1),NA())*100</f>
        <v>5.64599611729783</v>
      </c>
    </row>
    <row r="29" customFormat="false" ht="15" hidden="false" customHeight="true" outlineLevel="0" collapsed="false">
      <c r="A29" s="23" t="n">
        <v>28</v>
      </c>
      <c r="B29" s="24" t="n">
        <f aca="true">RAND()</f>
        <v>0.924463216714354</v>
      </c>
      <c r="C29" s="25" t="n">
        <f aca="false">IF(B29&lt;=(Datos!$D$14-Datos!$C$14)/(Datos!$E$14-Datos!$C$14),Datos!$C$14+SQRT((Datos!$E$14-Datos!$C$14)*(Datos!$D$14-Datos!$C$14)*B29),Datos!$E$14-SQRT((Datos!$E$14-Datos!$C$14)*(Datos!$E$14-Datos!$D$14)*(1-B29)))</f>
        <v>90479.2783916987</v>
      </c>
      <c r="D29" s="24" t="n">
        <f aca="true">RAND()</f>
        <v>0.0338517860050853</v>
      </c>
      <c r="E29" s="25" t="n">
        <f aca="false">IF(D29&lt;=(Datos!$D$15-Datos!$C$15)/(Datos!$E$15-Datos!$C$15),Datos!$C$15+SQRT((Datos!$E$15-Datos!$C$15)*(Datos!$D$15-Datos!$C$15)*D29),Datos!$E$15-SQRT((Datos!$E$15-Datos!$C$15)*(Datos!$E$15-Datos!$D$15)*(1-D29)))</f>
        <v>26593.3875706749</v>
      </c>
      <c r="F29" s="24" t="n">
        <f aca="true">RAND()</f>
        <v>0.012621444236859</v>
      </c>
      <c r="G29" s="25" t="n">
        <f aca="false">IF(F29&lt;=(Datos!$D$19-Datos!$C$19)/(Datos!$E$19-Datos!$C$19),Datos!$C$19+SQRT((Datos!$E$19-Datos!$C$19)*(Datos!$D$19-Datos!$C$19)*F29),Datos!$E$19-SQRT((Datos!$E$19-Datos!$C$19)*(Datos!$E$19-Datos!$D$19)*(1-F29)))</f>
        <v>31375.94209018</v>
      </c>
      <c r="H29" s="24" t="n">
        <f aca="true">RAND()</f>
        <v>0.468310997085147</v>
      </c>
      <c r="I29" s="25" t="n">
        <f aca="false">IF(H29&lt;=(Datos!$D$19-Datos!$C$19)/(Datos!$E$19-Datos!$C$19),Datos!$C$19+SQRT((Datos!$E$19-Datos!$C$19)*(Datos!$D$19-Datos!$C$19)*H29),Datos!$E$19-SQRT((Datos!$E$19-Datos!$C$19)*(Datos!$E$19-Datos!$D$19)*(1-H29)))</f>
        <v>38381.3274344087</v>
      </c>
      <c r="J29" s="24" t="n">
        <f aca="true">RAND()</f>
        <v>0.287083883425039</v>
      </c>
      <c r="K29" s="25" t="n">
        <f aca="false">IF(J29&lt;=(Datos!$D$19-Datos!$C$19)/(Datos!$E$19-Datos!$C$19),Datos!$C$19+SQRT((Datos!$E$19-Datos!$C$19)*(Datos!$D$19-Datos!$C$19)*J29),Datos!$E$19-SQRT((Datos!$E$19-Datos!$C$19)*(Datos!$E$19-Datos!$D$19)*(1-J29)))</f>
        <v>36562.2086612478</v>
      </c>
      <c r="L29" s="24" t="n">
        <f aca="true">RAND()</f>
        <v>0.880591056360045</v>
      </c>
      <c r="M29" s="25" t="n">
        <f aca="false">IF(L29&lt;=(Datos!$D$19-Datos!$C$19)/(Datos!$E$19-Datos!$C$19),Datos!$C$19+SQRT((Datos!$E$19-Datos!$C$19)*(Datos!$D$19-Datos!$C$19)*L29),Datos!$E$19-SQRT((Datos!$E$19-Datos!$C$19)*(Datos!$E$19-Datos!$D$19)*(1-L29)))</f>
        <v>42007.397324569</v>
      </c>
      <c r="N29" s="24" t="n">
        <f aca="true">RAND()</f>
        <v>0.362206828280003</v>
      </c>
      <c r="O29" s="25" t="n">
        <f aca="false">IF(N29&lt;=(Datos!$D$19-Datos!$C$19)/(Datos!$E$19-Datos!$C$19),Datos!$C$19+SQRT((Datos!$E$19-Datos!$C$19)*(Datos!$D$19-Datos!$C$19)*N29),Datos!$E$19-SQRT((Datos!$E$19-Datos!$C$19)*(Datos!$E$19-Datos!$D$19)*(1-N29)))</f>
        <v>37370.9581630885</v>
      </c>
      <c r="P29" s="24" t="n">
        <f aca="true">RAND()</f>
        <v>0.223763278710084</v>
      </c>
      <c r="Q29" s="26" t="n">
        <f aca="false">IF(P29&lt;=(Datos!$D$23-Datos!$C$23)/(Datos!$E$23-Datos!$C$23),Datos!$C$23+SQRT((Datos!$E$23-Datos!$C$23)*(Datos!$D$23-Datos!$C$23)*P29),Datos!$E$23-SQRT((Datos!$E$23-Datos!$C$23)*(Datos!$E$23-Datos!$D$23)*(1-P29)))</f>
        <v>0.140069227729989</v>
      </c>
      <c r="R29" s="24" t="n">
        <f aca="true">RAND()</f>
        <v>0.496759368501004</v>
      </c>
      <c r="S29" s="26" t="n">
        <f aca="false">IF(R29&lt;=(Datos!$D$24-Datos!$C$24)/(Datos!$E$24-Datos!$C$24),Datos!$C$24+SQRT((Datos!$E$24-Datos!$C$24)*(Datos!$D$24-Datos!$C$24)*R29),Datos!$E$24-SQRT((Datos!$E$24-Datos!$C$24)*(Datos!$E$24-Datos!$D$24)*(1-R29)))</f>
        <v>0.149902623017083</v>
      </c>
      <c r="T29" s="24" t="n">
        <f aca="true">RAND()</f>
        <v>0.508279599780173</v>
      </c>
      <c r="U29" s="26" t="n">
        <f aca="false">IF(T29&lt;=(Datos!$D$25-Datos!$C$25)/(Datos!$E$25-Datos!$C$25),Datos!$C$25+SQRT((Datos!$E$25-Datos!$C$25)*(Datos!$D$25-Datos!$C$25)*T29),Datos!$E$25-SQRT((Datos!$E$25-Datos!$C$25)*(Datos!$E$25-Datos!$D$25)*(1-T29)))</f>
        <v>0.182894513604919</v>
      </c>
      <c r="V29" s="24" t="n">
        <f aca="true">RAND()</f>
        <v>0.950063727754123</v>
      </c>
      <c r="W29" s="26" t="n">
        <f aca="false">IF(V29&lt;=(Datos!$D$26-Datos!$C$26)/(Datos!$E$26-Datos!$C$26),Datos!$C$26+SQRT((Datos!$E$26-Datos!$C$26)*(Datos!$D$26-Datos!$C$26)*V29),Datos!$E$26-SQRT((Datos!$E$26-Datos!$C$26)*(Datos!$E$26-Datos!$D$26)*(1-V29)))</f>
        <v>0.23677967652209</v>
      </c>
      <c r="X29" s="24" t="n">
        <f aca="true">RAND()</f>
        <v>0.541291933531468</v>
      </c>
      <c r="Y29" s="26" t="n">
        <f aca="false">IF(X29&lt;=(Datos!$D$27-Datos!$C$27)/(Datos!$E$27-Datos!$C$27),Datos!$C$27+SQRT((Datos!$E$27-Datos!$C$27)*(Datos!$D$27-Datos!$C$27)*X29),Datos!$E$27-SQRT((Datos!$E$27-Datos!$C$27)*(Datos!$E$27-Datos!$D$27)*(1-X29)))</f>
        <v>0.230230294767499</v>
      </c>
      <c r="Z29" s="24" t="n">
        <f aca="false">(1+Q29)</f>
        <v>1.14006922772999</v>
      </c>
      <c r="AA29" s="24" t="n">
        <f aca="false">Z29*(1+S29)</f>
        <v>1.31096859538777</v>
      </c>
      <c r="AB29" s="24" t="n">
        <f aca="false">AA29*(1+U29)</f>
        <v>1.55073755899255</v>
      </c>
      <c r="AC29" s="24" t="n">
        <f aca="false">AB29*(1+W29)</f>
        <v>1.91792069658146</v>
      </c>
      <c r="AD29" s="24" t="n">
        <f aca="false">AC29*(1+Y29)</f>
        <v>2.35948414389609</v>
      </c>
      <c r="AE29" s="23" t="n">
        <f aca="false">E29*Q29</f>
        <v>3724.91525974872</v>
      </c>
      <c r="AF29" s="23" t="n">
        <f aca="false">AE29*(1+S29)</f>
        <v>4283.28982770142</v>
      </c>
      <c r="AG29" s="23" t="n">
        <f aca="false">AF29*(1+U29)</f>
        <v>5066.68003736777</v>
      </c>
      <c r="AH29" s="23" t="n">
        <f aca="false">AG29*(1+W29)</f>
        <v>6266.36689765664</v>
      </c>
      <c r="AI29" s="23" t="n">
        <f aca="false">AH29*(1+Y29)</f>
        <v>7709.07439562542</v>
      </c>
      <c r="AJ29" s="25" t="n">
        <f aca="false">G29*Z29</f>
        <v>35770.7460680523</v>
      </c>
      <c r="AK29" s="25" t="n">
        <f aca="false">I29*AA29</f>
        <v>50316.714915805</v>
      </c>
      <c r="AL29" s="25" t="n">
        <f aca="false">K29*AB29</f>
        <v>56698.3902107196</v>
      </c>
      <c r="AM29" s="25" t="n">
        <f aca="false">M29*AC29</f>
        <v>80566.8567383115</v>
      </c>
      <c r="AN29" s="25" t="n">
        <f aca="false">O29*AD29</f>
        <v>88176.1832280115</v>
      </c>
      <c r="AO29" s="25" t="n">
        <f aca="false">C29/Datos!$D$8</f>
        <v>18095.8556783397</v>
      </c>
      <c r="AP29" s="25" t="n">
        <f aca="false">AJ29-AO29</f>
        <v>17674.8903897126</v>
      </c>
      <c r="AQ29" s="25" t="n">
        <f aca="false">AK29-AO29</f>
        <v>32220.8592374653</v>
      </c>
      <c r="AR29" s="25" t="n">
        <f aca="false">AL29-AO29</f>
        <v>38602.5345323798</v>
      </c>
      <c r="AS29" s="25" t="n">
        <f aca="false">AM29-AO29</f>
        <v>62471.0010599717</v>
      </c>
      <c r="AT29" s="25" t="n">
        <f aca="false">AN29-AO29</f>
        <v>70080.3275496717</v>
      </c>
      <c r="AU29" s="25" t="n">
        <f aca="false">AP29*Datos!$D$6</f>
        <v>8837.4451948563</v>
      </c>
      <c r="AV29" s="25" t="n">
        <f aca="false">AQ29*Datos!$D$6</f>
        <v>16110.4296187327</v>
      </c>
      <c r="AW29" s="25" t="n">
        <f aca="false">AR29*Datos!$D$6</f>
        <v>19301.2672661899</v>
      </c>
      <c r="AX29" s="25" t="n">
        <f aca="false">AS29*Datos!$D$6</f>
        <v>31235.5005299859</v>
      </c>
      <c r="AY29" s="25" t="n">
        <f aca="false">AT29*Datos!$D$6</f>
        <v>35040.1637748359</v>
      </c>
      <c r="AZ29" s="25" t="n">
        <f aca="false">AJ29-AU29-AE29</f>
        <v>23208.3856134473</v>
      </c>
      <c r="BA29" s="25" t="n">
        <f aca="false">AK29-AV29-AF29</f>
        <v>29922.995469371</v>
      </c>
      <c r="BB29" s="25" t="n">
        <f aca="false">AL29-AW29-AG29</f>
        <v>32330.4429071619</v>
      </c>
      <c r="BC29" s="25" t="n">
        <f aca="false">AM29-AX29-AH29</f>
        <v>43064.989310669</v>
      </c>
      <c r="BD29" s="25" t="n">
        <f aca="false">AN29-AY29-AI29</f>
        <v>45426.9450575502</v>
      </c>
      <c r="BE29" s="25" t="n">
        <f aca="false">AZ29/Z29</f>
        <v>20356.9967936578</v>
      </c>
      <c r="BF29" s="25" t="n">
        <f aca="false">BA29/AA29</f>
        <v>22825.1047161965</v>
      </c>
      <c r="BG29" s="25" t="n">
        <f aca="false">BB29/AB29</f>
        <v>20848.4296518656</v>
      </c>
      <c r="BH29" s="25" t="n">
        <f aca="false">BC29/AC29</f>
        <v>22453.9989517966</v>
      </c>
      <c r="BI29" s="25" t="n">
        <f aca="false">BD29/AD29</f>
        <v>19252.9138943647</v>
      </c>
      <c r="BJ29" s="25" t="n">
        <f aca="false">E29*AD29</f>
        <v>62746.676305491</v>
      </c>
      <c r="BK29" s="25" t="n">
        <f aca="false">0.2*C29*AD29</f>
        <v>42696.8845432747</v>
      </c>
      <c r="BL29" s="25" t="n">
        <f aca="false">BJ29+BK29</f>
        <v>105443.560848766</v>
      </c>
      <c r="BM29" s="25" t="n">
        <f aca="false">BK29*Datos!$D$6</f>
        <v>21348.4422716374</v>
      </c>
      <c r="BN29" s="25" t="n">
        <f aca="false">BL29-BM29</f>
        <v>84095.1185771283</v>
      </c>
      <c r="BO29" s="25" t="n">
        <f aca="false">BN29/AD29</f>
        <v>35641.3154098448</v>
      </c>
      <c r="BP29" s="25" t="n">
        <f aca="false">-(C29+E29)</f>
        <v>-117072.665962374</v>
      </c>
      <c r="BQ29" s="25" t="n">
        <f aca="false">BE29</f>
        <v>20356.9967936578</v>
      </c>
      <c r="BR29" s="25" t="n">
        <f aca="false">BF29</f>
        <v>22825.1047161965</v>
      </c>
      <c r="BS29" s="25" t="n">
        <f aca="false">BG29</f>
        <v>20848.4296518656</v>
      </c>
      <c r="BT29" s="25" t="n">
        <f aca="false">BH29</f>
        <v>22453.9989517966</v>
      </c>
      <c r="BU29" s="25" t="n">
        <f aca="false">BI29+BO29</f>
        <v>54894.2293042095</v>
      </c>
      <c r="BV29" s="27" t="n">
        <f aca="false">IFERROR(IRR(BP29:BU29,0.1),NA())*100</f>
        <v>5.66360847291957</v>
      </c>
    </row>
    <row r="30" customFormat="false" ht="15" hidden="false" customHeight="true" outlineLevel="0" collapsed="false">
      <c r="A30" s="23" t="n">
        <v>29</v>
      </c>
      <c r="B30" s="24" t="n">
        <f aca="true">RAND()</f>
        <v>0.133730036345699</v>
      </c>
      <c r="C30" s="25" t="n">
        <f aca="false">IF(B30&lt;=(Datos!$D$14-Datos!$C$14)/(Datos!$E$14-Datos!$C$14),Datos!$C$14+SQRT((Datos!$E$14-Datos!$C$14)*(Datos!$D$14-Datos!$C$14)*B30),Datos!$E$14-SQRT((Datos!$E$14-Datos!$C$14)*(Datos!$E$14-Datos!$D$14)*(1-B30)))</f>
        <v>67313.8235238676</v>
      </c>
      <c r="D30" s="24" t="n">
        <f aca="true">RAND()</f>
        <v>0.667465606180688</v>
      </c>
      <c r="E30" s="25" t="n">
        <f aca="false">IF(D30&lt;=(Datos!$D$15-Datos!$C$15)/(Datos!$E$15-Datos!$C$15),Datos!$C$15+SQRT((Datos!$E$15-Datos!$C$15)*(Datos!$D$15-Datos!$C$15)*D30),Datos!$E$15-SQRT((Datos!$E$15-Datos!$C$15)*(Datos!$E$15-Datos!$D$15)*(1-D30)))</f>
        <v>32937.4113051306</v>
      </c>
      <c r="F30" s="24" t="n">
        <f aca="true">RAND()</f>
        <v>0.906082220131248</v>
      </c>
      <c r="G30" s="25" t="n">
        <f aca="false">IF(F30&lt;=(Datos!$D$19-Datos!$C$19)/(Datos!$E$19-Datos!$C$19),Datos!$C$19+SQRT((Datos!$E$19-Datos!$C$19)*(Datos!$D$19-Datos!$C$19)*F30),Datos!$E$19-SQRT((Datos!$E$19-Datos!$C$19)*(Datos!$E$19-Datos!$D$19)*(1-F30)))</f>
        <v>42345.9778655489</v>
      </c>
      <c r="H30" s="24" t="n">
        <f aca="true">RAND()</f>
        <v>0.672248542220162</v>
      </c>
      <c r="I30" s="25" t="n">
        <f aca="false">IF(H30&lt;=(Datos!$D$19-Datos!$C$19)/(Datos!$E$19-Datos!$C$19),Datos!$C$19+SQRT((Datos!$E$19-Datos!$C$19)*(Datos!$D$19-Datos!$C$19)*H30),Datos!$E$19-SQRT((Datos!$E$19-Datos!$C$19)*(Datos!$E$19-Datos!$D$19)*(1-H30)))</f>
        <v>40042.0408096186</v>
      </c>
      <c r="J30" s="24" t="n">
        <f aca="true">RAND()</f>
        <v>0.87744803265471</v>
      </c>
      <c r="K30" s="25" t="n">
        <f aca="false">IF(J30&lt;=(Datos!$D$19-Datos!$C$19)/(Datos!$E$19-Datos!$C$19),Datos!$C$19+SQRT((Datos!$E$19-Datos!$C$19)*(Datos!$D$19-Datos!$C$19)*J30),Datos!$E$19-SQRT((Datos!$E$19-Datos!$C$19)*(Datos!$E$19-Datos!$D$19)*(1-J30)))</f>
        <v>41968.2682257665</v>
      </c>
      <c r="L30" s="24" t="n">
        <f aca="true">RAND()</f>
        <v>0.734867029377393</v>
      </c>
      <c r="M30" s="25" t="n">
        <f aca="false">IF(L30&lt;=(Datos!$D$19-Datos!$C$19)/(Datos!$E$19-Datos!$C$19),Datos!$C$19+SQRT((Datos!$E$19-Datos!$C$19)*(Datos!$D$19-Datos!$C$19)*L30),Datos!$E$19-SQRT((Datos!$E$19-Datos!$C$19)*(Datos!$E$19-Datos!$D$19)*(1-L30)))</f>
        <v>40540.7430219043</v>
      </c>
      <c r="N30" s="24" t="n">
        <f aca="true">RAND()</f>
        <v>0.78705396946275</v>
      </c>
      <c r="O30" s="25" t="n">
        <f aca="false">IF(N30&lt;=(Datos!$D$19-Datos!$C$19)/(Datos!$E$19-Datos!$C$19),Datos!$C$19+SQRT((Datos!$E$19-Datos!$C$19)*(Datos!$D$19-Datos!$C$19)*N30),Datos!$E$19-SQRT((Datos!$E$19-Datos!$C$19)*(Datos!$E$19-Datos!$D$19)*(1-N30)))</f>
        <v>41003.6326131981</v>
      </c>
      <c r="P30" s="24" t="n">
        <f aca="true">RAND()</f>
        <v>0.909997141047545</v>
      </c>
      <c r="Q30" s="26" t="n">
        <f aca="false">IF(P30&lt;=(Datos!$D$23-Datos!$C$23)/(Datos!$E$23-Datos!$C$23),Datos!$C$23+SQRT((Datos!$E$23-Datos!$C$23)*(Datos!$D$23-Datos!$C$23)*P30),Datos!$E$23-SQRT((Datos!$E$23-Datos!$C$23)*(Datos!$E$23-Datos!$D$23)*(1-P30)))</f>
        <v>0.167271875781781</v>
      </c>
      <c r="R30" s="24" t="n">
        <f aca="true">RAND()</f>
        <v>0.540981673529132</v>
      </c>
      <c r="S30" s="26" t="n">
        <f aca="false">IF(R30&lt;=(Datos!$D$24-Datos!$C$24)/(Datos!$E$24-Datos!$C$24),Datos!$C$24+SQRT((Datos!$E$24-Datos!$C$24)*(Datos!$D$24-Datos!$C$24)*R30),Datos!$E$24-SQRT((Datos!$E$24-Datos!$C$24)*(Datos!$E$24-Datos!$D$24)*(1-R30)))</f>
        <v>0.151255731220858</v>
      </c>
      <c r="T30" s="24" t="n">
        <f aca="true">RAND()</f>
        <v>0.32953484728319</v>
      </c>
      <c r="U30" s="26" t="n">
        <f aca="false">IF(T30&lt;=(Datos!$D$25-Datos!$C$25)/(Datos!$E$25-Datos!$C$25),Datos!$C$25+SQRT((Datos!$E$25-Datos!$C$25)*(Datos!$D$25-Datos!$C$25)*T30),Datos!$E$25-SQRT((Datos!$E$25-Datos!$C$25)*(Datos!$E$25-Datos!$D$25)*(1-T30)))</f>
        <v>0.176306333444528</v>
      </c>
      <c r="V30" s="24" t="n">
        <f aca="true">RAND()</f>
        <v>0.689618572692517</v>
      </c>
      <c r="W30" s="26" t="n">
        <f aca="false">IF(V30&lt;=(Datos!$D$26-Datos!$C$26)/(Datos!$E$26-Datos!$C$26),Datos!$C$26+SQRT((Datos!$E$26-Datos!$C$26)*(Datos!$D$26-Datos!$C$26)*V30),Datos!$E$26-SQRT((Datos!$E$26-Datos!$C$26)*(Datos!$E$26-Datos!$D$26)*(1-V30)))</f>
        <v>0.217040403588997</v>
      </c>
      <c r="X30" s="24" t="n">
        <f aca="true">RAND()</f>
        <v>0.602540143453996</v>
      </c>
      <c r="Y30" s="26" t="n">
        <f aca="false">IF(X30&lt;=(Datos!$D$27-Datos!$C$27)/(Datos!$E$27-Datos!$C$27),Datos!$C$27+SQRT((Datos!$E$27-Datos!$C$27)*(Datos!$D$27-Datos!$C$27)*X30),Datos!$E$27-SQRT((Datos!$E$27-Datos!$C$27)*(Datos!$E$27-Datos!$D$27)*(1-X30)))</f>
        <v>0.233672003870787</v>
      </c>
      <c r="Z30" s="24" t="n">
        <f aca="false">(1+Q30)</f>
        <v>1.16727187578178</v>
      </c>
      <c r="AA30" s="24" t="n">
        <f aca="false">Z30*(1+S30)</f>
        <v>1.3438284368867</v>
      </c>
      <c r="AB30" s="24" t="n">
        <f aca="false">AA30*(1+U30)</f>
        <v>1.58075390137268</v>
      </c>
      <c r="AC30" s="24" t="n">
        <f aca="false">AB30*(1+W30)</f>
        <v>1.92384136610149</v>
      </c>
      <c r="AD30" s="24" t="n">
        <f aca="false">AC30*(1+Y30)</f>
        <v>2.37338923324794</v>
      </c>
      <c r="AE30" s="23" t="n">
        <f aca="false">E30*Q30</f>
        <v>5509.50257240523</v>
      </c>
      <c r="AF30" s="23" t="n">
        <f aca="false">AE30*(1+S30)</f>
        <v>6342.84641265758</v>
      </c>
      <c r="AG30" s="23" t="n">
        <f aca="false">AF30*(1+U30)</f>
        <v>7461.13040727502</v>
      </c>
      <c r="AH30" s="23" t="n">
        <f aca="false">AG30*(1+W30)</f>
        <v>9080.49716210013</v>
      </c>
      <c r="AI30" s="23" t="n">
        <f aca="false">AH30*(1+Y30)</f>
        <v>11202.3551301111</v>
      </c>
      <c r="AJ30" s="25" t="n">
        <f aca="false">G30*Z30</f>
        <v>49429.269014933</v>
      </c>
      <c r="AK30" s="25" t="n">
        <f aca="false">I30*AA30</f>
        <v>53809.633110943</v>
      </c>
      <c r="AL30" s="25" t="n">
        <f aca="false">K30*AB30</f>
        <v>66341.5037317356</v>
      </c>
      <c r="AM30" s="25" t="n">
        <f aca="false">M30*AC30</f>
        <v>77993.9584380298</v>
      </c>
      <c r="AN30" s="25" t="n">
        <f aca="false">O30*AD30</f>
        <v>97317.5801682184</v>
      </c>
      <c r="AO30" s="25" t="n">
        <f aca="false">C30/Datos!$D$8</f>
        <v>13462.7647047735</v>
      </c>
      <c r="AP30" s="25" t="n">
        <f aca="false">AJ30-AO30</f>
        <v>35966.5043101595</v>
      </c>
      <c r="AQ30" s="25" t="n">
        <f aca="false">AK30-AO30</f>
        <v>40346.8684061695</v>
      </c>
      <c r="AR30" s="25" t="n">
        <f aca="false">AL30-AO30</f>
        <v>52878.7390269621</v>
      </c>
      <c r="AS30" s="25" t="n">
        <f aca="false">AM30-AO30</f>
        <v>64531.1937332562</v>
      </c>
      <c r="AT30" s="25" t="n">
        <f aca="false">AN30-AO30</f>
        <v>83854.8154634448</v>
      </c>
      <c r="AU30" s="25" t="n">
        <f aca="false">AP30*Datos!$D$6</f>
        <v>17983.2521550797</v>
      </c>
      <c r="AV30" s="25" t="n">
        <f aca="false">AQ30*Datos!$D$6</f>
        <v>20173.4342030847</v>
      </c>
      <c r="AW30" s="25" t="n">
        <f aca="false">AR30*Datos!$D$6</f>
        <v>26439.369513481</v>
      </c>
      <c r="AX30" s="25" t="n">
        <f aca="false">AS30*Datos!$D$6</f>
        <v>32265.5968666281</v>
      </c>
      <c r="AY30" s="25" t="n">
        <f aca="false">AT30*Datos!$D$6</f>
        <v>41927.4077317224</v>
      </c>
      <c r="AZ30" s="25" t="n">
        <f aca="false">AJ30-AU30-AE30</f>
        <v>25936.514287448</v>
      </c>
      <c r="BA30" s="25" t="n">
        <f aca="false">AK30-AV30-AF30</f>
        <v>27293.3524952007</v>
      </c>
      <c r="BB30" s="25" t="n">
        <f aca="false">AL30-AW30-AG30</f>
        <v>32441.0038109795</v>
      </c>
      <c r="BC30" s="25" t="n">
        <f aca="false">AM30-AX30-AH30</f>
        <v>36647.8644093015</v>
      </c>
      <c r="BD30" s="25" t="n">
        <f aca="false">AN30-AY30-AI30</f>
        <v>44187.8173063849</v>
      </c>
      <c r="BE30" s="25" t="n">
        <f aca="false">AZ30/Z30</f>
        <v>22219.7714393462</v>
      </c>
      <c r="BF30" s="25" t="n">
        <f aca="false">BA30/AA30</f>
        <v>20310.1465529576</v>
      </c>
      <c r="BG30" s="25" t="n">
        <f aca="false">BB30/AB30</f>
        <v>20522.4885308262</v>
      </c>
      <c r="BH30" s="25" t="n">
        <f aca="false">BC30/AC30</f>
        <v>19049.3171916588</v>
      </c>
      <c r="BI30" s="25" t="n">
        <f aca="false">BD30/AD30</f>
        <v>18618.0238316472</v>
      </c>
      <c r="BJ30" s="25" t="n">
        <f aca="false">E30*AD30</f>
        <v>78173.2973626559</v>
      </c>
      <c r="BK30" s="25" t="n">
        <f aca="false">0.2*C30*AD30</f>
        <v>31952.3808000598</v>
      </c>
      <c r="BL30" s="25" t="n">
        <f aca="false">BJ30+BK30</f>
        <v>110125.678162716</v>
      </c>
      <c r="BM30" s="25" t="n">
        <f aca="false">BK30*Datos!$D$6</f>
        <v>15976.1904000299</v>
      </c>
      <c r="BN30" s="25" t="n">
        <f aca="false">BL30-BM30</f>
        <v>94149.4877626858</v>
      </c>
      <c r="BO30" s="25" t="n">
        <f aca="false">BN30/AD30</f>
        <v>39668.7936575174</v>
      </c>
      <c r="BP30" s="25" t="n">
        <f aca="false">-(C30+E30)</f>
        <v>-100251.234828998</v>
      </c>
      <c r="BQ30" s="25" t="n">
        <f aca="false">BE30</f>
        <v>22219.7714393462</v>
      </c>
      <c r="BR30" s="25" t="n">
        <f aca="false">BF30</f>
        <v>20310.1465529576</v>
      </c>
      <c r="BS30" s="25" t="n">
        <f aca="false">BG30</f>
        <v>20522.4885308262</v>
      </c>
      <c r="BT30" s="25" t="n">
        <f aca="false">BH30</f>
        <v>19049.3171916588</v>
      </c>
      <c r="BU30" s="25" t="n">
        <f aca="false">BI30+BO30</f>
        <v>58286.8174891646</v>
      </c>
      <c r="BV30" s="27" t="n">
        <f aca="false">IFERROR(IRR(BP30:BU30,0.1),NA())*100</f>
        <v>10.4522262521228</v>
      </c>
    </row>
    <row r="31" customFormat="false" ht="15" hidden="false" customHeight="true" outlineLevel="0" collapsed="false">
      <c r="A31" s="23" t="n">
        <v>30</v>
      </c>
      <c r="B31" s="24" t="n">
        <f aca="true">RAND()</f>
        <v>0.025234082838301</v>
      </c>
      <c r="C31" s="25" t="n">
        <f aca="false">IF(B31&lt;=(Datos!$D$14-Datos!$C$14)/(Datos!$E$14-Datos!$C$14),Datos!$C$14+SQRT((Datos!$E$14-Datos!$C$14)*(Datos!$D$14-Datos!$C$14)*B31),Datos!$E$14-SQRT((Datos!$E$14-Datos!$C$14)*(Datos!$E$14-Datos!$D$14)*(1-B31)))</f>
        <v>63177.0478648142</v>
      </c>
      <c r="D31" s="24" t="n">
        <f aca="true">RAND()</f>
        <v>0.65950117480889</v>
      </c>
      <c r="E31" s="25" t="n">
        <f aca="false">IF(D31&lt;=(Datos!$D$15-Datos!$C$15)/(Datos!$E$15-Datos!$C$15),Datos!$C$15+SQRT((Datos!$E$15-Datos!$C$15)*(Datos!$D$15-Datos!$C$15)*D31),Datos!$E$15-SQRT((Datos!$E$15-Datos!$C$15)*(Datos!$E$15-Datos!$D$15)*(1-D31)))</f>
        <v>32853.3347791668</v>
      </c>
      <c r="F31" s="24" t="n">
        <f aca="true">RAND()</f>
        <v>0.0393173146228255</v>
      </c>
      <c r="G31" s="25" t="n">
        <f aca="false">IF(F31&lt;=(Datos!$D$19-Datos!$C$19)/(Datos!$E$19-Datos!$C$19),Datos!$C$19+SQRT((Datos!$E$19-Datos!$C$19)*(Datos!$D$19-Datos!$C$19)*F31),Datos!$E$19-SQRT((Datos!$E$19-Datos!$C$19)*(Datos!$E$19-Datos!$D$19)*(1-F31)))</f>
        <v>32428.4969000235</v>
      </c>
      <c r="H31" s="24" t="n">
        <f aca="true">RAND()</f>
        <v>0.743218537273026</v>
      </c>
      <c r="I31" s="25" t="n">
        <f aca="false">IF(H31&lt;=(Datos!$D$19-Datos!$C$19)/(Datos!$E$19-Datos!$C$19),Datos!$C$19+SQRT((Datos!$E$19-Datos!$C$19)*(Datos!$D$19-Datos!$C$19)*H31),Datos!$E$19-SQRT((Datos!$E$19-Datos!$C$19)*(Datos!$E$19-Datos!$D$19)*(1-H31)))</f>
        <v>40611.5367490974</v>
      </c>
      <c r="J31" s="24" t="n">
        <f aca="true">RAND()</f>
        <v>0.179623673834078</v>
      </c>
      <c r="K31" s="25" t="n">
        <f aca="false">IF(J31&lt;=(Datos!$D$19-Datos!$C$19)/(Datos!$E$19-Datos!$C$19),Datos!$C$19+SQRT((Datos!$E$19-Datos!$C$19)*(Datos!$D$19-Datos!$C$19)*J31),Datos!$E$19-SQRT((Datos!$E$19-Datos!$C$19)*(Datos!$E$19-Datos!$D$19)*(1-J31)))</f>
        <v>35190.7177803375</v>
      </c>
      <c r="L31" s="24" t="n">
        <f aca="true">RAND()</f>
        <v>0.389231561698718</v>
      </c>
      <c r="M31" s="25" t="n">
        <f aca="false">IF(L31&lt;=(Datos!$D$19-Datos!$C$19)/(Datos!$E$19-Datos!$C$19),Datos!$C$19+SQRT((Datos!$E$19-Datos!$C$19)*(Datos!$D$19-Datos!$C$19)*L31),Datos!$E$19-SQRT((Datos!$E$19-Datos!$C$19)*(Datos!$E$19-Datos!$D$19)*(1-L31)))</f>
        <v>37640.9903975079</v>
      </c>
      <c r="N31" s="24" t="n">
        <f aca="true">RAND()</f>
        <v>0.996100468660895</v>
      </c>
      <c r="O31" s="25" t="n">
        <f aca="false">IF(N31&lt;=(Datos!$D$19-Datos!$C$19)/(Datos!$E$19-Datos!$C$19),Datos!$C$19+SQRT((Datos!$E$19-Datos!$C$19)*(Datos!$D$19-Datos!$C$19)*N31),Datos!$E$19-SQRT((Datos!$E$19-Datos!$C$19)*(Datos!$E$19-Datos!$D$19)*(1-N31)))</f>
        <v>44459.199805443</v>
      </c>
      <c r="P31" s="24" t="n">
        <f aca="true">RAND()</f>
        <v>0.95820603814399</v>
      </c>
      <c r="Q31" s="26" t="n">
        <f aca="false">IF(P31&lt;=(Datos!$D$23-Datos!$C$23)/(Datos!$E$23-Datos!$C$23),Datos!$C$23+SQRT((Datos!$E$23-Datos!$C$23)*(Datos!$D$23-Datos!$C$23)*P31),Datos!$E$23-SQRT((Datos!$E$23-Datos!$C$23)*(Datos!$E$23-Datos!$D$23)*(1-P31)))</f>
        <v>0.171326527146476</v>
      </c>
      <c r="R31" s="24" t="n">
        <f aca="true">RAND()</f>
        <v>0.15082275196098</v>
      </c>
      <c r="S31" s="26" t="n">
        <f aca="false">IF(R31&lt;=(Datos!$D$24-Datos!$C$24)/(Datos!$E$24-Datos!$C$24),Datos!$C$24+SQRT((Datos!$E$24-Datos!$C$24)*(Datos!$D$24-Datos!$C$24)*R31),Datos!$E$24-SQRT((Datos!$E$24-Datos!$C$24)*(Datos!$E$24-Datos!$D$24)*(1-R31)))</f>
        <v>0.136476679080742</v>
      </c>
      <c r="T31" s="24" t="n">
        <f aca="true">RAND()</f>
        <v>0.777800562146932</v>
      </c>
      <c r="U31" s="26" t="n">
        <f aca="false">IF(T31&lt;=(Datos!$D$25-Datos!$C$25)/(Datos!$E$25-Datos!$C$25),Datos!$C$25+SQRT((Datos!$E$25-Datos!$C$25)*(Datos!$D$25-Datos!$C$25)*T31),Datos!$E$25-SQRT((Datos!$E$25-Datos!$C$25)*(Datos!$E$25-Datos!$D$25)*(1-T31)))</f>
        <v>0.195056896223834</v>
      </c>
      <c r="V31" s="24" t="n">
        <f aca="true">RAND()</f>
        <v>0.75318915576802</v>
      </c>
      <c r="W31" s="26" t="n">
        <f aca="false">IF(V31&lt;=(Datos!$D$26-Datos!$C$26)/(Datos!$E$26-Datos!$C$26),Datos!$C$26+SQRT((Datos!$E$26-Datos!$C$26)*(Datos!$D$26-Datos!$C$26)*V31),Datos!$E$26-SQRT((Datos!$E$26-Datos!$C$26)*(Datos!$E$26-Datos!$D$26)*(1-V31)))</f>
        <v>0.220608879660484</v>
      </c>
      <c r="X31" s="24" t="n">
        <f aca="true">RAND()</f>
        <v>0.457554890341259</v>
      </c>
      <c r="Y31" s="26" t="n">
        <f aca="false">IF(X31&lt;=(Datos!$D$27-Datos!$C$27)/(Datos!$E$27-Datos!$C$27),Datos!$C$27+SQRT((Datos!$E$27-Datos!$C$27)*(Datos!$D$27-Datos!$C$27)*X31),Datos!$E$27-SQRT((Datos!$E$27-Datos!$C$27)*(Datos!$E$27-Datos!$D$27)*(1-X31)))</f>
        <v>0.225877882597249</v>
      </c>
      <c r="Z31" s="24" t="n">
        <f aca="false">(1+Q31)</f>
        <v>1.17132652714648</v>
      </c>
      <c r="AA31" s="24" t="n">
        <f aca="false">Z31*(1+S31)</f>
        <v>1.33118528169061</v>
      </c>
      <c r="AB31" s="24" t="n">
        <f aca="false">AA31*(1+U31)</f>
        <v>1.59084215103603</v>
      </c>
      <c r="AC31" s="24" t="n">
        <f aca="false">AB31*(1+W31)</f>
        <v>1.94179605569276</v>
      </c>
      <c r="AD31" s="24" t="n">
        <f aca="false">AC31*(1+Y31)</f>
        <v>2.38040483718833</v>
      </c>
      <c r="AE31" s="23" t="n">
        <f aca="false">E31*Q31</f>
        <v>5628.64775289519</v>
      </c>
      <c r="AF31" s="23" t="n">
        <f aca="false">AE31*(1+S31)</f>
        <v>6396.82690592561</v>
      </c>
      <c r="AG31" s="23" t="n">
        <f aca="false">AF31*(1+U31)</f>
        <v>7644.57210787657</v>
      </c>
      <c r="AH31" s="23" t="n">
        <f aca="false">AG31*(1+W31)</f>
        <v>9331.032596079</v>
      </c>
      <c r="AI31" s="23" t="n">
        <f aca="false">AH31*(1+Y31)</f>
        <v>11438.7064813272</v>
      </c>
      <c r="AJ31" s="25" t="n">
        <f aca="false">G31*Z31</f>
        <v>37984.3586544848</v>
      </c>
      <c r="AK31" s="25" t="n">
        <f aca="false">I31*AA31</f>
        <v>54061.4799872355</v>
      </c>
      <c r="AL31" s="25" t="n">
        <f aca="false">K31*AB31</f>
        <v>55982.8771701738</v>
      </c>
      <c r="AM31" s="25" t="n">
        <f aca="false">M31*AC31</f>
        <v>73091.1266862497</v>
      </c>
      <c r="AN31" s="25" t="n">
        <f aca="false">O31*AD31</f>
        <v>105830.894274399</v>
      </c>
      <c r="AO31" s="25" t="n">
        <f aca="false">C31/Datos!$D$8</f>
        <v>12635.4095729628</v>
      </c>
      <c r="AP31" s="25" t="n">
        <f aca="false">AJ31-AO31</f>
        <v>25348.949081522</v>
      </c>
      <c r="AQ31" s="25" t="n">
        <f aca="false">AK31-AO31</f>
        <v>41426.0704142727</v>
      </c>
      <c r="AR31" s="25" t="n">
        <f aca="false">AL31-AO31</f>
        <v>43347.467597211</v>
      </c>
      <c r="AS31" s="25" t="n">
        <f aca="false">AM31-AO31</f>
        <v>60455.7171132869</v>
      </c>
      <c r="AT31" s="25" t="n">
        <f aca="false">AN31-AO31</f>
        <v>93195.4847014359</v>
      </c>
      <c r="AU31" s="25" t="n">
        <f aca="false">AP31*Datos!$D$6</f>
        <v>12674.474540761</v>
      </c>
      <c r="AV31" s="25" t="n">
        <f aca="false">AQ31*Datos!$D$6</f>
        <v>20713.0352071364</v>
      </c>
      <c r="AW31" s="25" t="n">
        <f aca="false">AR31*Datos!$D$6</f>
        <v>21673.7337986055</v>
      </c>
      <c r="AX31" s="25" t="n">
        <f aca="false">AS31*Datos!$D$6</f>
        <v>30227.8585566435</v>
      </c>
      <c r="AY31" s="25" t="n">
        <f aca="false">AT31*Datos!$D$6</f>
        <v>46597.742350718</v>
      </c>
      <c r="AZ31" s="25" t="n">
        <f aca="false">AJ31-AU31-AE31</f>
        <v>19681.2363608286</v>
      </c>
      <c r="BA31" s="25" t="n">
        <f aca="false">AK31-AV31-AF31</f>
        <v>26951.6178741736</v>
      </c>
      <c r="BB31" s="25" t="n">
        <f aca="false">AL31-AW31-AG31</f>
        <v>26664.5712636917</v>
      </c>
      <c r="BC31" s="25" t="n">
        <f aca="false">AM31-AX31-AH31</f>
        <v>33532.2355335273</v>
      </c>
      <c r="BD31" s="25" t="n">
        <f aca="false">AN31-AY31-AI31</f>
        <v>47794.4454423536</v>
      </c>
      <c r="BE31" s="25" t="n">
        <f aca="false">AZ31/Z31</f>
        <v>16802.5191137565</v>
      </c>
      <c r="BF31" s="25" t="n">
        <f aca="false">BA31/AA31</f>
        <v>20246.3310290999</v>
      </c>
      <c r="BG31" s="25" t="n">
        <f aca="false">BB31/AB31</f>
        <v>16761.2929078643</v>
      </c>
      <c r="BH31" s="25" t="n">
        <f aca="false">BC31/AC31</f>
        <v>17268.6701238376</v>
      </c>
      <c r="BI31" s="25" t="n">
        <f aca="false">BD31/AD31</f>
        <v>20078.2844563562</v>
      </c>
      <c r="BJ31" s="25" t="n">
        <f aca="false">E31*AD31</f>
        <v>78204.2370260962</v>
      </c>
      <c r="BK31" s="25" t="n">
        <f aca="false">0.2*C31*AD31</f>
        <v>30077.3900673364</v>
      </c>
      <c r="BL31" s="25" t="n">
        <f aca="false">BJ31+BK31</f>
        <v>108281.627093433</v>
      </c>
      <c r="BM31" s="25" t="n">
        <f aca="false">BK31*Datos!$D$6</f>
        <v>15038.6950336682</v>
      </c>
      <c r="BN31" s="25" t="n">
        <f aca="false">BL31-BM31</f>
        <v>93242.9320597644</v>
      </c>
      <c r="BO31" s="25" t="n">
        <f aca="false">BN31/AD31</f>
        <v>39171.0395656483</v>
      </c>
      <c r="BP31" s="25" t="n">
        <f aca="false">-(C31+E31)</f>
        <v>-96030.382643981</v>
      </c>
      <c r="BQ31" s="25" t="n">
        <f aca="false">BE31</f>
        <v>16802.5191137565</v>
      </c>
      <c r="BR31" s="25" t="n">
        <f aca="false">BF31</f>
        <v>20246.3310290999</v>
      </c>
      <c r="BS31" s="25" t="n">
        <f aca="false">BG31</f>
        <v>16761.2929078643</v>
      </c>
      <c r="BT31" s="25" t="n">
        <f aca="false">BH31</f>
        <v>17268.6701238376</v>
      </c>
      <c r="BU31" s="25" t="n">
        <f aca="false">BI31+BO31</f>
        <v>59249.3240220045</v>
      </c>
      <c r="BV31" s="27" t="n">
        <f aca="false">IFERROR(IRR(BP31:BU31,0.1),NA())*100</f>
        <v>9.03640446517711</v>
      </c>
    </row>
    <row r="32" customFormat="false" ht="15" hidden="false" customHeight="true" outlineLevel="0" collapsed="false">
      <c r="A32" s="23" t="n">
        <v>31</v>
      </c>
      <c r="B32" s="24" t="n">
        <f aca="true">RAND()</f>
        <v>0.619234685887392</v>
      </c>
      <c r="C32" s="25" t="n">
        <f aca="false">IF(B32&lt;=(Datos!$D$14-Datos!$C$14)/(Datos!$E$14-Datos!$C$14),Datos!$C$14+SQRT((Datos!$E$14-Datos!$C$14)*(Datos!$D$14-Datos!$C$14)*B32),Datos!$E$14-SQRT((Datos!$E$14-Datos!$C$14)*(Datos!$E$14-Datos!$D$14)*(1-B32)))</f>
        <v>78624.3508417843</v>
      </c>
      <c r="D32" s="24" t="n">
        <f aca="true">RAND()</f>
        <v>0.676076724966312</v>
      </c>
      <c r="E32" s="25" t="n">
        <f aca="false">IF(D32&lt;=(Datos!$D$15-Datos!$C$15)/(Datos!$E$15-Datos!$C$15),Datos!$C$15+SQRT((Datos!$E$15-Datos!$C$15)*(Datos!$D$15-Datos!$C$15)*D32),Datos!$E$15-SQRT((Datos!$E$15-Datos!$C$15)*(Datos!$E$15-Datos!$D$15)*(1-D32)))</f>
        <v>33029.4554549122</v>
      </c>
      <c r="F32" s="24" t="n">
        <f aca="true">RAND()</f>
        <v>0.71546273854202</v>
      </c>
      <c r="G32" s="25" t="n">
        <f aca="false">IF(F32&lt;=(Datos!$D$19-Datos!$C$19)/(Datos!$E$19-Datos!$C$19),Datos!$C$19+SQRT((Datos!$E$19-Datos!$C$19)*(Datos!$D$19-Datos!$C$19)*F32),Datos!$E$19-SQRT((Datos!$E$19-Datos!$C$19)*(Datos!$E$19-Datos!$D$19)*(1-F32)))</f>
        <v>40380.4443277141</v>
      </c>
      <c r="H32" s="24" t="n">
        <f aca="true">RAND()</f>
        <v>0.419313930448342</v>
      </c>
      <c r="I32" s="25" t="n">
        <f aca="false">IF(H32&lt;=(Datos!$D$19-Datos!$C$19)/(Datos!$E$19-Datos!$C$19),Datos!$C$19+SQRT((Datos!$E$19-Datos!$C$19)*(Datos!$D$19-Datos!$C$19)*H32),Datos!$E$19-SQRT((Datos!$E$19-Datos!$C$19)*(Datos!$E$19-Datos!$D$19)*(1-H32)))</f>
        <v>37930.7685357254</v>
      </c>
      <c r="J32" s="24" t="n">
        <f aca="true">RAND()</f>
        <v>0.683140921125219</v>
      </c>
      <c r="K32" s="25" t="n">
        <f aca="false">IF(J32&lt;=(Datos!$D$19-Datos!$C$19)/(Datos!$E$19-Datos!$C$19),Datos!$C$19+SQRT((Datos!$E$19-Datos!$C$19)*(Datos!$D$19-Datos!$C$19)*J32),Datos!$E$19-SQRT((Datos!$E$19-Datos!$C$19)*(Datos!$E$19-Datos!$D$19)*(1-J32)))</f>
        <v>40125.1224717324</v>
      </c>
      <c r="L32" s="24" t="n">
        <f aca="true">RAND()</f>
        <v>0.14003654084508</v>
      </c>
      <c r="M32" s="25" t="n">
        <f aca="false">IF(L32&lt;=(Datos!$D$19-Datos!$C$19)/(Datos!$E$19-Datos!$C$19),Datos!$C$19+SQRT((Datos!$E$19-Datos!$C$19)*(Datos!$D$19-Datos!$C$19)*L32),Datos!$E$19-SQRT((Datos!$E$19-Datos!$C$19)*(Datos!$E$19-Datos!$D$19)*(1-L32)))</f>
        <v>34583.173695897</v>
      </c>
      <c r="N32" s="24" t="n">
        <f aca="true">RAND()</f>
        <v>0.547895048983865</v>
      </c>
      <c r="O32" s="25" t="n">
        <f aca="false">IF(N32&lt;=(Datos!$D$19-Datos!$C$19)/(Datos!$E$19-Datos!$C$19),Datos!$C$19+SQRT((Datos!$E$19-Datos!$C$19)*(Datos!$D$19-Datos!$C$19)*N32),Datos!$E$19-SQRT((Datos!$E$19-Datos!$C$19)*(Datos!$E$19-Datos!$D$19)*(1-N32)))</f>
        <v>39065.5533392937</v>
      </c>
      <c r="P32" s="24" t="n">
        <f aca="true">RAND()</f>
        <v>0.443333527157239</v>
      </c>
      <c r="Q32" s="26" t="n">
        <f aca="false">IF(P32&lt;=(Datos!$D$23-Datos!$C$23)/(Datos!$E$23-Datos!$C$23),Datos!$C$23+SQRT((Datos!$E$23-Datos!$C$23)*(Datos!$D$23-Datos!$C$23)*P32),Datos!$E$23-SQRT((Datos!$E$23-Datos!$C$23)*(Datos!$E$23-Datos!$D$23)*(1-P32)))</f>
        <v>0.148248899958813</v>
      </c>
      <c r="R32" s="24" t="n">
        <f aca="true">RAND()</f>
        <v>0.275416778572024</v>
      </c>
      <c r="S32" s="26" t="n">
        <f aca="false">IF(R32&lt;=(Datos!$D$24-Datos!$C$24)/(Datos!$E$24-Datos!$C$24),Datos!$C$24+SQRT((Datos!$E$24-Datos!$C$24)*(Datos!$D$24-Datos!$C$24)*R32),Datos!$E$24-SQRT((Datos!$E$24-Datos!$C$24)*(Datos!$E$24-Datos!$D$24)*(1-R32)))</f>
        <v>0.142265448601581</v>
      </c>
      <c r="T32" s="24" t="n">
        <f aca="true">RAND()</f>
        <v>0.0795487067410846</v>
      </c>
      <c r="U32" s="26" t="n">
        <f aca="false">IF(T32&lt;=(Datos!$D$25-Datos!$C$25)/(Datos!$E$25-Datos!$C$25),Datos!$C$25+SQRT((Datos!$E$25-Datos!$C$25)*(Datos!$D$25-Datos!$C$25)*T32),Datos!$E$25-SQRT((Datos!$E$25-Datos!$C$25)*(Datos!$E$25-Datos!$D$25)*(1-T32)))</f>
        <v>0.162924870759751</v>
      </c>
      <c r="V32" s="24" t="n">
        <f aca="true">RAND()</f>
        <v>0.0234702777806445</v>
      </c>
      <c r="W32" s="26" t="n">
        <f aca="false">IF(V32&lt;=(Datos!$D$26-Datos!$C$26)/(Datos!$E$26-Datos!$C$26),Datos!$C$26+SQRT((Datos!$E$26-Datos!$C$26)*(Datos!$D$26-Datos!$C$26)*V32),Datos!$E$26-SQRT((Datos!$E$26-Datos!$C$26)*(Datos!$E$26-Datos!$D$26)*(1-V32)))</f>
        <v>0.185732223730186</v>
      </c>
      <c r="X32" s="24" t="n">
        <f aca="true">RAND()</f>
        <v>0.754171030121201</v>
      </c>
      <c r="Y32" s="26" t="n">
        <f aca="false">IF(X32&lt;=(Datos!$D$27-Datos!$C$27)/(Datos!$E$27-Datos!$C$27),Datos!$C$27+SQRT((Datos!$E$27-Datos!$C$27)*(Datos!$D$27-Datos!$C$27)*X32),Datos!$E$27-SQRT((Datos!$E$27-Datos!$C$27)*(Datos!$E$27-Datos!$D$27)*(1-X32)))</f>
        <v>0.243565449950006</v>
      </c>
      <c r="Z32" s="24" t="n">
        <f aca="false">(1+Q32)</f>
        <v>1.14824889995881</v>
      </c>
      <c r="AA32" s="24" t="n">
        <f aca="false">Z32*(1+S32)</f>
        <v>1.31160504481773</v>
      </c>
      <c r="AB32" s="24" t="n">
        <f aca="false">AA32*(1+U32)</f>
        <v>1.52529812723249</v>
      </c>
      <c r="AC32" s="24" t="n">
        <f aca="false">AB32*(1+W32)</f>
        <v>1.80859514025487</v>
      </c>
      <c r="AD32" s="24" t="n">
        <f aca="false">AC32*(1+Y32)</f>
        <v>2.24910642936844</v>
      </c>
      <c r="AE32" s="23" t="n">
        <f aca="false">E32*Q32</f>
        <v>4896.58043742935</v>
      </c>
      <c r="AF32" s="23" t="n">
        <f aca="false">AE32*(1+S32)</f>
        <v>5593.19464997396</v>
      </c>
      <c r="AG32" s="23" t="n">
        <f aca="false">AF32*(1+U32)</f>
        <v>6504.46516545511</v>
      </c>
      <c r="AH32" s="23" t="n">
        <f aca="false">AG32*(1+W32)</f>
        <v>7712.55394481061</v>
      </c>
      <c r="AI32" s="23" t="n">
        <f aca="false">AH32*(1+Y32)</f>
        <v>9591.0656166421</v>
      </c>
      <c r="AJ32" s="25" t="n">
        <f aca="false">G32*Z32</f>
        <v>46366.8007791459</v>
      </c>
      <c r="AK32" s="25" t="n">
        <f aca="false">I32*AA32</f>
        <v>49750.1873652708</v>
      </c>
      <c r="AL32" s="25" t="n">
        <f aca="false">K32*AB32</f>
        <v>61202.7741611078</v>
      </c>
      <c r="AM32" s="25" t="n">
        <f aca="false">M32*AC32</f>
        <v>62546.9598809893</v>
      </c>
      <c r="AN32" s="25" t="n">
        <f aca="false">O32*AD32</f>
        <v>87862.5871822413</v>
      </c>
      <c r="AO32" s="25" t="n">
        <f aca="false">C32/Datos!$D$8</f>
        <v>15724.8701683569</v>
      </c>
      <c r="AP32" s="25" t="n">
        <f aca="false">AJ32-AO32</f>
        <v>30641.930610789</v>
      </c>
      <c r="AQ32" s="25" t="n">
        <f aca="false">AK32-AO32</f>
        <v>34025.317196914</v>
      </c>
      <c r="AR32" s="25" t="n">
        <f aca="false">AL32-AO32</f>
        <v>45477.9039927509</v>
      </c>
      <c r="AS32" s="25" t="n">
        <f aca="false">AM32-AO32</f>
        <v>46822.0897126324</v>
      </c>
      <c r="AT32" s="25" t="n">
        <f aca="false">AN32-AO32</f>
        <v>72137.7170138845</v>
      </c>
      <c r="AU32" s="25" t="n">
        <f aca="false">AP32*Datos!$D$6</f>
        <v>15320.9653053945</v>
      </c>
      <c r="AV32" s="25" t="n">
        <f aca="false">AQ32*Datos!$D$6</f>
        <v>17012.658598457</v>
      </c>
      <c r="AW32" s="25" t="n">
        <f aca="false">AR32*Datos!$D$6</f>
        <v>22738.9519963755</v>
      </c>
      <c r="AX32" s="25" t="n">
        <f aca="false">AS32*Datos!$D$6</f>
        <v>23411.0448563162</v>
      </c>
      <c r="AY32" s="25" t="n">
        <f aca="false">AT32*Datos!$D$6</f>
        <v>36068.8585069422</v>
      </c>
      <c r="AZ32" s="25" t="n">
        <f aca="false">AJ32-AU32-AE32</f>
        <v>26149.255036322</v>
      </c>
      <c r="BA32" s="25" t="n">
        <f aca="false">AK32-AV32-AF32</f>
        <v>27144.3341168399</v>
      </c>
      <c r="BB32" s="25" t="n">
        <f aca="false">AL32-AW32-AG32</f>
        <v>31959.3569992772</v>
      </c>
      <c r="BC32" s="25" t="n">
        <f aca="false">AM32-AX32-AH32</f>
        <v>31423.3610798625</v>
      </c>
      <c r="BD32" s="25" t="n">
        <f aca="false">AN32-AY32-AI32</f>
        <v>42202.663058657</v>
      </c>
      <c r="BE32" s="25" t="n">
        <f aca="false">AZ32/Z32</f>
        <v>22773.1592316439</v>
      </c>
      <c r="BF32" s="25" t="n">
        <f aca="false">BA32/AA32</f>
        <v>20695.509081861</v>
      </c>
      <c r="BG32" s="25" t="n">
        <f aca="false">BB32/AB32</f>
        <v>20952.8592664468</v>
      </c>
      <c r="BH32" s="25" t="n">
        <f aca="false">BC32/AC32</f>
        <v>17374.4584293388</v>
      </c>
      <c r="BI32" s="25" t="n">
        <f aca="false">BD32/AD32</f>
        <v>18764.1911950373</v>
      </c>
      <c r="BJ32" s="25" t="n">
        <f aca="false">E32*AD32</f>
        <v>74286.7606221816</v>
      </c>
      <c r="BK32" s="25" t="n">
        <f aca="false">0.2*C32*AD32</f>
        <v>35366.9065966354</v>
      </c>
      <c r="BL32" s="25" t="n">
        <f aca="false">BJ32+BK32</f>
        <v>109653.667218817</v>
      </c>
      <c r="BM32" s="25" t="n">
        <f aca="false">BK32*Datos!$D$6</f>
        <v>17683.4532983177</v>
      </c>
      <c r="BN32" s="25" t="n">
        <f aca="false">BL32-BM32</f>
        <v>91970.2139204992</v>
      </c>
      <c r="BO32" s="25" t="n">
        <f aca="false">BN32/AD32</f>
        <v>40891.8905390906</v>
      </c>
      <c r="BP32" s="25" t="n">
        <f aca="false">-(C32+E32)</f>
        <v>-111653.806296696</v>
      </c>
      <c r="BQ32" s="25" t="n">
        <f aca="false">BE32</f>
        <v>22773.1592316439</v>
      </c>
      <c r="BR32" s="25" t="n">
        <f aca="false">BF32</f>
        <v>20695.509081861</v>
      </c>
      <c r="BS32" s="25" t="n">
        <f aca="false">BG32</f>
        <v>20952.8592664468</v>
      </c>
      <c r="BT32" s="25" t="n">
        <f aca="false">BH32</f>
        <v>17374.4584293388</v>
      </c>
      <c r="BU32" s="25" t="n">
        <f aca="false">BI32+BO32</f>
        <v>59656.0817341279</v>
      </c>
      <c r="BV32" s="27" t="n">
        <f aca="false">IFERROR(IRR(BP32:BU32,0.1),NA())*100</f>
        <v>7.17169800567016</v>
      </c>
    </row>
    <row r="33" customFormat="false" ht="15" hidden="false" customHeight="true" outlineLevel="0" collapsed="false">
      <c r="A33" s="23" t="n">
        <v>32</v>
      </c>
      <c r="B33" s="24" t="n">
        <f aca="true">RAND()</f>
        <v>0.29172712252257</v>
      </c>
      <c r="C33" s="25" t="n">
        <f aca="false">IF(B33&lt;=(Datos!$D$14-Datos!$C$14)/(Datos!$E$14-Datos!$C$14),Datos!$C$14+SQRT((Datos!$E$14-Datos!$C$14)*(Datos!$D$14-Datos!$C$14)*B33),Datos!$E$14-SQRT((Datos!$E$14-Datos!$C$14)*(Datos!$E$14-Datos!$D$14)*(1-B33)))</f>
        <v>70846.4847235721</v>
      </c>
      <c r="D33" s="24" t="n">
        <f aca="true">RAND()</f>
        <v>0.660155559106292</v>
      </c>
      <c r="E33" s="25" t="n">
        <f aca="false">IF(D33&lt;=(Datos!$D$15-Datos!$C$15)/(Datos!$E$15-Datos!$C$15),Datos!$C$15+SQRT((Datos!$E$15-Datos!$C$15)*(Datos!$D$15-Datos!$C$15)*D33),Datos!$E$15-SQRT((Datos!$E$15-Datos!$C$15)*(Datos!$E$15-Datos!$D$15)*(1-D33)))</f>
        <v>32860.2054557532</v>
      </c>
      <c r="F33" s="24" t="n">
        <f aca="true">RAND()</f>
        <v>0.399879101601134</v>
      </c>
      <c r="G33" s="25" t="n">
        <f aca="false">IF(F33&lt;=(Datos!$D$19-Datos!$C$19)/(Datos!$E$19-Datos!$C$19),Datos!$C$19+SQRT((Datos!$E$19-Datos!$C$19)*(Datos!$D$19-Datos!$C$19)*F33),Datos!$E$19-SQRT((Datos!$E$19-Datos!$C$19)*(Datos!$E$19-Datos!$D$19)*(1-F33)))</f>
        <v>37744.7960102362</v>
      </c>
      <c r="H33" s="24" t="n">
        <f aca="true">RAND()</f>
        <v>0.00692117887563928</v>
      </c>
      <c r="I33" s="25" t="n">
        <f aca="false">IF(H33&lt;=(Datos!$D$19-Datos!$C$19)/(Datos!$E$19-Datos!$C$19),Datos!$C$19+SQRT((Datos!$E$19-Datos!$C$19)*(Datos!$D$19-Datos!$C$19)*H33),Datos!$E$19-SQRT((Datos!$E$19-Datos!$C$19)*(Datos!$E$19-Datos!$D$19)*(1-H33)))</f>
        <v>31018.9096286452</v>
      </c>
      <c r="J33" s="24" t="n">
        <f aca="true">RAND()</f>
        <v>0.401846439253079</v>
      </c>
      <c r="K33" s="25" t="n">
        <f aca="false">IF(J33&lt;=(Datos!$D$19-Datos!$C$19)/(Datos!$E$19-Datos!$C$19),Datos!$C$19+SQRT((Datos!$E$19-Datos!$C$19)*(Datos!$D$19-Datos!$C$19)*J33),Datos!$E$19-SQRT((Datos!$E$19-Datos!$C$19)*(Datos!$E$19-Datos!$D$19)*(1-J33)))</f>
        <v>37763.8241793566</v>
      </c>
      <c r="L33" s="24" t="n">
        <f aca="true">RAND()</f>
        <v>0.827927618745218</v>
      </c>
      <c r="M33" s="25" t="n">
        <f aca="false">IF(L33&lt;=(Datos!$D$19-Datos!$C$19)/(Datos!$E$19-Datos!$C$19),Datos!$C$19+SQRT((Datos!$E$19-Datos!$C$19)*(Datos!$D$19-Datos!$C$19)*L33),Datos!$E$19-SQRT((Datos!$E$19-Datos!$C$19)*(Datos!$E$19-Datos!$D$19)*(1-L33)))</f>
        <v>41407.587357484</v>
      </c>
      <c r="N33" s="24" t="n">
        <f aca="true">RAND()</f>
        <v>0.975485359610255</v>
      </c>
      <c r="O33" s="25" t="n">
        <f aca="false">IF(N33&lt;=(Datos!$D$19-Datos!$C$19)/(Datos!$E$19-Datos!$C$19),Datos!$C$19+SQRT((Datos!$E$19-Datos!$C$19)*(Datos!$D$19-Datos!$C$19)*N33),Datos!$E$19-SQRT((Datos!$E$19-Datos!$C$19)*(Datos!$E$19-Datos!$D$19)*(1-N33)))</f>
        <v>43644.0508751318</v>
      </c>
      <c r="P33" s="24" t="n">
        <f aca="true">RAND()</f>
        <v>0.142293484643732</v>
      </c>
      <c r="Q33" s="26" t="n">
        <f aca="false">IF(P33&lt;=(Datos!$D$23-Datos!$C$23)/(Datos!$E$23-Datos!$C$23),Datos!$C$23+SQRT((Datos!$E$23-Datos!$C$23)*(Datos!$D$23-Datos!$C$23)*P33),Datos!$E$23-SQRT((Datos!$E$23-Datos!$C$23)*(Datos!$E$23-Datos!$D$23)*(1-P33)))</f>
        <v>0.136004008009206</v>
      </c>
      <c r="R33" s="24" t="n">
        <f aca="true">RAND()</f>
        <v>0.216946360092197</v>
      </c>
      <c r="S33" s="26" t="n">
        <f aca="false">IF(R33&lt;=(Datos!$D$24-Datos!$C$24)/(Datos!$E$24-Datos!$C$24),Datos!$C$24+SQRT((Datos!$E$24-Datos!$C$24)*(Datos!$D$24-Datos!$C$24)*R33),Datos!$E$24-SQRT((Datos!$E$24-Datos!$C$24)*(Datos!$E$24-Datos!$D$24)*(1-R33)))</f>
        <v>0.139761160091603</v>
      </c>
      <c r="T33" s="24" t="n">
        <f aca="true">RAND()</f>
        <v>0.632859714765143</v>
      </c>
      <c r="U33" s="26" t="n">
        <f aca="false">IF(T33&lt;=(Datos!$D$25-Datos!$C$25)/(Datos!$E$25-Datos!$C$25),Datos!$C$25+SQRT((Datos!$E$25-Datos!$C$25)*(Datos!$D$25-Datos!$C$25)*T33),Datos!$E$25-SQRT((Datos!$E$25-Datos!$C$25)*(Datos!$E$25-Datos!$D$25)*(1-T33)))</f>
        <v>0.187937673218283</v>
      </c>
      <c r="V33" s="24" t="n">
        <f aca="true">RAND()</f>
        <v>0.88063360348545</v>
      </c>
      <c r="W33" s="26" t="n">
        <f aca="false">IF(V33&lt;=(Datos!$D$26-Datos!$C$26)/(Datos!$E$26-Datos!$C$26),Datos!$C$26+SQRT((Datos!$E$26-Datos!$C$26)*(Datos!$D$26-Datos!$C$26)*V33),Datos!$E$26-SQRT((Datos!$E$26-Datos!$C$26)*(Datos!$E$26-Datos!$D$26)*(1-V33)))</f>
        <v>0.229560274272855</v>
      </c>
      <c r="X33" s="24" t="n">
        <f aca="true">RAND()</f>
        <v>0.10643044391234</v>
      </c>
      <c r="Y33" s="26" t="n">
        <f aca="false">IF(X33&lt;=(Datos!$D$27-Datos!$C$27)/(Datos!$E$27-Datos!$C$27),Datos!$C$27+SQRT((Datos!$E$27-Datos!$C$27)*(Datos!$D$27-Datos!$C$27)*X33),Datos!$E$27-SQRT((Datos!$E$27-Datos!$C$27)*(Datos!$E$27-Datos!$D$27)*(1-X33)))</f>
        <v>0.206951760928096</v>
      </c>
      <c r="Z33" s="24" t="n">
        <f aca="false">(1+Q33)</f>
        <v>1.13600400800921</v>
      </c>
      <c r="AA33" s="24" t="n">
        <f aca="false">Z33*(1+S33)</f>
        <v>1.29477324603728</v>
      </c>
      <c r="AB33" s="24" t="n">
        <f aca="false">AA33*(1+U33)</f>
        <v>1.53810991724281</v>
      </c>
      <c r="AC33" s="24" t="n">
        <f aca="false">AB33*(1+W33)</f>
        <v>1.89119885170687</v>
      </c>
      <c r="AD33" s="24" t="n">
        <f aca="false">AC33*(1+Y33)</f>
        <v>2.2825857843328</v>
      </c>
      <c r="AE33" s="23" t="n">
        <f aca="false">E33*Q33</f>
        <v>4469.1196459884</v>
      </c>
      <c r="AF33" s="23" t="n">
        <f aca="false">AE33*(1+S33)</f>
        <v>5093.72899229991</v>
      </c>
      <c r="AG33" s="23" t="n">
        <f aca="false">AF33*(1+U33)</f>
        <v>6051.03256711727</v>
      </c>
      <c r="AH33" s="23" t="n">
        <f aca="false">AG33*(1+W33)</f>
        <v>7440.10926285869</v>
      </c>
      <c r="AI33" s="23" t="n">
        <f aca="false">AH33*(1+Y33)</f>
        <v>8979.85297630473</v>
      </c>
      <c r="AJ33" s="25" t="n">
        <f aca="false">G33*Z33</f>
        <v>42878.2395491182</v>
      </c>
      <c r="AK33" s="25" t="n">
        <f aca="false">I33*AA33</f>
        <v>40162.4543084181</v>
      </c>
      <c r="AL33" s="25" t="n">
        <f aca="false">K33*AB33</f>
        <v>58084.9124832823</v>
      </c>
      <c r="AM33" s="25" t="n">
        <f aca="false">M33*AC33</f>
        <v>78309.9816624257</v>
      </c>
      <c r="AN33" s="25" t="n">
        <f aca="false">O33*AD33</f>
        <v>99621.2900982733</v>
      </c>
      <c r="AO33" s="25" t="n">
        <f aca="false">C33/Datos!$D$8</f>
        <v>14169.2969447144</v>
      </c>
      <c r="AP33" s="25" t="n">
        <f aca="false">AJ33-AO33</f>
        <v>28708.9426044037</v>
      </c>
      <c r="AQ33" s="25" t="n">
        <f aca="false">AK33-AO33</f>
        <v>25993.1573637036</v>
      </c>
      <c r="AR33" s="25" t="n">
        <f aca="false">AL33-AO33</f>
        <v>43915.6155385679</v>
      </c>
      <c r="AS33" s="25" t="n">
        <f aca="false">AM33-AO33</f>
        <v>64140.6847177113</v>
      </c>
      <c r="AT33" s="25" t="n">
        <f aca="false">AN33-AO33</f>
        <v>85451.9931535589</v>
      </c>
      <c r="AU33" s="25" t="n">
        <f aca="false">AP33*Datos!$D$6</f>
        <v>14354.4713022019</v>
      </c>
      <c r="AV33" s="25" t="n">
        <f aca="false">AQ33*Datos!$D$6</f>
        <v>12996.5786818518</v>
      </c>
      <c r="AW33" s="25" t="n">
        <f aca="false">AR33*Datos!$D$6</f>
        <v>21957.8077692839</v>
      </c>
      <c r="AX33" s="25" t="n">
        <f aca="false">AS33*Datos!$D$6</f>
        <v>32070.3423588556</v>
      </c>
      <c r="AY33" s="25" t="n">
        <f aca="false">AT33*Datos!$D$6</f>
        <v>42725.9965767795</v>
      </c>
      <c r="AZ33" s="25" t="n">
        <f aca="false">AJ33-AU33-AE33</f>
        <v>24054.6486009279</v>
      </c>
      <c r="BA33" s="25" t="n">
        <f aca="false">AK33-AV33-AF33</f>
        <v>22072.1466342663</v>
      </c>
      <c r="BB33" s="25" t="n">
        <f aca="false">AL33-AW33-AG33</f>
        <v>30076.0721468811</v>
      </c>
      <c r="BC33" s="25" t="n">
        <f aca="false">AM33-AX33-AH33</f>
        <v>38799.5300407114</v>
      </c>
      <c r="BD33" s="25" t="n">
        <f aca="false">AN33-AY33-AI33</f>
        <v>47915.4405451891</v>
      </c>
      <c r="BE33" s="25" t="n">
        <f aca="false">AZ33/Z33</f>
        <v>21174.7920177523</v>
      </c>
      <c r="BF33" s="25" t="n">
        <f aca="false">BA33/AA33</f>
        <v>17047.1136176309</v>
      </c>
      <c r="BG33" s="25" t="n">
        <f aca="false">BB33/AB33</f>
        <v>19553.9160171302</v>
      </c>
      <c r="BH33" s="25" t="n">
        <f aca="false">BC33/AC33</f>
        <v>20515.8384088979</v>
      </c>
      <c r="BI33" s="25" t="n">
        <f aca="false">BD33/AD33</f>
        <v>20991.7370352829</v>
      </c>
      <c r="BJ33" s="25" t="n">
        <f aca="false">E33*AD33</f>
        <v>75006.2378435574</v>
      </c>
      <c r="BK33" s="25" t="n">
        <f aca="false">0.2*C33*AD33</f>
        <v>32342.6357799953</v>
      </c>
      <c r="BL33" s="25" t="n">
        <f aca="false">BJ33+BK33</f>
        <v>107348.873623553</v>
      </c>
      <c r="BM33" s="25" t="n">
        <f aca="false">BK33*Datos!$D$6</f>
        <v>16171.3178899977</v>
      </c>
      <c r="BN33" s="25" t="n">
        <f aca="false">BL33-BM33</f>
        <v>91177.5557335551</v>
      </c>
      <c r="BO33" s="25" t="n">
        <f aca="false">BN33/AD33</f>
        <v>39944.8539281104</v>
      </c>
      <c r="BP33" s="25" t="n">
        <f aca="false">-(C33+E33)</f>
        <v>-103706.690179325</v>
      </c>
      <c r="BQ33" s="25" t="n">
        <f aca="false">BE33</f>
        <v>21174.7920177523</v>
      </c>
      <c r="BR33" s="25" t="n">
        <f aca="false">BF33</f>
        <v>17047.1136176309</v>
      </c>
      <c r="BS33" s="25" t="n">
        <f aca="false">BG33</f>
        <v>19553.9160171302</v>
      </c>
      <c r="BT33" s="25" t="n">
        <f aca="false">BH33</f>
        <v>20515.8384088979</v>
      </c>
      <c r="BU33" s="25" t="n">
        <f aca="false">BI33+BO33</f>
        <v>60936.5909633933</v>
      </c>
      <c r="BV33" s="27" t="n">
        <f aca="false">IFERROR(IRR(BP33:BU33,0.1),NA())*100</f>
        <v>8.78460308844366</v>
      </c>
    </row>
    <row r="34" customFormat="false" ht="15" hidden="false" customHeight="true" outlineLevel="0" collapsed="false">
      <c r="A34" s="23" t="n">
        <v>33</v>
      </c>
      <c r="B34" s="24" t="n">
        <f aca="true">RAND()</f>
        <v>0.74745508967847</v>
      </c>
      <c r="C34" s="25" t="n">
        <f aca="false">IF(B34&lt;=(Datos!$D$14-Datos!$C$14)/(Datos!$E$14-Datos!$C$14),Datos!$C$14+SQRT((Datos!$E$14-Datos!$C$14)*(Datos!$D$14-Datos!$C$14)*B34),Datos!$E$14-SQRT((Datos!$E$14-Datos!$C$14)*(Datos!$E$14-Datos!$D$14)*(1-B34)))</f>
        <v>82591.5568649625</v>
      </c>
      <c r="D34" s="24" t="n">
        <f aca="true">RAND()</f>
        <v>0.394373493430199</v>
      </c>
      <c r="E34" s="25" t="n">
        <f aca="false">IF(D34&lt;=(Datos!$D$15-Datos!$C$15)/(Datos!$E$15-Datos!$C$15),Datos!$C$15+SQRT((Datos!$E$15-Datos!$C$15)*(Datos!$D$15-Datos!$C$15)*D34),Datos!$E$15-SQRT((Datos!$E$15-Datos!$C$15)*(Datos!$E$15-Datos!$D$15)*(1-D34)))</f>
        <v>30468.789374614</v>
      </c>
      <c r="F34" s="24" t="n">
        <f aca="true">RAND()</f>
        <v>0.67449820382623</v>
      </c>
      <c r="G34" s="25" t="n">
        <f aca="false">IF(F34&lt;=(Datos!$D$19-Datos!$C$19)/(Datos!$E$19-Datos!$C$19),Datos!$C$19+SQRT((Datos!$E$19-Datos!$C$19)*(Datos!$D$19-Datos!$C$19)*F34),Datos!$E$19-SQRT((Datos!$E$19-Datos!$C$19)*(Datos!$E$19-Datos!$D$19)*(1-F34)))</f>
        <v>40059.0856399819</v>
      </c>
      <c r="H34" s="24" t="n">
        <f aca="true">RAND()</f>
        <v>0.944358957611699</v>
      </c>
      <c r="I34" s="25" t="n">
        <f aca="false">IF(H34&lt;=(Datos!$D$19-Datos!$C$19)/(Datos!$E$19-Datos!$C$19),Datos!$C$19+SQRT((Datos!$E$19-Datos!$C$19)*(Datos!$D$19-Datos!$C$19)*H34),Datos!$E$19-SQRT((Datos!$E$19-Datos!$C$19)*(Datos!$E$19-Datos!$D$19)*(1-H34)))</f>
        <v>42957.1886579709</v>
      </c>
      <c r="J34" s="24" t="n">
        <f aca="true">RAND()</f>
        <v>0.527221751342087</v>
      </c>
      <c r="K34" s="25" t="n">
        <f aca="false">IF(J34&lt;=(Datos!$D$19-Datos!$C$19)/(Datos!$E$19-Datos!$C$19),Datos!$C$19+SQRT((Datos!$E$19-Datos!$C$19)*(Datos!$D$19-Datos!$C$19)*J34),Datos!$E$19-SQRT((Datos!$E$19-Datos!$C$19)*(Datos!$E$19-Datos!$D$19)*(1-J34)))</f>
        <v>38892.8770767009</v>
      </c>
      <c r="L34" s="24" t="n">
        <f aca="true">RAND()</f>
        <v>0.316056197856458</v>
      </c>
      <c r="M34" s="25" t="n">
        <f aca="false">IF(L34&lt;=(Datos!$D$19-Datos!$C$19)/(Datos!$E$19-Datos!$C$19),Datos!$C$19+SQRT((Datos!$E$19-Datos!$C$19)*(Datos!$D$19-Datos!$C$19)*L34),Datos!$E$19-SQRT((Datos!$E$19-Datos!$C$19)*(Datos!$E$19-Datos!$D$19)*(1-L34)))</f>
        <v>36885.3779619182</v>
      </c>
      <c r="N34" s="24" t="n">
        <f aca="true">RAND()</f>
        <v>0.163067898045643</v>
      </c>
      <c r="O34" s="25" t="n">
        <f aca="false">IF(N34&lt;=(Datos!$D$19-Datos!$C$19)/(Datos!$E$19-Datos!$C$19),Datos!$C$19+SQRT((Datos!$E$19-Datos!$C$19)*(Datos!$D$19-Datos!$C$19)*N34),Datos!$E$19-SQRT((Datos!$E$19-Datos!$C$19)*(Datos!$E$19-Datos!$D$19)*(1-N34)))</f>
        <v>34945.723880975</v>
      </c>
      <c r="P34" s="24" t="n">
        <f aca="true">RAND()</f>
        <v>0.340298760386917</v>
      </c>
      <c r="Q34" s="26" t="n">
        <f aca="false">IF(P34&lt;=(Datos!$D$23-Datos!$C$23)/(Datos!$E$23-Datos!$C$23),Datos!$C$23+SQRT((Datos!$E$23-Datos!$C$23)*(Datos!$D$23-Datos!$C$23)*P34),Datos!$E$23-SQRT((Datos!$E$23-Datos!$C$23)*(Datos!$E$23-Datos!$D$23)*(1-P34)))</f>
        <v>0.144749500372663</v>
      </c>
      <c r="R34" s="24" t="n">
        <f aca="true">RAND()</f>
        <v>0.884601469356803</v>
      </c>
      <c r="S34" s="26" t="n">
        <f aca="false">IF(R34&lt;=(Datos!$D$24-Datos!$C$24)/(Datos!$E$24-Datos!$C$24),Datos!$C$24+SQRT((Datos!$E$24-Datos!$C$24)*(Datos!$D$24-Datos!$C$24)*R34),Datos!$E$24-SQRT((Datos!$E$24-Datos!$C$24)*(Datos!$E$24-Datos!$D$24)*(1-R34)))</f>
        <v>0.165587597176121</v>
      </c>
      <c r="T34" s="24" t="n">
        <f aca="true">RAND()</f>
        <v>0.0556003112356151</v>
      </c>
      <c r="U34" s="26" t="n">
        <f aca="false">IF(T34&lt;=(Datos!$D$25-Datos!$C$25)/(Datos!$E$25-Datos!$C$25),Datos!$C$25+SQRT((Datos!$E$25-Datos!$C$25)*(Datos!$D$25-Datos!$C$25)*T34),Datos!$E$25-SQRT((Datos!$E$25-Datos!$C$25)*(Datos!$E$25-Datos!$D$25)*(1-T34)))</f>
        <v>0.160805584370815</v>
      </c>
      <c r="V34" s="24" t="n">
        <f aca="true">RAND()</f>
        <v>0.0535755851355857</v>
      </c>
      <c r="W34" s="26" t="n">
        <f aca="false">IF(V34&lt;=(Datos!$D$26-Datos!$C$26)/(Datos!$E$26-Datos!$C$26),Datos!$C$26+SQRT((Datos!$E$26-Datos!$C$26)*(Datos!$D$26-Datos!$C$26)*V34),Datos!$E$26-SQRT((Datos!$E$26-Datos!$C$26)*(Datos!$E$26-Datos!$D$26)*(1-V34)))</f>
        <v>0.188660590002409</v>
      </c>
      <c r="X34" s="24" t="n">
        <f aca="true">RAND()</f>
        <v>0.052868225044554</v>
      </c>
      <c r="Y34" s="26" t="n">
        <f aca="false">IF(X34&lt;=(Datos!$D$27-Datos!$C$27)/(Datos!$E$27-Datos!$C$27),Datos!$C$27+SQRT((Datos!$E$27-Datos!$C$27)*(Datos!$D$27-Datos!$C$27)*X34),Datos!$E$27-SQRT((Datos!$E$27-Datos!$C$27)*(Datos!$E$27-Datos!$D$27)*(1-X34)))</f>
        <v>0.201947560739343</v>
      </c>
      <c r="Z34" s="24" t="n">
        <f aca="false">(1+Q34)</f>
        <v>1.14474950037266</v>
      </c>
      <c r="AA34" s="24" t="n">
        <f aca="false">Z34*(1+S34)</f>
        <v>1.33430581950794</v>
      </c>
      <c r="AB34" s="24" t="n">
        <f aca="false">AA34*(1+U34)</f>
        <v>1.54886964654329</v>
      </c>
      <c r="AC34" s="24" t="n">
        <f aca="false">AB34*(1+W34)</f>
        <v>1.84108030789697</v>
      </c>
      <c r="AD34" s="24" t="n">
        <f aca="false">AC34*(1+Y34)</f>
        <v>2.212881985202</v>
      </c>
      <c r="AE34" s="23" t="n">
        <f aca="false">E34*Q34</f>
        <v>4410.34203893529</v>
      </c>
      <c r="AF34" s="23" t="n">
        <f aca="false">AE34*(1+S34)</f>
        <v>5140.63997988742</v>
      </c>
      <c r="AG34" s="23" t="n">
        <f aca="false">AF34*(1+U34)</f>
        <v>5967.28359589319</v>
      </c>
      <c r="AH34" s="23" t="n">
        <f aca="false">AG34*(1+W34)</f>
        <v>7093.07483980609</v>
      </c>
      <c r="AI34" s="23" t="n">
        <f aca="false">AH34*(1+Y34)</f>
        <v>8525.50400184654</v>
      </c>
      <c r="AJ34" s="25" t="n">
        <f aca="false">G34*Z34</f>
        <v>45857.618271755</v>
      </c>
      <c r="AK34" s="25" t="n">
        <f aca="false">I34*AA34</f>
        <v>57318.026816031</v>
      </c>
      <c r="AL34" s="25" t="n">
        <f aca="false">K34*AB34</f>
        <v>60239.9967708414</v>
      </c>
      <c r="AM34" s="25" t="n">
        <f aca="false">M34*AC34</f>
        <v>67908.9430150244</v>
      </c>
      <c r="AN34" s="25" t="n">
        <f aca="false">O34*AD34</f>
        <v>77330.7628360529</v>
      </c>
      <c r="AO34" s="25" t="n">
        <f aca="false">C34/Datos!$D$8</f>
        <v>16518.3113729925</v>
      </c>
      <c r="AP34" s="25" t="n">
        <f aca="false">AJ34-AO34</f>
        <v>29339.3068987626</v>
      </c>
      <c r="AQ34" s="25" t="n">
        <f aca="false">AK34-AO34</f>
        <v>40799.7154430385</v>
      </c>
      <c r="AR34" s="25" t="n">
        <f aca="false">AL34-AO34</f>
        <v>43721.6853978489</v>
      </c>
      <c r="AS34" s="25" t="n">
        <f aca="false">AM34-AO34</f>
        <v>51390.6316420319</v>
      </c>
      <c r="AT34" s="25" t="n">
        <f aca="false">AN34-AO34</f>
        <v>60812.4514630604</v>
      </c>
      <c r="AU34" s="25" t="n">
        <f aca="false">AP34*Datos!$D$6</f>
        <v>14669.6534493813</v>
      </c>
      <c r="AV34" s="25" t="n">
        <f aca="false">AQ34*Datos!$D$6</f>
        <v>20399.8577215193</v>
      </c>
      <c r="AW34" s="25" t="n">
        <f aca="false">AR34*Datos!$D$6</f>
        <v>21860.8426989245</v>
      </c>
      <c r="AX34" s="25" t="n">
        <f aca="false">AS34*Datos!$D$6</f>
        <v>25695.315821016</v>
      </c>
      <c r="AY34" s="25" t="n">
        <f aca="false">AT34*Datos!$D$6</f>
        <v>30406.2257315302</v>
      </c>
      <c r="AZ34" s="25" t="n">
        <f aca="false">AJ34-AU34-AE34</f>
        <v>26777.6227834385</v>
      </c>
      <c r="BA34" s="25" t="n">
        <f aca="false">AK34-AV34-AF34</f>
        <v>31777.5291146243</v>
      </c>
      <c r="BB34" s="25" t="n">
        <f aca="false">AL34-AW34-AG34</f>
        <v>32411.8704760238</v>
      </c>
      <c r="BC34" s="25" t="n">
        <f aca="false">AM34-AX34-AH34</f>
        <v>35120.5523542024</v>
      </c>
      <c r="BD34" s="25" t="n">
        <f aca="false">AN34-AY34-AI34</f>
        <v>38399.0331026762</v>
      </c>
      <c r="BE34" s="25" t="n">
        <f aca="false">AZ34/Z34</f>
        <v>23391.6876790261</v>
      </c>
      <c r="BF34" s="25" t="n">
        <f aca="false">BA34/AA34</f>
        <v>23815.7764509662</v>
      </c>
      <c r="BG34" s="25" t="n">
        <f aca="false">BB34/AB34</f>
        <v>20926.1447845914</v>
      </c>
      <c r="BH34" s="25" t="n">
        <f aca="false">BC34/AC34</f>
        <v>19076.0567062498</v>
      </c>
      <c r="BI34" s="25" t="n">
        <f aca="false">BD34/AD34</f>
        <v>17352.4993015707</v>
      </c>
      <c r="BJ34" s="25" t="n">
        <f aca="false">E34*AD34</f>
        <v>67423.8351179976</v>
      </c>
      <c r="BK34" s="25" t="n">
        <f aca="false">0.2*C34*AD34</f>
        <v>36553.0736632524</v>
      </c>
      <c r="BL34" s="25" t="n">
        <f aca="false">BJ34+BK34</f>
        <v>103976.90878125</v>
      </c>
      <c r="BM34" s="25" t="n">
        <f aca="false">BK34*Datos!$D$6</f>
        <v>18276.5368316262</v>
      </c>
      <c r="BN34" s="25" t="n">
        <f aca="false">BL34-BM34</f>
        <v>85700.3719496238</v>
      </c>
      <c r="BO34" s="25" t="n">
        <f aca="false">BN34/AD34</f>
        <v>38727.9450611103</v>
      </c>
      <c r="BP34" s="25" t="n">
        <f aca="false">-(C34+E34)</f>
        <v>-113060.346239577</v>
      </c>
      <c r="BQ34" s="25" t="n">
        <f aca="false">BE34</f>
        <v>23391.6876790261</v>
      </c>
      <c r="BR34" s="25" t="n">
        <f aca="false">BF34</f>
        <v>23815.7764509662</v>
      </c>
      <c r="BS34" s="25" t="n">
        <f aca="false">BG34</f>
        <v>20926.1447845914</v>
      </c>
      <c r="BT34" s="25" t="n">
        <f aca="false">BH34</f>
        <v>19076.0567062498</v>
      </c>
      <c r="BU34" s="25" t="n">
        <f aca="false">BI34+BO34</f>
        <v>56080.444362681</v>
      </c>
      <c r="BV34" s="27" t="n">
        <f aca="false">IFERROR(IRR(BP34:BU34,0.1),NA())*100</f>
        <v>7.3536650434566</v>
      </c>
    </row>
    <row r="35" customFormat="false" ht="15" hidden="false" customHeight="true" outlineLevel="0" collapsed="false">
      <c r="A35" s="23" t="n">
        <v>34</v>
      </c>
      <c r="B35" s="24" t="n">
        <f aca="true">RAND()</f>
        <v>0.296065814982965</v>
      </c>
      <c r="C35" s="25" t="n">
        <f aca="false">IF(B35&lt;=(Datos!$D$14-Datos!$C$14)/(Datos!$E$14-Datos!$C$14),Datos!$C$14+SQRT((Datos!$E$14-Datos!$C$14)*(Datos!$D$14-Datos!$C$14)*B35),Datos!$E$14-SQRT((Datos!$E$14-Datos!$C$14)*(Datos!$E$14-Datos!$D$14)*(1-B35)))</f>
        <v>70935.9152557587</v>
      </c>
      <c r="D35" s="24" t="n">
        <f aca="true">RAND()</f>
        <v>0.516467520459011</v>
      </c>
      <c r="E35" s="25" t="n">
        <f aca="false">IF(D35&lt;=(Datos!$D$15-Datos!$C$15)/(Datos!$E$15-Datos!$C$15),Datos!$C$15+SQRT((Datos!$E$15-Datos!$C$15)*(Datos!$D$15-Datos!$C$15)*D35),Datos!$E$15-SQRT((Datos!$E$15-Datos!$C$15)*(Datos!$E$15-Datos!$D$15)*(1-D35)))</f>
        <v>31483.5528574911</v>
      </c>
      <c r="F35" s="24" t="n">
        <f aca="true">RAND()</f>
        <v>0.40044862210473</v>
      </c>
      <c r="G35" s="25" t="n">
        <f aca="false">IF(F35&lt;=(Datos!$D$19-Datos!$C$19)/(Datos!$E$19-Datos!$C$19),Datos!$C$19+SQRT((Datos!$E$19-Datos!$C$19)*(Datos!$D$19-Datos!$C$19)*F35),Datos!$E$19-SQRT((Datos!$E$19-Datos!$C$19)*(Datos!$E$19-Datos!$D$19)*(1-F35)))</f>
        <v>37750.3092400052</v>
      </c>
      <c r="H35" s="24" t="n">
        <f aca="true">RAND()</f>
        <v>0.236320955940581</v>
      </c>
      <c r="I35" s="25" t="n">
        <f aca="false">IF(H35&lt;=(Datos!$D$19-Datos!$C$19)/(Datos!$E$19-Datos!$C$19),Datos!$C$19+SQRT((Datos!$E$19-Datos!$C$19)*(Datos!$D$19-Datos!$C$19)*H35),Datos!$E$19-SQRT((Datos!$E$19-Datos!$C$19)*(Datos!$E$19-Datos!$D$19)*(1-H35)))</f>
        <v>35953.8343436047</v>
      </c>
      <c r="J35" s="24" t="n">
        <f aca="true">RAND()</f>
        <v>0.727275111591269</v>
      </c>
      <c r="K35" s="25" t="n">
        <f aca="false">IF(J35&lt;=(Datos!$D$19-Datos!$C$19)/(Datos!$E$19-Datos!$C$19),Datos!$C$19+SQRT((Datos!$E$19-Datos!$C$19)*(Datos!$D$19-Datos!$C$19)*J35),Datos!$E$19-SQRT((Datos!$E$19-Datos!$C$19)*(Datos!$E$19-Datos!$D$19)*(1-J35)))</f>
        <v>40477.3496011017</v>
      </c>
      <c r="L35" s="24" t="n">
        <f aca="true">RAND()</f>
        <v>0.356614412163556</v>
      </c>
      <c r="M35" s="25" t="n">
        <f aca="false">IF(L35&lt;=(Datos!$D$19-Datos!$C$19)/(Datos!$E$19-Datos!$C$19),Datos!$C$19+SQRT((Datos!$E$19-Datos!$C$19)*(Datos!$D$19-Datos!$C$19)*L35),Datos!$E$19-SQRT((Datos!$E$19-Datos!$C$19)*(Datos!$E$19-Datos!$D$19)*(1-L35)))</f>
        <v>37313.8335928932</v>
      </c>
      <c r="N35" s="24" t="n">
        <f aca="true">RAND()</f>
        <v>0.248041122313132</v>
      </c>
      <c r="O35" s="25" t="n">
        <f aca="false">IF(N35&lt;=(Datos!$D$19-Datos!$C$19)/(Datos!$E$19-Datos!$C$19),Datos!$C$19+SQRT((Datos!$E$19-Datos!$C$19)*(Datos!$D$19-Datos!$C$19)*N35),Datos!$E$19-SQRT((Datos!$E$19-Datos!$C$19)*(Datos!$E$19-Datos!$D$19)*(1-N35)))</f>
        <v>36099.6859219938</v>
      </c>
      <c r="P35" s="24" t="n">
        <f aca="true">RAND()</f>
        <v>0.625960667666315</v>
      </c>
      <c r="Q35" s="26" t="n">
        <f aca="false">IF(P35&lt;=(Datos!$D$23-Datos!$C$23)/(Datos!$E$23-Datos!$C$23),Datos!$C$23+SQRT((Datos!$E$23-Datos!$C$23)*(Datos!$D$23-Datos!$C$23)*P35),Datos!$E$23-SQRT((Datos!$E$23-Datos!$C$23)*(Datos!$E$23-Datos!$D$23)*(1-P35)))</f>
        <v>0.154052537731011</v>
      </c>
      <c r="R35" s="24" t="n">
        <f aca="true">RAND()</f>
        <v>0.418847031035681</v>
      </c>
      <c r="S35" s="26" t="n">
        <f aca="false">IF(R35&lt;=(Datos!$D$24-Datos!$C$24)/(Datos!$E$24-Datos!$C$24),Datos!$C$24+SQRT((Datos!$E$24-Datos!$C$24)*(Datos!$D$24-Datos!$C$24)*R35),Datos!$E$24-SQRT((Datos!$E$24-Datos!$C$24)*(Datos!$E$24-Datos!$D$24)*(1-R35)))</f>
        <v>0.147457688465423</v>
      </c>
      <c r="T35" s="24" t="n">
        <f aca="true">RAND()</f>
        <v>0.0778752405436377</v>
      </c>
      <c r="U35" s="26" t="n">
        <f aca="false">IF(T35&lt;=(Datos!$D$25-Datos!$C$25)/(Datos!$E$25-Datos!$C$25),Datos!$C$25+SQRT((Datos!$E$25-Datos!$C$25)*(Datos!$D$25-Datos!$C$25)*T35),Datos!$E$25-SQRT((Datos!$E$25-Datos!$C$25)*(Datos!$E$25-Datos!$D$25)*(1-T35)))</f>
        <v>0.162788197884833</v>
      </c>
      <c r="V35" s="24" t="n">
        <f aca="true">RAND()</f>
        <v>0.901426961642779</v>
      </c>
      <c r="W35" s="26" t="n">
        <f aca="false">IF(V35&lt;=(Datos!$D$26-Datos!$C$26)/(Datos!$E$26-Datos!$C$26),Datos!$C$26+SQRT((Datos!$E$26-Datos!$C$26)*(Datos!$D$26-Datos!$C$26)*V35),Datos!$E$26-SQRT((Datos!$E$26-Datos!$C$26)*(Datos!$E$26-Datos!$D$26)*(1-V35)))</f>
        <v>0.231425672710694</v>
      </c>
      <c r="X35" s="24" t="n">
        <f aca="true">RAND()</f>
        <v>0.58708941632867</v>
      </c>
      <c r="Y35" s="26" t="n">
        <f aca="false">IF(X35&lt;=(Datos!$D$27-Datos!$C$27)/(Datos!$E$27-Datos!$C$27),Datos!$C$27+SQRT((Datos!$E$27-Datos!$C$27)*(Datos!$D$27-Datos!$C$27)*X35),Datos!$E$27-SQRT((Datos!$E$27-Datos!$C$27)*(Datos!$E$27-Datos!$D$27)*(1-X35)))</f>
        <v>0.232780119104077</v>
      </c>
      <c r="Z35" s="24" t="n">
        <f aca="false">(1+Q35)</f>
        <v>1.15405253773101</v>
      </c>
      <c r="AA35" s="24" t="n">
        <f aca="false">Z35*(1+S35)</f>
        <v>1.32422645731248</v>
      </c>
      <c r="AB35" s="24" t="n">
        <f aca="false">AA35*(1+U35)</f>
        <v>1.5397948958898</v>
      </c>
      <c r="AC35" s="24" t="n">
        <f aca="false">AB35*(1+W35)</f>
        <v>1.89614296550758</v>
      </c>
      <c r="AD35" s="24" t="n">
        <f aca="false">AC35*(1+Y35)</f>
        <v>2.3375273508568</v>
      </c>
      <c r="AE35" s="23" t="n">
        <f aca="false">E35*Q35</f>
        <v>4850.12121448491</v>
      </c>
      <c r="AF35" s="23" t="n">
        <f aca="false">AE35*(1+S35)</f>
        <v>5565.30887754996</v>
      </c>
      <c r="AG35" s="23" t="n">
        <f aca="false">AF35*(1+U35)</f>
        <v>6471.27548039878</v>
      </c>
      <c r="AH35" s="23" t="n">
        <f aca="false">AG35*(1+W35)</f>
        <v>7968.89476174629</v>
      </c>
      <c r="AI35" s="23" t="n">
        <f aca="false">AH35*(1+Y35)</f>
        <v>9823.89503351344</v>
      </c>
      <c r="AJ35" s="25" t="n">
        <f aca="false">G35*Z35</f>
        <v>43565.8401785584</v>
      </c>
      <c r="AK35" s="25" t="n">
        <f aca="false">I35*AA35</f>
        <v>47611.0186796315</v>
      </c>
      <c r="AL35" s="25" t="n">
        <f aca="false">K35*AB35</f>
        <v>62326.8163149233</v>
      </c>
      <c r="AM35" s="25" t="n">
        <f aca="false">M35*AC35</f>
        <v>70752.3630832851</v>
      </c>
      <c r="AN35" s="25" t="n">
        <f aca="false">O35*AD35</f>
        <v>84384.0032000007</v>
      </c>
      <c r="AO35" s="25" t="n">
        <f aca="false">C35/Datos!$D$8</f>
        <v>14187.1830511517</v>
      </c>
      <c r="AP35" s="25" t="n">
        <f aca="false">AJ35-AO35</f>
        <v>29378.6571274067</v>
      </c>
      <c r="AQ35" s="25" t="n">
        <f aca="false">AK35-AO35</f>
        <v>33423.8356284798</v>
      </c>
      <c r="AR35" s="25" t="n">
        <f aca="false">AL35-AO35</f>
        <v>48139.6332637716</v>
      </c>
      <c r="AS35" s="25" t="n">
        <f aca="false">AM35-AO35</f>
        <v>56565.1800321333</v>
      </c>
      <c r="AT35" s="25" t="n">
        <f aca="false">AN35-AO35</f>
        <v>70196.8201488489</v>
      </c>
      <c r="AU35" s="25" t="n">
        <f aca="false">AP35*Datos!$D$6</f>
        <v>14689.3285637033</v>
      </c>
      <c r="AV35" s="25" t="n">
        <f aca="false">AQ35*Datos!$D$6</f>
        <v>16711.9178142399</v>
      </c>
      <c r="AW35" s="25" t="n">
        <f aca="false">AR35*Datos!$D$6</f>
        <v>24069.8166318858</v>
      </c>
      <c r="AX35" s="25" t="n">
        <f aca="false">AS35*Datos!$D$6</f>
        <v>28282.5900160667</v>
      </c>
      <c r="AY35" s="25" t="n">
        <f aca="false">AT35*Datos!$D$6</f>
        <v>35098.4100744245</v>
      </c>
      <c r="AZ35" s="25" t="n">
        <f aca="false">AJ35-AU35-AE35</f>
        <v>24026.3904003701</v>
      </c>
      <c r="BA35" s="25" t="n">
        <f aca="false">AK35-AV35-AF35</f>
        <v>25333.7919878416</v>
      </c>
      <c r="BB35" s="25" t="n">
        <f aca="false">AL35-AW35-AG35</f>
        <v>31785.7242026387</v>
      </c>
      <c r="BC35" s="25" t="n">
        <f aca="false">AM35-AX35-AH35</f>
        <v>34500.8783054721</v>
      </c>
      <c r="BD35" s="25" t="n">
        <f aca="false">AN35-AY35-AI35</f>
        <v>39461.6980920628</v>
      </c>
      <c r="BE35" s="25" t="n">
        <f aca="false">AZ35/Z35</f>
        <v>20819.1478419246</v>
      </c>
      <c r="BF35" s="25" t="n">
        <f aca="false">BA35/AA35</f>
        <v>19131.01180538</v>
      </c>
      <c r="BG35" s="25" t="n">
        <f aca="false">BB35/AB35</f>
        <v>20642.829955785</v>
      </c>
      <c r="BH35" s="25" t="n">
        <f aca="false">BC35/AC35</f>
        <v>18195.2937795682</v>
      </c>
      <c r="BI35" s="25" t="n">
        <f aca="false">BD35/AD35</f>
        <v>16881.8123465372</v>
      </c>
      <c r="BJ35" s="25" t="n">
        <f aca="false">E35*AD35</f>
        <v>73593.6659065311</v>
      </c>
      <c r="BK35" s="25" t="n">
        <f aca="false">0.2*C35*AD35</f>
        <v>33162.9284136792</v>
      </c>
      <c r="BL35" s="25" t="n">
        <f aca="false">BJ35+BK35</f>
        <v>106756.59432021</v>
      </c>
      <c r="BM35" s="25" t="n">
        <f aca="false">BK35*Datos!$D$6</f>
        <v>16581.4642068396</v>
      </c>
      <c r="BN35" s="25" t="n">
        <f aca="false">BL35-BM35</f>
        <v>90175.1301133706</v>
      </c>
      <c r="BO35" s="25" t="n">
        <f aca="false">BN35/AD35</f>
        <v>38577.1443830669</v>
      </c>
      <c r="BP35" s="25" t="n">
        <f aca="false">-(C35+E35)</f>
        <v>-102419.46811325</v>
      </c>
      <c r="BQ35" s="25" t="n">
        <f aca="false">BE35</f>
        <v>20819.1478419246</v>
      </c>
      <c r="BR35" s="25" t="n">
        <f aca="false">BF35</f>
        <v>19131.01180538</v>
      </c>
      <c r="BS35" s="25" t="n">
        <f aca="false">BG35</f>
        <v>20642.829955785</v>
      </c>
      <c r="BT35" s="25" t="n">
        <f aca="false">BH35</f>
        <v>18195.2937795682</v>
      </c>
      <c r="BU35" s="25" t="n">
        <f aca="false">BI35+BO35</f>
        <v>55458.9567296042</v>
      </c>
      <c r="BV35" s="27" t="n">
        <f aca="false">IFERROR(IRR(BP35:BU35,0.1),NA())*100</f>
        <v>8.24183097545412</v>
      </c>
    </row>
    <row r="36" customFormat="false" ht="15" hidden="false" customHeight="true" outlineLevel="0" collapsed="false">
      <c r="A36" s="23" t="n">
        <v>35</v>
      </c>
      <c r="B36" s="24" t="n">
        <f aca="true">RAND()</f>
        <v>0.234655651509782</v>
      </c>
      <c r="C36" s="25" t="n">
        <f aca="false">IF(B36&lt;=(Datos!$D$14-Datos!$C$14)/(Datos!$E$14-Datos!$C$14),Datos!$C$14+SQRT((Datos!$E$14-Datos!$C$14)*(Datos!$D$14-Datos!$C$14)*B36),Datos!$E$14-SQRT((Datos!$E$14-Datos!$C$14)*(Datos!$E$14-Datos!$D$14)*(1-B36)))</f>
        <v>69688.2537437824</v>
      </c>
      <c r="D36" s="24" t="n">
        <f aca="true">RAND()</f>
        <v>0.678736211465969</v>
      </c>
      <c r="E36" s="25" t="n">
        <f aca="false">IF(D36&lt;=(Datos!$D$15-Datos!$C$15)/(Datos!$E$15-Datos!$C$15),Datos!$C$15+SQRT((Datos!$E$15-Datos!$C$15)*(Datos!$D$15-Datos!$C$15)*D36),Datos!$E$15-SQRT((Datos!$E$15-Datos!$C$15)*(Datos!$E$15-Datos!$D$15)*(1-D36)))</f>
        <v>33058.1293385641</v>
      </c>
      <c r="F36" s="24" t="n">
        <f aca="true">RAND()</f>
        <v>0.917017508168281</v>
      </c>
      <c r="G36" s="25" t="n">
        <f aca="false">IF(F36&lt;=(Datos!$D$19-Datos!$C$19)/(Datos!$E$19-Datos!$C$19),Datos!$C$19+SQRT((Datos!$E$19-Datos!$C$19)*(Datos!$D$19-Datos!$C$19)*F36),Datos!$E$19-SQRT((Datos!$E$19-Datos!$C$19)*(Datos!$E$19-Datos!$D$19)*(1-F36)))</f>
        <v>42505.2681732541</v>
      </c>
      <c r="H36" s="24" t="n">
        <f aca="true">RAND()</f>
        <v>0.15572144087594</v>
      </c>
      <c r="I36" s="25" t="n">
        <f aca="false">IF(H36&lt;=(Datos!$D$19-Datos!$C$19)/(Datos!$E$19-Datos!$C$19),Datos!$C$19+SQRT((Datos!$E$19-Datos!$C$19)*(Datos!$D$19-Datos!$C$19)*H36),Datos!$E$19-SQRT((Datos!$E$19-Datos!$C$19)*(Datos!$E$19-Datos!$D$19)*(1-H36)))</f>
        <v>34833.0338433939</v>
      </c>
      <c r="J36" s="24" t="n">
        <f aca="true">RAND()</f>
        <v>0.460606705687637</v>
      </c>
      <c r="K36" s="25" t="n">
        <f aca="false">IF(J36&lt;=(Datos!$D$19-Datos!$C$19)/(Datos!$E$19-Datos!$C$19),Datos!$C$19+SQRT((Datos!$E$19-Datos!$C$19)*(Datos!$D$19-Datos!$C$19)*J36),Datos!$E$19-SQRT((Datos!$E$19-Datos!$C$19)*(Datos!$E$19-Datos!$D$19)*(1-J36)))</f>
        <v>38312.0999665034</v>
      </c>
      <c r="L36" s="24" t="n">
        <f aca="true">RAND()</f>
        <v>0.786980716882909</v>
      </c>
      <c r="M36" s="25" t="n">
        <f aca="false">IF(L36&lt;=(Datos!$D$19-Datos!$C$19)/(Datos!$E$19-Datos!$C$19),Datos!$C$19+SQRT((Datos!$E$19-Datos!$C$19)*(Datos!$D$19-Datos!$C$19)*L36),Datos!$E$19-SQRT((Datos!$E$19-Datos!$C$19)*(Datos!$E$19-Datos!$D$19)*(1-L36)))</f>
        <v>41002.9453051301</v>
      </c>
      <c r="N36" s="24" t="n">
        <f aca="true">RAND()</f>
        <v>0.862118931965954</v>
      </c>
      <c r="O36" s="25" t="n">
        <f aca="false">IF(N36&lt;=(Datos!$D$19-Datos!$C$19)/(Datos!$E$19-Datos!$C$19),Datos!$C$19+SQRT((Datos!$E$19-Datos!$C$19)*(Datos!$D$19-Datos!$C$19)*N36),Datos!$E$19-SQRT((Datos!$E$19-Datos!$C$19)*(Datos!$E$19-Datos!$D$19)*(1-N36)))</f>
        <v>41784.245018265</v>
      </c>
      <c r="P36" s="24" t="n">
        <f aca="true">RAND()</f>
        <v>0.812267838476656</v>
      </c>
      <c r="Q36" s="26" t="n">
        <f aca="false">IF(P36&lt;=(Datos!$D$23-Datos!$C$23)/(Datos!$E$23-Datos!$C$23),Datos!$C$23+SQRT((Datos!$E$23-Datos!$C$23)*(Datos!$D$23-Datos!$C$23)*P36),Datos!$E$23-SQRT((Datos!$E$23-Datos!$C$23)*(Datos!$E$23-Datos!$D$23)*(1-P36)))</f>
        <v>0.161617456902212</v>
      </c>
      <c r="R36" s="24" t="n">
        <f aca="true">RAND()</f>
        <v>0.418468786244363</v>
      </c>
      <c r="S36" s="26" t="n">
        <f aca="false">IF(R36&lt;=(Datos!$D$24-Datos!$C$24)/(Datos!$E$24-Datos!$C$24),Datos!$C$24+SQRT((Datos!$E$24-Datos!$C$24)*(Datos!$D$24-Datos!$C$24)*R36),Datos!$E$24-SQRT((Datos!$E$24-Datos!$C$24)*(Datos!$E$24-Datos!$D$24)*(1-R36)))</f>
        <v>0.147445287669104</v>
      </c>
      <c r="T36" s="24" t="n">
        <f aca="true">RAND()</f>
        <v>0.403406995860114</v>
      </c>
      <c r="U36" s="26" t="n">
        <f aca="false">IF(T36&lt;=(Datos!$D$25-Datos!$C$25)/(Datos!$E$25-Datos!$C$25),Datos!$C$25+SQRT((Datos!$E$25-Datos!$C$25)*(Datos!$D$25-Datos!$C$25)*T36),Datos!$E$25-SQRT((Datos!$E$25-Datos!$C$25)*(Datos!$E$25-Datos!$D$25)*(1-T36)))</f>
        <v>0.179105921928471</v>
      </c>
      <c r="V36" s="24" t="n">
        <f aca="true">RAND()</f>
        <v>0.147478276595833</v>
      </c>
      <c r="W36" s="26" t="n">
        <f aca="false">IF(V36&lt;=(Datos!$D$26-Datos!$C$26)/(Datos!$E$26-Datos!$C$26),Datos!$C$26+SQRT((Datos!$E$26-Datos!$C$26)*(Datos!$D$26-Datos!$C$26)*V36),Datos!$E$26-SQRT((Datos!$E$26-Datos!$C$26)*(Datos!$E$26-Datos!$D$26)*(1-V36)))</f>
        <v>0.194369049628774</v>
      </c>
      <c r="X36" s="24" t="n">
        <f aca="true">RAND()</f>
        <v>0.289087625864449</v>
      </c>
      <c r="Y36" s="26" t="n">
        <f aca="false">IF(X36&lt;=(Datos!$D$27-Datos!$C$27)/(Datos!$E$27-Datos!$C$27),Datos!$C$27+SQRT((Datos!$E$27-Datos!$C$27)*(Datos!$D$27-Datos!$C$27)*X36),Datos!$E$27-SQRT((Datos!$E$27-Datos!$C$27)*(Datos!$E$27-Datos!$D$27)*(1-X36)))</f>
        <v>0.217938084934977</v>
      </c>
      <c r="Z36" s="24" t="n">
        <f aca="false">(1+Q36)</f>
        <v>1.16161745690221</v>
      </c>
      <c r="AA36" s="24" t="n">
        <f aca="false">Z36*(1+S36)</f>
        <v>1.33289247699661</v>
      </c>
      <c r="AB36" s="24" t="n">
        <f aca="false">AA36*(1+U36)</f>
        <v>1.57162141292061</v>
      </c>
      <c r="AC36" s="24" t="n">
        <f aca="false">AB36*(1+W36)</f>
        <v>1.87709597332622</v>
      </c>
      <c r="AD36" s="24" t="n">
        <f aca="false">AC36*(1+Y36)</f>
        <v>2.2861866749921</v>
      </c>
      <c r="AE36" s="23" t="n">
        <f aca="false">E36*Q36</f>
        <v>5342.77079364314</v>
      </c>
      <c r="AF36" s="23" t="n">
        <f aca="false">AE36*(1+S36)</f>
        <v>6130.53717026194</v>
      </c>
      <c r="AG36" s="23" t="n">
        <f aca="false">AF36*(1+U36)</f>
        <v>7228.55268205847</v>
      </c>
      <c r="AH36" s="23" t="n">
        <f aca="false">AG36*(1+W36)</f>
        <v>8633.5595970617</v>
      </c>
      <c r="AI36" s="23" t="n">
        <f aca="false">AH36*(1+Y36)</f>
        <v>10515.1410418173</v>
      </c>
      <c r="AJ36" s="25" t="n">
        <f aca="false">G36*Z36</f>
        <v>49374.861520362</v>
      </c>
      <c r="AK36" s="25" t="n">
        <f aca="false">I36*AA36</f>
        <v>46428.6887608281</v>
      </c>
      <c r="AL36" s="25" t="n">
        <f aca="false">K36*AB36</f>
        <v>60212.1166813118</v>
      </c>
      <c r="AM36" s="25" t="n">
        <f aca="false">M36*AC36</f>
        <v>76966.463526775</v>
      </c>
      <c r="AN36" s="25" t="n">
        <f aca="false">O36*AD36</f>
        <v>95526.5841853624</v>
      </c>
      <c r="AO36" s="25" t="n">
        <f aca="false">C36/Datos!$D$8</f>
        <v>13937.6507487565</v>
      </c>
      <c r="AP36" s="25" t="n">
        <f aca="false">AJ36-AO36</f>
        <v>35437.2107716055</v>
      </c>
      <c r="AQ36" s="25" t="n">
        <f aca="false">AK36-AO36</f>
        <v>32491.0380120717</v>
      </c>
      <c r="AR36" s="25" t="n">
        <f aca="false">AL36-AO36</f>
        <v>46274.4659325554</v>
      </c>
      <c r="AS36" s="25" t="n">
        <f aca="false">AM36-AO36</f>
        <v>63028.8127780186</v>
      </c>
      <c r="AT36" s="25" t="n">
        <f aca="false">AN36-AO36</f>
        <v>81588.933436606</v>
      </c>
      <c r="AU36" s="25" t="n">
        <f aca="false">AP36*Datos!$D$6</f>
        <v>17718.6053858028</v>
      </c>
      <c r="AV36" s="25" t="n">
        <f aca="false">AQ36*Datos!$D$6</f>
        <v>16245.5190060358</v>
      </c>
      <c r="AW36" s="25" t="n">
        <f aca="false">AR36*Datos!$D$6</f>
        <v>23137.2329662777</v>
      </c>
      <c r="AX36" s="25" t="n">
        <f aca="false">AS36*Datos!$D$6</f>
        <v>31514.4063890093</v>
      </c>
      <c r="AY36" s="25" t="n">
        <f aca="false">AT36*Datos!$D$6</f>
        <v>40794.466718303</v>
      </c>
      <c r="AZ36" s="25" t="n">
        <f aca="false">AJ36-AU36-AE36</f>
        <v>26313.4853409161</v>
      </c>
      <c r="BA36" s="25" t="n">
        <f aca="false">AK36-AV36-AF36</f>
        <v>24052.6325845304</v>
      </c>
      <c r="BB36" s="25" t="n">
        <f aca="false">AL36-AW36-AG36</f>
        <v>29846.3310329757</v>
      </c>
      <c r="BC36" s="25" t="n">
        <f aca="false">AM36-AX36-AH36</f>
        <v>36818.4975407041</v>
      </c>
      <c r="BD36" s="25" t="n">
        <f aca="false">AN36-AY36-AI36</f>
        <v>44216.9764252421</v>
      </c>
      <c r="BE36" s="25" t="n">
        <f aca="false">AZ36/Z36</f>
        <v>22652.4534256644</v>
      </c>
      <c r="BF36" s="25" t="n">
        <f aca="false">BA36/AA36</f>
        <v>18045.4410236659</v>
      </c>
      <c r="BG36" s="25" t="n">
        <f aca="false">BB36/AB36</f>
        <v>18990.7892496266</v>
      </c>
      <c r="BH36" s="25" t="n">
        <f aca="false">BC36/AC36</f>
        <v>19614.6057867577</v>
      </c>
      <c r="BI36" s="25" t="n">
        <f aca="false">BD36/AD36</f>
        <v>19340.9299900652</v>
      </c>
      <c r="BJ36" s="25" t="n">
        <f aca="false">E36*AD36</f>
        <v>75577.0547939906</v>
      </c>
      <c r="BK36" s="25" t="n">
        <f aca="false">0.2*C36*AD36</f>
        <v>31864.0714225007</v>
      </c>
      <c r="BL36" s="25" t="n">
        <f aca="false">BJ36+BK36</f>
        <v>107441.126216491</v>
      </c>
      <c r="BM36" s="25" t="n">
        <f aca="false">BK36*Datos!$D$6</f>
        <v>15932.0357112503</v>
      </c>
      <c r="BN36" s="25" t="n">
        <f aca="false">BL36-BM36</f>
        <v>91509.0905052409</v>
      </c>
      <c r="BO36" s="25" t="n">
        <f aca="false">BN36/AD36</f>
        <v>40026.9547129423</v>
      </c>
      <c r="BP36" s="25" t="n">
        <f aca="false">-(C36+E36)</f>
        <v>-102746.383082346</v>
      </c>
      <c r="BQ36" s="25" t="n">
        <f aca="false">BE36</f>
        <v>22652.4534256644</v>
      </c>
      <c r="BR36" s="25" t="n">
        <f aca="false">BF36</f>
        <v>18045.4410236659</v>
      </c>
      <c r="BS36" s="25" t="n">
        <f aca="false">BG36</f>
        <v>18990.7892496266</v>
      </c>
      <c r="BT36" s="25" t="n">
        <f aca="false">BH36</f>
        <v>19614.6057867577</v>
      </c>
      <c r="BU36" s="25" t="n">
        <f aca="false">BI36+BO36</f>
        <v>59367.8847030075</v>
      </c>
      <c r="BV36" s="27" t="n">
        <f aca="false">IFERROR(IRR(BP36:BU36,0.1),NA())*100</f>
        <v>9.11738204428133</v>
      </c>
    </row>
    <row r="37" customFormat="false" ht="15" hidden="false" customHeight="true" outlineLevel="0" collapsed="false">
      <c r="A37" s="23" t="n">
        <v>36</v>
      </c>
      <c r="B37" s="24" t="n">
        <f aca="true">RAND()</f>
        <v>0.917314134580796</v>
      </c>
      <c r="C37" s="25" t="n">
        <f aca="false">IF(B37&lt;=(Datos!$D$14-Datos!$C$14)/(Datos!$E$14-Datos!$C$14),Datos!$C$14+SQRT((Datos!$E$14-Datos!$C$14)*(Datos!$D$14-Datos!$C$14)*B37),Datos!$E$14-SQRT((Datos!$E$14-Datos!$C$14)*(Datos!$E$14-Datos!$D$14)*(1-B37)))</f>
        <v>90038.9238280674</v>
      </c>
      <c r="D37" s="24" t="n">
        <f aca="true">RAND()</f>
        <v>0.0872038361452678</v>
      </c>
      <c r="E37" s="25" t="n">
        <f aca="false">IF(D37&lt;=(Datos!$D$15-Datos!$C$15)/(Datos!$E$15-Datos!$C$15),Datos!$C$15+SQRT((Datos!$E$15-Datos!$C$15)*(Datos!$D$15-Datos!$C$15)*D37),Datos!$E$15-SQRT((Datos!$E$15-Datos!$C$15)*(Datos!$E$15-Datos!$D$15)*(1-D37)))</f>
        <v>27557.3986218216</v>
      </c>
      <c r="F37" s="24" t="n">
        <f aca="true">RAND()</f>
        <v>0.436656220367382</v>
      </c>
      <c r="G37" s="25" t="n">
        <f aca="false">IF(F37&lt;=(Datos!$D$19-Datos!$C$19)/(Datos!$E$19-Datos!$C$19),Datos!$C$19+SQRT((Datos!$E$19-Datos!$C$19)*(Datos!$D$19-Datos!$C$19)*F37),Datos!$E$19-SQRT((Datos!$E$19-Datos!$C$19)*(Datos!$E$19-Datos!$D$19)*(1-F37)))</f>
        <v>38093.1102213616</v>
      </c>
      <c r="H37" s="24" t="n">
        <f aca="true">RAND()</f>
        <v>0.0919608912526683</v>
      </c>
      <c r="I37" s="25" t="n">
        <f aca="false">IF(H37&lt;=(Datos!$D$19-Datos!$C$19)/(Datos!$E$19-Datos!$C$19),Datos!$C$19+SQRT((Datos!$E$19-Datos!$C$19)*(Datos!$D$19-Datos!$C$19)*H37),Datos!$E$19-SQRT((Datos!$E$19-Datos!$C$19)*(Datos!$E$19-Datos!$D$19)*(1-H37)))</f>
        <v>33714.0454612054</v>
      </c>
      <c r="J37" s="24" t="n">
        <f aca="true">RAND()</f>
        <v>0.325927869394516</v>
      </c>
      <c r="K37" s="25" t="n">
        <f aca="false">IF(J37&lt;=(Datos!$D$19-Datos!$C$19)/(Datos!$E$19-Datos!$C$19),Datos!$C$19+SQRT((Datos!$E$19-Datos!$C$19)*(Datos!$D$19-Datos!$C$19)*J37),Datos!$E$19-SQRT((Datos!$E$19-Datos!$C$19)*(Datos!$E$19-Datos!$D$19)*(1-J37)))</f>
        <v>36992.0798342966</v>
      </c>
      <c r="L37" s="24" t="n">
        <f aca="true">RAND()</f>
        <v>0.351007692892251</v>
      </c>
      <c r="M37" s="25" t="n">
        <f aca="false">IF(L37&lt;=(Datos!$D$19-Datos!$C$19)/(Datos!$E$19-Datos!$C$19),Datos!$C$19+SQRT((Datos!$E$19-Datos!$C$19)*(Datos!$D$19-Datos!$C$19)*L37),Datos!$E$19-SQRT((Datos!$E$19-Datos!$C$19)*(Datos!$E$19-Datos!$D$19)*(1-L37)))</f>
        <v>37256.1114885204</v>
      </c>
      <c r="N37" s="24" t="n">
        <f aca="true">RAND()</f>
        <v>0.214596999876052</v>
      </c>
      <c r="O37" s="25" t="n">
        <f aca="false">IF(N37&lt;=(Datos!$D$19-Datos!$C$19)/(Datos!$E$19-Datos!$C$19),Datos!$C$19+SQRT((Datos!$E$19-Datos!$C$19)*(Datos!$D$19-Datos!$C$19)*N37),Datos!$E$19-SQRT((Datos!$E$19-Datos!$C$19)*(Datos!$E$19-Datos!$D$19)*(1-N37)))</f>
        <v>35673.5835220263</v>
      </c>
      <c r="P37" s="24" t="n">
        <f aca="true">RAND()</f>
        <v>0.762020618377275</v>
      </c>
      <c r="Q37" s="26" t="n">
        <f aca="false">IF(P37&lt;=(Datos!$D$23-Datos!$C$23)/(Datos!$E$23-Datos!$C$23),Datos!$C$23+SQRT((Datos!$E$23-Datos!$C$23)*(Datos!$D$23-Datos!$C$23)*P37),Datos!$E$23-SQRT((Datos!$E$23-Datos!$C$23)*(Datos!$E$23-Datos!$D$23)*(1-P37)))</f>
        <v>0.159303070591972</v>
      </c>
      <c r="R37" s="24" t="n">
        <f aca="true">RAND()</f>
        <v>0.965241143386601</v>
      </c>
      <c r="S37" s="26" t="n">
        <f aca="false">IF(R37&lt;=(Datos!$D$24-Datos!$C$24)/(Datos!$E$24-Datos!$C$24),Datos!$C$24+SQRT((Datos!$E$24-Datos!$C$24)*(Datos!$D$24-Datos!$C$24)*R37),Datos!$E$24-SQRT((Datos!$E$24-Datos!$C$24)*(Datos!$E$24-Datos!$D$24)*(1-R37)))</f>
        <v>0.172090136416845</v>
      </c>
      <c r="T37" s="24" t="n">
        <f aca="true">RAND()</f>
        <v>0.0452519333570139</v>
      </c>
      <c r="U37" s="26" t="n">
        <f aca="false">IF(T37&lt;=(Datos!$D$25-Datos!$C$25)/(Datos!$E$25-Datos!$C$25),Datos!$C$25+SQRT((Datos!$E$25-Datos!$C$25)*(Datos!$D$25-Datos!$C$25)*T37),Datos!$E$25-SQRT((Datos!$E$25-Datos!$C$25)*(Datos!$E$25-Datos!$D$25)*(1-T37)))</f>
        <v>0.15974828497992</v>
      </c>
      <c r="V37" s="24" t="n">
        <f aca="true">RAND()</f>
        <v>0.224721585841683</v>
      </c>
      <c r="W37" s="26" t="n">
        <f aca="false">IF(V37&lt;=(Datos!$D$26-Datos!$C$26)/(Datos!$E$26-Datos!$C$26),Datos!$C$26+SQRT((Datos!$E$26-Datos!$C$26)*(Datos!$D$26-Datos!$C$26)*V37),Datos!$E$26-SQRT((Datos!$E$26-Datos!$C$26)*(Datos!$E$26-Datos!$D$26)*(1-V37)))</f>
        <v>0.197737255147806</v>
      </c>
      <c r="X37" s="24" t="n">
        <f aca="true">RAND()</f>
        <v>0.168460578518323</v>
      </c>
      <c r="Y37" s="26" t="n">
        <f aca="false">IF(X37&lt;=(Datos!$D$27-Datos!$C$27)/(Datos!$E$27-Datos!$C$27),Datos!$C$27+SQRT((Datos!$E$27-Datos!$C$27)*(Datos!$D$27-Datos!$C$27)*X37),Datos!$E$27-SQRT((Datos!$E$27-Datos!$C$27)*(Datos!$E$27-Datos!$D$27)*(1-X37)))</f>
        <v>0.211327061729162</v>
      </c>
      <c r="Z37" s="24" t="n">
        <f aca="false">(1+Q37)</f>
        <v>1.15930307059197</v>
      </c>
      <c r="AA37" s="24" t="n">
        <f aca="false">Z37*(1+S37)</f>
        <v>1.35880769415861</v>
      </c>
      <c r="AB37" s="24" t="n">
        <f aca="false">AA37*(1+U37)</f>
        <v>1.57587489291797</v>
      </c>
      <c r="AC37" s="24" t="n">
        <f aca="false">AB37*(1+W37)</f>
        <v>1.88748406869991</v>
      </c>
      <c r="AD37" s="24" t="n">
        <f aca="false">AC37*(1+Y37)</f>
        <v>2.28636053099887</v>
      </c>
      <c r="AE37" s="23" t="n">
        <f aca="false">E37*Q37</f>
        <v>4389.97821798315</v>
      </c>
      <c r="AF37" s="23" t="n">
        <f aca="false">AE37*(1+S37)</f>
        <v>5145.45016838285</v>
      </c>
      <c r="AG37" s="23" t="n">
        <f aca="false">AF37*(1+U37)</f>
        <v>5967.42700823165</v>
      </c>
      <c r="AH37" s="23" t="n">
        <f aca="false">AG37*(1+W37)</f>
        <v>7147.40964513426</v>
      </c>
      <c r="AI37" s="23" t="n">
        <f aca="false">AH37*(1+Y37)</f>
        <v>8657.85072441515</v>
      </c>
      <c r="AJ37" s="25" t="n">
        <f aca="false">G37*Z37</f>
        <v>44161.4596480229</v>
      </c>
      <c r="AK37" s="25" t="n">
        <f aca="false">I37*AA37</f>
        <v>45810.9043738991</v>
      </c>
      <c r="AL37" s="25" t="n">
        <f aca="false">K37*AB37</f>
        <v>58294.8898476851</v>
      </c>
      <c r="AM37" s="25" t="n">
        <f aca="false">M37*AC37</f>
        <v>70320.31689629</v>
      </c>
      <c r="AN37" s="25" t="n">
        <f aca="false">O37*AD37</f>
        <v>81562.6733640523</v>
      </c>
      <c r="AO37" s="25" t="n">
        <f aca="false">C37/Datos!$D$8</f>
        <v>18007.7847656135</v>
      </c>
      <c r="AP37" s="25" t="n">
        <f aca="false">AJ37-AO37</f>
        <v>26153.6748824094</v>
      </c>
      <c r="AQ37" s="25" t="n">
        <f aca="false">AK37-AO37</f>
        <v>27803.1196082856</v>
      </c>
      <c r="AR37" s="25" t="n">
        <f aca="false">AL37-AO37</f>
        <v>40287.1050820717</v>
      </c>
      <c r="AS37" s="25" t="n">
        <f aca="false">AM37-AO37</f>
        <v>52312.5321306765</v>
      </c>
      <c r="AT37" s="25" t="n">
        <f aca="false">AN37-AO37</f>
        <v>63554.8885984389</v>
      </c>
      <c r="AU37" s="25" t="n">
        <f aca="false">AP37*Datos!$D$6</f>
        <v>13076.8374412047</v>
      </c>
      <c r="AV37" s="25" t="n">
        <f aca="false">AQ37*Datos!$D$6</f>
        <v>13901.5598041428</v>
      </c>
      <c r="AW37" s="25" t="n">
        <f aca="false">AR37*Datos!$D$6</f>
        <v>20143.5525410358</v>
      </c>
      <c r="AX37" s="25" t="n">
        <f aca="false">AS37*Datos!$D$6</f>
        <v>26156.2660653382</v>
      </c>
      <c r="AY37" s="25" t="n">
        <f aca="false">AT37*Datos!$D$6</f>
        <v>31777.4442992194</v>
      </c>
      <c r="AZ37" s="25" t="n">
        <f aca="false">AJ37-AU37-AE37</f>
        <v>26694.643988835</v>
      </c>
      <c r="BA37" s="25" t="n">
        <f aca="false">AK37-AV37-AF37</f>
        <v>26763.8944013734</v>
      </c>
      <c r="BB37" s="25" t="n">
        <f aca="false">AL37-AW37-AG37</f>
        <v>32183.9102984177</v>
      </c>
      <c r="BC37" s="25" t="n">
        <f aca="false">AM37-AX37-AH37</f>
        <v>37016.6411858175</v>
      </c>
      <c r="BD37" s="25" t="n">
        <f aca="false">AN37-AY37-AI37</f>
        <v>41127.3783404177</v>
      </c>
      <c r="BE37" s="25" t="n">
        <f aca="false">AZ37/Z37</f>
        <v>23026.4584524942</v>
      </c>
      <c r="BF37" s="25" t="n">
        <f aca="false">BA37/AA37</f>
        <v>19696.6020404719</v>
      </c>
      <c r="BG37" s="25" t="n">
        <f aca="false">BB37/AB37</f>
        <v>20422.8841026995</v>
      </c>
      <c r="BH37" s="25" t="n">
        <f aca="false">BC37/AC37</f>
        <v>19611.6310593892</v>
      </c>
      <c r="BI37" s="25" t="n">
        <f aca="false">BD37/AD37</f>
        <v>17988.1421949013</v>
      </c>
      <c r="BJ37" s="25" t="n">
        <f aca="false">E37*AD37</f>
        <v>63006.1485459355</v>
      </c>
      <c r="BK37" s="25" t="n">
        <f aca="false">0.2*C37*AD37</f>
        <v>41172.2883388213</v>
      </c>
      <c r="BL37" s="25" t="n">
        <f aca="false">BJ37+BK37</f>
        <v>104178.436884757</v>
      </c>
      <c r="BM37" s="25" t="n">
        <f aca="false">BK37*Datos!$D$6</f>
        <v>20586.1441694106</v>
      </c>
      <c r="BN37" s="25" t="n">
        <f aca="false">BL37-BM37</f>
        <v>83592.2927153461</v>
      </c>
      <c r="BO37" s="25" t="n">
        <f aca="false">BN37/AD37</f>
        <v>36561.2910046283</v>
      </c>
      <c r="BP37" s="25" t="n">
        <f aca="false">-(C37+E37)</f>
        <v>-117596.322449889</v>
      </c>
      <c r="BQ37" s="25" t="n">
        <f aca="false">BE37</f>
        <v>23026.4584524942</v>
      </c>
      <c r="BR37" s="25" t="n">
        <f aca="false">BF37</f>
        <v>19696.6020404719</v>
      </c>
      <c r="BS37" s="25" t="n">
        <f aca="false">BG37</f>
        <v>20422.8841026995</v>
      </c>
      <c r="BT37" s="25" t="n">
        <f aca="false">BH37</f>
        <v>19611.6310593892</v>
      </c>
      <c r="BU37" s="25" t="n">
        <f aca="false">BI37+BO37</f>
        <v>54549.4331995297</v>
      </c>
      <c r="BV37" s="27" t="n">
        <f aca="false">IFERROR(IRR(BP37:BU37,0.1),NA())*100</f>
        <v>4.65627919694911</v>
      </c>
    </row>
    <row r="38" customFormat="false" ht="15" hidden="false" customHeight="true" outlineLevel="0" collapsed="false">
      <c r="A38" s="23" t="n">
        <v>37</v>
      </c>
      <c r="B38" s="24" t="n">
        <f aca="true">RAND()</f>
        <v>0.000634742559355723</v>
      </c>
      <c r="C38" s="25" t="n">
        <f aca="false">IF(B38&lt;=(Datos!$D$14-Datos!$C$14)/(Datos!$E$14-Datos!$C$14),Datos!$C$14+SQRT((Datos!$E$14-Datos!$C$14)*(Datos!$D$14-Datos!$C$14)*B38),Datos!$E$14-SQRT((Datos!$E$14-Datos!$C$14)*(Datos!$E$14-Datos!$D$14)*(1-B38)))</f>
        <v>60503.8819541741</v>
      </c>
      <c r="D38" s="24" t="n">
        <f aca="true">RAND()</f>
        <v>0.373102934980661</v>
      </c>
      <c r="E38" s="25" t="n">
        <f aca="false">IF(D38&lt;=(Datos!$D$15-Datos!$C$15)/(Datos!$E$15-Datos!$C$15),Datos!$C$15+SQRT((Datos!$E$15-Datos!$C$15)*(Datos!$D$15-Datos!$C$15)*D38),Datos!$E$15-SQRT((Datos!$E$15-Datos!$C$15)*(Datos!$E$15-Datos!$D$15)*(1-D38)))</f>
        <v>30302.8581657841</v>
      </c>
      <c r="F38" s="24" t="n">
        <f aca="true">RAND()</f>
        <v>0.966233108188986</v>
      </c>
      <c r="G38" s="25" t="n">
        <f aca="false">IF(F38&lt;=(Datos!$D$19-Datos!$C$19)/(Datos!$E$19-Datos!$C$19),Datos!$C$19+SQRT((Datos!$E$19-Datos!$C$19)*(Datos!$D$19-Datos!$C$19)*F38),Datos!$E$19-SQRT((Datos!$E$19-Datos!$C$19)*(Datos!$E$19-Datos!$D$19)*(1-F38)))</f>
        <v>43408.6116483315</v>
      </c>
      <c r="H38" s="24" t="n">
        <f aca="true">RAND()</f>
        <v>0.252886544276261</v>
      </c>
      <c r="I38" s="25" t="n">
        <f aca="false">IF(H38&lt;=(Datos!$D$19-Datos!$C$19)/(Datos!$E$19-Datos!$C$19),Datos!$C$19+SQRT((Datos!$E$19-Datos!$C$19)*(Datos!$D$19-Datos!$C$19)*H38),Datos!$E$19-SQRT((Datos!$E$19-Datos!$C$19)*(Datos!$E$19-Datos!$D$19)*(1-H38)))</f>
        <v>36158.9756974224</v>
      </c>
      <c r="J38" s="24" t="n">
        <f aca="true">RAND()</f>
        <v>0.121653319404912</v>
      </c>
      <c r="K38" s="25" t="n">
        <f aca="false">IF(J38&lt;=(Datos!$D$19-Datos!$C$19)/(Datos!$E$19-Datos!$C$19),Datos!$C$19+SQRT((Datos!$E$19-Datos!$C$19)*(Datos!$D$19-Datos!$C$19)*J38),Datos!$E$19-SQRT((Datos!$E$19-Datos!$C$19)*(Datos!$E$19-Datos!$D$19)*(1-J38)))</f>
        <v>34271.7675394076</v>
      </c>
      <c r="L38" s="24" t="n">
        <f aca="true">RAND()</f>
        <v>0.426551187378751</v>
      </c>
      <c r="M38" s="25" t="n">
        <f aca="false">IF(L38&lt;=(Datos!$D$19-Datos!$C$19)/(Datos!$E$19-Datos!$C$19),Datos!$C$19+SQRT((Datos!$E$19-Datos!$C$19)*(Datos!$D$19-Datos!$C$19)*L38),Datos!$E$19-SQRT((Datos!$E$19-Datos!$C$19)*(Datos!$E$19-Datos!$D$19)*(1-L38)))</f>
        <v>37998.917308412</v>
      </c>
      <c r="N38" s="24" t="n">
        <f aca="true">RAND()</f>
        <v>0.298215108042786</v>
      </c>
      <c r="O38" s="25" t="n">
        <f aca="false">IF(N38&lt;=(Datos!$D$19-Datos!$C$19)/(Datos!$E$19-Datos!$C$19),Datos!$C$19+SQRT((Datos!$E$19-Datos!$C$19)*(Datos!$D$19-Datos!$C$19)*N38),Datos!$E$19-SQRT((Datos!$E$19-Datos!$C$19)*(Datos!$E$19-Datos!$D$19)*(1-N38)))</f>
        <v>36688.2184628209</v>
      </c>
      <c r="P38" s="24" t="n">
        <f aca="true">RAND()</f>
        <v>0.622161564063158</v>
      </c>
      <c r="Q38" s="26" t="n">
        <f aca="false">IF(P38&lt;=(Datos!$D$23-Datos!$C$23)/(Datos!$E$23-Datos!$C$23),Datos!$C$23+SQRT((Datos!$E$23-Datos!$C$23)*(Datos!$D$23-Datos!$C$23)*P38),Datos!$E$23-SQRT((Datos!$E$23-Datos!$C$23)*(Datos!$E$23-Datos!$D$23)*(1-P38)))</f>
        <v>0.153921096942427</v>
      </c>
      <c r="R38" s="24" t="n">
        <f aca="true">RAND()</f>
        <v>0.213158657063282</v>
      </c>
      <c r="S38" s="26" t="n">
        <f aca="false">IF(R38&lt;=(Datos!$D$24-Datos!$C$24)/(Datos!$E$24-Datos!$C$24),Datos!$C$24+SQRT((Datos!$E$24-Datos!$C$24)*(Datos!$D$24-Datos!$C$24)*R38),Datos!$E$24-SQRT((Datos!$E$24-Datos!$C$24)*(Datos!$E$24-Datos!$D$24)*(1-R38)))</f>
        <v>0.139587893779422</v>
      </c>
      <c r="T38" s="24" t="n">
        <f aca="true">RAND()</f>
        <v>0.91732281758777</v>
      </c>
      <c r="U38" s="26" t="n">
        <f aca="false">IF(T38&lt;=(Datos!$D$25-Datos!$C$25)/(Datos!$E$25-Datos!$C$25),Datos!$C$25+SQRT((Datos!$E$25-Datos!$C$25)*(Datos!$D$25-Datos!$C$25)*T38),Datos!$E$25-SQRT((Datos!$E$25-Datos!$C$25)*(Datos!$E$25-Datos!$D$25)*(1-T38)))</f>
        <v>0.20478500375438</v>
      </c>
      <c r="V38" s="24" t="n">
        <f aca="true">RAND()</f>
        <v>0.704300558557533</v>
      </c>
      <c r="W38" s="26" t="n">
        <f aca="false">IF(V38&lt;=(Datos!$D$26-Datos!$C$26)/(Datos!$E$26-Datos!$C$26),Datos!$C$26+SQRT((Datos!$E$26-Datos!$C$26)*(Datos!$D$26-Datos!$C$26)*V38),Datos!$E$26-SQRT((Datos!$E$26-Datos!$C$26)*(Datos!$E$26-Datos!$D$26)*(1-V38)))</f>
        <v>0.217829391596542</v>
      </c>
      <c r="X38" s="24" t="n">
        <f aca="true">RAND()</f>
        <v>0.601405535201555</v>
      </c>
      <c r="Y38" s="26" t="n">
        <f aca="false">IF(X38&lt;=(Datos!$D$27-Datos!$C$27)/(Datos!$E$27-Datos!$C$27),Datos!$C$27+SQRT((Datos!$E$27-Datos!$C$27)*(Datos!$D$27-Datos!$C$27)*X38),Datos!$E$27-SQRT((Datos!$E$27-Datos!$C$27)*(Datos!$E$27-Datos!$D$27)*(1-X38)))</f>
        <v>0.233605925918156</v>
      </c>
      <c r="Z38" s="24" t="n">
        <f aca="false">(1+Q38)</f>
        <v>1.15392109694243</v>
      </c>
      <c r="AA38" s="24" t="n">
        <f aca="false">Z38*(1+S38)</f>
        <v>1.31499451245226</v>
      </c>
      <c r="AB38" s="24" t="n">
        <f aca="false">AA38*(1+U38)</f>
        <v>1.58428566862178</v>
      </c>
      <c r="AC38" s="24" t="n">
        <f aca="false">AB38*(1+W38)</f>
        <v>1.92938965193279</v>
      </c>
      <c r="AD38" s="24" t="n">
        <f aca="false">AC38*(1+Y38)</f>
        <v>2.38010650802946</v>
      </c>
      <c r="AE38" s="23" t="n">
        <f aca="false">E38*Q38</f>
        <v>4664.24916936825</v>
      </c>
      <c r="AF38" s="23" t="n">
        <f aca="false">AE38*(1+S38)</f>
        <v>5315.32188698278</v>
      </c>
      <c r="AG38" s="23" t="n">
        <f aca="false">AF38*(1+U38)</f>
        <v>6403.82009956429</v>
      </c>
      <c r="AH38" s="23" t="n">
        <f aca="false">AG38*(1+W38)</f>
        <v>7798.76033574608</v>
      </c>
      <c r="AI38" s="23" t="n">
        <f aca="false">AH38*(1+Y38)</f>
        <v>9620.59696499183</v>
      </c>
      <c r="AJ38" s="25" t="n">
        <f aca="false">G38*Z38</f>
        <v>50090.1127699905</v>
      </c>
      <c r="AK38" s="25" t="n">
        <f aca="false">I38*AA38</f>
        <v>47548.854618005</v>
      </c>
      <c r="AL38" s="25" t="n">
        <f aca="false">K38*AB38</f>
        <v>54296.2701510208</v>
      </c>
      <c r="AM38" s="25" t="n">
        <f aca="false">M38*AC38</f>
        <v>73314.7178394998</v>
      </c>
      <c r="AN38" s="25" t="n">
        <f aca="false">O38*AD38</f>
        <v>87321.8675313664</v>
      </c>
      <c r="AO38" s="25" t="n">
        <f aca="false">C38/Datos!$D$8</f>
        <v>12100.7763908348</v>
      </c>
      <c r="AP38" s="25" t="n">
        <f aca="false">AJ38-AO38</f>
        <v>37989.3363791557</v>
      </c>
      <c r="AQ38" s="25" t="n">
        <f aca="false">AK38-AO38</f>
        <v>35448.0782271702</v>
      </c>
      <c r="AR38" s="25" t="n">
        <f aca="false">AL38-AO38</f>
        <v>42195.493760186</v>
      </c>
      <c r="AS38" s="25" t="n">
        <f aca="false">AM38-AO38</f>
        <v>61213.941448665</v>
      </c>
      <c r="AT38" s="25" t="n">
        <f aca="false">AN38-AO38</f>
        <v>75221.0911405316</v>
      </c>
      <c r="AU38" s="25" t="n">
        <f aca="false">AP38*Datos!$D$6</f>
        <v>18994.6681895779</v>
      </c>
      <c r="AV38" s="25" t="n">
        <f aca="false">AQ38*Datos!$D$6</f>
        <v>17724.0391135851</v>
      </c>
      <c r="AW38" s="25" t="n">
        <f aca="false">AR38*Datos!$D$6</f>
        <v>21097.746880093</v>
      </c>
      <c r="AX38" s="25" t="n">
        <f aca="false">AS38*Datos!$D$6</f>
        <v>30606.9707243325</v>
      </c>
      <c r="AY38" s="25" t="n">
        <f aca="false">AT38*Datos!$D$6</f>
        <v>37610.5455702658</v>
      </c>
      <c r="AZ38" s="25" t="n">
        <f aca="false">AJ38-AU38-AE38</f>
        <v>26431.1954110444</v>
      </c>
      <c r="BA38" s="25" t="n">
        <f aca="false">AK38-AV38-AF38</f>
        <v>24509.4936174371</v>
      </c>
      <c r="BB38" s="25" t="n">
        <f aca="false">AL38-AW38-AG38</f>
        <v>26794.7031713635</v>
      </c>
      <c r="BC38" s="25" t="n">
        <f aca="false">AM38-AX38-AH38</f>
        <v>34908.9867794212</v>
      </c>
      <c r="BD38" s="25" t="n">
        <f aca="false">AN38-AY38-AI38</f>
        <v>40090.7249961088</v>
      </c>
      <c r="BE38" s="25" t="n">
        <f aca="false">AZ38/Z38</f>
        <v>22905.5482918891</v>
      </c>
      <c r="BF38" s="25" t="n">
        <f aca="false">BA38/AA38</f>
        <v>18638.4759672729</v>
      </c>
      <c r="BG38" s="25" t="n">
        <f aca="false">BB38/AB38</f>
        <v>16912.7978003317</v>
      </c>
      <c r="BH38" s="25" t="n">
        <f aca="false">BC38/AC38</f>
        <v>18093.2797812255</v>
      </c>
      <c r="BI38" s="25" t="n">
        <f aca="false">BD38/AD38</f>
        <v>16844.0886409326</v>
      </c>
      <c r="BJ38" s="25" t="n">
        <f aca="false">E38*AD38</f>
        <v>72124.0299322762</v>
      </c>
      <c r="BK38" s="25" t="n">
        <f aca="false">0.2*C38*AD38</f>
        <v>28801.1366400351</v>
      </c>
      <c r="BL38" s="25" t="n">
        <f aca="false">BJ38+BK38</f>
        <v>100925.166572311</v>
      </c>
      <c r="BM38" s="25" t="n">
        <f aca="false">BK38*Datos!$D$6</f>
        <v>14400.5683200176</v>
      </c>
      <c r="BN38" s="25" t="n">
        <f aca="false">BL38-BM38</f>
        <v>86524.5982522938</v>
      </c>
      <c r="BO38" s="25" t="n">
        <f aca="false">BN38/AD38</f>
        <v>36353.2463612015</v>
      </c>
      <c r="BP38" s="25" t="n">
        <f aca="false">-(C38+E38)</f>
        <v>-90806.7401199582</v>
      </c>
      <c r="BQ38" s="25" t="n">
        <f aca="false">BE38</f>
        <v>22905.5482918891</v>
      </c>
      <c r="BR38" s="25" t="n">
        <f aca="false">BF38</f>
        <v>18638.4759672729</v>
      </c>
      <c r="BS38" s="25" t="n">
        <f aca="false">BG38</f>
        <v>16912.7978003317</v>
      </c>
      <c r="BT38" s="25" t="n">
        <f aca="false">BH38</f>
        <v>18093.2797812255</v>
      </c>
      <c r="BU38" s="25" t="n">
        <f aca="false">BI38+BO38</f>
        <v>53197.3350021341</v>
      </c>
      <c r="BV38" s="27" t="n">
        <f aca="false">IFERROR(IRR(BP38:BU38,0.1),NA())*100</f>
        <v>11.3089942553193</v>
      </c>
    </row>
    <row r="39" customFormat="false" ht="15" hidden="false" customHeight="true" outlineLevel="0" collapsed="false">
      <c r="A39" s="23" t="n">
        <v>38</v>
      </c>
      <c r="B39" s="24" t="n">
        <f aca="true">RAND()</f>
        <v>0.728302509449404</v>
      </c>
      <c r="C39" s="25" t="n">
        <f aca="false">IF(B39&lt;=(Datos!$D$14-Datos!$C$14)/(Datos!$E$14-Datos!$C$14),Datos!$C$14+SQRT((Datos!$E$14-Datos!$C$14)*(Datos!$D$14-Datos!$C$14)*B39),Datos!$E$14-SQRT((Datos!$E$14-Datos!$C$14)*(Datos!$E$14-Datos!$D$14)*(1-B39)))</f>
        <v>81943.5056375631</v>
      </c>
      <c r="D39" s="24" t="n">
        <f aca="true">RAND()</f>
        <v>0.24145888831796</v>
      </c>
      <c r="E39" s="25" t="n">
        <f aca="false">IF(D39&lt;=(Datos!$D$15-Datos!$C$15)/(Datos!$E$15-Datos!$C$15),Datos!$C$15+SQRT((Datos!$E$15-Datos!$C$15)*(Datos!$D$15-Datos!$C$15)*D39),Datos!$E$15-SQRT((Datos!$E$15-Datos!$C$15)*(Datos!$E$15-Datos!$D$15)*(1-D39)))</f>
        <v>29255.5160232159</v>
      </c>
      <c r="F39" s="24" t="n">
        <f aca="true">RAND()</f>
        <v>0.813211359407043</v>
      </c>
      <c r="G39" s="25" t="n">
        <f aca="false">IF(F39&lt;=(Datos!$D$19-Datos!$C$19)/(Datos!$E$19-Datos!$C$19),Datos!$C$19+SQRT((Datos!$E$19-Datos!$C$19)*(Datos!$D$19-Datos!$C$19)*F39),Datos!$E$19-SQRT((Datos!$E$19-Datos!$C$19)*(Datos!$E$19-Datos!$D$19)*(1-F39)))</f>
        <v>41257.1203539959</v>
      </c>
      <c r="H39" s="24" t="n">
        <f aca="true">RAND()</f>
        <v>0.433780790287854</v>
      </c>
      <c r="I39" s="25" t="n">
        <f aca="false">IF(H39&lt;=(Datos!$D$19-Datos!$C$19)/(Datos!$E$19-Datos!$C$19),Datos!$C$19+SQRT((Datos!$E$19-Datos!$C$19)*(Datos!$D$19-Datos!$C$19)*H39),Datos!$E$19-SQRT((Datos!$E$19-Datos!$C$19)*(Datos!$E$19-Datos!$D$19)*(1-H39)))</f>
        <v>38066.4191896515</v>
      </c>
      <c r="J39" s="24" t="n">
        <f aca="true">RAND()</f>
        <v>0.685373404426667</v>
      </c>
      <c r="K39" s="25" t="n">
        <f aca="false">IF(J39&lt;=(Datos!$D$19-Datos!$C$19)/(Datos!$E$19-Datos!$C$19),Datos!$C$19+SQRT((Datos!$E$19-Datos!$C$19)*(Datos!$D$19-Datos!$C$19)*J39),Datos!$E$19-SQRT((Datos!$E$19-Datos!$C$19)*(Datos!$E$19-Datos!$D$19)*(1-J39)))</f>
        <v>40142.3262081527</v>
      </c>
      <c r="L39" s="24" t="n">
        <f aca="true">RAND()</f>
        <v>0.539302630309188</v>
      </c>
      <c r="M39" s="25" t="n">
        <f aca="false">IF(L39&lt;=(Datos!$D$19-Datos!$C$19)/(Datos!$E$19-Datos!$C$19),Datos!$C$19+SQRT((Datos!$E$19-Datos!$C$19)*(Datos!$D$19-Datos!$C$19)*L39),Datos!$E$19-SQRT((Datos!$E$19-Datos!$C$19)*(Datos!$E$19-Datos!$D$19)*(1-L39)))</f>
        <v>38994.1867084455</v>
      </c>
      <c r="N39" s="24" t="n">
        <f aca="true">RAND()</f>
        <v>0.950613293797697</v>
      </c>
      <c r="O39" s="25" t="n">
        <f aca="false">IF(N39&lt;=(Datos!$D$19-Datos!$C$19)/(Datos!$E$19-Datos!$C$19),Datos!$C$19+SQRT((Datos!$E$19-Datos!$C$19)*(Datos!$D$19-Datos!$C$19)*N39),Datos!$E$19-SQRT((Datos!$E$19-Datos!$C$19)*(Datos!$E$19-Datos!$D$19)*(1-N39)))</f>
        <v>43075.4213538614</v>
      </c>
      <c r="P39" s="24" t="n">
        <f aca="true">RAND()</f>
        <v>0.944794446647474</v>
      </c>
      <c r="Q39" s="26" t="n">
        <f aca="false">IF(P39&lt;=(Datos!$D$23-Datos!$C$23)/(Datos!$E$23-Datos!$C$23),Datos!$C$23+SQRT((Datos!$E$23-Datos!$C$23)*(Datos!$D$23-Datos!$C$23)*P39),Datos!$E$23-SQRT((Datos!$E$23-Datos!$C$23)*(Datos!$E$23-Datos!$D$23)*(1-P39)))</f>
        <v>0.170031549968298</v>
      </c>
      <c r="R39" s="24" t="n">
        <f aca="true">RAND()</f>
        <v>0.53992715506233</v>
      </c>
      <c r="S39" s="26" t="n">
        <f aca="false">IF(R39&lt;=(Datos!$D$24-Datos!$C$24)/(Datos!$E$24-Datos!$C$24),Datos!$C$24+SQRT((Datos!$E$24-Datos!$C$24)*(Datos!$D$24-Datos!$C$24)*R39),Datos!$E$24-SQRT((Datos!$E$24-Datos!$C$24)*(Datos!$E$24-Datos!$D$24)*(1-R39)))</f>
        <v>0.151222732567393</v>
      </c>
      <c r="T39" s="24" t="n">
        <f aca="true">RAND()</f>
        <v>0.685791120288588</v>
      </c>
      <c r="U39" s="26" t="n">
        <f aca="false">IF(T39&lt;=(Datos!$D$25-Datos!$C$25)/(Datos!$E$25-Datos!$C$25),Datos!$C$25+SQRT((Datos!$E$25-Datos!$C$25)*(Datos!$D$25-Datos!$C$25)*T39),Datos!$E$25-SQRT((Datos!$E$25-Datos!$C$25)*(Datos!$E$25-Datos!$D$25)*(1-T39)))</f>
        <v>0.190338832403428</v>
      </c>
      <c r="V39" s="24" t="n">
        <f aca="true">RAND()</f>
        <v>0.566165212373023</v>
      </c>
      <c r="W39" s="26" t="n">
        <f aca="false">IF(V39&lt;=(Datos!$D$26-Datos!$C$26)/(Datos!$E$26-Datos!$C$26),Datos!$C$26+SQRT((Datos!$E$26-Datos!$C$26)*(Datos!$D$26-Datos!$C$26)*V39),Datos!$E$26-SQRT((Datos!$E$26-Datos!$C$26)*(Datos!$E$26-Datos!$D$26)*(1-V39)))</f>
        <v>0.211033068420847</v>
      </c>
      <c r="X39" s="24" t="n">
        <f aca="true">RAND()</f>
        <v>0.920286999562271</v>
      </c>
      <c r="Y39" s="26" t="n">
        <f aca="false">IF(X39&lt;=(Datos!$D$27-Datos!$C$27)/(Datos!$E$27-Datos!$C$27),Datos!$C$27+SQRT((Datos!$E$27-Datos!$C$27)*(Datos!$D$27-Datos!$C$27)*X39),Datos!$E$27-SQRT((Datos!$E$27-Datos!$C$27)*(Datos!$E$27-Datos!$D$27)*(1-X39)))</f>
        <v>0.259252706143602</v>
      </c>
      <c r="Z39" s="24" t="n">
        <f aca="false">(1+Q39)</f>
        <v>1.1700315499683</v>
      </c>
      <c r="AA39" s="24" t="n">
        <f aca="false">Z39*(1+S39)</f>
        <v>1.34696691814457</v>
      </c>
      <c r="AB39" s="24" t="n">
        <f aca="false">AA39*(1+U39)</f>
        <v>1.60334702863025</v>
      </c>
      <c r="AC39" s="24" t="n">
        <f aca="false">AB39*(1+W39)</f>
        <v>1.94170627182553</v>
      </c>
      <c r="AD39" s="24" t="n">
        <f aca="false">AC39*(1+Y39)</f>
        <v>2.44509887733231</v>
      </c>
      <c r="AE39" s="23" t="n">
        <f aca="false">E39*Q39</f>
        <v>4974.36073454976</v>
      </c>
      <c r="AF39" s="23" t="n">
        <f aca="false">AE39*(1+S39)</f>
        <v>5726.59715760432</v>
      </c>
      <c r="AG39" s="23" t="n">
        <f aca="false">AF39*(1+U39)</f>
        <v>6816.59097422751</v>
      </c>
      <c r="AH39" s="23" t="n">
        <f aca="false">AG39*(1+W39)</f>
        <v>8255.11708368859</v>
      </c>
      <c r="AI39" s="23" t="n">
        <f aca="false">AH39*(1+Y39)</f>
        <v>10395.2785271671</v>
      </c>
      <c r="AJ39" s="25" t="n">
        <f aca="false">G39*Z39</f>
        <v>48272.1324750144</v>
      </c>
      <c r="AK39" s="25" t="n">
        <f aca="false">I39*AA39</f>
        <v>51274.207340684</v>
      </c>
      <c r="AL39" s="25" t="n">
        <f aca="false">K39*AB39</f>
        <v>64362.0794481477</v>
      </c>
      <c r="AM39" s="25" t="n">
        <f aca="false">M39*AC39</f>
        <v>75715.2568965245</v>
      </c>
      <c r="AN39" s="25" t="n">
        <f aca="false">O39*AD39</f>
        <v>105323.664392943</v>
      </c>
      <c r="AO39" s="25" t="n">
        <f aca="false">C39/Datos!$D$8</f>
        <v>16388.7011275126</v>
      </c>
      <c r="AP39" s="25" t="n">
        <f aca="false">AJ39-AO39</f>
        <v>31883.4313475018</v>
      </c>
      <c r="AQ39" s="25" t="n">
        <f aca="false">AK39-AO39</f>
        <v>34885.5062131714</v>
      </c>
      <c r="AR39" s="25" t="n">
        <f aca="false">AL39-AO39</f>
        <v>47973.378320635</v>
      </c>
      <c r="AS39" s="25" t="n">
        <f aca="false">AM39-AO39</f>
        <v>59326.5557690119</v>
      </c>
      <c r="AT39" s="25" t="n">
        <f aca="false">AN39-AO39</f>
        <v>88934.9632654299</v>
      </c>
      <c r="AU39" s="25" t="n">
        <f aca="false">AP39*Datos!$D$6</f>
        <v>15941.7156737509</v>
      </c>
      <c r="AV39" s="25" t="n">
        <f aca="false">AQ39*Datos!$D$6</f>
        <v>17442.7531065857</v>
      </c>
      <c r="AW39" s="25" t="n">
        <f aca="false">AR39*Datos!$D$6</f>
        <v>23986.6891603175</v>
      </c>
      <c r="AX39" s="25" t="n">
        <f aca="false">AS39*Datos!$D$6</f>
        <v>29663.2778845059</v>
      </c>
      <c r="AY39" s="25" t="n">
        <f aca="false">AT39*Datos!$D$6</f>
        <v>44467.481632715</v>
      </c>
      <c r="AZ39" s="25" t="n">
        <f aca="false">AJ39-AU39-AE39</f>
        <v>27356.0560667138</v>
      </c>
      <c r="BA39" s="25" t="n">
        <f aca="false">AK39-AV39-AF39</f>
        <v>28104.857076494</v>
      </c>
      <c r="BB39" s="25" t="n">
        <f aca="false">AL39-AW39-AG39</f>
        <v>33558.7993136026</v>
      </c>
      <c r="BC39" s="25" t="n">
        <f aca="false">AM39-AX39-AH39</f>
        <v>37796.86192833</v>
      </c>
      <c r="BD39" s="25" t="n">
        <f aca="false">AN39-AY39-AI39</f>
        <v>50460.9042330605</v>
      </c>
      <c r="BE39" s="25" t="n">
        <f aca="false">AZ39/Z39</f>
        <v>23380.6140248568</v>
      </c>
      <c r="BF39" s="25" t="n">
        <f aca="false">BA39/AA39</f>
        <v>20865.2912687776</v>
      </c>
      <c r="BG39" s="25" t="n">
        <f aca="false">BB39/AB39</f>
        <v>20930.4652794176</v>
      </c>
      <c r="BH39" s="25" t="n">
        <f aca="false">BC39/AC39</f>
        <v>19465.7979308037</v>
      </c>
      <c r="BI39" s="25" t="n">
        <f aca="false">BD39/AD39</f>
        <v>20637.5720429413</v>
      </c>
      <c r="BJ39" s="25" t="n">
        <f aca="false">E39*AD39</f>
        <v>71532.6293841424</v>
      </c>
      <c r="BK39" s="25" t="n">
        <f aca="false">0.2*C39*AD39</f>
        <v>40071.9947278158</v>
      </c>
      <c r="BL39" s="25" t="n">
        <f aca="false">BJ39+BK39</f>
        <v>111604.624111958</v>
      </c>
      <c r="BM39" s="25" t="n">
        <f aca="false">BK39*Datos!$D$6</f>
        <v>20035.9973639079</v>
      </c>
      <c r="BN39" s="25" t="n">
        <f aca="false">BL39-BM39</f>
        <v>91568.6267480503</v>
      </c>
      <c r="BO39" s="25" t="n">
        <f aca="false">BN39/AD39</f>
        <v>37449.8665869722</v>
      </c>
      <c r="BP39" s="25" t="n">
        <f aca="false">-(C39+E39)</f>
        <v>-111199.021660779</v>
      </c>
      <c r="BQ39" s="25" t="n">
        <f aca="false">BE39</f>
        <v>23380.6140248568</v>
      </c>
      <c r="BR39" s="25" t="n">
        <f aca="false">BF39</f>
        <v>20865.2912687776</v>
      </c>
      <c r="BS39" s="25" t="n">
        <f aca="false">BG39</f>
        <v>20930.4652794176</v>
      </c>
      <c r="BT39" s="25" t="n">
        <f aca="false">BH39</f>
        <v>19465.7979308037</v>
      </c>
      <c r="BU39" s="25" t="n">
        <f aca="false">BI39+BO39</f>
        <v>58087.4386299135</v>
      </c>
      <c r="BV39" s="27" t="n">
        <f aca="false">IFERROR(IRR(BP39:BU39,0.1),NA())*100</f>
        <v>7.64360819867965</v>
      </c>
    </row>
    <row r="40" customFormat="false" ht="15" hidden="false" customHeight="true" outlineLevel="0" collapsed="false">
      <c r="A40" s="23" t="n">
        <v>39</v>
      </c>
      <c r="B40" s="24" t="n">
        <f aca="true">RAND()</f>
        <v>0.620095075777989</v>
      </c>
      <c r="C40" s="25" t="n">
        <f aca="false">IF(B40&lt;=(Datos!$D$14-Datos!$C$14)/(Datos!$E$14-Datos!$C$14),Datos!$C$14+SQRT((Datos!$E$14-Datos!$C$14)*(Datos!$D$14-Datos!$C$14)*B40),Datos!$E$14-SQRT((Datos!$E$14-Datos!$C$14)*(Datos!$E$14-Datos!$D$14)*(1-B40)))</f>
        <v>78648.5150617946</v>
      </c>
      <c r="D40" s="24" t="n">
        <f aca="true">RAND()</f>
        <v>0.755659009550159</v>
      </c>
      <c r="E40" s="25" t="n">
        <f aca="false">IF(D40&lt;=(Datos!$D$15-Datos!$C$15)/(Datos!$E$15-Datos!$C$15),Datos!$C$15+SQRT((Datos!$E$15-Datos!$C$15)*(Datos!$D$15-Datos!$C$15)*D40),Datos!$E$15-SQRT((Datos!$E$15-Datos!$C$15)*(Datos!$E$15-Datos!$D$15)*(1-D40)))</f>
        <v>33945.9807922772</v>
      </c>
      <c r="F40" s="24" t="n">
        <f aca="true">RAND()</f>
        <v>0.208347225935428</v>
      </c>
      <c r="G40" s="25" t="n">
        <f aca="false">IF(F40&lt;=(Datos!$D$19-Datos!$C$19)/(Datos!$E$19-Datos!$C$19),Datos!$C$19+SQRT((Datos!$E$19-Datos!$C$19)*(Datos!$D$19-Datos!$C$19)*F40),Datos!$E$19-SQRT((Datos!$E$19-Datos!$C$19)*(Datos!$E$19-Datos!$D$19)*(1-F40)))</f>
        <v>35590.3563294583</v>
      </c>
      <c r="H40" s="24" t="n">
        <f aca="true">RAND()</f>
        <v>0.932100701458657</v>
      </c>
      <c r="I40" s="25" t="n">
        <f aca="false">IF(H40&lt;=(Datos!$D$19-Datos!$C$19)/(Datos!$E$19-Datos!$C$19),Datos!$C$19+SQRT((Datos!$E$19-Datos!$C$19)*(Datos!$D$19-Datos!$C$19)*H40),Datos!$E$19-SQRT((Datos!$E$19-Datos!$C$19)*(Datos!$E$19-Datos!$D$19)*(1-H40)))</f>
        <v>42743.3548372416</v>
      </c>
      <c r="J40" s="24" t="n">
        <f aca="true">RAND()</f>
        <v>0.110637351010754</v>
      </c>
      <c r="K40" s="25" t="n">
        <f aca="false">IF(J40&lt;=(Datos!$D$19-Datos!$C$19)/(Datos!$E$19-Datos!$C$19),Datos!$C$19+SQRT((Datos!$E$19-Datos!$C$19)*(Datos!$D$19-Datos!$C$19)*J40),Datos!$E$19-SQRT((Datos!$E$19-Datos!$C$19)*(Datos!$E$19-Datos!$D$19)*(1-J40)))</f>
        <v>34073.7700783934</v>
      </c>
      <c r="L40" s="24" t="n">
        <f aca="true">RAND()</f>
        <v>0.500067987835124</v>
      </c>
      <c r="M40" s="25" t="n">
        <f aca="false">IF(L40&lt;=(Datos!$D$19-Datos!$C$19)/(Datos!$E$19-Datos!$C$19),Datos!$C$19+SQRT((Datos!$E$19-Datos!$C$19)*(Datos!$D$19-Datos!$C$19)*L40),Datos!$E$19-SQRT((Datos!$E$19-Datos!$C$19)*(Datos!$E$19-Datos!$D$19)*(1-L40)))</f>
        <v>38660.8428097541</v>
      </c>
      <c r="N40" s="24" t="n">
        <f aca="true">RAND()</f>
        <v>0.845093265869345</v>
      </c>
      <c r="O40" s="25" t="n">
        <f aca="false">IF(N40&lt;=(Datos!$D$19-Datos!$C$19)/(Datos!$E$19-Datos!$C$19),Datos!$C$19+SQRT((Datos!$E$19-Datos!$C$19)*(Datos!$D$19-Datos!$C$19)*N40),Datos!$E$19-SQRT((Datos!$E$19-Datos!$C$19)*(Datos!$E$19-Datos!$D$19)*(1-N40)))</f>
        <v>41591.4805179082</v>
      </c>
      <c r="P40" s="24" t="n">
        <f aca="true">RAND()</f>
        <v>0.122651610234047</v>
      </c>
      <c r="Q40" s="26" t="n">
        <f aca="false">IF(P40&lt;=(Datos!$D$23-Datos!$C$23)/(Datos!$E$23-Datos!$C$23),Datos!$C$23+SQRT((Datos!$E$23-Datos!$C$23)*(Datos!$D$23-Datos!$C$23)*P40),Datos!$E$23-SQRT((Datos!$E$23-Datos!$C$23)*(Datos!$E$23-Datos!$D$23)*(1-P40)))</f>
        <v>0.134858428531352</v>
      </c>
      <c r="R40" s="24" t="n">
        <f aca="true">RAND()</f>
        <v>0.485071619103447</v>
      </c>
      <c r="S40" s="26" t="n">
        <f aca="false">IF(R40&lt;=(Datos!$D$24-Datos!$C$24)/(Datos!$E$24-Datos!$C$24),Datos!$C$24+SQRT((Datos!$E$24-Datos!$C$24)*(Datos!$D$24-Datos!$C$24)*R40),Datos!$E$24-SQRT((Datos!$E$24-Datos!$C$24)*(Datos!$E$24-Datos!$D$24)*(1-R40)))</f>
        <v>0.149548754870319</v>
      </c>
      <c r="T40" s="24" t="n">
        <f aca="true">RAND()</f>
        <v>0.803911400240094</v>
      </c>
      <c r="U40" s="26" t="n">
        <f aca="false">IF(T40&lt;=(Datos!$D$25-Datos!$C$25)/(Datos!$E$25-Datos!$C$25),Datos!$C$25+SQRT((Datos!$E$25-Datos!$C$25)*(Datos!$D$25-Datos!$C$25)*T40),Datos!$E$25-SQRT((Datos!$E$25-Datos!$C$25)*(Datos!$E$25-Datos!$D$25)*(1-T40)))</f>
        <v>0.19656822500689</v>
      </c>
      <c r="V40" s="24" t="n">
        <f aca="true">RAND()</f>
        <v>0.192829194489316</v>
      </c>
      <c r="W40" s="26" t="n">
        <f aca="false">IF(V40&lt;=(Datos!$D$26-Datos!$C$26)/(Datos!$E$26-Datos!$C$26),Datos!$C$26+SQRT((Datos!$E$26-Datos!$C$26)*(Datos!$D$26-Datos!$C$26)*V40),Datos!$E$26-SQRT((Datos!$E$26-Datos!$C$26)*(Datos!$E$26-Datos!$D$26)*(1-V40)))</f>
        <v>0.196430486063566</v>
      </c>
      <c r="X40" s="24" t="n">
        <f aca="true">RAND()</f>
        <v>0.606004838207621</v>
      </c>
      <c r="Y40" s="26" t="n">
        <f aca="false">IF(X40&lt;=(Datos!$D$27-Datos!$C$27)/(Datos!$E$27-Datos!$C$27),Datos!$C$27+SQRT((Datos!$E$27-Datos!$C$27)*(Datos!$D$27-Datos!$C$27)*X40),Datos!$E$27-SQRT((Datos!$E$27-Datos!$C$27)*(Datos!$E$27-Datos!$D$27)*(1-X40)))</f>
        <v>0.233874368582329</v>
      </c>
      <c r="Z40" s="24" t="n">
        <f aca="false">(1+Q40)</f>
        <v>1.13485842853135</v>
      </c>
      <c r="AA40" s="24" t="n">
        <f aca="false">Z40*(1+S40)</f>
        <v>1.3045750934723</v>
      </c>
      <c r="AB40" s="24" t="n">
        <f aca="false">AA40*(1+U40)</f>
        <v>1.56101310398435</v>
      </c>
      <c r="AC40" s="24" t="n">
        <f aca="false">AB40*(1+W40)</f>
        <v>1.86764366675159</v>
      </c>
      <c r="AD40" s="24" t="n">
        <f aca="false">AC40*(1+Y40)</f>
        <v>2.30443765004991</v>
      </c>
      <c r="AE40" s="23" t="n">
        <f aca="false">E40*Q40</f>
        <v>4577.90162460196</v>
      </c>
      <c r="AF40" s="23" t="n">
        <f aca="false">AE40*(1+S40)</f>
        <v>5262.52111247999</v>
      </c>
      <c r="AG40" s="23" t="n">
        <f aca="false">AF40*(1+U40)</f>
        <v>6296.96554662146</v>
      </c>
      <c r="AH40" s="23" t="n">
        <f aca="false">AG40*(1+W40)</f>
        <v>7533.88154966985</v>
      </c>
      <c r="AI40" s="23" t="n">
        <f aca="false">AH40*(1+Y40)</f>
        <v>9295.86334007294</v>
      </c>
      <c r="AJ40" s="25" t="n">
        <f aca="false">G40*Z40</f>
        <v>40390.0158549199</v>
      </c>
      <c r="AK40" s="25" t="n">
        <f aca="false">I40*AA40</f>
        <v>55761.9161321143</v>
      </c>
      <c r="AL40" s="25" t="n">
        <f aca="false">K40*AB40</f>
        <v>53189.6015945219</v>
      </c>
      <c r="AM40" s="25" t="n">
        <f aca="false">M40*AC40</f>
        <v>72204.678224916</v>
      </c>
      <c r="AN40" s="25" t="n">
        <f aca="false">O40*AD40</f>
        <v>95844.9736267849</v>
      </c>
      <c r="AO40" s="25" t="n">
        <f aca="false">C40/Datos!$D$8</f>
        <v>15729.7030123589</v>
      </c>
      <c r="AP40" s="25" t="n">
        <f aca="false">AJ40-AO40</f>
        <v>24660.312842561</v>
      </c>
      <c r="AQ40" s="25" t="n">
        <f aca="false">AK40-AO40</f>
        <v>40032.2131197554</v>
      </c>
      <c r="AR40" s="25" t="n">
        <f aca="false">AL40-AO40</f>
        <v>37459.898582163</v>
      </c>
      <c r="AS40" s="25" t="n">
        <f aca="false">AM40-AO40</f>
        <v>56474.9752125571</v>
      </c>
      <c r="AT40" s="25" t="n">
        <f aca="false">AN40-AO40</f>
        <v>80115.270614426</v>
      </c>
      <c r="AU40" s="25" t="n">
        <f aca="false">AP40*Datos!$D$6</f>
        <v>12330.1564212805</v>
      </c>
      <c r="AV40" s="25" t="n">
        <f aca="false">AQ40*Datos!$D$6</f>
        <v>20016.1065598777</v>
      </c>
      <c r="AW40" s="25" t="n">
        <f aca="false">AR40*Datos!$D$6</f>
        <v>18729.9492910815</v>
      </c>
      <c r="AX40" s="25" t="n">
        <f aca="false">AS40*Datos!$D$6</f>
        <v>28237.4876062785</v>
      </c>
      <c r="AY40" s="25" t="n">
        <f aca="false">AT40*Datos!$D$6</f>
        <v>40057.635307213</v>
      </c>
      <c r="AZ40" s="25" t="n">
        <f aca="false">AJ40-AU40-AE40</f>
        <v>23481.9578090374</v>
      </c>
      <c r="BA40" s="25" t="n">
        <f aca="false">AK40-AV40-AF40</f>
        <v>30483.2884597566</v>
      </c>
      <c r="BB40" s="25" t="n">
        <f aca="false">AL40-AW40-AG40</f>
        <v>28162.686756819</v>
      </c>
      <c r="BC40" s="25" t="n">
        <f aca="false">AM40-AX40-AH40</f>
        <v>36433.3090689676</v>
      </c>
      <c r="BD40" s="25" t="n">
        <f aca="false">AN40-AY40-AI40</f>
        <v>46491.474979499</v>
      </c>
      <c r="BE40" s="25" t="n">
        <f aca="false">AZ40/Z40</f>
        <v>20691.5305192966</v>
      </c>
      <c r="BF40" s="25" t="n">
        <f aca="false">BA40/AA40</f>
        <v>23366.449821314</v>
      </c>
      <c r="BG40" s="25" t="n">
        <f aca="false">BB40/AB40</f>
        <v>18041.287856544</v>
      </c>
      <c r="BH40" s="25" t="n">
        <f aca="false">BC40/AC40</f>
        <v>19507.6339869138</v>
      </c>
      <c r="BI40" s="25" t="n">
        <f aca="false">BD40/AD40</f>
        <v>20174.7593294582</v>
      </c>
      <c r="BJ40" s="25" t="n">
        <f aca="false">E40*AD40</f>
        <v>78226.3962055946</v>
      </c>
      <c r="BK40" s="25" t="n">
        <f aca="false">0.2*C40*AD40</f>
        <v>36248.1198457833</v>
      </c>
      <c r="BL40" s="25" t="n">
        <f aca="false">BJ40+BK40</f>
        <v>114474.516051378</v>
      </c>
      <c r="BM40" s="25" t="n">
        <f aca="false">BK40*Datos!$D$6</f>
        <v>18124.0599228917</v>
      </c>
      <c r="BN40" s="25" t="n">
        <f aca="false">BL40-BM40</f>
        <v>96350.4561284863</v>
      </c>
      <c r="BO40" s="25" t="n">
        <f aca="false">BN40/AD40</f>
        <v>41810.8322984567</v>
      </c>
      <c r="BP40" s="25" t="n">
        <f aca="false">-(C40+E40)</f>
        <v>-112594.495854072</v>
      </c>
      <c r="BQ40" s="25" t="n">
        <f aca="false">BE40</f>
        <v>20691.5305192966</v>
      </c>
      <c r="BR40" s="25" t="n">
        <f aca="false">BF40</f>
        <v>23366.449821314</v>
      </c>
      <c r="BS40" s="25" t="n">
        <f aca="false">BG40</f>
        <v>18041.287856544</v>
      </c>
      <c r="BT40" s="25" t="n">
        <f aca="false">BH40</f>
        <v>19507.6339869138</v>
      </c>
      <c r="BU40" s="25" t="n">
        <f aca="false">BI40+BO40</f>
        <v>61985.5916279149</v>
      </c>
      <c r="BV40" s="27" t="n">
        <f aca="false">IFERROR(IRR(BP40:BU40,0.1),NA())*100</f>
        <v>7.267712757679</v>
      </c>
    </row>
    <row r="41" customFormat="false" ht="15" hidden="false" customHeight="true" outlineLevel="0" collapsed="false">
      <c r="A41" s="23" t="n">
        <v>40</v>
      </c>
      <c r="B41" s="24" t="n">
        <f aca="true">RAND()</f>
        <v>0.372578369247074</v>
      </c>
      <c r="C41" s="25" t="n">
        <f aca="false">IF(B41&lt;=(Datos!$D$14-Datos!$C$14)/(Datos!$E$14-Datos!$C$14),Datos!$C$14+SQRT((Datos!$E$14-Datos!$C$14)*(Datos!$D$14-Datos!$C$14)*B41),Datos!$E$14-SQRT((Datos!$E$14-Datos!$C$14)*(Datos!$E$14-Datos!$D$14)*(1-B41)))</f>
        <v>72560.8681459578</v>
      </c>
      <c r="D41" s="24" t="n">
        <f aca="true">RAND()</f>
        <v>0.599011703049848</v>
      </c>
      <c r="E41" s="25" t="n">
        <f aca="false">IF(D41&lt;=(Datos!$D$15-Datos!$C$15)/(Datos!$E$15-Datos!$C$15),Datos!$C$15+SQRT((Datos!$E$15-Datos!$C$15)*(Datos!$D$15-Datos!$C$15)*D41),Datos!$E$15-SQRT((Datos!$E$15-Datos!$C$15)*(Datos!$E$15-Datos!$D$15)*(1-D41)))</f>
        <v>32244.4700669443</v>
      </c>
      <c r="F41" s="24" t="n">
        <f aca="true">RAND()</f>
        <v>0.479883248584786</v>
      </c>
      <c r="G41" s="25" t="n">
        <f aca="false">IF(F41&lt;=(Datos!$D$19-Datos!$C$19)/(Datos!$E$19-Datos!$C$19),Datos!$C$19+SQRT((Datos!$E$19-Datos!$C$19)*(Datos!$D$19-Datos!$C$19)*F41),Datos!$E$19-SQRT((Datos!$E$19-Datos!$C$19)*(Datos!$E$19-Datos!$D$19)*(1-F41)))</f>
        <v>38484.2493650127</v>
      </c>
      <c r="H41" s="24" t="n">
        <f aca="true">RAND()</f>
        <v>0.258582380134014</v>
      </c>
      <c r="I41" s="25" t="n">
        <f aca="false">IF(H41&lt;=(Datos!$D$19-Datos!$C$19)/(Datos!$E$19-Datos!$C$19),Datos!$C$19+SQRT((Datos!$E$19-Datos!$C$19)*(Datos!$D$19-Datos!$C$19)*H41),Datos!$E$19-SQRT((Datos!$E$19-Datos!$C$19)*(Datos!$E$19-Datos!$D$19)*(1-H41)))</f>
        <v>36227.9496642235</v>
      </c>
      <c r="J41" s="24" t="n">
        <f aca="true">RAND()</f>
        <v>0.686467000692741</v>
      </c>
      <c r="K41" s="25" t="n">
        <f aca="false">IF(J41&lt;=(Datos!$D$19-Datos!$C$19)/(Datos!$E$19-Datos!$C$19),Datos!$C$19+SQRT((Datos!$E$19-Datos!$C$19)*(Datos!$D$19-Datos!$C$19)*J41),Datos!$E$19-SQRT((Datos!$E$19-Datos!$C$19)*(Datos!$E$19-Datos!$D$19)*(1-J41)))</f>
        <v>40150.7758406066</v>
      </c>
      <c r="L41" s="24" t="n">
        <f aca="true">RAND()</f>
        <v>0.849488657306487</v>
      </c>
      <c r="M41" s="25" t="n">
        <f aca="false">IF(L41&lt;=(Datos!$D$19-Datos!$C$19)/(Datos!$E$19-Datos!$C$19),Datos!$C$19+SQRT((Datos!$E$19-Datos!$C$19)*(Datos!$D$19-Datos!$C$19)*L41),Datos!$E$19-SQRT((Datos!$E$19-Datos!$C$19)*(Datos!$E$19-Datos!$D$19)*(1-L41)))</f>
        <v>41640.1859125818</v>
      </c>
      <c r="N41" s="24" t="n">
        <f aca="true">RAND()</f>
        <v>0.397897648358371</v>
      </c>
      <c r="O41" s="25" t="n">
        <f aca="false">IF(N41&lt;=(Datos!$D$19-Datos!$C$19)/(Datos!$E$19-Datos!$C$19),Datos!$C$19+SQRT((Datos!$E$19-Datos!$C$19)*(Datos!$D$19-Datos!$C$19)*N41),Datos!$E$19-SQRT((Datos!$E$19-Datos!$C$19)*(Datos!$E$19-Datos!$D$19)*(1-N41)))</f>
        <v>37725.5839425739</v>
      </c>
      <c r="P41" s="24" t="n">
        <f aca="true">RAND()</f>
        <v>0.117731427419196</v>
      </c>
      <c r="Q41" s="26" t="n">
        <f aca="false">IF(P41&lt;=(Datos!$D$23-Datos!$C$23)/(Datos!$E$23-Datos!$C$23),Datos!$C$23+SQRT((Datos!$E$23-Datos!$C$23)*(Datos!$D$23-Datos!$C$23)*P41),Datos!$E$23-SQRT((Datos!$E$23-Datos!$C$23)*(Datos!$E$23-Datos!$D$23)*(1-P41)))</f>
        <v>0.134557354476503</v>
      </c>
      <c r="R41" s="24" t="n">
        <f aca="true">RAND()</f>
        <v>0.0393833035778009</v>
      </c>
      <c r="S41" s="26" t="n">
        <f aca="false">IF(R41&lt;=(Datos!$D$24-Datos!$C$24)/(Datos!$E$24-Datos!$C$24),Datos!$C$24+SQRT((Datos!$E$24-Datos!$C$24)*(Datos!$D$24-Datos!$C$24)*R41),Datos!$E$24-SQRT((Datos!$E$24-Datos!$C$24)*(Datos!$E$24-Datos!$D$24)*(1-R41)))</f>
        <v>0.128419616763252</v>
      </c>
      <c r="T41" s="24" t="n">
        <f aca="true">RAND()</f>
        <v>0.783353952118834</v>
      </c>
      <c r="U41" s="26" t="n">
        <f aca="false">IF(T41&lt;=(Datos!$D$25-Datos!$C$25)/(Datos!$E$25-Datos!$C$25),Datos!$C$25+SQRT((Datos!$E$25-Datos!$C$25)*(Datos!$D$25-Datos!$C$25)*T41),Datos!$E$25-SQRT((Datos!$E$25-Datos!$C$25)*(Datos!$E$25-Datos!$D$25)*(1-T41)))</f>
        <v>0.195370567727468</v>
      </c>
      <c r="V41" s="24" t="n">
        <f aca="true">RAND()</f>
        <v>0.436742118872235</v>
      </c>
      <c r="W41" s="26" t="n">
        <f aca="false">IF(V41&lt;=(Datos!$D$26-Datos!$C$26)/(Datos!$E$26-Datos!$C$26),Datos!$C$26+SQRT((Datos!$E$26-Datos!$C$26)*(Datos!$D$26-Datos!$C$26)*V41),Datos!$E$26-SQRT((Datos!$E$26-Datos!$C$26)*(Datos!$E$26-Datos!$D$26)*(1-V41)))</f>
        <v>0.205599520453635</v>
      </c>
      <c r="X41" s="24" t="n">
        <f aca="true">RAND()</f>
        <v>0.952587003413525</v>
      </c>
      <c r="Y41" s="26" t="n">
        <f aca="false">IF(X41&lt;=(Datos!$D$27-Datos!$C$27)/(Datos!$E$27-Datos!$C$27),Datos!$C$27+SQRT((Datos!$E$27-Datos!$C$27)*(Datos!$D$27-Datos!$C$27)*X41),Datos!$E$27-SQRT((Datos!$E$27-Datos!$C$27)*(Datos!$E$27-Datos!$D$27)*(1-X41)))</f>
        <v>0.26399905685383</v>
      </c>
      <c r="Z41" s="24" t="n">
        <f aca="false">(1+Q41)</f>
        <v>1.1345573544765</v>
      </c>
      <c r="AA41" s="24" t="n">
        <f aca="false">Z41*(1+S41)</f>
        <v>1.2802567751343</v>
      </c>
      <c r="AB41" s="24" t="n">
        <f aca="false">AA41*(1+U41)</f>
        <v>1.53038126812923</v>
      </c>
      <c r="AC41" s="24" t="n">
        <f aca="false">AB41*(1+W41)</f>
        <v>1.84502692296783</v>
      </c>
      <c r="AD41" s="24" t="n">
        <f aca="false">AC41*(1+Y41)</f>
        <v>2.33211229050126</v>
      </c>
      <c r="AE41" s="23" t="n">
        <f aca="false">E41*Q41</f>
        <v>4338.73058870481</v>
      </c>
      <c r="AF41" s="23" t="n">
        <f aca="false">AE41*(1+S41)</f>
        <v>4895.90870814528</v>
      </c>
      <c r="AG41" s="23" t="n">
        <f aca="false">AF41*(1+U41)</f>
        <v>5852.42517199747</v>
      </c>
      <c r="AH41" s="23" t="n">
        <f aca="false">AG41*(1+W41)</f>
        <v>7055.68098085093</v>
      </c>
      <c r="AI41" s="23" t="n">
        <f aca="false">AH41*(1+Y41)</f>
        <v>8918.37410525709</v>
      </c>
      <c r="AJ41" s="25" t="n">
        <f aca="false">G41*Z41</f>
        <v>43662.5881485828</v>
      </c>
      <c r="AK41" s="25" t="n">
        <f aca="false">I41*AA41</f>
        <v>46381.0780068468</v>
      </c>
      <c r="AL41" s="25" t="n">
        <f aca="false">K41*AB41</f>
        <v>61445.99524732</v>
      </c>
      <c r="AM41" s="25" t="n">
        <f aca="false">M41*AC41</f>
        <v>76827.2640860991</v>
      </c>
      <c r="AN41" s="25" t="n">
        <f aca="false">O41*AD41</f>
        <v>87980.2979788134</v>
      </c>
      <c r="AO41" s="25" t="n">
        <f aca="false">C41/Datos!$D$8</f>
        <v>14512.1736291916</v>
      </c>
      <c r="AP41" s="25" t="n">
        <f aca="false">AJ41-AO41</f>
        <v>29150.4145193912</v>
      </c>
      <c r="AQ41" s="25" t="n">
        <f aca="false">AK41-AO41</f>
        <v>31868.9043776552</v>
      </c>
      <c r="AR41" s="25" t="n">
        <f aca="false">AL41-AO41</f>
        <v>46933.8216181285</v>
      </c>
      <c r="AS41" s="25" t="n">
        <f aca="false">AM41-AO41</f>
        <v>62315.0904569075</v>
      </c>
      <c r="AT41" s="25" t="n">
        <f aca="false">AN41-AO41</f>
        <v>73468.1243496219</v>
      </c>
      <c r="AU41" s="25" t="n">
        <f aca="false">AP41*Datos!$D$6</f>
        <v>14575.2072596956</v>
      </c>
      <c r="AV41" s="25" t="n">
        <f aca="false">AQ41*Datos!$D$6</f>
        <v>15934.4521888276</v>
      </c>
      <c r="AW41" s="25" t="n">
        <f aca="false">AR41*Datos!$D$6</f>
        <v>23466.9108090642</v>
      </c>
      <c r="AX41" s="25" t="n">
        <f aca="false">AS41*Datos!$D$6</f>
        <v>31157.5452284538</v>
      </c>
      <c r="AY41" s="25" t="n">
        <f aca="false">AT41*Datos!$D$6</f>
        <v>36734.0621748109</v>
      </c>
      <c r="AZ41" s="25" t="n">
        <f aca="false">AJ41-AU41-AE41</f>
        <v>24748.6503001824</v>
      </c>
      <c r="BA41" s="25" t="n">
        <f aca="false">AK41-AV41-AF41</f>
        <v>25550.7171098739</v>
      </c>
      <c r="BB41" s="25" t="n">
        <f aca="false">AL41-AW41-AG41</f>
        <v>32126.6592662583</v>
      </c>
      <c r="BC41" s="25" t="n">
        <f aca="false">AM41-AX41-AH41</f>
        <v>38614.0378767944</v>
      </c>
      <c r="BD41" s="25" t="n">
        <f aca="false">AN41-AY41-AI41</f>
        <v>42327.8616987454</v>
      </c>
      <c r="BE41" s="25" t="n">
        <f aca="false">AZ41/Z41</f>
        <v>21813.485411323</v>
      </c>
      <c r="BF41" s="25" t="n">
        <f aca="false">BA41/AA41</f>
        <v>19957.4941575244</v>
      </c>
      <c r="BG41" s="25" t="n">
        <f aca="false">BB41/AB41</f>
        <v>20992.5852696372</v>
      </c>
      <c r="BH41" s="25" t="n">
        <f aca="false">BC41/AC41</f>
        <v>20928.7124193731</v>
      </c>
      <c r="BI41" s="25" t="n">
        <f aca="false">BD41/AD41</f>
        <v>18150.0101307933</v>
      </c>
      <c r="BJ41" s="25" t="n">
        <f aca="false">E41*AD41</f>
        <v>75197.7249438207</v>
      </c>
      <c r="BK41" s="25" t="n">
        <f aca="false">0.2*C41*AD41</f>
        <v>33844.0184825259</v>
      </c>
      <c r="BL41" s="25" t="n">
        <f aca="false">BJ41+BK41</f>
        <v>109041.743426347</v>
      </c>
      <c r="BM41" s="25" t="n">
        <f aca="false">BK41*Datos!$D$6</f>
        <v>16922.0092412629</v>
      </c>
      <c r="BN41" s="25" t="n">
        <f aca="false">BL41-BM41</f>
        <v>92119.7341850836</v>
      </c>
      <c r="BO41" s="25" t="n">
        <f aca="false">BN41/AD41</f>
        <v>39500.5568815401</v>
      </c>
      <c r="BP41" s="25" t="n">
        <f aca="false">-(C41+E41)</f>
        <v>-104805.338212902</v>
      </c>
      <c r="BQ41" s="25" t="n">
        <f aca="false">BE41</f>
        <v>21813.485411323</v>
      </c>
      <c r="BR41" s="25" t="n">
        <f aca="false">BF41</f>
        <v>19957.4941575244</v>
      </c>
      <c r="BS41" s="25" t="n">
        <f aca="false">BG41</f>
        <v>20992.5852696372</v>
      </c>
      <c r="BT41" s="25" t="n">
        <f aca="false">BH41</f>
        <v>20928.7124193731</v>
      </c>
      <c r="BU41" s="25" t="n">
        <f aca="false">BI41+BO41</f>
        <v>57650.5670123334</v>
      </c>
      <c r="BV41" s="27" t="n">
        <f aca="false">IFERROR(IRR(BP41:BU41,0.1),NA())*100</f>
        <v>9.16002549326371</v>
      </c>
    </row>
    <row r="42" customFormat="false" ht="15" hidden="false" customHeight="true" outlineLevel="0" collapsed="false">
      <c r="A42" s="23" t="n">
        <v>41</v>
      </c>
      <c r="B42" s="24" t="n">
        <f aca="true">RAND()</f>
        <v>0.952271878758897</v>
      </c>
      <c r="C42" s="25" t="n">
        <f aca="false">IF(B42&lt;=(Datos!$D$14-Datos!$C$14)/(Datos!$E$14-Datos!$C$14),Datos!$C$14+SQRT((Datos!$E$14-Datos!$C$14)*(Datos!$D$14-Datos!$C$14)*B42),Datos!$E$14-SQRT((Datos!$E$14-Datos!$C$14)*(Datos!$E$14-Datos!$D$14)*(1-B42)))</f>
        <v>92432.0580413613</v>
      </c>
      <c r="D42" s="24" t="n">
        <f aca="true">RAND()</f>
        <v>0.47386151305487</v>
      </c>
      <c r="E42" s="25" t="n">
        <f aca="false">IF(D42&lt;=(Datos!$D$15-Datos!$C$15)/(Datos!$E$15-Datos!$C$15),Datos!$C$15+SQRT((Datos!$E$15-Datos!$C$15)*(Datos!$D$15-Datos!$C$15)*D42),Datos!$E$15-SQRT((Datos!$E$15-Datos!$C$15)*(Datos!$E$15-Datos!$D$15)*(1-D42)))</f>
        <v>31116.2635652689</v>
      </c>
      <c r="F42" s="24" t="n">
        <f aca="true">RAND()</f>
        <v>0.0289649862549307</v>
      </c>
      <c r="G42" s="25" t="n">
        <f aca="false">IF(F42&lt;=(Datos!$D$19-Datos!$C$19)/(Datos!$E$19-Datos!$C$19),Datos!$C$19+SQRT((Datos!$E$19-Datos!$C$19)*(Datos!$D$19-Datos!$C$19)*F42),Datos!$E$19-SQRT((Datos!$E$19-Datos!$C$19)*(Datos!$E$19-Datos!$D$19)*(1-F42)))</f>
        <v>32084.4058957505</v>
      </c>
      <c r="H42" s="24" t="n">
        <f aca="true">RAND()</f>
        <v>0.604216945985749</v>
      </c>
      <c r="I42" s="25" t="n">
        <f aca="false">IF(H42&lt;=(Datos!$D$19-Datos!$C$19)/(Datos!$E$19-Datos!$C$19),Datos!$C$19+SQRT((Datos!$E$19-Datos!$C$19)*(Datos!$D$19-Datos!$C$19)*H42),Datos!$E$19-SQRT((Datos!$E$19-Datos!$C$19)*(Datos!$E$19-Datos!$D$19)*(1-H42)))</f>
        <v>39520.112493971</v>
      </c>
      <c r="J42" s="24" t="n">
        <f aca="true">RAND()</f>
        <v>0.402723451225879</v>
      </c>
      <c r="K42" s="25" t="n">
        <f aca="false">IF(J42&lt;=(Datos!$D$19-Datos!$C$19)/(Datos!$E$19-Datos!$C$19),Datos!$C$19+SQRT((Datos!$E$19-Datos!$C$19)*(Datos!$D$19-Datos!$C$19)*J42),Datos!$E$19-SQRT((Datos!$E$19-Datos!$C$19)*(Datos!$E$19-Datos!$D$19)*(1-J42)))</f>
        <v>37772.2916623015</v>
      </c>
      <c r="L42" s="24" t="n">
        <f aca="true">RAND()</f>
        <v>0.641721305181683</v>
      </c>
      <c r="M42" s="25" t="n">
        <f aca="false">IF(L42&lt;=(Datos!$D$19-Datos!$C$19)/(Datos!$E$19-Datos!$C$19),Datos!$C$19+SQRT((Datos!$E$19-Datos!$C$19)*(Datos!$D$19-Datos!$C$19)*L42),Datos!$E$19-SQRT((Datos!$E$19-Datos!$C$19)*(Datos!$E$19-Datos!$D$19)*(1-L42)))</f>
        <v>39811.1261217687</v>
      </c>
      <c r="N42" s="24" t="n">
        <f aca="true">RAND()</f>
        <v>0.551004217063013</v>
      </c>
      <c r="O42" s="25" t="n">
        <f aca="false">IF(N42&lt;=(Datos!$D$19-Datos!$C$19)/(Datos!$E$19-Datos!$C$19),Datos!$C$19+SQRT((Datos!$E$19-Datos!$C$19)*(Datos!$D$19-Datos!$C$19)*N42),Datos!$E$19-SQRT((Datos!$E$19-Datos!$C$19)*(Datos!$E$19-Datos!$D$19)*(1-N42)))</f>
        <v>39091.2393302262</v>
      </c>
      <c r="P42" s="24" t="n">
        <f aca="true">RAND()</f>
        <v>0.192722626639215</v>
      </c>
      <c r="Q42" s="26" t="n">
        <f aca="false">IF(P42&lt;=(Datos!$D$23-Datos!$C$23)/(Datos!$E$23-Datos!$C$23),Datos!$C$23+SQRT((Datos!$E$23-Datos!$C$23)*(Datos!$D$23-Datos!$C$23)*P42),Datos!$E$23-SQRT((Datos!$E$23-Datos!$C$23)*(Datos!$E$23-Datos!$D$23)*(1-P42)))</f>
        <v>0.138625271218175</v>
      </c>
      <c r="R42" s="24" t="n">
        <f aca="true">RAND()</f>
        <v>0.0566969541027758</v>
      </c>
      <c r="S42" s="26" t="n">
        <f aca="false">IF(R42&lt;=(Datos!$D$24-Datos!$C$24)/(Datos!$E$24-Datos!$C$24),Datos!$C$24+SQRT((Datos!$E$24-Datos!$C$24)*(Datos!$D$24-Datos!$C$24)*R42),Datos!$E$24-SQRT((Datos!$E$24-Datos!$C$24)*(Datos!$E$24-Datos!$D$24)*(1-R42)))</f>
        <v>0.130102203590554</v>
      </c>
      <c r="T42" s="24" t="n">
        <f aca="true">RAND()</f>
        <v>0.520700283342943</v>
      </c>
      <c r="U42" s="26" t="n">
        <f aca="false">IF(T42&lt;=(Datos!$D$25-Datos!$C$25)/(Datos!$E$25-Datos!$C$25),Datos!$C$25+SQRT((Datos!$E$25-Datos!$C$25)*(Datos!$D$25-Datos!$C$25)*T42),Datos!$E$25-SQRT((Datos!$E$25-Datos!$C$25)*(Datos!$E$25-Datos!$D$25)*(1-T42)))</f>
        <v>0.183366146713187</v>
      </c>
      <c r="V42" s="24" t="n">
        <f aca="true">RAND()</f>
        <v>0.558933470587156</v>
      </c>
      <c r="W42" s="26" t="n">
        <f aca="false">IF(V42&lt;=(Datos!$D$26-Datos!$C$26)/(Datos!$E$26-Datos!$C$26),Datos!$C$26+SQRT((Datos!$E$26-Datos!$C$26)*(Datos!$D$26-Datos!$C$26)*V42),Datos!$E$26-SQRT((Datos!$E$26-Datos!$C$26)*(Datos!$E$26-Datos!$D$26)*(1-V42)))</f>
        <v>0.210709634095049</v>
      </c>
      <c r="X42" s="24" t="n">
        <f aca="true">RAND()</f>
        <v>0.55385453868685</v>
      </c>
      <c r="Y42" s="26" t="n">
        <f aca="false">IF(X42&lt;=(Datos!$D$27-Datos!$C$27)/(Datos!$E$27-Datos!$C$27),Datos!$C$27+SQRT((Datos!$E$27-Datos!$C$27)*(Datos!$D$27-Datos!$C$27)*X42),Datos!$E$27-SQRT((Datos!$E$27-Datos!$C$27)*(Datos!$E$27-Datos!$D$27)*(1-X42)))</f>
        <v>0.230916545648345</v>
      </c>
      <c r="Z42" s="24" t="n">
        <f aca="false">(1+Q42)</f>
        <v>1.13862527121818</v>
      </c>
      <c r="AA42" s="24" t="n">
        <f aca="false">Z42*(1+S42)</f>
        <v>1.28676292806755</v>
      </c>
      <c r="AB42" s="24" t="n">
        <f aca="false">AA42*(1+U42)</f>
        <v>1.52271168792068</v>
      </c>
      <c r="AC42" s="24" t="n">
        <f aca="false">AB42*(1+W42)</f>
        <v>1.8435617105147</v>
      </c>
      <c r="AD42" s="24" t="n">
        <f aca="false">AC42*(1+Y42)</f>
        <v>2.2692706123963</v>
      </c>
      <c r="AE42" s="23" t="n">
        <f aca="false">E42*Q42</f>
        <v>4313.50047603162</v>
      </c>
      <c r="AF42" s="23" t="n">
        <f aca="false">AE42*(1+S42)</f>
        <v>4874.69639315224</v>
      </c>
      <c r="AG42" s="23" t="n">
        <f aca="false">AF42*(1+U42)</f>
        <v>5768.55068716123</v>
      </c>
      <c r="AH42" s="23" t="n">
        <f aca="false">AG42*(1+W42)</f>
        <v>6984.03989171172</v>
      </c>
      <c r="AI42" s="23" t="n">
        <f aca="false">AH42*(1+Y42)</f>
        <v>8596.77025817603</v>
      </c>
      <c r="AJ42" s="25" t="n">
        <f aca="false">G42*Z42</f>
        <v>36532.115364923</v>
      </c>
      <c r="AK42" s="25" t="n">
        <f aca="false">I42*AA42</f>
        <v>50853.0156703011</v>
      </c>
      <c r="AL42" s="25" t="n">
        <f aca="false">K42*AB42</f>
        <v>57516.3099937352</v>
      </c>
      <c r="AM42" s="25" t="n">
        <f aca="false">M42*AC42</f>
        <v>73394.2677705642</v>
      </c>
      <c r="AN42" s="25" t="n">
        <f aca="false">O42*AD42</f>
        <v>88708.6006142329</v>
      </c>
      <c r="AO42" s="25" t="n">
        <f aca="false">C42/Datos!$D$8</f>
        <v>18486.4116082723</v>
      </c>
      <c r="AP42" s="25" t="n">
        <f aca="false">AJ42-AO42</f>
        <v>18045.7037566507</v>
      </c>
      <c r="AQ42" s="25" t="n">
        <f aca="false">AK42-AO42</f>
        <v>32366.6040620289</v>
      </c>
      <c r="AR42" s="25" t="n">
        <f aca="false">AL42-AO42</f>
        <v>39029.898385463</v>
      </c>
      <c r="AS42" s="25" t="n">
        <f aca="false">AM42-AO42</f>
        <v>54907.856162292</v>
      </c>
      <c r="AT42" s="25" t="n">
        <f aca="false">AN42-AO42</f>
        <v>70222.1890059606</v>
      </c>
      <c r="AU42" s="25" t="n">
        <f aca="false">AP42*Datos!$D$6</f>
        <v>9022.85187832536</v>
      </c>
      <c r="AV42" s="25" t="n">
        <f aca="false">AQ42*Datos!$D$6</f>
        <v>16183.3020310144</v>
      </c>
      <c r="AW42" s="25" t="n">
        <f aca="false">AR42*Datos!$D$6</f>
        <v>19514.9491927315</v>
      </c>
      <c r="AX42" s="25" t="n">
        <f aca="false">AS42*Datos!$D$6</f>
        <v>27453.928081146</v>
      </c>
      <c r="AY42" s="25" t="n">
        <f aca="false">AT42*Datos!$D$6</f>
        <v>35111.0945029803</v>
      </c>
      <c r="AZ42" s="25" t="n">
        <f aca="false">AJ42-AU42-AE42</f>
        <v>23195.763010566</v>
      </c>
      <c r="BA42" s="25" t="n">
        <f aca="false">AK42-AV42-AF42</f>
        <v>29795.0172461345</v>
      </c>
      <c r="BB42" s="25" t="n">
        <f aca="false">AL42-AW42-AG42</f>
        <v>32232.8101138425</v>
      </c>
      <c r="BC42" s="25" t="n">
        <f aca="false">AM42-AX42-AH42</f>
        <v>38956.2997977065</v>
      </c>
      <c r="BD42" s="25" t="n">
        <f aca="false">AN42-AY42-AI42</f>
        <v>45000.7358530766</v>
      </c>
      <c r="BE42" s="25" t="n">
        <f aca="false">AZ42/Z42</f>
        <v>20371.7268507045</v>
      </c>
      <c r="BF42" s="25" t="n">
        <f aca="false">BA42/AA42</f>
        <v>23155.0168226251</v>
      </c>
      <c r="BG42" s="25" t="n">
        <f aca="false">BB42/AB42</f>
        <v>21168.0322476921</v>
      </c>
      <c r="BH42" s="25" t="n">
        <f aca="false">BC42/AC42</f>
        <v>21130.9985315493</v>
      </c>
      <c r="BI42" s="25" t="n">
        <f aca="false">BD42/AD42</f>
        <v>19830.4845650633</v>
      </c>
      <c r="BJ42" s="25" t="n">
        <f aca="false">E42*AD42</f>
        <v>70611.2224762424</v>
      </c>
      <c r="BK42" s="25" t="n">
        <f aca="false">0.2*C42*AD42</f>
        <v>41950.6705913141</v>
      </c>
      <c r="BL42" s="25" t="n">
        <f aca="false">BJ42+BK42</f>
        <v>112561.893067557</v>
      </c>
      <c r="BM42" s="25" t="n">
        <f aca="false">BK42*Datos!$D$6</f>
        <v>20975.3352956571</v>
      </c>
      <c r="BN42" s="25" t="n">
        <f aca="false">BL42-BM42</f>
        <v>91586.5577718995</v>
      </c>
      <c r="BO42" s="25" t="n">
        <f aca="false">BN42/AD42</f>
        <v>40359.469369405</v>
      </c>
      <c r="BP42" s="25" t="n">
        <f aca="false">-(C42+E42)</f>
        <v>-123548.32160663</v>
      </c>
      <c r="BQ42" s="25" t="n">
        <f aca="false">BE42</f>
        <v>20371.7268507045</v>
      </c>
      <c r="BR42" s="25" t="n">
        <f aca="false">BF42</f>
        <v>23155.0168226251</v>
      </c>
      <c r="BS42" s="25" t="n">
        <f aca="false">BG42</f>
        <v>21168.0322476921</v>
      </c>
      <c r="BT42" s="25" t="n">
        <f aca="false">BH42</f>
        <v>21130.9985315493</v>
      </c>
      <c r="BU42" s="25" t="n">
        <f aca="false">BI42+BO42</f>
        <v>60189.9539344683</v>
      </c>
      <c r="BV42" s="27" t="n">
        <f aca="false">IFERROR(IRR(BP42:BU42,0.1),NA())*100</f>
        <v>4.92201516399837</v>
      </c>
    </row>
    <row r="43" customFormat="false" ht="15" hidden="false" customHeight="true" outlineLevel="0" collapsed="false">
      <c r="A43" s="23" t="n">
        <v>42</v>
      </c>
      <c r="B43" s="24" t="n">
        <f aca="true">RAND()</f>
        <v>0.20651607252028</v>
      </c>
      <c r="C43" s="25" t="n">
        <f aca="false">IF(B43&lt;=(Datos!$D$14-Datos!$C$14)/(Datos!$E$14-Datos!$C$14),Datos!$C$14+SQRT((Datos!$E$14-Datos!$C$14)*(Datos!$D$14-Datos!$C$14)*B43),Datos!$E$14-SQRT((Datos!$E$14-Datos!$C$14)*(Datos!$E$14-Datos!$D$14)*(1-B43)))</f>
        <v>69088.8078980751</v>
      </c>
      <c r="D43" s="24" t="n">
        <f aca="true">RAND()</f>
        <v>0.795388813451024</v>
      </c>
      <c r="E43" s="25" t="n">
        <f aca="false">IF(D43&lt;=(Datos!$D$15-Datos!$C$15)/(Datos!$E$15-Datos!$C$15),Datos!$C$15+SQRT((Datos!$E$15-Datos!$C$15)*(Datos!$D$15-Datos!$C$15)*D43),Datos!$E$15-SQRT((Datos!$E$15-Datos!$C$15)*(Datos!$E$15-Datos!$D$15)*(1-D43)))</f>
        <v>34459.9929618866</v>
      </c>
      <c r="F43" s="24" t="n">
        <f aca="true">RAND()</f>
        <v>0.901088808343387</v>
      </c>
      <c r="G43" s="25" t="n">
        <f aca="false">IF(F43&lt;=(Datos!$D$19-Datos!$C$19)/(Datos!$E$19-Datos!$C$19),Datos!$C$19+SQRT((Datos!$E$19-Datos!$C$19)*(Datos!$D$19-Datos!$C$19)*F43),Datos!$E$19-SQRT((Datos!$E$19-Datos!$C$19)*(Datos!$E$19-Datos!$D$19)*(1-F43)))</f>
        <v>42276.337140128</v>
      </c>
      <c r="H43" s="24" t="n">
        <f aca="true">RAND()</f>
        <v>0.976732852849621</v>
      </c>
      <c r="I43" s="25" t="n">
        <f aca="false">IF(H43&lt;=(Datos!$D$19-Datos!$C$19)/(Datos!$E$19-Datos!$C$19),Datos!$C$19+SQRT((Datos!$E$19-Datos!$C$19)*(Datos!$D$19-Datos!$C$19)*H43),Datos!$E$19-SQRT((Datos!$E$19-Datos!$C$19)*(Datos!$E$19-Datos!$D$19)*(1-H43)))</f>
        <v>43679.0018787756</v>
      </c>
      <c r="J43" s="24" t="n">
        <f aca="true">RAND()</f>
        <v>0.773828056152789</v>
      </c>
      <c r="K43" s="25" t="n">
        <f aca="false">IF(J43&lt;=(Datos!$D$19-Datos!$C$19)/(Datos!$E$19-Datos!$C$19),Datos!$C$19+SQRT((Datos!$E$19-Datos!$C$19)*(Datos!$D$19-Datos!$C$19)*J43),Datos!$E$19-SQRT((Datos!$E$19-Datos!$C$19)*(Datos!$E$19-Datos!$D$19)*(1-J43)))</f>
        <v>40881.3963788025</v>
      </c>
      <c r="L43" s="24" t="n">
        <f aca="true">RAND()</f>
        <v>0.593245784771682</v>
      </c>
      <c r="M43" s="25" t="n">
        <f aca="false">IF(L43&lt;=(Datos!$D$19-Datos!$C$19)/(Datos!$E$19-Datos!$C$19),Datos!$C$19+SQRT((Datos!$E$19-Datos!$C$19)*(Datos!$D$19-Datos!$C$19)*L43),Datos!$E$19-SQRT((Datos!$E$19-Datos!$C$19)*(Datos!$E$19-Datos!$D$19)*(1-L43)))</f>
        <v>39433.2850967069</v>
      </c>
      <c r="N43" s="24" t="n">
        <f aca="true">RAND()</f>
        <v>0.350553564184254</v>
      </c>
      <c r="O43" s="25" t="n">
        <f aca="false">IF(N43&lt;=(Datos!$D$19-Datos!$C$19)/(Datos!$E$19-Datos!$C$19),Datos!$C$19+SQRT((Datos!$E$19-Datos!$C$19)*(Datos!$D$19-Datos!$C$19)*N43),Datos!$E$19-SQRT((Datos!$E$19-Datos!$C$19)*(Datos!$E$19-Datos!$D$19)*(1-N43)))</f>
        <v>37251.4160429283</v>
      </c>
      <c r="P43" s="24" t="n">
        <f aca="true">RAND()</f>
        <v>0.478287038794791</v>
      </c>
      <c r="Q43" s="26" t="n">
        <f aca="false">IF(P43&lt;=(Datos!$D$23-Datos!$C$23)/(Datos!$E$23-Datos!$C$23),Datos!$C$23+SQRT((Datos!$E$23-Datos!$C$23)*(Datos!$D$23-Datos!$C$23)*P43),Datos!$E$23-SQRT((Datos!$E$23-Datos!$C$23)*(Datos!$E$23-Datos!$D$23)*(1-P43)))</f>
        <v>0.149341381525597</v>
      </c>
      <c r="R43" s="24" t="n">
        <f aca="true">RAND()</f>
        <v>0.989039711097627</v>
      </c>
      <c r="S43" s="26" t="n">
        <f aca="false">IF(R43&lt;=(Datos!$D$24-Datos!$C$24)/(Datos!$E$24-Datos!$C$24),Datos!$C$24+SQRT((Datos!$E$24-Datos!$C$24)*(Datos!$D$24-Datos!$C$24)*R43),Datos!$E$24-SQRT((Datos!$E$24-Datos!$C$24)*(Datos!$E$24-Datos!$D$24)*(1-R43)))</f>
        <v>0.175558320134873</v>
      </c>
      <c r="T43" s="24" t="n">
        <f aca="true">RAND()</f>
        <v>0.922753860910852</v>
      </c>
      <c r="U43" s="26" t="n">
        <f aca="false">IF(T43&lt;=(Datos!$D$25-Datos!$C$25)/(Datos!$E$25-Datos!$C$25),Datos!$C$25+SQRT((Datos!$E$25-Datos!$C$25)*(Datos!$D$25-Datos!$C$25)*T43),Datos!$E$25-SQRT((Datos!$E$25-Datos!$C$25)*(Datos!$E$25-Datos!$D$25)*(1-T43)))</f>
        <v>0.205293226409249</v>
      </c>
      <c r="V43" s="24" t="n">
        <f aca="true">RAND()</f>
        <v>0.607510813445924</v>
      </c>
      <c r="W43" s="26" t="n">
        <f aca="false">IF(V43&lt;=(Datos!$D$26-Datos!$C$26)/(Datos!$E$26-Datos!$C$26),Datos!$C$26+SQRT((Datos!$E$26-Datos!$C$26)*(Datos!$D$26-Datos!$C$26)*V43),Datos!$E$26-SQRT((Datos!$E$26-Datos!$C$26)*(Datos!$E$26-Datos!$D$26)*(1-V43)))</f>
        <v>0.212936376958812</v>
      </c>
      <c r="X43" s="24" t="n">
        <f aca="true">RAND()</f>
        <v>0.033975270913451</v>
      </c>
      <c r="Y43" s="26" t="n">
        <f aca="false">IF(X43&lt;=(Datos!$D$27-Datos!$C$27)/(Datos!$E$27-Datos!$C$27),Datos!$C$27+SQRT((Datos!$E$27-Datos!$C$27)*(Datos!$D$27-Datos!$C$27)*X43),Datos!$E$27-SQRT((Datos!$E$27-Datos!$C$27)*(Datos!$E$27-Datos!$D$27)*(1-X43)))</f>
        <v>0.199577746680004</v>
      </c>
      <c r="Z43" s="24" t="n">
        <f aca="false">(1+Q43)</f>
        <v>1.1493413815256</v>
      </c>
      <c r="AA43" s="24" t="n">
        <f aca="false">Z43*(1+S43)</f>
        <v>1.35111782372773</v>
      </c>
      <c r="AB43" s="24" t="n">
        <f aca="false">AA43*(1+U43)</f>
        <v>1.62849316101983</v>
      </c>
      <c r="AC43" s="24" t="n">
        <f aca="false">AB43*(1+W43)</f>
        <v>1.9752585946296</v>
      </c>
      <c r="AD43" s="24" t="n">
        <f aca="false">AC43*(1+Y43)</f>
        <v>2.36947625405609</v>
      </c>
      <c r="AE43" s="23" t="n">
        <f aca="false">E43*Q43</f>
        <v>5146.30295629048</v>
      </c>
      <c r="AF43" s="23" t="n">
        <f aca="false">AE43*(1+S43)</f>
        <v>6049.77925820197</v>
      </c>
      <c r="AG43" s="23" t="n">
        <f aca="false">AF43*(1+U43)</f>
        <v>7291.757961182</v>
      </c>
      <c r="AH43" s="23" t="n">
        <f aca="false">AG43*(1+W43)</f>
        <v>8844.43848309667</v>
      </c>
      <c r="AI43" s="23" t="n">
        <f aca="false">AH43*(1+Y43)</f>
        <v>10609.591586203</v>
      </c>
      <c r="AJ43" s="25" t="n">
        <f aca="false">G43*Z43</f>
        <v>48589.9437344766</v>
      </c>
      <c r="AK43" s="25" t="n">
        <f aca="false">I43*AA43</f>
        <v>59015.4779610505</v>
      </c>
      <c r="AL43" s="25" t="n">
        <f aca="false">K43*AB43</f>
        <v>66575.0744158209</v>
      </c>
      <c r="AM43" s="25" t="n">
        <f aca="false">M43*AC43</f>
        <v>77890.9353017496</v>
      </c>
      <c r="AN43" s="25" t="n">
        <f aca="false">O43*AD43</f>
        <v>88266.3457436825</v>
      </c>
      <c r="AO43" s="25" t="n">
        <f aca="false">C43/Datos!$D$8</f>
        <v>13817.761579615</v>
      </c>
      <c r="AP43" s="25" t="n">
        <f aca="false">AJ43-AO43</f>
        <v>34772.1821548616</v>
      </c>
      <c r="AQ43" s="25" t="n">
        <f aca="false">AK43-AO43</f>
        <v>45197.7163814355</v>
      </c>
      <c r="AR43" s="25" t="n">
        <f aca="false">AL43-AO43</f>
        <v>52757.3128362059</v>
      </c>
      <c r="AS43" s="25" t="n">
        <f aca="false">AM43-AO43</f>
        <v>64073.1737221345</v>
      </c>
      <c r="AT43" s="25" t="n">
        <f aca="false">AN43-AO43</f>
        <v>74448.5841640675</v>
      </c>
      <c r="AU43" s="25" t="n">
        <f aca="false">AP43*Datos!$D$6</f>
        <v>17386.0910774308</v>
      </c>
      <c r="AV43" s="25" t="n">
        <f aca="false">AQ43*Datos!$D$6</f>
        <v>22598.8581907177</v>
      </c>
      <c r="AW43" s="25" t="n">
        <f aca="false">AR43*Datos!$D$6</f>
        <v>26378.6564181029</v>
      </c>
      <c r="AX43" s="25" t="n">
        <f aca="false">AS43*Datos!$D$6</f>
        <v>32036.5868610673</v>
      </c>
      <c r="AY43" s="25" t="n">
        <f aca="false">AT43*Datos!$D$6</f>
        <v>37224.2920820338</v>
      </c>
      <c r="AZ43" s="25" t="n">
        <f aca="false">AJ43-AU43-AE43</f>
        <v>26057.5497007554</v>
      </c>
      <c r="BA43" s="25" t="n">
        <f aca="false">AK43-AV43-AF43</f>
        <v>30366.8405121308</v>
      </c>
      <c r="BB43" s="25" t="n">
        <f aca="false">AL43-AW43-AG43</f>
        <v>32904.660036536</v>
      </c>
      <c r="BC43" s="25" t="n">
        <f aca="false">AM43-AX43-AH43</f>
        <v>37009.9099575856</v>
      </c>
      <c r="BD43" s="25" t="n">
        <f aca="false">AN43-AY43-AI43</f>
        <v>40432.4620754458</v>
      </c>
      <c r="BE43" s="25" t="n">
        <f aca="false">AZ43/Z43</f>
        <v>22671.7232317586</v>
      </c>
      <c r="BF43" s="25" t="n">
        <f aca="false">BA43/AA43</f>
        <v>22475.3459534335</v>
      </c>
      <c r="BG43" s="25" t="n">
        <f aca="false">BB43/AB43</f>
        <v>20205.5868726705</v>
      </c>
      <c r="BH43" s="25" t="n">
        <f aca="false">BC43/AC43</f>
        <v>18736.741638897</v>
      </c>
      <c r="BI43" s="25" t="n">
        <f aca="false">BD43/AD43</f>
        <v>17063.8815249713</v>
      </c>
      <c r="BJ43" s="25" t="n">
        <f aca="false">E43*AD43</f>
        <v>81652.13503813</v>
      </c>
      <c r="BK43" s="25" t="n">
        <f aca="false">0.2*C43*AD43</f>
        <v>32740.8579471063</v>
      </c>
      <c r="BL43" s="25" t="n">
        <f aca="false">BJ43+BK43</f>
        <v>114392.992985236</v>
      </c>
      <c r="BM43" s="25" t="n">
        <f aca="false">BK43*Datos!$D$6</f>
        <v>16370.4289735531</v>
      </c>
      <c r="BN43" s="25" t="n">
        <f aca="false">BL43-BM43</f>
        <v>98022.5640116832</v>
      </c>
      <c r="BO43" s="25" t="n">
        <f aca="false">BN43/AD43</f>
        <v>41368.8737516941</v>
      </c>
      <c r="BP43" s="25" t="n">
        <f aca="false">-(C43+E43)</f>
        <v>-103548.800859962</v>
      </c>
      <c r="BQ43" s="25" t="n">
        <f aca="false">BE43</f>
        <v>22671.7232317586</v>
      </c>
      <c r="BR43" s="25" t="n">
        <f aca="false">BF43</f>
        <v>22475.3459534335</v>
      </c>
      <c r="BS43" s="25" t="n">
        <f aca="false">BG43</f>
        <v>20205.5868726705</v>
      </c>
      <c r="BT43" s="25" t="n">
        <f aca="false">BH43</f>
        <v>18736.741638897</v>
      </c>
      <c r="BU43" s="25" t="n">
        <f aca="false">BI43+BO43</f>
        <v>58432.7552766653</v>
      </c>
      <c r="BV43" s="27" t="n">
        <f aca="false">IFERROR(IRR(BP43:BU43,0.1),NA())*100</f>
        <v>9.96625317532923</v>
      </c>
    </row>
    <row r="44" customFormat="false" ht="15" hidden="false" customHeight="true" outlineLevel="0" collapsed="false">
      <c r="A44" s="23" t="n">
        <v>43</v>
      </c>
      <c r="B44" s="24" t="n">
        <f aca="true">RAND()</f>
        <v>0.672746916501092</v>
      </c>
      <c r="C44" s="25" t="n">
        <f aca="false">IF(B44&lt;=(Datos!$D$14-Datos!$C$14)/(Datos!$E$14-Datos!$C$14),Datos!$C$14+SQRT((Datos!$E$14-Datos!$C$14)*(Datos!$D$14-Datos!$C$14)*B44),Datos!$E$14-SQRT((Datos!$E$14-Datos!$C$14)*(Datos!$E$14-Datos!$D$14)*(1-B44)))</f>
        <v>80183.2469814379</v>
      </c>
      <c r="D44" s="24" t="n">
        <f aca="true">RAND()</f>
        <v>0.694223561795601</v>
      </c>
      <c r="E44" s="25" t="n">
        <f aca="false">IF(D44&lt;=(Datos!$D$15-Datos!$C$15)/(Datos!$E$15-Datos!$C$15),Datos!$C$15+SQRT((Datos!$E$15-Datos!$C$15)*(Datos!$D$15-Datos!$C$15)*D44),Datos!$E$15-SQRT((Datos!$E$15-Datos!$C$15)*(Datos!$E$15-Datos!$D$15)*(1-D44)))</f>
        <v>33227.5214484902</v>
      </c>
      <c r="F44" s="24" t="n">
        <f aca="true">RAND()</f>
        <v>0.952297393694013</v>
      </c>
      <c r="G44" s="25" t="n">
        <f aca="false">IF(F44&lt;=(Datos!$D$19-Datos!$C$19)/(Datos!$E$19-Datos!$C$19),Datos!$C$19+SQRT((Datos!$E$19-Datos!$C$19)*(Datos!$D$19-Datos!$C$19)*F44),Datos!$E$19-SQRT((Datos!$E$19-Datos!$C$19)*(Datos!$E$19-Datos!$D$19)*(1-F44)))</f>
        <v>43108.5202953907</v>
      </c>
      <c r="H44" s="24" t="n">
        <f aca="true">RAND()</f>
        <v>0.221601249667424</v>
      </c>
      <c r="I44" s="25" t="n">
        <f aca="false">IF(H44&lt;=(Datos!$D$19-Datos!$C$19)/(Datos!$E$19-Datos!$C$19),Datos!$C$19+SQRT((Datos!$E$19-Datos!$C$19)*(Datos!$D$19-Datos!$C$19)*H44),Datos!$E$19-SQRT((Datos!$E$19-Datos!$C$19)*(Datos!$E$19-Datos!$D$19)*(1-H44)))</f>
        <v>35765.4303785679</v>
      </c>
      <c r="J44" s="24" t="n">
        <f aca="true">RAND()</f>
        <v>0.000499091918547363</v>
      </c>
      <c r="K44" s="25" t="n">
        <f aca="false">IF(J44&lt;=(Datos!$D$19-Datos!$C$19)/(Datos!$E$19-Datos!$C$19),Datos!$C$19+SQRT((Datos!$E$19-Datos!$C$19)*(Datos!$D$19-Datos!$C$19)*J44),Datos!$E$19-SQRT((Datos!$E$19-Datos!$C$19)*(Datos!$E$19-Datos!$D$19)*(1-J44)))</f>
        <v>30273.6124773875</v>
      </c>
      <c r="L44" s="24" t="n">
        <f aca="true">RAND()</f>
        <v>0.505376001382194</v>
      </c>
      <c r="M44" s="25" t="n">
        <f aca="false">IF(L44&lt;=(Datos!$D$19-Datos!$C$19)/(Datos!$E$19-Datos!$C$19),Datos!$C$19+SQRT((Datos!$E$19-Datos!$C$19)*(Datos!$D$19-Datos!$C$19)*L44),Datos!$E$19-SQRT((Datos!$E$19-Datos!$C$19)*(Datos!$E$19-Datos!$D$19)*(1-L44)))</f>
        <v>38706.6870971299</v>
      </c>
      <c r="N44" s="24" t="n">
        <f aca="true">RAND()</f>
        <v>0.283768287365155</v>
      </c>
      <c r="O44" s="25" t="n">
        <f aca="false">IF(N44&lt;=(Datos!$D$19-Datos!$C$19)/(Datos!$E$19-Datos!$C$19),Datos!$C$19+SQRT((Datos!$E$19-Datos!$C$19)*(Datos!$D$19-Datos!$C$19)*N44),Datos!$E$19-SQRT((Datos!$E$19-Datos!$C$19)*(Datos!$E$19-Datos!$D$19)*(1-N44)))</f>
        <v>36524.2044039694</v>
      </c>
      <c r="P44" s="24" t="n">
        <f aca="true">RAND()</f>
        <v>0.018030862446709</v>
      </c>
      <c r="Q44" s="26" t="n">
        <f aca="false">IF(P44&lt;=(Datos!$D$23-Datos!$C$23)/(Datos!$E$23-Datos!$C$23),Datos!$C$23+SQRT((Datos!$E$23-Datos!$C$23)*(Datos!$D$23-Datos!$C$23)*P44),Datos!$E$23-SQRT((Datos!$E$23-Datos!$C$23)*(Datos!$E$23-Datos!$D$23)*(1-P44)))</f>
        <v>0.125696977479688</v>
      </c>
      <c r="R44" s="24" t="n">
        <f aca="true">RAND()</f>
        <v>0.20895640259864</v>
      </c>
      <c r="S44" s="26" t="n">
        <f aca="false">IF(R44&lt;=(Datos!$D$24-Datos!$C$24)/(Datos!$E$24-Datos!$C$24),Datos!$C$24+SQRT((Datos!$E$24-Datos!$C$24)*(Datos!$D$24-Datos!$C$24)*R44),Datos!$E$24-SQRT((Datos!$E$24-Datos!$C$24)*(Datos!$E$24-Datos!$D$24)*(1-R44)))</f>
        <v>0.139393852754869</v>
      </c>
      <c r="T44" s="24" t="n">
        <f aca="true">RAND()</f>
        <v>0.678212936098041</v>
      </c>
      <c r="U44" s="26" t="n">
        <f aca="false">IF(T44&lt;=(Datos!$D$25-Datos!$C$25)/(Datos!$E$25-Datos!$C$25),Datos!$C$25+SQRT((Datos!$E$25-Datos!$C$25)*(Datos!$D$25-Datos!$C$25)*T44),Datos!$E$25-SQRT((Datos!$E$25-Datos!$C$25)*(Datos!$E$25-Datos!$D$25)*(1-T44)))</f>
        <v>0.189983275013328</v>
      </c>
      <c r="V44" s="24" t="n">
        <f aca="true">RAND()</f>
        <v>0.381979487258749</v>
      </c>
      <c r="W44" s="26" t="n">
        <f aca="false">IF(V44&lt;=(Datos!$D$26-Datos!$C$26)/(Datos!$E$26-Datos!$C$26),Datos!$C$26+SQRT((Datos!$E$26-Datos!$C$26)*(Datos!$D$26-Datos!$C$26)*V44),Datos!$E$26-SQRT((Datos!$E$26-Datos!$C$26)*(Datos!$E$26-Datos!$D$26)*(1-V44)))</f>
        <v>0.203491164338436</v>
      </c>
      <c r="X44" s="24" t="n">
        <f aca="true">RAND()</f>
        <v>0.749465390073389</v>
      </c>
      <c r="Y44" s="26" t="n">
        <f aca="false">IF(X44&lt;=(Datos!$D$27-Datos!$C$27)/(Datos!$E$27-Datos!$C$27),Datos!$C$27+SQRT((Datos!$E$27-Datos!$C$27)*(Datos!$D$27-Datos!$C$27)*X44),Datos!$E$27-SQRT((Datos!$E$27-Datos!$C$27)*(Datos!$E$27-Datos!$D$27)*(1-X44)))</f>
        <v>0.243218389192374</v>
      </c>
      <c r="Z44" s="24" t="n">
        <f aca="false">(1+Q44)</f>
        <v>1.12569697747969</v>
      </c>
      <c r="AA44" s="24" t="n">
        <f aca="false">Z44*(1+S44)</f>
        <v>1.28261221620509</v>
      </c>
      <c r="AB44" s="24" t="n">
        <f aca="false">AA44*(1+U44)</f>
        <v>1.52628708561184</v>
      </c>
      <c r="AC44" s="24" t="n">
        <f aca="false">AB44*(1+W44)</f>
        <v>1.83687302177771</v>
      </c>
      <c r="AD44" s="24" t="n">
        <f aca="false">AC44*(1+Y44)</f>
        <v>2.28363431928541</v>
      </c>
      <c r="AE44" s="23" t="n">
        <f aca="false">E44*Q44</f>
        <v>4176.59901521674</v>
      </c>
      <c r="AF44" s="23" t="n">
        <f aca="false">AE44*(1+S44)</f>
        <v>4758.79124335999</v>
      </c>
      <c r="AG44" s="23" t="n">
        <f aca="false">AF44*(1+U44)</f>
        <v>5662.88198887827</v>
      </c>
      <c r="AH44" s="23" t="n">
        <f aca="false">AG44*(1+W44)</f>
        <v>6815.22843830627</v>
      </c>
      <c r="AI44" s="23" t="n">
        <f aca="false">AH44*(1+Y44)</f>
        <v>8472.81732104918</v>
      </c>
      <c r="AJ44" s="25" t="n">
        <f aca="false">G44*Z44</f>
        <v>48527.1310001431</v>
      </c>
      <c r="AK44" s="25" t="n">
        <f aca="false">I44*AA44</f>
        <v>45873.177921384</v>
      </c>
      <c r="AL44" s="25" t="n">
        <f aca="false">K44*AB44</f>
        <v>46206.223759054</v>
      </c>
      <c r="AM44" s="25" t="n">
        <f aca="false">M44*AC44</f>
        <v>71099.2692911094</v>
      </c>
      <c r="AN44" s="25" t="n">
        <f aca="false">O44*AD44</f>
        <v>83407.9266614999</v>
      </c>
      <c r="AO44" s="25" t="n">
        <f aca="false">C44/Datos!$D$8</f>
        <v>16036.6493962876</v>
      </c>
      <c r="AP44" s="25" t="n">
        <f aca="false">AJ44-AO44</f>
        <v>32490.4816038555</v>
      </c>
      <c r="AQ44" s="25" t="n">
        <f aca="false">AK44-AO44</f>
        <v>29836.5285250964</v>
      </c>
      <c r="AR44" s="25" t="n">
        <f aca="false">AL44-AO44</f>
        <v>30169.5743627664</v>
      </c>
      <c r="AS44" s="25" t="n">
        <f aca="false">AM44-AO44</f>
        <v>55062.6198948219</v>
      </c>
      <c r="AT44" s="25" t="n">
        <f aca="false">AN44-AO44</f>
        <v>67371.2772652123</v>
      </c>
      <c r="AU44" s="25" t="n">
        <f aca="false">AP44*Datos!$D$6</f>
        <v>16245.2408019277</v>
      </c>
      <c r="AV44" s="25" t="n">
        <f aca="false">AQ44*Datos!$D$6</f>
        <v>14918.2642625482</v>
      </c>
      <c r="AW44" s="25" t="n">
        <f aca="false">AR44*Datos!$D$6</f>
        <v>15084.7871813832</v>
      </c>
      <c r="AX44" s="25" t="n">
        <f aca="false">AS44*Datos!$D$6</f>
        <v>27531.3099474109</v>
      </c>
      <c r="AY44" s="25" t="n">
        <f aca="false">AT44*Datos!$D$6</f>
        <v>33685.6386326062</v>
      </c>
      <c r="AZ44" s="25" t="n">
        <f aca="false">AJ44-AU44-AE44</f>
        <v>28105.2911829986</v>
      </c>
      <c r="BA44" s="25" t="n">
        <f aca="false">AK44-AV44-AF44</f>
        <v>26196.1224154758</v>
      </c>
      <c r="BB44" s="25" t="n">
        <f aca="false">AL44-AW44-AG44</f>
        <v>25458.5545887925</v>
      </c>
      <c r="BC44" s="25" t="n">
        <f aca="false">AM44-AX44-AH44</f>
        <v>36752.7309053922</v>
      </c>
      <c r="BD44" s="25" t="n">
        <f aca="false">AN44-AY44-AI44</f>
        <v>41249.4707078446</v>
      </c>
      <c r="BE44" s="25" t="n">
        <f aca="false">AZ44/Z44</f>
        <v>24967.0130996738</v>
      </c>
      <c r="BF44" s="25" t="n">
        <f aca="false">BA44/AA44</f>
        <v>20424.0393818976</v>
      </c>
      <c r="BG44" s="25" t="n">
        <f aca="false">BB44/AB44</f>
        <v>16680.0563464029</v>
      </c>
      <c r="BH44" s="25" t="n">
        <f aca="false">BC44/AC44</f>
        <v>20008.3132963776</v>
      </c>
      <c r="BI44" s="25" t="n">
        <f aca="false">BD44/AD44</f>
        <v>18063.080572704</v>
      </c>
      <c r="BJ44" s="25" t="n">
        <f aca="false">E44*AD44</f>
        <v>75879.5083245645</v>
      </c>
      <c r="BK44" s="25" t="n">
        <f aca="false">0.2*C44*AD44</f>
        <v>36621.84292771</v>
      </c>
      <c r="BL44" s="25" t="n">
        <f aca="false">BJ44+BK44</f>
        <v>112501.351252275</v>
      </c>
      <c r="BM44" s="25" t="n">
        <f aca="false">BK44*Datos!$D$6</f>
        <v>18310.921463855</v>
      </c>
      <c r="BN44" s="25" t="n">
        <f aca="false">BL44-BM44</f>
        <v>94190.4297884195</v>
      </c>
      <c r="BO44" s="25" t="n">
        <f aca="false">BN44/AD44</f>
        <v>41245.846146634</v>
      </c>
      <c r="BP44" s="25" t="n">
        <f aca="false">-(C44+E44)</f>
        <v>-113410.768429928</v>
      </c>
      <c r="BQ44" s="25" t="n">
        <f aca="false">BE44</f>
        <v>24967.0130996738</v>
      </c>
      <c r="BR44" s="25" t="n">
        <f aca="false">BF44</f>
        <v>20424.0393818976</v>
      </c>
      <c r="BS44" s="25" t="n">
        <f aca="false">BG44</f>
        <v>16680.0563464029</v>
      </c>
      <c r="BT44" s="25" t="n">
        <f aca="false">BH44</f>
        <v>20008.3132963776</v>
      </c>
      <c r="BU44" s="25" t="n">
        <f aca="false">BI44+BO44</f>
        <v>59308.9267193381</v>
      </c>
      <c r="BV44" s="27" t="n">
        <f aca="false">IFERROR(IRR(BP44:BU44,0.1),NA())*100</f>
        <v>6.69435399781661</v>
      </c>
    </row>
    <row r="45" customFormat="false" ht="15" hidden="false" customHeight="true" outlineLevel="0" collapsed="false">
      <c r="A45" s="23" t="n">
        <v>44</v>
      </c>
      <c r="B45" s="24" t="n">
        <f aca="true">RAND()</f>
        <v>0.171611935007828</v>
      </c>
      <c r="C45" s="25" t="n">
        <f aca="false">IF(B45&lt;=(Datos!$D$14-Datos!$C$14)/(Datos!$E$14-Datos!$C$14),Datos!$C$14+SQRT((Datos!$E$14-Datos!$C$14)*(Datos!$D$14-Datos!$C$14)*B45),Datos!$E$14-SQRT((Datos!$E$14-Datos!$C$14)*(Datos!$E$14-Datos!$D$14)*(1-B45)))</f>
        <v>68285.2141796776</v>
      </c>
      <c r="D45" s="24" t="n">
        <f aca="true">RAND()</f>
        <v>0.549913845817045</v>
      </c>
      <c r="E45" s="25" t="n">
        <f aca="false">IF(D45&lt;=(Datos!$D$15-Datos!$C$15)/(Datos!$E$15-Datos!$C$15),Datos!$C$15+SQRT((Datos!$E$15-Datos!$C$15)*(Datos!$D$15-Datos!$C$15)*D45),Datos!$E$15-SQRT((Datos!$E$15-Datos!$C$15)*(Datos!$E$15-Datos!$D$15)*(1-D45)))</f>
        <v>31783.3751985719</v>
      </c>
      <c r="F45" s="24" t="n">
        <f aca="true">RAND()</f>
        <v>0.827067748155339</v>
      </c>
      <c r="G45" s="25" t="n">
        <f aca="false">IF(F45&lt;=(Datos!$D$19-Datos!$C$19)/(Datos!$E$19-Datos!$C$19),Datos!$C$19+SQRT((Datos!$E$19-Datos!$C$19)*(Datos!$D$19-Datos!$C$19)*F45),Datos!$E$19-SQRT((Datos!$E$19-Datos!$C$19)*(Datos!$E$19-Datos!$D$19)*(1-F45)))</f>
        <v>41398.622640107</v>
      </c>
      <c r="H45" s="24" t="n">
        <f aca="true">RAND()</f>
        <v>0.559820785516121</v>
      </c>
      <c r="I45" s="25" t="n">
        <f aca="false">IF(H45&lt;=(Datos!$D$19-Datos!$C$19)/(Datos!$E$19-Datos!$C$19),Datos!$C$19+SQRT((Datos!$E$19-Datos!$C$19)*(Datos!$D$19-Datos!$C$19)*H45),Datos!$E$19-SQRT((Datos!$E$19-Datos!$C$19)*(Datos!$E$19-Datos!$D$19)*(1-H45)))</f>
        <v>39163.6847298136</v>
      </c>
      <c r="J45" s="24" t="n">
        <f aca="true">RAND()</f>
        <v>0.512113857043113</v>
      </c>
      <c r="K45" s="25" t="n">
        <f aca="false">IF(J45&lt;=(Datos!$D$19-Datos!$C$19)/(Datos!$E$19-Datos!$C$19),Datos!$C$19+SQRT((Datos!$E$19-Datos!$C$19)*(Datos!$D$19-Datos!$C$19)*J45),Datos!$E$19-SQRT((Datos!$E$19-Datos!$C$19)*(Datos!$E$19-Datos!$D$19)*(1-J45)))</f>
        <v>38764.5352732742</v>
      </c>
      <c r="L45" s="24" t="n">
        <f aca="true">RAND()</f>
        <v>0.00449168396580952</v>
      </c>
      <c r="M45" s="25" t="n">
        <f aca="false">IF(L45&lt;=(Datos!$D$19-Datos!$C$19)/(Datos!$E$19-Datos!$C$19),Datos!$C$19+SQRT((Datos!$E$19-Datos!$C$19)*(Datos!$D$19-Datos!$C$19)*L45),Datos!$E$19-SQRT((Datos!$E$19-Datos!$C$19)*(Datos!$E$19-Datos!$D$19)*(1-L45)))</f>
        <v>30820.8243386203</v>
      </c>
      <c r="N45" s="24" t="n">
        <f aca="true">RAND()</f>
        <v>0.0984919614796249</v>
      </c>
      <c r="O45" s="25" t="n">
        <f aca="false">IF(N45&lt;=(Datos!$D$19-Datos!$C$19)/(Datos!$E$19-Datos!$C$19),Datos!$C$19+SQRT((Datos!$E$19-Datos!$C$19)*(Datos!$D$19-Datos!$C$19)*N45),Datos!$E$19-SQRT((Datos!$E$19-Datos!$C$19)*(Datos!$E$19-Datos!$D$19)*(1-N45)))</f>
        <v>33843.6693694884</v>
      </c>
      <c r="P45" s="24" t="n">
        <f aca="true">RAND()</f>
        <v>0.739700148423009</v>
      </c>
      <c r="Q45" s="26" t="n">
        <f aca="false">IF(P45&lt;=(Datos!$D$23-Datos!$C$23)/(Datos!$E$23-Datos!$C$23),Datos!$C$23+SQRT((Datos!$E$23-Datos!$C$23)*(Datos!$D$23-Datos!$C$23)*P45),Datos!$E$23-SQRT((Datos!$E$23-Datos!$C$23)*(Datos!$E$23-Datos!$D$23)*(1-P45)))</f>
        <v>0.158354221362155</v>
      </c>
      <c r="R45" s="24" t="n">
        <f aca="true">RAND()</f>
        <v>0.734990352276789</v>
      </c>
      <c r="S45" s="26" t="n">
        <f aca="false">IF(R45&lt;=(Datos!$D$24-Datos!$C$24)/(Datos!$E$24-Datos!$C$24),Datos!$C$24+SQRT((Datos!$E$24-Datos!$C$24)*(Datos!$D$24-Datos!$C$24)*R45),Datos!$E$24-SQRT((Datos!$E$24-Datos!$C$24)*(Datos!$E$24-Datos!$D$24)*(1-R45)))</f>
        <v>0.158159272770767</v>
      </c>
      <c r="T45" s="24" t="n">
        <f aca="true">RAND()</f>
        <v>0.543892064265922</v>
      </c>
      <c r="U45" s="26" t="n">
        <f aca="false">IF(T45&lt;=(Datos!$D$25-Datos!$C$25)/(Datos!$E$25-Datos!$C$25),Datos!$C$25+SQRT((Datos!$E$25-Datos!$C$25)*(Datos!$D$25-Datos!$C$25)*T45),Datos!$E$25-SQRT((Datos!$E$25-Datos!$C$25)*(Datos!$E$25-Datos!$D$25)*(1-T45)))</f>
        <v>0.184263433012453</v>
      </c>
      <c r="V45" s="24" t="n">
        <f aca="true">RAND()</f>
        <v>0.0659748773083738</v>
      </c>
      <c r="W45" s="26" t="n">
        <f aca="false">IF(V45&lt;=(Datos!$D$26-Datos!$C$26)/(Datos!$E$26-Datos!$C$26),Datos!$C$26+SQRT((Datos!$E$26-Datos!$C$26)*(Datos!$D$26-Datos!$C$26)*V45),Datos!$E$26-SQRT((Datos!$E$26-Datos!$C$26)*(Datos!$E$26-Datos!$D$26)*(1-V45)))</f>
        <v>0.189610662216087</v>
      </c>
      <c r="X45" s="24" t="n">
        <f aca="true">RAND()</f>
        <v>0.698762366577189</v>
      </c>
      <c r="Y45" s="26" t="n">
        <f aca="false">IF(X45&lt;=(Datos!$D$27-Datos!$C$27)/(Datos!$E$27-Datos!$C$27),Datos!$C$27+SQRT((Datos!$E$27-Datos!$C$27)*(Datos!$D$27-Datos!$C$27)*X45),Datos!$E$27-SQRT((Datos!$E$27-Datos!$C$27)*(Datos!$E$27-Datos!$D$27)*(1-X45)))</f>
        <v>0.239667838881568</v>
      </c>
      <c r="Z45" s="24" t="n">
        <f aca="false">(1+Q45)</f>
        <v>1.15835422136216</v>
      </c>
      <c r="AA45" s="24" t="n">
        <f aca="false">Z45*(1+S45)</f>
        <v>1.34155868262374</v>
      </c>
      <c r="AB45" s="24" t="n">
        <f aca="false">AA45*(1+U45)</f>
        <v>1.58875889107166</v>
      </c>
      <c r="AC45" s="24" t="n">
        <f aca="false">AB45*(1+W45)</f>
        <v>1.89000451650945</v>
      </c>
      <c r="AD45" s="24" t="n">
        <f aca="false">AC45*(1+Y45)</f>
        <v>2.34297781445767</v>
      </c>
      <c r="AE45" s="23" t="n">
        <f aca="false">E45*Q45</f>
        <v>5033.03163183109</v>
      </c>
      <c r="AF45" s="23" t="n">
        <f aca="false">AE45*(1+S45)</f>
        <v>5829.05225455375</v>
      </c>
      <c r="AG45" s="23" t="n">
        <f aca="false">AF45*(1+U45)</f>
        <v>6903.13343418681</v>
      </c>
      <c r="AH45" s="23" t="n">
        <f aca="false">AG45*(1+W45)</f>
        <v>8212.04113600898</v>
      </c>
      <c r="AI45" s="23" t="n">
        <f aca="false">AH45*(1+Y45)</f>
        <v>10180.2032878828</v>
      </c>
      <c r="AJ45" s="25" t="n">
        <f aca="false">G45*Z45</f>
        <v>47954.2692937469</v>
      </c>
      <c r="AK45" s="25" t="n">
        <f aca="false">I45*AA45</f>
        <v>52540.3812928202</v>
      </c>
      <c r="AL45" s="25" t="n">
        <f aca="false">K45*AB45</f>
        <v>61587.5000736751</v>
      </c>
      <c r="AM45" s="25" t="n">
        <f aca="false">M45*AC45</f>
        <v>58251.4972025367</v>
      </c>
      <c r="AN45" s="25" t="n">
        <f aca="false">O45*AD45</f>
        <v>79294.9664925521</v>
      </c>
      <c r="AO45" s="25" t="n">
        <f aca="false">C45/Datos!$D$8</f>
        <v>13657.0428359355</v>
      </c>
      <c r="AP45" s="25" t="n">
        <f aca="false">AJ45-AO45</f>
        <v>34297.2264578114</v>
      </c>
      <c r="AQ45" s="25" t="n">
        <f aca="false">AK45-AO45</f>
        <v>38883.3384568847</v>
      </c>
      <c r="AR45" s="25" t="n">
        <f aca="false">AL45-AO45</f>
        <v>47930.4572377396</v>
      </c>
      <c r="AS45" s="25" t="n">
        <f aca="false">AM45-AO45</f>
        <v>44594.4543666012</v>
      </c>
      <c r="AT45" s="25" t="n">
        <f aca="false">AN45-AO45</f>
        <v>65637.9236566165</v>
      </c>
      <c r="AU45" s="25" t="n">
        <f aca="false">AP45*Datos!$D$6</f>
        <v>17148.6132289057</v>
      </c>
      <c r="AV45" s="25" t="n">
        <f aca="false">AQ45*Datos!$D$6</f>
        <v>19441.6692284423</v>
      </c>
      <c r="AW45" s="25" t="n">
        <f aca="false">AR45*Datos!$D$6</f>
        <v>23965.2286188698</v>
      </c>
      <c r="AX45" s="25" t="n">
        <f aca="false">AS45*Datos!$D$6</f>
        <v>22297.2271833006</v>
      </c>
      <c r="AY45" s="25" t="n">
        <f aca="false">AT45*Datos!$D$6</f>
        <v>32818.9618283083</v>
      </c>
      <c r="AZ45" s="25" t="n">
        <f aca="false">AJ45-AU45-AE45</f>
        <v>25772.6244330101</v>
      </c>
      <c r="BA45" s="25" t="n">
        <f aca="false">AK45-AV45-AF45</f>
        <v>27269.6598098241</v>
      </c>
      <c r="BB45" s="25" t="n">
        <f aca="false">AL45-AW45-AG45</f>
        <v>30719.1380206185</v>
      </c>
      <c r="BC45" s="25" t="n">
        <f aca="false">AM45-AX45-AH45</f>
        <v>27742.2288832271</v>
      </c>
      <c r="BD45" s="25" t="n">
        <f aca="false">AN45-AY45-AI45</f>
        <v>36295.801376361</v>
      </c>
      <c r="BE45" s="25" t="n">
        <f aca="false">AZ45/Z45</f>
        <v>22249.3464932541</v>
      </c>
      <c r="BF45" s="25" t="n">
        <f aca="false">BA45/AA45</f>
        <v>20326.8482870177</v>
      </c>
      <c r="BG45" s="25" t="n">
        <f aca="false">BB45/AB45</f>
        <v>19335.3051827126</v>
      </c>
      <c r="BH45" s="25" t="n">
        <f aca="false">BC45/AC45</f>
        <v>14678.3929037708</v>
      </c>
      <c r="BI45" s="25" t="n">
        <f aca="false">BD45/AD45</f>
        <v>15491.3124453816</v>
      </c>
      <c r="BJ45" s="25" t="n">
        <f aca="false">E45*AD45</f>
        <v>74467.7429588382</v>
      </c>
      <c r="BK45" s="25" t="n">
        <f aca="false">0.2*C45*AD45</f>
        <v>31998.148375695</v>
      </c>
      <c r="BL45" s="25" t="n">
        <f aca="false">BJ45+BK45</f>
        <v>106465.891334533</v>
      </c>
      <c r="BM45" s="25" t="n">
        <f aca="false">BK45*Datos!$D$6</f>
        <v>15999.0741878475</v>
      </c>
      <c r="BN45" s="25" t="n">
        <f aca="false">BL45-BM45</f>
        <v>90466.8171466857</v>
      </c>
      <c r="BO45" s="25" t="n">
        <f aca="false">BN45/AD45</f>
        <v>38611.8966165397</v>
      </c>
      <c r="BP45" s="25" t="n">
        <f aca="false">-(C45+E45)</f>
        <v>-100068.58937825</v>
      </c>
      <c r="BQ45" s="25" t="n">
        <f aca="false">BE45</f>
        <v>22249.3464932541</v>
      </c>
      <c r="BR45" s="25" t="n">
        <f aca="false">BF45</f>
        <v>20326.8482870177</v>
      </c>
      <c r="BS45" s="25" t="n">
        <f aca="false">BG45</f>
        <v>19335.3051827126</v>
      </c>
      <c r="BT45" s="25" t="n">
        <f aca="false">BH45</f>
        <v>14678.3929037708</v>
      </c>
      <c r="BU45" s="25" t="n">
        <f aca="false">BI45+BO45</f>
        <v>54103.2090619212</v>
      </c>
      <c r="BV45" s="27" t="n">
        <f aca="false">IFERROR(IRR(BP45:BU45,0.1),NA())*100</f>
        <v>8.30417156742724</v>
      </c>
    </row>
    <row r="46" customFormat="false" ht="15" hidden="false" customHeight="true" outlineLevel="0" collapsed="false">
      <c r="A46" s="23" t="n">
        <v>45</v>
      </c>
      <c r="B46" s="24" t="n">
        <f aca="true">RAND()</f>
        <v>0.154399117253888</v>
      </c>
      <c r="C46" s="25" t="n">
        <f aca="false">IF(B46&lt;=(Datos!$D$14-Datos!$C$14)/(Datos!$E$14-Datos!$C$14),Datos!$C$14+SQRT((Datos!$E$14-Datos!$C$14)*(Datos!$D$14-Datos!$C$14)*B46),Datos!$E$14-SQRT((Datos!$E$14-Datos!$C$14)*(Datos!$E$14-Datos!$D$14)*(1-B46)))</f>
        <v>67858.7306164262</v>
      </c>
      <c r="D46" s="24" t="n">
        <f aca="true">RAND()</f>
        <v>0.471830569824427</v>
      </c>
      <c r="E46" s="25" t="n">
        <f aca="false">IF(D46&lt;=(Datos!$D$15-Datos!$C$15)/(Datos!$E$15-Datos!$C$15),Datos!$C$15+SQRT((Datos!$E$15-Datos!$C$15)*(Datos!$D$15-Datos!$C$15)*D46),Datos!$E$15-SQRT((Datos!$E$15-Datos!$C$15)*(Datos!$E$15-Datos!$D$15)*(1-D46)))</f>
        <v>31099.1340575012</v>
      </c>
      <c r="F46" s="24" t="n">
        <f aca="true">RAND()</f>
        <v>0.817376397015323</v>
      </c>
      <c r="G46" s="25" t="n">
        <f aca="false">IF(F46&lt;=(Datos!$D$19-Datos!$C$19)/(Datos!$E$19-Datos!$C$19),Datos!$C$19+SQRT((Datos!$E$19-Datos!$C$19)*(Datos!$D$19-Datos!$C$19)*F46),Datos!$E$19-SQRT((Datos!$E$19-Datos!$C$19)*(Datos!$E$19-Datos!$D$19)*(1-F46)))</f>
        <v>41299.0852179697</v>
      </c>
      <c r="H46" s="24" t="n">
        <f aca="true">RAND()</f>
        <v>0.762338081782013</v>
      </c>
      <c r="I46" s="25" t="n">
        <f aca="false">IF(H46&lt;=(Datos!$D$19-Datos!$C$19)/(Datos!$E$19-Datos!$C$19),Datos!$C$19+SQRT((Datos!$E$19-Datos!$C$19)*(Datos!$D$19-Datos!$C$19)*H46),Datos!$E$19-SQRT((Datos!$E$19-Datos!$C$19)*(Datos!$E$19-Datos!$D$19)*(1-H46)))</f>
        <v>40778.0758099714</v>
      </c>
      <c r="J46" s="24" t="n">
        <f aca="true">RAND()</f>
        <v>0.512410881717014</v>
      </c>
      <c r="K46" s="25" t="n">
        <f aca="false">IF(J46&lt;=(Datos!$D$19-Datos!$C$19)/(Datos!$E$19-Datos!$C$19),Datos!$C$19+SQRT((Datos!$E$19-Datos!$C$19)*(Datos!$D$19-Datos!$C$19)*J46),Datos!$E$19-SQRT((Datos!$E$19-Datos!$C$19)*(Datos!$E$19-Datos!$D$19)*(1-J46)))</f>
        <v>38767.0766083999</v>
      </c>
      <c r="L46" s="24" t="n">
        <f aca="true">RAND()</f>
        <v>0.748167037559894</v>
      </c>
      <c r="M46" s="25" t="n">
        <f aca="false">IF(L46&lt;=(Datos!$D$19-Datos!$C$19)/(Datos!$E$19-Datos!$C$19),Datos!$C$19+SQRT((Datos!$E$19-Datos!$C$19)*(Datos!$D$19-Datos!$C$19)*L46),Datos!$E$19-SQRT((Datos!$E$19-Datos!$C$19)*(Datos!$E$19-Datos!$D$19)*(1-L46)))</f>
        <v>40654.0280508259</v>
      </c>
      <c r="N46" s="24" t="n">
        <f aca="true">RAND()</f>
        <v>0.707780509034193</v>
      </c>
      <c r="O46" s="25" t="n">
        <f aca="false">IF(N46&lt;=(Datos!$D$19-Datos!$C$19)/(Datos!$E$19-Datos!$C$19),Datos!$C$19+SQRT((Datos!$E$19-Datos!$C$19)*(Datos!$D$19-Datos!$C$19)*N46),Datos!$E$19-SQRT((Datos!$E$19-Datos!$C$19)*(Datos!$E$19-Datos!$D$19)*(1-N46)))</f>
        <v>40318.4979095983</v>
      </c>
      <c r="P46" s="24" t="n">
        <f aca="true">RAND()</f>
        <v>0.987066871602995</v>
      </c>
      <c r="Q46" s="26" t="n">
        <f aca="false">IF(P46&lt;=(Datos!$D$23-Datos!$C$23)/(Datos!$E$23-Datos!$C$23),Datos!$C$23+SQRT((Datos!$E$23-Datos!$C$23)*(Datos!$D$23-Datos!$C$23)*P46),Datos!$E$23-SQRT((Datos!$E$23-Datos!$C$23)*(Datos!$E$23-Datos!$D$23)*(1-P46)))</f>
        <v>0.175175102994404</v>
      </c>
      <c r="R46" s="24" t="n">
        <f aca="true">RAND()</f>
        <v>0.761388693195078</v>
      </c>
      <c r="S46" s="26" t="n">
        <f aca="false">IF(R46&lt;=(Datos!$D$24-Datos!$C$24)/(Datos!$E$24-Datos!$C$24),Datos!$C$24+SQRT((Datos!$E$24-Datos!$C$24)*(Datos!$D$24-Datos!$C$24)*R46),Datos!$E$24-SQRT((Datos!$E$24-Datos!$C$24)*(Datos!$E$24-Datos!$D$24)*(1-R46)))</f>
        <v>0.159275609725522</v>
      </c>
      <c r="T46" s="24" t="n">
        <f aca="true">RAND()</f>
        <v>0.21286274627459</v>
      </c>
      <c r="U46" s="26" t="n">
        <f aca="false">IF(T46&lt;=(Datos!$D$25-Datos!$C$25)/(Datos!$E$25-Datos!$C$25),Datos!$C$25+SQRT((Datos!$E$25-Datos!$C$25)*(Datos!$D$25-Datos!$C$25)*T46),Datos!$E$25-SQRT((Datos!$E$25-Datos!$C$25)*(Datos!$E$25-Datos!$D$25)*(1-T46)))</f>
        <v>0.171142652794213</v>
      </c>
      <c r="V46" s="24" t="n">
        <f aca="true">RAND()</f>
        <v>0.666170660240778</v>
      </c>
      <c r="W46" s="26" t="n">
        <f aca="false">IF(V46&lt;=(Datos!$D$26-Datos!$C$26)/(Datos!$E$26-Datos!$C$26),Datos!$C$26+SQRT((Datos!$E$26-Datos!$C$26)*(Datos!$D$26-Datos!$C$26)*V46),Datos!$E$26-SQRT((Datos!$E$26-Datos!$C$26)*(Datos!$E$26-Datos!$D$26)*(1-V46)))</f>
        <v>0.215818094126318</v>
      </c>
      <c r="X46" s="24" t="n">
        <f aca="true">RAND()</f>
        <v>0.608515877233647</v>
      </c>
      <c r="Y46" s="26" t="n">
        <f aca="false">IF(X46&lt;=(Datos!$D$27-Datos!$C$27)/(Datos!$E$27-Datos!$C$27),Datos!$C$27+SQRT((Datos!$E$27-Datos!$C$27)*(Datos!$D$27-Datos!$C$27)*X46),Datos!$E$27-SQRT((Datos!$E$27-Datos!$C$27)*(Datos!$E$27-Datos!$D$27)*(1-X46)))</f>
        <v>0.234021589164714</v>
      </c>
      <c r="Z46" s="24" t="n">
        <f aca="false">(1+Q46)</f>
        <v>1.1751751029944</v>
      </c>
      <c r="AA46" s="24" t="n">
        <f aca="false">Z46*(1+S46)</f>
        <v>1.36235183405809</v>
      </c>
      <c r="AB46" s="24" t="n">
        <f aca="false">AA46*(1+U46)</f>
        <v>1.59550834097785</v>
      </c>
      <c r="AC46" s="24" t="n">
        <f aca="false">AB46*(1+W46)</f>
        <v>1.93984791029034</v>
      </c>
      <c r="AD46" s="24" t="n">
        <f aca="false">AC46*(1+Y46)</f>
        <v>2.39381420099433</v>
      </c>
      <c r="AE46" s="23" t="n">
        <f aca="false">E46*Q46</f>
        <v>5447.79401155955</v>
      </c>
      <c r="AF46" s="23" t="n">
        <f aca="false">AE46*(1+S46)</f>
        <v>6315.49472440974</v>
      </c>
      <c r="AG46" s="23" t="n">
        <f aca="false">AF46*(1+U46)</f>
        <v>7396.34524525308</v>
      </c>
      <c r="AH46" s="23" t="n">
        <f aca="false">AG46*(1+W46)</f>
        <v>8992.61037958385</v>
      </c>
      <c r="AI46" s="23" t="n">
        <f aca="false">AH46*(1+Y46)</f>
        <v>11097.0753513532</v>
      </c>
      <c r="AJ46" s="25" t="n">
        <f aca="false">G46*Z46</f>
        <v>48533.6567246022</v>
      </c>
      <c r="AK46" s="25" t="n">
        <f aca="false">I46*AA46</f>
        <v>55554.0863690744</v>
      </c>
      <c r="AL46" s="25" t="n">
        <f aca="false">K46*AB46</f>
        <v>61853.1940840295</v>
      </c>
      <c r="AM46" s="25" t="n">
        <f aca="false">M46*AC46</f>
        <v>78862.6313592795</v>
      </c>
      <c r="AN46" s="25" t="n">
        <f aca="false">O46*AD46</f>
        <v>96514.9928587567</v>
      </c>
      <c r="AO46" s="25" t="n">
        <f aca="false">C46/Datos!$D$8</f>
        <v>13571.7461232852</v>
      </c>
      <c r="AP46" s="25" t="n">
        <f aca="false">AJ46-AO46</f>
        <v>34961.9106013169</v>
      </c>
      <c r="AQ46" s="25" t="n">
        <f aca="false">AK46-AO46</f>
        <v>41982.3402457891</v>
      </c>
      <c r="AR46" s="25" t="n">
        <f aca="false">AL46-AO46</f>
        <v>48281.4479607442</v>
      </c>
      <c r="AS46" s="25" t="n">
        <f aca="false">AM46-AO46</f>
        <v>65290.8852359942</v>
      </c>
      <c r="AT46" s="25" t="n">
        <f aca="false">AN46-AO46</f>
        <v>82943.2467354715</v>
      </c>
      <c r="AU46" s="25" t="n">
        <f aca="false">AP46*Datos!$D$6</f>
        <v>17480.9553006585</v>
      </c>
      <c r="AV46" s="25" t="n">
        <f aca="false">AQ46*Datos!$D$6</f>
        <v>20991.1701228946</v>
      </c>
      <c r="AW46" s="25" t="n">
        <f aca="false">AR46*Datos!$D$6</f>
        <v>24140.7239803721</v>
      </c>
      <c r="AX46" s="25" t="n">
        <f aca="false">AS46*Datos!$D$6</f>
        <v>32645.4426179971</v>
      </c>
      <c r="AY46" s="25" t="n">
        <f aca="false">AT46*Datos!$D$6</f>
        <v>41471.6233677357</v>
      </c>
      <c r="AZ46" s="25" t="n">
        <f aca="false">AJ46-AU46-AE46</f>
        <v>25604.9074123842</v>
      </c>
      <c r="BA46" s="25" t="n">
        <f aca="false">AK46-AV46-AF46</f>
        <v>28247.4215217701</v>
      </c>
      <c r="BB46" s="25" t="n">
        <f aca="false">AL46-AW46-AG46</f>
        <v>30316.1248584043</v>
      </c>
      <c r="BC46" s="25" t="n">
        <f aca="false">AM46-AX46-AH46</f>
        <v>37224.5783616985</v>
      </c>
      <c r="BD46" s="25" t="n">
        <f aca="false">AN46-AY46-AI46</f>
        <v>43946.2941396678</v>
      </c>
      <c r="BE46" s="25" t="n">
        <f aca="false">AZ46/Z46</f>
        <v>21788.16360825</v>
      </c>
      <c r="BF46" s="25" t="n">
        <f aca="false">BA46/AA46</f>
        <v>20734.3072586678</v>
      </c>
      <c r="BG46" s="25" t="n">
        <f aca="false">BB46/AB46</f>
        <v>19000.9190674767</v>
      </c>
      <c r="BH46" s="25" t="n">
        <f aca="false">BC46/AC46</f>
        <v>19189.4313797658</v>
      </c>
      <c r="BI46" s="25" t="n">
        <f aca="false">BD46/AD46</f>
        <v>18358.272802214</v>
      </c>
      <c r="BJ46" s="25" t="n">
        <f aca="false">E46*AD46</f>
        <v>74445.5487454728</v>
      </c>
      <c r="BK46" s="25" t="n">
        <f aca="false">0.2*C46*AD46</f>
        <v>32488.23860221</v>
      </c>
      <c r="BL46" s="25" t="n">
        <f aca="false">BJ46+BK46</f>
        <v>106933.787347683</v>
      </c>
      <c r="BM46" s="25" t="n">
        <f aca="false">BK46*Datos!$D$6</f>
        <v>16244.119301105</v>
      </c>
      <c r="BN46" s="25" t="n">
        <f aca="false">BL46-BM46</f>
        <v>90689.6680465778</v>
      </c>
      <c r="BO46" s="25" t="n">
        <f aca="false">BN46/AD46</f>
        <v>37885.0071191438</v>
      </c>
      <c r="BP46" s="25" t="n">
        <f aca="false">-(C46+E46)</f>
        <v>-98957.8646739274</v>
      </c>
      <c r="BQ46" s="25" t="n">
        <f aca="false">BE46</f>
        <v>21788.16360825</v>
      </c>
      <c r="BR46" s="25" t="n">
        <f aca="false">BF46</f>
        <v>20734.3072586678</v>
      </c>
      <c r="BS46" s="25" t="n">
        <f aca="false">BG46</f>
        <v>19000.9190674767</v>
      </c>
      <c r="BT46" s="25" t="n">
        <f aca="false">BH46</f>
        <v>19189.4313797658</v>
      </c>
      <c r="BU46" s="25" t="n">
        <f aca="false">BI46+BO46</f>
        <v>56243.2799213577</v>
      </c>
      <c r="BV46" s="27" t="n">
        <f aca="false">IFERROR(IRR(BP46:BU46,0.1),NA())*100</f>
        <v>10.0988008984481</v>
      </c>
    </row>
    <row r="47" customFormat="false" ht="15" hidden="false" customHeight="true" outlineLevel="0" collapsed="false">
      <c r="A47" s="23" t="n">
        <v>46</v>
      </c>
      <c r="B47" s="24" t="n">
        <f aca="true">RAND()</f>
        <v>0.425624084252905</v>
      </c>
      <c r="C47" s="25" t="n">
        <f aca="false">IF(B47&lt;=(Datos!$D$14-Datos!$C$14)/(Datos!$E$14-Datos!$C$14),Datos!$C$14+SQRT((Datos!$E$14-Datos!$C$14)*(Datos!$D$14-Datos!$C$14)*B47),Datos!$E$14-SQRT((Datos!$E$14-Datos!$C$14)*(Datos!$E$14-Datos!$D$14)*(1-B47)))</f>
        <v>73746.4078858433</v>
      </c>
      <c r="D47" s="24" t="n">
        <f aca="true">RAND()</f>
        <v>0.159390612563268</v>
      </c>
      <c r="E47" s="25" t="n">
        <f aca="false">IF(D47&lt;=(Datos!$D$15-Datos!$C$15)/(Datos!$E$15-Datos!$C$15),Datos!$C$15+SQRT((Datos!$E$15-Datos!$C$15)*(Datos!$D$15-Datos!$C$15)*D47),Datos!$E$15-SQRT((Datos!$E$15-Datos!$C$15)*(Datos!$E$15-Datos!$D$15)*(1-D47)))</f>
        <v>28457.4985093627</v>
      </c>
      <c r="F47" s="24" t="n">
        <f aca="true">RAND()</f>
        <v>0.850234889118637</v>
      </c>
      <c r="G47" s="25" t="n">
        <f aca="false">IF(F47&lt;=(Datos!$D$19-Datos!$C$19)/(Datos!$E$19-Datos!$C$19),Datos!$C$19+SQRT((Datos!$E$19-Datos!$C$19)*(Datos!$D$19-Datos!$C$19)*F47),Datos!$E$19-SQRT((Datos!$E$19-Datos!$C$19)*(Datos!$E$19-Datos!$D$19)*(1-F47)))</f>
        <v>41648.5252028246</v>
      </c>
      <c r="H47" s="24" t="n">
        <f aca="true">RAND()</f>
        <v>0.457339893781945</v>
      </c>
      <c r="I47" s="25" t="n">
        <f aca="false">IF(H47&lt;=(Datos!$D$19-Datos!$C$19)/(Datos!$E$19-Datos!$C$19),Datos!$C$19+SQRT((Datos!$E$19-Datos!$C$19)*(Datos!$D$19-Datos!$C$19)*H47),Datos!$E$19-SQRT((Datos!$E$19-Datos!$C$19)*(Datos!$E$19-Datos!$D$19)*(1-H47)))</f>
        <v>38282.5711024592</v>
      </c>
      <c r="J47" s="24" t="n">
        <f aca="true">RAND()</f>
        <v>0.176827846061934</v>
      </c>
      <c r="K47" s="25" t="n">
        <f aca="false">IF(J47&lt;=(Datos!$D$19-Datos!$C$19)/(Datos!$E$19-Datos!$C$19),Datos!$C$19+SQRT((Datos!$E$19-Datos!$C$19)*(Datos!$D$19-Datos!$C$19)*J47),Datos!$E$19-SQRT((Datos!$E$19-Datos!$C$19)*(Datos!$E$19-Datos!$D$19)*(1-J47)))</f>
        <v>35150.1628041539</v>
      </c>
      <c r="L47" s="24" t="n">
        <f aca="true">RAND()</f>
        <v>0.264488116068674</v>
      </c>
      <c r="M47" s="25" t="n">
        <f aca="false">IF(L47&lt;=(Datos!$D$19-Datos!$C$19)/(Datos!$E$19-Datos!$C$19),Datos!$C$19+SQRT((Datos!$E$19-Datos!$C$19)*(Datos!$D$19-Datos!$C$19)*L47),Datos!$E$19-SQRT((Datos!$E$19-Datos!$C$19)*(Datos!$E$19-Datos!$D$19)*(1-L47)))</f>
        <v>36298.6679076056</v>
      </c>
      <c r="N47" s="24" t="n">
        <f aca="true">RAND()</f>
        <v>0.719816203946664</v>
      </c>
      <c r="O47" s="25" t="n">
        <f aca="false">IF(N47&lt;=(Datos!$D$19-Datos!$C$19)/(Datos!$E$19-Datos!$C$19),Datos!$C$19+SQRT((Datos!$E$19-Datos!$C$19)*(Datos!$D$19-Datos!$C$19)*N47),Datos!$E$19-SQRT((Datos!$E$19-Datos!$C$19)*(Datos!$E$19-Datos!$D$19)*(1-N47)))</f>
        <v>40415.9205172685</v>
      </c>
      <c r="P47" s="24" t="n">
        <f aca="true">RAND()</f>
        <v>0.0414061926275229</v>
      </c>
      <c r="Q47" s="26" t="n">
        <f aca="false">IF(P47&lt;=(Datos!$D$23-Datos!$C$23)/(Datos!$E$23-Datos!$C$23),Datos!$C$23+SQRT((Datos!$E$23-Datos!$C$23)*(Datos!$D$23-Datos!$C$23)*P47),Datos!$E$23-SQRT((Datos!$E$23-Datos!$C$23)*(Datos!$E$23-Datos!$D$23)*(1-P47)))</f>
        <v>0.128633142343871</v>
      </c>
      <c r="R47" s="24" t="n">
        <f aca="true">RAND()</f>
        <v>0.0233842074849244</v>
      </c>
      <c r="S47" s="26" t="n">
        <f aca="false">IF(R47&lt;=(Datos!$D$24-Datos!$C$24)/(Datos!$E$24-Datos!$C$24),Datos!$C$24+SQRT((Datos!$E$24-Datos!$C$24)*(Datos!$D$24-Datos!$C$24)*R47),Datos!$E$24-SQRT((Datos!$E$24-Datos!$C$24)*(Datos!$E$24-Datos!$D$24)*(1-R47)))</f>
        <v>0.126487801898399</v>
      </c>
      <c r="T47" s="24" t="n">
        <f aca="true">RAND()</f>
        <v>0.950874801528599</v>
      </c>
      <c r="U47" s="26" t="n">
        <f aca="false">IF(T47&lt;=(Datos!$D$25-Datos!$C$25)/(Datos!$E$25-Datos!$C$25),Datos!$C$25+SQRT((Datos!$E$25-Datos!$C$25)*(Datos!$D$25-Datos!$C$25)*T47),Datos!$E$25-SQRT((Datos!$E$25-Datos!$C$25)*(Datos!$E$25-Datos!$D$25)*(1-T47)))</f>
        <v>0.208271805095415</v>
      </c>
      <c r="V47" s="24" t="n">
        <f aca="true">RAND()</f>
        <v>0.852820380075911</v>
      </c>
      <c r="W47" s="26" t="n">
        <f aca="false">IF(V47&lt;=(Datos!$D$26-Datos!$C$26)/(Datos!$E$26-Datos!$C$26),Datos!$C$26+SQRT((Datos!$E$26-Datos!$C$26)*(Datos!$D$26-Datos!$C$26)*V47),Datos!$E$26-SQRT((Datos!$E$26-Datos!$C$26)*(Datos!$E$26-Datos!$D$26)*(1-V47)))</f>
        <v>0.227303553808265</v>
      </c>
      <c r="X47" s="24" t="n">
        <f aca="true">RAND()</f>
        <v>0.184765527693174</v>
      </c>
      <c r="Y47" s="26" t="n">
        <f aca="false">IF(X47&lt;=(Datos!$D$27-Datos!$C$27)/(Datos!$E$27-Datos!$C$27),Datos!$C$27+SQRT((Datos!$E$27-Datos!$C$27)*(Datos!$D$27-Datos!$C$27)*X47),Datos!$E$27-SQRT((Datos!$E$27-Datos!$C$27)*(Datos!$E$27-Datos!$D$27)*(1-X47)))</f>
        <v>0.212335329072382</v>
      </c>
      <c r="Z47" s="24" t="n">
        <f aca="false">(1+Q47)</f>
        <v>1.12863314234387</v>
      </c>
      <c r="AA47" s="24" t="n">
        <f aca="false">Z47*(1+S47)</f>
        <v>1.27139146766863</v>
      </c>
      <c r="AB47" s="24" t="n">
        <f aca="false">AA47*(1+U47)</f>
        <v>1.53618646362289</v>
      </c>
      <c r="AC47" s="24" t="n">
        <f aca="false">AB47*(1+W47)</f>
        <v>1.88536710611652</v>
      </c>
      <c r="AD47" s="24" t="n">
        <f aca="false">AC47*(1+Y47)</f>
        <v>2.28569715101601</v>
      </c>
      <c r="AE47" s="23" t="n">
        <f aca="false">E47*Q47</f>
        <v>3660.57745650535</v>
      </c>
      <c r="AF47" s="23" t="n">
        <f aca="false">AE47*(1+S47)</f>
        <v>4123.59585265754</v>
      </c>
      <c r="AG47" s="23" t="n">
        <f aca="false">AF47*(1+U47)</f>
        <v>4982.4246043745</v>
      </c>
      <c r="AH47" s="23" t="n">
        <f aca="false">AG47*(1+W47)</f>
        <v>6114.94742353056</v>
      </c>
      <c r="AI47" s="23" t="n">
        <f aca="false">AH47*(1+Y47)</f>
        <v>7413.36679696624</v>
      </c>
      <c r="AJ47" s="25" t="n">
        <f aca="false">G47*Z47</f>
        <v>47005.9058736518</v>
      </c>
      <c r="AK47" s="25" t="n">
        <f aca="false">I47*AA47</f>
        <v>48672.1342600842</v>
      </c>
      <c r="AL47" s="25" t="n">
        <f aca="false">K47*AB47</f>
        <v>53997.2042938818</v>
      </c>
      <c r="AM47" s="25" t="n">
        <f aca="false">M47*AC47</f>
        <v>68436.314468847</v>
      </c>
      <c r="AN47" s="25" t="n">
        <f aca="false">O47*AD47</f>
        <v>92378.5543820102</v>
      </c>
      <c r="AO47" s="25" t="n">
        <f aca="false">C47/Datos!$D$8</f>
        <v>14749.2815771687</v>
      </c>
      <c r="AP47" s="25" t="n">
        <f aca="false">AJ47-AO47</f>
        <v>32256.6242964831</v>
      </c>
      <c r="AQ47" s="25" t="n">
        <f aca="false">AK47-AO47</f>
        <v>33922.8526829156</v>
      </c>
      <c r="AR47" s="25" t="n">
        <f aca="false">AL47-AO47</f>
        <v>39247.9227167132</v>
      </c>
      <c r="AS47" s="25" t="n">
        <f aca="false">AM47-AO47</f>
        <v>53687.0328916783</v>
      </c>
      <c r="AT47" s="25" t="n">
        <f aca="false">AN47-AO47</f>
        <v>77629.2728048415</v>
      </c>
      <c r="AU47" s="25" t="n">
        <f aca="false">AP47*Datos!$D$6</f>
        <v>16128.3121482416</v>
      </c>
      <c r="AV47" s="25" t="n">
        <f aca="false">AQ47*Datos!$D$6</f>
        <v>16961.4263414578</v>
      </c>
      <c r="AW47" s="25" t="n">
        <f aca="false">AR47*Datos!$D$6</f>
        <v>19623.9613583566</v>
      </c>
      <c r="AX47" s="25" t="n">
        <f aca="false">AS47*Datos!$D$6</f>
        <v>26843.5164458392</v>
      </c>
      <c r="AY47" s="25" t="n">
        <f aca="false">AT47*Datos!$D$6</f>
        <v>38814.6364024208</v>
      </c>
      <c r="AZ47" s="25" t="n">
        <f aca="false">AJ47-AU47-AE47</f>
        <v>27217.0162689049</v>
      </c>
      <c r="BA47" s="25" t="n">
        <f aca="false">AK47-AV47-AF47</f>
        <v>27587.1120659689</v>
      </c>
      <c r="BB47" s="25" t="n">
        <f aca="false">AL47-AW47-AG47</f>
        <v>29390.8183311507</v>
      </c>
      <c r="BC47" s="25" t="n">
        <f aca="false">AM47-AX47-AH47</f>
        <v>35477.8505994773</v>
      </c>
      <c r="BD47" s="25" t="n">
        <f aca="false">AN47-AY47-AI47</f>
        <v>46150.5511826232</v>
      </c>
      <c r="BE47" s="25" t="n">
        <f aca="false">AZ47/Z47</f>
        <v>24115.0248453473</v>
      </c>
      <c r="BF47" s="25" t="n">
        <f aca="false">BA47/AA47</f>
        <v>21698.3618087007</v>
      </c>
      <c r="BG47" s="25" t="n">
        <f aca="false">BB47/AB47</f>
        <v>19132.3247711977</v>
      </c>
      <c r="BH47" s="25" t="n">
        <f aca="false">BC47/AC47</f>
        <v>18817.4761744701</v>
      </c>
      <c r="BI47" s="25" t="n">
        <f aca="false">BD47/AD47</f>
        <v>20191.017502957</v>
      </c>
      <c r="BJ47" s="25" t="n">
        <f aca="false">E47*AD47</f>
        <v>65045.2232678927</v>
      </c>
      <c r="BK47" s="25" t="n">
        <f aca="false">0.2*C47*AD47</f>
        <v>33712.3908804674</v>
      </c>
      <c r="BL47" s="25" t="n">
        <f aca="false">BJ47+BK47</f>
        <v>98757.61414836</v>
      </c>
      <c r="BM47" s="25" t="n">
        <f aca="false">BK47*Datos!$D$6</f>
        <v>16856.1954402337</v>
      </c>
      <c r="BN47" s="25" t="n">
        <f aca="false">BL47-BM47</f>
        <v>81901.4187081264</v>
      </c>
      <c r="BO47" s="25" t="n">
        <f aca="false">BN47/AD47</f>
        <v>35832.139297947</v>
      </c>
      <c r="BP47" s="25" t="n">
        <f aca="false">-(C47+E47)</f>
        <v>-102203.906395206</v>
      </c>
      <c r="BQ47" s="25" t="n">
        <f aca="false">BE47</f>
        <v>24115.0248453473</v>
      </c>
      <c r="BR47" s="25" t="n">
        <f aca="false">BF47</f>
        <v>21698.3618087007</v>
      </c>
      <c r="BS47" s="25" t="n">
        <f aca="false">BG47</f>
        <v>19132.3247711977</v>
      </c>
      <c r="BT47" s="25" t="n">
        <f aca="false">BH47</f>
        <v>18817.4761744701</v>
      </c>
      <c r="BU47" s="25" t="n">
        <f aca="false">BI47+BO47</f>
        <v>56023.156800904</v>
      </c>
      <c r="BV47" s="27" t="n">
        <f aca="false">IFERROR(IRR(BP47:BU47,0.1),NA())*100</f>
        <v>9.88711497897732</v>
      </c>
    </row>
    <row r="48" customFormat="false" ht="15" hidden="false" customHeight="true" outlineLevel="0" collapsed="false">
      <c r="A48" s="23" t="n">
        <v>47</v>
      </c>
      <c r="B48" s="24" t="n">
        <f aca="true">RAND()</f>
        <v>0.0164243592636933</v>
      </c>
      <c r="C48" s="25" t="n">
        <f aca="false">IF(B48&lt;=(Datos!$D$14-Datos!$C$14)/(Datos!$E$14-Datos!$C$14),Datos!$C$14+SQRT((Datos!$E$14-Datos!$C$14)*(Datos!$D$14-Datos!$C$14)*B48),Datos!$E$14-SQRT((Datos!$E$14-Datos!$C$14)*(Datos!$E$14-Datos!$D$14)*(1-B48)))</f>
        <v>62563.1511280994</v>
      </c>
      <c r="D48" s="24" t="n">
        <f aca="true">RAND()</f>
        <v>0.547259737318386</v>
      </c>
      <c r="E48" s="25" t="n">
        <f aca="false">IF(D48&lt;=(Datos!$D$15-Datos!$C$15)/(Datos!$E$15-Datos!$C$15),Datos!$C$15+SQRT((Datos!$E$15-Datos!$C$15)*(Datos!$D$15-Datos!$C$15)*D48),Datos!$E$15-SQRT((Datos!$E$15-Datos!$C$15)*(Datos!$E$15-Datos!$D$15)*(1-D48)))</f>
        <v>31759.1845426413</v>
      </c>
      <c r="F48" s="24" t="n">
        <f aca="true">RAND()</f>
        <v>0.677885890849508</v>
      </c>
      <c r="G48" s="25" t="n">
        <f aca="false">IF(F48&lt;=(Datos!$D$19-Datos!$C$19)/(Datos!$E$19-Datos!$C$19),Datos!$C$19+SQRT((Datos!$E$19-Datos!$C$19)*(Datos!$D$19-Datos!$C$19)*F48),Datos!$E$19-SQRT((Datos!$E$19-Datos!$C$19)*(Datos!$E$19-Datos!$D$19)*(1-F48)))</f>
        <v>40084.8643776304</v>
      </c>
      <c r="H48" s="24" t="n">
        <f aca="true">RAND()</f>
        <v>0.883716269213546</v>
      </c>
      <c r="I48" s="25" t="n">
        <f aca="false">IF(H48&lt;=(Datos!$D$19-Datos!$C$19)/(Datos!$E$19-Datos!$C$19),Datos!$C$19+SQRT((Datos!$E$19-Datos!$C$19)*(Datos!$D$19-Datos!$C$19)*H48),Datos!$E$19-SQRT((Datos!$E$19-Datos!$C$19)*(Datos!$E$19-Datos!$D$19)*(1-H48)))</f>
        <v>42046.8186968992</v>
      </c>
      <c r="J48" s="24" t="n">
        <f aca="true">RAND()</f>
        <v>0.866537872070398</v>
      </c>
      <c r="K48" s="25" t="n">
        <f aca="false">IF(J48&lt;=(Datos!$D$19-Datos!$C$19)/(Datos!$E$19-Datos!$C$19),Datos!$C$19+SQRT((Datos!$E$19-Datos!$C$19)*(Datos!$D$19-Datos!$C$19)*J48),Datos!$E$19-SQRT((Datos!$E$19-Datos!$C$19)*(Datos!$E$19-Datos!$D$19)*(1-J48)))</f>
        <v>41836.1953924555</v>
      </c>
      <c r="L48" s="24" t="n">
        <f aca="true">RAND()</f>
        <v>0.253798586324511</v>
      </c>
      <c r="M48" s="25" t="n">
        <f aca="false">IF(L48&lt;=(Datos!$D$19-Datos!$C$19)/(Datos!$E$19-Datos!$C$19),Datos!$C$19+SQRT((Datos!$E$19-Datos!$C$19)*(Datos!$D$19-Datos!$C$19)*L48),Datos!$E$19-SQRT((Datos!$E$19-Datos!$C$19)*(Datos!$E$19-Datos!$D$19)*(1-L48)))</f>
        <v>36170.0719565234</v>
      </c>
      <c r="N48" s="24" t="n">
        <f aca="true">RAND()</f>
        <v>0.643844215334738</v>
      </c>
      <c r="O48" s="25" t="n">
        <f aca="false">IF(N48&lt;=(Datos!$D$19-Datos!$C$19)/(Datos!$E$19-Datos!$C$19),Datos!$C$19+SQRT((Datos!$E$19-Datos!$C$19)*(Datos!$D$19-Datos!$C$19)*N48),Datos!$E$19-SQRT((Datos!$E$19-Datos!$C$19)*(Datos!$E$19-Datos!$D$19)*(1-N48)))</f>
        <v>39827.3410595242</v>
      </c>
      <c r="P48" s="24" t="n">
        <f aca="true">RAND()</f>
        <v>0.782344536472095</v>
      </c>
      <c r="Q48" s="26" t="n">
        <f aca="false">IF(P48&lt;=(Datos!$D$23-Datos!$C$23)/(Datos!$E$23-Datos!$C$23),Datos!$C$23+SQRT((Datos!$E$23-Datos!$C$23)*(Datos!$D$23-Datos!$C$23)*P48),Datos!$E$23-SQRT((Datos!$E$23-Datos!$C$23)*(Datos!$E$23-Datos!$D$23)*(1-P48)))</f>
        <v>0.160206570929972</v>
      </c>
      <c r="R48" s="24" t="n">
        <f aca="true">RAND()</f>
        <v>0.687170427683252</v>
      </c>
      <c r="S48" s="26" t="n">
        <f aca="false">IF(R48&lt;=(Datos!$D$24-Datos!$C$24)/(Datos!$E$24-Datos!$C$24),Datos!$C$24+SQRT((Datos!$E$24-Datos!$C$24)*(Datos!$D$24-Datos!$C$24)*R48),Datos!$E$24-SQRT((Datos!$E$24-Datos!$C$24)*(Datos!$E$24-Datos!$D$24)*(1-R48)))</f>
        <v>0.156270414454312</v>
      </c>
      <c r="T48" s="24" t="n">
        <f aca="true">RAND()</f>
        <v>0.307239081607326</v>
      </c>
      <c r="U48" s="26" t="n">
        <f aca="false">IF(T48&lt;=(Datos!$D$25-Datos!$C$25)/(Datos!$E$25-Datos!$C$25),Datos!$C$25+SQRT((Datos!$E$25-Datos!$C$25)*(Datos!$D$25-Datos!$C$25)*T48),Datos!$E$25-SQRT((Datos!$E$25-Datos!$C$25)*(Datos!$E$25-Datos!$D$25)*(1-T48)))</f>
        <v>0.17540082816318</v>
      </c>
      <c r="V48" s="24" t="n">
        <f aca="true">RAND()</f>
        <v>0.450016625077973</v>
      </c>
      <c r="W48" s="26" t="n">
        <f aca="false">IF(V48&lt;=(Datos!$D$26-Datos!$C$26)/(Datos!$E$26-Datos!$C$26),Datos!$C$26+SQRT((Datos!$E$26-Datos!$C$26)*(Datos!$D$26-Datos!$C$26)*V48),Datos!$E$26-SQRT((Datos!$E$26-Datos!$C$26)*(Datos!$E$26-Datos!$D$26)*(1-V48)))</f>
        <v>0.206125841179265</v>
      </c>
      <c r="X48" s="24" t="n">
        <f aca="true">RAND()</f>
        <v>0.113329520034006</v>
      </c>
      <c r="Y48" s="26" t="n">
        <f aca="false">IF(X48&lt;=(Datos!$D$27-Datos!$C$27)/(Datos!$E$27-Datos!$C$27),Datos!$C$27+SQRT((Datos!$E$27-Datos!$C$27)*(Datos!$D$27-Datos!$C$27)*X48),Datos!$E$27-SQRT((Datos!$E$27-Datos!$C$27)*(Datos!$E$27-Datos!$D$27)*(1-X48)))</f>
        <v>0.207492561393113</v>
      </c>
      <c r="Z48" s="24" t="n">
        <f aca="false">(1+Q48)</f>
        <v>1.16020657092997</v>
      </c>
      <c r="AA48" s="24" t="n">
        <f aca="false">Z48*(1+S48)</f>
        <v>1.34151253262181</v>
      </c>
      <c r="AB48" s="24" t="n">
        <f aca="false">AA48*(1+U48)</f>
        <v>1.57681494183497</v>
      </c>
      <c r="AC48" s="24" t="n">
        <f aca="false">AB48*(1+W48)</f>
        <v>1.90183724810473</v>
      </c>
      <c r="AD48" s="24" t="n">
        <f aca="false">AC48*(1+Y48)</f>
        <v>2.29645433006681</v>
      </c>
      <c r="AE48" s="23" t="n">
        <f aca="false">E48*Q48</f>
        <v>5088.03005110873</v>
      </c>
      <c r="AF48" s="23" t="n">
        <f aca="false">AE48*(1+S48)</f>
        <v>5883.13861595149</v>
      </c>
      <c r="AG48" s="23" t="n">
        <f aca="false">AF48*(1+U48)</f>
        <v>6915.04600138816</v>
      </c>
      <c r="AH48" s="23" t="n">
        <f aca="false">AG48*(1+W48)</f>
        <v>8340.41567521761</v>
      </c>
      <c r="AI48" s="23" t="n">
        <f aca="false">AH48*(1+Y48)</f>
        <v>10070.9898867518</v>
      </c>
      <c r="AJ48" s="25" t="n">
        <f aca="false">G48*Z48</f>
        <v>46506.7230457635</v>
      </c>
      <c r="AK48" s="25" t="n">
        <f aca="false">I48*AA48</f>
        <v>56406.3342387675</v>
      </c>
      <c r="AL48" s="25" t="n">
        <f aca="false">K48*AB48</f>
        <v>65967.9380043509</v>
      </c>
      <c r="AM48" s="25" t="n">
        <f aca="false">M48*AC48</f>
        <v>68789.5901135446</v>
      </c>
      <c r="AN48" s="25" t="n">
        <f aca="false">O48*AD48</f>
        <v>91461.6698311921</v>
      </c>
      <c r="AO48" s="25" t="n">
        <f aca="false">C48/Datos!$D$8</f>
        <v>12512.6302256199</v>
      </c>
      <c r="AP48" s="25" t="n">
        <f aca="false">AJ48-AO48</f>
        <v>33994.0928201436</v>
      </c>
      <c r="AQ48" s="25" t="n">
        <f aca="false">AK48-AO48</f>
        <v>43893.7040131476</v>
      </c>
      <c r="AR48" s="25" t="n">
        <f aca="false">AL48-AO48</f>
        <v>53455.307778731</v>
      </c>
      <c r="AS48" s="25" t="n">
        <f aca="false">AM48-AO48</f>
        <v>56276.9598879247</v>
      </c>
      <c r="AT48" s="25" t="n">
        <f aca="false">AN48-AO48</f>
        <v>78949.0396055722</v>
      </c>
      <c r="AU48" s="25" t="n">
        <f aca="false">AP48*Datos!$D$6</f>
        <v>16997.0464100718</v>
      </c>
      <c r="AV48" s="25" t="n">
        <f aca="false">AQ48*Datos!$D$6</f>
        <v>21946.8520065738</v>
      </c>
      <c r="AW48" s="25" t="n">
        <f aca="false">AR48*Datos!$D$6</f>
        <v>26727.6538893655</v>
      </c>
      <c r="AX48" s="25" t="n">
        <f aca="false">AS48*Datos!$D$6</f>
        <v>28138.4799439623</v>
      </c>
      <c r="AY48" s="25" t="n">
        <f aca="false">AT48*Datos!$D$6</f>
        <v>39474.5198027861</v>
      </c>
      <c r="AZ48" s="25" t="n">
        <f aca="false">AJ48-AU48-AE48</f>
        <v>24421.646584583</v>
      </c>
      <c r="BA48" s="25" t="n">
        <f aca="false">AK48-AV48-AF48</f>
        <v>28576.3436162422</v>
      </c>
      <c r="BB48" s="25" t="n">
        <f aca="false">AL48-AW48-AG48</f>
        <v>32325.2381135972</v>
      </c>
      <c r="BC48" s="25" t="n">
        <f aca="false">AM48-AX48-AH48</f>
        <v>32310.6944943646</v>
      </c>
      <c r="BD48" s="25" t="n">
        <f aca="false">AN48-AY48-AI48</f>
        <v>41916.1601416542</v>
      </c>
      <c r="BE48" s="25" t="n">
        <f aca="false">AZ48/Z48</f>
        <v>21049.3951650417</v>
      </c>
      <c r="BF48" s="25" t="n">
        <f aca="false">BA48/AA48</f>
        <v>21301.5852788147</v>
      </c>
      <c r="BG48" s="25" t="n">
        <f aca="false">BB48/AB48</f>
        <v>20500.3372659444</v>
      </c>
      <c r="BH48" s="25" t="n">
        <f aca="false">BC48/AC48</f>
        <v>16989.2005883068</v>
      </c>
      <c r="BI48" s="25" t="n">
        <f aca="false">BD48/AD48</f>
        <v>18252.5555125822</v>
      </c>
      <c r="BJ48" s="25" t="n">
        <f aca="false">E48*AD48</f>
        <v>72933.5168623395</v>
      </c>
      <c r="BK48" s="25" t="n">
        <f aca="false">0.2*C48*AD48</f>
        <v>28734.6838621496</v>
      </c>
      <c r="BL48" s="25" t="n">
        <f aca="false">BJ48+BK48</f>
        <v>101668.200724489</v>
      </c>
      <c r="BM48" s="25" t="n">
        <f aca="false">BK48*Datos!$D$6</f>
        <v>14367.3419310748</v>
      </c>
      <c r="BN48" s="25" t="n">
        <f aca="false">BL48-BM48</f>
        <v>87300.8587934143</v>
      </c>
      <c r="BO48" s="25" t="n">
        <f aca="false">BN48/AD48</f>
        <v>38015.4996554512</v>
      </c>
      <c r="BP48" s="25" t="n">
        <f aca="false">-(C48+E48)</f>
        <v>-94322.3356707407</v>
      </c>
      <c r="BQ48" s="25" t="n">
        <f aca="false">BE48</f>
        <v>21049.3951650417</v>
      </c>
      <c r="BR48" s="25" t="n">
        <f aca="false">BF48</f>
        <v>21301.5852788147</v>
      </c>
      <c r="BS48" s="25" t="n">
        <f aca="false">BG48</f>
        <v>20500.3372659444</v>
      </c>
      <c r="BT48" s="25" t="n">
        <f aca="false">BH48</f>
        <v>16989.2005883068</v>
      </c>
      <c r="BU48" s="25" t="n">
        <f aca="false">BI48+BO48</f>
        <v>56268.0551680334</v>
      </c>
      <c r="BV48" s="27" t="n">
        <f aca="false">IFERROR(IRR(BP48:BU48,0.1),NA())*100</f>
        <v>11.5444439958143</v>
      </c>
    </row>
    <row r="49" customFormat="false" ht="15" hidden="false" customHeight="true" outlineLevel="0" collapsed="false">
      <c r="A49" s="23" t="n">
        <v>48</v>
      </c>
      <c r="B49" s="24" t="n">
        <f aca="true">RAND()</f>
        <v>0.543548842934215</v>
      </c>
      <c r="C49" s="25" t="n">
        <f aca="false">IF(B49&lt;=(Datos!$D$14-Datos!$C$14)/(Datos!$E$14-Datos!$C$14),Datos!$C$14+SQRT((Datos!$E$14-Datos!$C$14)*(Datos!$D$14-Datos!$C$14)*B49),Datos!$E$14-SQRT((Datos!$E$14-Datos!$C$14)*(Datos!$E$14-Datos!$D$14)*(1-B49)))</f>
        <v>76596.1244987301</v>
      </c>
      <c r="D49" s="24" t="n">
        <f aca="true">RAND()</f>
        <v>0.204860836746864</v>
      </c>
      <c r="E49" s="25" t="n">
        <f aca="false">IF(D49&lt;=(Datos!$D$15-Datos!$C$15)/(Datos!$E$15-Datos!$C$15),Datos!$C$15+SQRT((Datos!$E$15-Datos!$C$15)*(Datos!$D$15-Datos!$C$15)*D49),Datos!$E$15-SQRT((Datos!$E$15-Datos!$C$15)*(Datos!$E$15-Datos!$D$15)*(1-D49)))</f>
        <v>28919.7656506499</v>
      </c>
      <c r="F49" s="24" t="n">
        <f aca="true">RAND()</f>
        <v>0.35442794505658</v>
      </c>
      <c r="G49" s="25" t="n">
        <f aca="false">IF(F49&lt;=(Datos!$D$19-Datos!$C$19)/(Datos!$E$19-Datos!$C$19),Datos!$C$19+SQRT((Datos!$E$19-Datos!$C$19)*(Datos!$D$19-Datos!$C$19)*F49),Datos!$E$19-SQRT((Datos!$E$19-Datos!$C$19)*(Datos!$E$19-Datos!$D$19)*(1-F49)))</f>
        <v>37291.3779053405</v>
      </c>
      <c r="H49" s="24" t="n">
        <f aca="true">RAND()</f>
        <v>0.787946714488452</v>
      </c>
      <c r="I49" s="25" t="n">
        <f aca="false">IF(H49&lt;=(Datos!$D$19-Datos!$C$19)/(Datos!$E$19-Datos!$C$19),Datos!$C$19+SQRT((Datos!$E$19-Datos!$C$19)*(Datos!$D$19-Datos!$C$19)*H49),Datos!$E$19-SQRT((Datos!$E$19-Datos!$C$19)*(Datos!$E$19-Datos!$D$19)*(1-H49)))</f>
        <v>41012.0185038837</v>
      </c>
      <c r="J49" s="24" t="n">
        <f aca="true">RAND()</f>
        <v>0.779000703349283</v>
      </c>
      <c r="K49" s="25" t="n">
        <f aca="false">IF(J49&lt;=(Datos!$D$19-Datos!$C$19)/(Datos!$E$19-Datos!$C$19),Datos!$C$19+SQRT((Datos!$E$19-Datos!$C$19)*(Datos!$D$19-Datos!$C$19)*J49),Datos!$E$19-SQRT((Datos!$E$19-Datos!$C$19)*(Datos!$E$19-Datos!$D$19)*(1-J49)))</f>
        <v>40928.7658813569</v>
      </c>
      <c r="L49" s="24" t="n">
        <f aca="true">RAND()</f>
        <v>0.170787912733874</v>
      </c>
      <c r="M49" s="25" t="n">
        <f aca="false">IF(L49&lt;=(Datos!$D$19-Datos!$C$19)/(Datos!$E$19-Datos!$C$19),Datos!$C$19+SQRT((Datos!$E$19-Datos!$C$19)*(Datos!$D$19-Datos!$C$19)*L49),Datos!$E$19-SQRT((Datos!$E$19-Datos!$C$19)*(Datos!$E$19-Datos!$D$19)*(1-L49)))</f>
        <v>35061.4411890371</v>
      </c>
      <c r="N49" s="24" t="n">
        <f aca="true">RAND()</f>
        <v>0.492621873101033</v>
      </c>
      <c r="O49" s="25" t="n">
        <f aca="false">IF(N49&lt;=(Datos!$D$19-Datos!$C$19)/(Datos!$E$19-Datos!$C$19),Datos!$C$19+SQRT((Datos!$E$19-Datos!$C$19)*(Datos!$D$19-Datos!$C$19)*N49),Datos!$E$19-SQRT((Datos!$E$19-Datos!$C$19)*(Datos!$E$19-Datos!$D$19)*(1-N49)))</f>
        <v>38596.1201111405</v>
      </c>
      <c r="P49" s="24" t="n">
        <f aca="true">RAND()</f>
        <v>0.780991207600693</v>
      </c>
      <c r="Q49" s="26" t="n">
        <f aca="false">IF(P49&lt;=(Datos!$D$23-Datos!$C$23)/(Datos!$E$23-Datos!$C$23),Datos!$C$23+SQRT((Datos!$E$23-Datos!$C$23)*(Datos!$D$23-Datos!$C$23)*P49),Datos!$E$23-SQRT((Datos!$E$23-Datos!$C$23)*(Datos!$E$23-Datos!$D$23)*(1-P49)))</f>
        <v>0.160145130916605</v>
      </c>
      <c r="R49" s="24" t="n">
        <f aca="true">RAND()</f>
        <v>0.53967322729816</v>
      </c>
      <c r="S49" s="26" t="n">
        <f aca="false">IF(R49&lt;=(Datos!$D$24-Datos!$C$24)/(Datos!$E$24-Datos!$C$24),Datos!$C$24+SQRT((Datos!$E$24-Datos!$C$24)*(Datos!$D$24-Datos!$C$24)*R49),Datos!$E$24-SQRT((Datos!$E$24-Datos!$C$24)*(Datos!$E$24-Datos!$D$24)*(1-R49)))</f>
        <v>0.151214792151813</v>
      </c>
      <c r="T49" s="24" t="n">
        <f aca="true">RAND()</f>
        <v>0.00944303513076201</v>
      </c>
      <c r="U49" s="26" t="n">
        <f aca="false">IF(T49&lt;=(Datos!$D$25-Datos!$C$25)/(Datos!$E$25-Datos!$C$25),Datos!$C$25+SQRT((Datos!$E$25-Datos!$C$25)*(Datos!$D$25-Datos!$C$25)*T49),Datos!$E$25-SQRT((Datos!$E$25-Datos!$C$25)*(Datos!$E$25-Datos!$D$25)*(1-T49)))</f>
        <v>0.15445313078346</v>
      </c>
      <c r="V49" s="24" t="n">
        <f aca="true">RAND()</f>
        <v>0.733339354168784</v>
      </c>
      <c r="W49" s="26" t="n">
        <f aca="false">IF(V49&lt;=(Datos!$D$26-Datos!$C$26)/(Datos!$E$26-Datos!$C$26),Datos!$C$26+SQRT((Datos!$E$26-Datos!$C$26)*(Datos!$D$26-Datos!$C$26)*V49),Datos!$E$26-SQRT((Datos!$E$26-Datos!$C$26)*(Datos!$E$26-Datos!$D$26)*(1-V49)))</f>
        <v>0.219449840255585</v>
      </c>
      <c r="X49" s="24" t="n">
        <f aca="true">RAND()</f>
        <v>0.923924618144615</v>
      </c>
      <c r="Y49" s="26" t="n">
        <f aca="false">IF(X49&lt;=(Datos!$D$27-Datos!$C$27)/(Datos!$E$27-Datos!$C$27),Datos!$C$27+SQRT((Datos!$E$27-Datos!$C$27)*(Datos!$D$27-Datos!$C$27)*X49),Datos!$E$27-SQRT((Datos!$E$27-Datos!$C$27)*(Datos!$E$27-Datos!$D$27)*(1-X49)))</f>
        <v>0.259731624090246</v>
      </c>
      <c r="Z49" s="24" t="n">
        <f aca="false">(1+Q49)</f>
        <v>1.16014513091661</v>
      </c>
      <c r="AA49" s="24" t="n">
        <f aca="false">Z49*(1+S49)</f>
        <v>1.3355762357541</v>
      </c>
      <c r="AB49" s="24" t="n">
        <f aca="false">AA49*(1+U49)</f>
        <v>1.54186016676631</v>
      </c>
      <c r="AC49" s="24" t="n">
        <f aca="false">AB49*(1+W49)</f>
        <v>1.88022113405962</v>
      </c>
      <c r="AD49" s="24" t="n">
        <f aca="false">AC49*(1+Y49)</f>
        <v>2.36857402285773</v>
      </c>
      <c r="AE49" s="23" t="n">
        <f aca="false">E49*Q49</f>
        <v>4631.35965620087</v>
      </c>
      <c r="AF49" s="23" t="n">
        <f aca="false">AE49*(1+S49)</f>
        <v>5331.68974399357</v>
      </c>
      <c r="AG49" s="23" t="n">
        <f aca="false">AF49*(1+U49)</f>
        <v>6155.18591731944</v>
      </c>
      <c r="AH49" s="23" t="n">
        <f aca="false">AG49*(1+W49)</f>
        <v>7505.94048361863</v>
      </c>
      <c r="AI49" s="23" t="n">
        <f aca="false">AH49*(1+Y49)</f>
        <v>9455.47059575362</v>
      </c>
      <c r="AJ49" s="25" t="n">
        <f aca="false">G49*Z49</f>
        <v>43263.4105020518</v>
      </c>
      <c r="AK49" s="25" t="n">
        <f aca="false">I49*AA49</f>
        <v>54774.6772940944</v>
      </c>
      <c r="AL49" s="25" t="n">
        <f aca="false">K49*AB49</f>
        <v>63106.4337873681</v>
      </c>
      <c r="AM49" s="25" t="n">
        <f aca="false">M49*AC49</f>
        <v>65923.2627142161</v>
      </c>
      <c r="AN49" s="25" t="n">
        <f aca="false">O49*AD49</f>
        <v>91417.7674783444</v>
      </c>
      <c r="AO49" s="25" t="n">
        <f aca="false">C49/Datos!$D$8</f>
        <v>15319.224899746</v>
      </c>
      <c r="AP49" s="25" t="n">
        <f aca="false">AJ49-AO49</f>
        <v>27944.1856023058</v>
      </c>
      <c r="AQ49" s="25" t="n">
        <f aca="false">AK49-AO49</f>
        <v>39455.4523943484</v>
      </c>
      <c r="AR49" s="25" t="n">
        <f aca="false">AL49-AO49</f>
        <v>47787.208887622</v>
      </c>
      <c r="AS49" s="25" t="n">
        <f aca="false">AM49-AO49</f>
        <v>50604.0378144701</v>
      </c>
      <c r="AT49" s="25" t="n">
        <f aca="false">AN49-AO49</f>
        <v>76098.5425785984</v>
      </c>
      <c r="AU49" s="25" t="n">
        <f aca="false">AP49*Datos!$D$6</f>
        <v>13972.0928011529</v>
      </c>
      <c r="AV49" s="25" t="n">
        <f aca="false">AQ49*Datos!$D$6</f>
        <v>19727.7261971742</v>
      </c>
      <c r="AW49" s="25" t="n">
        <f aca="false">AR49*Datos!$D$6</f>
        <v>23893.604443811</v>
      </c>
      <c r="AX49" s="25" t="n">
        <f aca="false">AS49*Datos!$D$6</f>
        <v>25302.018907235</v>
      </c>
      <c r="AY49" s="25" t="n">
        <f aca="false">AT49*Datos!$D$6</f>
        <v>38049.2712892992</v>
      </c>
      <c r="AZ49" s="25" t="n">
        <f aca="false">AJ49-AU49-AE49</f>
        <v>24659.958044698</v>
      </c>
      <c r="BA49" s="25" t="n">
        <f aca="false">AK49-AV49-AF49</f>
        <v>29715.2613529266</v>
      </c>
      <c r="BB49" s="25" t="n">
        <f aca="false">AL49-AW49-AG49</f>
        <v>33057.6434262376</v>
      </c>
      <c r="BC49" s="25" t="n">
        <f aca="false">AM49-AX49-AH49</f>
        <v>33115.3033233624</v>
      </c>
      <c r="BD49" s="25" t="n">
        <f aca="false">AN49-AY49-AI49</f>
        <v>43913.0255932916</v>
      </c>
      <c r="BE49" s="25" t="n">
        <f aca="false">AZ49/Z49</f>
        <v>21255.9251317245</v>
      </c>
      <c r="BF49" s="25" t="n">
        <f aca="false">BA49/AA49</f>
        <v>22249.0192303764</v>
      </c>
      <c r="BG49" s="25" t="n">
        <f aca="false">BB49/AB49</f>
        <v>21440.1047116797</v>
      </c>
      <c r="BH49" s="25" t="n">
        <f aca="false">BC49/AC49</f>
        <v>17612.4513885569</v>
      </c>
      <c r="BI49" s="25" t="n">
        <f aca="false">BD49/AD49</f>
        <v>18539.8578087543</v>
      </c>
      <c r="BJ49" s="25" t="n">
        <f aca="false">E49*AD49</f>
        <v>68498.6056672627</v>
      </c>
      <c r="BK49" s="25" t="n">
        <f aca="false">0.2*C49*AD49</f>
        <v>36284.7181478538</v>
      </c>
      <c r="BL49" s="25" t="n">
        <f aca="false">BJ49+BK49</f>
        <v>104783.323815117</v>
      </c>
      <c r="BM49" s="25" t="n">
        <f aca="false">BK49*Datos!$D$6</f>
        <v>18142.3590739269</v>
      </c>
      <c r="BN49" s="25" t="n">
        <f aca="false">BL49-BM49</f>
        <v>86640.9647411896</v>
      </c>
      <c r="BO49" s="25" t="n">
        <f aca="false">BN49/AD49</f>
        <v>36579.3781005229</v>
      </c>
      <c r="BP49" s="25" t="n">
        <f aca="false">-(C49+E49)</f>
        <v>-105515.89014938</v>
      </c>
      <c r="BQ49" s="25" t="n">
        <f aca="false">BE49</f>
        <v>21255.9251317245</v>
      </c>
      <c r="BR49" s="25" t="n">
        <f aca="false">BF49</f>
        <v>22249.0192303764</v>
      </c>
      <c r="BS49" s="25" t="n">
        <f aca="false">BG49</f>
        <v>21440.1047116797</v>
      </c>
      <c r="BT49" s="25" t="n">
        <f aca="false">BH49</f>
        <v>17612.4513885569</v>
      </c>
      <c r="BU49" s="25" t="n">
        <f aca="false">BI49+BO49</f>
        <v>55119.2359092772</v>
      </c>
      <c r="BV49" s="27" t="n">
        <f aca="false">IFERROR(IRR(BP49:BU49,0.1),NA())*100</f>
        <v>8.22421183805779</v>
      </c>
    </row>
    <row r="50" customFormat="false" ht="15" hidden="false" customHeight="true" outlineLevel="0" collapsed="false">
      <c r="A50" s="23" t="n">
        <v>49</v>
      </c>
      <c r="B50" s="24" t="n">
        <f aca="true">RAND()</f>
        <v>0.792356260369981</v>
      </c>
      <c r="C50" s="25" t="n">
        <f aca="false">IF(B50&lt;=(Datos!$D$14-Datos!$C$14)/(Datos!$E$14-Datos!$C$14),Datos!$C$14+SQRT((Datos!$E$14-Datos!$C$14)*(Datos!$D$14-Datos!$C$14)*B50),Datos!$E$14-SQRT((Datos!$E$14-Datos!$C$14)*(Datos!$E$14-Datos!$D$14)*(1-B50)))</f>
        <v>84214.8016307674</v>
      </c>
      <c r="D50" s="24" t="n">
        <f aca="true">RAND()</f>
        <v>0.231161078804798</v>
      </c>
      <c r="E50" s="25" t="n">
        <f aca="false">IF(D50&lt;=(Datos!$D$15-Datos!$C$15)/(Datos!$E$15-Datos!$C$15),Datos!$C$15+SQRT((Datos!$E$15-Datos!$C$15)*(Datos!$D$15-Datos!$C$15)*D50),Datos!$E$15-SQRT((Datos!$E$15-Datos!$C$15)*(Datos!$E$15-Datos!$D$15)*(1-D50)))</f>
        <v>29163.7820440508</v>
      </c>
      <c r="F50" s="24" t="n">
        <f aca="true">RAND()</f>
        <v>0.834336489678152</v>
      </c>
      <c r="G50" s="25" t="n">
        <f aca="false">IF(F50&lt;=(Datos!$D$19-Datos!$C$19)/(Datos!$E$19-Datos!$C$19),Datos!$C$19+SQRT((Datos!$E$19-Datos!$C$19)*(Datos!$D$19-Datos!$C$19)*F50),Datos!$E$19-SQRT((Datos!$E$19-Datos!$C$19)*(Datos!$E$19-Datos!$D$19)*(1-F50)))</f>
        <v>41475.1222327379</v>
      </c>
      <c r="H50" s="24" t="n">
        <f aca="true">RAND()</f>
        <v>0.383649395797066</v>
      </c>
      <c r="I50" s="25" t="n">
        <f aca="false">IF(H50&lt;=(Datos!$D$19-Datos!$C$19)/(Datos!$E$19-Datos!$C$19),Datos!$C$19+SQRT((Datos!$E$19-Datos!$C$19)*(Datos!$D$19-Datos!$C$19)*H50),Datos!$E$19-SQRT((Datos!$E$19-Datos!$C$19)*(Datos!$E$19-Datos!$D$19)*(1-H50)))</f>
        <v>37586.0008811995</v>
      </c>
      <c r="J50" s="24" t="n">
        <f aca="true">RAND()</f>
        <v>0.680592388327056</v>
      </c>
      <c r="K50" s="25" t="n">
        <f aca="false">IF(J50&lt;=(Datos!$D$19-Datos!$C$19)/(Datos!$E$19-Datos!$C$19),Datos!$C$19+SQRT((Datos!$E$19-Datos!$C$19)*(Datos!$D$19-Datos!$C$19)*J50),Datos!$E$19-SQRT((Datos!$E$19-Datos!$C$19)*(Datos!$E$19-Datos!$D$19)*(1-J50)))</f>
        <v>40105.5571435075</v>
      </c>
      <c r="L50" s="24" t="n">
        <f aca="true">RAND()</f>
        <v>0.381895533788499</v>
      </c>
      <c r="M50" s="25" t="n">
        <f aca="false">IF(L50&lt;=(Datos!$D$19-Datos!$C$19)/(Datos!$E$19-Datos!$C$19),Datos!$C$19+SQRT((Datos!$E$19-Datos!$C$19)*(Datos!$D$19-Datos!$C$19)*L50),Datos!$E$19-SQRT((Datos!$E$19-Datos!$C$19)*(Datos!$E$19-Datos!$D$19)*(1-L50)))</f>
        <v>37568.641229988</v>
      </c>
      <c r="N50" s="24" t="n">
        <f aca="true">RAND()</f>
        <v>0.226880201032313</v>
      </c>
      <c r="O50" s="25" t="n">
        <f aca="false">IF(N50&lt;=(Datos!$D$19-Datos!$C$19)/(Datos!$E$19-Datos!$C$19),Datos!$C$19+SQRT((Datos!$E$19-Datos!$C$19)*(Datos!$D$19-Datos!$C$19)*N50),Datos!$E$19-SQRT((Datos!$E$19-Datos!$C$19)*(Datos!$E$19-Datos!$D$19)*(1-N50)))</f>
        <v>35833.6978114098</v>
      </c>
      <c r="P50" s="24" t="n">
        <f aca="true">RAND()</f>
        <v>0.663989494385363</v>
      </c>
      <c r="Q50" s="26" t="n">
        <f aca="false">IF(P50&lt;=(Datos!$D$23-Datos!$C$23)/(Datos!$E$23-Datos!$C$23),Datos!$C$23+SQRT((Datos!$E$23-Datos!$C$23)*(Datos!$D$23-Datos!$C$23)*P50),Datos!$E$23-SQRT((Datos!$E$23-Datos!$C$23)*(Datos!$E$23-Datos!$D$23)*(1-P50)))</f>
        <v>0.155406933698574</v>
      </c>
      <c r="R50" s="24" t="n">
        <f aca="true">RAND()</f>
        <v>0.211785428709103</v>
      </c>
      <c r="S50" s="26" t="n">
        <f aca="false">IF(R50&lt;=(Datos!$D$24-Datos!$C$24)/(Datos!$E$24-Datos!$C$24),Datos!$C$24+SQRT((Datos!$E$24-Datos!$C$24)*(Datos!$D$24-Datos!$C$24)*R50),Datos!$E$24-SQRT((Datos!$E$24-Datos!$C$24)*(Datos!$E$24-Datos!$D$24)*(1-R50)))</f>
        <v>0.139524696455422</v>
      </c>
      <c r="T50" s="24" t="n">
        <f aca="true">RAND()</f>
        <v>0.681412154377852</v>
      </c>
      <c r="U50" s="26" t="n">
        <f aca="false">IF(T50&lt;=(Datos!$D$25-Datos!$C$25)/(Datos!$E$25-Datos!$C$25),Datos!$C$25+SQRT((Datos!$E$25-Datos!$C$25)*(Datos!$D$25-Datos!$C$25)*T50),Datos!$E$25-SQRT((Datos!$E$25-Datos!$C$25)*(Datos!$E$25-Datos!$D$25)*(1-T50)))</f>
        <v>0.190132861406857</v>
      </c>
      <c r="V50" s="24" t="n">
        <f aca="true">RAND()</f>
        <v>0.348062276513158</v>
      </c>
      <c r="W50" s="26" t="n">
        <f aca="false">IF(V50&lt;=(Datos!$D$26-Datos!$C$26)/(Datos!$E$26-Datos!$C$26),Datos!$C$26+SQRT((Datos!$E$26-Datos!$C$26)*(Datos!$D$26-Datos!$C$26)*V50),Datos!$E$26-SQRT((Datos!$E$26-Datos!$C$26)*(Datos!$E$26-Datos!$D$26)*(1-V50)))</f>
        <v>0.202231997820676</v>
      </c>
      <c r="X50" s="24" t="n">
        <f aca="true">RAND()</f>
        <v>0.0663716425284264</v>
      </c>
      <c r="Y50" s="26" t="n">
        <f aca="false">IF(X50&lt;=(Datos!$D$27-Datos!$C$27)/(Datos!$E$27-Datos!$C$27),Datos!$C$27+SQRT((Datos!$E$27-Datos!$C$27)*(Datos!$D$27-Datos!$C$27)*X50),Datos!$E$27-SQRT((Datos!$E$27-Datos!$C$27)*(Datos!$E$27-Datos!$D$27)*(1-X50)))</f>
        <v>0.20338668871778</v>
      </c>
      <c r="Z50" s="24" t="n">
        <f aca="false">(1+Q50)</f>
        <v>1.15540693369857</v>
      </c>
      <c r="AA50" s="24" t="n">
        <f aca="false">Z50*(1+S50)</f>
        <v>1.31661473540536</v>
      </c>
      <c r="AB50" s="24" t="n">
        <f aca="false">AA50*(1+U50)</f>
        <v>1.56694646241841</v>
      </c>
      <c r="AC50" s="24" t="n">
        <f aca="false">AB50*(1+W50)</f>
        <v>1.88383317599133</v>
      </c>
      <c r="AD50" s="24" t="n">
        <f aca="false">AC50*(1+Y50)</f>
        <v>2.2669797677529</v>
      </c>
      <c r="AE50" s="23" t="n">
        <f aca="false">E50*Q50</f>
        <v>4532.25394251946</v>
      </c>
      <c r="AF50" s="23" t="n">
        <f aca="false">AE50*(1+S50)</f>
        <v>5164.61529810838</v>
      </c>
      <c r="AG50" s="23" t="n">
        <f aca="false">AF50*(1+U50)</f>
        <v>6146.57838280335</v>
      </c>
      <c r="AH50" s="23" t="n">
        <f aca="false">AG50*(1+W50)</f>
        <v>7389.61320891905</v>
      </c>
      <c r="AI50" s="23" t="n">
        <f aca="false">AH50*(1+Y50)</f>
        <v>8892.56217038627</v>
      </c>
      <c r="AJ50" s="25" t="n">
        <f aca="false">G50*Z50</f>
        <v>47920.6438037013</v>
      </c>
      <c r="AK50" s="25" t="n">
        <f aca="false">I50*AA50</f>
        <v>49486.2826051461</v>
      </c>
      <c r="AL50" s="25" t="n">
        <f aca="false">K50*AB50</f>
        <v>62843.2608893384</v>
      </c>
      <c r="AM50" s="25" t="n">
        <f aca="false">M50*AC50</f>
        <v>70773.052725967</v>
      </c>
      <c r="AN50" s="25" t="n">
        <f aca="false">O50*AD50</f>
        <v>81234.2679422373</v>
      </c>
      <c r="AO50" s="25" t="n">
        <f aca="false">C50/Datos!$D$8</f>
        <v>16842.9603261535</v>
      </c>
      <c r="AP50" s="25" t="n">
        <f aca="false">AJ50-AO50</f>
        <v>31077.6834775478</v>
      </c>
      <c r="AQ50" s="25" t="n">
        <f aca="false">AK50-AO50</f>
        <v>32643.3222789926</v>
      </c>
      <c r="AR50" s="25" t="n">
        <f aca="false">AL50-AO50</f>
        <v>46000.3005631849</v>
      </c>
      <c r="AS50" s="25" t="n">
        <f aca="false">AM50-AO50</f>
        <v>53930.0923998135</v>
      </c>
      <c r="AT50" s="25" t="n">
        <f aca="false">AN50-AO50</f>
        <v>64391.3076160838</v>
      </c>
      <c r="AU50" s="25" t="n">
        <f aca="false">AP50*Datos!$D$6</f>
        <v>15538.8417387739</v>
      </c>
      <c r="AV50" s="25" t="n">
        <f aca="false">AQ50*Datos!$D$6</f>
        <v>16321.6611394963</v>
      </c>
      <c r="AW50" s="25" t="n">
        <f aca="false">AR50*Datos!$D$6</f>
        <v>23000.1502815925</v>
      </c>
      <c r="AX50" s="25" t="n">
        <f aca="false">AS50*Datos!$D$6</f>
        <v>26965.0461999068</v>
      </c>
      <c r="AY50" s="25" t="n">
        <f aca="false">AT50*Datos!$D$6</f>
        <v>32195.6538080419</v>
      </c>
      <c r="AZ50" s="25" t="n">
        <f aca="false">AJ50-AU50-AE50</f>
        <v>27849.5481224079</v>
      </c>
      <c r="BA50" s="25" t="n">
        <f aca="false">AK50-AV50-AF50</f>
        <v>28000.0061675414</v>
      </c>
      <c r="BB50" s="25" t="n">
        <f aca="false">AL50-AW50-AG50</f>
        <v>33696.5322249426</v>
      </c>
      <c r="BC50" s="25" t="n">
        <f aca="false">AM50-AX50-AH50</f>
        <v>36418.3933171412</v>
      </c>
      <c r="BD50" s="25" t="n">
        <f aca="false">AN50-AY50-AI50</f>
        <v>40146.0519638091</v>
      </c>
      <c r="BE50" s="25" t="n">
        <f aca="false">AZ50/Z50</f>
        <v>24103.6705857898</v>
      </c>
      <c r="BF50" s="25" t="n">
        <f aca="false">BA50/AA50</f>
        <v>21266.6662574764</v>
      </c>
      <c r="BG50" s="25" t="n">
        <f aca="false">BB50/AB50</f>
        <v>21504.5842555053</v>
      </c>
      <c r="BH50" s="25" t="n">
        <f aca="false">BC50/AC50</f>
        <v>19332.0691987372</v>
      </c>
      <c r="BI50" s="25" t="n">
        <f aca="false">BD50/AD50</f>
        <v>17709.047312585</v>
      </c>
      <c r="BJ50" s="25" t="n">
        <f aca="false">E50*AD50</f>
        <v>66113.7038450185</v>
      </c>
      <c r="BK50" s="25" t="n">
        <f aca="false">0.2*C50*AD50</f>
        <v>38182.6502884547</v>
      </c>
      <c r="BL50" s="25" t="n">
        <f aca="false">BJ50+BK50</f>
        <v>104296.354133473</v>
      </c>
      <c r="BM50" s="25" t="n">
        <f aca="false">BK50*Datos!$D$6</f>
        <v>19091.3251442274</v>
      </c>
      <c r="BN50" s="25" t="n">
        <f aca="false">BL50-BM50</f>
        <v>85205.0289892459</v>
      </c>
      <c r="BO50" s="25" t="n">
        <f aca="false">BN50/AD50</f>
        <v>37585.2622071276</v>
      </c>
      <c r="BP50" s="25" t="n">
        <f aca="false">-(C50+E50)</f>
        <v>-113378.583674818</v>
      </c>
      <c r="BQ50" s="25" t="n">
        <f aca="false">BE50</f>
        <v>24103.6705857898</v>
      </c>
      <c r="BR50" s="25" t="n">
        <f aca="false">BF50</f>
        <v>21266.6662574764</v>
      </c>
      <c r="BS50" s="25" t="n">
        <f aca="false">BG50</f>
        <v>21504.5842555053</v>
      </c>
      <c r="BT50" s="25" t="n">
        <f aca="false">BH50</f>
        <v>19332.0691987372</v>
      </c>
      <c r="BU50" s="25" t="n">
        <f aca="false">BI50+BO50</f>
        <v>55294.3095197126</v>
      </c>
      <c r="BV50" s="27" t="n">
        <f aca="false">IFERROR(IRR(BP50:BU50,0.1),NA())*100</f>
        <v>6.84084638966185</v>
      </c>
    </row>
    <row r="51" customFormat="false" ht="15" hidden="false" customHeight="true" outlineLevel="0" collapsed="false">
      <c r="A51" s="23" t="n">
        <v>50</v>
      </c>
      <c r="B51" s="24" t="n">
        <f aca="true">RAND()</f>
        <v>0.702114847540457</v>
      </c>
      <c r="C51" s="25" t="n">
        <f aca="false">IF(B51&lt;=(Datos!$D$14-Datos!$C$14)/(Datos!$E$14-Datos!$C$14),Datos!$C$14+SQRT((Datos!$E$14-Datos!$C$14)*(Datos!$D$14-Datos!$C$14)*B51),Datos!$E$14-SQRT((Datos!$E$14-Datos!$C$14)*(Datos!$E$14-Datos!$D$14)*(1-B51)))</f>
        <v>81093.3296704192</v>
      </c>
      <c r="D51" s="24" t="n">
        <f aca="true">RAND()</f>
        <v>0.773152598700202</v>
      </c>
      <c r="E51" s="25" t="n">
        <f aca="false">IF(D51&lt;=(Datos!$D$15-Datos!$C$15)/(Datos!$E$15-Datos!$C$15),Datos!$C$15+SQRT((Datos!$E$15-Datos!$C$15)*(Datos!$D$15-Datos!$C$15)*D51),Datos!$E$15-SQRT((Datos!$E$15-Datos!$C$15)*(Datos!$E$15-Datos!$D$15)*(1-D51)))</f>
        <v>34166.7238883309</v>
      </c>
      <c r="F51" s="24" t="n">
        <f aca="true">RAND()</f>
        <v>0.134245143755634</v>
      </c>
      <c r="G51" s="25" t="n">
        <f aca="false">IF(F51&lt;=(Datos!$D$19-Datos!$C$19)/(Datos!$E$19-Datos!$C$19),Datos!$C$19+SQRT((Datos!$E$19-Datos!$C$19)*(Datos!$D$19-Datos!$C$19)*F51),Datos!$E$19-SQRT((Datos!$E$19-Datos!$C$19)*(Datos!$E$19-Datos!$D$19)*(1-F51)))</f>
        <v>34487.4014265881</v>
      </c>
      <c r="H51" s="24" t="n">
        <f aca="true">RAND()</f>
        <v>0.424262909875294</v>
      </c>
      <c r="I51" s="25" t="n">
        <f aca="false">IF(H51&lt;=(Datos!$D$19-Datos!$C$19)/(Datos!$E$19-Datos!$C$19),Datos!$C$19+SQRT((Datos!$E$19-Datos!$C$19)*(Datos!$D$19-Datos!$C$19)*H51),Datos!$E$19-SQRT((Datos!$E$19-Datos!$C$19)*(Datos!$E$19-Datos!$D$19)*(1-H51)))</f>
        <v>37977.4329505985</v>
      </c>
      <c r="J51" s="24" t="n">
        <f aca="true">RAND()</f>
        <v>0.661225579652114</v>
      </c>
      <c r="K51" s="25" t="n">
        <f aca="false">IF(J51&lt;=(Datos!$D$19-Datos!$C$19)/(Datos!$E$19-Datos!$C$19),Datos!$C$19+SQRT((Datos!$E$19-Datos!$C$19)*(Datos!$D$19-Datos!$C$19)*J51),Datos!$E$19-SQRT((Datos!$E$19-Datos!$C$19)*(Datos!$E$19-Datos!$D$19)*(1-J51)))</f>
        <v>39959.1082405915</v>
      </c>
      <c r="L51" s="24" t="n">
        <f aca="true">RAND()</f>
        <v>0.181764601830259</v>
      </c>
      <c r="M51" s="25" t="n">
        <f aca="false">IF(L51&lt;=(Datos!$D$19-Datos!$C$19)/(Datos!$E$19-Datos!$C$19),Datos!$C$19+SQRT((Datos!$E$19-Datos!$C$19)*(Datos!$D$19-Datos!$C$19)*L51),Datos!$E$19-SQRT((Datos!$E$19-Datos!$C$19)*(Datos!$E$19-Datos!$D$19)*(1-L51)))</f>
        <v>35221.5601379797</v>
      </c>
      <c r="N51" s="24" t="n">
        <f aca="true">RAND()</f>
        <v>0.422077199993603</v>
      </c>
      <c r="O51" s="25" t="n">
        <f aca="false">IF(N51&lt;=(Datos!$D$19-Datos!$C$19)/(Datos!$E$19-Datos!$C$19),Datos!$C$19+SQRT((Datos!$E$19-Datos!$C$19)*(Datos!$D$19-Datos!$C$19)*N51),Datos!$E$19-SQRT((Datos!$E$19-Datos!$C$19)*(Datos!$E$19-Datos!$D$19)*(1-N51)))</f>
        <v>37956.8574198009</v>
      </c>
      <c r="P51" s="24" t="n">
        <f aca="true">RAND()</f>
        <v>0.540716325782549</v>
      </c>
      <c r="Q51" s="26" t="n">
        <f aca="false">IF(P51&lt;=(Datos!$D$23-Datos!$C$23)/(Datos!$E$23-Datos!$C$23),Datos!$C$23+SQRT((Datos!$E$23-Datos!$C$23)*(Datos!$D$23-Datos!$C$23)*P51),Datos!$E$23-SQRT((Datos!$E$23-Datos!$C$23)*(Datos!$E$23-Datos!$D$23)*(1-P51)))</f>
        <v>0.151247424226838</v>
      </c>
      <c r="R51" s="24" t="n">
        <f aca="true">RAND()</f>
        <v>0.786757198111574</v>
      </c>
      <c r="S51" s="26" t="n">
        <f aca="false">IF(R51&lt;=(Datos!$D$24-Datos!$C$24)/(Datos!$E$24-Datos!$C$24),Datos!$C$24+SQRT((Datos!$E$24-Datos!$C$24)*(Datos!$D$24-Datos!$C$24)*R51),Datos!$E$24-SQRT((Datos!$E$24-Datos!$C$24)*(Datos!$E$24-Datos!$D$24)*(1-R51)))</f>
        <v>0.160408240421055</v>
      </c>
      <c r="T51" s="24" t="n">
        <f aca="true">RAND()</f>
        <v>0.825056418274995</v>
      </c>
      <c r="U51" s="26" t="n">
        <f aca="false">IF(T51&lt;=(Datos!$D$25-Datos!$C$25)/(Datos!$E$25-Datos!$C$25),Datos!$C$25+SQRT((Datos!$E$25-Datos!$C$25)*(Datos!$D$25-Datos!$C$25)*T51),Datos!$E$25-SQRT((Datos!$E$25-Datos!$C$25)*(Datos!$E$25-Datos!$D$25)*(1-T51)))</f>
        <v>0.197867624871469</v>
      </c>
      <c r="V51" s="24" t="n">
        <f aca="true">RAND()</f>
        <v>0.848579177989854</v>
      </c>
      <c r="W51" s="26" t="n">
        <f aca="false">IF(V51&lt;=(Datos!$D$26-Datos!$C$26)/(Datos!$E$26-Datos!$C$26),Datos!$C$26+SQRT((Datos!$E$26-Datos!$C$26)*(Datos!$D$26-Datos!$C$26)*V51),Datos!$E$26-SQRT((Datos!$E$26-Datos!$C$26)*(Datos!$E$26-Datos!$D$26)*(1-V51)))</f>
        <v>0.22697886021424</v>
      </c>
      <c r="X51" s="24" t="n">
        <f aca="true">RAND()</f>
        <v>0.269704879335785</v>
      </c>
      <c r="Y51" s="26" t="n">
        <f aca="false">IF(X51&lt;=(Datos!$D$27-Datos!$C$27)/(Datos!$E$27-Datos!$C$27),Datos!$C$27+SQRT((Datos!$E$27-Datos!$C$27)*(Datos!$D$27-Datos!$C$27)*X51),Datos!$E$27-SQRT((Datos!$E$27-Datos!$C$27)*(Datos!$E$27-Datos!$D$27)*(1-X51)))</f>
        <v>0.216985239932352</v>
      </c>
      <c r="Z51" s="24" t="n">
        <f aca="false">(1+Q51)</f>
        <v>1.15124742422684</v>
      </c>
      <c r="AA51" s="24" t="n">
        <f aca="false">Z51*(1+S51)</f>
        <v>1.33591699783634</v>
      </c>
      <c r="AB51" s="24" t="n">
        <f aca="false">AA51*(1+U51)</f>
        <v>1.60025172122364</v>
      </c>
      <c r="AC51" s="24" t="n">
        <f aca="false">AB51*(1+W51)</f>
        <v>1.96347503296285</v>
      </c>
      <c r="AD51" s="24" t="n">
        <f aca="false">AC51*(1+Y51)</f>
        <v>2.38952013409148</v>
      </c>
      <c r="AE51" s="23" t="n">
        <f aca="false">E51*Q51</f>
        <v>5167.62898237963</v>
      </c>
      <c r="AF51" s="23" t="n">
        <f aca="false">AE51*(1+S51)</f>
        <v>5996.55925459199</v>
      </c>
      <c r="AG51" s="23" t="n">
        <f aca="false">AF51*(1+U51)</f>
        <v>7183.08419169913</v>
      </c>
      <c r="AH51" s="23" t="n">
        <f aca="false">AG51*(1+W51)</f>
        <v>8813.49245435393</v>
      </c>
      <c r="AI51" s="23" t="n">
        <f aca="false">AH51*(1+Y51)</f>
        <v>10725.8902292039</v>
      </c>
      <c r="AJ51" s="25" t="n">
        <f aca="false">G51*Z51</f>
        <v>39703.5320606366</v>
      </c>
      <c r="AK51" s="25" t="n">
        <f aca="false">I51*AA51</f>
        <v>50734.6982128943</v>
      </c>
      <c r="AL51" s="25" t="n">
        <f aca="false">K51*AB51</f>
        <v>63944.6317405681</v>
      </c>
      <c r="AM51" s="25" t="n">
        <f aca="false">M51*AC51</f>
        <v>69156.6539529229</v>
      </c>
      <c r="AN51" s="25" t="n">
        <f aca="false">O51*AD51</f>
        <v>90698.6750314539</v>
      </c>
      <c r="AO51" s="25" t="n">
        <f aca="false">C51/Datos!$D$8</f>
        <v>16218.6659340838</v>
      </c>
      <c r="AP51" s="25" t="n">
        <f aca="false">AJ51-AO51</f>
        <v>23484.8661265527</v>
      </c>
      <c r="AQ51" s="25" t="n">
        <f aca="false">AK51-AO51</f>
        <v>34516.0322788105</v>
      </c>
      <c r="AR51" s="25" t="n">
        <f aca="false">AL51-AO51</f>
        <v>47725.9658064843</v>
      </c>
      <c r="AS51" s="25" t="n">
        <f aca="false">AM51-AO51</f>
        <v>52937.988018839</v>
      </c>
      <c r="AT51" s="25" t="n">
        <f aca="false">AN51-AO51</f>
        <v>74480.00909737</v>
      </c>
      <c r="AU51" s="25" t="n">
        <f aca="false">AP51*Datos!$D$6</f>
        <v>11742.4330632764</v>
      </c>
      <c r="AV51" s="25" t="n">
        <f aca="false">AQ51*Datos!$D$6</f>
        <v>17258.0161394052</v>
      </c>
      <c r="AW51" s="25" t="n">
        <f aca="false">AR51*Datos!$D$6</f>
        <v>23862.9829032421</v>
      </c>
      <c r="AX51" s="25" t="n">
        <f aca="false">AS51*Datos!$D$6</f>
        <v>26468.9940094195</v>
      </c>
      <c r="AY51" s="25" t="n">
        <f aca="false">AT51*Datos!$D$6</f>
        <v>37240.004548685</v>
      </c>
      <c r="AZ51" s="25" t="n">
        <f aca="false">AJ51-AU51-AE51</f>
        <v>22793.4700149806</v>
      </c>
      <c r="BA51" s="25" t="n">
        <f aca="false">AK51-AV51-AF51</f>
        <v>27480.1228188971</v>
      </c>
      <c r="BB51" s="25" t="n">
        <f aca="false">AL51-AW51-AG51</f>
        <v>32898.5646456269</v>
      </c>
      <c r="BC51" s="25" t="n">
        <f aca="false">AM51-AX51-AH51</f>
        <v>33874.1674891494</v>
      </c>
      <c r="BD51" s="25" t="n">
        <f aca="false">AN51-AY51-AI51</f>
        <v>42732.780253565</v>
      </c>
      <c r="BE51" s="25" t="n">
        <f aca="false">AZ51/Z51</f>
        <v>19798.9324756043</v>
      </c>
      <c r="BF51" s="25" t="n">
        <f aca="false">BA51/AA51</f>
        <v>20570.232180146</v>
      </c>
      <c r="BG51" s="25" t="n">
        <f aca="false">BB51/AB51</f>
        <v>20558.3685424634</v>
      </c>
      <c r="BH51" s="25" t="n">
        <f aca="false">BC51/AC51</f>
        <v>17252.1508654143</v>
      </c>
      <c r="BI51" s="25" t="n">
        <f aca="false">BD51/AD51</f>
        <v>17883.4150187282</v>
      </c>
      <c r="BJ51" s="25" t="n">
        <f aca="false">E51*AD51</f>
        <v>81642.074647111</v>
      </c>
      <c r="BK51" s="25" t="n">
        <f aca="false">0.2*C51*AD51</f>
        <v>38754.828797597</v>
      </c>
      <c r="BL51" s="25" t="n">
        <f aca="false">BJ51+BK51</f>
        <v>120396.903444708</v>
      </c>
      <c r="BM51" s="25" t="n">
        <f aca="false">BK51*Datos!$D$6</f>
        <v>19377.4143987985</v>
      </c>
      <c r="BN51" s="25" t="n">
        <f aca="false">BL51-BM51</f>
        <v>101019.48904591</v>
      </c>
      <c r="BO51" s="25" t="n">
        <f aca="false">BN51/AD51</f>
        <v>42276.0568553728</v>
      </c>
      <c r="BP51" s="25" t="n">
        <f aca="false">-(C51+E51)</f>
        <v>-115260.05355875</v>
      </c>
      <c r="BQ51" s="25" t="n">
        <f aca="false">BE51</f>
        <v>19798.9324756043</v>
      </c>
      <c r="BR51" s="25" t="n">
        <f aca="false">BF51</f>
        <v>20570.232180146</v>
      </c>
      <c r="BS51" s="25" t="n">
        <f aca="false">BG51</f>
        <v>20558.3685424634</v>
      </c>
      <c r="BT51" s="25" t="n">
        <f aca="false">BH51</f>
        <v>17252.1508654143</v>
      </c>
      <c r="BU51" s="25" t="n">
        <f aca="false">BI51+BO51</f>
        <v>60159.471874101</v>
      </c>
      <c r="BV51" s="27" t="n">
        <f aca="false">IFERROR(IRR(BP51:BU51,0.1),NA())*100</f>
        <v>5.35387030151053</v>
      </c>
    </row>
    <row r="52" customFormat="false" ht="15" hidden="false" customHeight="true" outlineLevel="0" collapsed="false">
      <c r="A52" s="23" t="n">
        <v>51</v>
      </c>
      <c r="B52" s="24" t="n">
        <f aca="true">RAND()</f>
        <v>0.935453911264074</v>
      </c>
      <c r="C52" s="25" t="n">
        <f aca="false">IF(B52&lt;=(Datos!$D$14-Datos!$C$14)/(Datos!$E$14-Datos!$C$14),Datos!$C$14+SQRT((Datos!$E$14-Datos!$C$14)*(Datos!$D$14-Datos!$C$14)*B52),Datos!$E$14-SQRT((Datos!$E$14-Datos!$C$14)*(Datos!$E$14-Datos!$D$14)*(1-B52)))</f>
        <v>91199.1303564301</v>
      </c>
      <c r="D52" s="24" t="n">
        <f aca="true">RAND()</f>
        <v>0.566338644926602</v>
      </c>
      <c r="E52" s="25" t="n">
        <f aca="false">IF(D52&lt;=(Datos!$D$15-Datos!$C$15)/(Datos!$E$15-Datos!$C$15),Datos!$C$15+SQRT((Datos!$E$15-Datos!$C$15)*(Datos!$D$15-Datos!$C$15)*D52),Datos!$E$15-SQRT((Datos!$E$15-Datos!$C$15)*(Datos!$E$15-Datos!$D$15)*(1-D52)))</f>
        <v>31934.6913722406</v>
      </c>
      <c r="F52" s="24" t="n">
        <f aca="true">RAND()</f>
        <v>0.477943022076319</v>
      </c>
      <c r="G52" s="25" t="n">
        <f aca="false">IF(F52&lt;=(Datos!$D$19-Datos!$C$19)/(Datos!$E$19-Datos!$C$19),Datos!$C$19+SQRT((Datos!$E$19-Datos!$C$19)*(Datos!$D$19-Datos!$C$19)*F52),Datos!$E$19-SQRT((Datos!$E$19-Datos!$C$19)*(Datos!$E$19-Datos!$D$19)*(1-F52)))</f>
        <v>38467.0805660185</v>
      </c>
      <c r="H52" s="24" t="n">
        <f aca="true">RAND()</f>
        <v>0.708226579246167</v>
      </c>
      <c r="I52" s="25" t="n">
        <f aca="false">IF(H52&lt;=(Datos!$D$19-Datos!$C$19)/(Datos!$E$19-Datos!$C$19),Datos!$C$19+SQRT((Datos!$E$19-Datos!$C$19)*(Datos!$D$19-Datos!$C$19)*H52),Datos!$E$19-SQRT((Datos!$E$19-Datos!$C$19)*(Datos!$E$19-Datos!$D$19)*(1-H52)))</f>
        <v>40322.072407942</v>
      </c>
      <c r="J52" s="24" t="n">
        <f aca="true">RAND()</f>
        <v>0.92273476963591</v>
      </c>
      <c r="K52" s="25" t="n">
        <f aca="false">IF(J52&lt;=(Datos!$D$19-Datos!$C$19)/(Datos!$E$19-Datos!$C$19),Datos!$C$19+SQRT((Datos!$E$19-Datos!$C$19)*(Datos!$D$19-Datos!$C$19)*J52),Datos!$E$19-SQRT((Datos!$E$19-Datos!$C$19)*(Datos!$E$19-Datos!$D$19)*(1-J52)))</f>
        <v>42592.7417510149</v>
      </c>
      <c r="L52" s="24" t="n">
        <f aca="true">RAND()</f>
        <v>0.663307554491813</v>
      </c>
      <c r="M52" s="25" t="n">
        <f aca="false">IF(L52&lt;=(Datos!$D$19-Datos!$C$19)/(Datos!$E$19-Datos!$C$19),Datos!$C$19+SQRT((Datos!$E$19-Datos!$C$19)*(Datos!$D$19-Datos!$C$19)*L52),Datos!$E$19-SQRT((Datos!$E$19-Datos!$C$19)*(Datos!$E$19-Datos!$D$19)*(1-L52)))</f>
        <v>39974.774843262</v>
      </c>
      <c r="N52" s="24" t="n">
        <f aca="true">RAND()</f>
        <v>0.0358671668051322</v>
      </c>
      <c r="O52" s="25" t="n">
        <f aca="false">IF(N52&lt;=(Datos!$D$19-Datos!$C$19)/(Datos!$E$19-Datos!$C$19),Datos!$C$19+SQRT((Datos!$E$19-Datos!$C$19)*(Datos!$D$19-Datos!$C$19)*N52),Datos!$E$19-SQRT((Datos!$E$19-Datos!$C$19)*(Datos!$E$19-Datos!$D$19)*(1-N52)))</f>
        <v>32319.4988727675</v>
      </c>
      <c r="P52" s="24" t="n">
        <f aca="true">RAND()</f>
        <v>0.821376317181167</v>
      </c>
      <c r="Q52" s="26" t="n">
        <f aca="false">IF(P52&lt;=(Datos!$D$23-Datos!$C$23)/(Datos!$E$23-Datos!$C$23),Datos!$C$23+SQRT((Datos!$E$23-Datos!$C$23)*(Datos!$D$23-Datos!$C$23)*P52),Datos!$E$23-SQRT((Datos!$E$23-Datos!$C$23)*(Datos!$E$23-Datos!$D$23)*(1-P52)))</f>
        <v>0.162068947909453</v>
      </c>
      <c r="R52" s="24" t="n">
        <f aca="true">RAND()</f>
        <v>0.443100348431714</v>
      </c>
      <c r="S52" s="26" t="n">
        <f aca="false">IF(R52&lt;=(Datos!$D$24-Datos!$C$24)/(Datos!$E$24-Datos!$C$24),Datos!$C$24+SQRT((Datos!$E$24-Datos!$C$24)*(Datos!$D$24-Datos!$C$24)*R52),Datos!$E$24-SQRT((Datos!$E$24-Datos!$C$24)*(Datos!$E$24-Datos!$D$24)*(1-R52)))</f>
        <v>0.148241469989664</v>
      </c>
      <c r="T52" s="24" t="n">
        <f aca="true">RAND()</f>
        <v>0.337981709652675</v>
      </c>
      <c r="U52" s="26" t="n">
        <f aca="false">IF(T52&lt;=(Datos!$D$25-Datos!$C$25)/(Datos!$E$25-Datos!$C$25),Datos!$C$25+SQRT((Datos!$E$25-Datos!$C$25)*(Datos!$D$25-Datos!$C$25)*T52),Datos!$E$25-SQRT((Datos!$E$25-Datos!$C$25)*(Datos!$E$25-Datos!$D$25)*(1-T52)))</f>
        <v>0.176641351134479</v>
      </c>
      <c r="V52" s="24" t="n">
        <f aca="true">RAND()</f>
        <v>0.775165420837847</v>
      </c>
      <c r="W52" s="26" t="n">
        <f aca="false">IF(V52&lt;=(Datos!$D$26-Datos!$C$26)/(Datos!$E$26-Datos!$C$26),Datos!$C$26+SQRT((Datos!$E$26-Datos!$C$26)*(Datos!$D$26-Datos!$C$26)*V52),Datos!$E$26-SQRT((Datos!$E$26-Datos!$C$26)*(Datos!$E$26-Datos!$D$26)*(1-V52)))</f>
        <v>0.221947887297611</v>
      </c>
      <c r="X52" s="24" t="n">
        <f aca="true">RAND()</f>
        <v>0.941527964345537</v>
      </c>
      <c r="Y52" s="26" t="n">
        <f aca="false">IF(X52&lt;=(Datos!$D$27-Datos!$C$27)/(Datos!$E$27-Datos!$C$27),Datos!$C$27+SQRT((Datos!$E$27-Datos!$C$27)*(Datos!$D$27-Datos!$C$27)*X52),Datos!$E$27-SQRT((Datos!$E$27-Datos!$C$27)*(Datos!$E$27-Datos!$D$27)*(1-X52)))</f>
        <v>0.262230672704514</v>
      </c>
      <c r="Z52" s="24" t="n">
        <f aca="false">(1+Q52)</f>
        <v>1.16206894790945</v>
      </c>
      <c r="AA52" s="24" t="n">
        <f aca="false">Z52*(1+S52)</f>
        <v>1.33433575697689</v>
      </c>
      <c r="AB52" s="24" t="n">
        <f aca="false">AA52*(1+U52)</f>
        <v>1.57003462795634</v>
      </c>
      <c r="AC52" s="24" t="n">
        <f aca="false">AB52*(1+W52)</f>
        <v>1.91850049661534</v>
      </c>
      <c r="AD52" s="24" t="n">
        <f aca="false">AC52*(1+Y52)</f>
        <v>2.42159017242672</v>
      </c>
      <c r="AE52" s="23" t="n">
        <f aca="false">E52*Q52</f>
        <v>5175.62183251213</v>
      </c>
      <c r="AF52" s="23" t="n">
        <f aca="false">AE52*(1+S52)</f>
        <v>5942.86362107433</v>
      </c>
      <c r="AG52" s="23" t="n">
        <f aca="false">AF52*(1+U52)</f>
        <v>6992.61908070885</v>
      </c>
      <c r="AH52" s="23" t="n">
        <f aca="false">AG52*(1+W52)</f>
        <v>8544.61611234914</v>
      </c>
      <c r="AI52" s="23" t="n">
        <f aca="false">AH52*(1+Y52)</f>
        <v>10785.2765434923</v>
      </c>
      <c r="AJ52" s="25" t="n">
        <f aca="false">G52*Z52</f>
        <v>44701.3998425013</v>
      </c>
      <c r="AK52" s="25" t="n">
        <f aca="false">I52*AA52</f>
        <v>53803.1830093284</v>
      </c>
      <c r="AL52" s="25" t="n">
        <f aca="false">K52*AB52</f>
        <v>66872.0794486951</v>
      </c>
      <c r="AM52" s="25" t="n">
        <f aca="false">M52*AC52</f>
        <v>76691.6253888845</v>
      </c>
      <c r="AN52" s="25" t="n">
        <f aca="false">O52*AD52</f>
        <v>78264.5808480505</v>
      </c>
      <c r="AO52" s="25" t="n">
        <f aca="false">C52/Datos!$D$8</f>
        <v>18239.826071286</v>
      </c>
      <c r="AP52" s="25" t="n">
        <f aca="false">AJ52-AO52</f>
        <v>26461.5737712153</v>
      </c>
      <c r="AQ52" s="25" t="n">
        <f aca="false">AK52-AO52</f>
        <v>35563.3569380424</v>
      </c>
      <c r="AR52" s="25" t="n">
        <f aca="false">AL52-AO52</f>
        <v>48632.2533774091</v>
      </c>
      <c r="AS52" s="25" t="n">
        <f aca="false">AM52-AO52</f>
        <v>58451.7993175985</v>
      </c>
      <c r="AT52" s="25" t="n">
        <f aca="false">AN52-AO52</f>
        <v>60024.7547767644</v>
      </c>
      <c r="AU52" s="25" t="n">
        <f aca="false">AP52*Datos!$D$6</f>
        <v>13230.7868856076</v>
      </c>
      <c r="AV52" s="25" t="n">
        <f aca="false">AQ52*Datos!$D$6</f>
        <v>17781.6784690212</v>
      </c>
      <c r="AW52" s="25" t="n">
        <f aca="false">AR52*Datos!$D$6</f>
        <v>24316.1266887046</v>
      </c>
      <c r="AX52" s="25" t="n">
        <f aca="false">AS52*Datos!$D$6</f>
        <v>29225.8996587992</v>
      </c>
      <c r="AY52" s="25" t="n">
        <f aca="false">AT52*Datos!$D$6</f>
        <v>30012.3773883822</v>
      </c>
      <c r="AZ52" s="25" t="n">
        <f aca="false">AJ52-AU52-AE52</f>
        <v>26294.9911243815</v>
      </c>
      <c r="BA52" s="25" t="n">
        <f aca="false">AK52-AV52-AF52</f>
        <v>30078.6409192329</v>
      </c>
      <c r="BB52" s="25" t="n">
        <f aca="false">AL52-AW52-AG52</f>
        <v>35563.3336792817</v>
      </c>
      <c r="BC52" s="25" t="n">
        <f aca="false">AM52-AX52-AH52</f>
        <v>38921.1096177361</v>
      </c>
      <c r="BD52" s="25" t="n">
        <f aca="false">AN52-AY52-AI52</f>
        <v>37466.9269161759</v>
      </c>
      <c r="BE52" s="25" t="n">
        <f aca="false">AZ52/Z52</f>
        <v>22627.7375122069</v>
      </c>
      <c r="BF52" s="25" t="n">
        <f aca="false">BA52/AA52</f>
        <v>22542.0331891426</v>
      </c>
      <c r="BG52" s="25" t="n">
        <f aca="false">BB52/AB52</f>
        <v>22651.3052935484</v>
      </c>
      <c r="BH52" s="25" t="n">
        <f aca="false">BC52/AC52</f>
        <v>20287.2554301662</v>
      </c>
      <c r="BI52" s="25" t="n">
        <f aca="false">BD52/AD52</f>
        <v>15472.0345923066</v>
      </c>
      <c r="BJ52" s="25" t="n">
        <f aca="false">E52*AD52</f>
        <v>77332.7347864984</v>
      </c>
      <c r="BK52" s="25" t="n">
        <f aca="false">0.2*C52*AD52</f>
        <v>44169.383560999</v>
      </c>
      <c r="BL52" s="25" t="n">
        <f aca="false">BJ52+BK52</f>
        <v>121502.118347497</v>
      </c>
      <c r="BM52" s="25" t="n">
        <f aca="false">BK52*Datos!$D$6</f>
        <v>22084.6917804995</v>
      </c>
      <c r="BN52" s="25" t="n">
        <f aca="false">BL52-BM52</f>
        <v>99417.4265669979</v>
      </c>
      <c r="BO52" s="25" t="n">
        <f aca="false">BN52/AD52</f>
        <v>41054.6044078836</v>
      </c>
      <c r="BP52" s="25" t="n">
        <f aca="false">-(C52+E52)</f>
        <v>-123133.821728671</v>
      </c>
      <c r="BQ52" s="25" t="n">
        <f aca="false">BE52</f>
        <v>22627.7375122069</v>
      </c>
      <c r="BR52" s="25" t="n">
        <f aca="false">BF52</f>
        <v>22542.0331891426</v>
      </c>
      <c r="BS52" s="25" t="n">
        <f aca="false">BG52</f>
        <v>22651.3052935484</v>
      </c>
      <c r="BT52" s="25" t="n">
        <f aca="false">BH52</f>
        <v>20287.2554301662</v>
      </c>
      <c r="BU52" s="25" t="n">
        <f aca="false">BI52+BO52</f>
        <v>56526.6390001902</v>
      </c>
      <c r="BV52" s="27" t="n">
        <f aca="false">IFERROR(IRR(BP52:BU52,0.1),NA())*100</f>
        <v>4.84926762944123</v>
      </c>
    </row>
    <row r="53" customFormat="false" ht="15" hidden="false" customHeight="true" outlineLevel="0" collapsed="false">
      <c r="A53" s="23" t="n">
        <v>52</v>
      </c>
      <c r="B53" s="24" t="n">
        <f aca="true">RAND()</f>
        <v>0.810138232715279</v>
      </c>
      <c r="C53" s="25" t="n">
        <f aca="false">IF(B53&lt;=(Datos!$D$14-Datos!$C$14)/(Datos!$E$14-Datos!$C$14),Datos!$C$14+SQRT((Datos!$E$14-Datos!$C$14)*(Datos!$D$14-Datos!$C$14)*B53),Datos!$E$14-SQRT((Datos!$E$14-Datos!$C$14)*(Datos!$E$14-Datos!$D$14)*(1-B53)))</f>
        <v>84905.8249400086</v>
      </c>
      <c r="D53" s="24" t="n">
        <f aca="true">RAND()</f>
        <v>0.589698117497225</v>
      </c>
      <c r="E53" s="25" t="n">
        <f aca="false">IF(D53&lt;=(Datos!$D$15-Datos!$C$15)/(Datos!$E$15-Datos!$C$15),Datos!$C$15+SQRT((Datos!$E$15-Datos!$C$15)*(Datos!$D$15-Datos!$C$15)*D53),Datos!$E$15-SQRT((Datos!$E$15-Datos!$C$15)*(Datos!$E$15-Datos!$D$15)*(1-D53)))</f>
        <v>32154.9198617595</v>
      </c>
      <c r="F53" s="24" t="n">
        <f aca="true">RAND()</f>
        <v>0.210508818875469</v>
      </c>
      <c r="G53" s="25" t="n">
        <f aca="false">IF(F53&lt;=(Datos!$D$19-Datos!$C$19)/(Datos!$E$19-Datos!$C$19),Datos!$C$19+SQRT((Datos!$E$19-Datos!$C$19)*(Datos!$D$19-Datos!$C$19)*F53),Datos!$E$19-SQRT((Datos!$E$19-Datos!$C$19)*(Datos!$E$19-Datos!$D$19)*(1-F53)))</f>
        <v>35619.281344738</v>
      </c>
      <c r="H53" s="24" t="n">
        <f aca="true">RAND()</f>
        <v>0.58239018163141</v>
      </c>
      <c r="I53" s="25" t="n">
        <f aca="false">IF(H53&lt;=(Datos!$D$19-Datos!$C$19)/(Datos!$E$19-Datos!$C$19),Datos!$C$19+SQRT((Datos!$E$19-Datos!$C$19)*(Datos!$D$19-Datos!$C$19)*H53),Datos!$E$19-SQRT((Datos!$E$19-Datos!$C$19)*(Datos!$E$19-Datos!$D$19)*(1-H53)))</f>
        <v>39346.5783709715</v>
      </c>
      <c r="J53" s="24" t="n">
        <f aca="true">RAND()</f>
        <v>0.268700201302622</v>
      </c>
      <c r="K53" s="25" t="n">
        <f aca="false">IF(J53&lt;=(Datos!$D$19-Datos!$C$19)/(Datos!$E$19-Datos!$C$19),Datos!$C$19+SQRT((Datos!$E$19-Datos!$C$19)*(Datos!$D$19-Datos!$C$19)*J53),Datos!$E$19-SQRT((Datos!$E$19-Datos!$C$19)*(Datos!$E$19-Datos!$D$19)*(1-J53)))</f>
        <v>36348.6242758092</v>
      </c>
      <c r="L53" s="24" t="n">
        <f aca="true">RAND()</f>
        <v>0.970523814430965</v>
      </c>
      <c r="M53" s="25" t="n">
        <f aca="false">IF(L53&lt;=(Datos!$D$19-Datos!$C$19)/(Datos!$E$19-Datos!$C$19),Datos!$C$19+SQRT((Datos!$E$19-Datos!$C$19)*(Datos!$D$19-Datos!$C$19)*L53),Datos!$E$19-SQRT((Datos!$E$19-Datos!$C$19)*(Datos!$E$19-Datos!$D$19)*(1-L53)))</f>
        <v>43513.1530281574</v>
      </c>
      <c r="N53" s="24" t="n">
        <f aca="true">RAND()</f>
        <v>0.193937462201293</v>
      </c>
      <c r="O53" s="25" t="n">
        <f aca="false">IF(N53&lt;=(Datos!$D$19-Datos!$C$19)/(Datos!$E$19-Datos!$C$19),Datos!$C$19+SQRT((Datos!$E$19-Datos!$C$19)*(Datos!$D$19-Datos!$C$19)*N53),Datos!$E$19-SQRT((Datos!$E$19-Datos!$C$19)*(Datos!$E$19-Datos!$D$19)*(1-N53)))</f>
        <v>35393.5720381018</v>
      </c>
      <c r="P53" s="24" t="n">
        <f aca="true">RAND()</f>
        <v>0.480849699821152</v>
      </c>
      <c r="Q53" s="26" t="n">
        <f aca="false">IF(P53&lt;=(Datos!$D$23-Datos!$C$23)/(Datos!$E$23-Datos!$C$23),Datos!$C$23+SQRT((Datos!$E$23-Datos!$C$23)*(Datos!$D$23-Datos!$C$23)*P53),Datos!$E$23-SQRT((Datos!$E$23-Datos!$C$23)*(Datos!$E$23-Datos!$D$23)*(1-P53)))</f>
        <v>0.149419882047317</v>
      </c>
      <c r="R53" s="24" t="n">
        <f aca="true">RAND()</f>
        <v>0.673763588833643</v>
      </c>
      <c r="S53" s="26" t="n">
        <f aca="false">IF(R53&lt;=(Datos!$D$24-Datos!$C$24)/(Datos!$E$24-Datos!$C$24),Datos!$C$24+SQRT((Datos!$E$24-Datos!$C$24)*(Datos!$D$24-Datos!$C$24)*R53),Datos!$E$24-SQRT((Datos!$E$24-Datos!$C$24)*(Datos!$E$24-Datos!$D$24)*(1-R53)))</f>
        <v>0.155767263049762</v>
      </c>
      <c r="T53" s="24" t="n">
        <f aca="true">RAND()</f>
        <v>0.342480136345331</v>
      </c>
      <c r="U53" s="26" t="n">
        <f aca="false">IF(T53&lt;=(Datos!$D$25-Datos!$C$25)/(Datos!$E$25-Datos!$C$25),Datos!$C$25+SQRT((Datos!$E$25-Datos!$C$25)*(Datos!$D$25-Datos!$C$25)*T53),Datos!$E$25-SQRT((Datos!$E$25-Datos!$C$25)*(Datos!$E$25-Datos!$D$25)*(1-T53)))</f>
        <v>0.17681805895894</v>
      </c>
      <c r="V53" s="24" t="n">
        <f aca="true">RAND()</f>
        <v>0.089317056003856</v>
      </c>
      <c r="W53" s="26" t="n">
        <f aca="false">IF(V53&lt;=(Datos!$D$26-Datos!$C$26)/(Datos!$E$26-Datos!$C$26),Datos!$C$26+SQRT((Datos!$E$26-Datos!$C$26)*(Datos!$D$26-Datos!$C$26)*V53),Datos!$E$26-SQRT((Datos!$E$26-Datos!$C$26)*(Datos!$E$26-Datos!$D$26)*(1-V53)))</f>
        <v>0.191182302017268</v>
      </c>
      <c r="X53" s="24" t="n">
        <f aca="true">RAND()</f>
        <v>0.928988215571564</v>
      </c>
      <c r="Y53" s="26" t="n">
        <f aca="false">IF(X53&lt;=(Datos!$D$27-Datos!$C$27)/(Datos!$E$27-Datos!$C$27),Datos!$C$27+SQRT((Datos!$E$27-Datos!$C$27)*(Datos!$D$27-Datos!$C$27)*X53),Datos!$E$27-SQRT((Datos!$E$27-Datos!$C$27)*(Datos!$E$27-Datos!$D$27)*(1-X53)))</f>
        <v>0.260417772447611</v>
      </c>
      <c r="Z53" s="24" t="n">
        <f aca="false">(1+Q53)</f>
        <v>1.14941988204732</v>
      </c>
      <c r="AA53" s="24" t="n">
        <f aca="false">Z53*(1+S53)</f>
        <v>1.32846187116881</v>
      </c>
      <c r="AB53" s="24" t="n">
        <f aca="false">AA53*(1+U53)</f>
        <v>1.56335792062984</v>
      </c>
      <c r="AC53" s="24" t="n">
        <f aca="false">AB53*(1+W53)</f>
        <v>1.86224428677278</v>
      </c>
      <c r="AD53" s="24" t="n">
        <f aca="false">AC53*(1+Y53)</f>
        <v>2.34720579568744</v>
      </c>
      <c r="AE53" s="23" t="n">
        <f aca="false">E53*Q53</f>
        <v>4804.58433298504</v>
      </c>
      <c r="AF53" s="23" t="n">
        <f aca="false">AE53*(1+S53)</f>
        <v>5552.98128462589</v>
      </c>
      <c r="AG53" s="23" t="n">
        <f aca="false">AF53*(1+U53)</f>
        <v>6534.84865680876</v>
      </c>
      <c r="AH53" s="23" t="n">
        <f aca="false">AG53*(1+W53)</f>
        <v>7784.19606635191</v>
      </c>
      <c r="AI53" s="23" t="n">
        <f aca="false">AH53*(1+Y53)</f>
        <v>9811.33906624673</v>
      </c>
      <c r="AJ53" s="25" t="n">
        <f aca="false">G53*Z53</f>
        <v>40941.510161879</v>
      </c>
      <c r="AK53" s="25" t="n">
        <f aca="false">I53*AA53</f>
        <v>52270.4291267909</v>
      </c>
      <c r="AL53" s="25" t="n">
        <f aca="false">K53*AB53</f>
        <v>56825.9096655843</v>
      </c>
      <c r="AM53" s="25" t="n">
        <f aca="false">M53*AC53</f>
        <v>81032.1206261558</v>
      </c>
      <c r="AN53" s="25" t="n">
        <f aca="false">O53*AD53</f>
        <v>83075.9974179134</v>
      </c>
      <c r="AO53" s="25" t="n">
        <f aca="false">C53/Datos!$D$8</f>
        <v>16981.1649880017</v>
      </c>
      <c r="AP53" s="25" t="n">
        <f aca="false">AJ53-AO53</f>
        <v>23960.3451738772</v>
      </c>
      <c r="AQ53" s="25" t="n">
        <f aca="false">AK53-AO53</f>
        <v>35289.2641387892</v>
      </c>
      <c r="AR53" s="25" t="n">
        <f aca="false">AL53-AO53</f>
        <v>39844.7446775825</v>
      </c>
      <c r="AS53" s="25" t="n">
        <f aca="false">AM53-AO53</f>
        <v>64050.955638154</v>
      </c>
      <c r="AT53" s="25" t="n">
        <f aca="false">AN53-AO53</f>
        <v>66094.8324299117</v>
      </c>
      <c r="AU53" s="25" t="n">
        <f aca="false">AP53*Datos!$D$6</f>
        <v>11980.1725869386</v>
      </c>
      <c r="AV53" s="25" t="n">
        <f aca="false">AQ53*Datos!$D$6</f>
        <v>17644.6320693946</v>
      </c>
      <c r="AW53" s="25" t="n">
        <f aca="false">AR53*Datos!$D$6</f>
        <v>19922.3723387913</v>
      </c>
      <c r="AX53" s="25" t="n">
        <f aca="false">AS53*Datos!$D$6</f>
        <v>32025.477819077</v>
      </c>
      <c r="AY53" s="25" t="n">
        <f aca="false">AT53*Datos!$D$6</f>
        <v>33047.4162149558</v>
      </c>
      <c r="AZ53" s="25" t="n">
        <f aca="false">AJ53-AU53-AE53</f>
        <v>24156.7532419553</v>
      </c>
      <c r="BA53" s="25" t="n">
        <f aca="false">AK53-AV53-AF53</f>
        <v>29072.8157727704</v>
      </c>
      <c r="BB53" s="25" t="n">
        <f aca="false">AL53-AW53-AG53</f>
        <v>30368.6886699842</v>
      </c>
      <c r="BC53" s="25" t="n">
        <f aca="false">AM53-AX53-AH53</f>
        <v>41222.4467407268</v>
      </c>
      <c r="BD53" s="25" t="n">
        <f aca="false">AN53-AY53-AI53</f>
        <v>40217.2421367109</v>
      </c>
      <c r="BE53" s="25" t="n">
        <f aca="false">AZ53/Z53</f>
        <v>21016.4741529683</v>
      </c>
      <c r="BF53" s="25" t="n">
        <f aca="false">BA53/AA53</f>
        <v>21884.5692177763</v>
      </c>
      <c r="BG53" s="25" t="n">
        <f aca="false">BB53/AB53</f>
        <v>19425.2949175896</v>
      </c>
      <c r="BH53" s="25" t="n">
        <f aca="false">BC53/AC53</f>
        <v>22135.8964736921</v>
      </c>
      <c r="BI53" s="25" t="n">
        <f aca="false">BD53/AD53</f>
        <v>17134.0928906203</v>
      </c>
      <c r="BJ53" s="25" t="n">
        <f aca="false">E53*AD53</f>
        <v>75474.2142593869</v>
      </c>
      <c r="BK53" s="25" t="n">
        <f aca="false">0.2*C53*AD53</f>
        <v>39858.2888773623</v>
      </c>
      <c r="BL53" s="25" t="n">
        <f aca="false">BJ53+BK53</f>
        <v>115332.503136749</v>
      </c>
      <c r="BM53" s="25" t="n">
        <f aca="false">BK53*Datos!$D$6</f>
        <v>19929.1444386811</v>
      </c>
      <c r="BN53" s="25" t="n">
        <f aca="false">BL53-BM53</f>
        <v>95403.358698068</v>
      </c>
      <c r="BO53" s="25" t="n">
        <f aca="false">BN53/AD53</f>
        <v>40645.5023557603</v>
      </c>
      <c r="BP53" s="25" t="n">
        <f aca="false">-(C53+E53)</f>
        <v>-117060.744801768</v>
      </c>
      <c r="BQ53" s="25" t="n">
        <f aca="false">BE53</f>
        <v>21016.4741529683</v>
      </c>
      <c r="BR53" s="25" t="n">
        <f aca="false">BF53</f>
        <v>21884.5692177763</v>
      </c>
      <c r="BS53" s="25" t="n">
        <f aca="false">BG53</f>
        <v>19425.2949175896</v>
      </c>
      <c r="BT53" s="25" t="n">
        <f aca="false">BH53</f>
        <v>22135.8964736921</v>
      </c>
      <c r="BU53" s="25" t="n">
        <f aca="false">BI53+BO53</f>
        <v>57779.5952463806</v>
      </c>
      <c r="BV53" s="27" t="n">
        <f aca="false">IFERROR(IRR(BP53:BU53,0.1),NA())*100</f>
        <v>5.80255703653309</v>
      </c>
    </row>
    <row r="54" customFormat="false" ht="15" hidden="false" customHeight="true" outlineLevel="0" collapsed="false">
      <c r="A54" s="23" t="n">
        <v>53</v>
      </c>
      <c r="B54" s="24" t="n">
        <f aca="true">RAND()</f>
        <v>0.422909488075922</v>
      </c>
      <c r="C54" s="25" t="n">
        <f aca="false">IF(B54&lt;=(Datos!$D$14-Datos!$C$14)/(Datos!$E$14-Datos!$C$14),Datos!$C$14+SQRT((Datos!$E$14-Datos!$C$14)*(Datos!$D$14-Datos!$C$14)*B54),Datos!$E$14-SQRT((Datos!$E$14-Datos!$C$14)*(Datos!$E$14-Datos!$D$14)*(1-B54)))</f>
        <v>73684.4415923034</v>
      </c>
      <c r="D54" s="24" t="n">
        <f aca="true">RAND()</f>
        <v>0.56231787038668</v>
      </c>
      <c r="E54" s="25" t="n">
        <f aca="false">IF(D54&lt;=(Datos!$D$15-Datos!$C$15)/(Datos!$E$15-Datos!$C$15),Datos!$C$15+SQRT((Datos!$E$15-Datos!$C$15)*(Datos!$D$15-Datos!$C$15)*D54),Datos!$E$15-SQRT((Datos!$E$15-Datos!$C$15)*(Datos!$E$15-Datos!$D$15)*(1-D54)))</f>
        <v>31897.3881098748</v>
      </c>
      <c r="F54" s="24" t="n">
        <f aca="true">RAND()</f>
        <v>0.0379704998297266</v>
      </c>
      <c r="G54" s="25" t="n">
        <f aca="false">IF(F54&lt;=(Datos!$D$19-Datos!$C$19)/(Datos!$E$19-Datos!$C$19),Datos!$C$19+SQRT((Datos!$E$19-Datos!$C$19)*(Datos!$D$19-Datos!$C$19)*F54),Datos!$E$19-SQRT((Datos!$E$19-Datos!$C$19)*(Datos!$E$19-Datos!$D$19)*(1-F54)))</f>
        <v>32386.5403777139</v>
      </c>
      <c r="H54" s="24" t="n">
        <f aca="true">RAND()</f>
        <v>0.171557246029458</v>
      </c>
      <c r="I54" s="25" t="n">
        <f aca="false">IF(H54&lt;=(Datos!$D$19-Datos!$C$19)/(Datos!$E$19-Datos!$C$19),Datos!$C$19+SQRT((Datos!$E$19-Datos!$C$19)*(Datos!$D$19-Datos!$C$19)*H54),Datos!$E$19-SQRT((Datos!$E$19-Datos!$C$19)*(Datos!$E$19-Datos!$D$19)*(1-H54)))</f>
        <v>35072.8282943954</v>
      </c>
      <c r="J54" s="24" t="n">
        <f aca="true">RAND()</f>
        <v>0.664786024130635</v>
      </c>
      <c r="K54" s="25" t="n">
        <f aca="false">IF(J54&lt;=(Datos!$D$19-Datos!$C$19)/(Datos!$E$19-Datos!$C$19),Datos!$C$19+SQRT((Datos!$E$19-Datos!$C$19)*(Datos!$D$19-Datos!$C$19)*J54),Datos!$E$19-SQRT((Datos!$E$19-Datos!$C$19)*(Datos!$E$19-Datos!$D$19)*(1-J54)))</f>
        <v>39985.8852196285</v>
      </c>
      <c r="L54" s="24" t="n">
        <f aca="true">RAND()</f>
        <v>0.375700453244734</v>
      </c>
      <c r="M54" s="25" t="n">
        <f aca="false">IF(L54&lt;=(Datos!$D$19-Datos!$C$19)/(Datos!$E$19-Datos!$C$19),Datos!$C$19+SQRT((Datos!$E$19-Datos!$C$19)*(Datos!$D$19-Datos!$C$19)*L54),Datos!$E$19-SQRT((Datos!$E$19-Datos!$C$19)*(Datos!$E$19-Datos!$D$19)*(1-L54)))</f>
        <v>37507.0012646003</v>
      </c>
      <c r="N54" s="24" t="n">
        <f aca="true">RAND()</f>
        <v>0.81521762141473</v>
      </c>
      <c r="O54" s="25" t="n">
        <f aca="false">IF(N54&lt;=(Datos!$D$19-Datos!$C$19)/(Datos!$E$19-Datos!$C$19),Datos!$C$19+SQRT((Datos!$E$19-Datos!$C$19)*(Datos!$D$19-Datos!$C$19)*N54),Datos!$E$19-SQRT((Datos!$E$19-Datos!$C$19)*(Datos!$E$19-Datos!$D$19)*(1-N54)))</f>
        <v>41277.2754071923</v>
      </c>
      <c r="P54" s="24" t="n">
        <f aca="true">RAND()</f>
        <v>0.455100960795015</v>
      </c>
      <c r="Q54" s="26" t="n">
        <f aca="false">IF(P54&lt;=(Datos!$D$23-Datos!$C$23)/(Datos!$E$23-Datos!$C$23),Datos!$C$23+SQRT((Datos!$E$23-Datos!$C$23)*(Datos!$D$23-Datos!$C$23)*P54),Datos!$E$23-SQRT((Datos!$E$23-Datos!$C$23)*(Datos!$E$23-Datos!$D$23)*(1-P54)))</f>
        <v>0.148621350936513</v>
      </c>
      <c r="R54" s="24" t="n">
        <f aca="true">RAND()</f>
        <v>0.862922322339861</v>
      </c>
      <c r="S54" s="26" t="n">
        <f aca="false">IF(R54&lt;=(Datos!$D$24-Datos!$C$24)/(Datos!$E$24-Datos!$C$24),Datos!$C$24+SQRT((Datos!$E$24-Datos!$C$24)*(Datos!$D$24-Datos!$C$24)*R54),Datos!$E$24-SQRT((Datos!$E$24-Datos!$C$24)*(Datos!$E$24-Datos!$D$24)*(1-R54)))</f>
        <v>0.164292045970648</v>
      </c>
      <c r="T54" s="24" t="n">
        <f aca="true">RAND()</f>
        <v>0.683210261583936</v>
      </c>
      <c r="U54" s="26" t="n">
        <f aca="false">IF(T54&lt;=(Datos!$D$25-Datos!$C$25)/(Datos!$E$25-Datos!$C$25),Datos!$C$25+SQRT((Datos!$E$25-Datos!$C$25)*(Datos!$D$25-Datos!$C$25)*T54),Datos!$E$25-SQRT((Datos!$E$25-Datos!$C$25)*(Datos!$E$25-Datos!$D$25)*(1-T54)))</f>
        <v>0.190217265613027</v>
      </c>
      <c r="V54" s="24" t="n">
        <f aca="true">RAND()</f>
        <v>0.337446799361184</v>
      </c>
      <c r="W54" s="26" t="n">
        <f aca="false">IF(V54&lt;=(Datos!$D$26-Datos!$C$26)/(Datos!$E$26-Datos!$C$26),Datos!$C$26+SQRT((Datos!$E$26-Datos!$C$26)*(Datos!$D$26-Datos!$C$26)*V54),Datos!$E$26-SQRT((Datos!$E$26-Datos!$C$26)*(Datos!$E$26-Datos!$D$26)*(1-V54)))</f>
        <v>0.201844665900486</v>
      </c>
      <c r="X54" s="24" t="n">
        <f aca="true">RAND()</f>
        <v>0.0877786975628405</v>
      </c>
      <c r="Y54" s="26" t="n">
        <f aca="false">IF(X54&lt;=(Datos!$D$27-Datos!$C$27)/(Datos!$E$27-Datos!$C$27),Datos!$C$27+SQRT((Datos!$E$27-Datos!$C$27)*(Datos!$D$27-Datos!$C$27)*X54),Datos!$E$27-SQRT((Datos!$E$27-Datos!$C$27)*(Datos!$E$27-Datos!$D$27)*(1-X54)))</f>
        <v>0.205394884975851</v>
      </c>
      <c r="Z54" s="24" t="n">
        <f aca="false">(1+Q54)</f>
        <v>1.14862135093651</v>
      </c>
      <c r="AA54" s="24" t="n">
        <f aca="false">Z54*(1+S54)</f>
        <v>1.33733070272744</v>
      </c>
      <c r="AB54" s="24" t="n">
        <f aca="false">AA54*(1+U54)</f>
        <v>1.5917140922206</v>
      </c>
      <c r="AC54" s="24" t="n">
        <f aca="false">AB54*(1+W54)</f>
        <v>1.91299309137397</v>
      </c>
      <c r="AD54" s="24" t="n">
        <f aca="false">AC54*(1+Y54)</f>
        <v>2.30591208733632</v>
      </c>
      <c r="AE54" s="23" t="n">
        <f aca="false">E54*Q54</f>
        <v>4740.63291223586</v>
      </c>
      <c r="AF54" s="23" t="n">
        <f aca="false">AE54*(1+S54)</f>
        <v>5519.48119258288</v>
      </c>
      <c r="AG54" s="23" t="n">
        <f aca="false">AF54*(1+U54)</f>
        <v>6569.38181263852</v>
      </c>
      <c r="AH54" s="23" t="n">
        <f aca="false">AG54*(1+W54)</f>
        <v>7895.37648978327</v>
      </c>
      <c r="AI54" s="23" t="n">
        <f aca="false">AH54*(1+Y54)</f>
        <v>9517.04643574334</v>
      </c>
      <c r="AJ54" s="25" t="n">
        <f aca="false">G54*Z54</f>
        <v>37199.8717608097</v>
      </c>
      <c r="AK54" s="25" t="n">
        <f aca="false">I54*AA54</f>
        <v>46903.9701095827</v>
      </c>
      <c r="AL54" s="25" t="n">
        <f aca="false">K54*AB54</f>
        <v>63646.0969939982</v>
      </c>
      <c r="AM54" s="25" t="n">
        <f aca="false">M54*AC54</f>
        <v>71750.6342973349</v>
      </c>
      <c r="AN54" s="25" t="n">
        <f aca="false">O54*AD54</f>
        <v>95181.7682937548</v>
      </c>
      <c r="AO54" s="25" t="n">
        <f aca="false">C54/Datos!$D$8</f>
        <v>14736.8883184607</v>
      </c>
      <c r="AP54" s="25" t="n">
        <f aca="false">AJ54-AO54</f>
        <v>22462.983442349</v>
      </c>
      <c r="AQ54" s="25" t="n">
        <f aca="false">AK54-AO54</f>
        <v>32167.0817911221</v>
      </c>
      <c r="AR54" s="25" t="n">
        <f aca="false">AL54-AO54</f>
        <v>48909.2086755376</v>
      </c>
      <c r="AS54" s="25" t="n">
        <f aca="false">AM54-AO54</f>
        <v>57013.7459788742</v>
      </c>
      <c r="AT54" s="25" t="n">
        <f aca="false">AN54-AO54</f>
        <v>80444.8799752942</v>
      </c>
      <c r="AU54" s="25" t="n">
        <f aca="false">AP54*Datos!$D$6</f>
        <v>11231.4917211745</v>
      </c>
      <c r="AV54" s="25" t="n">
        <f aca="false">AQ54*Datos!$D$6</f>
        <v>16083.540895561</v>
      </c>
      <c r="AW54" s="25" t="n">
        <f aca="false">AR54*Datos!$D$6</f>
        <v>24454.6043377688</v>
      </c>
      <c r="AX54" s="25" t="n">
        <f aca="false">AS54*Datos!$D$6</f>
        <v>28506.8729894371</v>
      </c>
      <c r="AY54" s="25" t="n">
        <f aca="false">AT54*Datos!$D$6</f>
        <v>40222.4399876471</v>
      </c>
      <c r="AZ54" s="25" t="n">
        <f aca="false">AJ54-AU54-AE54</f>
        <v>21227.7471273993</v>
      </c>
      <c r="BA54" s="25" t="n">
        <f aca="false">AK54-AV54-AF54</f>
        <v>25300.9480214388</v>
      </c>
      <c r="BB54" s="25" t="n">
        <f aca="false">AL54-AW54-AG54</f>
        <v>32622.1108435909</v>
      </c>
      <c r="BC54" s="25" t="n">
        <f aca="false">AM54-AX54-AH54</f>
        <v>35348.3848181145</v>
      </c>
      <c r="BD54" s="25" t="n">
        <f aca="false">AN54-AY54-AI54</f>
        <v>45442.2818703644</v>
      </c>
      <c r="BE54" s="25" t="n">
        <f aca="false">AZ54/Z54</f>
        <v>18481.0661146875</v>
      </c>
      <c r="BF54" s="25" t="n">
        <f aca="false">BA54/AA54</f>
        <v>18918.9913682819</v>
      </c>
      <c r="BG54" s="25" t="n">
        <f aca="false">BB54/AB54</f>
        <v>20494.9563511621</v>
      </c>
      <c r="BH54" s="25" t="n">
        <f aca="false">BC54/AC54</f>
        <v>18478.0514772933</v>
      </c>
      <c r="BI54" s="25" t="n">
        <f aca="false">BD54/AD54</f>
        <v>19706.8579153237</v>
      </c>
      <c r="BJ54" s="25" t="n">
        <f aca="false">E54*AD54</f>
        <v>73552.5727970181</v>
      </c>
      <c r="BK54" s="25" t="n">
        <f aca="false">0.2*C54*AD54</f>
        <v>33981.9689032638</v>
      </c>
      <c r="BL54" s="25" t="n">
        <f aca="false">BJ54+BK54</f>
        <v>107534.541700282</v>
      </c>
      <c r="BM54" s="25" t="n">
        <f aca="false">BK54*Datos!$D$6</f>
        <v>16990.9844516319</v>
      </c>
      <c r="BN54" s="25" t="n">
        <f aca="false">BL54-BM54</f>
        <v>90543.55724865</v>
      </c>
      <c r="BO54" s="25" t="n">
        <f aca="false">BN54/AD54</f>
        <v>39265.8322691052</v>
      </c>
      <c r="BP54" s="25" t="n">
        <f aca="false">-(C54+E54)</f>
        <v>-105581.829702178</v>
      </c>
      <c r="BQ54" s="25" t="n">
        <f aca="false">BE54</f>
        <v>18481.0661146875</v>
      </c>
      <c r="BR54" s="25" t="n">
        <f aca="false">BF54</f>
        <v>18918.9913682819</v>
      </c>
      <c r="BS54" s="25" t="n">
        <f aca="false">BG54</f>
        <v>20494.9563511621</v>
      </c>
      <c r="BT54" s="25" t="n">
        <f aca="false">BH54</f>
        <v>18478.0514772933</v>
      </c>
      <c r="BU54" s="25" t="n">
        <f aca="false">BI54+BO54</f>
        <v>58972.6901844289</v>
      </c>
      <c r="BV54" s="27" t="n">
        <f aca="false">IFERROR(IRR(BP54:BU54,0.1),NA())*100</f>
        <v>7.31960737581982</v>
      </c>
    </row>
    <row r="55" customFormat="false" ht="15" hidden="false" customHeight="true" outlineLevel="0" collapsed="false">
      <c r="A55" s="23" t="n">
        <v>54</v>
      </c>
      <c r="B55" s="24" t="n">
        <f aca="true">RAND()</f>
        <v>0.83338802757354</v>
      </c>
      <c r="C55" s="25" t="n">
        <f aca="false">IF(B55&lt;=(Datos!$D$14-Datos!$C$14)/(Datos!$E$14-Datos!$C$14),Datos!$C$14+SQRT((Datos!$E$14-Datos!$C$14)*(Datos!$D$14-Datos!$C$14)*B55),Datos!$E$14-SQRT((Datos!$E$14-Datos!$C$14)*(Datos!$E$14-Datos!$D$14)*(1-B55)))</f>
        <v>85860.1850467642</v>
      </c>
      <c r="D55" s="24" t="n">
        <f aca="true">RAND()</f>
        <v>0.701061462033186</v>
      </c>
      <c r="E55" s="25" t="n">
        <f aca="false">IF(D55&lt;=(Datos!$D$15-Datos!$C$15)/(Datos!$E$15-Datos!$C$15),Datos!$C$15+SQRT((Datos!$E$15-Datos!$C$15)*(Datos!$D$15-Datos!$C$15)*D55),Datos!$E$15-SQRT((Datos!$E$15-Datos!$C$15)*(Datos!$E$15-Datos!$D$15)*(1-D55)))</f>
        <v>33303.6740898443</v>
      </c>
      <c r="F55" s="24" t="n">
        <f aca="true">RAND()</f>
        <v>0.830956620145814</v>
      </c>
      <c r="G55" s="25" t="n">
        <f aca="false">IF(F55&lt;=(Datos!$D$19-Datos!$C$19)/(Datos!$E$19-Datos!$C$19),Datos!$C$19+SQRT((Datos!$E$19-Datos!$C$19)*(Datos!$D$19-Datos!$C$19)*F55),Datos!$E$19-SQRT((Datos!$E$19-Datos!$C$19)*(Datos!$E$19-Datos!$D$19)*(1-F55)))</f>
        <v>41439.3464800596</v>
      </c>
      <c r="H55" s="24" t="n">
        <f aca="true">RAND()</f>
        <v>0.540076908213341</v>
      </c>
      <c r="I55" s="25" t="n">
        <f aca="false">IF(H55&lt;=(Datos!$D$19-Datos!$C$19)/(Datos!$E$19-Datos!$C$19),Datos!$C$19+SQRT((Datos!$E$19-Datos!$C$19)*(Datos!$D$19-Datos!$C$19)*H55),Datos!$E$19-SQRT((Datos!$E$19-Datos!$C$19)*(Datos!$E$19-Datos!$D$19)*(1-H55)))</f>
        <v>39000.6408789597</v>
      </c>
      <c r="J55" s="24" t="n">
        <f aca="true">RAND()</f>
        <v>0.37204845308975</v>
      </c>
      <c r="K55" s="25" t="n">
        <f aca="false">IF(J55&lt;=(Datos!$D$19-Datos!$C$19)/(Datos!$E$19-Datos!$C$19),Datos!$C$19+SQRT((Datos!$E$19-Datos!$C$19)*(Datos!$D$19-Datos!$C$19)*J55),Datos!$E$19-SQRT((Datos!$E$19-Datos!$C$19)*(Datos!$E$19-Datos!$D$19)*(1-J55)))</f>
        <v>37470.4262236811</v>
      </c>
      <c r="L55" s="24" t="n">
        <f aca="true">RAND()</f>
        <v>0.544507327475186</v>
      </c>
      <c r="M55" s="25" t="n">
        <f aca="false">IF(L55&lt;=(Datos!$D$19-Datos!$C$19)/(Datos!$E$19-Datos!$C$19),Datos!$C$19+SQRT((Datos!$E$19-Datos!$C$19)*(Datos!$D$19-Datos!$C$19)*L55),Datos!$E$19-SQRT((Datos!$E$19-Datos!$C$19)*(Datos!$E$19-Datos!$D$19)*(1-L55)))</f>
        <v>39037.4830080769</v>
      </c>
      <c r="N55" s="24" t="n">
        <f aca="true">RAND()</f>
        <v>0.958775067278781</v>
      </c>
      <c r="O55" s="25" t="n">
        <f aca="false">IF(N55&lt;=(Datos!$D$19-Datos!$C$19)/(Datos!$E$19-Datos!$C$19),Datos!$C$19+SQRT((Datos!$E$19-Datos!$C$19)*(Datos!$D$19-Datos!$C$19)*N55),Datos!$E$19-SQRT((Datos!$E$19-Datos!$C$19)*(Datos!$E$19-Datos!$D$19)*(1-N55)))</f>
        <v>43241.6286074633</v>
      </c>
      <c r="P55" s="24" t="n">
        <f aca="true">RAND()</f>
        <v>0.0980144098806079</v>
      </c>
      <c r="Q55" s="26" t="n">
        <f aca="false">IF(P55&lt;=(Datos!$D$23-Datos!$C$23)/(Datos!$E$23-Datos!$C$23),Datos!$C$23+SQRT((Datos!$E$23-Datos!$C$23)*(Datos!$D$23-Datos!$C$23)*P55),Datos!$E$23-SQRT((Datos!$E$23-Datos!$C$23)*(Datos!$E$23-Datos!$D$23)*(1-P55)))</f>
        <v>0.133282542594891</v>
      </c>
      <c r="R55" s="24" t="n">
        <f aca="true">RAND()</f>
        <v>0.684382786942869</v>
      </c>
      <c r="S55" s="26" t="n">
        <f aca="false">IF(R55&lt;=(Datos!$D$24-Datos!$C$24)/(Datos!$E$24-Datos!$C$24),Datos!$C$24+SQRT((Datos!$E$24-Datos!$C$24)*(Datos!$D$24-Datos!$C$24)*R55),Datos!$E$24-SQRT((Datos!$E$24-Datos!$C$24)*(Datos!$E$24-Datos!$D$24)*(1-R55)))</f>
        <v>0.156164921155934</v>
      </c>
      <c r="T55" s="24" t="n">
        <f aca="true">RAND()</f>
        <v>0.67694222861247</v>
      </c>
      <c r="U55" s="26" t="n">
        <f aca="false">IF(T55&lt;=(Datos!$D$25-Datos!$C$25)/(Datos!$E$25-Datos!$C$25),Datos!$C$25+SQRT((Datos!$E$25-Datos!$C$25)*(Datos!$D$25-Datos!$C$25)*T55),Datos!$E$25-SQRT((Datos!$E$25-Datos!$C$25)*(Datos!$E$25-Datos!$D$25)*(1-T55)))</f>
        <v>0.189924066766182</v>
      </c>
      <c r="V55" s="24" t="n">
        <f aca="true">RAND()</f>
        <v>0.367139317627186</v>
      </c>
      <c r="W55" s="26" t="n">
        <f aca="false">IF(V55&lt;=(Datos!$D$26-Datos!$C$26)/(Datos!$E$26-Datos!$C$26),Datos!$C$26+SQRT((Datos!$E$26-Datos!$C$26)*(Datos!$D$26-Datos!$C$26)*V55),Datos!$E$26-SQRT((Datos!$E$26-Datos!$C$26)*(Datos!$E$26-Datos!$D$26)*(1-V55)))</f>
        <v>0.202936081885325</v>
      </c>
      <c r="X55" s="24" t="n">
        <f aca="true">RAND()</f>
        <v>0.109382170977698</v>
      </c>
      <c r="Y55" s="26" t="n">
        <f aca="false">IF(X55&lt;=(Datos!$D$27-Datos!$C$27)/(Datos!$E$27-Datos!$C$27),Datos!$C$27+SQRT((Datos!$E$27-Datos!$C$27)*(Datos!$D$27-Datos!$C$27)*X55),Datos!$E$27-SQRT((Datos!$E$27-Datos!$C$27)*(Datos!$E$27-Datos!$D$27)*(1-X55)))</f>
        <v>0.207185222187676</v>
      </c>
      <c r="Z55" s="24" t="n">
        <f aca="false">(1+Q55)</f>
        <v>1.13328254259489</v>
      </c>
      <c r="AA55" s="24" t="n">
        <f aca="false">Z55*(1+S55)</f>
        <v>1.31026152150662</v>
      </c>
      <c r="AB55" s="24" t="n">
        <f aca="false">AA55*(1+U55)</f>
        <v>1.5591117181984</v>
      </c>
      <c r="AC55" s="24" t="n">
        <f aca="false">AB55*(1+W55)</f>
        <v>1.87551174151108</v>
      </c>
      <c r="AD55" s="24" t="n">
        <f aca="false">AC55*(1+Y55)</f>
        <v>2.26409005839165</v>
      </c>
      <c r="AE55" s="23" t="n">
        <f aca="false">E55*Q55</f>
        <v>4438.79836044605</v>
      </c>
      <c r="AF55" s="23" t="n">
        <f aca="false">AE55*(1+S55)</f>
        <v>5131.98295643219</v>
      </c>
      <c r="AG55" s="23" t="n">
        <f aca="false">AF55*(1+U55)</f>
        <v>6106.67003009253</v>
      </c>
      <c r="AH55" s="23" t="n">
        <f aca="false">AG55*(1+W55)</f>
        <v>7345.93371936604</v>
      </c>
      <c r="AI55" s="23" t="n">
        <f aca="false">AH55*(1+Y55)</f>
        <v>8867.90262918884</v>
      </c>
      <c r="AJ55" s="25" t="n">
        <f aca="false">G55*Z55</f>
        <v>46962.4879423926</v>
      </c>
      <c r="AK55" s="25" t="n">
        <f aca="false">I55*AA55</f>
        <v>51101.039057799</v>
      </c>
      <c r="AL55" s="25" t="n">
        <f aca="false">K55*AB55</f>
        <v>58420.5806112299</v>
      </c>
      <c r="AM55" s="25" t="n">
        <f aca="false">M55*AC55</f>
        <v>73215.2577406875</v>
      </c>
      <c r="AN55" s="25" t="n">
        <f aca="false">O55*AD55</f>
        <v>97902.9414388216</v>
      </c>
      <c r="AO55" s="25" t="n">
        <f aca="false">C55/Datos!$D$8</f>
        <v>17172.0370093528</v>
      </c>
      <c r="AP55" s="25" t="n">
        <f aca="false">AJ55-AO55</f>
        <v>29790.4509330398</v>
      </c>
      <c r="AQ55" s="25" t="n">
        <f aca="false">AK55-AO55</f>
        <v>33929.0020484462</v>
      </c>
      <c r="AR55" s="25" t="n">
        <f aca="false">AL55-AO55</f>
        <v>41248.543601877</v>
      </c>
      <c r="AS55" s="25" t="n">
        <f aca="false">AM55-AO55</f>
        <v>56043.2207313346</v>
      </c>
      <c r="AT55" s="25" t="n">
        <f aca="false">AN55-AO55</f>
        <v>80730.9044294688</v>
      </c>
      <c r="AU55" s="25" t="n">
        <f aca="false">AP55*Datos!$D$6</f>
        <v>14895.2254665199</v>
      </c>
      <c r="AV55" s="25" t="n">
        <f aca="false">AQ55*Datos!$D$6</f>
        <v>16964.5010242231</v>
      </c>
      <c r="AW55" s="25" t="n">
        <f aca="false">AR55*Datos!$D$6</f>
        <v>20624.2718009385</v>
      </c>
      <c r="AX55" s="25" t="n">
        <f aca="false">AS55*Datos!$D$6</f>
        <v>28021.6103656673</v>
      </c>
      <c r="AY55" s="25" t="n">
        <f aca="false">AT55*Datos!$D$6</f>
        <v>40365.4522147344</v>
      </c>
      <c r="AZ55" s="25" t="n">
        <f aca="false">AJ55-AU55-AE55</f>
        <v>27628.4641154267</v>
      </c>
      <c r="BA55" s="25" t="n">
        <f aca="false">AK55-AV55-AF55</f>
        <v>29004.5550771437</v>
      </c>
      <c r="BB55" s="25" t="n">
        <f aca="false">AL55-AW55-AG55</f>
        <v>31689.6387801988</v>
      </c>
      <c r="BC55" s="25" t="n">
        <f aca="false">AM55-AX55-AH55</f>
        <v>37847.7136556541</v>
      </c>
      <c r="BD55" s="25" t="n">
        <f aca="false">AN55-AY55-AI55</f>
        <v>48669.5865948984</v>
      </c>
      <c r="BE55" s="25" t="n">
        <f aca="false">AZ55/Z55</f>
        <v>24379.149132718</v>
      </c>
      <c r="BF55" s="25" t="n">
        <f aca="false">BA55/AA55</f>
        <v>22136.4625313827</v>
      </c>
      <c r="BG55" s="25" t="n">
        <f aca="false">BB55/AB55</f>
        <v>20325.4445530158</v>
      </c>
      <c r="BH55" s="25" t="n">
        <f aca="false">BC55/AC55</f>
        <v>20179.9395961982</v>
      </c>
      <c r="BI55" s="25" t="n">
        <f aca="false">BD55/AD55</f>
        <v>21496.3121340995</v>
      </c>
      <c r="BJ55" s="25" t="n">
        <f aca="false">E55*AD55</f>
        <v>75402.5174147321</v>
      </c>
      <c r="BK55" s="25" t="n">
        <f aca="false">0.2*C55*AD55</f>
        <v>38879.0382752092</v>
      </c>
      <c r="BL55" s="25" t="n">
        <f aca="false">BJ55+BK55</f>
        <v>114281.555689941</v>
      </c>
      <c r="BM55" s="25" t="n">
        <f aca="false">BK55*Datos!$D$6</f>
        <v>19439.5191376046</v>
      </c>
      <c r="BN55" s="25" t="n">
        <f aca="false">BL55-BM55</f>
        <v>94842.0365523367</v>
      </c>
      <c r="BO55" s="25" t="n">
        <f aca="false">BN55/AD55</f>
        <v>41889.6925945207</v>
      </c>
      <c r="BP55" s="25" t="n">
        <f aca="false">-(C55+E55)</f>
        <v>-119163.859136608</v>
      </c>
      <c r="BQ55" s="25" t="n">
        <f aca="false">BE55</f>
        <v>24379.149132718</v>
      </c>
      <c r="BR55" s="25" t="n">
        <f aca="false">BF55</f>
        <v>22136.4625313827</v>
      </c>
      <c r="BS55" s="25" t="n">
        <f aca="false">BG55</f>
        <v>20325.4445530158</v>
      </c>
      <c r="BT55" s="25" t="n">
        <f aca="false">BH55</f>
        <v>20179.9395961982</v>
      </c>
      <c r="BU55" s="25" t="n">
        <f aca="false">BI55+BO55</f>
        <v>63386.0047286202</v>
      </c>
      <c r="BV55" s="27" t="n">
        <f aca="false">IFERROR(IRR(BP55:BU55,0.1),NA())*100</f>
        <v>7.03635606558016</v>
      </c>
    </row>
    <row r="56" customFormat="false" ht="15" hidden="false" customHeight="true" outlineLevel="0" collapsed="false">
      <c r="A56" s="23" t="n">
        <v>55</v>
      </c>
      <c r="B56" s="24" t="n">
        <f aca="true">RAND()</f>
        <v>0.292712392063116</v>
      </c>
      <c r="C56" s="25" t="n">
        <f aca="false">IF(B56&lt;=(Datos!$D$14-Datos!$C$14)/(Datos!$E$14-Datos!$C$14),Datos!$C$14+SQRT((Datos!$E$14-Datos!$C$14)*(Datos!$D$14-Datos!$C$14)*B56),Datos!$E$14-SQRT((Datos!$E$14-Datos!$C$14)*(Datos!$E$14-Datos!$D$14)*(1-B56)))</f>
        <v>70866.7693256608</v>
      </c>
      <c r="D56" s="24" t="n">
        <f aca="true">RAND()</f>
        <v>0.267246053776283</v>
      </c>
      <c r="E56" s="25" t="n">
        <f aca="false">IF(D56&lt;=(Datos!$D$15-Datos!$C$15)/(Datos!$E$15-Datos!$C$15),Datos!$C$15+SQRT((Datos!$E$15-Datos!$C$15)*(Datos!$D$15-Datos!$C$15)*D56),Datos!$E$15-SQRT((Datos!$E$15-Datos!$C$15)*(Datos!$E$15-Datos!$D$15)*(1-D56)))</f>
        <v>29476.9916275576</v>
      </c>
      <c r="F56" s="24" t="n">
        <f aca="true">RAND()</f>
        <v>0.931809360437954</v>
      </c>
      <c r="G56" s="25" t="n">
        <f aca="false">IF(F56&lt;=(Datos!$D$19-Datos!$C$19)/(Datos!$E$19-Datos!$C$19),Datos!$C$19+SQRT((Datos!$E$19-Datos!$C$19)*(Datos!$D$19-Datos!$C$19)*F56),Datos!$E$19-SQRT((Datos!$E$19-Datos!$C$19)*(Datos!$E$19-Datos!$D$19)*(1-F56)))</f>
        <v>42738.5186343564</v>
      </c>
      <c r="H56" s="24" t="n">
        <f aca="true">RAND()</f>
        <v>0.396103294860941</v>
      </c>
      <c r="I56" s="25" t="n">
        <f aca="false">IF(H56&lt;=(Datos!$D$19-Datos!$C$19)/(Datos!$E$19-Datos!$C$19),Datos!$C$19+SQRT((Datos!$E$19-Datos!$C$19)*(Datos!$D$19-Datos!$C$19)*H56),Datos!$E$19-SQRT((Datos!$E$19-Datos!$C$19)*(Datos!$E$19-Datos!$D$19)*(1-H56)))</f>
        <v>37708.1446684102</v>
      </c>
      <c r="J56" s="24" t="n">
        <f aca="true">RAND()</f>
        <v>0.937374532299653</v>
      </c>
      <c r="K56" s="25" t="n">
        <f aca="false">IF(J56&lt;=(Datos!$D$19-Datos!$C$19)/(Datos!$E$19-Datos!$C$19),Datos!$C$19+SQRT((Datos!$E$19-Datos!$C$19)*(Datos!$D$19-Datos!$C$19)*J56),Datos!$E$19-SQRT((Datos!$E$19-Datos!$C$19)*(Datos!$E$19-Datos!$D$19)*(1-J56)))</f>
        <v>42832.7644157762</v>
      </c>
      <c r="L56" s="24" t="n">
        <f aca="true">RAND()</f>
        <v>0.877458838089937</v>
      </c>
      <c r="M56" s="25" t="n">
        <f aca="false">IF(L56&lt;=(Datos!$D$19-Datos!$C$19)/(Datos!$E$19-Datos!$C$19),Datos!$C$19+SQRT((Datos!$E$19-Datos!$C$19)*(Datos!$D$19-Datos!$C$19)*L56),Datos!$E$19-SQRT((Datos!$E$19-Datos!$C$19)*(Datos!$E$19-Datos!$D$19)*(1-L56)))</f>
        <v>41968.4018829576</v>
      </c>
      <c r="N56" s="24" t="n">
        <f aca="true">RAND()</f>
        <v>0.0722043110200851</v>
      </c>
      <c r="O56" s="25" t="n">
        <f aca="false">IF(N56&lt;=(Datos!$D$19-Datos!$C$19)/(Datos!$E$19-Datos!$C$19),Datos!$C$19+SQRT((Datos!$E$19-Datos!$C$19)*(Datos!$D$19-Datos!$C$19)*N56),Datos!$E$19-SQRT((Datos!$E$19-Datos!$C$19)*(Datos!$E$19-Datos!$D$19)*(1-N56)))</f>
        <v>33290.9947816751</v>
      </c>
      <c r="P56" s="24" t="n">
        <f aca="true">RAND()</f>
        <v>0.87723150195954</v>
      </c>
      <c r="Q56" s="26" t="n">
        <f aca="false">IF(P56&lt;=(Datos!$D$23-Datos!$C$23)/(Datos!$E$23-Datos!$C$23),Datos!$C$23+SQRT((Datos!$E$23-Datos!$C$23)*(Datos!$D$23-Datos!$C$23)*P56),Datos!$E$23-SQRT((Datos!$E$23-Datos!$C$23)*(Datos!$E$23-Datos!$D$23)*(1-P56)))</f>
        <v>0.165134493063712</v>
      </c>
      <c r="R56" s="24" t="n">
        <f aca="true">RAND()</f>
        <v>0.172792806483451</v>
      </c>
      <c r="S56" s="26" t="n">
        <f aca="false">IF(R56&lt;=(Datos!$D$24-Datos!$C$24)/(Datos!$E$24-Datos!$C$24),Datos!$C$24+SQRT((Datos!$E$24-Datos!$C$24)*(Datos!$D$24-Datos!$C$24)*R56),Datos!$E$24-SQRT((Datos!$E$24-Datos!$C$24)*(Datos!$E$24-Datos!$D$24)*(1-R56)))</f>
        <v>0.137635959051614</v>
      </c>
      <c r="T56" s="24" t="n">
        <f aca="true">RAND()</f>
        <v>0.887682547097622</v>
      </c>
      <c r="U56" s="26" t="n">
        <f aca="false">IF(T56&lt;=(Datos!$D$25-Datos!$C$25)/(Datos!$E$25-Datos!$C$25),Datos!$C$25+SQRT((Datos!$E$25-Datos!$C$25)*(Datos!$D$25-Datos!$C$25)*T56),Datos!$E$25-SQRT((Datos!$E$25-Datos!$C$25)*(Datos!$E$25-Datos!$D$25)*(1-T56)))</f>
        <v>0.202266166006003</v>
      </c>
      <c r="V56" s="24" t="n">
        <f aca="true">RAND()</f>
        <v>0.982071019756673</v>
      </c>
      <c r="W56" s="26" t="n">
        <f aca="false">IF(V56&lt;=(Datos!$D$26-Datos!$C$26)/(Datos!$E$26-Datos!$C$26),Datos!$C$26+SQRT((Datos!$E$26-Datos!$C$26)*(Datos!$D$26-Datos!$C$26)*V56),Datos!$E$26-SQRT((Datos!$E$26-Datos!$C$26)*(Datos!$E$26-Datos!$D$26)*(1-V56)))</f>
        <v>0.242078419927082</v>
      </c>
      <c r="X56" s="24" t="n">
        <f aca="true">RAND()</f>
        <v>0.776623349699057</v>
      </c>
      <c r="Y56" s="26" t="n">
        <f aca="false">IF(X56&lt;=(Datos!$D$27-Datos!$C$27)/(Datos!$E$27-Datos!$C$27),Datos!$C$27+SQRT((Datos!$E$27-Datos!$C$27)*(Datos!$D$27-Datos!$C$27)*X56),Datos!$E$27-SQRT((Datos!$E$27-Datos!$C$27)*(Datos!$E$27-Datos!$D$27)*(1-X56)))</f>
        <v>0.245269121640461</v>
      </c>
      <c r="Z56" s="24" t="n">
        <f aca="false">(1+Q56)</f>
        <v>1.16513449306371</v>
      </c>
      <c r="AA56" s="24" t="n">
        <f aca="false">Z56*(1+S56)</f>
        <v>1.32549889644065</v>
      </c>
      <c r="AB56" s="24" t="n">
        <f aca="false">AA56*(1+U56)</f>
        <v>1.59360247626889</v>
      </c>
      <c r="AC56" s="24" t="n">
        <f aca="false">AB56*(1+W56)</f>
        <v>1.97937924571595</v>
      </c>
      <c r="AD56" s="24" t="n">
        <f aca="false">AC56*(1+Y56)</f>
        <v>2.46485985470606</v>
      </c>
      <c r="AE56" s="23" t="n">
        <f aca="false">E56*Q56</f>
        <v>4867.66806946001</v>
      </c>
      <c r="AF56" s="23" t="n">
        <f aca="false">AE56*(1+S56)</f>
        <v>5537.63423254506</v>
      </c>
      <c r="AG56" s="23" t="n">
        <f aca="false">AF56*(1+U56)</f>
        <v>6657.71027750554</v>
      </c>
      <c r="AH56" s="23" t="n">
        <f aca="false">AG56*(1+W56)</f>
        <v>8269.39826181638</v>
      </c>
      <c r="AI56" s="23" t="n">
        <f aca="false">AH56*(1+Y56)</f>
        <v>10297.6263099872</v>
      </c>
      <c r="AJ56" s="25" t="n">
        <f aca="false">G56*Z56</f>
        <v>49796.1222433348</v>
      </c>
      <c r="AK56" s="25" t="n">
        <f aca="false">I56*AA56</f>
        <v>49982.1041448022</v>
      </c>
      <c r="AL56" s="25" t="n">
        <f aca="false">K56*AB56</f>
        <v>68258.3994384229</v>
      </c>
      <c r="AM56" s="25" t="n">
        <f aca="false">M56*AC56</f>
        <v>83071.3836629925</v>
      </c>
      <c r="AN56" s="25" t="n">
        <f aca="false">O56*AD56</f>
        <v>82057.6365605798</v>
      </c>
      <c r="AO56" s="25" t="n">
        <f aca="false">C56/Datos!$D$8</f>
        <v>14173.3538651322</v>
      </c>
      <c r="AP56" s="25" t="n">
        <f aca="false">AJ56-AO56</f>
        <v>35622.7683782027</v>
      </c>
      <c r="AQ56" s="25" t="n">
        <f aca="false">AK56-AO56</f>
        <v>35808.7502796701</v>
      </c>
      <c r="AR56" s="25" t="n">
        <f aca="false">AL56-AO56</f>
        <v>54085.0455732908</v>
      </c>
      <c r="AS56" s="25" t="n">
        <f aca="false">AM56-AO56</f>
        <v>68898.0297978604</v>
      </c>
      <c r="AT56" s="25" t="n">
        <f aca="false">AN56-AO56</f>
        <v>67884.2826954477</v>
      </c>
      <c r="AU56" s="25" t="n">
        <f aca="false">AP56*Datos!$D$6</f>
        <v>17811.3841891013</v>
      </c>
      <c r="AV56" s="25" t="n">
        <f aca="false">AQ56*Datos!$D$6</f>
        <v>17904.375139835</v>
      </c>
      <c r="AW56" s="25" t="n">
        <f aca="false">AR56*Datos!$D$6</f>
        <v>27042.5227866454</v>
      </c>
      <c r="AX56" s="25" t="n">
        <f aca="false">AS56*Datos!$D$6</f>
        <v>34449.0148989302</v>
      </c>
      <c r="AY56" s="25" t="n">
        <f aca="false">AT56*Datos!$D$6</f>
        <v>33942.1413477238</v>
      </c>
      <c r="AZ56" s="25" t="n">
        <f aca="false">AJ56-AU56-AE56</f>
        <v>27117.0699847735</v>
      </c>
      <c r="BA56" s="25" t="n">
        <f aca="false">AK56-AV56-AF56</f>
        <v>26540.0947724221</v>
      </c>
      <c r="BB56" s="25" t="n">
        <f aca="false">AL56-AW56-AG56</f>
        <v>34558.166374272</v>
      </c>
      <c r="BC56" s="25" t="n">
        <f aca="false">AM56-AX56-AH56</f>
        <v>40352.970502246</v>
      </c>
      <c r="BD56" s="25" t="n">
        <f aca="false">AN56-AY56-AI56</f>
        <v>37817.8689028688</v>
      </c>
      <c r="BE56" s="25" t="n">
        <f aca="false">AZ56/Z56</f>
        <v>23273.7680896129</v>
      </c>
      <c r="BF56" s="25" t="n">
        <f aca="false">BA56/AA56</f>
        <v>20022.7211381993</v>
      </c>
      <c r="BG56" s="25" t="n">
        <f aca="false">BB56/AB56</f>
        <v>21685.5626725576</v>
      </c>
      <c r="BH56" s="25" t="n">
        <f aca="false">BC56/AC56</f>
        <v>20386.67960654</v>
      </c>
      <c r="BI56" s="25" t="n">
        <f aca="false">BD56/AD56</f>
        <v>15342.8069472853</v>
      </c>
      <c r="BJ56" s="25" t="n">
        <f aca="false">E56*AD56</f>
        <v>72656.6533002734</v>
      </c>
      <c r="BK56" s="25" t="n">
        <f aca="false">0.2*C56*AD56</f>
        <v>34935.3309487072</v>
      </c>
      <c r="BL56" s="25" t="n">
        <f aca="false">BJ56+BK56</f>
        <v>107591.984248981</v>
      </c>
      <c r="BM56" s="25" t="n">
        <f aca="false">BK56*Datos!$D$6</f>
        <v>17467.6654743536</v>
      </c>
      <c r="BN56" s="25" t="n">
        <f aca="false">BL56-BM56</f>
        <v>90124.318774627</v>
      </c>
      <c r="BO56" s="25" t="n">
        <f aca="false">BN56/AD56</f>
        <v>36563.6685601237</v>
      </c>
      <c r="BP56" s="25" t="n">
        <f aca="false">-(C56+E56)</f>
        <v>-100343.760953218</v>
      </c>
      <c r="BQ56" s="25" t="n">
        <f aca="false">BE56</f>
        <v>23273.7680896129</v>
      </c>
      <c r="BR56" s="25" t="n">
        <f aca="false">BF56</f>
        <v>20022.7211381993</v>
      </c>
      <c r="BS56" s="25" t="n">
        <f aca="false">BG56</f>
        <v>21685.5626725576</v>
      </c>
      <c r="BT56" s="25" t="n">
        <f aca="false">BH56</f>
        <v>20386.67960654</v>
      </c>
      <c r="BU56" s="25" t="n">
        <f aca="false">BI56+BO56</f>
        <v>51906.475507409</v>
      </c>
      <c r="BV56" s="27" t="n">
        <f aca="false">IFERROR(IRR(BP56:BU56,0.1),NA())*100</f>
        <v>9.93437143583142</v>
      </c>
    </row>
    <row r="57" customFormat="false" ht="15" hidden="false" customHeight="true" outlineLevel="0" collapsed="false">
      <c r="A57" s="23" t="n">
        <v>56</v>
      </c>
      <c r="B57" s="24" t="n">
        <f aca="true">RAND()</f>
        <v>0.339761035837942</v>
      </c>
      <c r="C57" s="25" t="n">
        <f aca="false">IF(B57&lt;=(Datos!$D$14-Datos!$C$14)/(Datos!$E$14-Datos!$C$14),Datos!$C$14+SQRT((Datos!$E$14-Datos!$C$14)*(Datos!$D$14-Datos!$C$14)*B57),Datos!$E$14-SQRT((Datos!$E$14-Datos!$C$14)*(Datos!$E$14-Datos!$D$14)*(1-B57)))</f>
        <v>71852.4111690811</v>
      </c>
      <c r="D57" s="24" t="n">
        <f aca="true">RAND()</f>
        <v>0.958258873021909</v>
      </c>
      <c r="E57" s="25" t="n">
        <f aca="false">IF(D57&lt;=(Datos!$D$15-Datos!$C$15)/(Datos!$E$15-Datos!$C$15),Datos!$C$15+SQRT((Datos!$E$15-Datos!$C$15)*(Datos!$D$15-Datos!$C$15)*D57),Datos!$E$15-SQRT((Datos!$E$15-Datos!$C$15)*(Datos!$E$15-Datos!$D$15)*(1-D57)))</f>
        <v>37497.7671877474</v>
      </c>
      <c r="F57" s="24" t="n">
        <f aca="true">RAND()</f>
        <v>0.17922221458832</v>
      </c>
      <c r="G57" s="25" t="n">
        <f aca="false">IF(F57&lt;=(Datos!$D$19-Datos!$C$19)/(Datos!$E$19-Datos!$C$19),Datos!$C$19+SQRT((Datos!$E$19-Datos!$C$19)*(Datos!$D$19-Datos!$C$19)*F57),Datos!$E$19-SQRT((Datos!$E$19-Datos!$C$19)*(Datos!$E$19-Datos!$D$19)*(1-F57)))</f>
        <v>35184.9139036486</v>
      </c>
      <c r="H57" s="24" t="n">
        <f aca="true">RAND()</f>
        <v>0.370780629292627</v>
      </c>
      <c r="I57" s="25" t="n">
        <f aca="false">IF(H57&lt;=(Datos!$D$19-Datos!$C$19)/(Datos!$E$19-Datos!$C$19),Datos!$C$19+SQRT((Datos!$E$19-Datos!$C$19)*(Datos!$D$19-Datos!$C$19)*H57),Datos!$E$19-SQRT((Datos!$E$19-Datos!$C$19)*(Datos!$E$19-Datos!$D$19)*(1-H57)))</f>
        <v>37457.6869332182</v>
      </c>
      <c r="J57" s="24" t="n">
        <f aca="true">RAND()</f>
        <v>0.933272224692201</v>
      </c>
      <c r="K57" s="25" t="n">
        <f aca="false">IF(J57&lt;=(Datos!$D$19-Datos!$C$19)/(Datos!$E$19-Datos!$C$19),Datos!$C$19+SQRT((Datos!$E$19-Datos!$C$19)*(Datos!$D$19-Datos!$C$19)*J57),Datos!$E$19-SQRT((Datos!$E$19-Datos!$C$19)*(Datos!$E$19-Datos!$D$19)*(1-J57)))</f>
        <v>42762.9074341716</v>
      </c>
      <c r="L57" s="24" t="n">
        <f aca="true">RAND()</f>
        <v>0.175573250473969</v>
      </c>
      <c r="M57" s="25" t="n">
        <f aca="false">IF(L57&lt;=(Datos!$D$19-Datos!$C$19)/(Datos!$E$19-Datos!$C$19),Datos!$C$19+SQRT((Datos!$E$19-Datos!$C$19)*(Datos!$D$19-Datos!$C$19)*L57),Datos!$E$19-SQRT((Datos!$E$19-Datos!$C$19)*(Datos!$E$19-Datos!$D$19)*(1-L57)))</f>
        <v>35131.8600498353</v>
      </c>
      <c r="N57" s="24" t="n">
        <f aca="true">RAND()</f>
        <v>0.16329481860047</v>
      </c>
      <c r="O57" s="25" t="n">
        <f aca="false">IF(N57&lt;=(Datos!$D$19-Datos!$C$19)/(Datos!$E$19-Datos!$C$19),Datos!$C$19+SQRT((Datos!$E$19-Datos!$C$19)*(Datos!$D$19-Datos!$C$19)*N57),Datos!$E$19-SQRT((Datos!$E$19-Datos!$C$19)*(Datos!$E$19-Datos!$D$19)*(1-N57)))</f>
        <v>34949.1638475676</v>
      </c>
      <c r="P57" s="24" t="n">
        <f aca="true">RAND()</f>
        <v>0.488937422072111</v>
      </c>
      <c r="Q57" s="26" t="n">
        <f aca="false">IF(P57&lt;=(Datos!$D$23-Datos!$C$23)/(Datos!$E$23-Datos!$C$23),Datos!$C$23+SQRT((Datos!$E$23-Datos!$C$23)*(Datos!$D$23-Datos!$C$23)*P57),Datos!$E$23-SQRT((Datos!$E$23-Datos!$C$23)*(Datos!$E$23-Datos!$D$23)*(1-P57)))</f>
        <v>0.149666266359786</v>
      </c>
      <c r="R57" s="24" t="n">
        <f aca="true">RAND()</f>
        <v>0.219561023126431</v>
      </c>
      <c r="S57" s="26" t="n">
        <f aca="false">IF(R57&lt;=(Datos!$D$24-Datos!$C$24)/(Datos!$E$24-Datos!$C$24),Datos!$C$24+SQRT((Datos!$E$24-Datos!$C$24)*(Datos!$D$24-Datos!$C$24)*R57),Datos!$E$24-SQRT((Datos!$E$24-Datos!$C$24)*(Datos!$E$24-Datos!$D$24)*(1-R57)))</f>
        <v>0.139879885352476</v>
      </c>
      <c r="T57" s="24" t="n">
        <f aca="true">RAND()</f>
        <v>0.534507634583616</v>
      </c>
      <c r="U57" s="26" t="n">
        <f aca="false">IF(T57&lt;=(Datos!$D$25-Datos!$C$25)/(Datos!$E$25-Datos!$C$25),Datos!$C$25+SQRT((Datos!$E$25-Datos!$C$25)*(Datos!$D$25-Datos!$C$25)*T57),Datos!$E$25-SQRT((Datos!$E$25-Datos!$C$25)*(Datos!$E$25-Datos!$D$25)*(1-T57)))</f>
        <v>0.183897664574631</v>
      </c>
      <c r="V57" s="24" t="n">
        <f aca="true">RAND()</f>
        <v>0.275726136252699</v>
      </c>
      <c r="W57" s="26" t="n">
        <f aca="false">IF(V57&lt;=(Datos!$D$26-Datos!$C$26)/(Datos!$E$26-Datos!$C$26),Datos!$C$26+SQRT((Datos!$E$26-Datos!$C$26)*(Datos!$D$26-Datos!$C$26)*V57),Datos!$E$26-SQRT((Datos!$E$26-Datos!$C$26)*(Datos!$E$26-Datos!$D$26)*(1-V57)))</f>
        <v>0.199647304923418</v>
      </c>
      <c r="X57" s="24" t="n">
        <f aca="true">RAND()</f>
        <v>0.239166029660241</v>
      </c>
      <c r="Y57" s="26" t="n">
        <f aca="false">IF(X57&lt;=(Datos!$D$27-Datos!$C$27)/(Datos!$E$27-Datos!$C$27),Datos!$C$27+SQRT((Datos!$E$27-Datos!$C$27)*(Datos!$D$27-Datos!$C$27)*X57),Datos!$E$27-SQRT((Datos!$E$27-Datos!$C$27)*(Datos!$E$27-Datos!$D$27)*(1-X57)))</f>
        <v>0.215411577677953</v>
      </c>
      <c r="Z57" s="24" t="n">
        <f aca="false">(1+Q57)</f>
        <v>1.14966626635979</v>
      </c>
      <c r="AA57" s="24" t="n">
        <f aca="false">Z57*(1+S57)</f>
        <v>1.3104814518918</v>
      </c>
      <c r="AB57" s="24" t="n">
        <f aca="false">AA57*(1+U57)</f>
        <v>1.55147593036308</v>
      </c>
      <c r="AC57" s="24" t="n">
        <f aca="false">AB57*(1+W57)</f>
        <v>1.86122391851362</v>
      </c>
      <c r="AD57" s="24" t="n">
        <f aca="false">AC57*(1+Y57)</f>
        <v>2.26215309921258</v>
      </c>
      <c r="AE57" s="23" t="n">
        <f aca="false">E57*Q57</f>
        <v>5612.15081181866</v>
      </c>
      <c r="AF57" s="23" t="n">
        <f aca="false">AE57*(1+S57)</f>
        <v>6397.17782395666</v>
      </c>
      <c r="AG57" s="23" t="n">
        <f aca="false">AF57*(1+U57)</f>
        <v>7573.6038856509</v>
      </c>
      <c r="AH57" s="23" t="n">
        <f aca="false">AG57*(1+W57)</f>
        <v>9085.65348997863</v>
      </c>
      <c r="AI57" s="23" t="n">
        <f aca="false">AH57*(1+Y57)</f>
        <v>11042.8084424901</v>
      </c>
      <c r="AJ57" s="25" t="n">
        <f aca="false">G57*Z57</f>
        <v>40450.9085997982</v>
      </c>
      <c r="AK57" s="25" t="n">
        <f aca="false">I57*AA57</f>
        <v>49087.6039567524</v>
      </c>
      <c r="AL57" s="25" t="n">
        <f aca="false">K57*AB57</f>
        <v>66345.6215964614</v>
      </c>
      <c r="AM57" s="25" t="n">
        <f aca="false">M57*AC57</f>
        <v>65388.2582266264</v>
      </c>
      <c r="AN57" s="25" t="n">
        <f aca="false">O57*AD57</f>
        <v>79060.3593126633</v>
      </c>
      <c r="AO57" s="25" t="n">
        <f aca="false">C57/Datos!$D$8</f>
        <v>14370.4822338162</v>
      </c>
      <c r="AP57" s="25" t="n">
        <f aca="false">AJ57-AO57</f>
        <v>26080.4263659819</v>
      </c>
      <c r="AQ57" s="25" t="n">
        <f aca="false">AK57-AO57</f>
        <v>34717.1217229362</v>
      </c>
      <c r="AR57" s="25" t="n">
        <f aca="false">AL57-AO57</f>
        <v>51975.1393626452</v>
      </c>
      <c r="AS57" s="25" t="n">
        <f aca="false">AM57-AO57</f>
        <v>51017.7759928102</v>
      </c>
      <c r="AT57" s="25" t="n">
        <f aca="false">AN57-AO57</f>
        <v>64689.8770788471</v>
      </c>
      <c r="AU57" s="25" t="n">
        <f aca="false">AP57*Datos!$D$6</f>
        <v>13040.213182991</v>
      </c>
      <c r="AV57" s="25" t="n">
        <f aca="false">AQ57*Datos!$D$6</f>
        <v>17358.5608614681</v>
      </c>
      <c r="AW57" s="25" t="n">
        <f aca="false">AR57*Datos!$D$6</f>
        <v>25987.5696813226</v>
      </c>
      <c r="AX57" s="25" t="n">
        <f aca="false">AS57*Datos!$D$6</f>
        <v>25508.8879964051</v>
      </c>
      <c r="AY57" s="25" t="n">
        <f aca="false">AT57*Datos!$D$6</f>
        <v>32344.9385394235</v>
      </c>
      <c r="AZ57" s="25" t="n">
        <f aca="false">AJ57-AU57-AE57</f>
        <v>21798.5446049885</v>
      </c>
      <c r="BA57" s="25" t="n">
        <f aca="false">AK57-AV57-AF57</f>
        <v>25331.8652713277</v>
      </c>
      <c r="BB57" s="25" t="n">
        <f aca="false">AL57-AW57-AG57</f>
        <v>32784.4480294879</v>
      </c>
      <c r="BC57" s="25" t="n">
        <f aca="false">AM57-AX57-AH57</f>
        <v>30793.7167402427</v>
      </c>
      <c r="BD57" s="25" t="n">
        <f aca="false">AN57-AY57-AI57</f>
        <v>35672.6123307496</v>
      </c>
      <c r="BE57" s="25" t="n">
        <f aca="false">AZ57/Z57</f>
        <v>18960.7586504297</v>
      </c>
      <c r="BF57" s="25" t="n">
        <f aca="false">BA57/AA57</f>
        <v>19330.1974894484</v>
      </c>
      <c r="BG57" s="25" t="n">
        <f aca="false">BB57/AB57</f>
        <v>21131.1354484344</v>
      </c>
      <c r="BH57" s="25" t="n">
        <f aca="false">BC57/AC57</f>
        <v>16544.87481809</v>
      </c>
      <c r="BI57" s="25" t="n">
        <f aca="false">BD57/AD57</f>
        <v>15769.318329147</v>
      </c>
      <c r="BJ57" s="25" t="n">
        <f aca="false">E57*AD57</f>
        <v>84825.6902573144</v>
      </c>
      <c r="BK57" s="25" t="n">
        <f aca="false">0.2*C57*AD57</f>
        <v>32508.2309224067</v>
      </c>
      <c r="BL57" s="25" t="n">
        <f aca="false">BJ57+BK57</f>
        <v>117333.921179721</v>
      </c>
      <c r="BM57" s="25" t="n">
        <f aca="false">BK57*Datos!$D$6</f>
        <v>16254.1154612033</v>
      </c>
      <c r="BN57" s="25" t="n">
        <f aca="false">BL57-BM57</f>
        <v>101079.805718518</v>
      </c>
      <c r="BO57" s="25" t="n">
        <f aca="false">BN57/AD57</f>
        <v>44683.0083046555</v>
      </c>
      <c r="BP57" s="25" t="n">
        <f aca="false">-(C57+E57)</f>
        <v>-109350.178356828</v>
      </c>
      <c r="BQ57" s="25" t="n">
        <f aca="false">BE57</f>
        <v>18960.7586504297</v>
      </c>
      <c r="BR57" s="25" t="n">
        <f aca="false">BF57</f>
        <v>19330.1974894484</v>
      </c>
      <c r="BS57" s="25" t="n">
        <f aca="false">BG57</f>
        <v>21131.1354484344</v>
      </c>
      <c r="BT57" s="25" t="n">
        <f aca="false">BH57</f>
        <v>16544.87481809</v>
      </c>
      <c r="BU57" s="25" t="n">
        <f aca="false">BI57+BO57</f>
        <v>60452.3266338025</v>
      </c>
      <c r="BV57" s="27" t="n">
        <f aca="false">IFERROR(IRR(BP57:BU57,0.1),NA())*100</f>
        <v>6.49239024190067</v>
      </c>
    </row>
    <row r="58" customFormat="false" ht="15" hidden="false" customHeight="true" outlineLevel="0" collapsed="false">
      <c r="A58" s="23" t="n">
        <v>57</v>
      </c>
      <c r="B58" s="24" t="n">
        <f aca="true">RAND()</f>
        <v>0.62101353164365</v>
      </c>
      <c r="C58" s="25" t="n">
        <f aca="false">IF(B58&lt;=(Datos!$D$14-Datos!$C$14)/(Datos!$E$14-Datos!$C$14),Datos!$C$14+SQRT((Datos!$E$14-Datos!$C$14)*(Datos!$D$14-Datos!$C$14)*B58),Datos!$E$14-SQRT((Datos!$E$14-Datos!$C$14)*(Datos!$E$14-Datos!$D$14)*(1-B58)))</f>
        <v>78674.3402909167</v>
      </c>
      <c r="D58" s="24" t="n">
        <f aca="true">RAND()</f>
        <v>0.104746729806044</v>
      </c>
      <c r="E58" s="25" t="n">
        <f aca="false">IF(D58&lt;=(Datos!$D$15-Datos!$C$15)/(Datos!$E$15-Datos!$C$15),Datos!$C$15+SQRT((Datos!$E$15-Datos!$C$15)*(Datos!$D$15-Datos!$C$15)*D58),Datos!$E$15-SQRT((Datos!$E$15-Datos!$C$15)*(Datos!$E$15-Datos!$D$15)*(1-D58)))</f>
        <v>27802.8565313718</v>
      </c>
      <c r="F58" s="24" t="n">
        <f aca="true">RAND()</f>
        <v>0.372617940634466</v>
      </c>
      <c r="G58" s="25" t="n">
        <f aca="false">IF(F58&lt;=(Datos!$D$19-Datos!$C$19)/(Datos!$E$19-Datos!$C$19),Datos!$C$19+SQRT((Datos!$E$19-Datos!$C$19)*(Datos!$D$19-Datos!$C$19)*F58),Datos!$E$19-SQRT((Datos!$E$19-Datos!$C$19)*(Datos!$E$19-Datos!$D$19)*(1-F58)))</f>
        <v>37476.1414576752</v>
      </c>
      <c r="H58" s="24" t="n">
        <f aca="true">RAND()</f>
        <v>0.759127305688786</v>
      </c>
      <c r="I58" s="25" t="n">
        <f aca="false">IF(H58&lt;=(Datos!$D$19-Datos!$C$19)/(Datos!$E$19-Datos!$C$19),Datos!$C$19+SQRT((Datos!$E$19-Datos!$C$19)*(Datos!$D$19-Datos!$C$19)*H58),Datos!$E$19-SQRT((Datos!$E$19-Datos!$C$19)*(Datos!$E$19-Datos!$D$19)*(1-H58)))</f>
        <v>40749.6527114433</v>
      </c>
      <c r="J58" s="24" t="n">
        <f aca="true">RAND()</f>
        <v>0.123796013650905</v>
      </c>
      <c r="K58" s="25" t="n">
        <f aca="false">IF(J58&lt;=(Datos!$D$19-Datos!$C$19)/(Datos!$E$19-Datos!$C$19),Datos!$C$19+SQRT((Datos!$E$19-Datos!$C$19)*(Datos!$D$19-Datos!$C$19)*J58),Datos!$E$19-SQRT((Datos!$E$19-Datos!$C$19)*(Datos!$E$19-Datos!$D$19)*(1-J58)))</f>
        <v>34309.2229053085</v>
      </c>
      <c r="L58" s="24" t="n">
        <f aca="true">RAND()</f>
        <v>0.446281571652265</v>
      </c>
      <c r="M58" s="25" t="n">
        <f aca="false">IF(L58&lt;=(Datos!$D$19-Datos!$C$19)/(Datos!$E$19-Datos!$C$19),Datos!$C$19+SQRT((Datos!$E$19-Datos!$C$19)*(Datos!$D$19-Datos!$C$19)*L58),Datos!$E$19-SQRT((Datos!$E$19-Datos!$C$19)*(Datos!$E$19-Datos!$D$19)*(1-L58)))</f>
        <v>38181.8234977198</v>
      </c>
      <c r="N58" s="24" t="n">
        <f aca="true">RAND()</f>
        <v>0.657229666850046</v>
      </c>
      <c r="O58" s="25" t="n">
        <f aca="false">IF(N58&lt;=(Datos!$D$19-Datos!$C$19)/(Datos!$E$19-Datos!$C$19),Datos!$C$19+SQRT((Datos!$E$19-Datos!$C$19)*(Datos!$D$19-Datos!$C$19)*N58),Datos!$E$19-SQRT((Datos!$E$19-Datos!$C$19)*(Datos!$E$19-Datos!$D$19)*(1-N58)))</f>
        <v>39928.9702400353</v>
      </c>
      <c r="P58" s="24" t="n">
        <f aca="true">RAND()</f>
        <v>0.832646918048526</v>
      </c>
      <c r="Q58" s="26" t="n">
        <f aca="false">IF(P58&lt;=(Datos!$D$23-Datos!$C$23)/(Datos!$E$23-Datos!$C$23),Datos!$C$23+SQRT((Datos!$E$23-Datos!$C$23)*(Datos!$D$23-Datos!$C$23)*P58),Datos!$E$23-SQRT((Datos!$E$23-Datos!$C$23)*(Datos!$E$23-Datos!$D$23)*(1-P58)))</f>
        <v>0.162643861388182</v>
      </c>
      <c r="R58" s="24" t="n">
        <f aca="true">RAND()</f>
        <v>0.293357478900887</v>
      </c>
      <c r="S58" s="26" t="n">
        <f aca="false">IF(R58&lt;=(Datos!$D$24-Datos!$C$24)/(Datos!$E$24-Datos!$C$24),Datos!$C$24+SQRT((Datos!$E$24-Datos!$C$24)*(Datos!$D$24-Datos!$C$24)*R58),Datos!$E$24-SQRT((Datos!$E$24-Datos!$C$24)*(Datos!$E$24-Datos!$D$24)*(1-R58)))</f>
        <v>0.142979196287547</v>
      </c>
      <c r="T58" s="24" t="n">
        <f aca="true">RAND()</f>
        <v>0.947426822117458</v>
      </c>
      <c r="U58" s="26" t="n">
        <f aca="false">IF(T58&lt;=(Datos!$D$25-Datos!$C$25)/(Datos!$E$25-Datos!$C$25),Datos!$C$25+SQRT((Datos!$E$25-Datos!$C$25)*(Datos!$D$25-Datos!$C$25)*T58),Datos!$E$25-SQRT((Datos!$E$25-Datos!$C$25)*(Datos!$E$25-Datos!$D$25)*(1-T58)))</f>
        <v>0.207867197435418</v>
      </c>
      <c r="V58" s="24" t="n">
        <f aca="true">RAND()</f>
        <v>0.802892549609195</v>
      </c>
      <c r="W58" s="26" t="n">
        <f aca="false">IF(V58&lt;=(Datos!$D$26-Datos!$C$26)/(Datos!$E$26-Datos!$C$26),Datos!$C$26+SQRT((Datos!$E$26-Datos!$C$26)*(Datos!$D$26-Datos!$C$26)*V58),Datos!$E$26-SQRT((Datos!$E$26-Datos!$C$26)*(Datos!$E$26-Datos!$D$26)*(1-V58)))</f>
        <v>0.223734507878819</v>
      </c>
      <c r="X58" s="24" t="n">
        <f aca="true">RAND()</f>
        <v>0.465105416718636</v>
      </c>
      <c r="Y58" s="26" t="n">
        <f aca="false">IF(X58&lt;=(Datos!$D$27-Datos!$C$27)/(Datos!$E$27-Datos!$C$27),Datos!$C$27+SQRT((Datos!$E$27-Datos!$C$27)*(Datos!$D$27-Datos!$C$27)*X58),Datos!$E$27-SQRT((Datos!$E$27-Datos!$C$27)*(Datos!$E$27-Datos!$D$27)*(1-X58)))</f>
        <v>0.226255877068098</v>
      </c>
      <c r="Z58" s="24" t="n">
        <f aca="false">(1+Q58)</f>
        <v>1.16264386138818</v>
      </c>
      <c r="AA58" s="24" t="n">
        <f aca="false">Z58*(1+S58)</f>
        <v>1.32887774625811</v>
      </c>
      <c r="AB58" s="24" t="n">
        <f aca="false">AA58*(1+U58)</f>
        <v>1.60510783910708</v>
      </c>
      <c r="AC58" s="24" t="n">
        <f aca="false">AB58*(1+W58)</f>
        <v>1.96422585158214</v>
      </c>
      <c r="AD58" s="24" t="n">
        <f aca="false">AC58*(1+Y58)</f>
        <v>2.40864349439169</v>
      </c>
      <c r="AE58" s="23" t="n">
        <f aca="false">E58*Q58</f>
        <v>4521.96394388393</v>
      </c>
      <c r="AF58" s="23" t="n">
        <f aca="false">AE58*(1+S58)</f>
        <v>5168.51071422171</v>
      </c>
      <c r="AG58" s="23" t="n">
        <f aca="false">AF58*(1+U58)</f>
        <v>6242.87455130192</v>
      </c>
      <c r="AH58" s="23" t="n">
        <f aca="false">AG58*(1+W58)</f>
        <v>7639.62101678665</v>
      </c>
      <c r="AI58" s="23" t="n">
        <f aca="false">AH58*(1+Y58)</f>
        <v>9368.13017040759</v>
      </c>
      <c r="AJ58" s="25" t="n">
        <f aca="false">G58*Z58</f>
        <v>43571.4058142812</v>
      </c>
      <c r="AK58" s="25" t="n">
        <f aca="false">I58*AA58</f>
        <v>54151.3066559836</v>
      </c>
      <c r="AL58" s="25" t="n">
        <f aca="false">K58*AB58</f>
        <v>55070.002638983</v>
      </c>
      <c r="AM58" s="25" t="n">
        <f aca="false">M58*AC58</f>
        <v>74997.7247747676</v>
      </c>
      <c r="AN58" s="25" t="n">
        <f aca="false">O58*AD58</f>
        <v>96174.6544064205</v>
      </c>
      <c r="AO58" s="25" t="n">
        <f aca="false">C58/Datos!$D$8</f>
        <v>15734.8680581833</v>
      </c>
      <c r="AP58" s="25" t="n">
        <f aca="false">AJ58-AO58</f>
        <v>27836.5377560979</v>
      </c>
      <c r="AQ58" s="25" t="n">
        <f aca="false">AK58-AO58</f>
        <v>38416.4385978003</v>
      </c>
      <c r="AR58" s="25" t="n">
        <f aca="false">AL58-AO58</f>
        <v>39335.1345807997</v>
      </c>
      <c r="AS58" s="25" t="n">
        <f aca="false">AM58-AO58</f>
        <v>59262.8567165843</v>
      </c>
      <c r="AT58" s="25" t="n">
        <f aca="false">AN58-AO58</f>
        <v>80439.7863482371</v>
      </c>
      <c r="AU58" s="25" t="n">
        <f aca="false">AP58*Datos!$D$6</f>
        <v>13918.2688780489</v>
      </c>
      <c r="AV58" s="25" t="n">
        <f aca="false">AQ58*Datos!$D$6</f>
        <v>19208.2192989002</v>
      </c>
      <c r="AW58" s="25" t="n">
        <f aca="false">AR58*Datos!$D$6</f>
        <v>19667.5672903998</v>
      </c>
      <c r="AX58" s="25" t="n">
        <f aca="false">AS58*Datos!$D$6</f>
        <v>29631.4283582922</v>
      </c>
      <c r="AY58" s="25" t="n">
        <f aca="false">AT58*Datos!$D$6</f>
        <v>40219.8931741186</v>
      </c>
      <c r="AZ58" s="25" t="n">
        <f aca="false">AJ58-AU58-AE58</f>
        <v>25131.1729923483</v>
      </c>
      <c r="BA58" s="25" t="n">
        <f aca="false">AK58-AV58-AF58</f>
        <v>29774.5766428618</v>
      </c>
      <c r="BB58" s="25" t="n">
        <f aca="false">AL58-AW58-AG58</f>
        <v>29159.5607972813</v>
      </c>
      <c r="BC58" s="25" t="n">
        <f aca="false">AM58-AX58-AH58</f>
        <v>37726.6753996888</v>
      </c>
      <c r="BD58" s="25" t="n">
        <f aca="false">AN58-AY58-AI58</f>
        <v>46586.6310618943</v>
      </c>
      <c r="BE58" s="25" t="n">
        <f aca="false">AZ58/Z58</f>
        <v>21615.5383664453</v>
      </c>
      <c r="BF58" s="25" t="n">
        <f aca="false">BA58/AA58</f>
        <v>22405.8057460152</v>
      </c>
      <c r="BG58" s="25" t="n">
        <f aca="false">BB58/AB58</f>
        <v>18166.7300394612</v>
      </c>
      <c r="BH58" s="25" t="n">
        <f aca="false">BC58/AC58</f>
        <v>19206.8928169848</v>
      </c>
      <c r="BI58" s="25" t="n">
        <f aca="false">BD58/AD58</f>
        <v>19341.4389345568</v>
      </c>
      <c r="BJ58" s="25" t="n">
        <f aca="false">E58*AD58</f>
        <v>66967.1695097941</v>
      </c>
      <c r="BK58" s="25" t="n">
        <f aca="false">0.2*C58*AD58</f>
        <v>37899.6875834549</v>
      </c>
      <c r="BL58" s="25" t="n">
        <f aca="false">BJ58+BK58</f>
        <v>104866.857093249</v>
      </c>
      <c r="BM58" s="25" t="n">
        <f aca="false">BK58*Datos!$D$6</f>
        <v>18949.8437917274</v>
      </c>
      <c r="BN58" s="25" t="n">
        <f aca="false">BL58-BM58</f>
        <v>85917.0133015215</v>
      </c>
      <c r="BO58" s="25" t="n">
        <f aca="false">BN58/AD58</f>
        <v>35670.2905604634</v>
      </c>
      <c r="BP58" s="25" t="n">
        <f aca="false">-(C58+E58)</f>
        <v>-106477.196822288</v>
      </c>
      <c r="BQ58" s="25" t="n">
        <f aca="false">BE58</f>
        <v>21615.5383664453</v>
      </c>
      <c r="BR58" s="25" t="n">
        <f aca="false">BF58</f>
        <v>22405.8057460152</v>
      </c>
      <c r="BS58" s="25" t="n">
        <f aca="false">BG58</f>
        <v>18166.7300394612</v>
      </c>
      <c r="BT58" s="25" t="n">
        <f aca="false">BH58</f>
        <v>19206.8928169848</v>
      </c>
      <c r="BU58" s="25" t="n">
        <f aca="false">BI58+BO58</f>
        <v>55011.7294950202</v>
      </c>
      <c r="BV58" s="27" t="n">
        <f aca="false">IFERROR(IRR(BP58:BU58,0.1),NA())*100</f>
        <v>7.60513218669534</v>
      </c>
    </row>
    <row r="59" customFormat="false" ht="15" hidden="false" customHeight="true" outlineLevel="0" collapsed="false">
      <c r="A59" s="23" t="n">
        <v>58</v>
      </c>
      <c r="B59" s="24" t="n">
        <f aca="true">RAND()</f>
        <v>0.904929027334252</v>
      </c>
      <c r="C59" s="25" t="n">
        <f aca="false">IF(B59&lt;=(Datos!$D$14-Datos!$C$14)/(Datos!$E$14-Datos!$C$14),Datos!$C$14+SQRT((Datos!$E$14-Datos!$C$14)*(Datos!$D$14-Datos!$C$14)*B59),Datos!$E$14-SQRT((Datos!$E$14-Datos!$C$14)*(Datos!$E$14-Datos!$D$14)*(1-B59)))</f>
        <v>89318.9341730847</v>
      </c>
      <c r="D59" s="24" t="n">
        <f aca="true">RAND()</f>
        <v>0.533049316808834</v>
      </c>
      <c r="E59" s="25" t="n">
        <f aca="false">IF(D59&lt;=(Datos!$D$15-Datos!$C$15)/(Datos!$E$15-Datos!$C$15),Datos!$C$15+SQRT((Datos!$E$15-Datos!$C$15)*(Datos!$D$15-Datos!$C$15)*D59),Datos!$E$15-SQRT((Datos!$E$15-Datos!$C$15)*(Datos!$E$15-Datos!$D$15)*(1-D59)))</f>
        <v>31630.8541368504</v>
      </c>
      <c r="F59" s="24" t="n">
        <f aca="true">RAND()</f>
        <v>0.436813966010498</v>
      </c>
      <c r="G59" s="25" t="n">
        <f aca="false">IF(F59&lt;=(Datos!$D$19-Datos!$C$19)/(Datos!$E$19-Datos!$C$19),Datos!$C$19+SQRT((Datos!$E$19-Datos!$C$19)*(Datos!$D$19-Datos!$C$19)*F59),Datos!$E$19-SQRT((Datos!$E$19-Datos!$C$19)*(Datos!$E$19-Datos!$D$19)*(1-F59)))</f>
        <v>38094.5719406016</v>
      </c>
      <c r="H59" s="24" t="n">
        <f aca="true">RAND()</f>
        <v>0.471368309360311</v>
      </c>
      <c r="I59" s="25" t="n">
        <f aca="false">IF(H59&lt;=(Datos!$D$19-Datos!$C$19)/(Datos!$E$19-Datos!$C$19),Datos!$C$19+SQRT((Datos!$E$19-Datos!$C$19)*(Datos!$D$19-Datos!$C$19)*H59),Datos!$E$19-SQRT((Datos!$E$19-Datos!$C$19)*(Datos!$E$19-Datos!$D$19)*(1-H59)))</f>
        <v>38408.6411746516</v>
      </c>
      <c r="J59" s="24" t="n">
        <f aca="true">RAND()</f>
        <v>0.404541230547914</v>
      </c>
      <c r="K59" s="25" t="n">
        <f aca="false">IF(J59&lt;=(Datos!$D$19-Datos!$C$19)/(Datos!$E$19-Datos!$C$19),Datos!$C$19+SQRT((Datos!$E$19-Datos!$C$19)*(Datos!$D$19-Datos!$C$19)*J59),Datos!$E$19-SQRT((Datos!$E$19-Datos!$C$19)*(Datos!$E$19-Datos!$D$19)*(1-J59)))</f>
        <v>37789.8128720905</v>
      </c>
      <c r="L59" s="24" t="n">
        <f aca="true">RAND()</f>
        <v>0.811045869588298</v>
      </c>
      <c r="M59" s="25" t="n">
        <f aca="false">IF(L59&lt;=(Datos!$D$19-Datos!$C$19)/(Datos!$E$19-Datos!$C$19),Datos!$C$19+SQRT((Datos!$E$19-Datos!$C$19)*(Datos!$D$19-Datos!$C$19)*L59),Datos!$E$19-SQRT((Datos!$E$19-Datos!$C$19)*(Datos!$E$19-Datos!$D$19)*(1-L59)))</f>
        <v>41235.4867803556</v>
      </c>
      <c r="N59" s="24" t="n">
        <f aca="true">RAND()</f>
        <v>0.087571502308031</v>
      </c>
      <c r="O59" s="25" t="n">
        <f aca="false">IF(N59&lt;=(Datos!$D$19-Datos!$C$19)/(Datos!$E$19-Datos!$C$19),Datos!$C$19+SQRT((Datos!$E$19-Datos!$C$19)*(Datos!$D$19-Datos!$C$19)*N59),Datos!$E$19-SQRT((Datos!$E$19-Datos!$C$19)*(Datos!$E$19-Datos!$D$19)*(1-N59)))</f>
        <v>33624.3241226751</v>
      </c>
      <c r="P59" s="24" t="n">
        <f aca="true">RAND()</f>
        <v>0.566185498025494</v>
      </c>
      <c r="Q59" s="26" t="n">
        <f aca="false">IF(P59&lt;=(Datos!$D$23-Datos!$C$23)/(Datos!$E$23-Datos!$C$23),Datos!$C$23+SQRT((Datos!$E$23-Datos!$C$23)*(Datos!$D$23-Datos!$C$23)*P59),Datos!$E$23-SQRT((Datos!$E$23-Datos!$C$23)*(Datos!$E$23-Datos!$D$23)*(1-P59)))</f>
        <v>0.152056018473487</v>
      </c>
      <c r="R59" s="24" t="n">
        <f aca="true">RAND()</f>
        <v>0.919683058089385</v>
      </c>
      <c r="S59" s="26" t="n">
        <f aca="false">IF(R59&lt;=(Datos!$D$24-Datos!$C$24)/(Datos!$E$24-Datos!$C$24),Datos!$C$24+SQRT((Datos!$E$24-Datos!$C$24)*(Datos!$D$24-Datos!$C$24)*R59),Datos!$E$24-SQRT((Datos!$E$24-Datos!$C$24)*(Datos!$E$24-Datos!$D$24)*(1-R59)))</f>
        <v>0.167976252853661</v>
      </c>
      <c r="T59" s="24" t="n">
        <f aca="true">RAND()</f>
        <v>0.304205778778152</v>
      </c>
      <c r="U59" s="26" t="n">
        <f aca="false">IF(T59&lt;=(Datos!$D$25-Datos!$C$25)/(Datos!$E$25-Datos!$C$25),Datos!$C$25+SQRT((Datos!$E$25-Datos!$C$25)*(Datos!$D$25-Datos!$C$25)*T59),Datos!$E$25-SQRT((Datos!$E$25-Datos!$C$25)*(Datos!$E$25-Datos!$D$25)*(1-T59)))</f>
        <v>0.175275128791643</v>
      </c>
      <c r="V59" s="24" t="n">
        <f aca="true">RAND()</f>
        <v>0.294645442426857</v>
      </c>
      <c r="W59" s="26" t="n">
        <f aca="false">IF(V59&lt;=(Datos!$D$26-Datos!$C$26)/(Datos!$E$26-Datos!$C$26),Datos!$C$26+SQRT((Datos!$E$26-Datos!$C$26)*(Datos!$D$26-Datos!$C$26)*V59),Datos!$E$26-SQRT((Datos!$E$26-Datos!$C$26)*(Datos!$E$26-Datos!$D$26)*(1-V59)))</f>
        <v>0.200313573770033</v>
      </c>
      <c r="X59" s="24" t="n">
        <f aca="true">RAND()</f>
        <v>0.918658029387673</v>
      </c>
      <c r="Y59" s="26" t="n">
        <f aca="false">IF(X59&lt;=(Datos!$D$27-Datos!$C$27)/(Datos!$E$27-Datos!$C$27),Datos!$C$27+SQRT((Datos!$E$27-Datos!$C$27)*(Datos!$D$27-Datos!$C$27)*X59),Datos!$E$27-SQRT((Datos!$E$27-Datos!$C$27)*(Datos!$E$27-Datos!$D$27)*(1-X59)))</f>
        <v>0.259041788213052</v>
      </c>
      <c r="Z59" s="24" t="n">
        <f aca="false">(1+Q59)</f>
        <v>1.15205601847349</v>
      </c>
      <c r="AA59" s="24" t="n">
        <f aca="false">Z59*(1+S59)</f>
        <v>1.34557407153417</v>
      </c>
      <c r="AB59" s="24" t="n">
        <f aca="false">AA59*(1+U59)</f>
        <v>1.58141974022102</v>
      </c>
      <c r="AC59" s="24" t="n">
        <f aca="false">AB59*(1+W59)</f>
        <v>1.89819958001517</v>
      </c>
      <c r="AD59" s="24" t="n">
        <f aca="false">AC59*(1+Y59)</f>
        <v>2.38991259360756</v>
      </c>
      <c r="AE59" s="23" t="n">
        <f aca="false">E59*Q59</f>
        <v>4809.66174096508</v>
      </c>
      <c r="AF59" s="23" t="n">
        <f aca="false">AE59*(1+S59)</f>
        <v>5617.57069770601</v>
      </c>
      <c r="AG59" s="23" t="n">
        <f aca="false">AF59*(1+U59)</f>
        <v>6602.19112524259</v>
      </c>
      <c r="AH59" s="23" t="n">
        <f aca="false">AG59*(1+W59)</f>
        <v>7924.69962425273</v>
      </c>
      <c r="AI59" s="23" t="n">
        <f aca="false">AH59*(1+Y59)</f>
        <v>9977.52798597045</v>
      </c>
      <c r="AJ59" s="25" t="n">
        <f aca="false">G59*Z59</f>
        <v>43887.0808753413</v>
      </c>
      <c r="AK59" s="25" t="n">
        <f aca="false">I59*AA59</f>
        <v>51681.671687471</v>
      </c>
      <c r="AL59" s="25" t="n">
        <f aca="false">K59*AB59</f>
        <v>59761.5560551823</v>
      </c>
      <c r="AM59" s="25" t="n">
        <f aca="false">M59*AC59</f>
        <v>78273.1836881919</v>
      </c>
      <c r="AN59" s="25" t="n">
        <f aca="false">O59*AD59</f>
        <v>80359.1956723237</v>
      </c>
      <c r="AO59" s="25" t="n">
        <f aca="false">C59/Datos!$D$8</f>
        <v>17863.7868346169</v>
      </c>
      <c r="AP59" s="25" t="n">
        <f aca="false">AJ59-AO59</f>
        <v>26023.2940407243</v>
      </c>
      <c r="AQ59" s="25" t="n">
        <f aca="false">AK59-AO59</f>
        <v>33817.884852854</v>
      </c>
      <c r="AR59" s="25" t="n">
        <f aca="false">AL59-AO59</f>
        <v>41897.7692205653</v>
      </c>
      <c r="AS59" s="25" t="n">
        <f aca="false">AM59-AO59</f>
        <v>60409.3968535749</v>
      </c>
      <c r="AT59" s="25" t="n">
        <f aca="false">AN59-AO59</f>
        <v>62495.4088377067</v>
      </c>
      <c r="AU59" s="25" t="n">
        <f aca="false">AP59*Datos!$D$6</f>
        <v>13011.6470203622</v>
      </c>
      <c r="AV59" s="25" t="n">
        <f aca="false">AQ59*Datos!$D$6</f>
        <v>16908.942426427</v>
      </c>
      <c r="AW59" s="25" t="n">
        <f aca="false">AR59*Datos!$D$6</f>
        <v>20948.8846102827</v>
      </c>
      <c r="AX59" s="25" t="n">
        <f aca="false">AS59*Datos!$D$6</f>
        <v>30204.6984267875</v>
      </c>
      <c r="AY59" s="25" t="n">
        <f aca="false">AT59*Datos!$D$6</f>
        <v>31247.7044188534</v>
      </c>
      <c r="AZ59" s="25" t="n">
        <f aca="false">AJ59-AU59-AE59</f>
        <v>26065.772114014</v>
      </c>
      <c r="BA59" s="25" t="n">
        <f aca="false">AK59-AV59-AF59</f>
        <v>29155.158563338</v>
      </c>
      <c r="BB59" s="25" t="n">
        <f aca="false">AL59-AW59-AG59</f>
        <v>32210.480319657</v>
      </c>
      <c r="BC59" s="25" t="n">
        <f aca="false">AM59-AX59-AH59</f>
        <v>40143.7856371517</v>
      </c>
      <c r="BD59" s="25" t="n">
        <f aca="false">AN59-AY59-AI59</f>
        <v>39133.9632674998</v>
      </c>
      <c r="BE59" s="25" t="n">
        <f aca="false">AZ59/Z59</f>
        <v>22625.4380829086</v>
      </c>
      <c r="BF59" s="25" t="n">
        <f aca="false">BA59/AA59</f>
        <v>21667.4497377141</v>
      </c>
      <c r="BG59" s="25" t="n">
        <f aca="false">BB59/AB59</f>
        <v>20368.0778103575</v>
      </c>
      <c r="BH59" s="25" t="n">
        <f aca="false">BC59/AC59</f>
        <v>21148.3481820341</v>
      </c>
      <c r="BI59" s="25" t="n">
        <f aca="false">BD59/AD59</f>
        <v>16374.6420568576</v>
      </c>
      <c r="BJ59" s="25" t="n">
        <f aca="false">E59*AD59</f>
        <v>75594.9766482224</v>
      </c>
      <c r="BK59" s="25" t="n">
        <f aca="false">0.2*C59*AD59</f>
        <v>42692.8891255719</v>
      </c>
      <c r="BL59" s="25" t="n">
        <f aca="false">BJ59+BK59</f>
        <v>118287.865773794</v>
      </c>
      <c r="BM59" s="25" t="n">
        <f aca="false">BK59*Datos!$D$6</f>
        <v>21346.444562786</v>
      </c>
      <c r="BN59" s="25" t="n">
        <f aca="false">BL59-BM59</f>
        <v>96941.4212110084</v>
      </c>
      <c r="BO59" s="25" t="n">
        <f aca="false">BN59/AD59</f>
        <v>40562.7475541588</v>
      </c>
      <c r="BP59" s="25" t="n">
        <f aca="false">-(C59+E59)</f>
        <v>-120949.788309935</v>
      </c>
      <c r="BQ59" s="25" t="n">
        <f aca="false">BE59</f>
        <v>22625.4380829086</v>
      </c>
      <c r="BR59" s="25" t="n">
        <f aca="false">BF59</f>
        <v>21667.4497377141</v>
      </c>
      <c r="BS59" s="25" t="n">
        <f aca="false">BG59</f>
        <v>20368.0778103575</v>
      </c>
      <c r="BT59" s="25" t="n">
        <f aca="false">BH59</f>
        <v>21148.3481820341</v>
      </c>
      <c r="BU59" s="25" t="n">
        <f aca="false">BI59+BO59</f>
        <v>56937.3896110164</v>
      </c>
      <c r="BV59" s="27" t="n">
        <f aca="false">IFERROR(IRR(BP59:BU59,0.1),NA())*100</f>
        <v>4.96300150973291</v>
      </c>
    </row>
    <row r="60" customFormat="false" ht="15" hidden="false" customHeight="true" outlineLevel="0" collapsed="false">
      <c r="A60" s="23" t="n">
        <v>59</v>
      </c>
      <c r="B60" s="24" t="n">
        <f aca="true">RAND()</f>
        <v>0.861601137545839</v>
      </c>
      <c r="C60" s="25" t="n">
        <f aca="false">IF(B60&lt;=(Datos!$D$14-Datos!$C$14)/(Datos!$E$14-Datos!$C$14),Datos!$C$14+SQRT((Datos!$E$14-Datos!$C$14)*(Datos!$D$14-Datos!$C$14)*B60),Datos!$E$14-SQRT((Datos!$E$14-Datos!$C$14)*(Datos!$E$14-Datos!$D$14)*(1-B60)))</f>
        <v>87112.850006887</v>
      </c>
      <c r="D60" s="24" t="n">
        <f aca="true">RAND()</f>
        <v>0.146600581639875</v>
      </c>
      <c r="E60" s="25" t="n">
        <f aca="false">IF(D60&lt;=(Datos!$D$15-Datos!$C$15)/(Datos!$E$15-Datos!$C$15),Datos!$C$15+SQRT((Datos!$E$15-Datos!$C$15)*(Datos!$D$15-Datos!$C$15)*D60),Datos!$E$15-SQRT((Datos!$E$15-Datos!$C$15)*(Datos!$E$15-Datos!$D$15)*(1-D60)))</f>
        <v>28315.8775042198</v>
      </c>
      <c r="F60" s="24" t="n">
        <f aca="true">RAND()</f>
        <v>0.625877654763908</v>
      </c>
      <c r="G60" s="25" t="n">
        <f aca="false">IF(F60&lt;=(Datos!$D$19-Datos!$C$19)/(Datos!$E$19-Datos!$C$19),Datos!$C$19+SQRT((Datos!$E$19-Datos!$C$19)*(Datos!$D$19-Datos!$C$19)*F60),Datos!$E$19-SQRT((Datos!$E$19-Datos!$C$19)*(Datos!$E$19-Datos!$D$19)*(1-F60)))</f>
        <v>39689.2542651427</v>
      </c>
      <c r="H60" s="24" t="n">
        <f aca="true">RAND()</f>
        <v>0.531608960767848</v>
      </c>
      <c r="I60" s="25" t="n">
        <f aca="false">IF(H60&lt;=(Datos!$D$19-Datos!$C$19)/(Datos!$E$19-Datos!$C$19),Datos!$C$19+SQRT((Datos!$E$19-Datos!$C$19)*(Datos!$D$19-Datos!$C$19)*H60),Datos!$E$19-SQRT((Datos!$E$19-Datos!$C$19)*(Datos!$E$19-Datos!$D$19)*(1-H60)))</f>
        <v>38929.800900086</v>
      </c>
      <c r="J60" s="24" t="n">
        <f aca="true">RAND()</f>
        <v>0.869587242719966</v>
      </c>
      <c r="K60" s="25" t="n">
        <f aca="false">IF(J60&lt;=(Datos!$D$19-Datos!$C$19)/(Datos!$E$19-Datos!$C$19),Datos!$C$19+SQRT((Datos!$E$19-Datos!$C$19)*(Datos!$D$19-Datos!$C$19)*J60),Datos!$E$19-SQRT((Datos!$E$19-Datos!$C$19)*(Datos!$E$19-Datos!$D$19)*(1-J60)))</f>
        <v>41872.5478747066</v>
      </c>
      <c r="L60" s="24" t="n">
        <f aca="true">RAND()</f>
        <v>0.703755121506302</v>
      </c>
      <c r="M60" s="25" t="n">
        <f aca="false">IF(L60&lt;=(Datos!$D$19-Datos!$C$19)/(Datos!$E$19-Datos!$C$19),Datos!$C$19+SQRT((Datos!$E$19-Datos!$C$19)*(Datos!$D$19-Datos!$C$19)*L60),Datos!$E$19-SQRT((Datos!$E$19-Datos!$C$19)*(Datos!$E$19-Datos!$D$19)*(1-L60)))</f>
        <v>40286.3638359513</v>
      </c>
      <c r="N60" s="24" t="n">
        <f aca="true">RAND()</f>
        <v>0.448165791437951</v>
      </c>
      <c r="O60" s="25" t="n">
        <f aca="false">IF(N60&lt;=(Datos!$D$19-Datos!$C$19)/(Datos!$E$19-Datos!$C$19),Datos!$C$19+SQRT((Datos!$E$19-Datos!$C$19)*(Datos!$D$19-Datos!$C$19)*N60),Datos!$E$19-SQRT((Datos!$E$19-Datos!$C$19)*(Datos!$E$19-Datos!$D$19)*(1-N60)))</f>
        <v>38199.0773088008</v>
      </c>
      <c r="P60" s="24" t="n">
        <f aca="true">RAND()</f>
        <v>0.471613347807394</v>
      </c>
      <c r="Q60" s="26" t="n">
        <f aca="false">IF(P60&lt;=(Datos!$D$23-Datos!$C$23)/(Datos!$E$23-Datos!$C$23),Datos!$C$23+SQRT((Datos!$E$23-Datos!$C$23)*(Datos!$D$23-Datos!$C$23)*P60),Datos!$E$23-SQRT((Datos!$E$23-Datos!$C$23)*(Datos!$E$23-Datos!$D$23)*(1-P60)))</f>
        <v>0.14913595761346</v>
      </c>
      <c r="R60" s="24" t="n">
        <f aca="true">RAND()</f>
        <v>0.0185593379228504</v>
      </c>
      <c r="S60" s="26" t="n">
        <f aca="false">IF(R60&lt;=(Datos!$D$24-Datos!$C$24)/(Datos!$E$24-Datos!$C$24),Datos!$C$24+SQRT((Datos!$E$24-Datos!$C$24)*(Datos!$D$24-Datos!$C$24)*R60),Datos!$E$24-SQRT((Datos!$E$24-Datos!$C$24)*(Datos!$E$24-Datos!$D$24)*(1-R60)))</f>
        <v>0.125779862304686</v>
      </c>
      <c r="T60" s="24" t="n">
        <f aca="true">RAND()</f>
        <v>0.821722667265025</v>
      </c>
      <c r="U60" s="26" t="n">
        <f aca="false">IF(T60&lt;=(Datos!$D$25-Datos!$C$25)/(Datos!$E$25-Datos!$C$25),Datos!$C$25+SQRT((Datos!$E$25-Datos!$C$25)*(Datos!$D$25-Datos!$C$25)*T60),Datos!$E$25-SQRT((Datos!$E$25-Datos!$C$25)*(Datos!$E$25-Datos!$D$25)*(1-T60)))</f>
        <v>0.197657741124543</v>
      </c>
      <c r="V60" s="24" t="n">
        <f aca="true">RAND()</f>
        <v>0.633341448288958</v>
      </c>
      <c r="W60" s="26" t="n">
        <f aca="false">IF(V60&lt;=(Datos!$D$26-Datos!$C$26)/(Datos!$E$26-Datos!$C$26),Datos!$C$26+SQRT((Datos!$E$26-Datos!$C$26)*(Datos!$D$26-Datos!$C$26)*V60),Datos!$E$26-SQRT((Datos!$E$26-Datos!$C$26)*(Datos!$E$26-Datos!$D$26)*(1-V60)))</f>
        <v>0.214176754320851</v>
      </c>
      <c r="X60" s="24" t="n">
        <f aca="true">RAND()</f>
        <v>0.86510060274119</v>
      </c>
      <c r="Y60" s="26" t="n">
        <f aca="false">IF(X60&lt;=(Datos!$D$27-Datos!$C$27)/(Datos!$E$27-Datos!$C$27),Datos!$C$27+SQRT((Datos!$E$27-Datos!$C$27)*(Datos!$D$27-Datos!$C$27)*X60),Datos!$E$27-SQRT((Datos!$E$27-Datos!$C$27)*(Datos!$E$27-Datos!$D$27)*(1-X60)))</f>
        <v>0.253010062149061</v>
      </c>
      <c r="Z60" s="24" t="n">
        <f aca="false">(1+Q60)</f>
        <v>1.14913595761346</v>
      </c>
      <c r="AA60" s="24" t="n">
        <f aca="false">Z60*(1+S60)</f>
        <v>1.29367412013144</v>
      </c>
      <c r="AB60" s="24" t="n">
        <f aca="false">AA60*(1+U60)</f>
        <v>1.54937882446791</v>
      </c>
      <c r="AC60" s="24" t="n">
        <f aca="false">AB60*(1+W60)</f>
        <v>1.8812197523059</v>
      </c>
      <c r="AD60" s="24" t="n">
        <f aca="false">AC60*(1+Y60)</f>
        <v>2.35718727875285</v>
      </c>
      <c r="AE60" s="23" t="n">
        <f aca="false">E60*Q60</f>
        <v>4222.91550725723</v>
      </c>
      <c r="AF60" s="23" t="n">
        <f aca="false">AE60*(1+S60)</f>
        <v>4754.07323828437</v>
      </c>
      <c r="AG60" s="23" t="n">
        <f aca="false">AF60*(1+U60)</f>
        <v>5693.7526157043</v>
      </c>
      <c r="AH60" s="23" t="n">
        <f aca="false">AG60*(1+W60)</f>
        <v>6913.2220708417</v>
      </c>
      <c r="AI60" s="23" t="n">
        <f aca="false">AH60*(1+Y60)</f>
        <v>8662.33681663562</v>
      </c>
      <c r="AJ60" s="25" t="n">
        <f aca="false">G60*Z60</f>
        <v>45608.3492069388</v>
      </c>
      <c r="AK60" s="25" t="n">
        <f aca="false">I60*AA60</f>
        <v>50362.4759263111</v>
      </c>
      <c r="AL60" s="25" t="n">
        <f aca="false">K60*AB60</f>
        <v>64876.439003589</v>
      </c>
      <c r="AM60" s="25" t="n">
        <f aca="false">M60*AC60</f>
        <v>75787.5033967737</v>
      </c>
      <c r="AN60" s="25" t="n">
        <f aca="false">O60*AD60</f>
        <v>90042.3790924021</v>
      </c>
      <c r="AO60" s="25" t="n">
        <f aca="false">C60/Datos!$D$8</f>
        <v>17422.5700013774</v>
      </c>
      <c r="AP60" s="25" t="n">
        <f aca="false">AJ60-AO60</f>
        <v>28185.7792055615</v>
      </c>
      <c r="AQ60" s="25" t="n">
        <f aca="false">AK60-AO60</f>
        <v>32939.9059249337</v>
      </c>
      <c r="AR60" s="25" t="n">
        <f aca="false">AL60-AO60</f>
        <v>47453.8690022116</v>
      </c>
      <c r="AS60" s="25" t="n">
        <f aca="false">AM60-AO60</f>
        <v>58364.9333953963</v>
      </c>
      <c r="AT60" s="25" t="n">
        <f aca="false">AN60-AO60</f>
        <v>72619.8090910247</v>
      </c>
      <c r="AU60" s="25" t="n">
        <f aca="false">AP60*Datos!$D$6</f>
        <v>14092.8896027807</v>
      </c>
      <c r="AV60" s="25" t="n">
        <f aca="false">AQ60*Datos!$D$6</f>
        <v>16469.9529624668</v>
      </c>
      <c r="AW60" s="25" t="n">
        <f aca="false">AR60*Datos!$D$6</f>
        <v>23726.9345011058</v>
      </c>
      <c r="AX60" s="25" t="n">
        <f aca="false">AS60*Datos!$D$6</f>
        <v>29182.4666976981</v>
      </c>
      <c r="AY60" s="25" t="n">
        <f aca="false">AT60*Datos!$D$6</f>
        <v>36309.9045455124</v>
      </c>
      <c r="AZ60" s="25" t="n">
        <f aca="false">AJ60-AU60-AE60</f>
        <v>27292.5440969009</v>
      </c>
      <c r="BA60" s="25" t="n">
        <f aca="false">AK60-AV60-AF60</f>
        <v>29138.4497255599</v>
      </c>
      <c r="BB60" s="25" t="n">
        <f aca="false">AL60-AW60-AG60</f>
        <v>35455.7518867789</v>
      </c>
      <c r="BC60" s="25" t="n">
        <f aca="false">AM60-AX60-AH60</f>
        <v>39691.8146282338</v>
      </c>
      <c r="BD60" s="25" t="n">
        <f aca="false">AN60-AY60-AI60</f>
        <v>45070.1377302541</v>
      </c>
      <c r="BE60" s="25" t="n">
        <f aca="false">AZ60/Z60</f>
        <v>23750.4917639009</v>
      </c>
      <c r="BF60" s="25" t="n">
        <f aca="false">BA60/AA60</f>
        <v>22523.7942632718</v>
      </c>
      <c r="BG60" s="25" t="n">
        <f aca="false">BB60/AB60</f>
        <v>22883.8495317343</v>
      </c>
      <c r="BH60" s="25" t="n">
        <f aca="false">BC60/AC60</f>
        <v>21098.9782451421</v>
      </c>
      <c r="BI60" s="25" t="n">
        <f aca="false">BD60/AD60</f>
        <v>19120.3041593284</v>
      </c>
      <c r="BJ60" s="25" t="n">
        <f aca="false">E60*AD60</f>
        <v>66745.8262396709</v>
      </c>
      <c r="BK60" s="25" t="n">
        <f aca="false">0.2*C60*AD60</f>
        <v>41068.2603704279</v>
      </c>
      <c r="BL60" s="25" t="n">
        <f aca="false">BJ60+BK60</f>
        <v>107814.086610099</v>
      </c>
      <c r="BM60" s="25" t="n">
        <f aca="false">BK60*Datos!$D$6</f>
        <v>20534.1301852139</v>
      </c>
      <c r="BN60" s="25" t="n">
        <f aca="false">BL60-BM60</f>
        <v>87279.9564248849</v>
      </c>
      <c r="BO60" s="25" t="n">
        <f aca="false">BN60/AD60</f>
        <v>37027.1625049085</v>
      </c>
      <c r="BP60" s="25" t="n">
        <f aca="false">-(C60+E60)</f>
        <v>-115428.727511107</v>
      </c>
      <c r="BQ60" s="25" t="n">
        <f aca="false">BE60</f>
        <v>23750.4917639009</v>
      </c>
      <c r="BR60" s="25" t="n">
        <f aca="false">BF60</f>
        <v>22523.7942632718</v>
      </c>
      <c r="BS60" s="25" t="n">
        <f aca="false">BG60</f>
        <v>22883.8495317343</v>
      </c>
      <c r="BT60" s="25" t="n">
        <f aca="false">BH60</f>
        <v>21098.9782451421</v>
      </c>
      <c r="BU60" s="25" t="n">
        <f aca="false">BI60+BO60</f>
        <v>56147.4666642368</v>
      </c>
      <c r="BV60" s="27" t="n">
        <f aca="false">IFERROR(IRR(BP60:BU60,0.1),NA())*100</f>
        <v>7.35286050074842</v>
      </c>
    </row>
    <row r="61" customFormat="false" ht="15" hidden="false" customHeight="true" outlineLevel="0" collapsed="false">
      <c r="A61" s="23" t="n">
        <v>60</v>
      </c>
      <c r="B61" s="24" t="n">
        <f aca="true">RAND()</f>
        <v>0.913476473237088</v>
      </c>
      <c r="C61" s="25" t="n">
        <f aca="false">IF(B61&lt;=(Datos!$D$14-Datos!$C$14)/(Datos!$E$14-Datos!$C$14),Datos!$C$14+SQRT((Datos!$E$14-Datos!$C$14)*(Datos!$D$14-Datos!$C$14)*B61),Datos!$E$14-SQRT((Datos!$E$14-Datos!$C$14)*(Datos!$E$14-Datos!$D$14)*(1-B61)))</f>
        <v>89810.3860664157</v>
      </c>
      <c r="D61" s="24" t="n">
        <f aca="true">RAND()</f>
        <v>0.629182905963659</v>
      </c>
      <c r="E61" s="25" t="n">
        <f aca="false">IF(D61&lt;=(Datos!$D$15-Datos!$C$15)/(Datos!$E$15-Datos!$C$15),Datos!$C$15+SQRT((Datos!$E$15-Datos!$C$15)*(Datos!$D$15-Datos!$C$15)*D61),Datos!$E$15-SQRT((Datos!$E$15-Datos!$C$15)*(Datos!$E$15-Datos!$D$15)*(1-D61)))</f>
        <v>32541.9463594413</v>
      </c>
      <c r="F61" s="24" t="n">
        <f aca="true">RAND()</f>
        <v>0.591702287103639</v>
      </c>
      <c r="G61" s="25" t="n">
        <f aca="false">IF(F61&lt;=(Datos!$D$19-Datos!$C$19)/(Datos!$E$19-Datos!$C$19),Datos!$C$19+SQRT((Datos!$E$19-Datos!$C$19)*(Datos!$D$19-Datos!$C$19)*F61),Datos!$E$19-SQRT((Datos!$E$19-Datos!$C$19)*(Datos!$E$19-Datos!$D$19)*(1-F61)))</f>
        <v>39421.0054169152</v>
      </c>
      <c r="H61" s="24" t="n">
        <f aca="true">RAND()</f>
        <v>0.692191119625544</v>
      </c>
      <c r="I61" s="25" t="n">
        <f aca="false">IF(H61&lt;=(Datos!$D$19-Datos!$C$19)/(Datos!$E$19-Datos!$C$19),Datos!$C$19+SQRT((Datos!$E$19-Datos!$C$19)*(Datos!$D$19-Datos!$C$19)*H61),Datos!$E$19-SQRT((Datos!$E$19-Datos!$C$19)*(Datos!$E$19-Datos!$D$19)*(1-H61)))</f>
        <v>40195.2454768132</v>
      </c>
      <c r="J61" s="24" t="n">
        <f aca="true">RAND()</f>
        <v>0.416529036135899</v>
      </c>
      <c r="K61" s="25" t="n">
        <f aca="false">IF(J61&lt;=(Datos!$D$19-Datos!$C$19)/(Datos!$E$19-Datos!$C$19),Datos!$C$19+SQRT((Datos!$E$19-Datos!$C$19)*(Datos!$D$19-Datos!$C$19)*J61),Datos!$E$19-SQRT((Datos!$E$19-Datos!$C$19)*(Datos!$E$19-Datos!$D$19)*(1-J61)))</f>
        <v>37904.388364724</v>
      </c>
      <c r="L61" s="24" t="n">
        <f aca="true">RAND()</f>
        <v>0.152870409115559</v>
      </c>
      <c r="M61" s="25" t="n">
        <f aca="false">IF(L61&lt;=(Datos!$D$19-Datos!$C$19)/(Datos!$E$19-Datos!$C$19),Datos!$C$19+SQRT((Datos!$E$19-Datos!$C$19)*(Datos!$D$19-Datos!$C$19)*L61),Datos!$E$19-SQRT((Datos!$E$19-Datos!$C$19)*(Datos!$E$19-Datos!$D$19)*(1-L61)))</f>
        <v>34788.5865730228</v>
      </c>
      <c r="N61" s="24" t="n">
        <f aca="true">RAND()</f>
        <v>0.959182275744906</v>
      </c>
      <c r="O61" s="25" t="n">
        <f aca="false">IF(N61&lt;=(Datos!$D$19-Datos!$C$19)/(Datos!$E$19-Datos!$C$19),Datos!$C$19+SQRT((Datos!$E$19-Datos!$C$19)*(Datos!$D$19-Datos!$C$19)*N61),Datos!$E$19-SQRT((Datos!$E$19-Datos!$C$19)*(Datos!$E$19-Datos!$D$19)*(1-N61)))</f>
        <v>43250.334512219</v>
      </c>
      <c r="P61" s="24" t="n">
        <f aca="true">RAND()</f>
        <v>0.516765811317278</v>
      </c>
      <c r="Q61" s="26" t="n">
        <f aca="false">IF(P61&lt;=(Datos!$D$23-Datos!$C$23)/(Datos!$E$23-Datos!$C$23),Datos!$C$23+SQRT((Datos!$E$23-Datos!$C$23)*(Datos!$D$23-Datos!$C$23)*P61),Datos!$E$23-SQRT((Datos!$E$23-Datos!$C$23)*(Datos!$E$23-Datos!$D$23)*(1-P61)))</f>
        <v>0.15050726293426</v>
      </c>
      <c r="R61" s="24" t="n">
        <f aca="true">RAND()</f>
        <v>0.736806911589874</v>
      </c>
      <c r="S61" s="26" t="n">
        <f aca="false">IF(R61&lt;=(Datos!$D$24-Datos!$C$24)/(Datos!$E$24-Datos!$C$24),Datos!$C$24+SQRT((Datos!$E$24-Datos!$C$24)*(Datos!$D$24-Datos!$C$24)*R61),Datos!$E$24-SQRT((Datos!$E$24-Datos!$C$24)*(Datos!$E$24-Datos!$D$24)*(1-R61)))</f>
        <v>0.158234257211429</v>
      </c>
      <c r="T61" s="24" t="n">
        <f aca="true">RAND()</f>
        <v>0.382055847306413</v>
      </c>
      <c r="U61" s="26" t="n">
        <f aca="false">IF(T61&lt;=(Datos!$D$25-Datos!$C$25)/(Datos!$E$25-Datos!$C$25),Datos!$C$25+SQRT((Datos!$E$25-Datos!$C$25)*(Datos!$D$25-Datos!$C$25)*T61),Datos!$E$25-SQRT((Datos!$E$25-Datos!$C$25)*(Datos!$E$25-Datos!$D$25)*(1-T61)))</f>
        <v>0.178325205724645</v>
      </c>
      <c r="V61" s="24" t="n">
        <f aca="true">RAND()</f>
        <v>0.857386038488206</v>
      </c>
      <c r="W61" s="26" t="n">
        <f aca="false">IF(V61&lt;=(Datos!$D$26-Datos!$C$26)/(Datos!$E$26-Datos!$C$26),Datos!$C$26+SQRT((Datos!$E$26-Datos!$C$26)*(Datos!$D$26-Datos!$C$26)*V61),Datos!$E$26-SQRT((Datos!$E$26-Datos!$C$26)*(Datos!$E$26-Datos!$D$26)*(1-V61)))</f>
        <v>0.227658360281947</v>
      </c>
      <c r="X61" s="24" t="n">
        <f aca="true">RAND()</f>
        <v>0.508802291492588</v>
      </c>
      <c r="Y61" s="26" t="n">
        <f aca="false">IF(X61&lt;=(Datos!$D$27-Datos!$C$27)/(Datos!$E$27-Datos!$C$27),Datos!$C$27+SQRT((Datos!$E$27-Datos!$C$27)*(Datos!$D$27-Datos!$C$27)*X61),Datos!$E$27-SQRT((Datos!$E$27-Datos!$C$27)*(Datos!$E$27-Datos!$D$27)*(1-X61)))</f>
        <v>0.228497887170136</v>
      </c>
      <c r="Z61" s="24" t="n">
        <f aca="false">(1+Q61)</f>
        <v>1.15050726293426</v>
      </c>
      <c r="AA61" s="24" t="n">
        <f aca="false">Z61*(1+S61)</f>
        <v>1.33255692510102</v>
      </c>
      <c r="AB61" s="24" t="n">
        <f aca="false">AA61*(1+U61)</f>
        <v>1.57018541290946</v>
      </c>
      <c r="AC61" s="24" t="n">
        <f aca="false">AB61*(1+W61)</f>
        <v>1.92765124935105</v>
      </c>
      <c r="AD61" s="24" t="n">
        <f aca="false">AC61*(1+Y61)</f>
        <v>2.36811548702864</v>
      </c>
      <c r="AE61" s="23" t="n">
        <f aca="false">E61*Q61</f>
        <v>4897.799277113</v>
      </c>
      <c r="AF61" s="23" t="n">
        <f aca="false">AE61*(1+S61)</f>
        <v>5672.79890769765</v>
      </c>
      <c r="AG61" s="23" t="n">
        <f aca="false">AF61*(1+U61)</f>
        <v>6684.40193994738</v>
      </c>
      <c r="AH61" s="23" t="n">
        <f aca="false">AG61*(1+W61)</f>
        <v>8206.16192506126</v>
      </c>
      <c r="AI61" s="23" t="n">
        <f aca="false">AH61*(1+Y61)</f>
        <v>10081.2525867138</v>
      </c>
      <c r="AJ61" s="25" t="n">
        <f aca="false">G61*Z61</f>
        <v>45354.1530443317</v>
      </c>
      <c r="AK61" s="25" t="n">
        <f aca="false">I61*AA61</f>
        <v>53562.4527162627</v>
      </c>
      <c r="AL61" s="25" t="n">
        <f aca="false">K61*AB61</f>
        <v>59516.9176955446</v>
      </c>
      <c r="AM61" s="25" t="n">
        <f aca="false">M61*AC61</f>
        <v>67060.2623706447</v>
      </c>
      <c r="AN61" s="25" t="n">
        <f aca="false">O61*AD61</f>
        <v>102421.786977555</v>
      </c>
      <c r="AO61" s="25" t="n">
        <f aca="false">C61/Datos!$D$8</f>
        <v>17962.0772132831</v>
      </c>
      <c r="AP61" s="25" t="n">
        <f aca="false">AJ61-AO61</f>
        <v>27392.0758310486</v>
      </c>
      <c r="AQ61" s="25" t="n">
        <f aca="false">AK61-AO61</f>
        <v>35600.3755029796</v>
      </c>
      <c r="AR61" s="25" t="n">
        <f aca="false">AL61-AO61</f>
        <v>41554.8404822615</v>
      </c>
      <c r="AS61" s="25" t="n">
        <f aca="false">AM61-AO61</f>
        <v>49098.1851573615</v>
      </c>
      <c r="AT61" s="25" t="n">
        <f aca="false">AN61-AO61</f>
        <v>84459.709764272</v>
      </c>
      <c r="AU61" s="25" t="n">
        <f aca="false">AP61*Datos!$D$6</f>
        <v>13696.0379155243</v>
      </c>
      <c r="AV61" s="25" t="n">
        <f aca="false">AQ61*Datos!$D$6</f>
        <v>17800.1877514898</v>
      </c>
      <c r="AW61" s="25" t="n">
        <f aca="false">AR61*Datos!$D$6</f>
        <v>20777.4202411307</v>
      </c>
      <c r="AX61" s="25" t="n">
        <f aca="false">AS61*Datos!$D$6</f>
        <v>24549.0925786808</v>
      </c>
      <c r="AY61" s="25" t="n">
        <f aca="false">AT61*Datos!$D$6</f>
        <v>42229.854882136</v>
      </c>
      <c r="AZ61" s="25" t="n">
        <f aca="false">AJ61-AU61-AE61</f>
        <v>26760.3158516944</v>
      </c>
      <c r="BA61" s="25" t="n">
        <f aca="false">AK61-AV61-AF61</f>
        <v>30089.4660570753</v>
      </c>
      <c r="BB61" s="25" t="n">
        <f aca="false">AL61-AW61-AG61</f>
        <v>32055.0955144665</v>
      </c>
      <c r="BC61" s="25" t="n">
        <f aca="false">AM61-AX61-AH61</f>
        <v>34305.0078669026</v>
      </c>
      <c r="BD61" s="25" t="n">
        <f aca="false">AN61-AY61-AI61</f>
        <v>50110.6795087054</v>
      </c>
      <c r="BE61" s="25" t="n">
        <f aca="false">AZ61/Z61</f>
        <v>23259.5801120323</v>
      </c>
      <c r="BF61" s="25" t="n">
        <f aca="false">BA61/AA61</f>
        <v>22580.2481607263</v>
      </c>
      <c r="BG61" s="25" t="n">
        <f aca="false">BB61/AB61</f>
        <v>20414.8473491869</v>
      </c>
      <c r="BH61" s="25" t="n">
        <f aca="false">BC61/AC61</f>
        <v>17796.2729920422</v>
      </c>
      <c r="BI61" s="25" t="n">
        <f aca="false">BD61/AD61</f>
        <v>21160.5725240964</v>
      </c>
      <c r="BJ61" s="25" t="n">
        <f aca="false">E61*AD61</f>
        <v>77063.0871518483</v>
      </c>
      <c r="BK61" s="25" t="n">
        <f aca="false">0.2*C61*AD61</f>
        <v>42536.2732279801</v>
      </c>
      <c r="BL61" s="25" t="n">
        <f aca="false">BJ61+BK61</f>
        <v>119599.360379828</v>
      </c>
      <c r="BM61" s="25" t="n">
        <f aca="false">BK61*Datos!$D$6</f>
        <v>21268.1366139901</v>
      </c>
      <c r="BN61" s="25" t="n">
        <f aca="false">BL61-BM61</f>
        <v>98331.2237658384</v>
      </c>
      <c r="BO61" s="25" t="n">
        <f aca="false">BN61/AD61</f>
        <v>41522.9849660829</v>
      </c>
      <c r="BP61" s="25" t="n">
        <f aca="false">-(C61+E61)</f>
        <v>-122352.332425857</v>
      </c>
      <c r="BQ61" s="25" t="n">
        <f aca="false">BE61</f>
        <v>23259.5801120323</v>
      </c>
      <c r="BR61" s="25" t="n">
        <f aca="false">BF61</f>
        <v>22580.2481607263</v>
      </c>
      <c r="BS61" s="25" t="n">
        <f aca="false">BG61</f>
        <v>20414.8473491869</v>
      </c>
      <c r="BT61" s="25" t="n">
        <f aca="false">BH61</f>
        <v>17796.2729920422</v>
      </c>
      <c r="BU61" s="25" t="n">
        <f aca="false">BI61+BO61</f>
        <v>62683.5574901792</v>
      </c>
      <c r="BV61" s="27" t="n">
        <f aca="false">IFERROR(IRR(BP61:BU61,0.1),NA())*100</f>
        <v>5.42187588334137</v>
      </c>
    </row>
    <row r="62" customFormat="false" ht="15" hidden="false" customHeight="true" outlineLevel="0" collapsed="false">
      <c r="A62" s="23" t="n">
        <v>61</v>
      </c>
      <c r="B62" s="24" t="n">
        <f aca="true">RAND()</f>
        <v>0.959220936967072</v>
      </c>
      <c r="C62" s="25" t="n">
        <f aca="false">IF(B62&lt;=(Datos!$D$14-Datos!$C$14)/(Datos!$E$14-Datos!$C$14),Datos!$C$14+SQRT((Datos!$E$14-Datos!$C$14)*(Datos!$D$14-Datos!$C$14)*B62),Datos!$E$14-SQRT((Datos!$E$14-Datos!$C$14)*(Datos!$E$14-Datos!$D$14)*(1-B62)))</f>
        <v>93004.6532866831</v>
      </c>
      <c r="D62" s="24" t="n">
        <f aca="true">RAND()</f>
        <v>0.266110467410441</v>
      </c>
      <c r="E62" s="25" t="n">
        <f aca="false">IF(D62&lt;=(Datos!$D$15-Datos!$C$15)/(Datos!$E$15-Datos!$C$15),Datos!$C$15+SQRT((Datos!$E$15-Datos!$C$15)*(Datos!$D$15-Datos!$C$15)*D62),Datos!$E$15-SQRT((Datos!$E$15-Datos!$C$15)*(Datos!$E$15-Datos!$D$15)*(1-D62)))</f>
        <v>29467.469647998</v>
      </c>
      <c r="F62" s="24" t="n">
        <f aca="true">RAND()</f>
        <v>0.394528583910948</v>
      </c>
      <c r="G62" s="25" t="n">
        <f aca="false">IF(F62&lt;=(Datos!$D$19-Datos!$C$19)/(Datos!$E$19-Datos!$C$19),Datos!$C$19+SQRT((Datos!$E$19-Datos!$C$19)*(Datos!$D$19-Datos!$C$19)*F62),Datos!$E$19-SQRT((Datos!$E$19-Datos!$C$19)*(Datos!$E$19-Datos!$D$19)*(1-F62)))</f>
        <v>37692.8075230466</v>
      </c>
      <c r="H62" s="24" t="n">
        <f aca="true">RAND()</f>
        <v>0.84011494451648</v>
      </c>
      <c r="I62" s="25" t="n">
        <f aca="false">IF(H62&lt;=(Datos!$D$19-Datos!$C$19)/(Datos!$E$19-Datos!$C$19),Datos!$C$19+SQRT((Datos!$E$19-Datos!$C$19)*(Datos!$D$19-Datos!$C$19)*H62),Datos!$E$19-SQRT((Datos!$E$19-Datos!$C$19)*(Datos!$E$19-Datos!$D$19)*(1-H62)))</f>
        <v>41537.142919313</v>
      </c>
      <c r="J62" s="24" t="n">
        <f aca="true">RAND()</f>
        <v>0.37238101391443</v>
      </c>
      <c r="K62" s="25" t="n">
        <f aca="false">IF(J62&lt;=(Datos!$D$19-Datos!$C$19)/(Datos!$E$19-Datos!$C$19),Datos!$C$19+SQRT((Datos!$E$19-Datos!$C$19)*(Datos!$D$19-Datos!$C$19)*J62),Datos!$E$19-SQRT((Datos!$E$19-Datos!$C$19)*(Datos!$E$19-Datos!$D$19)*(1-J62)))</f>
        <v>37473.7642515111</v>
      </c>
      <c r="L62" s="24" t="n">
        <f aca="true">RAND()</f>
        <v>0.0486384781456862</v>
      </c>
      <c r="M62" s="25" t="n">
        <f aca="false">IF(L62&lt;=(Datos!$D$19-Datos!$C$19)/(Datos!$E$19-Datos!$C$19),Datos!$C$19+SQRT((Datos!$E$19-Datos!$C$19)*(Datos!$D$19-Datos!$C$19)*L62),Datos!$E$19-SQRT((Datos!$E$19-Datos!$C$19)*(Datos!$E$19-Datos!$D$19)*(1-L62)))</f>
        <v>32701.0686259059</v>
      </c>
      <c r="N62" s="24" t="n">
        <f aca="true">RAND()</f>
        <v>0.360605131241467</v>
      </c>
      <c r="O62" s="25" t="n">
        <f aca="false">IF(N62&lt;=(Datos!$D$19-Datos!$C$19)/(Datos!$E$19-Datos!$C$19),Datos!$C$19+SQRT((Datos!$E$19-Datos!$C$19)*(Datos!$D$19-Datos!$C$19)*N62),Datos!$E$19-SQRT((Datos!$E$19-Datos!$C$19)*(Datos!$E$19-Datos!$D$19)*(1-N62)))</f>
        <v>37354.6427300189</v>
      </c>
      <c r="P62" s="24" t="n">
        <f aca="true">RAND()</f>
        <v>0.427428511822926</v>
      </c>
      <c r="Q62" s="26" t="n">
        <f aca="false">IF(P62&lt;=(Datos!$D$23-Datos!$C$23)/(Datos!$E$23-Datos!$C$23),Datos!$C$23+SQRT((Datos!$E$23-Datos!$C$23)*(Datos!$D$23-Datos!$C$23)*P62),Datos!$E$23-SQRT((Datos!$E$23-Datos!$C$23)*(Datos!$E$23-Datos!$D$23)*(1-P62)))</f>
        <v>0.147737543533652</v>
      </c>
      <c r="R62" s="24" t="n">
        <f aca="true">RAND()</f>
        <v>0.149628241181604</v>
      </c>
      <c r="S62" s="26" t="n">
        <f aca="false">IF(R62&lt;=(Datos!$D$24-Datos!$C$24)/(Datos!$E$24-Datos!$C$24),Datos!$C$24+SQRT((Datos!$E$24-Datos!$C$24)*(Datos!$D$24-Datos!$C$24)*R62),Datos!$E$24-SQRT((Datos!$E$24-Datos!$C$24)*(Datos!$E$24-Datos!$D$24)*(1-R62)))</f>
        <v>0.13641130202412</v>
      </c>
      <c r="T62" s="24" t="n">
        <f aca="true">RAND()</f>
        <v>0.430474270918488</v>
      </c>
      <c r="U62" s="26" t="n">
        <f aca="false">IF(T62&lt;=(Datos!$D$25-Datos!$C$25)/(Datos!$E$25-Datos!$C$25),Datos!$C$25+SQRT((Datos!$E$25-Datos!$C$25)*(Datos!$D$25-Datos!$C$25)*T62),Datos!$E$25-SQRT((Datos!$E$25-Datos!$C$25)*(Datos!$E$25-Datos!$D$25)*(1-T62)))</f>
        <v>0.18006665501829</v>
      </c>
      <c r="V62" s="24" t="n">
        <f aca="true">RAND()</f>
        <v>0.654062565855199</v>
      </c>
      <c r="W62" s="26" t="n">
        <f aca="false">IF(V62&lt;=(Datos!$D$26-Datos!$C$26)/(Datos!$E$26-Datos!$C$26),Datos!$C$26+SQRT((Datos!$E$26-Datos!$C$26)*(Datos!$D$26-Datos!$C$26)*V62),Datos!$E$26-SQRT((Datos!$E$26-Datos!$C$26)*(Datos!$E$26-Datos!$D$26)*(1-V62)))</f>
        <v>0.215203721183052</v>
      </c>
      <c r="X62" s="24" t="n">
        <f aca="true">RAND()</f>
        <v>0.00199487284192309</v>
      </c>
      <c r="Y62" s="26" t="n">
        <f aca="false">IF(X62&lt;=(Datos!$D$27-Datos!$C$27)/(Datos!$E$27-Datos!$C$27),Datos!$C$27+SQRT((Datos!$E$27-Datos!$C$27)*(Datos!$D$27-Datos!$C$27)*X62),Datos!$E$27-SQRT((Datos!$E$27-Datos!$C$27)*(Datos!$E$27-Datos!$D$27)*(1-X62)))</f>
        <v>0.192320809486622</v>
      </c>
      <c r="Z62" s="24" t="n">
        <f aca="false">(1+Q62)</f>
        <v>1.14773754353365</v>
      </c>
      <c r="AA62" s="24" t="n">
        <f aca="false">Z62*(1+S62)</f>
        <v>1.30430191622904</v>
      </c>
      <c r="AB62" s="24" t="n">
        <f aca="false">AA62*(1+U62)</f>
        <v>1.53916319941835</v>
      </c>
      <c r="AC62" s="24" t="n">
        <f aca="false">AB62*(1+W62)</f>
        <v>1.87039684744119</v>
      </c>
      <c r="AD62" s="24" t="n">
        <f aca="false">AC62*(1+Y62)</f>
        <v>2.23011308320231</v>
      </c>
      <c r="AE62" s="23" t="n">
        <f aca="false">E62*Q62</f>
        <v>4353.45157994768</v>
      </c>
      <c r="AF62" s="23" t="n">
        <f aca="false">AE62*(1+S62)</f>
        <v>4947.31157826731</v>
      </c>
      <c r="AG62" s="23" t="n">
        <f aca="false">AF62*(1+U62)</f>
        <v>5838.15742549916</v>
      </c>
      <c r="AH62" s="23" t="n">
        <f aca="false">AG62*(1+W62)</f>
        <v>7094.55062831904</v>
      </c>
      <c r="AI62" s="23" t="n">
        <f aca="false">AH62*(1+Y62)</f>
        <v>8458.98034810118</v>
      </c>
      <c r="AJ62" s="25" t="n">
        <f aca="false">G62*Z62</f>
        <v>43261.4503153883</v>
      </c>
      <c r="AK62" s="25" t="n">
        <f aca="false">I62*AA62</f>
        <v>54176.9751043396</v>
      </c>
      <c r="AL62" s="25" t="n">
        <f aca="false">K62*AB62</f>
        <v>57678.2388796049</v>
      </c>
      <c r="AM62" s="25" t="n">
        <f aca="false">M62*AC62</f>
        <v>61163.9756658525</v>
      </c>
      <c r="AN62" s="25" t="n">
        <f aca="false">O62*AD62</f>
        <v>83305.0774705632</v>
      </c>
      <c r="AO62" s="25" t="n">
        <f aca="false">C62/Datos!$D$8</f>
        <v>18600.9306573366</v>
      </c>
      <c r="AP62" s="25" t="n">
        <f aca="false">AJ62-AO62</f>
        <v>24660.5196580517</v>
      </c>
      <c r="AQ62" s="25" t="n">
        <f aca="false">AK62-AO62</f>
        <v>35576.044447003</v>
      </c>
      <c r="AR62" s="25" t="n">
        <f aca="false">AL62-AO62</f>
        <v>39077.3082222683</v>
      </c>
      <c r="AS62" s="25" t="n">
        <f aca="false">AM62-AO62</f>
        <v>42563.0450085159</v>
      </c>
      <c r="AT62" s="25" t="n">
        <f aca="false">AN62-AO62</f>
        <v>64704.1468132266</v>
      </c>
      <c r="AU62" s="25" t="n">
        <f aca="false">AP62*Datos!$D$6</f>
        <v>12330.2598290258</v>
      </c>
      <c r="AV62" s="25" t="n">
        <f aca="false">AQ62*Datos!$D$6</f>
        <v>17788.0222235015</v>
      </c>
      <c r="AW62" s="25" t="n">
        <f aca="false">AR62*Datos!$D$6</f>
        <v>19538.6541111341</v>
      </c>
      <c r="AX62" s="25" t="n">
        <f aca="false">AS62*Datos!$D$6</f>
        <v>21281.5225042579</v>
      </c>
      <c r="AY62" s="25" t="n">
        <f aca="false">AT62*Datos!$D$6</f>
        <v>32352.0734066133</v>
      </c>
      <c r="AZ62" s="25" t="n">
        <f aca="false">AJ62-AU62-AE62</f>
        <v>26577.7389064148</v>
      </c>
      <c r="BA62" s="25" t="n">
        <f aca="false">AK62-AV62-AF62</f>
        <v>31441.6413025708</v>
      </c>
      <c r="BB62" s="25" t="n">
        <f aca="false">AL62-AW62-AG62</f>
        <v>32301.4273429716</v>
      </c>
      <c r="BC62" s="25" t="n">
        <f aca="false">AM62-AX62-AH62</f>
        <v>32787.9025332755</v>
      </c>
      <c r="BD62" s="25" t="n">
        <f aca="false">AN62-AY62-AI62</f>
        <v>42494.0237158487</v>
      </c>
      <c r="BE62" s="25" t="n">
        <f aca="false">AZ62/Z62</f>
        <v>23156.6345948633</v>
      </c>
      <c r="BF62" s="25" t="n">
        <f aca="false">BA62/AA62</f>
        <v>24106.106808057</v>
      </c>
      <c r="BG62" s="25" t="n">
        <f aca="false">BB62/AB62</f>
        <v>20986.3563234738</v>
      </c>
      <c r="BH62" s="25" t="n">
        <f aca="false">BC62/AC62</f>
        <v>17529.9175563363</v>
      </c>
      <c r="BI62" s="25" t="n">
        <f aca="false">BD62/AD62</f>
        <v>19054.6497556213</v>
      </c>
      <c r="BJ62" s="25" t="n">
        <f aca="false">E62*AD62</f>
        <v>65715.7895908672</v>
      </c>
      <c r="BK62" s="25" t="n">
        <f aca="false">0.2*C62*AD62</f>
        <v>41482.1788186653</v>
      </c>
      <c r="BL62" s="25" t="n">
        <f aca="false">BJ62+BK62</f>
        <v>107197.968409533</v>
      </c>
      <c r="BM62" s="25" t="n">
        <f aca="false">BK62*Datos!$D$6</f>
        <v>20741.0894093327</v>
      </c>
      <c r="BN62" s="25" t="n">
        <f aca="false">BL62-BM62</f>
        <v>86456.8790001999</v>
      </c>
      <c r="BO62" s="25" t="n">
        <f aca="false">BN62/AD62</f>
        <v>38767.9349766663</v>
      </c>
      <c r="BP62" s="25" t="n">
        <f aca="false">-(C62+E62)</f>
        <v>-122472.122934681</v>
      </c>
      <c r="BQ62" s="25" t="n">
        <f aca="false">BE62</f>
        <v>23156.6345948633</v>
      </c>
      <c r="BR62" s="25" t="n">
        <f aca="false">BF62</f>
        <v>24106.106808057</v>
      </c>
      <c r="BS62" s="25" t="n">
        <f aca="false">BG62</f>
        <v>20986.3563234738</v>
      </c>
      <c r="BT62" s="25" t="n">
        <f aca="false">BH62</f>
        <v>17529.9175563363</v>
      </c>
      <c r="BU62" s="25" t="n">
        <f aca="false">BI62+BO62</f>
        <v>57822.5847322876</v>
      </c>
      <c r="BV62" s="27" t="n">
        <f aca="false">IFERROR(IRR(BP62:BU62,0.1),NA())*100</f>
        <v>4.81980022277432</v>
      </c>
    </row>
    <row r="63" customFormat="false" ht="15" hidden="false" customHeight="true" outlineLevel="0" collapsed="false">
      <c r="A63" s="23" t="n">
        <v>62</v>
      </c>
      <c r="B63" s="24" t="n">
        <f aca="true">RAND()</f>
        <v>0.81443016405171</v>
      </c>
      <c r="C63" s="25" t="n">
        <f aca="false">IF(B63&lt;=(Datos!$D$14-Datos!$C$14)/(Datos!$E$14-Datos!$C$14),Datos!$C$14+SQRT((Datos!$E$14-Datos!$C$14)*(Datos!$D$14-Datos!$C$14)*B63),Datos!$E$14-SQRT((Datos!$E$14-Datos!$C$14)*(Datos!$E$14-Datos!$D$14)*(1-B63)))</f>
        <v>85077.4062865081</v>
      </c>
      <c r="D63" s="24" t="n">
        <f aca="true">RAND()</f>
        <v>0.533390205375094</v>
      </c>
      <c r="E63" s="25" t="n">
        <f aca="false">IF(D63&lt;=(Datos!$D$15-Datos!$C$15)/(Datos!$E$15-Datos!$C$15),Datos!$C$15+SQRT((Datos!$E$15-Datos!$C$15)*(Datos!$D$15-Datos!$C$15)*D63),Datos!$E$15-SQRT((Datos!$E$15-Datos!$C$15)*(Datos!$E$15-Datos!$D$15)*(1-D63)))</f>
        <v>31633.9095633781</v>
      </c>
      <c r="F63" s="24" t="n">
        <f aca="true">RAND()</f>
        <v>0.585569016363497</v>
      </c>
      <c r="G63" s="25" t="n">
        <f aca="false">IF(F63&lt;=(Datos!$D$19-Datos!$C$19)/(Datos!$E$19-Datos!$C$19),Datos!$C$19+SQRT((Datos!$E$19-Datos!$C$19)*(Datos!$D$19-Datos!$C$19)*F63),Datos!$E$19-SQRT((Datos!$E$19-Datos!$C$19)*(Datos!$E$19-Datos!$D$19)*(1-F63)))</f>
        <v>39372.0516672991</v>
      </c>
      <c r="H63" s="24" t="n">
        <f aca="true">RAND()</f>
        <v>0.315809632684883</v>
      </c>
      <c r="I63" s="25" t="n">
        <f aca="false">IF(H63&lt;=(Datos!$D$19-Datos!$C$19)/(Datos!$E$19-Datos!$C$19),Datos!$C$19+SQRT((Datos!$E$19-Datos!$C$19)*(Datos!$D$19-Datos!$C$19)*H63),Datos!$E$19-SQRT((Datos!$E$19-Datos!$C$19)*(Datos!$E$19-Datos!$D$19)*(1-H63)))</f>
        <v>36882.6916902279</v>
      </c>
      <c r="J63" s="24" t="n">
        <f aca="true">RAND()</f>
        <v>0.33321262081449</v>
      </c>
      <c r="K63" s="25" t="n">
        <f aca="false">IF(J63&lt;=(Datos!$D$19-Datos!$C$19)/(Datos!$E$19-Datos!$C$19),Datos!$C$19+SQRT((Datos!$E$19-Datos!$C$19)*(Datos!$D$19-Datos!$C$19)*J63),Datos!$E$19-SQRT((Datos!$E$19-Datos!$C$19)*(Datos!$E$19-Datos!$D$19)*(1-J63)))</f>
        <v>37069.7873463191</v>
      </c>
      <c r="L63" s="24" t="n">
        <f aca="true">RAND()</f>
        <v>0.432059694504425</v>
      </c>
      <c r="M63" s="25" t="n">
        <f aca="false">IF(L63&lt;=(Datos!$D$19-Datos!$C$19)/(Datos!$E$19-Datos!$C$19),Datos!$C$19+SQRT((Datos!$E$19-Datos!$C$19)*(Datos!$D$19-Datos!$C$19)*L63),Datos!$E$19-SQRT((Datos!$E$19-Datos!$C$19)*(Datos!$E$19-Datos!$D$19)*(1-L63)))</f>
        <v>38050.4008704948</v>
      </c>
      <c r="N63" s="24" t="n">
        <f aca="true">RAND()</f>
        <v>0.519028064264946</v>
      </c>
      <c r="O63" s="25" t="n">
        <f aca="false">IF(N63&lt;=(Datos!$D$19-Datos!$C$19)/(Datos!$E$19-Datos!$C$19),Datos!$C$19+SQRT((Datos!$E$19-Datos!$C$19)*(Datos!$D$19-Datos!$C$19)*N63),Datos!$E$19-SQRT((Datos!$E$19-Datos!$C$19)*(Datos!$E$19-Datos!$D$19)*(1-N63)))</f>
        <v>38823.5032520956</v>
      </c>
      <c r="P63" s="24" t="n">
        <f aca="true">RAND()</f>
        <v>0.443640241069424</v>
      </c>
      <c r="Q63" s="26" t="n">
        <f aca="false">IF(P63&lt;=(Datos!$D$23-Datos!$C$23)/(Datos!$E$23-Datos!$C$23),Datos!$C$23+SQRT((Datos!$E$23-Datos!$C$23)*(Datos!$D$23-Datos!$C$23)*P63),Datos!$E$23-SQRT((Datos!$E$23-Datos!$C$23)*(Datos!$E$23-Datos!$D$23)*(1-P63)))</f>
        <v>0.148258670066459</v>
      </c>
      <c r="R63" s="24" t="n">
        <f aca="true">RAND()</f>
        <v>0.546475265636782</v>
      </c>
      <c r="S63" s="26" t="n">
        <f aca="false">IF(R63&lt;=(Datos!$D$24-Datos!$C$24)/(Datos!$E$24-Datos!$C$24),Datos!$C$24+SQRT((Datos!$E$24-Datos!$C$24)*(Datos!$D$24-Datos!$C$24)*R63),Datos!$E$24-SQRT((Datos!$E$24-Datos!$C$24)*(Datos!$E$24-Datos!$D$24)*(1-R63)))</f>
        <v>0.151428256583579</v>
      </c>
      <c r="T63" s="24" t="n">
        <f aca="true">RAND()</f>
        <v>0.785443261945729</v>
      </c>
      <c r="U63" s="26" t="n">
        <f aca="false">IF(T63&lt;=(Datos!$D$25-Datos!$C$25)/(Datos!$E$25-Datos!$C$25),Datos!$C$25+SQRT((Datos!$E$25-Datos!$C$25)*(Datos!$D$25-Datos!$C$25)*T63),Datos!$E$25-SQRT((Datos!$E$25-Datos!$C$25)*(Datos!$E$25-Datos!$D$25)*(1-T63)))</f>
        <v>0.195489617168393</v>
      </c>
      <c r="V63" s="24" t="n">
        <f aca="true">RAND()</f>
        <v>0.866018262496159</v>
      </c>
      <c r="W63" s="26" t="n">
        <f aca="false">IF(V63&lt;=(Datos!$D$26-Datos!$C$26)/(Datos!$E$26-Datos!$C$26),Datos!$C$26+SQRT((Datos!$E$26-Datos!$C$26)*(Datos!$D$26-Datos!$C$26)*V63),Datos!$E$26-SQRT((Datos!$E$26-Datos!$C$26)*(Datos!$E$26-Datos!$D$26)*(1-V63)))</f>
        <v>0.228345067969087</v>
      </c>
      <c r="X63" s="24" t="n">
        <f aca="true">RAND()</f>
        <v>0.358862443298194</v>
      </c>
      <c r="Y63" s="26" t="n">
        <f aca="false">IF(X63&lt;=(Datos!$D$27-Datos!$C$27)/(Datos!$E$27-Datos!$C$27),Datos!$C$27+SQRT((Datos!$E$27-Datos!$C$27)*(Datos!$D$27-Datos!$C$27)*X63),Datos!$E$27-SQRT((Datos!$E$27-Datos!$C$27)*(Datos!$E$27-Datos!$D$27)*(1-X63)))</f>
        <v>0.221160023740745</v>
      </c>
      <c r="Z63" s="24" t="n">
        <f aca="false">(1+Q63)</f>
        <v>1.14825867006646</v>
      </c>
      <c r="AA63" s="24" t="n">
        <f aca="false">Z63*(1+S63)</f>
        <v>1.3221374785816</v>
      </c>
      <c r="AB63" s="24" t="n">
        <f aca="false">AA63*(1+U63)</f>
        <v>1.5806016281135</v>
      </c>
      <c r="AC63" s="24" t="n">
        <f aca="false">AB63*(1+W63)</f>
        <v>1.94152421431713</v>
      </c>
      <c r="AD63" s="24" t="n">
        <f aca="false">AC63*(1+Y63)</f>
        <v>2.37091175564874</v>
      </c>
      <c r="AE63" s="23" t="n">
        <f aca="false">E63*Q63</f>
        <v>4690.00136086907</v>
      </c>
      <c r="AF63" s="23" t="n">
        <f aca="false">AE63*(1+S63)</f>
        <v>5400.20009032008</v>
      </c>
      <c r="AG63" s="23" t="n">
        <f aca="false">AF63*(1+U63)</f>
        <v>6455.88313860947</v>
      </c>
      <c r="AH63" s="23" t="n">
        <f aca="false">AG63*(1+W63)</f>
        <v>7930.05221269574</v>
      </c>
      <c r="AI63" s="23" t="n">
        <f aca="false">AH63*(1+Y63)</f>
        <v>9683.86274832087</v>
      </c>
      <c r="AJ63" s="25" t="n">
        <f aca="false">G63*Z63</f>
        <v>45209.2996852808</v>
      </c>
      <c r="AK63" s="25" t="n">
        <f aca="false">I63*AA63</f>
        <v>48763.9889946205</v>
      </c>
      <c r="AL63" s="25" t="n">
        <f aca="false">K63*AB63</f>
        <v>58592.5662334133</v>
      </c>
      <c r="AM63" s="25" t="n">
        <f aca="false">M63*AC63</f>
        <v>73875.7746545393</v>
      </c>
      <c r="AN63" s="25" t="n">
        <f aca="false">O63*AD63</f>
        <v>92047.1002558605</v>
      </c>
      <c r="AO63" s="25" t="n">
        <f aca="false">C63/Datos!$D$8</f>
        <v>17015.4812573016</v>
      </c>
      <c r="AP63" s="25" t="n">
        <f aca="false">AJ63-AO63</f>
        <v>28193.8184279792</v>
      </c>
      <c r="AQ63" s="25" t="n">
        <f aca="false">AK63-AO63</f>
        <v>31748.5077373189</v>
      </c>
      <c r="AR63" s="25" t="n">
        <f aca="false">AL63-AO63</f>
        <v>41577.0849761116</v>
      </c>
      <c r="AS63" s="25" t="n">
        <f aca="false">AM63-AO63</f>
        <v>56860.2933972377</v>
      </c>
      <c r="AT63" s="25" t="n">
        <f aca="false">AN63-AO63</f>
        <v>75031.6189985589</v>
      </c>
      <c r="AU63" s="25" t="n">
        <f aca="false">AP63*Datos!$D$6</f>
        <v>14096.9092139896</v>
      </c>
      <c r="AV63" s="25" t="n">
        <f aca="false">AQ63*Datos!$D$6</f>
        <v>15874.2538686595</v>
      </c>
      <c r="AW63" s="25" t="n">
        <f aca="false">AR63*Datos!$D$6</f>
        <v>20788.5424880558</v>
      </c>
      <c r="AX63" s="25" t="n">
        <f aca="false">AS63*Datos!$D$6</f>
        <v>28430.1466986188</v>
      </c>
      <c r="AY63" s="25" t="n">
        <f aca="false">AT63*Datos!$D$6</f>
        <v>37515.8094992794</v>
      </c>
      <c r="AZ63" s="25" t="n">
        <f aca="false">AJ63-AU63-AE63</f>
        <v>26422.3891104221</v>
      </c>
      <c r="BA63" s="25" t="n">
        <f aca="false">AK63-AV63-AF63</f>
        <v>27489.535035641</v>
      </c>
      <c r="BB63" s="25" t="n">
        <f aca="false">AL63-AW63-AG63</f>
        <v>31348.140606748</v>
      </c>
      <c r="BC63" s="25" t="n">
        <f aca="false">AM63-AX63-AH63</f>
        <v>37515.5757432247</v>
      </c>
      <c r="BD63" s="25" t="n">
        <f aca="false">AN63-AY63-AI63</f>
        <v>44847.4280082602</v>
      </c>
      <c r="BE63" s="25" t="n">
        <f aca="false">AZ63/Z63</f>
        <v>23010.8335336087</v>
      </c>
      <c r="BF63" s="25" t="n">
        <f aca="false">BA63/AA63</f>
        <v>20791.7372292721</v>
      </c>
      <c r="BG63" s="25" t="n">
        <f aca="false">BB63/AB63</f>
        <v>19833.0433482869</v>
      </c>
      <c r="BH63" s="25" t="n">
        <f aca="false">BC63/AC63</f>
        <v>19322.744195812</v>
      </c>
      <c r="BI63" s="25" t="n">
        <f aca="false">BD63/AD63</f>
        <v>18915.6884061207</v>
      </c>
      <c r="BJ63" s="25" t="n">
        <f aca="false">E63*AD63</f>
        <v>75001.2080609422</v>
      </c>
      <c r="BK63" s="25" t="n">
        <f aca="false">0.2*C63*AD63</f>
        <v>40342.2045409572</v>
      </c>
      <c r="BL63" s="25" t="n">
        <f aca="false">BJ63+BK63</f>
        <v>115343.412601899</v>
      </c>
      <c r="BM63" s="25" t="n">
        <f aca="false">BK63*Datos!$D$6</f>
        <v>20171.1022704786</v>
      </c>
      <c r="BN63" s="25" t="n">
        <f aca="false">BL63-BM63</f>
        <v>95172.3103314208</v>
      </c>
      <c r="BO63" s="25" t="n">
        <f aca="false">BN63/AD63</f>
        <v>40141.6501920289</v>
      </c>
      <c r="BP63" s="25" t="n">
        <f aca="false">-(C63+E63)</f>
        <v>-116711.315849886</v>
      </c>
      <c r="BQ63" s="25" t="n">
        <f aca="false">BE63</f>
        <v>23010.8335336087</v>
      </c>
      <c r="BR63" s="25" t="n">
        <f aca="false">BF63</f>
        <v>20791.7372292721</v>
      </c>
      <c r="BS63" s="25" t="n">
        <f aca="false">BG63</f>
        <v>19833.0433482869</v>
      </c>
      <c r="BT63" s="25" t="n">
        <f aca="false">BH63</f>
        <v>19322.744195812</v>
      </c>
      <c r="BU63" s="25" t="n">
        <f aca="false">BI63+BO63</f>
        <v>59057.3385981497</v>
      </c>
      <c r="BV63" s="27" t="n">
        <f aca="false">IFERROR(IRR(BP63:BU63,0.1),NA())*100</f>
        <v>5.88909756618534</v>
      </c>
    </row>
    <row r="64" customFormat="false" ht="15" hidden="false" customHeight="true" outlineLevel="0" collapsed="false">
      <c r="A64" s="23" t="n">
        <v>63</v>
      </c>
      <c r="B64" s="24" t="n">
        <f aca="true">RAND()</f>
        <v>0.454502487350129</v>
      </c>
      <c r="C64" s="25" t="n">
        <f aca="false">IF(B64&lt;=(Datos!$D$14-Datos!$C$14)/(Datos!$E$14-Datos!$C$14),Datos!$C$14+SQRT((Datos!$E$14-Datos!$C$14)*(Datos!$D$14-Datos!$C$14)*B64),Datos!$E$14-SQRT((Datos!$E$14-Datos!$C$14)*(Datos!$E$14-Datos!$D$14)*(1-B64)))</f>
        <v>74414.9063871198</v>
      </c>
      <c r="D64" s="24" t="n">
        <f aca="true">RAND()</f>
        <v>0.783537509359825</v>
      </c>
      <c r="E64" s="25" t="n">
        <f aca="false">IF(D64&lt;=(Datos!$D$15-Datos!$C$15)/(Datos!$E$15-Datos!$C$15),Datos!$C$15+SQRT((Datos!$E$15-Datos!$C$15)*(Datos!$D$15-Datos!$C$15)*D64),Datos!$E$15-SQRT((Datos!$E$15-Datos!$C$15)*(Datos!$E$15-Datos!$D$15)*(1-D64)))</f>
        <v>34301.8096209387</v>
      </c>
      <c r="F64" s="24" t="n">
        <f aca="true">RAND()</f>
        <v>0.948253928616212</v>
      </c>
      <c r="G64" s="25" t="n">
        <f aca="false">IF(F64&lt;=(Datos!$D$19-Datos!$C$19)/(Datos!$E$19-Datos!$C$19),Datos!$C$19+SQRT((Datos!$E$19-Datos!$C$19)*(Datos!$D$19-Datos!$C$19)*F64),Datos!$E$19-SQRT((Datos!$E$19-Datos!$C$19)*(Datos!$E$19-Datos!$D$19)*(1-F64)))</f>
        <v>43029.9859508663</v>
      </c>
      <c r="H64" s="24" t="n">
        <f aca="true">RAND()</f>
        <v>0.793924080525226</v>
      </c>
      <c r="I64" s="25" t="n">
        <f aca="false">IF(H64&lt;=(Datos!$D$19-Datos!$C$19)/(Datos!$E$19-Datos!$C$19),Datos!$C$19+SQRT((Datos!$E$19-Datos!$C$19)*(Datos!$D$19-Datos!$C$19)*H64),Datos!$E$19-SQRT((Datos!$E$19-Datos!$C$19)*(Datos!$E$19-Datos!$D$19)*(1-H64)))</f>
        <v>41068.6269624204</v>
      </c>
      <c r="J64" s="24" t="n">
        <f aca="true">RAND()</f>
        <v>0.926192098906819</v>
      </c>
      <c r="K64" s="25" t="n">
        <f aca="false">IF(J64&lt;=(Datos!$D$19-Datos!$C$19)/(Datos!$E$19-Datos!$C$19),Datos!$C$19+SQRT((Datos!$E$19-Datos!$C$19)*(Datos!$D$19-Datos!$C$19)*J64),Datos!$E$19-SQRT((Datos!$E$19-Datos!$C$19)*(Datos!$E$19-Datos!$D$19)*(1-J64)))</f>
        <v>42647.2159933414</v>
      </c>
      <c r="L64" s="24" t="n">
        <f aca="true">RAND()</f>
        <v>0.949049364903524</v>
      </c>
      <c r="M64" s="25" t="n">
        <f aca="false">IF(L64&lt;=(Datos!$D$19-Datos!$C$19)/(Datos!$E$19-Datos!$C$19),Datos!$C$19+SQRT((Datos!$E$19-Datos!$C$19)*(Datos!$D$19-Datos!$C$19)*L64),Datos!$E$19-SQRT((Datos!$E$19-Datos!$C$19)*(Datos!$E$19-Datos!$D$19)*(1-L64)))</f>
        <v>43045.1860364128</v>
      </c>
      <c r="N64" s="24" t="n">
        <f aca="true">RAND()</f>
        <v>0.418080897023613</v>
      </c>
      <c r="O64" s="25" t="n">
        <f aca="false">IF(N64&lt;=(Datos!$D$19-Datos!$C$19)/(Datos!$E$19-Datos!$C$19),Datos!$C$19+SQRT((Datos!$E$19-Datos!$C$19)*(Datos!$D$19-Datos!$C$19)*N64),Datos!$E$19-SQRT((Datos!$E$19-Datos!$C$19)*(Datos!$E$19-Datos!$D$19)*(1-N64)))</f>
        <v>37919.0993524227</v>
      </c>
      <c r="P64" s="24" t="n">
        <f aca="true">RAND()</f>
        <v>0.553246263859618</v>
      </c>
      <c r="Q64" s="26" t="n">
        <f aca="false">IF(P64&lt;=(Datos!$D$23-Datos!$C$23)/(Datos!$E$23-Datos!$C$23),Datos!$C$23+SQRT((Datos!$E$23-Datos!$C$23)*(Datos!$D$23-Datos!$C$23)*P64),Datos!$E$23-SQRT((Datos!$E$23-Datos!$C$23)*(Datos!$E$23-Datos!$D$23)*(1-P64)))</f>
        <v>0.151642342743931</v>
      </c>
      <c r="R64" s="24" t="n">
        <f aca="true">RAND()</f>
        <v>0.018492452780258</v>
      </c>
      <c r="S64" s="26" t="n">
        <f aca="false">IF(R64&lt;=(Datos!$D$24-Datos!$C$24)/(Datos!$E$24-Datos!$C$24),Datos!$C$24+SQRT((Datos!$E$24-Datos!$C$24)*(Datos!$D$24-Datos!$C$24)*R64),Datos!$E$24-SQRT((Datos!$E$24-Datos!$C$24)*(Datos!$E$24-Datos!$D$24)*(1-R64)))</f>
        <v>0.125769438014613</v>
      </c>
      <c r="T64" s="24" t="n">
        <f aca="true">RAND()</f>
        <v>0.457115768326508</v>
      </c>
      <c r="U64" s="26" t="n">
        <f aca="false">IF(T64&lt;=(Datos!$D$25-Datos!$C$25)/(Datos!$E$25-Datos!$C$25),Datos!$C$25+SQRT((Datos!$E$25-Datos!$C$25)*(Datos!$D$25-Datos!$C$25)*T64),Datos!$E$25-SQRT((Datos!$E$25-Datos!$C$25)*(Datos!$E$25-Datos!$D$25)*(1-T64)))</f>
        <v>0.181011849894028</v>
      </c>
      <c r="V64" s="24" t="n">
        <f aca="true">RAND()</f>
        <v>0.255547829147194</v>
      </c>
      <c r="W64" s="26" t="n">
        <f aca="false">IF(V64&lt;=(Datos!$D$26-Datos!$C$26)/(Datos!$E$26-Datos!$C$26),Datos!$C$26+SQRT((Datos!$E$26-Datos!$C$26)*(Datos!$D$26-Datos!$C$26)*V64),Datos!$E$26-SQRT((Datos!$E$26-Datos!$C$26)*(Datos!$E$26-Datos!$D$26)*(1-V64)))</f>
        <v>0.198914728673869</v>
      </c>
      <c r="X64" s="24" t="n">
        <f aca="true">RAND()</f>
        <v>0.220816926999784</v>
      </c>
      <c r="Y64" s="26" t="n">
        <f aca="false">IF(X64&lt;=(Datos!$D$27-Datos!$C$27)/(Datos!$E$27-Datos!$C$27),Datos!$C$27+SQRT((Datos!$E$27-Datos!$C$27)*(Datos!$D$27-Datos!$C$27)*X64),Datos!$E$27-SQRT((Datos!$E$27-Datos!$C$27)*(Datos!$E$27-Datos!$D$27)*(1-X64)))</f>
        <v>0.21441732382755</v>
      </c>
      <c r="Z64" s="24" t="n">
        <f aca="false">(1+Q64)</f>
        <v>1.15164234274393</v>
      </c>
      <c r="AA64" s="24" t="n">
        <f aca="false">Z64*(1+S64)</f>
        <v>1.29648375298467</v>
      </c>
      <c r="AB64" s="24" t="n">
        <f aca="false">AA64*(1+U64)</f>
        <v>1.53116267546997</v>
      </c>
      <c r="AC64" s="24" t="n">
        <f aca="false">AB64*(1+W64)</f>
        <v>1.83573348361664</v>
      </c>
      <c r="AD64" s="24" t="n">
        <f aca="false">AC64*(1+Y64)</f>
        <v>2.22934654443434</v>
      </c>
      <c r="AE64" s="23" t="n">
        <f aca="false">E64*Q64</f>
        <v>5201.60677127546</v>
      </c>
      <c r="AF64" s="23" t="n">
        <f aca="false">AE64*(1+S64)</f>
        <v>5855.80993167178</v>
      </c>
      <c r="AG64" s="23" t="n">
        <f aca="false">AF64*(1+U64)</f>
        <v>6915.78092003151</v>
      </c>
      <c r="AH64" s="23" t="n">
        <f aca="false">AG64*(1+W64)</f>
        <v>8291.4316053075</v>
      </c>
      <c r="AI64" s="23" t="n">
        <f aca="false">AH64*(1+Y64)</f>
        <v>10069.2581808167</v>
      </c>
      <c r="AJ64" s="25" t="n">
        <f aca="false">G64*Z64</f>
        <v>49555.1538286941</v>
      </c>
      <c r="AK64" s="25" t="n">
        <f aca="false">I64*AA64</f>
        <v>53244.8076141661</v>
      </c>
      <c r="AL64" s="25" t="n">
        <f aca="false">K64*AB64</f>
        <v>65299.8253417105</v>
      </c>
      <c r="AM64" s="25" t="n">
        <f aca="false">M64*AC64</f>
        <v>79019.4893155503</v>
      </c>
      <c r="AN64" s="25" t="n">
        <f aca="false">O64*AD64</f>
        <v>84534.8131093862</v>
      </c>
      <c r="AO64" s="25" t="n">
        <f aca="false">C64/Datos!$D$8</f>
        <v>14882.981277424</v>
      </c>
      <c r="AP64" s="25" t="n">
        <f aca="false">AJ64-AO64</f>
        <v>34672.1725512702</v>
      </c>
      <c r="AQ64" s="25" t="n">
        <f aca="false">AK64-AO64</f>
        <v>38361.8263367421</v>
      </c>
      <c r="AR64" s="25" t="n">
        <f aca="false">AL64-AO64</f>
        <v>50416.8440642865</v>
      </c>
      <c r="AS64" s="25" t="n">
        <f aca="false">AM64-AO64</f>
        <v>64136.5080381264</v>
      </c>
      <c r="AT64" s="25" t="n">
        <f aca="false">AN64-AO64</f>
        <v>69651.8318319622</v>
      </c>
      <c r="AU64" s="25" t="n">
        <f aca="false">AP64*Datos!$D$6</f>
        <v>17336.0862756351</v>
      </c>
      <c r="AV64" s="25" t="n">
        <f aca="false">AQ64*Datos!$D$6</f>
        <v>19180.9131683711</v>
      </c>
      <c r="AW64" s="25" t="n">
        <f aca="false">AR64*Datos!$D$6</f>
        <v>25208.4220321433</v>
      </c>
      <c r="AX64" s="25" t="n">
        <f aca="false">AS64*Datos!$D$6</f>
        <v>32068.2540190632</v>
      </c>
      <c r="AY64" s="25" t="n">
        <f aca="false">AT64*Datos!$D$6</f>
        <v>34825.9159159811</v>
      </c>
      <c r="AZ64" s="25" t="n">
        <f aca="false">AJ64-AU64-AE64</f>
        <v>27017.4607817836</v>
      </c>
      <c r="BA64" s="25" t="n">
        <f aca="false">AK64-AV64-AF64</f>
        <v>28208.0845141232</v>
      </c>
      <c r="BB64" s="25" t="n">
        <f aca="false">AL64-AW64-AG64</f>
        <v>33175.6223895357</v>
      </c>
      <c r="BC64" s="25" t="n">
        <f aca="false">AM64-AX64-AH64</f>
        <v>38659.8036911796</v>
      </c>
      <c r="BD64" s="25" t="n">
        <f aca="false">AN64-AY64-AI64</f>
        <v>39639.6390125884</v>
      </c>
      <c r="BE64" s="25" t="n">
        <f aca="false">AZ64/Z64</f>
        <v>23459.9404511397</v>
      </c>
      <c r="BF64" s="25" t="n">
        <f aca="false">BA64/AA64</f>
        <v>21757.3760173891</v>
      </c>
      <c r="BG64" s="25" t="n">
        <f aca="false">BB64/AB64</f>
        <v>21666.9482093748</v>
      </c>
      <c r="BH64" s="25" t="n">
        <f aca="false">BC64/AC64</f>
        <v>21059.5949990598</v>
      </c>
      <c r="BI64" s="25" t="n">
        <f aca="false">BD64/AD64</f>
        <v>17780.8331825083</v>
      </c>
      <c r="BJ64" s="25" t="n">
        <f aca="false">E64*AD64</f>
        <v>76470.6207462845</v>
      </c>
      <c r="BK64" s="25" t="n">
        <f aca="false">0.2*C64*AD64</f>
        <v>33179.3228817061</v>
      </c>
      <c r="BL64" s="25" t="n">
        <f aca="false">BJ64+BK64</f>
        <v>109649.943627991</v>
      </c>
      <c r="BM64" s="25" t="n">
        <f aca="false">BK64*Datos!$D$6</f>
        <v>16589.6614408531</v>
      </c>
      <c r="BN64" s="25" t="n">
        <f aca="false">BL64-BM64</f>
        <v>93060.2821871376</v>
      </c>
      <c r="BO64" s="25" t="n">
        <f aca="false">BN64/AD64</f>
        <v>41743.3002596507</v>
      </c>
      <c r="BP64" s="25" t="n">
        <f aca="false">-(C64+E64)</f>
        <v>-108716.716008059</v>
      </c>
      <c r="BQ64" s="25" t="n">
        <f aca="false">BE64</f>
        <v>23459.9404511397</v>
      </c>
      <c r="BR64" s="25" t="n">
        <f aca="false">BF64</f>
        <v>21757.3760173891</v>
      </c>
      <c r="BS64" s="25" t="n">
        <f aca="false">BG64</f>
        <v>21666.9482093748</v>
      </c>
      <c r="BT64" s="25" t="n">
        <f aca="false">BH64</f>
        <v>21059.5949990598</v>
      </c>
      <c r="BU64" s="25" t="n">
        <f aca="false">BI64+BO64</f>
        <v>59524.133442159</v>
      </c>
      <c r="BV64" s="27" t="n">
        <f aca="false">IFERROR(IRR(BP64:BU64,0.1),NA())*100</f>
        <v>9.44341604660007</v>
      </c>
    </row>
    <row r="65" customFormat="false" ht="15" hidden="false" customHeight="true" outlineLevel="0" collapsed="false">
      <c r="A65" s="23" t="n">
        <v>64</v>
      </c>
      <c r="B65" s="24" t="n">
        <f aca="true">RAND()</f>
        <v>0.774247240232095</v>
      </c>
      <c r="C65" s="25" t="n">
        <f aca="false">IF(B65&lt;=(Datos!$D$14-Datos!$C$14)/(Datos!$E$14-Datos!$C$14),Datos!$C$14+SQRT((Datos!$E$14-Datos!$C$14)*(Datos!$D$14-Datos!$C$14)*B65),Datos!$E$14-SQRT((Datos!$E$14-Datos!$C$14)*(Datos!$E$14-Datos!$D$14)*(1-B65)))</f>
        <v>83540.859326153</v>
      </c>
      <c r="D65" s="24" t="n">
        <f aca="true">RAND()</f>
        <v>0.987984802407983</v>
      </c>
      <c r="E65" s="25" t="n">
        <f aca="false">IF(D65&lt;=(Datos!$D$15-Datos!$C$15)/(Datos!$E$15-Datos!$C$15),Datos!$C$15+SQRT((Datos!$E$15-Datos!$C$15)*(Datos!$D$15-Datos!$C$15)*D65),Datos!$E$15-SQRT((Datos!$E$15-Datos!$C$15)*(Datos!$E$15-Datos!$D$15)*(1-D65)))</f>
        <v>38657.5099110971</v>
      </c>
      <c r="F65" s="24" t="n">
        <f aca="true">RAND()</f>
        <v>0.3794379511652</v>
      </c>
      <c r="G65" s="25" t="n">
        <f aca="false">IF(F65&lt;=(Datos!$D$19-Datos!$C$19)/(Datos!$E$19-Datos!$C$19),Datos!$C$19+SQRT((Datos!$E$19-Datos!$C$19)*(Datos!$D$19-Datos!$C$19)*F65),Datos!$E$19-SQRT((Datos!$E$19-Datos!$C$19)*(Datos!$E$19-Datos!$D$19)*(1-F65)))</f>
        <v>37544.2489801689</v>
      </c>
      <c r="H65" s="24" t="n">
        <f aca="true">RAND()</f>
        <v>0.311526180907301</v>
      </c>
      <c r="I65" s="25" t="n">
        <f aca="false">IF(H65&lt;=(Datos!$D$19-Datos!$C$19)/(Datos!$E$19-Datos!$C$19),Datos!$C$19+SQRT((Datos!$E$19-Datos!$C$19)*(Datos!$D$19-Datos!$C$19)*H65),Datos!$E$19-SQRT((Datos!$E$19-Datos!$C$19)*(Datos!$E$19-Datos!$D$19)*(1-H65)))</f>
        <v>36835.8559914685</v>
      </c>
      <c r="J65" s="24" t="n">
        <f aca="true">RAND()</f>
        <v>0.369225144600391</v>
      </c>
      <c r="K65" s="25" t="n">
        <f aca="false">IF(J65&lt;=(Datos!$D$19-Datos!$C$19)/(Datos!$E$19-Datos!$C$19),Datos!$C$19+SQRT((Datos!$E$19-Datos!$C$19)*(Datos!$D$19-Datos!$C$19)*J65),Datos!$E$19-SQRT((Datos!$E$19-Datos!$C$19)*(Datos!$E$19-Datos!$D$19)*(1-J65)))</f>
        <v>37442.0273911118</v>
      </c>
      <c r="L65" s="24" t="n">
        <f aca="true">RAND()</f>
        <v>0.664374657768859</v>
      </c>
      <c r="M65" s="25" t="n">
        <f aca="false">IF(L65&lt;=(Datos!$D$19-Datos!$C$19)/(Datos!$E$19-Datos!$C$19),Datos!$C$19+SQRT((Datos!$E$19-Datos!$C$19)*(Datos!$D$19-Datos!$C$19)*L65),Datos!$E$19-SQRT((Datos!$E$19-Datos!$C$19)*(Datos!$E$19-Datos!$D$19)*(1-L65)))</f>
        <v>39982.7951328938</v>
      </c>
      <c r="N65" s="24" t="n">
        <f aca="true">RAND()</f>
        <v>0.355783612274354</v>
      </c>
      <c r="O65" s="25" t="n">
        <f aca="false">IF(N65&lt;=(Datos!$D$19-Datos!$C$19)/(Datos!$E$19-Datos!$C$19),Datos!$C$19+SQRT((Datos!$E$19-Datos!$C$19)*(Datos!$D$19-Datos!$C$19)*N65),Datos!$E$19-SQRT((Datos!$E$19-Datos!$C$19)*(Datos!$E$19-Datos!$D$19)*(1-N65)))</f>
        <v>37305.3091543858</v>
      </c>
      <c r="P65" s="24" t="n">
        <f aca="true">RAND()</f>
        <v>0.836512669699349</v>
      </c>
      <c r="Q65" s="26" t="n">
        <f aca="false">IF(P65&lt;=(Datos!$D$23-Datos!$C$23)/(Datos!$E$23-Datos!$C$23),Datos!$C$23+SQRT((Datos!$E$23-Datos!$C$23)*(Datos!$D$23-Datos!$C$23)*P65),Datos!$E$23-SQRT((Datos!$E$23-Datos!$C$23)*(Datos!$E$23-Datos!$D$23)*(1-P65)))</f>
        <v>0.16284549054793</v>
      </c>
      <c r="R65" s="24" t="n">
        <f aca="true">RAND()</f>
        <v>0.583426331584256</v>
      </c>
      <c r="S65" s="26" t="n">
        <f aca="false">IF(R65&lt;=(Datos!$D$24-Datos!$C$24)/(Datos!$E$24-Datos!$C$24),Datos!$C$24+SQRT((Datos!$E$24-Datos!$C$24)*(Datos!$D$24-Datos!$C$24)*R65),Datos!$E$24-SQRT((Datos!$E$24-Datos!$C$24)*(Datos!$E$24-Datos!$D$24)*(1-R65)))</f>
        <v>0.152616928529686</v>
      </c>
      <c r="T65" s="24" t="n">
        <f aca="true">RAND()</f>
        <v>0.604527991028848</v>
      </c>
      <c r="U65" s="26" t="n">
        <f aca="false">IF(T65&lt;=(Datos!$D$25-Datos!$C$25)/(Datos!$E$25-Datos!$C$25),Datos!$C$25+SQRT((Datos!$E$25-Datos!$C$25)*(Datos!$D$25-Datos!$C$25)*T65),Datos!$E$25-SQRT((Datos!$E$25-Datos!$C$25)*(Datos!$E$25-Datos!$D$25)*(1-T65)))</f>
        <v>0.186723557505057</v>
      </c>
      <c r="V65" s="24" t="n">
        <f aca="true">RAND()</f>
        <v>0.559924762819232</v>
      </c>
      <c r="W65" s="26" t="n">
        <f aca="false">IF(V65&lt;=(Datos!$D$26-Datos!$C$26)/(Datos!$E$26-Datos!$C$26),Datos!$C$26+SQRT((Datos!$E$26-Datos!$C$26)*(Datos!$D$26-Datos!$C$26)*V65),Datos!$E$26-SQRT((Datos!$E$26-Datos!$C$26)*(Datos!$E$26-Datos!$D$26)*(1-V65)))</f>
        <v>0.210753811266154</v>
      </c>
      <c r="X65" s="24" t="n">
        <f aca="true">RAND()</f>
        <v>0.97594618109479</v>
      </c>
      <c r="Y65" s="26" t="n">
        <f aca="false">IF(X65&lt;=(Datos!$D$27-Datos!$C$27)/(Datos!$E$27-Datos!$C$27),Datos!$C$27+SQRT((Datos!$E$27-Datos!$C$27)*(Datos!$D$27-Datos!$C$27)*X65),Datos!$E$27-SQRT((Datos!$E$27-Datos!$C$27)*(Datos!$E$27-Datos!$D$27)*(1-X65)))</f>
        <v>0.268603043297084</v>
      </c>
      <c r="Z65" s="24" t="n">
        <f aca="false">(1+Q65)</f>
        <v>1.16284549054793</v>
      </c>
      <c r="AA65" s="24" t="n">
        <f aca="false">Z65*(1+S65)</f>
        <v>1.34031539766995</v>
      </c>
      <c r="AB65" s="24" t="n">
        <f aca="false">AA65*(1+U65)</f>
        <v>1.59058385690169</v>
      </c>
      <c r="AC65" s="24" t="n">
        <f aca="false">AB65*(1+W65)</f>
        <v>1.92580546688214</v>
      </c>
      <c r="AD65" s="24" t="n">
        <f aca="false">AC65*(1+Y65)</f>
        <v>2.44308267608484</v>
      </c>
      <c r="AE65" s="23" t="n">
        <f aca="false">E65*Q65</f>
        <v>6295.20116483406</v>
      </c>
      <c r="AF65" s="23" t="n">
        <f aca="false">AE65*(1+S65)</f>
        <v>7255.95543108753</v>
      </c>
      <c r="AG65" s="23" t="n">
        <f aca="false">AF65*(1+U65)</f>
        <v>8610.81324227834</v>
      </c>
      <c r="AH65" s="23" t="n">
        <f aca="false">AG65*(1+W65)</f>
        <v>10425.5749511896</v>
      </c>
      <c r="AI65" s="23" t="n">
        <f aca="false">AH65*(1+Y65)</f>
        <v>13225.9161112009</v>
      </c>
      <c r="AJ65" s="25" t="n">
        <f aca="false">G65*Z65</f>
        <v>43658.1606225982</v>
      </c>
      <c r="AK65" s="25" t="n">
        <f aca="false">I65*AA65</f>
        <v>49371.6649717181</v>
      </c>
      <c r="AL65" s="25" t="n">
        <f aca="false">K65*AB65</f>
        <v>59554.6843379733</v>
      </c>
      <c r="AM65" s="25" t="n">
        <f aca="false">M65*AC65</f>
        <v>76999.0854481555</v>
      </c>
      <c r="AN65" s="25" t="n">
        <f aca="false">O65*AD65</f>
        <v>91139.9545210693</v>
      </c>
      <c r="AO65" s="25" t="n">
        <f aca="false">C65/Datos!$D$8</f>
        <v>16708.1718652306</v>
      </c>
      <c r="AP65" s="25" t="n">
        <f aca="false">AJ65-AO65</f>
        <v>26949.9887573676</v>
      </c>
      <c r="AQ65" s="25" t="n">
        <f aca="false">AK65-AO65</f>
        <v>32663.4931064875</v>
      </c>
      <c r="AR65" s="25" t="n">
        <f aca="false">AL65-AO65</f>
        <v>42846.5124727428</v>
      </c>
      <c r="AS65" s="25" t="n">
        <f aca="false">AM65-AO65</f>
        <v>60290.9135829249</v>
      </c>
      <c r="AT65" s="25" t="n">
        <f aca="false">AN65-AO65</f>
        <v>74431.7826558387</v>
      </c>
      <c r="AU65" s="25" t="n">
        <f aca="false">AP65*Datos!$D$6</f>
        <v>13474.9943786838</v>
      </c>
      <c r="AV65" s="25" t="n">
        <f aca="false">AQ65*Datos!$D$6</f>
        <v>16331.7465532437</v>
      </c>
      <c r="AW65" s="25" t="n">
        <f aca="false">AR65*Datos!$D$6</f>
        <v>21423.2562363714</v>
      </c>
      <c r="AX65" s="25" t="n">
        <f aca="false">AS65*Datos!$D$6</f>
        <v>30145.4567914625</v>
      </c>
      <c r="AY65" s="25" t="n">
        <f aca="false">AT65*Datos!$D$6</f>
        <v>37215.8913279194</v>
      </c>
      <c r="AZ65" s="25" t="n">
        <f aca="false">AJ65-AU65-AE65</f>
        <v>23887.9650790803</v>
      </c>
      <c r="BA65" s="25" t="n">
        <f aca="false">AK65-AV65-AF65</f>
        <v>25783.9629873868</v>
      </c>
      <c r="BB65" s="25" t="n">
        <f aca="false">AL65-AW65-AG65</f>
        <v>29520.6148593236</v>
      </c>
      <c r="BC65" s="25" t="n">
        <f aca="false">AM65-AX65-AH65</f>
        <v>36428.0537055035</v>
      </c>
      <c r="BD65" s="25" t="n">
        <f aca="false">AN65-AY65-AI65</f>
        <v>40698.147081949</v>
      </c>
      <c r="BE65" s="25" t="n">
        <f aca="false">AZ65/Z65</f>
        <v>20542.6819583953</v>
      </c>
      <c r="BF65" s="25" t="n">
        <f aca="false">BA65/AA65</f>
        <v>19237.2355284514</v>
      </c>
      <c r="BG65" s="25" t="n">
        <f aca="false">BB65/AB65</f>
        <v>18559.6092474037</v>
      </c>
      <c r="BH65" s="25" t="n">
        <f aca="false">BC65/AC65</f>
        <v>18915.7494523474</v>
      </c>
      <c r="BI65" s="25" t="n">
        <f aca="false">BD65/AD65</f>
        <v>16658.5222351827</v>
      </c>
      <c r="BJ65" s="25" t="n">
        <f aca="false">E65*AD65</f>
        <v>94443.4927643795</v>
      </c>
      <c r="BK65" s="25" t="n">
        <f aca="false">0.2*C65*AD65</f>
        <v>40819.445232993</v>
      </c>
      <c r="BL65" s="25" t="n">
        <f aca="false">BJ65+BK65</f>
        <v>135262.937997372</v>
      </c>
      <c r="BM65" s="25" t="n">
        <f aca="false">BK65*Datos!$D$6</f>
        <v>20409.7226164965</v>
      </c>
      <c r="BN65" s="25" t="n">
        <f aca="false">BL65-BM65</f>
        <v>114853.215380876</v>
      </c>
      <c r="BO65" s="25" t="n">
        <f aca="false">BN65/AD65</f>
        <v>47011.5958437124</v>
      </c>
      <c r="BP65" s="25" t="n">
        <f aca="false">-(C65+E65)</f>
        <v>-122198.36923725</v>
      </c>
      <c r="BQ65" s="25" t="n">
        <f aca="false">BE65</f>
        <v>20542.6819583953</v>
      </c>
      <c r="BR65" s="25" t="n">
        <f aca="false">BF65</f>
        <v>19237.2355284514</v>
      </c>
      <c r="BS65" s="25" t="n">
        <f aca="false">BG65</f>
        <v>18559.6092474037</v>
      </c>
      <c r="BT65" s="25" t="n">
        <f aca="false">BH65</f>
        <v>18915.7494523474</v>
      </c>
      <c r="BU65" s="25" t="n">
        <f aca="false">BI65+BO65</f>
        <v>63670.1180788951</v>
      </c>
      <c r="BV65" s="27" t="n">
        <f aca="false">IFERROR(IRR(BP65:BU65,0.1),NA())*100</f>
        <v>4.08242113751589</v>
      </c>
    </row>
    <row r="66" customFormat="false" ht="15" hidden="false" customHeight="true" outlineLevel="0" collapsed="false">
      <c r="A66" s="23" t="n">
        <v>65</v>
      </c>
      <c r="B66" s="24" t="n">
        <f aca="true">RAND()</f>
        <v>0.153915610153212</v>
      </c>
      <c r="C66" s="25" t="n">
        <f aca="false">IF(B66&lt;=(Datos!$D$14-Datos!$C$14)/(Datos!$E$14-Datos!$C$14),Datos!$C$14+SQRT((Datos!$E$14-Datos!$C$14)*(Datos!$D$14-Datos!$C$14)*B66),Datos!$E$14-SQRT((Datos!$E$14-Datos!$C$14)*(Datos!$E$14-Datos!$D$14)*(1-B66)))</f>
        <v>67846.4160010342</v>
      </c>
      <c r="D66" s="24" t="n">
        <f aca="true">RAND()</f>
        <v>0.722717049607593</v>
      </c>
      <c r="E66" s="25" t="n">
        <f aca="false">IF(D66&lt;=(Datos!$D$15-Datos!$C$15)/(Datos!$E$15-Datos!$C$15),Datos!$C$15+SQRT((Datos!$E$15-Datos!$C$15)*(Datos!$D$15-Datos!$C$15)*D66),Datos!$E$15-SQRT((Datos!$E$15-Datos!$C$15)*(Datos!$E$15-Datos!$D$15)*(1-D66)))</f>
        <v>33550.7796937257</v>
      </c>
      <c r="F66" s="24" t="n">
        <f aca="true">RAND()</f>
        <v>0.0447703242998114</v>
      </c>
      <c r="G66" s="25" t="n">
        <f aca="false">IF(F66&lt;=(Datos!$D$19-Datos!$C$19)/(Datos!$E$19-Datos!$C$19),Datos!$C$19+SQRT((Datos!$E$19-Datos!$C$19)*(Datos!$D$19-Datos!$C$19)*F66),Datos!$E$19-SQRT((Datos!$E$19-Datos!$C$19)*(Datos!$E$19-Datos!$D$19)*(1-F66)))</f>
        <v>32591.4375633944</v>
      </c>
      <c r="H66" s="24" t="n">
        <f aca="true">RAND()</f>
        <v>0.534028631145296</v>
      </c>
      <c r="I66" s="25" t="n">
        <f aca="false">IF(H66&lt;=(Datos!$D$19-Datos!$C$19)/(Datos!$E$19-Datos!$C$19),Datos!$C$19+SQRT((Datos!$E$19-Datos!$C$19)*(Datos!$D$19-Datos!$C$19)*H66),Datos!$E$19-SQRT((Datos!$E$19-Datos!$C$19)*(Datos!$E$19-Datos!$D$19)*(1-H66)))</f>
        <v>38950.1002604325</v>
      </c>
      <c r="J66" s="24" t="n">
        <f aca="true">RAND()</f>
        <v>0.094838288070435</v>
      </c>
      <c r="K66" s="25" t="n">
        <f aca="false">IF(J66&lt;=(Datos!$D$19-Datos!$C$19)/(Datos!$E$19-Datos!$C$19),Datos!$C$19+SQRT((Datos!$E$19-Datos!$C$19)*(Datos!$D$19-Datos!$C$19)*J66),Datos!$E$19-SQRT((Datos!$E$19-Datos!$C$19)*(Datos!$E$19-Datos!$D$19)*(1-J66)))</f>
        <v>33771.7029589517</v>
      </c>
      <c r="L66" s="24" t="n">
        <f aca="true">RAND()</f>
        <v>0.686786421007149</v>
      </c>
      <c r="M66" s="25" t="n">
        <f aca="false">IF(L66&lt;=(Datos!$D$19-Datos!$C$19)/(Datos!$E$19-Datos!$C$19),Datos!$C$19+SQRT((Datos!$E$19-Datos!$C$19)*(Datos!$D$19-Datos!$C$19)*L66),Datos!$E$19-SQRT((Datos!$E$19-Datos!$C$19)*(Datos!$E$19-Datos!$D$19)*(1-L66)))</f>
        <v>40153.2466098981</v>
      </c>
      <c r="N66" s="24" t="n">
        <f aca="true">RAND()</f>
        <v>0.0630656140621229</v>
      </c>
      <c r="O66" s="25" t="n">
        <f aca="false">IF(N66&lt;=(Datos!$D$19-Datos!$C$19)/(Datos!$E$19-Datos!$C$19),Datos!$C$19+SQRT((Datos!$E$19-Datos!$C$19)*(Datos!$D$19-Datos!$C$19)*N66),Datos!$E$19-SQRT((Datos!$E$19-Datos!$C$19)*(Datos!$E$19-Datos!$D$19)*(1-N66)))</f>
        <v>33075.6856323946</v>
      </c>
      <c r="P66" s="24" t="n">
        <f aca="true">RAND()</f>
        <v>0.197575044831045</v>
      </c>
      <c r="Q66" s="26" t="n">
        <f aca="false">IF(P66&lt;=(Datos!$D$23-Datos!$C$23)/(Datos!$E$23-Datos!$C$23),Datos!$C$23+SQRT((Datos!$E$23-Datos!$C$23)*(Datos!$D$23-Datos!$C$23)*P66),Datos!$E$23-SQRT((Datos!$E$23-Datos!$C$23)*(Datos!$E$23-Datos!$D$23)*(1-P66)))</f>
        <v>0.138858289442467</v>
      </c>
      <c r="R66" s="24" t="n">
        <f aca="true">RAND()</f>
        <v>0.0950988339413619</v>
      </c>
      <c r="S66" s="26" t="n">
        <f aca="false">IF(R66&lt;=(Datos!$D$24-Datos!$C$24)/(Datos!$E$24-Datos!$C$24),Datos!$C$24+SQRT((Datos!$E$24-Datos!$C$24)*(Datos!$D$24-Datos!$C$24)*R66),Datos!$E$24-SQRT((Datos!$E$24-Datos!$C$24)*(Datos!$E$24-Datos!$D$24)*(1-R66)))</f>
        <v>0.133083497280714</v>
      </c>
      <c r="T66" s="24" t="n">
        <f aca="true">RAND()</f>
        <v>0.154940546117319</v>
      </c>
      <c r="U66" s="26" t="n">
        <f aca="false">IF(T66&lt;=(Datos!$D$25-Datos!$C$25)/(Datos!$E$25-Datos!$C$25),Datos!$C$25+SQRT((Datos!$E$25-Datos!$C$25)*(Datos!$D$25-Datos!$C$25)*T66),Datos!$E$25-SQRT((Datos!$E$25-Datos!$C$25)*(Datos!$E$25-Datos!$D$25)*(1-T66)))</f>
        <v>0.168038158077985</v>
      </c>
      <c r="V66" s="24" t="n">
        <f aca="true">RAND()</f>
        <v>0.674564631159312</v>
      </c>
      <c r="W66" s="26" t="n">
        <f aca="false">IF(V66&lt;=(Datos!$D$26-Datos!$C$26)/(Datos!$E$26-Datos!$C$26),Datos!$C$26+SQRT((Datos!$E$26-Datos!$C$26)*(Datos!$D$26-Datos!$C$26)*V66),Datos!$E$26-SQRT((Datos!$E$26-Datos!$C$26)*(Datos!$E$26-Datos!$D$26)*(1-V66)))</f>
        <v>0.216250573472392</v>
      </c>
      <c r="X66" s="24" t="n">
        <f aca="true">RAND()</f>
        <v>0.711361748245143</v>
      </c>
      <c r="Y66" s="26" t="n">
        <f aca="false">IF(X66&lt;=(Datos!$D$27-Datos!$C$27)/(Datos!$E$27-Datos!$C$27),Datos!$C$27+SQRT((Datos!$E$27-Datos!$C$27)*(Datos!$D$27-Datos!$C$27)*X66),Datos!$E$27-SQRT((Datos!$E$27-Datos!$C$27)*(Datos!$E$27-Datos!$D$27)*(1-X66)))</f>
        <v>0.240520301932813</v>
      </c>
      <c r="Z66" s="24" t="n">
        <f aca="false">(1+Q66)</f>
        <v>1.13885828944247</v>
      </c>
      <c r="AA66" s="24" t="n">
        <f aca="false">Z66*(1+S66)</f>
        <v>1.2904215335086</v>
      </c>
      <c r="AB66" s="24" t="n">
        <f aca="false">AA66*(1+U66)</f>
        <v>1.50726159114356</v>
      </c>
      <c r="AC66" s="24" t="n">
        <f aca="false">AB66*(1+W66)</f>
        <v>1.83320777460126</v>
      </c>
      <c r="AD66" s="24" t="n">
        <f aca="false">AC66*(1+Y66)</f>
        <v>2.27413146205394</v>
      </c>
      <c r="AE66" s="23" t="n">
        <f aca="false">E66*Q66</f>
        <v>4658.80387773182</v>
      </c>
      <c r="AF66" s="23" t="n">
        <f aca="false">AE66*(1+S66)</f>
        <v>5278.81379092532</v>
      </c>
      <c r="AG66" s="23" t="n">
        <f aca="false">AF66*(1+U66)</f>
        <v>6165.85593718908</v>
      </c>
      <c r="AH66" s="23" t="n">
        <f aca="false">AG66*(1+W66)</f>
        <v>7499.22581955437</v>
      </c>
      <c r="AI66" s="23" t="n">
        <f aca="false">AH66*(1+Y66)</f>
        <v>9302.94187793594</v>
      </c>
      <c r="AJ66" s="25" t="n">
        <f aca="false">G66*Z66</f>
        <v>37117.0288339184</v>
      </c>
      <c r="AK66" s="25" t="n">
        <f aca="false">I66*AA66</f>
        <v>50262.0481083812</v>
      </c>
      <c r="AL66" s="25" t="n">
        <f aca="false">K66*AB66</f>
        <v>50902.7907375372</v>
      </c>
      <c r="AM66" s="25" t="n">
        <f aca="false">M66*AC66</f>
        <v>73609.243860747</v>
      </c>
      <c r="AN66" s="25" t="n">
        <f aca="false">O66*AD66</f>
        <v>75218.4573256339</v>
      </c>
      <c r="AO66" s="25" t="n">
        <f aca="false">C66/Datos!$D$8</f>
        <v>13569.2832002068</v>
      </c>
      <c r="AP66" s="25" t="n">
        <f aca="false">AJ66-AO66</f>
        <v>23547.7456337115</v>
      </c>
      <c r="AQ66" s="25" t="n">
        <f aca="false">AK66-AO66</f>
        <v>36692.7649081743</v>
      </c>
      <c r="AR66" s="25" t="n">
        <f aca="false">AL66-AO66</f>
        <v>37333.5075373303</v>
      </c>
      <c r="AS66" s="25" t="n">
        <f aca="false">AM66-AO66</f>
        <v>60039.9606605402</v>
      </c>
      <c r="AT66" s="25" t="n">
        <f aca="false">AN66-AO66</f>
        <v>61649.1741254271</v>
      </c>
      <c r="AU66" s="25" t="n">
        <f aca="false">AP66*Datos!$D$6</f>
        <v>11773.8728168558</v>
      </c>
      <c r="AV66" s="25" t="n">
        <f aca="false">AQ66*Datos!$D$6</f>
        <v>18346.3824540872</v>
      </c>
      <c r="AW66" s="25" t="n">
        <f aca="false">AR66*Datos!$D$6</f>
        <v>18666.7537686652</v>
      </c>
      <c r="AX66" s="25" t="n">
        <f aca="false">AS66*Datos!$D$6</f>
        <v>30019.9803302701</v>
      </c>
      <c r="AY66" s="25" t="n">
        <f aca="false">AT66*Datos!$D$6</f>
        <v>30824.5870627135</v>
      </c>
      <c r="AZ66" s="25" t="n">
        <f aca="false">AJ66-AU66-AE66</f>
        <v>20684.3521393308</v>
      </c>
      <c r="BA66" s="25" t="n">
        <f aca="false">AK66-AV66-AF66</f>
        <v>26636.8518633687</v>
      </c>
      <c r="BB66" s="25" t="n">
        <f aca="false">AL66-AW66-AG66</f>
        <v>26070.1810316829</v>
      </c>
      <c r="BC66" s="25" t="n">
        <f aca="false">AM66-AX66-AH66</f>
        <v>36090.0377109226</v>
      </c>
      <c r="BD66" s="25" t="n">
        <f aca="false">AN66-AY66-AI66</f>
        <v>35090.9283849844</v>
      </c>
      <c r="BE66" s="25" t="n">
        <f aca="false">AZ66/Z66</f>
        <v>18162.3581538462</v>
      </c>
      <c r="BF66" s="25" t="n">
        <f aca="false">BA66/AA66</f>
        <v>20641.9771924792</v>
      </c>
      <c r="BG66" s="25" t="n">
        <f aca="false">BB66/AB66</f>
        <v>17296.3878233662</v>
      </c>
      <c r="BH66" s="25" t="n">
        <f aca="false">BC66/AC66</f>
        <v>19686.8233982765</v>
      </c>
      <c r="BI66" s="25" t="n">
        <f aca="false">BD66/AD66</f>
        <v>15430.4748738189</v>
      </c>
      <c r="BJ66" s="25" t="n">
        <f aca="false">E66*AD66</f>
        <v>76298.8836779419</v>
      </c>
      <c r="BK66" s="25" t="n">
        <f aca="false">0.2*C66*AD66</f>
        <v>30858.3338431103</v>
      </c>
      <c r="BL66" s="25" t="n">
        <f aca="false">BJ66+BK66</f>
        <v>107157.217521052</v>
      </c>
      <c r="BM66" s="25" t="n">
        <f aca="false">BK66*Datos!$D$6</f>
        <v>15429.1669215551</v>
      </c>
      <c r="BN66" s="25" t="n">
        <f aca="false">BL66-BM66</f>
        <v>91728.0505994971</v>
      </c>
      <c r="BO66" s="25" t="n">
        <f aca="false">BN66/AD66</f>
        <v>40335.4212938291</v>
      </c>
      <c r="BP66" s="25" t="n">
        <f aca="false">-(C66+E66)</f>
        <v>-101397.19569476</v>
      </c>
      <c r="BQ66" s="25" t="n">
        <f aca="false">BE66</f>
        <v>18162.3581538462</v>
      </c>
      <c r="BR66" s="25" t="n">
        <f aca="false">BF66</f>
        <v>20641.9771924792</v>
      </c>
      <c r="BS66" s="25" t="n">
        <f aca="false">BG66</f>
        <v>17296.3878233662</v>
      </c>
      <c r="BT66" s="25" t="n">
        <f aca="false">BH66</f>
        <v>19686.8233982765</v>
      </c>
      <c r="BU66" s="25" t="n">
        <f aca="false">BI66+BO66</f>
        <v>55765.896167648</v>
      </c>
      <c r="BV66" s="27" t="n">
        <f aca="false">IFERROR(IRR(BP66:BU66,0.1),NA())*100</f>
        <v>7.7704369886665</v>
      </c>
    </row>
    <row r="67" customFormat="false" ht="15" hidden="false" customHeight="true" outlineLevel="0" collapsed="false">
      <c r="A67" s="23" t="n">
        <v>66</v>
      </c>
      <c r="B67" s="24" t="n">
        <f aca="true">RAND()</f>
        <v>0.034709721115311</v>
      </c>
      <c r="C67" s="25" t="n">
        <f aca="false">IF(B67&lt;=(Datos!$D$14-Datos!$C$14)/(Datos!$E$14-Datos!$C$14),Datos!$C$14+SQRT((Datos!$E$14-Datos!$C$14)*(Datos!$D$14-Datos!$C$14)*B67),Datos!$E$14-SQRT((Datos!$E$14-Datos!$C$14)*(Datos!$E$14-Datos!$D$14)*(1-B67)))</f>
        <v>63726.1090223079</v>
      </c>
      <c r="D67" s="24" t="n">
        <f aca="true">RAND()</f>
        <v>0.516897062780109</v>
      </c>
      <c r="E67" s="25" t="n">
        <f aca="false">IF(D67&lt;=(Datos!$D$15-Datos!$C$15)/(Datos!$E$15-Datos!$C$15),Datos!$C$15+SQRT((Datos!$E$15-Datos!$C$15)*(Datos!$D$15-Datos!$C$15)*D67),Datos!$E$15-SQRT((Datos!$E$15-Datos!$C$15)*(Datos!$E$15-Datos!$D$15)*(1-D67)))</f>
        <v>31487.3364577834</v>
      </c>
      <c r="F67" s="24" t="n">
        <f aca="true">RAND()</f>
        <v>0.00690091315660296</v>
      </c>
      <c r="G67" s="25" t="n">
        <f aca="false">IF(F67&lt;=(Datos!$D$19-Datos!$C$19)/(Datos!$E$19-Datos!$C$19),Datos!$C$19+SQRT((Datos!$E$19-Datos!$C$19)*(Datos!$D$19-Datos!$C$19)*F67),Datos!$E$19-SQRT((Datos!$E$19-Datos!$C$19)*(Datos!$E$19-Datos!$D$19)*(1-F67)))</f>
        <v>31017.4168140396</v>
      </c>
      <c r="H67" s="24" t="n">
        <f aca="true">RAND()</f>
        <v>0.376195216097125</v>
      </c>
      <c r="I67" s="25" t="n">
        <f aca="false">IF(H67&lt;=(Datos!$D$19-Datos!$C$19)/(Datos!$E$19-Datos!$C$19),Datos!$C$19+SQRT((Datos!$E$19-Datos!$C$19)*(Datos!$D$19-Datos!$C$19)*H67),Datos!$E$19-SQRT((Datos!$E$19-Datos!$C$19)*(Datos!$E$19-Datos!$D$19)*(1-H67)))</f>
        <v>37511.942652508</v>
      </c>
      <c r="J67" s="24" t="n">
        <f aca="true">RAND()</f>
        <v>0.884214054718443</v>
      </c>
      <c r="K67" s="25" t="n">
        <f aca="false">IF(J67&lt;=(Datos!$D$19-Datos!$C$19)/(Datos!$E$19-Datos!$C$19),Datos!$C$19+SQRT((Datos!$E$19-Datos!$C$19)*(Datos!$D$19-Datos!$C$19)*J67),Datos!$E$19-SQRT((Datos!$E$19-Datos!$C$19)*(Datos!$E$19-Datos!$D$19)*(1-J67)))</f>
        <v>42053.1464413519</v>
      </c>
      <c r="L67" s="24" t="n">
        <f aca="true">RAND()</f>
        <v>0.357175739816846</v>
      </c>
      <c r="M67" s="25" t="n">
        <f aca="false">IF(L67&lt;=(Datos!$D$19-Datos!$C$19)/(Datos!$E$19-Datos!$C$19),Datos!$C$19+SQRT((Datos!$E$19-Datos!$C$19)*(Datos!$D$19-Datos!$C$19)*L67),Datos!$E$19-SQRT((Datos!$E$19-Datos!$C$19)*(Datos!$E$19-Datos!$D$19)*(1-L67)))</f>
        <v>37319.5874865</v>
      </c>
      <c r="N67" s="24" t="n">
        <f aca="true">RAND()</f>
        <v>0.175058845042058</v>
      </c>
      <c r="O67" s="25" t="n">
        <f aca="false">IF(N67&lt;=(Datos!$D$19-Datos!$C$19)/(Datos!$E$19-Datos!$C$19),Datos!$C$19+SQRT((Datos!$E$19-Datos!$C$19)*(Datos!$D$19-Datos!$C$19)*N67),Datos!$E$19-SQRT((Datos!$E$19-Datos!$C$19)*(Datos!$E$19-Datos!$D$19)*(1-N67)))</f>
        <v>35124.3367137912</v>
      </c>
      <c r="P67" s="24" t="n">
        <f aca="true">RAND()</f>
        <v>0.759915823225983</v>
      </c>
      <c r="Q67" s="26" t="n">
        <f aca="false">IF(P67&lt;=(Datos!$D$23-Datos!$C$23)/(Datos!$E$23-Datos!$C$23),Datos!$C$23+SQRT((Datos!$E$23-Datos!$C$23)*(Datos!$D$23-Datos!$C$23)*P67),Datos!$E$23-SQRT((Datos!$E$23-Datos!$C$23)*(Datos!$E$23-Datos!$D$23)*(1-P67)))</f>
        <v>0.159211745667487</v>
      </c>
      <c r="R67" s="24" t="n">
        <f aca="true">RAND()</f>
        <v>0.0694241785957833</v>
      </c>
      <c r="S67" s="26" t="n">
        <f aca="false">IF(R67&lt;=(Datos!$D$24-Datos!$C$24)/(Datos!$E$24-Datos!$C$24),Datos!$C$24+SQRT((Datos!$E$24-Datos!$C$24)*(Datos!$D$24-Datos!$C$24)*R67),Datos!$E$24-SQRT((Datos!$E$24-Datos!$C$24)*(Datos!$E$24-Datos!$D$24)*(1-R67)))</f>
        <v>0.131178708399113</v>
      </c>
      <c r="T67" s="24" t="n">
        <f aca="true">RAND()</f>
        <v>0.15798901894001</v>
      </c>
      <c r="U67" s="26" t="n">
        <f aca="false">IF(T67&lt;=(Datos!$D$25-Datos!$C$25)/(Datos!$E$25-Datos!$C$25),Datos!$C$25+SQRT((Datos!$E$25-Datos!$C$25)*(Datos!$D$25-Datos!$C$25)*T67),Datos!$E$25-SQRT((Datos!$E$25-Datos!$C$25)*(Datos!$E$25-Datos!$D$25)*(1-T67)))</f>
        <v>0.168214745119656</v>
      </c>
      <c r="V67" s="24" t="n">
        <f aca="true">RAND()</f>
        <v>0.403654893281837</v>
      </c>
      <c r="W67" s="26" t="n">
        <f aca="false">IF(V67&lt;=(Datos!$D$26-Datos!$C$26)/(Datos!$E$26-Datos!$C$26),Datos!$C$26+SQRT((Datos!$E$26-Datos!$C$26)*(Datos!$D$26-Datos!$C$26)*V67),Datos!$E$26-SQRT((Datos!$E$26-Datos!$C$26)*(Datos!$E$26-Datos!$D$26)*(1-V67)))</f>
        <v>0.204314029795641</v>
      </c>
      <c r="X67" s="24" t="n">
        <f aca="true">RAND()</f>
        <v>0.770925951869765</v>
      </c>
      <c r="Y67" s="26" t="n">
        <f aca="false">IF(X67&lt;=(Datos!$D$27-Datos!$C$27)/(Datos!$E$27-Datos!$C$27),Datos!$C$27+SQRT((Datos!$E$27-Datos!$C$27)*(Datos!$D$27-Datos!$C$27)*X67),Datos!$E$27-SQRT((Datos!$E$27-Datos!$C$27)*(Datos!$E$27-Datos!$D$27)*(1-X67)))</f>
        <v>0.244828991201513</v>
      </c>
      <c r="Z67" s="24" t="n">
        <f aca="false">(1+Q67)</f>
        <v>1.15921174566749</v>
      </c>
      <c r="AA67" s="24" t="n">
        <f aca="false">Z67*(1+S67)</f>
        <v>1.31127564522523</v>
      </c>
      <c r="AB67" s="24" t="n">
        <f aca="false">AA67*(1+U67)</f>
        <v>1.5318515436684</v>
      </c>
      <c r="AC67" s="24" t="n">
        <f aca="false">AB67*(1+W67)</f>
        <v>1.84483030560397</v>
      </c>
      <c r="AD67" s="24" t="n">
        <f aca="false">AC67*(1+Y67)</f>
        <v>2.29649824826297</v>
      </c>
      <c r="AE67" s="23" t="n">
        <f aca="false">E67*Q67</f>
        <v>5013.15380386321</v>
      </c>
      <c r="AF67" s="23" t="n">
        <f aca="false">AE67*(1+S67)</f>
        <v>5670.77284486009</v>
      </c>
      <c r="AG67" s="23" t="n">
        <f aca="false">AF67*(1+U67)</f>
        <v>6624.6804535897</v>
      </c>
      <c r="AH67" s="23" t="n">
        <f aca="false">AG67*(1+W67)</f>
        <v>7978.19561317102</v>
      </c>
      <c r="AI67" s="23" t="n">
        <f aca="false">AH67*(1+Y67)</f>
        <v>9931.48919675202</v>
      </c>
      <c r="AJ67" s="25" t="n">
        <f aca="false">G67*Z67</f>
        <v>35955.7538910989</v>
      </c>
      <c r="AK67" s="25" t="n">
        <f aca="false">I67*AA67</f>
        <v>49188.4968053192</v>
      </c>
      <c r="AL67" s="25" t="n">
        <f aca="false">K67*AB67</f>
        <v>64419.1772922984</v>
      </c>
      <c r="AM67" s="25" t="n">
        <f aca="false">M67*AC67</f>
        <v>68848.3059877338</v>
      </c>
      <c r="AN67" s="25" t="n">
        <f aca="false">O67*AD67</f>
        <v>80662.9777346202</v>
      </c>
      <c r="AO67" s="25" t="n">
        <f aca="false">C67/Datos!$D$8</f>
        <v>12745.2218044616</v>
      </c>
      <c r="AP67" s="25" t="n">
        <f aca="false">AJ67-AO67</f>
        <v>23210.5320866373</v>
      </c>
      <c r="AQ67" s="25" t="n">
        <f aca="false">AK67-AO67</f>
        <v>36443.2750008577</v>
      </c>
      <c r="AR67" s="25" t="n">
        <f aca="false">AL67-AO67</f>
        <v>51673.9554878368</v>
      </c>
      <c r="AS67" s="25" t="n">
        <f aca="false">AM67-AO67</f>
        <v>56103.0841832722</v>
      </c>
      <c r="AT67" s="25" t="n">
        <f aca="false">AN67-AO67</f>
        <v>67917.7559301586</v>
      </c>
      <c r="AU67" s="25" t="n">
        <f aca="false">AP67*Datos!$D$6</f>
        <v>11605.2660433187</v>
      </c>
      <c r="AV67" s="25" t="n">
        <f aca="false">AQ67*Datos!$D$6</f>
        <v>18221.6375004288</v>
      </c>
      <c r="AW67" s="25" t="n">
        <f aca="false">AR67*Datos!$D$6</f>
        <v>25836.9777439184</v>
      </c>
      <c r="AX67" s="25" t="n">
        <f aca="false">AS67*Datos!$D$6</f>
        <v>28051.5420916361</v>
      </c>
      <c r="AY67" s="25" t="n">
        <f aca="false">AT67*Datos!$D$6</f>
        <v>33958.8779650793</v>
      </c>
      <c r="AZ67" s="25" t="n">
        <f aca="false">AJ67-AU67-AE67</f>
        <v>19337.334043917</v>
      </c>
      <c r="BA67" s="25" t="n">
        <f aca="false">AK67-AV67-AF67</f>
        <v>25296.0864600303</v>
      </c>
      <c r="BB67" s="25" t="n">
        <f aca="false">AL67-AW67-AG67</f>
        <v>31957.5190947903</v>
      </c>
      <c r="BC67" s="25" t="n">
        <f aca="false">AM67-AX67-AH67</f>
        <v>32818.5682829267</v>
      </c>
      <c r="BD67" s="25" t="n">
        <f aca="false">AN67-AY67-AI67</f>
        <v>36772.6105727889</v>
      </c>
      <c r="BE67" s="25" t="n">
        <f aca="false">AZ67/Z67</f>
        <v>16681.4510948406</v>
      </c>
      <c r="BF67" s="25" t="n">
        <f aca="false">BA67/AA67</f>
        <v>19291.2043719727</v>
      </c>
      <c r="BG67" s="25" t="n">
        <f aca="false">BB67/AB67</f>
        <v>20862.0210142949</v>
      </c>
      <c r="BH67" s="25" t="n">
        <f aca="false">BC67/AC67</f>
        <v>17789.4780800353</v>
      </c>
      <c r="BI67" s="25" t="n">
        <f aca="false">BD67/AD67</f>
        <v>16012.4705518949</v>
      </c>
      <c r="BJ67" s="25" t="n">
        <f aca="false">E67*AD67</f>
        <v>72310.6130177662</v>
      </c>
      <c r="BK67" s="25" t="n">
        <f aca="false">0.2*C67*AD67</f>
        <v>29269.379547669</v>
      </c>
      <c r="BL67" s="25" t="n">
        <f aca="false">BJ67+BK67</f>
        <v>101579.992565435</v>
      </c>
      <c r="BM67" s="25" t="n">
        <f aca="false">BK67*Datos!$D$6</f>
        <v>14634.6897738345</v>
      </c>
      <c r="BN67" s="25" t="n">
        <f aca="false">BL67-BM67</f>
        <v>86945.3027916007</v>
      </c>
      <c r="BO67" s="25" t="n">
        <f aca="false">BN67/AD67</f>
        <v>37859.9473600142</v>
      </c>
      <c r="BP67" s="25" t="n">
        <f aca="false">-(C67+E67)</f>
        <v>-95213.4454800913</v>
      </c>
      <c r="BQ67" s="25" t="n">
        <f aca="false">BE67</f>
        <v>16681.4510948406</v>
      </c>
      <c r="BR67" s="25" t="n">
        <f aca="false">BF67</f>
        <v>19291.2043719727</v>
      </c>
      <c r="BS67" s="25" t="n">
        <f aca="false">BG67</f>
        <v>20862.0210142949</v>
      </c>
      <c r="BT67" s="25" t="n">
        <f aca="false">BH67</f>
        <v>17789.4780800353</v>
      </c>
      <c r="BU67" s="25" t="n">
        <f aca="false">BI67+BO67</f>
        <v>53872.417911909</v>
      </c>
      <c r="BV67" s="27" t="n">
        <f aca="false">IFERROR(IRR(BP67:BU67,0.1),NA())*100</f>
        <v>9.01792318242316</v>
      </c>
    </row>
    <row r="68" customFormat="false" ht="15" hidden="false" customHeight="true" outlineLevel="0" collapsed="false">
      <c r="A68" s="23" t="n">
        <v>67</v>
      </c>
      <c r="B68" s="24" t="n">
        <f aca="true">RAND()</f>
        <v>0.945670251053588</v>
      </c>
      <c r="C68" s="25" t="n">
        <f aca="false">IF(B68&lt;=(Datos!$D$14-Datos!$C$14)/(Datos!$E$14-Datos!$C$14),Datos!$C$14+SQRT((Datos!$E$14-Datos!$C$14)*(Datos!$D$14-Datos!$C$14)*B68),Datos!$E$14-SQRT((Datos!$E$14-Datos!$C$14)*(Datos!$E$14-Datos!$D$14)*(1-B68)))</f>
        <v>91925.6146527618</v>
      </c>
      <c r="D68" s="24" t="n">
        <f aca="true">RAND()</f>
        <v>0.604484280839716</v>
      </c>
      <c r="E68" s="25" t="n">
        <f aca="false">IF(D68&lt;=(Datos!$D$15-Datos!$C$15)/(Datos!$E$15-Datos!$C$15),Datos!$C$15+SQRT((Datos!$E$15-Datos!$C$15)*(Datos!$D$15-Datos!$C$15)*D68),Datos!$E$15-SQRT((Datos!$E$15-Datos!$C$15)*(Datos!$E$15-Datos!$D$15)*(1-D68)))</f>
        <v>32297.574546025</v>
      </c>
      <c r="F68" s="24" t="n">
        <f aca="true">RAND()</f>
        <v>0.547865308303818</v>
      </c>
      <c r="G68" s="25" t="n">
        <f aca="false">IF(F68&lt;=(Datos!$D$19-Datos!$C$19)/(Datos!$E$19-Datos!$C$19),Datos!$C$19+SQRT((Datos!$E$19-Datos!$C$19)*(Datos!$D$19-Datos!$C$19)*F68),Datos!$E$19-SQRT((Datos!$E$19-Datos!$C$19)*(Datos!$E$19-Datos!$D$19)*(1-F68)))</f>
        <v>39065.3072890869</v>
      </c>
      <c r="H68" s="24" t="n">
        <f aca="true">RAND()</f>
        <v>0.443864202411224</v>
      </c>
      <c r="I68" s="25" t="n">
        <f aca="false">IF(H68&lt;=(Datos!$D$19-Datos!$C$19)/(Datos!$E$19-Datos!$C$19),Datos!$C$19+SQRT((Datos!$E$19-Datos!$C$19)*(Datos!$D$19-Datos!$C$19)*H68),Datos!$E$19-SQRT((Datos!$E$19-Datos!$C$19)*(Datos!$E$19-Datos!$D$19)*(1-H68)))</f>
        <v>38159.6342051396</v>
      </c>
      <c r="J68" s="24" t="n">
        <f aca="true">RAND()</f>
        <v>0.351490394937012</v>
      </c>
      <c r="K68" s="25" t="n">
        <f aca="false">IF(J68&lt;=(Datos!$D$19-Datos!$C$19)/(Datos!$E$19-Datos!$C$19),Datos!$C$19+SQRT((Datos!$E$19-Datos!$C$19)*(Datos!$D$19-Datos!$C$19)*J68),Datos!$E$19-SQRT((Datos!$E$19-Datos!$C$19)*(Datos!$E$19-Datos!$D$19)*(1-J68)))</f>
        <v>37261.0990380625</v>
      </c>
      <c r="L68" s="24" t="n">
        <f aca="true">RAND()</f>
        <v>0.803893835439185</v>
      </c>
      <c r="M68" s="25" t="n">
        <f aca="false">IF(L68&lt;=(Datos!$D$19-Datos!$C$19)/(Datos!$E$19-Datos!$C$19),Datos!$C$19+SQRT((Datos!$E$19-Datos!$C$19)*(Datos!$D$19-Datos!$C$19)*L68),Datos!$E$19-SQRT((Datos!$E$19-Datos!$C$19)*(Datos!$E$19-Datos!$D$19)*(1-L68)))</f>
        <v>41164.9038679505</v>
      </c>
      <c r="N68" s="24" t="n">
        <f aca="true">RAND()</f>
        <v>0.00804069419172791</v>
      </c>
      <c r="O68" s="25" t="n">
        <f aca="false">IF(N68&lt;=(Datos!$D$19-Datos!$C$19)/(Datos!$E$19-Datos!$C$19),Datos!$C$19+SQRT((Datos!$E$19-Datos!$C$19)*(Datos!$D$19-Datos!$C$19)*N68),Datos!$E$19-SQRT((Datos!$E$19-Datos!$C$19)*(Datos!$E$19-Datos!$D$19)*(1-N68)))</f>
        <v>31098.2277217222</v>
      </c>
      <c r="P68" s="24" t="n">
        <f aca="true">RAND()</f>
        <v>0.628164529851068</v>
      </c>
      <c r="Q68" s="26" t="n">
        <f aca="false">IF(P68&lt;=(Datos!$D$23-Datos!$C$23)/(Datos!$E$23-Datos!$C$23),Datos!$C$23+SQRT((Datos!$E$23-Datos!$C$23)*(Datos!$D$23-Datos!$C$23)*P68),Datos!$E$23-SQRT((Datos!$E$23-Datos!$C$23)*(Datos!$E$23-Datos!$D$23)*(1-P68)))</f>
        <v>0.154129092666316</v>
      </c>
      <c r="R68" s="24" t="n">
        <f aca="true">RAND()</f>
        <v>0.314878234879011</v>
      </c>
      <c r="S68" s="26" t="n">
        <f aca="false">IF(R68&lt;=(Datos!$D$24-Datos!$C$24)/(Datos!$E$24-Datos!$C$24),Datos!$C$24+SQRT((Datos!$E$24-Datos!$C$24)*(Datos!$D$24-Datos!$C$24)*R68),Datos!$E$24-SQRT((Datos!$E$24-Datos!$C$24)*(Datos!$E$24-Datos!$D$24)*(1-R68)))</f>
        <v>0.143807159065756</v>
      </c>
      <c r="T68" s="24" t="n">
        <f aca="true">RAND()</f>
        <v>0.0907554576461125</v>
      </c>
      <c r="U68" s="26" t="n">
        <f aca="false">IF(T68&lt;=(Datos!$D$25-Datos!$C$25)/(Datos!$E$25-Datos!$C$25),Datos!$C$25+SQRT((Datos!$E$25-Datos!$C$25)*(Datos!$D$25-Datos!$C$25)*T68),Datos!$E$25-SQRT((Datos!$E$25-Datos!$C$25)*(Datos!$E$25-Datos!$D$25)*(1-T68)))</f>
        <v>0.163805305540148</v>
      </c>
      <c r="V68" s="24" t="n">
        <f aca="true">RAND()</f>
        <v>0.333110629261275</v>
      </c>
      <c r="W68" s="26" t="n">
        <f aca="false">IF(V68&lt;=(Datos!$D$26-Datos!$C$26)/(Datos!$E$26-Datos!$C$26),Datos!$C$26+SQRT((Datos!$E$26-Datos!$C$26)*(Datos!$D$26-Datos!$C$26)*V68),Datos!$E$26-SQRT((Datos!$E$26-Datos!$C$26)*(Datos!$E$26-Datos!$D$26)*(1-V68)))</f>
        <v>0.201687343298205</v>
      </c>
      <c r="X68" s="24" t="n">
        <f aca="true">RAND()</f>
        <v>0.450538263007312</v>
      </c>
      <c r="Y68" s="26" t="n">
        <f aca="false">IF(X68&lt;=(Datos!$D$27-Datos!$C$27)/(Datos!$E$27-Datos!$C$27),Datos!$C$27+SQRT((Datos!$E$27-Datos!$C$27)*(Datos!$D$27-Datos!$C$27)*X68),Datos!$E$27-SQRT((Datos!$E$27-Datos!$C$27)*(Datos!$E$27-Datos!$D$27)*(1-X68)))</f>
        <v>0.225528967517032</v>
      </c>
      <c r="Z68" s="24" t="n">
        <f aca="false">(1+Q68)</f>
        <v>1.15412909266632</v>
      </c>
      <c r="AA68" s="24" t="n">
        <f aca="false">Z68*(1+S68)</f>
        <v>1.3201011186778</v>
      </c>
      <c r="AB68" s="24" t="n">
        <f aca="false">AA68*(1+U68)</f>
        <v>1.5363406857667</v>
      </c>
      <c r="AC68" s="24" t="n">
        <f aca="false">AB68*(1+W68)</f>
        <v>1.84620115707993</v>
      </c>
      <c r="AD68" s="24" t="n">
        <f aca="false">AC68*(1+Y68)</f>
        <v>2.26257299786492</v>
      </c>
      <c r="AE68" s="23" t="n">
        <f aca="false">E68*Q68</f>
        <v>4977.99586010152</v>
      </c>
      <c r="AF68" s="23" t="n">
        <f aca="false">AE68*(1+S68)</f>
        <v>5693.86730258382</v>
      </c>
      <c r="AG68" s="23" t="n">
        <f aca="false">AF68*(1+U68)</f>
        <v>6626.55297578861</v>
      </c>
      <c r="AH68" s="23" t="n">
        <f aca="false">AG68*(1+W68)</f>
        <v>7963.04484070023</v>
      </c>
      <c r="AI68" s="23" t="n">
        <f aca="false">AH68*(1+Y68)</f>
        <v>9758.94212191519</v>
      </c>
      <c r="AJ68" s="25" t="n">
        <f aca="false">G68*Z68</f>
        <v>45086.4076562847</v>
      </c>
      <c r="AK68" s="25" t="n">
        <f aca="false">I68*AA68</f>
        <v>50374.5758025403</v>
      </c>
      <c r="AL68" s="25" t="n">
        <f aca="false">K68*AB68</f>
        <v>57245.742448558</v>
      </c>
      <c r="AM68" s="25" t="n">
        <f aca="false">M68*AC68</f>
        <v>75998.6931520944</v>
      </c>
      <c r="AN68" s="25" t="n">
        <f aca="false">O68*AD68</f>
        <v>70362.010324623</v>
      </c>
      <c r="AO68" s="25" t="n">
        <f aca="false">C68/Datos!$D$8</f>
        <v>18385.1229305524</v>
      </c>
      <c r="AP68" s="25" t="n">
        <f aca="false">AJ68-AO68</f>
        <v>26701.2847257323</v>
      </c>
      <c r="AQ68" s="25" t="n">
        <f aca="false">AK68-AO68</f>
        <v>31989.4528719879</v>
      </c>
      <c r="AR68" s="25" t="n">
        <f aca="false">AL68-AO68</f>
        <v>38860.6195180056</v>
      </c>
      <c r="AS68" s="25" t="n">
        <f aca="false">AM68-AO68</f>
        <v>57613.570221542</v>
      </c>
      <c r="AT68" s="25" t="n">
        <f aca="false">AN68-AO68</f>
        <v>51976.8873940707</v>
      </c>
      <c r="AU68" s="25" t="n">
        <f aca="false">AP68*Datos!$D$6</f>
        <v>13350.6423628662</v>
      </c>
      <c r="AV68" s="25" t="n">
        <f aca="false">AQ68*Datos!$D$6</f>
        <v>15994.726435994</v>
      </c>
      <c r="AW68" s="25" t="n">
        <f aca="false">AR68*Datos!$D$6</f>
        <v>19430.3097590028</v>
      </c>
      <c r="AX68" s="25" t="n">
        <f aca="false">AS68*Datos!$D$6</f>
        <v>28806.785110771</v>
      </c>
      <c r="AY68" s="25" t="n">
        <f aca="false">AT68*Datos!$D$6</f>
        <v>25988.4436970353</v>
      </c>
      <c r="AZ68" s="25" t="n">
        <f aca="false">AJ68-AU68-AE68</f>
        <v>26757.769433317</v>
      </c>
      <c r="BA68" s="25" t="n">
        <f aca="false">AK68-AV68-AF68</f>
        <v>28685.9820639625</v>
      </c>
      <c r="BB68" s="25" t="n">
        <f aca="false">AL68-AW68-AG68</f>
        <v>31188.8797137666</v>
      </c>
      <c r="BC68" s="25" t="n">
        <f aca="false">AM68-AX68-AH68</f>
        <v>39228.8632006232</v>
      </c>
      <c r="BD68" s="25" t="n">
        <f aca="false">AN68-AY68-AI68</f>
        <v>34614.6245056725</v>
      </c>
      <c r="BE68" s="25" t="n">
        <f aca="false">AZ68/Z68</f>
        <v>23184.3817154805</v>
      </c>
      <c r="BF68" s="25" t="n">
        <f aca="false">BA68/AA68</f>
        <v>21730.139955259</v>
      </c>
      <c r="BG68" s="25" t="n">
        <f aca="false">BB68/AB68</f>
        <v>20300.7575095246</v>
      </c>
      <c r="BH68" s="25" t="n">
        <f aca="false">BC68/AC68</f>
        <v>21248.4230389445</v>
      </c>
      <c r="BI68" s="25" t="n">
        <f aca="false">BD68/AD68</f>
        <v>15298.7879455543</v>
      </c>
      <c r="BJ68" s="25" t="n">
        <f aca="false">E68*AD68</f>
        <v>73075.6200643654</v>
      </c>
      <c r="BK68" s="25" t="n">
        <f aca="false">0.2*C68*AD68</f>
        <v>41597.682705095</v>
      </c>
      <c r="BL68" s="25" t="n">
        <f aca="false">BJ68+BK68</f>
        <v>114673.30276946</v>
      </c>
      <c r="BM68" s="25" t="n">
        <f aca="false">BK68*Datos!$D$6</f>
        <v>20798.8413525475</v>
      </c>
      <c r="BN68" s="25" t="n">
        <f aca="false">BL68-BM68</f>
        <v>93874.4614169129</v>
      </c>
      <c r="BO68" s="25" t="n">
        <f aca="false">BN68/AD68</f>
        <v>41490.1360113011</v>
      </c>
      <c r="BP68" s="25" t="n">
        <f aca="false">-(C68+E68)</f>
        <v>-124223.189198787</v>
      </c>
      <c r="BQ68" s="25" t="n">
        <f aca="false">BE68</f>
        <v>23184.3817154805</v>
      </c>
      <c r="BR68" s="25" t="n">
        <f aca="false">BF68</f>
        <v>21730.139955259</v>
      </c>
      <c r="BS68" s="25" t="n">
        <f aca="false">BG68</f>
        <v>20300.7575095246</v>
      </c>
      <c r="BT68" s="25" t="n">
        <f aca="false">BH68</f>
        <v>21248.4230389445</v>
      </c>
      <c r="BU68" s="25" t="n">
        <f aca="false">BI68+BO68</f>
        <v>56788.9239568555</v>
      </c>
      <c r="BV68" s="27" t="n">
        <f aca="false">IFERROR(IRR(BP68:BU68,0.1),NA())*100</f>
        <v>4.25929213832407</v>
      </c>
    </row>
    <row r="69" customFormat="false" ht="15" hidden="false" customHeight="true" outlineLevel="0" collapsed="false">
      <c r="A69" s="23" t="n">
        <v>68</v>
      </c>
      <c r="B69" s="24" t="n">
        <f aca="true">RAND()</f>
        <v>0.635475456248728</v>
      </c>
      <c r="C69" s="25" t="n">
        <f aca="false">IF(B69&lt;=(Datos!$D$14-Datos!$C$14)/(Datos!$E$14-Datos!$C$14),Datos!$C$14+SQRT((Datos!$E$14-Datos!$C$14)*(Datos!$D$14-Datos!$C$14)*B69),Datos!$E$14-SQRT((Datos!$E$14-Datos!$C$14)*(Datos!$E$14-Datos!$D$14)*(1-B69)))</f>
        <v>79085.1858124074</v>
      </c>
      <c r="D69" s="24" t="n">
        <f aca="true">RAND()</f>
        <v>0.629936824287076</v>
      </c>
      <c r="E69" s="25" t="n">
        <f aca="false">IF(D69&lt;=(Datos!$D$15-Datos!$C$15)/(Datos!$E$15-Datos!$C$15),Datos!$C$15+SQRT((Datos!$E$15-Datos!$C$15)*(Datos!$D$15-Datos!$C$15)*D69),Datos!$E$15-SQRT((Datos!$E$15-Datos!$C$15)*(Datos!$E$15-Datos!$D$15)*(1-D69)))</f>
        <v>32549.5318028369</v>
      </c>
      <c r="F69" s="24" t="n">
        <f aca="true">RAND()</f>
        <v>0.0493993478780751</v>
      </c>
      <c r="G69" s="25" t="n">
        <f aca="false">IF(F69&lt;=(Datos!$D$19-Datos!$C$19)/(Datos!$E$19-Datos!$C$19),Datos!$C$19+SQRT((Datos!$E$19-Datos!$C$19)*(Datos!$D$19-Datos!$C$19)*F69),Datos!$E$19-SQRT((Datos!$E$19-Datos!$C$19)*(Datos!$E$19-Datos!$D$19)*(1-F69)))</f>
        <v>32722.1135504808</v>
      </c>
      <c r="H69" s="24" t="n">
        <f aca="true">RAND()</f>
        <v>0.0710800544606236</v>
      </c>
      <c r="I69" s="25" t="n">
        <f aca="false">IF(H69&lt;=(Datos!$D$19-Datos!$C$19)/(Datos!$E$19-Datos!$C$19),Datos!$C$19+SQRT((Datos!$E$19-Datos!$C$19)*(Datos!$D$19-Datos!$C$19)*H69),Datos!$E$19-SQRT((Datos!$E$19-Datos!$C$19)*(Datos!$E$19-Datos!$D$19)*(1-H69)))</f>
        <v>33265.2730619496</v>
      </c>
      <c r="J69" s="24" t="n">
        <f aca="true">RAND()</f>
        <v>0.943008492288513</v>
      </c>
      <c r="K69" s="25" t="n">
        <f aca="false">IF(J69&lt;=(Datos!$D$19-Datos!$C$19)/(Datos!$E$19-Datos!$C$19),Datos!$C$19+SQRT((Datos!$E$19-Datos!$C$19)*(Datos!$D$19-Datos!$C$19)*J69),Datos!$E$19-SQRT((Datos!$E$19-Datos!$C$19)*(Datos!$E$19-Datos!$D$19)*(1-J69)))</f>
        <v>42932.5467167644</v>
      </c>
      <c r="L69" s="24" t="n">
        <f aca="true">RAND()</f>
        <v>0.310459465144574</v>
      </c>
      <c r="M69" s="25" t="n">
        <f aca="false">IF(L69&lt;=(Datos!$D$19-Datos!$C$19)/(Datos!$E$19-Datos!$C$19),Datos!$C$19+SQRT((Datos!$E$19-Datos!$C$19)*(Datos!$D$19-Datos!$C$19)*L69),Datos!$E$19-SQRT((Datos!$E$19-Datos!$C$19)*(Datos!$E$19-Datos!$D$19)*(1-L69)))</f>
        <v>36824.1424202376</v>
      </c>
      <c r="N69" s="24" t="n">
        <f aca="true">RAND()</f>
        <v>0.736895526191279</v>
      </c>
      <c r="O69" s="25" t="n">
        <f aca="false">IF(N69&lt;=(Datos!$D$19-Datos!$C$19)/(Datos!$E$19-Datos!$C$19),Datos!$C$19+SQRT((Datos!$E$19-Datos!$C$19)*(Datos!$D$19-Datos!$C$19)*N69),Datos!$E$19-SQRT((Datos!$E$19-Datos!$C$19)*(Datos!$E$19-Datos!$D$19)*(1-N69)))</f>
        <v>40557.8343642257</v>
      </c>
      <c r="P69" s="24" t="n">
        <f aca="true">RAND()</f>
        <v>0.370141969846062</v>
      </c>
      <c r="Q69" s="26" t="n">
        <f aca="false">IF(P69&lt;=(Datos!$D$23-Datos!$C$23)/(Datos!$E$23-Datos!$C$23),Datos!$C$23+SQRT((Datos!$E$23-Datos!$C$23)*(Datos!$D$23-Datos!$C$23)*P69),Datos!$E$23-SQRT((Datos!$E$23-Datos!$C$23)*(Datos!$E$23-Datos!$D$23)*(1-P69)))</f>
        <v>0.145811926424095</v>
      </c>
      <c r="R69" s="24" t="n">
        <f aca="true">RAND()</f>
        <v>0.732168566204119</v>
      </c>
      <c r="S69" s="26" t="n">
        <f aca="false">IF(R69&lt;=(Datos!$D$24-Datos!$C$24)/(Datos!$E$24-Datos!$C$24),Datos!$C$24+SQRT((Datos!$E$24-Datos!$C$24)*(Datos!$D$24-Datos!$C$24)*R69),Datos!$E$24-SQRT((Datos!$E$24-Datos!$C$24)*(Datos!$E$24-Datos!$D$24)*(1-R69)))</f>
        <v>0.158043302141884</v>
      </c>
      <c r="T69" s="24" t="n">
        <f aca="true">RAND()</f>
        <v>0.411875596337711</v>
      </c>
      <c r="U69" s="26" t="n">
        <f aca="false">IF(T69&lt;=(Datos!$D$25-Datos!$C$25)/(Datos!$E$25-Datos!$C$25),Datos!$C$25+SQRT((Datos!$E$25-Datos!$C$25)*(Datos!$D$25-Datos!$C$25)*T69),Datos!$E$25-SQRT((Datos!$E$25-Datos!$C$25)*(Datos!$E$25-Datos!$D$25)*(1-T69)))</f>
        <v>0.179409841079292</v>
      </c>
      <c r="V69" s="24" t="n">
        <f aca="true">RAND()</f>
        <v>0.607963120862122</v>
      </c>
      <c r="W69" s="26" t="n">
        <f aca="false">IF(V69&lt;=(Datos!$D$26-Datos!$C$26)/(Datos!$E$26-Datos!$C$26),Datos!$C$26+SQRT((Datos!$E$26-Datos!$C$26)*(Datos!$D$26-Datos!$C$26)*V69),Datos!$E$26-SQRT((Datos!$E$26-Datos!$C$26)*(Datos!$E$26-Datos!$D$26)*(1-V69)))</f>
        <v>0.212957739310585</v>
      </c>
      <c r="X69" s="24" t="n">
        <f aca="true">RAND()</f>
        <v>0.920170434136626</v>
      </c>
      <c r="Y69" s="26" t="n">
        <f aca="false">IF(X69&lt;=(Datos!$D$27-Datos!$C$27)/(Datos!$E$27-Datos!$C$27),Datos!$C$27+SQRT((Datos!$E$27-Datos!$C$27)*(Datos!$D$27-Datos!$C$27)*X69),Datos!$E$27-SQRT((Datos!$E$27-Datos!$C$27)*(Datos!$E$27-Datos!$D$27)*(1-X69)))</f>
        <v>0.259237542157485</v>
      </c>
      <c r="Z69" s="24" t="n">
        <f aca="false">(1+Q69)</f>
        <v>1.1458119264241</v>
      </c>
      <c r="AA69" s="24" t="n">
        <f aca="false">Z69*(1+S69)</f>
        <v>1.32689982690971</v>
      </c>
      <c r="AB69" s="24" t="n">
        <f aca="false">AA69*(1+U69)</f>
        <v>1.56495871398372</v>
      </c>
      <c r="AC69" s="24" t="n">
        <f aca="false">AB69*(1+W69)</f>
        <v>1.8982287838281</v>
      </c>
      <c r="AD69" s="24" t="n">
        <f aca="false">AC69*(1+Y69)</f>
        <v>2.39032094820029</v>
      </c>
      <c r="AE69" s="23" t="n">
        <f aca="false">E69*Q69</f>
        <v>4746.10993637401</v>
      </c>
      <c r="AF69" s="23" t="n">
        <f aca="false">AE69*(1+S69)</f>
        <v>5496.20082304696</v>
      </c>
      <c r="AG69" s="23" t="n">
        <f aca="false">AF69*(1+U69)</f>
        <v>6482.27333924969</v>
      </c>
      <c r="AH69" s="23" t="n">
        <f aca="false">AG69*(1+W69)</f>
        <v>7862.72361516958</v>
      </c>
      <c r="AI69" s="23" t="n">
        <f aca="false">AH69*(1+Y69)</f>
        <v>9901.03675982976</v>
      </c>
      <c r="AJ69" s="25" t="n">
        <f aca="false">G69*Z69</f>
        <v>37493.3879639444</v>
      </c>
      <c r="AK69" s="25" t="n">
        <f aca="false">I69*AA69</f>
        <v>44139.6850680052</v>
      </c>
      <c r="AL69" s="25" t="n">
        <f aca="false">K69*AB69</f>
        <v>67187.6630979138</v>
      </c>
      <c r="AM69" s="25" t="n">
        <f aca="false">M69*AC69</f>
        <v>69900.6470818803</v>
      </c>
      <c r="AN69" s="25" t="n">
        <f aca="false">O69*AD69</f>
        <v>96946.2410944461</v>
      </c>
      <c r="AO69" s="25" t="n">
        <f aca="false">C69/Datos!$D$8</f>
        <v>15817.0371624815</v>
      </c>
      <c r="AP69" s="25" t="n">
        <f aca="false">AJ69-AO69</f>
        <v>21676.350801463</v>
      </c>
      <c r="AQ69" s="25" t="n">
        <f aca="false">AK69-AO69</f>
        <v>28322.6479055238</v>
      </c>
      <c r="AR69" s="25" t="n">
        <f aca="false">AL69-AO69</f>
        <v>51370.6259354324</v>
      </c>
      <c r="AS69" s="25" t="n">
        <f aca="false">AM69-AO69</f>
        <v>54083.6099193988</v>
      </c>
      <c r="AT69" s="25" t="n">
        <f aca="false">AN69-AO69</f>
        <v>81129.2039319647</v>
      </c>
      <c r="AU69" s="25" t="n">
        <f aca="false">AP69*Datos!$D$6</f>
        <v>10838.1754007315</v>
      </c>
      <c r="AV69" s="25" t="n">
        <f aca="false">AQ69*Datos!$D$6</f>
        <v>14161.3239527619</v>
      </c>
      <c r="AW69" s="25" t="n">
        <f aca="false">AR69*Datos!$D$6</f>
        <v>25685.3129677162</v>
      </c>
      <c r="AX69" s="25" t="n">
        <f aca="false">AS69*Datos!$D$6</f>
        <v>27041.8049596994</v>
      </c>
      <c r="AY69" s="25" t="n">
        <f aca="false">AT69*Datos!$D$6</f>
        <v>40564.6019659823</v>
      </c>
      <c r="AZ69" s="25" t="n">
        <f aca="false">AJ69-AU69-AE69</f>
        <v>21909.1026268389</v>
      </c>
      <c r="BA69" s="25" t="n">
        <f aca="false">AK69-AV69-AF69</f>
        <v>24482.1602921964</v>
      </c>
      <c r="BB69" s="25" t="n">
        <f aca="false">AL69-AW69-AG69</f>
        <v>35020.076790948</v>
      </c>
      <c r="BC69" s="25" t="n">
        <f aca="false">AM69-AX69-AH69</f>
        <v>34996.1185070113</v>
      </c>
      <c r="BD69" s="25" t="n">
        <f aca="false">AN69-AY69-AI69</f>
        <v>46480.602368634</v>
      </c>
      <c r="BE69" s="25" t="n">
        <f aca="false">AZ69/Z69</f>
        <v>19121.028610004</v>
      </c>
      <c r="BF69" s="25" t="n">
        <f aca="false">BA69/AA69</f>
        <v>18450.6469860759</v>
      </c>
      <c r="BG69" s="25" t="n">
        <f aca="false">BB69/AB69</f>
        <v>22377.6362136747</v>
      </c>
      <c r="BH69" s="25" t="n">
        <f aca="false">BC69/AC69</f>
        <v>18436.1963137213</v>
      </c>
      <c r="BI69" s="25" t="n">
        <f aca="false">BD69/AD69</f>
        <v>19445.3395070775</v>
      </c>
      <c r="BJ69" s="25" t="n">
        <f aca="false">E69*AD69</f>
        <v>77803.8277224325</v>
      </c>
      <c r="BK69" s="25" t="n">
        <f aca="false">0.2*C69*AD69</f>
        <v>37807.7952679419</v>
      </c>
      <c r="BL69" s="25" t="n">
        <f aca="false">BJ69+BK69</f>
        <v>115611.622990374</v>
      </c>
      <c r="BM69" s="25" t="n">
        <f aca="false">BK69*Datos!$D$6</f>
        <v>18903.8976339709</v>
      </c>
      <c r="BN69" s="25" t="n">
        <f aca="false">BL69-BM69</f>
        <v>96707.7253564035</v>
      </c>
      <c r="BO69" s="25" t="n">
        <f aca="false">BN69/AD69</f>
        <v>40458.0503840777</v>
      </c>
      <c r="BP69" s="25" t="n">
        <f aca="false">-(C69+E69)</f>
        <v>-111634.717615244</v>
      </c>
      <c r="BQ69" s="25" t="n">
        <f aca="false">BE69</f>
        <v>19121.028610004</v>
      </c>
      <c r="BR69" s="25" t="n">
        <f aca="false">BF69</f>
        <v>18450.6469860759</v>
      </c>
      <c r="BS69" s="25" t="n">
        <f aca="false">BG69</f>
        <v>22377.6362136747</v>
      </c>
      <c r="BT69" s="25" t="n">
        <f aca="false">BH69</f>
        <v>18436.1963137213</v>
      </c>
      <c r="BU69" s="25" t="n">
        <f aca="false">BI69+BO69</f>
        <v>59903.3898911552</v>
      </c>
      <c r="BV69" s="27" t="n">
        <f aca="false">IFERROR(IRR(BP69:BU69,0.1),NA())*100</f>
        <v>6.26850030705978</v>
      </c>
    </row>
    <row r="70" customFormat="false" ht="15" hidden="false" customHeight="true" outlineLevel="0" collapsed="false">
      <c r="A70" s="23" t="n">
        <v>69</v>
      </c>
      <c r="B70" s="24" t="n">
        <f aca="true">RAND()</f>
        <v>0.886462525887257</v>
      </c>
      <c r="C70" s="25" t="n">
        <f aca="false">IF(B70&lt;=(Datos!$D$14-Datos!$C$14)/(Datos!$E$14-Datos!$C$14),Datos!$C$14+SQRT((Datos!$E$14-Datos!$C$14)*(Datos!$D$14-Datos!$C$14)*B70),Datos!$E$14-SQRT((Datos!$E$14-Datos!$C$14)*(Datos!$E$14-Datos!$D$14)*(1-B70)))</f>
        <v>88327.5979791951</v>
      </c>
      <c r="D70" s="24" t="n">
        <f aca="true">RAND()</f>
        <v>0.624048523969522</v>
      </c>
      <c r="E70" s="25" t="n">
        <f aca="false">IF(D70&lt;=(Datos!$D$15-Datos!$C$15)/(Datos!$E$15-Datos!$C$15),Datos!$C$15+SQRT((Datos!$E$15-Datos!$C$15)*(Datos!$D$15-Datos!$C$15)*D70),Datos!$E$15-SQRT((Datos!$E$15-Datos!$C$15)*(Datos!$E$15-Datos!$D$15)*(1-D70)))</f>
        <v>32490.4912674282</v>
      </c>
      <c r="F70" s="24" t="n">
        <f aca="true">RAND()</f>
        <v>0.457250377034684</v>
      </c>
      <c r="G70" s="25" t="n">
        <f aca="false">IF(F70&lt;=(Datos!$D$19-Datos!$C$19)/(Datos!$E$19-Datos!$C$19),Datos!$C$19+SQRT((Datos!$E$19-Datos!$C$19)*(Datos!$D$19-Datos!$C$19)*F70),Datos!$E$19-SQRT((Datos!$E$19-Datos!$C$19)*(Datos!$E$19-Datos!$D$19)*(1-F70)))</f>
        <v>38281.7604743921</v>
      </c>
      <c r="H70" s="24" t="n">
        <f aca="true">RAND()</f>
        <v>0.261342870010551</v>
      </c>
      <c r="I70" s="25" t="n">
        <f aca="false">IF(H70&lt;=(Datos!$D$19-Datos!$C$19)/(Datos!$E$19-Datos!$C$19),Datos!$C$19+SQRT((Datos!$E$19-Datos!$C$19)*(Datos!$D$19-Datos!$C$19)*H70),Datos!$E$19-SQRT((Datos!$E$19-Datos!$C$19)*(Datos!$E$19-Datos!$D$19)*(1-H70)))</f>
        <v>36261.1045751994</v>
      </c>
      <c r="J70" s="24" t="n">
        <f aca="true">RAND()</f>
        <v>0.716090970079588</v>
      </c>
      <c r="K70" s="25" t="n">
        <f aca="false">IF(J70&lt;=(Datos!$D$19-Datos!$C$19)/(Datos!$E$19-Datos!$C$19),Datos!$C$19+SQRT((Datos!$E$19-Datos!$C$19)*(Datos!$D$19-Datos!$C$19)*J70),Datos!$E$19-SQRT((Datos!$E$19-Datos!$C$19)*(Datos!$E$19-Datos!$D$19)*(1-J70)))</f>
        <v>40385.5469182111</v>
      </c>
      <c r="L70" s="24" t="n">
        <f aca="true">RAND()</f>
        <v>0.550671755942577</v>
      </c>
      <c r="M70" s="25" t="n">
        <f aca="false">IF(L70&lt;=(Datos!$D$19-Datos!$C$19)/(Datos!$E$19-Datos!$C$19),Datos!$C$19+SQRT((Datos!$E$19-Datos!$C$19)*(Datos!$D$19-Datos!$C$19)*L70),Datos!$E$19-SQRT((Datos!$E$19-Datos!$C$19)*(Datos!$E$19-Datos!$D$19)*(1-L70)))</f>
        <v>39088.4962117716</v>
      </c>
      <c r="N70" s="24" t="n">
        <f aca="true">RAND()</f>
        <v>0.513965983721399</v>
      </c>
      <c r="O70" s="25" t="n">
        <f aca="false">IF(N70&lt;=(Datos!$D$19-Datos!$C$19)/(Datos!$E$19-Datos!$C$19),Datos!$C$19+SQRT((Datos!$E$19-Datos!$C$19)*(Datos!$D$19-Datos!$C$19)*N70),Datos!$E$19-SQRT((Datos!$E$19-Datos!$C$19)*(Datos!$E$19-Datos!$D$19)*(1-N70)))</f>
        <v>38780.3700126025</v>
      </c>
      <c r="P70" s="24" t="n">
        <f aca="true">RAND()</f>
        <v>0.436320445138155</v>
      </c>
      <c r="Q70" s="26" t="n">
        <f aca="false">IF(P70&lt;=(Datos!$D$23-Datos!$C$23)/(Datos!$E$23-Datos!$C$23),Datos!$C$23+SQRT((Datos!$E$23-Datos!$C$23)*(Datos!$D$23-Datos!$C$23)*P70),Datos!$E$23-SQRT((Datos!$E$23-Datos!$C$23)*(Datos!$E$23-Datos!$D$23)*(1-P70)))</f>
        <v>0.14802457495215</v>
      </c>
      <c r="R70" s="24" t="n">
        <f aca="true">RAND()</f>
        <v>0.277214845283391</v>
      </c>
      <c r="S70" s="26" t="n">
        <f aca="false">IF(R70&lt;=(Datos!$D$24-Datos!$C$24)/(Datos!$E$24-Datos!$C$24),Datos!$C$24+SQRT((Datos!$E$24-Datos!$C$24)*(Datos!$D$24-Datos!$C$24)*R70),Datos!$E$24-SQRT((Datos!$E$24-Datos!$C$24)*(Datos!$E$24-Datos!$D$24)*(1-R70)))</f>
        <v>0.142338010688289</v>
      </c>
      <c r="T70" s="24" t="n">
        <f aca="true">RAND()</f>
        <v>0.0665697719470876</v>
      </c>
      <c r="U70" s="26" t="n">
        <f aca="false">IF(T70&lt;=(Datos!$D$25-Datos!$C$25)/(Datos!$E$25-Datos!$C$25),Datos!$C$25+SQRT((Datos!$E$25-Datos!$C$25)*(Datos!$D$25-Datos!$C$25)*T70),Datos!$E$25-SQRT((Datos!$E$25-Datos!$C$25)*(Datos!$E$25-Datos!$D$25)*(1-T70)))</f>
        <v>0.161823557886224</v>
      </c>
      <c r="V70" s="24" t="n">
        <f aca="true">RAND()</f>
        <v>0.833937842276162</v>
      </c>
      <c r="W70" s="26" t="n">
        <f aca="false">IF(V70&lt;=(Datos!$D$26-Datos!$C$26)/(Datos!$E$26-Datos!$C$26),Datos!$C$26+SQRT((Datos!$E$26-Datos!$C$26)*(Datos!$D$26-Datos!$C$26)*V70),Datos!$E$26-SQRT((Datos!$E$26-Datos!$C$26)*(Datos!$E$26-Datos!$D$26)*(1-V70)))</f>
        <v>0.225891546046388</v>
      </c>
      <c r="X70" s="24" t="n">
        <f aca="true">RAND()</f>
        <v>0.829576701121659</v>
      </c>
      <c r="Y70" s="26" t="n">
        <f aca="false">IF(X70&lt;=(Datos!$D$27-Datos!$C$27)/(Datos!$E$27-Datos!$C$27),Datos!$C$27+SQRT((Datos!$E$27-Datos!$C$27)*(Datos!$D$27-Datos!$C$27)*X70),Datos!$E$27-SQRT((Datos!$E$27-Datos!$C$27)*(Datos!$E$27-Datos!$D$27)*(1-X70)))</f>
        <v>0.249663787086338</v>
      </c>
      <c r="Z70" s="24" t="n">
        <f aca="false">(1+Q70)</f>
        <v>1.14802457495215</v>
      </c>
      <c r="AA70" s="24" t="n">
        <f aca="false">Z70*(1+S70)</f>
        <v>1.31143210917211</v>
      </c>
      <c r="AB70" s="24" t="n">
        <f aca="false">AA70*(1+U70)</f>
        <v>1.52365271900457</v>
      </c>
      <c r="AC70" s="24" t="n">
        <f aca="false">AB70*(1+W70)</f>
        <v>1.8678329873383</v>
      </c>
      <c r="AD70" s="24" t="n">
        <f aca="false">AC70*(1+Y70)</f>
        <v>2.33416324460197</v>
      </c>
      <c r="AE70" s="23" t="n">
        <f aca="false">E70*Q70</f>
        <v>4809.39115984761</v>
      </c>
      <c r="AF70" s="23" t="n">
        <f aca="false">AE70*(1+S70)</f>
        <v>5493.95033016216</v>
      </c>
      <c r="AG70" s="23" t="n">
        <f aca="false">AF70*(1+U70)</f>
        <v>6383.00091943919</v>
      </c>
      <c r="AH70" s="23" t="n">
        <f aca="false">AG70*(1+W70)</f>
        <v>7824.86686554683</v>
      </c>
      <c r="AI70" s="23" t="n">
        <f aca="false">AH70*(1+Y70)</f>
        <v>9778.45276064565</v>
      </c>
      <c r="AJ70" s="25" t="n">
        <f aca="false">G70*Z70</f>
        <v>43948.401797034</v>
      </c>
      <c r="AK70" s="25" t="n">
        <f aca="false">I70*AA70</f>
        <v>47553.9768539641</v>
      </c>
      <c r="AL70" s="25" t="n">
        <f aca="false">K70*AB70</f>
        <v>61533.5483704191</v>
      </c>
      <c r="AM70" s="25" t="n">
        <f aca="false">M70*AC70</f>
        <v>73010.7826497951</v>
      </c>
      <c r="AN70" s="25" t="n">
        <f aca="false">O70*AD70</f>
        <v>90519.7142954811</v>
      </c>
      <c r="AO70" s="25" t="n">
        <f aca="false">C70/Datos!$D$8</f>
        <v>17665.519595839</v>
      </c>
      <c r="AP70" s="25" t="n">
        <f aca="false">AJ70-AO70</f>
        <v>26282.882201195</v>
      </c>
      <c r="AQ70" s="25" t="n">
        <f aca="false">AK70-AO70</f>
        <v>29888.4572581251</v>
      </c>
      <c r="AR70" s="25" t="n">
        <f aca="false">AL70-AO70</f>
        <v>43868.0287745801</v>
      </c>
      <c r="AS70" s="25" t="n">
        <f aca="false">AM70-AO70</f>
        <v>55345.2630539561</v>
      </c>
      <c r="AT70" s="25" t="n">
        <f aca="false">AN70-AO70</f>
        <v>72854.1946996421</v>
      </c>
      <c r="AU70" s="25" t="n">
        <f aca="false">AP70*Datos!$D$6</f>
        <v>13141.4411005975</v>
      </c>
      <c r="AV70" s="25" t="n">
        <f aca="false">AQ70*Datos!$D$6</f>
        <v>14944.2286290625</v>
      </c>
      <c r="AW70" s="25" t="n">
        <f aca="false">AR70*Datos!$D$6</f>
        <v>21934.01438729</v>
      </c>
      <c r="AX70" s="25" t="n">
        <f aca="false">AS70*Datos!$D$6</f>
        <v>27672.631526978</v>
      </c>
      <c r="AY70" s="25" t="n">
        <f aca="false">AT70*Datos!$D$6</f>
        <v>36427.097349821</v>
      </c>
      <c r="AZ70" s="25" t="n">
        <f aca="false">AJ70-AU70-AE70</f>
        <v>25997.5695365889</v>
      </c>
      <c r="BA70" s="25" t="n">
        <f aca="false">AK70-AV70-AF70</f>
        <v>27115.7978947394</v>
      </c>
      <c r="BB70" s="25" t="n">
        <f aca="false">AL70-AW70-AG70</f>
        <v>33216.5330636899</v>
      </c>
      <c r="BC70" s="25" t="n">
        <f aca="false">AM70-AX70-AH70</f>
        <v>37513.2842572702</v>
      </c>
      <c r="BD70" s="25" t="n">
        <f aca="false">AN70-AY70-AI70</f>
        <v>44314.1641850144</v>
      </c>
      <c r="BE70" s="25" t="n">
        <f aca="false">AZ70/Z70</f>
        <v>22645.4817290583</v>
      </c>
      <c r="BF70" s="25" t="n">
        <f aca="false">BA70/AA70</f>
        <v>20676.478564992</v>
      </c>
      <c r="BG70" s="25" t="n">
        <f aca="false">BB70/AB70</f>
        <v>21800.5931728267</v>
      </c>
      <c r="BH70" s="25" t="n">
        <f aca="false">BC70/AC70</f>
        <v>20083.853594816</v>
      </c>
      <c r="BI70" s="25" t="n">
        <f aca="false">BD70/AD70</f>
        <v>18985.0321255363</v>
      </c>
      <c r="BJ70" s="25" t="n">
        <f aca="false">E70*AD70</f>
        <v>75838.1105154921</v>
      </c>
      <c r="BK70" s="25" t="n">
        <f aca="false">0.2*C70*AD70</f>
        <v>41234.2065374032</v>
      </c>
      <c r="BL70" s="25" t="n">
        <f aca="false">BJ70+BK70</f>
        <v>117072.317052895</v>
      </c>
      <c r="BM70" s="25" t="n">
        <f aca="false">BK70*Datos!$D$6</f>
        <v>20617.1032687016</v>
      </c>
      <c r="BN70" s="25" t="n">
        <f aca="false">BL70-BM70</f>
        <v>96455.2137841937</v>
      </c>
      <c r="BO70" s="25" t="n">
        <f aca="false">BN70/AD70</f>
        <v>41323.2510653477</v>
      </c>
      <c r="BP70" s="25" t="n">
        <f aca="false">-(C70+E70)</f>
        <v>-120818.089246623</v>
      </c>
      <c r="BQ70" s="25" t="n">
        <f aca="false">BE70</f>
        <v>22645.4817290583</v>
      </c>
      <c r="BR70" s="25" t="n">
        <f aca="false">BF70</f>
        <v>20676.478564992</v>
      </c>
      <c r="BS70" s="25" t="n">
        <f aca="false">BG70</f>
        <v>21800.5931728267</v>
      </c>
      <c r="BT70" s="25" t="n">
        <f aca="false">BH70</f>
        <v>20083.853594816</v>
      </c>
      <c r="BU70" s="25" t="n">
        <f aca="false">BI70+BO70</f>
        <v>60308.2831908841</v>
      </c>
      <c r="BV70" s="27" t="n">
        <f aca="false">IFERROR(IRR(BP70:BU70,0.1),NA())*100</f>
        <v>5.53743248843697</v>
      </c>
    </row>
    <row r="71" customFormat="false" ht="15" hidden="false" customHeight="true" outlineLevel="0" collapsed="false">
      <c r="A71" s="23" t="n">
        <v>70</v>
      </c>
      <c r="B71" s="24" t="n">
        <f aca="true">RAND()</f>
        <v>0.170393169217618</v>
      </c>
      <c r="C71" s="25" t="n">
        <f aca="false">IF(B71&lt;=(Datos!$D$14-Datos!$C$14)/(Datos!$E$14-Datos!$C$14),Datos!$C$14+SQRT((Datos!$E$14-Datos!$C$14)*(Datos!$D$14-Datos!$C$14)*B71),Datos!$E$14-SQRT((Datos!$E$14-Datos!$C$14)*(Datos!$E$14-Datos!$D$14)*(1-B71)))</f>
        <v>68255.7414983178</v>
      </c>
      <c r="D71" s="24" t="n">
        <f aca="true">RAND()</f>
        <v>0.0547822543521926</v>
      </c>
      <c r="E71" s="25" t="n">
        <f aca="false">IF(D71&lt;=(Datos!$D$15-Datos!$C$15)/(Datos!$E$15-Datos!$C$15),Datos!$C$15+SQRT((Datos!$E$15-Datos!$C$15)*(Datos!$D$15-Datos!$C$15)*D71),Datos!$E$15-SQRT((Datos!$E$15-Datos!$C$15)*(Datos!$E$15-Datos!$D$15)*(1-D71)))</f>
        <v>27026.9852185979</v>
      </c>
      <c r="F71" s="24" t="n">
        <f aca="true">RAND()</f>
        <v>0.639768901450459</v>
      </c>
      <c r="G71" s="25" t="n">
        <f aca="false">IF(F71&lt;=(Datos!$D$19-Datos!$C$19)/(Datos!$E$19-Datos!$C$19),Datos!$C$19+SQRT((Datos!$E$19-Datos!$C$19)*(Datos!$D$19-Datos!$C$19)*F71),Datos!$E$19-SQRT((Datos!$E$19-Datos!$C$19)*(Datos!$E$19-Datos!$D$19)*(1-F71)))</f>
        <v>39796.1898316421</v>
      </c>
      <c r="H71" s="24" t="n">
        <f aca="true">RAND()</f>
        <v>0.189493430011871</v>
      </c>
      <c r="I71" s="25" t="n">
        <f aca="false">IF(H71&lt;=(Datos!$D$19-Datos!$C$19)/(Datos!$E$19-Datos!$C$19),Datos!$C$19+SQRT((Datos!$E$19-Datos!$C$19)*(Datos!$D$19-Datos!$C$19)*H71),Datos!$E$19-SQRT((Datos!$E$19-Datos!$C$19)*(Datos!$E$19-Datos!$D$19)*(1-H71)))</f>
        <v>35331.4176821724</v>
      </c>
      <c r="J71" s="24" t="n">
        <f aca="true">RAND()</f>
        <v>0.849447217218087</v>
      </c>
      <c r="K71" s="25" t="n">
        <f aca="false">IF(J71&lt;=(Datos!$D$19-Datos!$C$19)/(Datos!$E$19-Datos!$C$19),Datos!$C$19+SQRT((Datos!$E$19-Datos!$C$19)*(Datos!$D$19-Datos!$C$19)*J71),Datos!$E$19-SQRT((Datos!$E$19-Datos!$C$19)*(Datos!$E$19-Datos!$D$19)*(1-J71)))</f>
        <v>41639.7234178354</v>
      </c>
      <c r="L71" s="24" t="n">
        <f aca="true">RAND()</f>
        <v>0.2822554389265</v>
      </c>
      <c r="M71" s="25" t="n">
        <f aca="false">IF(L71&lt;=(Datos!$D$19-Datos!$C$19)/(Datos!$E$19-Datos!$C$19),Datos!$C$19+SQRT((Datos!$E$19-Datos!$C$19)*(Datos!$D$19-Datos!$C$19)*L71),Datos!$E$19-SQRT((Datos!$E$19-Datos!$C$19)*(Datos!$E$19-Datos!$D$19)*(1-L71)))</f>
        <v>36506.7899796271</v>
      </c>
      <c r="N71" s="24" t="n">
        <f aca="true">RAND()</f>
        <v>0.407834766693283</v>
      </c>
      <c r="O71" s="25" t="n">
        <f aca="false">IF(N71&lt;=(Datos!$D$19-Datos!$C$19)/(Datos!$E$19-Datos!$C$19),Datos!$C$19+SQRT((Datos!$E$19-Datos!$C$19)*(Datos!$D$19-Datos!$C$19)*N71),Datos!$E$19-SQRT((Datos!$E$19-Datos!$C$19)*(Datos!$E$19-Datos!$D$19)*(1-N71)))</f>
        <v>37821.4586238113</v>
      </c>
      <c r="P71" s="24" t="n">
        <f aca="true">RAND()</f>
        <v>0.210525357660241</v>
      </c>
      <c r="Q71" s="26" t="n">
        <f aca="false">IF(P71&lt;=(Datos!$D$23-Datos!$C$23)/(Datos!$E$23-Datos!$C$23),Datos!$C$23+SQRT((Datos!$E$23-Datos!$C$23)*(Datos!$D$23-Datos!$C$23)*P71),Datos!$E$23-SQRT((Datos!$E$23-Datos!$C$23)*(Datos!$E$23-Datos!$D$23)*(1-P71)))</f>
        <v>0.139466526238352</v>
      </c>
      <c r="R71" s="24" t="n">
        <f aca="true">RAND()</f>
        <v>0.511137707749411</v>
      </c>
      <c r="S71" s="26" t="n">
        <f aca="false">IF(R71&lt;=(Datos!$D$24-Datos!$C$24)/(Datos!$E$24-Datos!$C$24),Datos!$C$24+SQRT((Datos!$E$24-Datos!$C$24)*(Datos!$D$24-Datos!$C$24)*R71),Datos!$E$24-SQRT((Datos!$E$24-Datos!$C$24)*(Datos!$E$24-Datos!$D$24)*(1-R71)))</f>
        <v>0.150336012977837</v>
      </c>
      <c r="T71" s="24" t="n">
        <f aca="true">RAND()</f>
        <v>0.386145757436303</v>
      </c>
      <c r="U71" s="26" t="n">
        <f aca="false">IF(T71&lt;=(Datos!$D$25-Datos!$C$25)/(Datos!$E$25-Datos!$C$25),Datos!$C$25+SQRT((Datos!$E$25-Datos!$C$25)*(Datos!$D$25-Datos!$C$25)*T71),Datos!$E$25-SQRT((Datos!$E$25-Datos!$C$25)*(Datos!$E$25-Datos!$D$25)*(1-T71)))</f>
        <v>0.178476412881826</v>
      </c>
      <c r="V71" s="24" t="n">
        <f aca="true">RAND()</f>
        <v>0.161401184183835</v>
      </c>
      <c r="W71" s="26" t="n">
        <f aca="false">IF(V71&lt;=(Datos!$D$26-Datos!$C$26)/(Datos!$E$26-Datos!$C$26),Datos!$C$26+SQRT((Datos!$E$26-Datos!$C$26)*(Datos!$D$26-Datos!$C$26)*V71),Datos!$E$26-SQRT((Datos!$E$26-Datos!$C$26)*(Datos!$E$26-Datos!$D$26)*(1-V71)))</f>
        <v>0.195032021083586</v>
      </c>
      <c r="X71" s="24" t="n">
        <f aca="true">RAND()</f>
        <v>0.445587449183766</v>
      </c>
      <c r="Y71" s="26" t="n">
        <f aca="false">IF(X71&lt;=(Datos!$D$27-Datos!$C$27)/(Datos!$E$27-Datos!$C$27),Datos!$C$27+SQRT((Datos!$E$27-Datos!$C$27)*(Datos!$D$27-Datos!$C$27)*X71),Datos!$E$27-SQRT((Datos!$E$27-Datos!$C$27)*(Datos!$E$27-Datos!$D$27)*(1-X71)))</f>
        <v>0.22528411771334</v>
      </c>
      <c r="Z71" s="24" t="n">
        <f aca="false">(1+Q71)</f>
        <v>1.13946652623835</v>
      </c>
      <c r="AA71" s="24" t="n">
        <f aca="false">Z71*(1+S71)</f>
        <v>1.31076938071473</v>
      </c>
      <c r="AB71" s="24" t="n">
        <f aca="false">AA71*(1+U71)</f>
        <v>1.54471079790003</v>
      </c>
      <c r="AC71" s="24" t="n">
        <f aca="false">AB71*(1+W71)</f>
        <v>1.84597886680411</v>
      </c>
      <c r="AD71" s="24" t="n">
        <f aca="false">AC71*(1+Y71)</f>
        <v>2.26184858712955</v>
      </c>
      <c r="AE71" s="23" t="n">
        <f aca="false">E71*Q71</f>
        <v>3769.35974313313</v>
      </c>
      <c r="AF71" s="23" t="n">
        <f aca="false">AE71*(1+S71)</f>
        <v>4336.03025839493</v>
      </c>
      <c r="AG71" s="23" t="n">
        <f aca="false">AF71*(1+U71)</f>
        <v>5109.90938506031</v>
      </c>
      <c r="AH71" s="23" t="n">
        <f aca="false">AG71*(1+W71)</f>
        <v>6106.50533998261</v>
      </c>
      <c r="AI71" s="23" t="n">
        <f aca="false">AH71*(1+Y71)</f>
        <v>7482.20400781239</v>
      </c>
      <c r="AJ71" s="25" t="n">
        <f aca="false">G71*Z71</f>
        <v>45346.4261849833</v>
      </c>
      <c r="AK71" s="25" t="n">
        <f aca="false">I71*AA71</f>
        <v>46311.3404750346</v>
      </c>
      <c r="AL71" s="25" t="n">
        <f aca="false">K71*AB71</f>
        <v>64321.3303851011</v>
      </c>
      <c r="AM71" s="25" t="n">
        <f aca="false">M71*AC71</f>
        <v>67390.7627972476</v>
      </c>
      <c r="AN71" s="25" t="n">
        <f aca="false">O71*AD71</f>
        <v>85546.4127514462</v>
      </c>
      <c r="AO71" s="25" t="n">
        <f aca="false">C71/Datos!$D$8</f>
        <v>13651.1482996636</v>
      </c>
      <c r="AP71" s="25" t="n">
        <f aca="false">AJ71-AO71</f>
        <v>31695.2778853197</v>
      </c>
      <c r="AQ71" s="25" t="n">
        <f aca="false">AK71-AO71</f>
        <v>32660.1921753711</v>
      </c>
      <c r="AR71" s="25" t="n">
        <f aca="false">AL71-AO71</f>
        <v>50670.1820854375</v>
      </c>
      <c r="AS71" s="25" t="n">
        <f aca="false">AM71-AO71</f>
        <v>53739.614497584</v>
      </c>
      <c r="AT71" s="25" t="n">
        <f aca="false">AN71-AO71</f>
        <v>71895.2644517826</v>
      </c>
      <c r="AU71" s="25" t="n">
        <f aca="false">AP71*Datos!$D$6</f>
        <v>15847.6389426599</v>
      </c>
      <c r="AV71" s="25" t="n">
        <f aca="false">AQ71*Datos!$D$6</f>
        <v>16330.0960876855</v>
      </c>
      <c r="AW71" s="25" t="n">
        <f aca="false">AR71*Datos!$D$6</f>
        <v>25335.0910427188</v>
      </c>
      <c r="AX71" s="25" t="n">
        <f aca="false">AS71*Datos!$D$6</f>
        <v>26869.807248792</v>
      </c>
      <c r="AY71" s="25" t="n">
        <f aca="false">AT71*Datos!$D$6</f>
        <v>35947.6322258913</v>
      </c>
      <c r="AZ71" s="25" t="n">
        <f aca="false">AJ71-AU71-AE71</f>
        <v>25729.4274991903</v>
      </c>
      <c r="BA71" s="25" t="n">
        <f aca="false">AK71-AV71-AF71</f>
        <v>25645.2141289542</v>
      </c>
      <c r="BB71" s="25" t="n">
        <f aca="false">AL71-AW71-AG71</f>
        <v>33876.329957322</v>
      </c>
      <c r="BC71" s="25" t="n">
        <f aca="false">AM71-AX71-AH71</f>
        <v>34414.450208473</v>
      </c>
      <c r="BD71" s="25" t="n">
        <f aca="false">AN71-AY71-AI71</f>
        <v>42116.5765177425</v>
      </c>
      <c r="BE71" s="25" t="n">
        <f aca="false">AZ71/Z71</f>
        <v>22580.2398813147</v>
      </c>
      <c r="BF71" s="25" t="n">
        <f aca="false">BA71/AA71</f>
        <v>19565.0085409917</v>
      </c>
      <c r="BG71" s="25" t="n">
        <f aca="false">BB71/AB71</f>
        <v>21930.532241618</v>
      </c>
      <c r="BH71" s="25" t="n">
        <f aca="false">BC71/AC71</f>
        <v>18642.9275152287</v>
      </c>
      <c r="BI71" s="25" t="n">
        <f aca="false">BD71/AD71</f>
        <v>18620.4225859307</v>
      </c>
      <c r="BJ71" s="25" t="n">
        <f aca="false">E71*AD71</f>
        <v>61130.9483310568</v>
      </c>
      <c r="BK71" s="25" t="n">
        <f aca="false">0.2*C71*AD71</f>
        <v>30876.8304942899</v>
      </c>
      <c r="BL71" s="25" t="n">
        <f aca="false">BJ71+BK71</f>
        <v>92007.7788253467</v>
      </c>
      <c r="BM71" s="25" t="n">
        <f aca="false">BK71*Datos!$D$6</f>
        <v>15438.415247145</v>
      </c>
      <c r="BN71" s="25" t="n">
        <f aca="false">BL71-BM71</f>
        <v>76569.3635782018</v>
      </c>
      <c r="BO71" s="25" t="n">
        <f aca="false">BN71/AD71</f>
        <v>33852.5593684297</v>
      </c>
      <c r="BP71" s="25" t="n">
        <f aca="false">-(C71+E71)</f>
        <v>-95282.7267169158</v>
      </c>
      <c r="BQ71" s="25" t="n">
        <f aca="false">BE71</f>
        <v>22580.2398813147</v>
      </c>
      <c r="BR71" s="25" t="n">
        <f aca="false">BF71</f>
        <v>19565.0085409917</v>
      </c>
      <c r="BS71" s="25" t="n">
        <f aca="false">BG71</f>
        <v>21930.532241618</v>
      </c>
      <c r="BT71" s="25" t="n">
        <f aca="false">BH71</f>
        <v>18642.9275152287</v>
      </c>
      <c r="BU71" s="25" t="n">
        <f aca="false">BI71+BO71</f>
        <v>52472.9819543604</v>
      </c>
      <c r="BV71" s="27" t="n">
        <f aca="false">IFERROR(IRR(BP71:BU71,0.1),NA())*100</f>
        <v>11.1443779729066</v>
      </c>
    </row>
    <row r="72" customFormat="false" ht="15" hidden="false" customHeight="true" outlineLevel="0" collapsed="false">
      <c r="A72" s="23" t="n">
        <v>71</v>
      </c>
      <c r="B72" s="24" t="n">
        <f aca="true">RAND()</f>
        <v>0.648120127821397</v>
      </c>
      <c r="C72" s="25" t="n">
        <f aca="false">IF(B72&lt;=(Datos!$D$14-Datos!$C$14)/(Datos!$E$14-Datos!$C$14),Datos!$C$14+SQRT((Datos!$E$14-Datos!$C$14)*(Datos!$D$14-Datos!$C$14)*B72),Datos!$E$14-SQRT((Datos!$E$14-Datos!$C$14)*(Datos!$E$14-Datos!$D$14)*(1-B72)))</f>
        <v>79451.1351502249</v>
      </c>
      <c r="D72" s="24" t="n">
        <f aca="true">RAND()</f>
        <v>0.0836917607115525</v>
      </c>
      <c r="E72" s="25" t="n">
        <f aca="false">IF(D72&lt;=(Datos!$D$15-Datos!$C$15)/(Datos!$E$15-Datos!$C$15),Datos!$C$15+SQRT((Datos!$E$15-Datos!$C$15)*(Datos!$D$15-Datos!$C$15)*D72),Datos!$E$15-SQRT((Datos!$E$15-Datos!$C$15)*(Datos!$E$15-Datos!$D$15)*(1-D72)))</f>
        <v>27505.3706419144</v>
      </c>
      <c r="F72" s="24" t="n">
        <f aca="true">RAND()</f>
        <v>0.981313738676498</v>
      </c>
      <c r="G72" s="25" t="n">
        <f aca="false">IF(F72&lt;=(Datos!$D$19-Datos!$C$19)/(Datos!$E$19-Datos!$C$19),Datos!$C$19+SQRT((Datos!$E$19-Datos!$C$19)*(Datos!$D$19-Datos!$C$19)*F72),Datos!$E$19-SQRT((Datos!$E$19-Datos!$C$19)*(Datos!$E$19-Datos!$D$19)*(1-F72)))</f>
        <v>43816.1631872329</v>
      </c>
      <c r="H72" s="24" t="n">
        <f aca="true">RAND()</f>
        <v>0.705442433945233</v>
      </c>
      <c r="I72" s="25" t="n">
        <f aca="false">IF(H72&lt;=(Datos!$D$19-Datos!$C$19)/(Datos!$E$19-Datos!$C$19),Datos!$C$19+SQRT((Datos!$E$19-Datos!$C$19)*(Datos!$D$19-Datos!$C$19)*H72),Datos!$E$19-SQRT((Datos!$E$19-Datos!$C$19)*(Datos!$E$19-Datos!$D$19)*(1-H72)))</f>
        <v>40299.8066577951</v>
      </c>
      <c r="J72" s="24" t="n">
        <f aca="true">RAND()</f>
        <v>0.45203750966392</v>
      </c>
      <c r="K72" s="25" t="n">
        <f aca="false">IF(J72&lt;=(Datos!$D$19-Datos!$C$19)/(Datos!$E$19-Datos!$C$19),Datos!$C$19+SQRT((Datos!$E$19-Datos!$C$19)*(Datos!$D$19-Datos!$C$19)*J72),Datos!$E$19-SQRT((Datos!$E$19-Datos!$C$19)*(Datos!$E$19-Datos!$D$19)*(1-J72)))</f>
        <v>38234.4171894305</v>
      </c>
      <c r="L72" s="24" t="n">
        <f aca="true">RAND()</f>
        <v>0.11209666229624</v>
      </c>
      <c r="M72" s="25" t="n">
        <f aca="false">IF(L72&lt;=(Datos!$D$19-Datos!$C$19)/(Datos!$E$19-Datos!$C$19),Datos!$C$19+SQRT((Datos!$E$19-Datos!$C$19)*(Datos!$D$19-Datos!$C$19)*L72),Datos!$E$19-SQRT((Datos!$E$19-Datos!$C$19)*(Datos!$E$19-Datos!$D$19)*(1-L72)))</f>
        <v>34100.5486638298</v>
      </c>
      <c r="N72" s="24" t="n">
        <f aca="true">RAND()</f>
        <v>0.137463065913009</v>
      </c>
      <c r="O72" s="25" t="n">
        <f aca="false">IF(N72&lt;=(Datos!$D$19-Datos!$C$19)/(Datos!$E$19-Datos!$C$19),Datos!$C$19+SQRT((Datos!$E$19-Datos!$C$19)*(Datos!$D$19-Datos!$C$19)*N72),Datos!$E$19-SQRT((Datos!$E$19-Datos!$C$19)*(Datos!$E$19-Datos!$D$19)*(1-N72)))</f>
        <v>34540.865543809</v>
      </c>
      <c r="P72" s="24" t="n">
        <f aca="true">RAND()</f>
        <v>0.277889160258385</v>
      </c>
      <c r="Q72" s="26" t="n">
        <f aca="false">IF(P72&lt;=(Datos!$D$23-Datos!$C$23)/(Datos!$E$23-Datos!$C$23),Datos!$C$23+SQRT((Datos!$E$23-Datos!$C$23)*(Datos!$D$23-Datos!$C$23)*P72),Datos!$E$23-SQRT((Datos!$E$23-Datos!$C$23)*(Datos!$E$23-Datos!$D$23)*(1-P72)))</f>
        <v>0.142365162384054</v>
      </c>
      <c r="R72" s="24" t="n">
        <f aca="true">RAND()</f>
        <v>0.429325845117799</v>
      </c>
      <c r="S72" s="26" t="n">
        <f aca="false">IF(R72&lt;=(Datos!$D$24-Datos!$C$24)/(Datos!$E$24-Datos!$C$24),Datos!$C$24+SQRT((Datos!$E$24-Datos!$C$24)*(Datos!$D$24-Datos!$C$24)*R72),Datos!$E$24-SQRT((Datos!$E$24-Datos!$C$24)*(Datos!$E$24-Datos!$D$24)*(1-R72)))</f>
        <v>0.147799038134656</v>
      </c>
      <c r="T72" s="24" t="n">
        <f aca="true">RAND()</f>
        <v>0.961651224222968</v>
      </c>
      <c r="U72" s="26" t="n">
        <f aca="false">IF(T72&lt;=(Datos!$D$25-Datos!$C$25)/(Datos!$E$25-Datos!$C$25),Datos!$C$25+SQRT((Datos!$E$25-Datos!$C$25)*(Datos!$D$25-Datos!$C$25)*T72),Datos!$E$25-SQRT((Datos!$E$25-Datos!$C$25)*(Datos!$E$25-Datos!$D$25)*(1-T72)))</f>
        <v>0.209637733251084</v>
      </c>
      <c r="V72" s="24" t="n">
        <f aca="true">RAND()</f>
        <v>0.566196749312413</v>
      </c>
      <c r="W72" s="26" t="n">
        <f aca="false">IF(V72&lt;=(Datos!$D$26-Datos!$C$26)/(Datos!$E$26-Datos!$C$26),Datos!$C$26+SQRT((Datos!$E$26-Datos!$C$26)*(Datos!$D$26-Datos!$C$26)*V72),Datos!$E$26-SQRT((Datos!$E$26-Datos!$C$26)*(Datos!$E$26-Datos!$D$26)*(1-V72)))</f>
        <v>0.211034484766571</v>
      </c>
      <c r="X72" s="24" t="n">
        <f aca="true">RAND()</f>
        <v>0.85211552946364</v>
      </c>
      <c r="Y72" s="26" t="n">
        <f aca="false">IF(X72&lt;=(Datos!$D$27-Datos!$C$27)/(Datos!$E$27-Datos!$C$27),Datos!$C$27+SQRT((Datos!$E$27-Datos!$C$27)*(Datos!$D$27-Datos!$C$27)*X72),Datos!$E$27-SQRT((Datos!$E$27-Datos!$C$27)*(Datos!$E$27-Datos!$D$27)*(1-X72)))</f>
        <v>0.251740910472976</v>
      </c>
      <c r="Z72" s="24" t="n">
        <f aca="false">(1+Q72)</f>
        <v>1.14236516238405</v>
      </c>
      <c r="AA72" s="24" t="n">
        <f aca="false">Z72*(1+S72)</f>
        <v>1.31120563458296</v>
      </c>
      <c r="AB72" s="24" t="n">
        <f aca="false">AA72*(1+U72)</f>
        <v>1.58608381164298</v>
      </c>
      <c r="AC72" s="24" t="n">
        <f aca="false">AB72*(1+W72)</f>
        <v>1.92080219162965</v>
      </c>
      <c r="AD72" s="24" t="n">
        <f aca="false">AC72*(1+Y72)</f>
        <v>2.40434668418899</v>
      </c>
      <c r="AE72" s="23" t="n">
        <f aca="false">E72*Q72</f>
        <v>3915.80655786973</v>
      </c>
      <c r="AF72" s="23" t="n">
        <f aca="false">AE72*(1+S72)</f>
        <v>4494.55900064425</v>
      </c>
      <c r="AG72" s="23" t="n">
        <f aca="false">AF72*(1+U72)</f>
        <v>5436.78816150257</v>
      </c>
      <c r="AH72" s="23" t="n">
        <f aca="false">AG72*(1+W72)</f>
        <v>6584.13794995026</v>
      </c>
      <c r="AI72" s="23" t="n">
        <f aca="false">AH72*(1+Y72)</f>
        <v>8241.63483215041</v>
      </c>
      <c r="AJ72" s="25" t="n">
        <f aca="false">G72*Z72</f>
        <v>50054.0583744295</v>
      </c>
      <c r="AK72" s="25" t="n">
        <f aca="false">I72*AA72</f>
        <v>52841.3335623047</v>
      </c>
      <c r="AL72" s="25" t="n">
        <f aca="false">K72*AB72</f>
        <v>60642.9901517597</v>
      </c>
      <c r="AM72" s="25" t="n">
        <f aca="false">M72*AC72</f>
        <v>65500.4086092578</v>
      </c>
      <c r="AN72" s="25" t="n">
        <f aca="false">O72*AD72</f>
        <v>83048.2155392748</v>
      </c>
      <c r="AO72" s="25" t="n">
        <f aca="false">C72/Datos!$D$8</f>
        <v>15890.227030045</v>
      </c>
      <c r="AP72" s="25" t="n">
        <f aca="false">AJ72-AO72</f>
        <v>34163.8313443845</v>
      </c>
      <c r="AQ72" s="25" t="n">
        <f aca="false">AK72-AO72</f>
        <v>36951.1065322597</v>
      </c>
      <c r="AR72" s="25" t="n">
        <f aca="false">AL72-AO72</f>
        <v>44752.7631217147</v>
      </c>
      <c r="AS72" s="25" t="n">
        <f aca="false">AM72-AO72</f>
        <v>49610.1815792129</v>
      </c>
      <c r="AT72" s="25" t="n">
        <f aca="false">AN72-AO72</f>
        <v>67157.9885092298</v>
      </c>
      <c r="AU72" s="25" t="n">
        <f aca="false">AP72*Datos!$D$6</f>
        <v>17081.9156721922</v>
      </c>
      <c r="AV72" s="25" t="n">
        <f aca="false">AQ72*Datos!$D$6</f>
        <v>18475.5532661298</v>
      </c>
      <c r="AW72" s="25" t="n">
        <f aca="false">AR72*Datos!$D$6</f>
        <v>22376.3815608573</v>
      </c>
      <c r="AX72" s="25" t="n">
        <f aca="false">AS72*Datos!$D$6</f>
        <v>24805.0907896064</v>
      </c>
      <c r="AY72" s="25" t="n">
        <f aca="false">AT72*Datos!$D$6</f>
        <v>33578.9942546149</v>
      </c>
      <c r="AZ72" s="25" t="n">
        <f aca="false">AJ72-AU72-AE72</f>
        <v>29056.3361443675</v>
      </c>
      <c r="BA72" s="25" t="n">
        <f aca="false">AK72-AV72-AF72</f>
        <v>29871.2212955306</v>
      </c>
      <c r="BB72" s="25" t="n">
        <f aca="false">AL72-AW72-AG72</f>
        <v>32829.8204293997</v>
      </c>
      <c r="BC72" s="25" t="n">
        <f aca="false">AM72-AX72-AH72</f>
        <v>34111.1798697012</v>
      </c>
      <c r="BD72" s="25" t="n">
        <f aca="false">AN72-AY72-AI72</f>
        <v>41227.5864525095</v>
      </c>
      <c r="BE72" s="25" t="n">
        <f aca="false">AZ72/Z72</f>
        <v>25435.2435640881</v>
      </c>
      <c r="BF72" s="25" t="n">
        <f aca="false">BA72/AA72</f>
        <v>22781.492473552</v>
      </c>
      <c r="BG72" s="25" t="n">
        <f aca="false">BB72/AB72</f>
        <v>20698.6668601026</v>
      </c>
      <c r="BH72" s="25" t="n">
        <f aca="false">BC72/AC72</f>
        <v>17758.819736019</v>
      </c>
      <c r="BI72" s="25" t="n">
        <f aca="false">BD72/AD72</f>
        <v>17147.1055832433</v>
      </c>
      <c r="BJ72" s="25" t="n">
        <f aca="false">E72*AD72</f>
        <v>66132.446700276</v>
      </c>
      <c r="BK72" s="25" t="n">
        <f aca="false">0.2*C72*AD72</f>
        <v>38205.6146706989</v>
      </c>
      <c r="BL72" s="25" t="n">
        <f aca="false">BJ72+BK72</f>
        <v>104338.061370975</v>
      </c>
      <c r="BM72" s="25" t="n">
        <f aca="false">BK72*Datos!$D$6</f>
        <v>19102.8073353494</v>
      </c>
      <c r="BN72" s="25" t="n">
        <f aca="false">BL72-BM72</f>
        <v>85235.2540356255</v>
      </c>
      <c r="BO72" s="25" t="n">
        <f aca="false">BN72/AD72</f>
        <v>35450.4841569369</v>
      </c>
      <c r="BP72" s="25" t="n">
        <f aca="false">-(C72+E72)</f>
        <v>-106956.505792139</v>
      </c>
      <c r="BQ72" s="25" t="n">
        <f aca="false">BE72</f>
        <v>25435.2435640881</v>
      </c>
      <c r="BR72" s="25" t="n">
        <f aca="false">BF72</f>
        <v>22781.492473552</v>
      </c>
      <c r="BS72" s="25" t="n">
        <f aca="false">BG72</f>
        <v>20698.6668601026</v>
      </c>
      <c r="BT72" s="25" t="n">
        <f aca="false">BH72</f>
        <v>17758.819736019</v>
      </c>
      <c r="BU72" s="25" t="n">
        <f aca="false">BI72+BO72</f>
        <v>52597.5897401801</v>
      </c>
      <c r="BV72" s="27" t="n">
        <f aca="false">IFERROR(IRR(BP72:BU72,0.1),NA())*100</f>
        <v>8.44764194531121</v>
      </c>
    </row>
    <row r="73" customFormat="false" ht="15" hidden="false" customHeight="true" outlineLevel="0" collapsed="false">
      <c r="A73" s="23" t="n">
        <v>72</v>
      </c>
      <c r="B73" s="24" t="n">
        <f aca="true">RAND()</f>
        <v>0.571450020969368</v>
      </c>
      <c r="C73" s="25" t="n">
        <f aca="false">IF(B73&lt;=(Datos!$D$14-Datos!$C$14)/(Datos!$E$14-Datos!$C$14),Datos!$C$14+SQRT((Datos!$E$14-Datos!$C$14)*(Datos!$D$14-Datos!$C$14)*B73),Datos!$E$14-SQRT((Datos!$E$14-Datos!$C$14)*(Datos!$E$14-Datos!$D$14)*(1-B73)))</f>
        <v>77322.6991280541</v>
      </c>
      <c r="D73" s="24" t="n">
        <f aca="true">RAND()</f>
        <v>0.430181651606455</v>
      </c>
      <c r="E73" s="25" t="n">
        <f aca="false">IF(D73&lt;=(Datos!$D$15-Datos!$C$15)/(Datos!$E$15-Datos!$C$15),Datos!$C$15+SQRT((Datos!$E$15-Datos!$C$15)*(Datos!$D$15-Datos!$C$15)*D73),Datos!$E$15-SQRT((Datos!$E$15-Datos!$C$15)*(Datos!$E$15-Datos!$D$15)*(1-D73)))</f>
        <v>30754.8525020402</v>
      </c>
      <c r="F73" s="24" t="n">
        <f aca="true">RAND()</f>
        <v>0.628645612806465</v>
      </c>
      <c r="G73" s="25" t="n">
        <f aca="false">IF(F73&lt;=(Datos!$D$19-Datos!$C$19)/(Datos!$E$19-Datos!$C$19),Datos!$C$19+SQRT((Datos!$E$19-Datos!$C$19)*(Datos!$D$19-Datos!$C$19)*F73),Datos!$E$19-SQRT((Datos!$E$19-Datos!$C$19)*(Datos!$E$19-Datos!$D$19)*(1-F73)))</f>
        <v>39710.6561014676</v>
      </c>
      <c r="H73" s="24" t="n">
        <f aca="true">RAND()</f>
        <v>0.900227048943083</v>
      </c>
      <c r="I73" s="25" t="n">
        <f aca="false">IF(H73&lt;=(Datos!$D$19-Datos!$C$19)/(Datos!$E$19-Datos!$C$19),Datos!$C$19+SQRT((Datos!$E$19-Datos!$C$19)*(Datos!$D$19-Datos!$C$19)*H73),Datos!$E$19-SQRT((Datos!$E$19-Datos!$C$19)*(Datos!$E$19-Datos!$D$19)*(1-H73)))</f>
        <v>42264.4979749105</v>
      </c>
      <c r="J73" s="24" t="n">
        <f aca="true">RAND()</f>
        <v>0.36847822420989</v>
      </c>
      <c r="K73" s="25" t="n">
        <f aca="false">IF(J73&lt;=(Datos!$D$19-Datos!$C$19)/(Datos!$E$19-Datos!$C$19),Datos!$C$19+SQRT((Datos!$E$19-Datos!$C$19)*(Datos!$D$19-Datos!$C$19)*J73),Datos!$E$19-SQRT((Datos!$E$19-Datos!$C$19)*(Datos!$E$19-Datos!$D$19)*(1-J73)))</f>
        <v>37434.4961921763</v>
      </c>
      <c r="L73" s="24" t="n">
        <f aca="true">RAND()</f>
        <v>0.447964813473982</v>
      </c>
      <c r="M73" s="25" t="n">
        <f aca="false">IF(L73&lt;=(Datos!$D$19-Datos!$C$19)/(Datos!$E$19-Datos!$C$19),Datos!$C$19+SQRT((Datos!$E$19-Datos!$C$19)*(Datos!$D$19-Datos!$C$19)*L73),Datos!$E$19-SQRT((Datos!$E$19-Datos!$C$19)*(Datos!$E$19-Datos!$D$19)*(1-L73)))</f>
        <v>38197.2386826966</v>
      </c>
      <c r="N73" s="24" t="n">
        <f aca="true">RAND()</f>
        <v>0.955283481259176</v>
      </c>
      <c r="O73" s="25" t="n">
        <f aca="false">IF(N73&lt;=(Datos!$D$19-Datos!$C$19)/(Datos!$E$19-Datos!$C$19),Datos!$C$19+SQRT((Datos!$E$19-Datos!$C$19)*(Datos!$D$19-Datos!$C$19)*N73),Datos!$E$19-SQRT((Datos!$E$19-Datos!$C$19)*(Datos!$E$19-Datos!$D$19)*(1-N73)))</f>
        <v>43168.6783718959</v>
      </c>
      <c r="P73" s="24" t="n">
        <f aca="true">RAND()</f>
        <v>0.598314459935641</v>
      </c>
      <c r="Q73" s="26" t="n">
        <f aca="false">IF(P73&lt;=(Datos!$D$23-Datos!$C$23)/(Datos!$E$23-Datos!$C$23),Datos!$C$23+SQRT((Datos!$E$23-Datos!$C$23)*(Datos!$D$23-Datos!$C$23)*P73),Datos!$E$23-SQRT((Datos!$E$23-Datos!$C$23)*(Datos!$E$23-Datos!$D$23)*(1-P73)))</f>
        <v>0.153110708969632</v>
      </c>
      <c r="R73" s="24" t="n">
        <f aca="true">RAND()</f>
        <v>0.883311939346031</v>
      </c>
      <c r="S73" s="26" t="n">
        <f aca="false">IF(R73&lt;=(Datos!$D$24-Datos!$C$24)/(Datos!$E$24-Datos!$C$24),Datos!$C$24+SQRT((Datos!$E$24-Datos!$C$24)*(Datos!$D$24-Datos!$C$24)*R73),Datos!$E$24-SQRT((Datos!$E$24-Datos!$C$24)*(Datos!$E$24-Datos!$D$24)*(1-R73)))</f>
        <v>0.165507294621875</v>
      </c>
      <c r="T73" s="24" t="n">
        <f aca="true">RAND()</f>
        <v>0.323269244119488</v>
      </c>
      <c r="U73" s="26" t="n">
        <f aca="false">IF(T73&lt;=(Datos!$D$25-Datos!$C$25)/(Datos!$E$25-Datos!$C$25),Datos!$C$25+SQRT((Datos!$E$25-Datos!$C$25)*(Datos!$D$25-Datos!$C$25)*T73),Datos!$E$25-SQRT((Datos!$E$25-Datos!$C$25)*(Datos!$E$25-Datos!$D$25)*(1-T73)))</f>
        <v>0.176055045819398</v>
      </c>
      <c r="V73" s="24" t="n">
        <f aca="true">RAND()</f>
        <v>0.842800575751618</v>
      </c>
      <c r="W73" s="26" t="n">
        <f aca="false">IF(V73&lt;=(Datos!$D$26-Datos!$C$26)/(Datos!$E$26-Datos!$C$26),Datos!$C$26+SQRT((Datos!$E$26-Datos!$C$26)*(Datos!$D$26-Datos!$C$26)*V73),Datos!$E$26-SQRT((Datos!$E$26-Datos!$C$26)*(Datos!$E$26-Datos!$D$26)*(1-V73)))</f>
        <v>0.226543700529083</v>
      </c>
      <c r="X73" s="24" t="n">
        <f aca="true">RAND()</f>
        <v>0.641424322257909</v>
      </c>
      <c r="Y73" s="26" t="n">
        <f aca="false">IF(X73&lt;=(Datos!$D$27-Datos!$C$27)/(Datos!$E$27-Datos!$C$27),Datos!$C$27+SQRT((Datos!$E$27-Datos!$C$27)*(Datos!$D$27-Datos!$C$27)*X73),Datos!$E$27-SQRT((Datos!$E$27-Datos!$C$27)*(Datos!$E$27-Datos!$D$27)*(1-X73)))</f>
        <v>0.23599649264198</v>
      </c>
      <c r="Z73" s="24" t="n">
        <f aca="false">(1+Q73)</f>
        <v>1.15311070896963</v>
      </c>
      <c r="AA73" s="24" t="n">
        <f aca="false">Z73*(1+S73)</f>
        <v>1.34395894281071</v>
      </c>
      <c r="AB73" s="24" t="n">
        <f aca="false">AA73*(1+U73)</f>
        <v>1.58056969606664</v>
      </c>
      <c r="AC73" s="24" t="n">
        <f aca="false">AB73*(1+W73)</f>
        <v>1.9386378039577</v>
      </c>
      <c r="AD73" s="24" t="n">
        <f aca="false">AC73*(1+Y73)</f>
        <v>2.39614952619487</v>
      </c>
      <c r="AE73" s="23" t="n">
        <f aca="false">E73*Q73</f>
        <v>4708.89727084383</v>
      </c>
      <c r="AF73" s="23" t="n">
        <f aca="false">AE73*(1+S73)</f>
        <v>5488.25411879352</v>
      </c>
      <c r="AG73" s="23" t="n">
        <f aca="false">AF73*(1+U73)</f>
        <v>6454.48894914621</v>
      </c>
      <c r="AH73" s="23" t="n">
        <f aca="false">AG73*(1+W73)</f>
        <v>7916.71276070987</v>
      </c>
      <c r="AI73" s="23" t="n">
        <f aca="false">AH73*(1+Y73)</f>
        <v>9785.02920549141</v>
      </c>
      <c r="AJ73" s="25" t="n">
        <f aca="false">G73*Z73</f>
        <v>45790.7828108125</v>
      </c>
      <c r="AK73" s="25" t="n">
        <f aca="false">I73*AA73</f>
        <v>56801.750016786</v>
      </c>
      <c r="AL73" s="25" t="n">
        <f aca="false">K73*AB73</f>
        <v>59167.8302688757</v>
      </c>
      <c r="AM73" s="25" t="n">
        <f aca="false">M73*AC73</f>
        <v>74050.610917071</v>
      </c>
      <c r="AN73" s="25" t="n">
        <f aca="false">O73*AD73</f>
        <v>103438.608227277</v>
      </c>
      <c r="AO73" s="25" t="n">
        <f aca="false">C73/Datos!$D$8</f>
        <v>15464.5398256108</v>
      </c>
      <c r="AP73" s="25" t="n">
        <f aca="false">AJ73-AO73</f>
        <v>30326.2429852017</v>
      </c>
      <c r="AQ73" s="25" t="n">
        <f aca="false">AK73-AO73</f>
        <v>41337.2101911752</v>
      </c>
      <c r="AR73" s="25" t="n">
        <f aca="false">AL73-AO73</f>
        <v>43703.2904432649</v>
      </c>
      <c r="AS73" s="25" t="n">
        <f aca="false">AM73-AO73</f>
        <v>58586.0710914602</v>
      </c>
      <c r="AT73" s="25" t="n">
        <f aca="false">AN73-AO73</f>
        <v>87974.0684016662</v>
      </c>
      <c r="AU73" s="25" t="n">
        <f aca="false">AP73*Datos!$D$6</f>
        <v>15163.1214926009</v>
      </c>
      <c r="AV73" s="25" t="n">
        <f aca="false">AQ73*Datos!$D$6</f>
        <v>20668.6050955876</v>
      </c>
      <c r="AW73" s="25" t="n">
        <f aca="false">AR73*Datos!$D$6</f>
        <v>21851.6452216324</v>
      </c>
      <c r="AX73" s="25" t="n">
        <f aca="false">AS73*Datos!$D$6</f>
        <v>29293.0355457301</v>
      </c>
      <c r="AY73" s="25" t="n">
        <f aca="false">AT73*Datos!$D$6</f>
        <v>43987.0342008331</v>
      </c>
      <c r="AZ73" s="25" t="n">
        <f aca="false">AJ73-AU73-AE73</f>
        <v>25918.7640473678</v>
      </c>
      <c r="BA73" s="25" t="n">
        <f aca="false">AK73-AV73-AF73</f>
        <v>30644.8908024049</v>
      </c>
      <c r="BB73" s="25" t="n">
        <f aca="false">AL73-AW73-AG73</f>
        <v>30861.696098097</v>
      </c>
      <c r="BC73" s="25" t="n">
        <f aca="false">AM73-AX73-AH73</f>
        <v>36840.8626106311</v>
      </c>
      <c r="BD73" s="25" t="n">
        <f aca="false">AN73-AY73-AI73</f>
        <v>49666.5448209525</v>
      </c>
      <c r="BE73" s="25" t="n">
        <f aca="false">AZ73/Z73</f>
        <v>22477.2555191406</v>
      </c>
      <c r="BF73" s="25" t="n">
        <f aca="false">BA73/AA73</f>
        <v>22801.9546031036</v>
      </c>
      <c r="BG73" s="25" t="n">
        <f aca="false">BB73/AB73</f>
        <v>19525.6787314717</v>
      </c>
      <c r="BH73" s="25" t="n">
        <f aca="false">BC73/AC73</f>
        <v>19003.4789043219</v>
      </c>
      <c r="BI73" s="25" t="n">
        <f aca="false">BD73/AD73</f>
        <v>20727.648370018</v>
      </c>
      <c r="BJ73" s="25" t="n">
        <f aca="false">E73*AD73</f>
        <v>73693.2252509568</v>
      </c>
      <c r="BK73" s="25" t="n">
        <f aca="false">0.2*C73*AD73</f>
        <v>37055.349775959</v>
      </c>
      <c r="BL73" s="25" t="n">
        <f aca="false">BJ73+BK73</f>
        <v>110748.575026916</v>
      </c>
      <c r="BM73" s="25" t="n">
        <f aca="false">BK73*Datos!$D$6</f>
        <v>18527.6748879795</v>
      </c>
      <c r="BN73" s="25" t="n">
        <f aca="false">BL73-BM73</f>
        <v>92220.9001389363</v>
      </c>
      <c r="BO73" s="25" t="n">
        <f aca="false">BN73/AD73</f>
        <v>38487.1224148456</v>
      </c>
      <c r="BP73" s="25" t="n">
        <f aca="false">-(C73+E73)</f>
        <v>-108077.551630094</v>
      </c>
      <c r="BQ73" s="25" t="n">
        <f aca="false">BE73</f>
        <v>22477.2555191406</v>
      </c>
      <c r="BR73" s="25" t="n">
        <f aca="false">BF73</f>
        <v>22801.9546031036</v>
      </c>
      <c r="BS73" s="25" t="n">
        <f aca="false">BG73</f>
        <v>19525.6787314717</v>
      </c>
      <c r="BT73" s="25" t="n">
        <f aca="false">BH73</f>
        <v>19003.4789043219</v>
      </c>
      <c r="BU73" s="25" t="n">
        <f aca="false">BI73+BO73</f>
        <v>59214.7707848637</v>
      </c>
      <c r="BV73" s="27" t="n">
        <f aca="false">IFERROR(IRR(BP73:BU73,0.1),NA())*100</f>
        <v>8.61816144873734</v>
      </c>
    </row>
    <row r="74" customFormat="false" ht="15" hidden="false" customHeight="true" outlineLevel="0" collapsed="false">
      <c r="A74" s="23" t="n">
        <v>73</v>
      </c>
      <c r="B74" s="24" t="n">
        <f aca="true">RAND()</f>
        <v>0.152761792667936</v>
      </c>
      <c r="C74" s="25" t="n">
        <f aca="false">IF(B74&lt;=(Datos!$D$14-Datos!$C$14)/(Datos!$E$14-Datos!$C$14),Datos!$C$14+SQRT((Datos!$E$14-Datos!$C$14)*(Datos!$D$14-Datos!$C$14)*B74),Datos!$E$14-SQRT((Datos!$E$14-Datos!$C$14)*(Datos!$E$14-Datos!$D$14)*(1-B74)))</f>
        <v>67816.9506245834</v>
      </c>
      <c r="D74" s="24" t="n">
        <f aca="true">RAND()</f>
        <v>0.51587798859349</v>
      </c>
      <c r="E74" s="25" t="n">
        <f aca="false">IF(D74&lt;=(Datos!$D$15-Datos!$C$15)/(Datos!$E$15-Datos!$C$15),Datos!$C$15+SQRT((Datos!$E$15-Datos!$C$15)*(Datos!$D$15-Datos!$C$15)*D74),Datos!$E$15-SQRT((Datos!$E$15-Datos!$C$15)*(Datos!$E$15-Datos!$D$15)*(1-D74)))</f>
        <v>31478.3627329617</v>
      </c>
      <c r="F74" s="24" t="n">
        <f aca="true">RAND()</f>
        <v>0.0703361104703257</v>
      </c>
      <c r="G74" s="25" t="n">
        <f aca="false">IF(F74&lt;=(Datos!$D$19-Datos!$C$19)/(Datos!$E$19-Datos!$C$19),Datos!$C$19+SQRT((Datos!$E$19-Datos!$C$19)*(Datos!$D$19-Datos!$C$19)*F74),Datos!$E$19-SQRT((Datos!$E$19-Datos!$C$19)*(Datos!$E$19-Datos!$D$19)*(1-F74)))</f>
        <v>33248.1404788816</v>
      </c>
      <c r="H74" s="24" t="n">
        <f aca="true">RAND()</f>
        <v>0.752561276729746</v>
      </c>
      <c r="I74" s="25" t="n">
        <f aca="false">IF(H74&lt;=(Datos!$D$19-Datos!$C$19)/(Datos!$E$19-Datos!$C$19),Datos!$C$19+SQRT((Datos!$E$19-Datos!$C$19)*(Datos!$D$19-Datos!$C$19)*H74),Datos!$E$19-SQRT((Datos!$E$19-Datos!$C$19)*(Datos!$E$19-Datos!$D$19)*(1-H74)))</f>
        <v>40692.1113935863</v>
      </c>
      <c r="J74" s="24" t="n">
        <f aca="true">RAND()</f>
        <v>0.902305488708174</v>
      </c>
      <c r="K74" s="25" t="n">
        <f aca="false">IF(J74&lt;=(Datos!$D$19-Datos!$C$19)/(Datos!$E$19-Datos!$C$19),Datos!$C$19+SQRT((Datos!$E$19-Datos!$C$19)*(Datos!$D$19-Datos!$C$19)*J74),Datos!$E$19-SQRT((Datos!$E$19-Datos!$C$19)*(Datos!$E$19-Datos!$D$19)*(1-J74)))</f>
        <v>42293.1405010812</v>
      </c>
      <c r="L74" s="24" t="n">
        <f aca="true">RAND()</f>
        <v>0.783056494028298</v>
      </c>
      <c r="M74" s="25" t="n">
        <f aca="false">IF(L74&lt;=(Datos!$D$19-Datos!$C$19)/(Datos!$E$19-Datos!$C$19),Datos!$C$19+SQRT((Datos!$E$19-Datos!$C$19)*(Datos!$D$19-Datos!$C$19)*L74),Datos!$E$19-SQRT((Datos!$E$19-Datos!$C$19)*(Datos!$E$19-Datos!$D$19)*(1-L74)))</f>
        <v>40966.2966212328</v>
      </c>
      <c r="N74" s="24" t="n">
        <f aca="true">RAND()</f>
        <v>0.0129248980920575</v>
      </c>
      <c r="O74" s="25" t="n">
        <f aca="false">IF(N74&lt;=(Datos!$D$19-Datos!$C$19)/(Datos!$E$19-Datos!$C$19),Datos!$C$19+SQRT((Datos!$E$19-Datos!$C$19)*(Datos!$D$19-Datos!$C$19)*N74),Datos!$E$19-SQRT((Datos!$E$19-Datos!$C$19)*(Datos!$E$19-Datos!$D$19)*(1-N74)))</f>
        <v>31392.384542362</v>
      </c>
      <c r="P74" s="24" t="n">
        <f aca="true">RAND()</f>
        <v>0.76077424002768</v>
      </c>
      <c r="Q74" s="26" t="n">
        <f aca="false">IF(P74&lt;=(Datos!$D$23-Datos!$C$23)/(Datos!$E$23-Datos!$C$23),Datos!$C$23+SQRT((Datos!$E$23-Datos!$C$23)*(Datos!$D$23-Datos!$C$23)*P74),Datos!$E$23-SQRT((Datos!$E$23-Datos!$C$23)*(Datos!$E$23-Datos!$D$23)*(1-P74)))</f>
        <v>0.159248942967883</v>
      </c>
      <c r="R74" s="24" t="n">
        <f aca="true">RAND()</f>
        <v>0.113946395937042</v>
      </c>
      <c r="S74" s="26" t="n">
        <f aca="false">IF(R74&lt;=(Datos!$D$24-Datos!$C$24)/(Datos!$E$24-Datos!$C$24),Datos!$C$24+SQRT((Datos!$E$24-Datos!$C$24)*(Datos!$D$24-Datos!$C$24)*R74),Datos!$E$24-SQRT((Datos!$E$24-Datos!$C$24)*(Datos!$E$24-Datos!$D$24)*(1-R74)))</f>
        <v>0.134321435426893</v>
      </c>
      <c r="T74" s="24" t="n">
        <f aca="true">RAND()</f>
        <v>0.907191735096827</v>
      </c>
      <c r="U74" s="26" t="n">
        <f aca="false">IF(T74&lt;=(Datos!$D$25-Datos!$C$25)/(Datos!$E$25-Datos!$C$25),Datos!$C$25+SQRT((Datos!$E$25-Datos!$C$25)*(Datos!$D$25-Datos!$C$25)*T74),Datos!$E$25-SQRT((Datos!$E$25-Datos!$C$25)*(Datos!$E$25-Datos!$D$25)*(1-T74)))</f>
        <v>0.203879728856844</v>
      </c>
      <c r="V74" s="24" t="n">
        <f aca="true">RAND()</f>
        <v>0.674871797915173</v>
      </c>
      <c r="W74" s="26" t="n">
        <f aca="false">IF(V74&lt;=(Datos!$D$26-Datos!$C$26)/(Datos!$E$26-Datos!$C$26),Datos!$C$26+SQRT((Datos!$E$26-Datos!$C$26)*(Datos!$D$26-Datos!$C$26)*V74),Datos!$E$26-SQRT((Datos!$E$26-Datos!$C$26)*(Datos!$E$26-Datos!$D$26)*(1-V74)))</f>
        <v>0.216266504668255</v>
      </c>
      <c r="X74" s="24" t="n">
        <f aca="true">RAND()</f>
        <v>0.33685847281099</v>
      </c>
      <c r="Y74" s="26" t="n">
        <f aca="false">IF(X74&lt;=(Datos!$D$27-Datos!$C$27)/(Datos!$E$27-Datos!$C$27),Datos!$C$27+SQRT((Datos!$E$27-Datos!$C$27)*(Datos!$D$27-Datos!$C$27)*X74),Datos!$E$27-SQRT((Datos!$E$27-Datos!$C$27)*(Datos!$E$27-Datos!$D$27)*(1-X74)))</f>
        <v>0.220158841531763</v>
      </c>
      <c r="Z74" s="24" t="n">
        <f aca="false">(1+Q74)</f>
        <v>1.15924894296788</v>
      </c>
      <c r="AA74" s="24" t="n">
        <f aca="false">Z74*(1+S74)</f>
        <v>1.31496092500444</v>
      </c>
      <c r="AB74" s="24" t="n">
        <f aca="false">AA74*(1+U74)</f>
        <v>1.58305480185169</v>
      </c>
      <c r="AC74" s="24" t="n">
        <f aca="false">AB74*(1+W74)</f>
        <v>1.92541653054645</v>
      </c>
      <c r="AD74" s="24" t="n">
        <f aca="false">AC74*(1+Y74)</f>
        <v>2.34931400337766</v>
      </c>
      <c r="AE74" s="23" t="n">
        <f aca="false">E74*Q74</f>
        <v>5012.89599158374</v>
      </c>
      <c r="AF74" s="23" t="n">
        <f aca="false">AE74*(1+S74)</f>
        <v>5686.23537681899</v>
      </c>
      <c r="AG74" s="23" t="n">
        <f aca="false">AF74*(1+U74)</f>
        <v>6845.54350366104</v>
      </c>
      <c r="AH74" s="23" t="n">
        <f aca="false">AG74*(1+W74)</f>
        <v>8326.00526975229</v>
      </c>
      <c r="AI74" s="23" t="n">
        <f aca="false">AH74*(1+Y74)</f>
        <v>10159.0489445283</v>
      </c>
      <c r="AJ74" s="25" t="n">
        <f aca="false">G74*Z74</f>
        <v>38542.8717057911</v>
      </c>
      <c r="AK74" s="25" t="n">
        <f aca="false">I74*AA74</f>
        <v>53508.5364384939</v>
      </c>
      <c r="AL74" s="25" t="n">
        <f aca="false">K74*AB74</f>
        <v>66952.3591556246</v>
      </c>
      <c r="AM74" s="25" t="n">
        <f aca="false">M74*AC74</f>
        <v>78877.1847097908</v>
      </c>
      <c r="AN74" s="25" t="n">
        <f aca="false">O74*AD74</f>
        <v>73750.5686047874</v>
      </c>
      <c r="AO74" s="25" t="n">
        <f aca="false">C74/Datos!$D$8</f>
        <v>13563.3901249167</v>
      </c>
      <c r="AP74" s="25" t="n">
        <f aca="false">AJ74-AO74</f>
        <v>24979.4815808744</v>
      </c>
      <c r="AQ74" s="25" t="n">
        <f aca="false">AK74-AO74</f>
        <v>39945.1463135772</v>
      </c>
      <c r="AR74" s="25" t="n">
        <f aca="false">AL74-AO74</f>
        <v>53388.969030708</v>
      </c>
      <c r="AS74" s="25" t="n">
        <f aca="false">AM74-AO74</f>
        <v>65313.7945848741</v>
      </c>
      <c r="AT74" s="25" t="n">
        <f aca="false">AN74-AO74</f>
        <v>60187.1784798707</v>
      </c>
      <c r="AU74" s="25" t="n">
        <f aca="false">AP74*Datos!$D$6</f>
        <v>12489.7407904372</v>
      </c>
      <c r="AV74" s="25" t="n">
        <f aca="false">AQ74*Datos!$D$6</f>
        <v>19972.5731567886</v>
      </c>
      <c r="AW74" s="25" t="n">
        <f aca="false">AR74*Datos!$D$6</f>
        <v>26694.484515354</v>
      </c>
      <c r="AX74" s="25" t="n">
        <f aca="false">AS74*Datos!$D$6</f>
        <v>32656.8972924371</v>
      </c>
      <c r="AY74" s="25" t="n">
        <f aca="false">AT74*Datos!$D$6</f>
        <v>30093.5892399354</v>
      </c>
      <c r="AZ74" s="25" t="n">
        <f aca="false">AJ74-AU74-AE74</f>
        <v>21040.2349237702</v>
      </c>
      <c r="BA74" s="25" t="n">
        <f aca="false">AK74-AV74-AF74</f>
        <v>27849.7279048863</v>
      </c>
      <c r="BB74" s="25" t="n">
        <f aca="false">AL74-AW74-AG74</f>
        <v>33412.3311366096</v>
      </c>
      <c r="BC74" s="25" t="n">
        <f aca="false">AM74-AX74-AH74</f>
        <v>37894.2821476014</v>
      </c>
      <c r="BD74" s="25" t="n">
        <f aca="false">AN74-AY74-AI74</f>
        <v>33497.9304203237</v>
      </c>
      <c r="BE74" s="25" t="n">
        <f aca="false">AZ74/Z74</f>
        <v>18149.8849331736</v>
      </c>
      <c r="BF74" s="25" t="n">
        <f aca="false">BA74/AA74</f>
        <v>21179.1296420403</v>
      </c>
      <c r="BG74" s="25" t="n">
        <f aca="false">BB74/AB74</f>
        <v>21106.2378241912</v>
      </c>
      <c r="BH74" s="25" t="n">
        <f aca="false">BC74/AC74</f>
        <v>19681.0827924318</v>
      </c>
      <c r="BI74" s="25" t="n">
        <f aca="false">BD74/AD74</f>
        <v>14258.6007541619</v>
      </c>
      <c r="BJ74" s="25" t="n">
        <f aca="false">E74*AD74</f>
        <v>73952.5583719483</v>
      </c>
      <c r="BK74" s="25" t="n">
        <f aca="false">0.2*C74*AD74</f>
        <v>31864.662353741</v>
      </c>
      <c r="BL74" s="25" t="n">
        <f aca="false">BJ74+BK74</f>
        <v>105817.220725689</v>
      </c>
      <c r="BM74" s="25" t="n">
        <f aca="false">BK74*Datos!$D$6</f>
        <v>15932.3311768705</v>
      </c>
      <c r="BN74" s="25" t="n">
        <f aca="false">BL74-BM74</f>
        <v>89884.8895488188</v>
      </c>
      <c r="BO74" s="25" t="n">
        <f aca="false">BN74/AD74</f>
        <v>38260.05779542</v>
      </c>
      <c r="BP74" s="25" t="n">
        <f aca="false">-(C74+E74)</f>
        <v>-99295.3133575451</v>
      </c>
      <c r="BQ74" s="25" t="n">
        <f aca="false">BE74</f>
        <v>18149.8849331736</v>
      </c>
      <c r="BR74" s="25" t="n">
        <f aca="false">BF74</f>
        <v>21179.1296420403</v>
      </c>
      <c r="BS74" s="25" t="n">
        <f aca="false">BG74</f>
        <v>21106.2378241912</v>
      </c>
      <c r="BT74" s="25" t="n">
        <f aca="false">BH74</f>
        <v>19681.0827924318</v>
      </c>
      <c r="BU74" s="25" t="n">
        <f aca="false">BI74+BO74</f>
        <v>52518.6585495819</v>
      </c>
      <c r="BV74" s="27" t="n">
        <f aca="false">IFERROR(IRR(BP74:BU74,0.1),NA())*100</f>
        <v>8.85278377361335</v>
      </c>
    </row>
    <row r="75" customFormat="false" ht="15" hidden="false" customHeight="true" outlineLevel="0" collapsed="false">
      <c r="A75" s="23" t="n">
        <v>74</v>
      </c>
      <c r="B75" s="24" t="n">
        <f aca="true">RAND()</f>
        <v>0.131040115688592</v>
      </c>
      <c r="C75" s="25" t="n">
        <f aca="false">IF(B75&lt;=(Datos!$D$14-Datos!$C$14)/(Datos!$E$14-Datos!$C$14),Datos!$C$14+SQRT((Datos!$E$14-Datos!$C$14)*(Datos!$D$14-Datos!$C$14)*B75),Datos!$E$14-SQRT((Datos!$E$14-Datos!$C$14)*(Datos!$E$14-Datos!$D$14)*(1-B75)))</f>
        <v>67239.8926977847</v>
      </c>
      <c r="D75" s="24" t="n">
        <f aca="true">RAND()</f>
        <v>0.205173604221229</v>
      </c>
      <c r="E75" s="25" t="n">
        <f aca="false">IF(D75&lt;=(Datos!$D$15-Datos!$C$15)/(Datos!$E$15-Datos!$C$15),Datos!$C$15+SQRT((Datos!$E$15-Datos!$C$15)*(Datos!$D$15-Datos!$C$15)*D75),Datos!$E$15-SQRT((Datos!$E$15-Datos!$C$15)*(Datos!$E$15-Datos!$D$15)*(1-D75)))</f>
        <v>28922.7567241153</v>
      </c>
      <c r="F75" s="24" t="n">
        <f aca="true">RAND()</f>
        <v>0.0407349723215311</v>
      </c>
      <c r="G75" s="25" t="n">
        <f aca="false">IF(F75&lt;=(Datos!$D$19-Datos!$C$19)/(Datos!$E$19-Datos!$C$19),Datos!$C$19+SQRT((Datos!$E$19-Datos!$C$19)*(Datos!$D$19-Datos!$C$19)*F75),Datos!$E$19-SQRT((Datos!$E$19-Datos!$C$19)*(Datos!$E$19-Datos!$D$19)*(1-F75)))</f>
        <v>32471.8911481353</v>
      </c>
      <c r="H75" s="24" t="n">
        <f aca="true">RAND()</f>
        <v>0.302326066322525</v>
      </c>
      <c r="I75" s="25" t="n">
        <f aca="false">IF(H75&lt;=(Datos!$D$19-Datos!$C$19)/(Datos!$E$19-Datos!$C$19),Datos!$C$19+SQRT((Datos!$E$19-Datos!$C$19)*(Datos!$D$19-Datos!$C$19)*H75),Datos!$E$19-SQRT((Datos!$E$19-Datos!$C$19)*(Datos!$E$19-Datos!$D$19)*(1-H75)))</f>
        <v>36734.1599289279</v>
      </c>
      <c r="J75" s="24" t="n">
        <f aca="true">RAND()</f>
        <v>0.78391153044188</v>
      </c>
      <c r="K75" s="25" t="n">
        <f aca="false">IF(J75&lt;=(Datos!$D$19-Datos!$C$19)/(Datos!$E$19-Datos!$C$19),Datos!$C$19+SQRT((Datos!$E$19-Datos!$C$19)*(Datos!$D$19-Datos!$C$19)*J75),Datos!$E$19-SQRT((Datos!$E$19-Datos!$C$19)*(Datos!$E$19-Datos!$D$19)*(1-J75)))</f>
        <v>40974.2534584429</v>
      </c>
      <c r="L75" s="24" t="n">
        <f aca="true">RAND()</f>
        <v>0.305776694934056</v>
      </c>
      <c r="M75" s="25" t="n">
        <f aca="false">IF(L75&lt;=(Datos!$D$19-Datos!$C$19)/(Datos!$E$19-Datos!$C$19),Datos!$C$19+SQRT((Datos!$E$19-Datos!$C$19)*(Datos!$D$19-Datos!$C$19)*L75),Datos!$E$19-SQRT((Datos!$E$19-Datos!$C$19)*(Datos!$E$19-Datos!$D$19)*(1-L75)))</f>
        <v>36772.481394593</v>
      </c>
      <c r="N75" s="24" t="n">
        <f aca="true">RAND()</f>
        <v>0.157089031862786</v>
      </c>
      <c r="O75" s="25" t="n">
        <f aca="false">IF(N75&lt;=(Datos!$D$19-Datos!$C$19)/(Datos!$E$19-Datos!$C$19),Datos!$C$19+SQRT((Datos!$E$19-Datos!$C$19)*(Datos!$D$19-Datos!$C$19)*N75),Datos!$E$19-SQRT((Datos!$E$19-Datos!$C$19)*(Datos!$E$19-Datos!$D$19)*(1-N75)))</f>
        <v>34854.2100056979</v>
      </c>
      <c r="P75" s="24" t="n">
        <f aca="true">RAND()</f>
        <v>0.475151846340664</v>
      </c>
      <c r="Q75" s="26" t="n">
        <f aca="false">IF(P75&lt;=(Datos!$D$23-Datos!$C$23)/(Datos!$E$23-Datos!$C$23),Datos!$C$23+SQRT((Datos!$E$23-Datos!$C$23)*(Datos!$D$23-Datos!$C$23)*P75),Datos!$E$23-SQRT((Datos!$E$23-Datos!$C$23)*(Datos!$E$23-Datos!$D$23)*(1-P75)))</f>
        <v>0.149245056392717</v>
      </c>
      <c r="R75" s="24" t="n">
        <f aca="true">RAND()</f>
        <v>0.941190132116608</v>
      </c>
      <c r="S75" s="26" t="n">
        <f aca="false">IF(R75&lt;=(Datos!$D$24-Datos!$C$24)/(Datos!$E$24-Datos!$C$24),Datos!$C$24+SQRT((Datos!$E$24-Datos!$C$24)*(Datos!$D$24-Datos!$C$24)*R75),Datos!$E$24-SQRT((Datos!$E$24-Datos!$C$24)*(Datos!$E$24-Datos!$D$24)*(1-R75)))</f>
        <v>0.169711279856556</v>
      </c>
      <c r="T75" s="24" t="n">
        <f aca="true">RAND()</f>
        <v>0.891059102716966</v>
      </c>
      <c r="U75" s="26" t="n">
        <f aca="false">IF(T75&lt;=(Datos!$D$25-Datos!$C$25)/(Datos!$E$25-Datos!$C$25),Datos!$C$25+SQRT((Datos!$E$25-Datos!$C$25)*(Datos!$D$25-Datos!$C$25)*T75),Datos!$E$25-SQRT((Datos!$E$25-Datos!$C$25)*(Datos!$E$25-Datos!$D$25)*(1-T75)))</f>
        <v>0.202534762744455</v>
      </c>
      <c r="V75" s="24" t="n">
        <f aca="true">RAND()</f>
        <v>0.526857547012291</v>
      </c>
      <c r="W75" s="26" t="n">
        <f aca="false">IF(V75&lt;=(Datos!$D$26-Datos!$C$26)/(Datos!$E$26-Datos!$C$26),Datos!$C$26+SQRT((Datos!$E$26-Datos!$C$26)*(Datos!$D$26-Datos!$C$26)*V75),Datos!$E$26-SQRT((Datos!$E$26-Datos!$C$26)*(Datos!$E$26-Datos!$D$26)*(1-V75)))</f>
        <v>0.209306037481501</v>
      </c>
      <c r="X75" s="24" t="n">
        <f aca="true">RAND()</f>
        <v>0.504010297421553</v>
      </c>
      <c r="Y75" s="26" t="n">
        <f aca="false">IF(X75&lt;=(Datos!$D$27-Datos!$C$27)/(Datos!$E$27-Datos!$C$27),Datos!$C$27+SQRT((Datos!$E$27-Datos!$C$27)*(Datos!$D$27-Datos!$C$27)*X75),Datos!$E$27-SQRT((Datos!$E$27-Datos!$C$27)*(Datos!$E$27-Datos!$D$27)*(1-X75)))</f>
        <v>0.22824727645888</v>
      </c>
      <c r="Z75" s="24" t="n">
        <f aca="false">(1+Q75)</f>
        <v>1.14924505639272</v>
      </c>
      <c r="AA75" s="24" t="n">
        <f aca="false">Z75*(1+S75)</f>
        <v>1.34428490578195</v>
      </c>
      <c r="AB75" s="24" t="n">
        <f aca="false">AA75*(1+U75)</f>
        <v>1.61654933023544</v>
      </c>
      <c r="AC75" s="24" t="n">
        <f aca="false">AB75*(1+W75)</f>
        <v>1.9549028649404</v>
      </c>
      <c r="AD75" s="24" t="n">
        <f aca="false">AC75*(1+Y75)</f>
        <v>2.40110411960471</v>
      </c>
      <c r="AE75" s="23" t="n">
        <f aca="false">E75*Q75</f>
        <v>4316.57845832343</v>
      </c>
      <c r="AF75" s="23" t="n">
        <f aca="false">AE75*(1+S75)</f>
        <v>5049.15051308674</v>
      </c>
      <c r="AG75" s="23" t="n">
        <f aca="false">AF75*(1+U75)</f>
        <v>6071.7790143158</v>
      </c>
      <c r="AH75" s="23" t="n">
        <f aca="false">AG75*(1+W75)</f>
        <v>7342.63902026558</v>
      </c>
      <c r="AI75" s="23" t="n">
        <f aca="false">AH75*(1+Y75)</f>
        <v>9018.57637866189</v>
      </c>
      <c r="AJ75" s="25" t="n">
        <f aca="false">G75*Z75</f>
        <v>37318.1603737169</v>
      </c>
      <c r="AK75" s="25" t="n">
        <f aca="false">I75*AA75</f>
        <v>49381.1767190378</v>
      </c>
      <c r="AL75" s="25" t="n">
        <f aca="false">K75*AB75</f>
        <v>66236.9019851431</v>
      </c>
      <c r="AM75" s="25" t="n">
        <f aca="false">M75*AC75</f>
        <v>71886.6292292574</v>
      </c>
      <c r="AN75" s="25" t="n">
        <f aca="false">O75*AD75</f>
        <v>83688.5872302488</v>
      </c>
      <c r="AO75" s="25" t="n">
        <f aca="false">C75/Datos!$D$8</f>
        <v>13447.9785395569</v>
      </c>
      <c r="AP75" s="25" t="n">
        <f aca="false">AJ75-AO75</f>
        <v>23870.18183416</v>
      </c>
      <c r="AQ75" s="25" t="n">
        <f aca="false">AK75-AO75</f>
        <v>35933.1981794809</v>
      </c>
      <c r="AR75" s="25" t="n">
        <f aca="false">AL75-AO75</f>
        <v>52788.9234455862</v>
      </c>
      <c r="AS75" s="25" t="n">
        <f aca="false">AM75-AO75</f>
        <v>58438.6506897004</v>
      </c>
      <c r="AT75" s="25" t="n">
        <f aca="false">AN75-AO75</f>
        <v>70240.6086906919</v>
      </c>
      <c r="AU75" s="25" t="n">
        <f aca="false">AP75*Datos!$D$6</f>
        <v>11935.09091708</v>
      </c>
      <c r="AV75" s="25" t="n">
        <f aca="false">AQ75*Datos!$D$6</f>
        <v>17966.5990897404</v>
      </c>
      <c r="AW75" s="25" t="n">
        <f aca="false">AR75*Datos!$D$6</f>
        <v>26394.4617227931</v>
      </c>
      <c r="AX75" s="25" t="n">
        <f aca="false">AS75*Datos!$D$6</f>
        <v>29219.3253448502</v>
      </c>
      <c r="AY75" s="25" t="n">
        <f aca="false">AT75*Datos!$D$6</f>
        <v>35120.3043453459</v>
      </c>
      <c r="AZ75" s="25" t="n">
        <f aca="false">AJ75-AU75-AE75</f>
        <v>21066.4909983135</v>
      </c>
      <c r="BA75" s="25" t="n">
        <f aca="false">AK75-AV75-AF75</f>
        <v>26365.4271162106</v>
      </c>
      <c r="BB75" s="25" t="n">
        <f aca="false">AL75-AW75-AG75</f>
        <v>33770.6612480342</v>
      </c>
      <c r="BC75" s="25" t="n">
        <f aca="false">AM75-AX75-AH75</f>
        <v>35324.6648641416</v>
      </c>
      <c r="BD75" s="25" t="n">
        <f aca="false">AN75-AY75-AI75</f>
        <v>39549.706506241</v>
      </c>
      <c r="BE75" s="25" t="n">
        <f aca="false">AZ75/Z75</f>
        <v>18330.7214428554</v>
      </c>
      <c r="BF75" s="25" t="n">
        <f aca="false">BA75/AA75</f>
        <v>19612.9756443813</v>
      </c>
      <c r="BG75" s="25" t="n">
        <f aca="false">BB75/AB75</f>
        <v>20890.5850359146</v>
      </c>
      <c r="BH75" s="25" t="n">
        <f aca="false">BC75/AC75</f>
        <v>18069.7800886483</v>
      </c>
      <c r="BI75" s="25" t="n">
        <f aca="false">BD75/AD75</f>
        <v>16471.4666820663</v>
      </c>
      <c r="BJ75" s="25" t="n">
        <f aca="false">E75*AD75</f>
        <v>69446.5503205981</v>
      </c>
      <c r="BK75" s="25" t="n">
        <f aca="false">0.2*C75*AD75</f>
        <v>32289.9966716859</v>
      </c>
      <c r="BL75" s="25" t="n">
        <f aca="false">BJ75+BK75</f>
        <v>101736.546992284</v>
      </c>
      <c r="BM75" s="25" t="n">
        <f aca="false">BK75*Datos!$D$6</f>
        <v>16144.9983358429</v>
      </c>
      <c r="BN75" s="25" t="n">
        <f aca="false">BL75-BM75</f>
        <v>85591.548656441</v>
      </c>
      <c r="BO75" s="25" t="n">
        <f aca="false">BN75/AD75</f>
        <v>35646.7459938938</v>
      </c>
      <c r="BP75" s="25" t="n">
        <f aca="false">-(C75+E75)</f>
        <v>-96162.6494219001</v>
      </c>
      <c r="BQ75" s="25" t="n">
        <f aca="false">BE75</f>
        <v>18330.7214428554</v>
      </c>
      <c r="BR75" s="25" t="n">
        <f aca="false">BF75</f>
        <v>19612.9756443813</v>
      </c>
      <c r="BS75" s="25" t="n">
        <f aca="false">BG75</f>
        <v>20890.5850359146</v>
      </c>
      <c r="BT75" s="25" t="n">
        <f aca="false">BH75</f>
        <v>18069.7800886483</v>
      </c>
      <c r="BU75" s="25" t="n">
        <f aca="false">BI75+BO75</f>
        <v>52118.2126759601</v>
      </c>
      <c r="BV75" s="27" t="n">
        <f aca="false">IFERROR(IRR(BP75:BU75,0.1),NA())*100</f>
        <v>8.98909242084892</v>
      </c>
    </row>
    <row r="76" customFormat="false" ht="15" hidden="false" customHeight="true" outlineLevel="0" collapsed="false">
      <c r="A76" s="23" t="n">
        <v>75</v>
      </c>
      <c r="B76" s="24" t="n">
        <f aca="true">RAND()</f>
        <v>0.904706507530402</v>
      </c>
      <c r="C76" s="25" t="n">
        <f aca="false">IF(B76&lt;=(Datos!$D$14-Datos!$C$14)/(Datos!$E$14-Datos!$C$14),Datos!$C$14+SQRT((Datos!$E$14-Datos!$C$14)*(Datos!$D$14-Datos!$C$14)*B76),Datos!$E$14-SQRT((Datos!$E$14-Datos!$C$14)*(Datos!$E$14-Datos!$D$14)*(1-B76)))</f>
        <v>89306.441613592</v>
      </c>
      <c r="D76" s="24" t="n">
        <f aca="true">RAND()</f>
        <v>0.812043483846598</v>
      </c>
      <c r="E76" s="25" t="n">
        <f aca="false">IF(D76&lt;=(Datos!$D$15-Datos!$C$15)/(Datos!$E$15-Datos!$C$15),Datos!$C$15+SQRT((Datos!$E$15-Datos!$C$15)*(Datos!$D$15-Datos!$C$15)*D76),Datos!$E$15-SQRT((Datos!$E$15-Datos!$C$15)*(Datos!$E$15-Datos!$D$15)*(1-D76)))</f>
        <v>34690.2469527284</v>
      </c>
      <c r="F76" s="24" t="n">
        <f aca="true">RAND()</f>
        <v>0.454027137569706</v>
      </c>
      <c r="G76" s="25" t="n">
        <f aca="false">IF(F76&lt;=(Datos!$D$19-Datos!$C$19)/(Datos!$E$19-Datos!$C$19),Datos!$C$19+SQRT((Datos!$E$19-Datos!$C$19)*(Datos!$D$19-Datos!$C$19)*F76),Datos!$E$19-SQRT((Datos!$E$19-Datos!$C$19)*(Datos!$E$19-Datos!$D$19)*(1-F76)))</f>
        <v>38252.5190478699</v>
      </c>
      <c r="H76" s="24" t="n">
        <f aca="true">RAND()</f>
        <v>0.101968137091625</v>
      </c>
      <c r="I76" s="25" t="n">
        <f aca="false">IF(H76&lt;=(Datos!$D$19-Datos!$C$19)/(Datos!$E$19-Datos!$C$19),Datos!$C$19+SQRT((Datos!$E$19-Datos!$C$19)*(Datos!$D$19-Datos!$C$19)*H76),Datos!$E$19-SQRT((Datos!$E$19-Datos!$C$19)*(Datos!$E$19-Datos!$D$19)*(1-H76)))</f>
        <v>33910.9104520231</v>
      </c>
      <c r="J76" s="24" t="n">
        <f aca="true">RAND()</f>
        <v>0.823472031036789</v>
      </c>
      <c r="K76" s="25" t="n">
        <f aca="false">IF(J76&lt;=(Datos!$D$19-Datos!$C$19)/(Datos!$E$19-Datos!$C$19),Datos!$C$19+SQRT((Datos!$E$19-Datos!$C$19)*(Datos!$D$19-Datos!$C$19)*J76),Datos!$E$19-SQRT((Datos!$E$19-Datos!$C$19)*(Datos!$E$19-Datos!$D$19)*(1-J76)))</f>
        <v>41361.374205522</v>
      </c>
      <c r="L76" s="24" t="n">
        <f aca="true">RAND()</f>
        <v>0.0204829994741132</v>
      </c>
      <c r="M76" s="25" t="n">
        <f aca="false">IF(L76&lt;=(Datos!$D$19-Datos!$C$19)/(Datos!$E$19-Datos!$C$19),Datos!$C$19+SQRT((Datos!$E$19-Datos!$C$19)*(Datos!$D$19-Datos!$C$19)*L76),Datos!$E$19-SQRT((Datos!$E$19-Datos!$C$19)*(Datos!$E$19-Datos!$D$19)*(1-L76)))</f>
        <v>31752.8405292887</v>
      </c>
      <c r="N76" s="24" t="n">
        <f aca="true">RAND()</f>
        <v>0.949846373989872</v>
      </c>
      <c r="O76" s="25" t="n">
        <f aca="false">IF(N76&lt;=(Datos!$D$19-Datos!$C$19)/(Datos!$E$19-Datos!$C$19),Datos!$C$19+SQRT((Datos!$E$19-Datos!$C$19)*(Datos!$D$19-Datos!$C$19)*N76),Datos!$E$19-SQRT((Datos!$E$19-Datos!$C$19)*(Datos!$E$19-Datos!$D$19)*(1-N76)))</f>
        <v>43060.5356536508</v>
      </c>
      <c r="P76" s="24" t="n">
        <f aca="true">RAND()</f>
        <v>0.540017605642803</v>
      </c>
      <c r="Q76" s="26" t="n">
        <f aca="false">IF(P76&lt;=(Datos!$D$23-Datos!$C$23)/(Datos!$E$23-Datos!$C$23),Datos!$C$23+SQRT((Datos!$E$23-Datos!$C$23)*(Datos!$D$23-Datos!$C$23)*P76),Datos!$E$23-SQRT((Datos!$E$23-Datos!$C$23)*(Datos!$E$23-Datos!$D$23)*(1-P76)))</f>
        <v>0.151225561519937</v>
      </c>
      <c r="R76" s="24" t="n">
        <f aca="true">RAND()</f>
        <v>0.711391807964076</v>
      </c>
      <c r="S76" s="26" t="n">
        <f aca="false">IF(R76&lt;=(Datos!$D$24-Datos!$C$24)/(Datos!$E$24-Datos!$C$24),Datos!$C$24+SQRT((Datos!$E$24-Datos!$C$24)*(Datos!$D$24-Datos!$C$24)*R76),Datos!$E$24-SQRT((Datos!$E$24-Datos!$C$24)*(Datos!$E$24-Datos!$D$24)*(1-R76)))</f>
        <v>0.157207572624561</v>
      </c>
      <c r="T76" s="24" t="n">
        <f aca="true">RAND()</f>
        <v>0.193544320400266</v>
      </c>
      <c r="U76" s="26" t="n">
        <f aca="false">IF(T76&lt;=(Datos!$D$25-Datos!$C$25)/(Datos!$E$25-Datos!$C$25),Datos!$C$25+SQRT((Datos!$E$25-Datos!$C$25)*(Datos!$D$25-Datos!$C$25)*T76),Datos!$E$25-SQRT((Datos!$E$25-Datos!$C$25)*(Datos!$E$25-Datos!$D$25)*(1-T76)))</f>
        <v>0.170160433349523</v>
      </c>
      <c r="V76" s="24" t="n">
        <f aca="true">RAND()</f>
        <v>0.728099870041882</v>
      </c>
      <c r="W76" s="26" t="n">
        <f aca="false">IF(V76&lt;=(Datos!$D$26-Datos!$C$26)/(Datos!$E$26-Datos!$C$26),Datos!$C$26+SQRT((Datos!$E$26-Datos!$C$26)*(Datos!$D$26-Datos!$C$26)*V76),Datos!$E$26-SQRT((Datos!$E$26-Datos!$C$26)*(Datos!$E$26-Datos!$D$26)*(1-V76)))</f>
        <v>0.219151167690601</v>
      </c>
      <c r="X76" s="24" t="n">
        <f aca="true">RAND()</f>
        <v>0.652897824017185</v>
      </c>
      <c r="Y76" s="26" t="n">
        <f aca="false">IF(X76&lt;=(Datos!$D$27-Datos!$C$27)/(Datos!$E$27-Datos!$C$27),Datos!$C$27+SQRT((Datos!$E$27-Datos!$C$27)*(Datos!$D$27-Datos!$C$27)*X76),Datos!$E$27-SQRT((Datos!$E$27-Datos!$C$27)*(Datos!$E$27-Datos!$D$27)*(1-X76)))</f>
        <v>0.236706215800566</v>
      </c>
      <c r="Z76" s="24" t="n">
        <f aca="false">(1+Q76)</f>
        <v>1.15122556151994</v>
      </c>
      <c r="AA76" s="24" t="n">
        <f aca="false">Z76*(1+S76)</f>
        <v>1.33220693758983</v>
      </c>
      <c r="AB76" s="24" t="n">
        <f aca="false">AA76*(1+U76)</f>
        <v>1.55889584740136</v>
      </c>
      <c r="AC76" s="24" t="n">
        <f aca="false">AB76*(1+W76)</f>
        <v>1.9005296926674</v>
      </c>
      <c r="AD76" s="24" t="n">
        <f aca="false">AC76*(1+Y76)</f>
        <v>2.35039688423531</v>
      </c>
      <c r="AE76" s="23" t="n">
        <f aca="false">E76*Q76</f>
        <v>5246.05207469162</v>
      </c>
      <c r="AF76" s="23" t="n">
        <f aca="false">AE76*(1+S76)</f>
        <v>6070.77118721593</v>
      </c>
      <c r="AG76" s="23" t="n">
        <f aca="false">AF76*(1+U76)</f>
        <v>7103.77624319839</v>
      </c>
      <c r="AH76" s="23" t="n">
        <f aca="false">AG76*(1+W76)</f>
        <v>8660.57710190807</v>
      </c>
      <c r="AI76" s="23" t="n">
        <f aca="false">AH76*(1+Y76)</f>
        <v>10710.5895343498</v>
      </c>
      <c r="AJ76" s="25" t="n">
        <f aca="false">G76*Z76</f>
        <v>44037.2777204361</v>
      </c>
      <c r="AK76" s="25" t="n">
        <f aca="false">I76*AA76</f>
        <v>45176.3501641728</v>
      </c>
      <c r="AL76" s="25" t="n">
        <f aca="false">K76*AB76</f>
        <v>64478.0744918019</v>
      </c>
      <c r="AM76" s="25" t="n">
        <f aca="false">M76*AC76</f>
        <v>60347.2162524459</v>
      </c>
      <c r="AN76" s="25" t="n">
        <f aca="false">O76*AD76</f>
        <v>101209.348833844</v>
      </c>
      <c r="AO76" s="25" t="n">
        <f aca="false">C76/Datos!$D$8</f>
        <v>17861.2883227184</v>
      </c>
      <c r="AP76" s="25" t="n">
        <f aca="false">AJ76-AO76</f>
        <v>26175.9893977177</v>
      </c>
      <c r="AQ76" s="25" t="n">
        <f aca="false">AK76-AO76</f>
        <v>27315.0618414544</v>
      </c>
      <c r="AR76" s="25" t="n">
        <f aca="false">AL76-AO76</f>
        <v>46616.7861690835</v>
      </c>
      <c r="AS76" s="25" t="n">
        <f aca="false">AM76-AO76</f>
        <v>42485.9279297275</v>
      </c>
      <c r="AT76" s="25" t="n">
        <f aca="false">AN76-AO76</f>
        <v>83348.0605111259</v>
      </c>
      <c r="AU76" s="25" t="n">
        <f aca="false">AP76*Datos!$D$6</f>
        <v>13087.9946988589</v>
      </c>
      <c r="AV76" s="25" t="n">
        <f aca="false">AQ76*Datos!$D$6</f>
        <v>13657.5309207272</v>
      </c>
      <c r="AW76" s="25" t="n">
        <f aca="false">AR76*Datos!$D$6</f>
        <v>23308.3930845418</v>
      </c>
      <c r="AX76" s="25" t="n">
        <f aca="false">AS76*Datos!$D$6</f>
        <v>21242.9639648637</v>
      </c>
      <c r="AY76" s="25" t="n">
        <f aca="false">AT76*Datos!$D$6</f>
        <v>41674.030255563</v>
      </c>
      <c r="AZ76" s="25" t="n">
        <f aca="false">AJ76-AU76-AE76</f>
        <v>25703.2309468856</v>
      </c>
      <c r="BA76" s="25" t="n">
        <f aca="false">AK76-AV76-AF76</f>
        <v>25448.0480562297</v>
      </c>
      <c r="BB76" s="25" t="n">
        <f aca="false">AL76-AW76-AG76</f>
        <v>34065.9051640618</v>
      </c>
      <c r="BC76" s="25" t="n">
        <f aca="false">AM76-AX76-AH76</f>
        <v>30443.6751856741</v>
      </c>
      <c r="BD76" s="25" t="n">
        <f aca="false">AN76-AY76-AI76</f>
        <v>48824.7290439316</v>
      </c>
      <c r="BE76" s="25" t="n">
        <f aca="false">AZ76/Z76</f>
        <v>22326.8417641372</v>
      </c>
      <c r="BF76" s="25" t="n">
        <f aca="false">BA76/AA76</f>
        <v>19102.1734973615</v>
      </c>
      <c r="BG76" s="25" t="n">
        <f aca="false">BB76/AB76</f>
        <v>21852.5857393544</v>
      </c>
      <c r="BH76" s="25" t="n">
        <f aca="false">BC76/AC76</f>
        <v>16018.5212065518</v>
      </c>
      <c r="BI76" s="25" t="n">
        <f aca="false">BD76/AD76</f>
        <v>20772.9721611746</v>
      </c>
      <c r="BJ76" s="25" t="n">
        <f aca="false">E76*AD76</f>
        <v>81535.8483510462</v>
      </c>
      <c r="BK76" s="25" t="n">
        <f aca="false">0.2*C76*AD76</f>
        <v>41981.1164221458</v>
      </c>
      <c r="BL76" s="25" t="n">
        <f aca="false">BJ76+BK76</f>
        <v>123516.964773192</v>
      </c>
      <c r="BM76" s="25" t="n">
        <f aca="false">BK76*Datos!$D$6</f>
        <v>20990.5582110729</v>
      </c>
      <c r="BN76" s="25" t="n">
        <f aca="false">BL76-BM76</f>
        <v>102526.406562119</v>
      </c>
      <c r="BO76" s="25" t="n">
        <f aca="false">BN76/AD76</f>
        <v>43620.8911140876</v>
      </c>
      <c r="BP76" s="25" t="n">
        <f aca="false">-(C76+E76)</f>
        <v>-123996.68856632</v>
      </c>
      <c r="BQ76" s="25" t="n">
        <f aca="false">BE76</f>
        <v>22326.8417641372</v>
      </c>
      <c r="BR76" s="25" t="n">
        <f aca="false">BF76</f>
        <v>19102.1734973615</v>
      </c>
      <c r="BS76" s="25" t="n">
        <f aca="false">BG76</f>
        <v>21852.5857393544</v>
      </c>
      <c r="BT76" s="25" t="n">
        <f aca="false">BH76</f>
        <v>16018.5212065518</v>
      </c>
      <c r="BU76" s="25" t="n">
        <f aca="false">BI76+BO76</f>
        <v>64393.8632752622</v>
      </c>
      <c r="BV76" s="27" t="n">
        <f aca="false">IFERROR(IRR(BP76:BU76,0.1),NA())*100</f>
        <v>4.28423119495953</v>
      </c>
    </row>
    <row r="77" customFormat="false" ht="15" hidden="false" customHeight="true" outlineLevel="0" collapsed="false">
      <c r="A77" s="23" t="n">
        <v>76</v>
      </c>
      <c r="B77" s="24" t="n">
        <f aca="true">RAND()</f>
        <v>0.994728743376988</v>
      </c>
      <c r="C77" s="25" t="n">
        <f aca="false">IF(B77&lt;=(Datos!$D$14-Datos!$C$14)/(Datos!$E$14-Datos!$C$14),Datos!$C$14+SQRT((Datos!$E$14-Datos!$C$14)*(Datos!$D$14-Datos!$C$14)*B77),Datos!$E$14-SQRT((Datos!$E$14-Datos!$C$14)*(Datos!$E$14-Datos!$D$14)*(1-B77)))</f>
        <v>97484.9437486182</v>
      </c>
      <c r="D77" s="24" t="n">
        <f aca="true">RAND()</f>
        <v>0.825317278624718</v>
      </c>
      <c r="E77" s="25" t="n">
        <f aca="false">IF(D77&lt;=(Datos!$D$15-Datos!$C$15)/(Datos!$E$15-Datos!$C$15),Datos!$C$15+SQRT((Datos!$E$15-Datos!$C$15)*(Datos!$D$15-Datos!$C$15)*D77),Datos!$E$15-SQRT((Datos!$E$15-Datos!$C$15)*(Datos!$E$15-Datos!$D$15)*(1-D77)))</f>
        <v>34881.171207562</v>
      </c>
      <c r="F77" s="24" t="n">
        <f aca="true">RAND()</f>
        <v>0.702799511620838</v>
      </c>
      <c r="G77" s="25" t="n">
        <f aca="false">IF(F77&lt;=(Datos!$D$19-Datos!$C$19)/(Datos!$E$19-Datos!$C$19),Datos!$C$19+SQRT((Datos!$E$19-Datos!$C$19)*(Datos!$D$19-Datos!$C$19)*F77),Datos!$E$19-SQRT((Datos!$E$19-Datos!$C$19)*(Datos!$E$19-Datos!$D$19)*(1-F77)))</f>
        <v>40278.7674672352</v>
      </c>
      <c r="H77" s="24" t="n">
        <f aca="true">RAND()</f>
        <v>0.0868255444496401</v>
      </c>
      <c r="I77" s="25" t="n">
        <f aca="false">IF(H77&lt;=(Datos!$D$19-Datos!$C$19)/(Datos!$E$19-Datos!$C$19),Datos!$C$19+SQRT((Datos!$E$19-Datos!$C$19)*(Datos!$D$19-Datos!$C$19)*H77),Datos!$E$19-SQRT((Datos!$E$19-Datos!$C$19)*(Datos!$E$19-Datos!$D$19)*(1-H77)))</f>
        <v>33608.8546198823</v>
      </c>
      <c r="J77" s="24" t="n">
        <f aca="true">RAND()</f>
        <v>0.226058313034661</v>
      </c>
      <c r="K77" s="25" t="n">
        <f aca="false">IF(J77&lt;=(Datos!$D$19-Datos!$C$19)/(Datos!$E$19-Datos!$C$19),Datos!$C$19+SQRT((Datos!$E$19-Datos!$C$19)*(Datos!$D$19-Datos!$C$19)*J77),Datos!$E$19-SQRT((Datos!$E$19-Datos!$C$19)*(Datos!$E$19-Datos!$D$19)*(1-J77)))</f>
        <v>35823.1217534239</v>
      </c>
      <c r="L77" s="24" t="n">
        <f aca="true">RAND()</f>
        <v>0.338247485348943</v>
      </c>
      <c r="M77" s="25" t="n">
        <f aca="false">IF(L77&lt;=(Datos!$D$19-Datos!$C$19)/(Datos!$E$19-Datos!$C$19),Datos!$C$19+SQRT((Datos!$E$19-Datos!$C$19)*(Datos!$D$19-Datos!$C$19)*L77),Datos!$E$19-SQRT((Datos!$E$19-Datos!$C$19)*(Datos!$E$19-Datos!$D$19)*(1-L77)))</f>
        <v>37122.9995649545</v>
      </c>
      <c r="N77" s="24" t="n">
        <f aca="true">RAND()</f>
        <v>0.370901219588619</v>
      </c>
      <c r="O77" s="25" t="n">
        <f aca="false">IF(N77&lt;=(Datos!$D$19-Datos!$C$19)/(Datos!$E$19-Datos!$C$19),Datos!$C$19+SQRT((Datos!$E$19-Datos!$C$19)*(Datos!$D$19-Datos!$C$19)*N77),Datos!$E$19-SQRT((Datos!$E$19-Datos!$C$19)*(Datos!$E$19-Datos!$D$19)*(1-N77)))</f>
        <v>37458.8995795823</v>
      </c>
      <c r="P77" s="24" t="n">
        <f aca="true">RAND()</f>
        <v>0.74004498818479</v>
      </c>
      <c r="Q77" s="26" t="n">
        <f aca="false">IF(P77&lt;=(Datos!$D$23-Datos!$C$23)/(Datos!$E$23-Datos!$C$23),Datos!$C$23+SQRT((Datos!$E$23-Datos!$C$23)*(Datos!$D$23-Datos!$C$23)*P77),Datos!$E$23-SQRT((Datos!$E$23-Datos!$C$23)*(Datos!$E$23-Datos!$D$23)*(1-P77)))</f>
        <v>0.158368564049805</v>
      </c>
      <c r="R77" s="24" t="n">
        <f aca="true">RAND()</f>
        <v>0.00308159500523517</v>
      </c>
      <c r="S77" s="26" t="n">
        <f aca="false">IF(R77&lt;=(Datos!$D$24-Datos!$C$24)/(Datos!$E$24-Datos!$C$24),Datos!$C$24+SQRT((Datos!$E$24-Datos!$C$24)*(Datos!$D$24-Datos!$C$24)*R77),Datos!$E$24-SQRT((Datos!$E$24-Datos!$C$24)*(Datos!$E$24-Datos!$D$24)*(1-R77)))</f>
        <v>0.122355179612986</v>
      </c>
      <c r="T77" s="24" t="n">
        <f aca="true">RAND()</f>
        <v>0.266259036356768</v>
      </c>
      <c r="U77" s="26" t="n">
        <f aca="false">IF(T77&lt;=(Datos!$D$25-Datos!$C$25)/(Datos!$E$25-Datos!$C$25),Datos!$C$25+SQRT((Datos!$E$25-Datos!$C$25)*(Datos!$D$25-Datos!$C$25)*T77),Datos!$E$25-SQRT((Datos!$E$25-Datos!$C$25)*(Datos!$E$25-Datos!$D$25)*(1-T77)))</f>
        <v>0.173646225414413</v>
      </c>
      <c r="V77" s="24" t="n">
        <f aca="true">RAND()</f>
        <v>0.203630931415701</v>
      </c>
      <c r="W77" s="26" t="n">
        <f aca="false">IF(V77&lt;=(Datos!$D$26-Datos!$C$26)/(Datos!$E$26-Datos!$C$26),Datos!$C$26+SQRT((Datos!$E$26-Datos!$C$26)*(Datos!$D$26-Datos!$C$26)*V77),Datos!$E$26-SQRT((Datos!$E$26-Datos!$C$26)*(Datos!$E$26-Datos!$D$26)*(1-V77)))</f>
        <v>0.196884410086881</v>
      </c>
      <c r="X77" s="24" t="n">
        <f aca="true">RAND()</f>
        <v>0.406979003267914</v>
      </c>
      <c r="Y77" s="26" t="n">
        <f aca="false">IF(X77&lt;=(Datos!$D$27-Datos!$C$27)/(Datos!$E$27-Datos!$C$27),Datos!$C$27+SQRT((Datos!$E$27-Datos!$C$27)*(Datos!$D$27-Datos!$C$27)*X77),Datos!$E$27-SQRT((Datos!$E$27-Datos!$C$27)*(Datos!$E$27-Datos!$D$27)*(1-X77)))</f>
        <v>0.223411013594929</v>
      </c>
      <c r="Z77" s="24" t="n">
        <f aca="false">(1+Q77)</f>
        <v>1.15836856404981</v>
      </c>
      <c r="AA77" s="24" t="n">
        <f aca="false">Z77*(1+S77)</f>
        <v>1.30010095776216</v>
      </c>
      <c r="AB77" s="24" t="n">
        <f aca="false">AA77*(1+U77)</f>
        <v>1.52585858173522</v>
      </c>
      <c r="AC77" s="24" t="n">
        <f aca="false">AB77*(1+W77)</f>
        <v>1.82627634847616</v>
      </c>
      <c r="AD77" s="24" t="n">
        <f aca="false">AC77*(1+Y77)</f>
        <v>2.23428659859367</v>
      </c>
      <c r="AE77" s="23" t="n">
        <f aca="false">E77*Q77</f>
        <v>5524.08099651701</v>
      </c>
      <c r="AF77" s="23" t="n">
        <f aca="false">AE77*(1+S77)</f>
        <v>6199.98091904252</v>
      </c>
      <c r="AG77" s="23" t="n">
        <f aca="false">AF77*(1+U77)</f>
        <v>7276.58420327564</v>
      </c>
      <c r="AH77" s="23" t="n">
        <f aca="false">AG77*(1+W77)</f>
        <v>8709.23019158508</v>
      </c>
      <c r="AI77" s="23" t="n">
        <f aca="false">AH77*(1+Y77)</f>
        <v>10654.9681363187</v>
      </c>
      <c r="AJ77" s="25" t="n">
        <f aca="false">G77*Z77</f>
        <v>46657.6580327172</v>
      </c>
      <c r="AK77" s="25" t="n">
        <f aca="false">I77*AA77</f>
        <v>43694.9040805981</v>
      </c>
      <c r="AL77" s="25" t="n">
        <f aca="false">K77*AB77</f>
        <v>54661.0177520074</v>
      </c>
      <c r="AM77" s="25" t="n">
        <f aca="false">M77*AC77</f>
        <v>67796.8560899671</v>
      </c>
      <c r="AN77" s="25" t="n">
        <f aca="false">O77*AD77</f>
        <v>83693.9173287266</v>
      </c>
      <c r="AO77" s="25" t="n">
        <f aca="false">C77/Datos!$D$8</f>
        <v>19496.9887497236</v>
      </c>
      <c r="AP77" s="25" t="n">
        <f aca="false">AJ77-AO77</f>
        <v>27160.6692829936</v>
      </c>
      <c r="AQ77" s="25" t="n">
        <f aca="false">AK77-AO77</f>
        <v>24197.9153308744</v>
      </c>
      <c r="AR77" s="25" t="n">
        <f aca="false">AL77-AO77</f>
        <v>35164.0290022838</v>
      </c>
      <c r="AS77" s="25" t="n">
        <f aca="false">AM77-AO77</f>
        <v>48299.8673402435</v>
      </c>
      <c r="AT77" s="25" t="n">
        <f aca="false">AN77-AO77</f>
        <v>64196.928579003</v>
      </c>
      <c r="AU77" s="25" t="n">
        <f aca="false">AP77*Datos!$D$6</f>
        <v>13580.3346414968</v>
      </c>
      <c r="AV77" s="25" t="n">
        <f aca="false">AQ77*Datos!$D$6</f>
        <v>12098.9576654372</v>
      </c>
      <c r="AW77" s="25" t="n">
        <f aca="false">AR77*Datos!$D$6</f>
        <v>17582.0145011419</v>
      </c>
      <c r="AX77" s="25" t="n">
        <f aca="false">AS77*Datos!$D$6</f>
        <v>24149.9336701217</v>
      </c>
      <c r="AY77" s="25" t="n">
        <f aca="false">AT77*Datos!$D$6</f>
        <v>32098.4642895015</v>
      </c>
      <c r="AZ77" s="25" t="n">
        <f aca="false">AJ77-AU77-AE77</f>
        <v>27553.2423947034</v>
      </c>
      <c r="BA77" s="25" t="n">
        <f aca="false">AK77-AV77-AF77</f>
        <v>25395.9654961183</v>
      </c>
      <c r="BB77" s="25" t="n">
        <f aca="false">AL77-AW77-AG77</f>
        <v>29802.4190475899</v>
      </c>
      <c r="BC77" s="25" t="n">
        <f aca="false">AM77-AX77-AH77</f>
        <v>34937.6922282603</v>
      </c>
      <c r="BD77" s="25" t="n">
        <f aca="false">AN77-AY77-AI77</f>
        <v>40940.4849029065</v>
      </c>
      <c r="BE77" s="25" t="n">
        <f aca="false">AZ77/Z77</f>
        <v>23786.2483926305</v>
      </c>
      <c r="BF77" s="25" t="n">
        <f aca="false">BA77/AA77</f>
        <v>19533.8410794128</v>
      </c>
      <c r="BG77" s="25" t="n">
        <f aca="false">BB77/AB77</f>
        <v>19531.5735051268</v>
      </c>
      <c r="BH77" s="25" t="n">
        <f aca="false">BC77/AC77</f>
        <v>19130.5616247028</v>
      </c>
      <c r="BI77" s="25" t="n">
        <f aca="false">BD77/AD77</f>
        <v>18323.739187567</v>
      </c>
      <c r="BJ77" s="25" t="n">
        <f aca="false">E77*AD77</f>
        <v>77934.533372307</v>
      </c>
      <c r="BK77" s="25" t="n">
        <f aca="false">0.2*C77*AD77</f>
        <v>43561.860676439</v>
      </c>
      <c r="BL77" s="25" t="n">
        <f aca="false">BJ77+BK77</f>
        <v>121496.394048746</v>
      </c>
      <c r="BM77" s="25" t="n">
        <f aca="false">BK77*Datos!$D$6</f>
        <v>21780.9303382195</v>
      </c>
      <c r="BN77" s="25" t="n">
        <f aca="false">BL77-BM77</f>
        <v>99715.4637105265</v>
      </c>
      <c r="BO77" s="25" t="n">
        <f aca="false">BN77/AD77</f>
        <v>44629.6655824238</v>
      </c>
      <c r="BP77" s="25" t="n">
        <f aca="false">-(C77+E77)</f>
        <v>-132366.11495618</v>
      </c>
      <c r="BQ77" s="25" t="n">
        <f aca="false">BE77</f>
        <v>23786.2483926305</v>
      </c>
      <c r="BR77" s="25" t="n">
        <f aca="false">BF77</f>
        <v>19533.8410794128</v>
      </c>
      <c r="BS77" s="25" t="n">
        <f aca="false">BG77</f>
        <v>19531.5735051268</v>
      </c>
      <c r="BT77" s="25" t="n">
        <f aca="false">BH77</f>
        <v>19130.5616247028</v>
      </c>
      <c r="BU77" s="25" t="n">
        <f aca="false">BI77+BO77</f>
        <v>62953.4047699908</v>
      </c>
      <c r="BV77" s="27" t="n">
        <f aca="false">IFERROR(IRR(BP77:BU77,0.1),NA())*100</f>
        <v>2.62065236038282</v>
      </c>
    </row>
    <row r="78" customFormat="false" ht="15" hidden="false" customHeight="true" outlineLevel="0" collapsed="false">
      <c r="A78" s="23" t="n">
        <v>77</v>
      </c>
      <c r="B78" s="24" t="n">
        <f aca="true">RAND()</f>
        <v>0.626173602045965</v>
      </c>
      <c r="C78" s="25" t="n">
        <f aca="false">IF(B78&lt;=(Datos!$D$14-Datos!$C$14)/(Datos!$E$14-Datos!$C$14),Datos!$C$14+SQRT((Datos!$E$14-Datos!$C$14)*(Datos!$D$14-Datos!$C$14)*B78),Datos!$E$14-SQRT((Datos!$E$14-Datos!$C$14)*(Datos!$E$14-Datos!$D$14)*(1-B78)))</f>
        <v>78820.0170551334</v>
      </c>
      <c r="D78" s="24" t="n">
        <f aca="true">RAND()</f>
        <v>0.666099601411806</v>
      </c>
      <c r="E78" s="25" t="n">
        <f aca="false">IF(D78&lt;=(Datos!$D$15-Datos!$C$15)/(Datos!$E$15-Datos!$C$15),Datos!$C$15+SQRT((Datos!$E$15-Datos!$C$15)*(Datos!$D$15-Datos!$C$15)*D78),Datos!$E$15-SQRT((Datos!$E$15-Datos!$C$15)*(Datos!$E$15-Datos!$D$15)*(1-D78)))</f>
        <v>32922.9201086727</v>
      </c>
      <c r="F78" s="24" t="n">
        <f aca="true">RAND()</f>
        <v>0.809111852084759</v>
      </c>
      <c r="G78" s="25" t="n">
        <f aca="false">IF(F78&lt;=(Datos!$D$19-Datos!$C$19)/(Datos!$E$19-Datos!$C$19),Datos!$C$19+SQRT((Datos!$E$19-Datos!$C$19)*(Datos!$D$19-Datos!$C$19)*F78),Datos!$E$19-SQRT((Datos!$E$19-Datos!$C$19)*(Datos!$E$19-Datos!$D$19)*(1-F78)))</f>
        <v>41216.2702139763</v>
      </c>
      <c r="H78" s="24" t="n">
        <f aca="true">RAND()</f>
        <v>0.118853271821792</v>
      </c>
      <c r="I78" s="25" t="n">
        <f aca="false">IF(H78&lt;=(Datos!$D$19-Datos!$C$19)/(Datos!$E$19-Datos!$C$19),Datos!$C$19+SQRT((Datos!$E$19-Datos!$C$19)*(Datos!$D$19-Datos!$C$19)*H78),Datos!$E$19-SQRT((Datos!$E$19-Datos!$C$19)*(Datos!$E$19-Datos!$D$19)*(1-H78)))</f>
        <v>34222.3205436429</v>
      </c>
      <c r="J78" s="24" t="n">
        <f aca="true">RAND()</f>
        <v>0.594405023298292</v>
      </c>
      <c r="K78" s="25" t="n">
        <f aca="false">IF(J78&lt;=(Datos!$D$19-Datos!$C$19)/(Datos!$E$19-Datos!$C$19),Datos!$C$19+SQRT((Datos!$E$19-Datos!$C$19)*(Datos!$D$19-Datos!$C$19)*J78),Datos!$E$19-SQRT((Datos!$E$19-Datos!$C$19)*(Datos!$E$19-Datos!$D$19)*(1-J78)))</f>
        <v>39442.4972064991</v>
      </c>
      <c r="L78" s="24" t="n">
        <f aca="true">RAND()</f>
        <v>0.678394625214427</v>
      </c>
      <c r="M78" s="25" t="n">
        <f aca="false">IF(L78&lt;=(Datos!$D$19-Datos!$C$19)/(Datos!$E$19-Datos!$C$19),Datos!$C$19+SQRT((Datos!$E$19-Datos!$C$19)*(Datos!$D$19-Datos!$C$19)*L78),Datos!$E$19-SQRT((Datos!$E$19-Datos!$C$19)*(Datos!$E$19-Datos!$D$19)*(1-L78)))</f>
        <v>40088.7472973876</v>
      </c>
      <c r="N78" s="24" t="n">
        <f aca="true">RAND()</f>
        <v>0.262745546199095</v>
      </c>
      <c r="O78" s="25" t="n">
        <f aca="false">IF(N78&lt;=(Datos!$D$19-Datos!$C$19)/(Datos!$E$19-Datos!$C$19),Datos!$C$19+SQRT((Datos!$E$19-Datos!$C$19)*(Datos!$D$19-Datos!$C$19)*N78),Datos!$E$19-SQRT((Datos!$E$19-Datos!$C$19)*(Datos!$E$19-Datos!$D$19)*(1-N78)))</f>
        <v>36277.8843514248</v>
      </c>
      <c r="P78" s="24" t="n">
        <f aca="true">RAND()</f>
        <v>0.610500648824976</v>
      </c>
      <c r="Q78" s="26" t="n">
        <f aca="false">IF(P78&lt;=(Datos!$D$23-Datos!$C$23)/(Datos!$E$23-Datos!$C$23),Datos!$C$23+SQRT((Datos!$E$23-Datos!$C$23)*(Datos!$D$23-Datos!$C$23)*P78),Datos!$E$23-SQRT((Datos!$E$23-Datos!$C$23)*(Datos!$E$23-Datos!$D$23)*(1-P78)))</f>
        <v>0.1535217290573</v>
      </c>
      <c r="R78" s="24" t="n">
        <f aca="true">RAND()</f>
        <v>0.88857106298478</v>
      </c>
      <c r="S78" s="26" t="n">
        <f aca="false">IF(R78&lt;=(Datos!$D$24-Datos!$C$24)/(Datos!$E$24-Datos!$C$24),Datos!$C$24+SQRT((Datos!$E$24-Datos!$C$24)*(Datos!$D$24-Datos!$C$24)*R78),Datos!$E$24-SQRT((Datos!$E$24-Datos!$C$24)*(Datos!$E$24-Datos!$D$24)*(1-R78)))</f>
        <v>0.165837652502943</v>
      </c>
      <c r="T78" s="24" t="n">
        <f aca="true">RAND()</f>
        <v>0.639358762111941</v>
      </c>
      <c r="U78" s="26" t="n">
        <f aca="false">IF(T78&lt;=(Datos!$D$25-Datos!$C$25)/(Datos!$E$25-Datos!$C$25),Datos!$C$25+SQRT((Datos!$E$25-Datos!$C$25)*(Datos!$D$25-Datos!$C$25)*T78),Datos!$E$25-SQRT((Datos!$E$25-Datos!$C$25)*(Datos!$E$25-Datos!$D$25)*(1-T78)))</f>
        <v>0.188222720914361</v>
      </c>
      <c r="V78" s="24" t="n">
        <f aca="true">RAND()</f>
        <v>0.00497721310369229</v>
      </c>
      <c r="W78" s="26" t="n">
        <f aca="false">IF(V78&lt;=(Datos!$D$26-Datos!$C$26)/(Datos!$E$26-Datos!$C$26),Datos!$C$26+SQRT((Datos!$E$26-Datos!$C$26)*(Datos!$D$26-Datos!$C$26)*V78),Datos!$E$26-SQRT((Datos!$E$26-Datos!$C$26)*(Datos!$E$26-Datos!$D$26)*(1-V78)))</f>
        <v>0.182639715580355</v>
      </c>
      <c r="X78" s="24" t="n">
        <f aca="true">RAND()</f>
        <v>0.207395770822632</v>
      </c>
      <c r="Y78" s="26" t="n">
        <f aca="false">IF(X78&lt;=(Datos!$D$27-Datos!$C$27)/(Datos!$E$27-Datos!$C$27),Datos!$C$27+SQRT((Datos!$E$27-Datos!$C$27)*(Datos!$D$27-Datos!$C$27)*X78),Datos!$E$27-SQRT((Datos!$E$27-Datos!$C$27)*(Datos!$E$27-Datos!$D$27)*(1-X78)))</f>
        <v>0.21366365528022</v>
      </c>
      <c r="Z78" s="24" t="n">
        <f aca="false">(1+Q78)</f>
        <v>1.1535217290573</v>
      </c>
      <c r="AA78" s="24" t="n">
        <f aca="false">Z78*(1+S78)</f>
        <v>1.3448190647153</v>
      </c>
      <c r="AB78" s="24" t="n">
        <f aca="false">AA78*(1+U78)</f>
        <v>1.59794456821352</v>
      </c>
      <c r="AC78" s="24" t="n">
        <f aca="false">AB78*(1+W78)</f>
        <v>1.88979270966521</v>
      </c>
      <c r="AD78" s="24" t="n">
        <f aca="false">AC78*(1+Y78)</f>
        <v>2.29357272773419</v>
      </c>
      <c r="AE78" s="23" t="n">
        <f aca="false">E78*Q78</f>
        <v>5054.38362069878</v>
      </c>
      <c r="AF78" s="23" t="n">
        <f aca="false">AE78*(1+S78)</f>
        <v>5892.59073520479</v>
      </c>
      <c r="AG78" s="23" t="n">
        <f aca="false">AF78*(1+U78)</f>
        <v>7001.71019661979</v>
      </c>
      <c r="AH78" s="23" t="n">
        <f aca="false">AG78*(1+W78)</f>
        <v>8280.5005555065</v>
      </c>
      <c r="AI78" s="23" t="n">
        <f aca="false">AH78*(1+Y78)</f>
        <v>10049.7425717459</v>
      </c>
      <c r="AJ78" s="25" t="n">
        <f aca="false">G78*Z78</f>
        <v>47543.8632825188</v>
      </c>
      <c r="AK78" s="25" t="n">
        <f aca="false">I78*AA78</f>
        <v>46022.829105889</v>
      </c>
      <c r="AL78" s="25" t="n">
        <f aca="false">K78*AB78</f>
        <v>63026.9241679022</v>
      </c>
      <c r="AM78" s="25" t="n">
        <f aca="false">M78*AC78</f>
        <v>75759.4223822138</v>
      </c>
      <c r="AN78" s="25" t="n">
        <f aca="false">O78*AD78</f>
        <v>83205.9661683228</v>
      </c>
      <c r="AO78" s="25" t="n">
        <f aca="false">C78/Datos!$D$8</f>
        <v>15764.0034110267</v>
      </c>
      <c r="AP78" s="25" t="n">
        <f aca="false">AJ78-AO78</f>
        <v>31779.8598714921</v>
      </c>
      <c r="AQ78" s="25" t="n">
        <f aca="false">AK78-AO78</f>
        <v>30258.8256948623</v>
      </c>
      <c r="AR78" s="25" t="n">
        <f aca="false">AL78-AO78</f>
        <v>47262.9207568755</v>
      </c>
      <c r="AS78" s="25" t="n">
        <f aca="false">AM78-AO78</f>
        <v>59995.4189711872</v>
      </c>
      <c r="AT78" s="25" t="n">
        <f aca="false">AN78-AO78</f>
        <v>67441.9627572962</v>
      </c>
      <c r="AU78" s="25" t="n">
        <f aca="false">AP78*Datos!$D$6</f>
        <v>15889.9299357461</v>
      </c>
      <c r="AV78" s="25" t="n">
        <f aca="false">AQ78*Datos!$D$6</f>
        <v>15129.4128474312</v>
      </c>
      <c r="AW78" s="25" t="n">
        <f aca="false">AR78*Datos!$D$6</f>
        <v>23631.4603784377</v>
      </c>
      <c r="AX78" s="25" t="n">
        <f aca="false">AS78*Datos!$D$6</f>
        <v>29997.7094855936</v>
      </c>
      <c r="AY78" s="25" t="n">
        <f aca="false">AT78*Datos!$D$6</f>
        <v>33720.9813786481</v>
      </c>
      <c r="AZ78" s="25" t="n">
        <f aca="false">AJ78-AU78-AE78</f>
        <v>26599.549726074</v>
      </c>
      <c r="BA78" s="25" t="n">
        <f aca="false">AK78-AV78-AF78</f>
        <v>25000.825523253</v>
      </c>
      <c r="BB78" s="25" t="n">
        <f aca="false">AL78-AW78-AG78</f>
        <v>32393.7535928446</v>
      </c>
      <c r="BC78" s="25" t="n">
        <f aca="false">AM78-AX78-AH78</f>
        <v>37481.2123411138</v>
      </c>
      <c r="BD78" s="25" t="n">
        <f aca="false">AN78-AY78-AI78</f>
        <v>39435.2422179288</v>
      </c>
      <c r="BE78" s="25" t="n">
        <f aca="false">AZ78/Z78</f>
        <v>23059.4266722761</v>
      </c>
      <c r="BF78" s="25" t="n">
        <f aca="false">BA78/AA78</f>
        <v>18590.4752387978</v>
      </c>
      <c r="BG78" s="25" t="n">
        <f aca="false">BB78/AB78</f>
        <v>20272.1384941784</v>
      </c>
      <c r="BH78" s="25" t="n">
        <f aca="false">BC78/AC78</f>
        <v>19833.5045687386</v>
      </c>
      <c r="BI78" s="25" t="n">
        <f aca="false">BD78/AD78</f>
        <v>17193.8049930018</v>
      </c>
      <c r="BJ78" s="25" t="n">
        <f aca="false">E78*AD78</f>
        <v>75511.1116786233</v>
      </c>
      <c r="BK78" s="25" t="n">
        <f aca="false">0.2*C78*AD78</f>
        <v>36155.8883034395</v>
      </c>
      <c r="BL78" s="25" t="n">
        <f aca="false">BJ78+BK78</f>
        <v>111666.999982063</v>
      </c>
      <c r="BM78" s="25" t="n">
        <f aca="false">BK78*Datos!$D$6</f>
        <v>18077.9441517198</v>
      </c>
      <c r="BN78" s="25" t="n">
        <f aca="false">BL78-BM78</f>
        <v>93589.0558303431</v>
      </c>
      <c r="BO78" s="25" t="n">
        <f aca="false">BN78/AD78</f>
        <v>40804.9218141861</v>
      </c>
      <c r="BP78" s="25" t="n">
        <f aca="false">-(C78+E78)</f>
        <v>-111742.937163806</v>
      </c>
      <c r="BQ78" s="25" t="n">
        <f aca="false">BE78</f>
        <v>23059.4266722761</v>
      </c>
      <c r="BR78" s="25" t="n">
        <f aca="false">BF78</f>
        <v>18590.4752387978</v>
      </c>
      <c r="BS78" s="25" t="n">
        <f aca="false">BG78</f>
        <v>20272.1384941784</v>
      </c>
      <c r="BT78" s="25" t="n">
        <f aca="false">BH78</f>
        <v>19833.5045687386</v>
      </c>
      <c r="BU78" s="25" t="n">
        <f aca="false">BI78+BO78</f>
        <v>57998.7268071878</v>
      </c>
      <c r="BV78" s="27" t="n">
        <f aca="false">IFERROR(IRR(BP78:BU78,0.1),NA())*100</f>
        <v>6.73539153913145</v>
      </c>
    </row>
    <row r="79" customFormat="false" ht="15" hidden="false" customHeight="true" outlineLevel="0" collapsed="false">
      <c r="A79" s="23" t="n">
        <v>78</v>
      </c>
      <c r="B79" s="24" t="n">
        <f aca="true">RAND()</f>
        <v>0.13940653021222</v>
      </c>
      <c r="C79" s="25" t="n">
        <f aca="false">IF(B79&lt;=(Datos!$D$14-Datos!$C$14)/(Datos!$E$14-Datos!$C$14),Datos!$C$14+SQRT((Datos!$E$14-Datos!$C$14)*(Datos!$D$14-Datos!$C$14)*B79),Datos!$E$14-SQRT((Datos!$E$14-Datos!$C$14)*(Datos!$E$14-Datos!$D$14)*(1-B79)))</f>
        <v>67467.4367814457</v>
      </c>
      <c r="D79" s="24" t="n">
        <f aca="true">RAND()</f>
        <v>0.359058160307627</v>
      </c>
      <c r="E79" s="25" t="n">
        <f aca="false">IF(D79&lt;=(Datos!$D$15-Datos!$C$15)/(Datos!$E$15-Datos!$C$15),Datos!$C$15+SQRT((Datos!$E$15-Datos!$C$15)*(Datos!$D$15-Datos!$C$15)*D79),Datos!$E$15-SQRT((Datos!$E$15-Datos!$C$15)*(Datos!$E$15-Datos!$D$15)*(1-D79)))</f>
        <v>30194.8342209907</v>
      </c>
      <c r="F79" s="24" t="n">
        <f aca="true">RAND()</f>
        <v>0.50739245409426</v>
      </c>
      <c r="G79" s="25" t="n">
        <f aca="false">IF(F79&lt;=(Datos!$D$19-Datos!$C$19)/(Datos!$E$19-Datos!$C$19),Datos!$C$19+SQRT((Datos!$E$19-Datos!$C$19)*(Datos!$D$19-Datos!$C$19)*F79),Datos!$E$19-SQRT((Datos!$E$19-Datos!$C$19)*(Datos!$E$19-Datos!$D$19)*(1-F79)))</f>
        <v>38724.0396671576</v>
      </c>
      <c r="H79" s="24" t="n">
        <f aca="true">RAND()</f>
        <v>0.953121979256448</v>
      </c>
      <c r="I79" s="25" t="n">
        <f aca="false">IF(H79&lt;=(Datos!$D$19-Datos!$C$19)/(Datos!$E$19-Datos!$C$19),Datos!$C$19+SQRT((Datos!$E$19-Datos!$C$19)*(Datos!$D$19-Datos!$C$19)*H79),Datos!$E$19-SQRT((Datos!$E$19-Datos!$C$19)*(Datos!$E$19-Datos!$D$19)*(1-H79)))</f>
        <v>43124.9395861022</v>
      </c>
      <c r="J79" s="24" t="n">
        <f aca="true">RAND()</f>
        <v>0.967963723006432</v>
      </c>
      <c r="K79" s="25" t="n">
        <f aca="false">IF(J79&lt;=(Datos!$D$19-Datos!$C$19)/(Datos!$E$19-Datos!$C$19),Datos!$C$19+SQRT((Datos!$E$19-Datos!$C$19)*(Datos!$D$19-Datos!$C$19)*J79),Datos!$E$19-SQRT((Datos!$E$19-Datos!$C$19)*(Datos!$E$19-Datos!$D$19)*(1-J79)))</f>
        <v>43449.9287840497</v>
      </c>
      <c r="L79" s="24" t="n">
        <f aca="true">RAND()</f>
        <v>0.226318825165767</v>
      </c>
      <c r="M79" s="25" t="n">
        <f aca="false">IF(L79&lt;=(Datos!$D$19-Datos!$C$19)/(Datos!$E$19-Datos!$C$19),Datos!$C$19+SQRT((Datos!$E$19-Datos!$C$19)*(Datos!$D$19-Datos!$C$19)*L79),Datos!$E$19-SQRT((Datos!$E$19-Datos!$C$19)*(Datos!$E$19-Datos!$D$19)*(1-L79)))</f>
        <v>35826.4761026597</v>
      </c>
      <c r="N79" s="24" t="n">
        <f aca="true">RAND()</f>
        <v>0.0794683802306059</v>
      </c>
      <c r="O79" s="25" t="n">
        <f aca="false">IF(N79&lt;=(Datos!$D$19-Datos!$C$19)/(Datos!$E$19-Datos!$C$19),Datos!$C$19+SQRT((Datos!$E$19-Datos!$C$19)*(Datos!$D$19-Datos!$C$19)*N79),Datos!$E$19-SQRT((Datos!$E$19-Datos!$C$19)*(Datos!$E$19-Datos!$D$19)*(1-N79)))</f>
        <v>33452.5725241609</v>
      </c>
      <c r="P79" s="24" t="n">
        <f aca="true">RAND()</f>
        <v>0.124193840375034</v>
      </c>
      <c r="Q79" s="26" t="n">
        <f aca="false">IF(P79&lt;=(Datos!$D$23-Datos!$C$23)/(Datos!$E$23-Datos!$C$23),Datos!$C$23+SQRT((Datos!$E$23-Datos!$C$23)*(Datos!$D$23-Datos!$C$23)*P79),Datos!$E$23-SQRT((Datos!$E$23-Datos!$C$23)*(Datos!$E$23-Datos!$D$23)*(1-P79)))</f>
        <v>0.134951552182802</v>
      </c>
      <c r="R79" s="24" t="n">
        <f aca="true">RAND()</f>
        <v>0.731662900302331</v>
      </c>
      <c r="S79" s="26" t="n">
        <f aca="false">IF(R79&lt;=(Datos!$D$24-Datos!$C$24)/(Datos!$E$24-Datos!$C$24),Datos!$C$24+SQRT((Datos!$E$24-Datos!$C$24)*(Datos!$D$24-Datos!$C$24)*R79),Datos!$E$24-SQRT((Datos!$E$24-Datos!$C$24)*(Datos!$E$24-Datos!$D$24)*(1-R79)))</f>
        <v>0.158022584786745</v>
      </c>
      <c r="T79" s="24" t="n">
        <f aca="true">RAND()</f>
        <v>0.926505686860262</v>
      </c>
      <c r="U79" s="26" t="n">
        <f aca="false">IF(T79&lt;=(Datos!$D$25-Datos!$C$25)/(Datos!$E$25-Datos!$C$25),Datos!$C$25+SQRT((Datos!$E$25-Datos!$C$25)*(Datos!$D$25-Datos!$C$25)*T79),Datos!$E$25-SQRT((Datos!$E$25-Datos!$C$25)*(Datos!$E$25-Datos!$D$25)*(1-T79)))</f>
        <v>0.205654823919126</v>
      </c>
      <c r="V79" s="24" t="n">
        <f aca="true">RAND()</f>
        <v>0.712818662530278</v>
      </c>
      <c r="W79" s="26" t="n">
        <f aca="false">IF(V79&lt;=(Datos!$D$26-Datos!$C$26)/(Datos!$E$26-Datos!$C$26),Datos!$C$26+SQRT((Datos!$E$26-Datos!$C$26)*(Datos!$D$26-Datos!$C$26)*V79),Datos!$E$26-SQRT((Datos!$E$26-Datos!$C$26)*(Datos!$E$26-Datos!$D$26)*(1-V79)))</f>
        <v>0.21829614091086</v>
      </c>
      <c r="X79" s="24" t="n">
        <f aca="true">RAND()</f>
        <v>0.621353265363838</v>
      </c>
      <c r="Y79" s="26" t="n">
        <f aca="false">IF(X79&lt;=(Datos!$D$27-Datos!$C$27)/(Datos!$E$27-Datos!$C$27),Datos!$C$27+SQRT((Datos!$E$27-Datos!$C$27)*(Datos!$D$27-Datos!$C$27)*X79),Datos!$E$27-SQRT((Datos!$E$27-Datos!$C$27)*(Datos!$E$27-Datos!$D$27)*(1-X79)))</f>
        <v>0.234781725297892</v>
      </c>
      <c r="Z79" s="24" t="n">
        <f aca="false">(1+Q79)</f>
        <v>1.1349515521828</v>
      </c>
      <c r="AA79" s="24" t="n">
        <f aca="false">Z79*(1+S79)</f>
        <v>1.31429953006646</v>
      </c>
      <c r="AB79" s="24" t="n">
        <f aca="false">AA79*(1+U79)</f>
        <v>1.58459156849927</v>
      </c>
      <c r="AC79" s="24" t="n">
        <f aca="false">AB79*(1+W79)</f>
        <v>1.93050179282254</v>
      </c>
      <c r="AD79" s="24" t="n">
        <f aca="false">AC79*(1+Y79)</f>
        <v>2.38374833443209</v>
      </c>
      <c r="AE79" s="23" t="n">
        <f aca="false">E79*Q79</f>
        <v>4074.83974602509</v>
      </c>
      <c r="AF79" s="23" t="n">
        <f aca="false">AE79*(1+S79)</f>
        <v>4718.75645528373</v>
      </c>
      <c r="AG79" s="23" t="n">
        <f aca="false">AF79*(1+U79)</f>
        <v>5689.19148321235</v>
      </c>
      <c r="AH79" s="23" t="n">
        <f aca="false">AG79*(1+W79)</f>
        <v>6931.12002890054</v>
      </c>
      <c r="AI79" s="23" t="n">
        <f aca="false">AH79*(1+Y79)</f>
        <v>8558.42034753259</v>
      </c>
      <c r="AJ79" s="25" t="n">
        <f aca="false">G79*Z79</f>
        <v>43949.9089270289</v>
      </c>
      <c r="AK79" s="25" t="n">
        <f aca="false">I79*AA79</f>
        <v>56679.0878321585</v>
      </c>
      <c r="AL79" s="25" t="n">
        <f aca="false">K79*AB79</f>
        <v>68850.3908030987</v>
      </c>
      <c r="AM79" s="25" t="n">
        <f aca="false">M79*AC79</f>
        <v>69163.0763466986</v>
      </c>
      <c r="AN79" s="25" t="n">
        <f aca="false">O79*AD79</f>
        <v>79742.5140369374</v>
      </c>
      <c r="AO79" s="25" t="n">
        <f aca="false">C79/Datos!$D$8</f>
        <v>13493.4873562891</v>
      </c>
      <c r="AP79" s="25" t="n">
        <f aca="false">AJ79-AO79</f>
        <v>30456.4215707398</v>
      </c>
      <c r="AQ79" s="25" t="n">
        <f aca="false">AK79-AO79</f>
        <v>43185.6004758694</v>
      </c>
      <c r="AR79" s="25" t="n">
        <f aca="false">AL79-AO79</f>
        <v>55356.9034468096</v>
      </c>
      <c r="AS79" s="25" t="n">
        <f aca="false">AM79-AO79</f>
        <v>55669.5889904095</v>
      </c>
      <c r="AT79" s="25" t="n">
        <f aca="false">AN79-AO79</f>
        <v>66249.0266806483</v>
      </c>
      <c r="AU79" s="25" t="n">
        <f aca="false">AP79*Datos!$D$6</f>
        <v>15228.2107853699</v>
      </c>
      <c r="AV79" s="25" t="n">
        <f aca="false">AQ79*Datos!$D$6</f>
        <v>21592.8002379347</v>
      </c>
      <c r="AW79" s="25" t="n">
        <f aca="false">AR79*Datos!$D$6</f>
        <v>27678.4517234048</v>
      </c>
      <c r="AX79" s="25" t="n">
        <f aca="false">AS79*Datos!$D$6</f>
        <v>27834.7944952047</v>
      </c>
      <c r="AY79" s="25" t="n">
        <f aca="false">AT79*Datos!$D$6</f>
        <v>33124.5133403241</v>
      </c>
      <c r="AZ79" s="25" t="n">
        <f aca="false">AJ79-AU79-AE79</f>
        <v>24646.8583956339</v>
      </c>
      <c r="BA79" s="25" t="n">
        <f aca="false">AK79-AV79-AF79</f>
        <v>30367.5311389401</v>
      </c>
      <c r="BB79" s="25" t="n">
        <f aca="false">AL79-AW79-AG79</f>
        <v>35482.7475964816</v>
      </c>
      <c r="BC79" s="25" t="n">
        <f aca="false">AM79-AX79-AH79</f>
        <v>34397.1618225933</v>
      </c>
      <c r="BD79" s="25" t="n">
        <f aca="false">AN79-AY79-AI79</f>
        <v>38059.5803490807</v>
      </c>
      <c r="BE79" s="25" t="n">
        <f aca="false">AZ79/Z79</f>
        <v>21716.2207040747</v>
      </c>
      <c r="BF79" s="25" t="n">
        <f aca="false">BA79/AA79</f>
        <v>23105.4873293644</v>
      </c>
      <c r="BG79" s="25" t="n">
        <f aca="false">BB79/AB79</f>
        <v>22392.3617302133</v>
      </c>
      <c r="BH79" s="25" t="n">
        <f aca="false">BC79/AC79</f>
        <v>17817.7310948269</v>
      </c>
      <c r="BI79" s="25" t="n">
        <f aca="false">BD79/AD79</f>
        <v>15966.2745430499</v>
      </c>
      <c r="BJ79" s="25" t="n">
        <f aca="false">E79*AD79</f>
        <v>71976.8857827396</v>
      </c>
      <c r="BK79" s="25" t="n">
        <f aca="false">0.2*C79*AD79</f>
        <v>32165.0780112347</v>
      </c>
      <c r="BL79" s="25" t="n">
        <f aca="false">BJ79+BK79</f>
        <v>104141.963793974</v>
      </c>
      <c r="BM79" s="25" t="n">
        <f aca="false">BK79*Datos!$D$6</f>
        <v>16082.5390056174</v>
      </c>
      <c r="BN79" s="25" t="n">
        <f aca="false">BL79-BM79</f>
        <v>88059.424788357</v>
      </c>
      <c r="BO79" s="25" t="n">
        <f aca="false">BN79/AD79</f>
        <v>36941.5778991352</v>
      </c>
      <c r="BP79" s="25" t="n">
        <f aca="false">-(C79+E79)</f>
        <v>-97662.2710024363</v>
      </c>
      <c r="BQ79" s="25" t="n">
        <f aca="false">BE79</f>
        <v>21716.2207040747</v>
      </c>
      <c r="BR79" s="25" t="n">
        <f aca="false">BF79</f>
        <v>23105.4873293644</v>
      </c>
      <c r="BS79" s="25" t="n">
        <f aca="false">BG79</f>
        <v>22392.3617302133</v>
      </c>
      <c r="BT79" s="25" t="n">
        <f aca="false">BH79</f>
        <v>17817.7310948269</v>
      </c>
      <c r="BU79" s="25" t="n">
        <f aca="false">BI79+BO79</f>
        <v>52907.8524421851</v>
      </c>
      <c r="BV79" s="27" t="n">
        <f aca="false">IFERROR(IRR(BP79:BU79,0.1),NA())*100</f>
        <v>11.0585062568075</v>
      </c>
    </row>
    <row r="80" customFormat="false" ht="15" hidden="false" customHeight="true" outlineLevel="0" collapsed="false">
      <c r="A80" s="23" t="n">
        <v>79</v>
      </c>
      <c r="B80" s="24" t="n">
        <f aca="true">RAND()</f>
        <v>0.168667680312375</v>
      </c>
      <c r="C80" s="25" t="n">
        <f aca="false">IF(B80&lt;=(Datos!$D$14-Datos!$C$14)/(Datos!$E$14-Datos!$C$14),Datos!$C$14+SQRT((Datos!$E$14-Datos!$C$14)*(Datos!$D$14-Datos!$C$14)*B80),Datos!$E$14-SQRT((Datos!$E$14-Datos!$C$14)*(Datos!$E$14-Datos!$D$14)*(1-B80)))</f>
        <v>68213.8341914693</v>
      </c>
      <c r="D80" s="24" t="n">
        <f aca="true">RAND()</f>
        <v>0.300568590388782</v>
      </c>
      <c r="E80" s="25" t="n">
        <f aca="false">IF(D80&lt;=(Datos!$D$15-Datos!$C$15)/(Datos!$E$15-Datos!$C$15),Datos!$C$15+SQRT((Datos!$E$15-Datos!$C$15)*(Datos!$D$15-Datos!$C$15)*D80),Datos!$E$15-SQRT((Datos!$E$15-Datos!$C$15)*(Datos!$E$15-Datos!$D$15)*(1-D80)))</f>
        <v>29747.9094640861</v>
      </c>
      <c r="F80" s="24" t="n">
        <f aca="true">RAND()</f>
        <v>0.580119460845698</v>
      </c>
      <c r="G80" s="25" t="n">
        <f aca="false">IF(F80&lt;=(Datos!$D$19-Datos!$C$19)/(Datos!$E$19-Datos!$C$19),Datos!$C$19+SQRT((Datos!$E$19-Datos!$C$19)*(Datos!$D$19-Datos!$C$19)*F80),Datos!$E$19-SQRT((Datos!$E$19-Datos!$C$19)*(Datos!$E$19-Datos!$D$19)*(1-F80)))</f>
        <v>39328.3395696584</v>
      </c>
      <c r="H80" s="24" t="n">
        <f aca="true">RAND()</f>
        <v>0.508149261337935</v>
      </c>
      <c r="I80" s="25" t="n">
        <f aca="false">IF(H80&lt;=(Datos!$D$19-Datos!$C$19)/(Datos!$E$19-Datos!$C$19),Datos!$C$19+SQRT((Datos!$E$19-Datos!$C$19)*(Datos!$D$19-Datos!$C$19)*H80),Datos!$E$19-SQRT((Datos!$E$19-Datos!$C$19)*(Datos!$E$19-Datos!$D$19)*(1-H80)))</f>
        <v>38730.5434653686</v>
      </c>
      <c r="J80" s="24" t="n">
        <f aca="true">RAND()</f>
        <v>0.211350591139743</v>
      </c>
      <c r="K80" s="25" t="n">
        <f aca="false">IF(J80&lt;=(Datos!$D$19-Datos!$C$19)/(Datos!$E$19-Datos!$C$19),Datos!$C$19+SQRT((Datos!$E$19-Datos!$C$19)*(Datos!$D$19-Datos!$C$19)*J80),Datos!$E$19-SQRT((Datos!$E$19-Datos!$C$19)*(Datos!$E$19-Datos!$D$19)*(1-J80)))</f>
        <v>35630.5051878994</v>
      </c>
      <c r="L80" s="24" t="n">
        <f aca="true">RAND()</f>
        <v>0.222247558686872</v>
      </c>
      <c r="M80" s="25" t="n">
        <f aca="false">IF(L80&lt;=(Datos!$D$19-Datos!$C$19)/(Datos!$E$19-Datos!$C$19),Datos!$C$19+SQRT((Datos!$E$19-Datos!$C$19)*(Datos!$D$19-Datos!$C$19)*L80),Datos!$E$19-SQRT((Datos!$E$19-Datos!$C$19)*(Datos!$E$19-Datos!$D$19)*(1-L80)))</f>
        <v>35773.8318128459</v>
      </c>
      <c r="N80" s="24" t="n">
        <f aca="true">RAND()</f>
        <v>0.0951478025923033</v>
      </c>
      <c r="O80" s="25" t="n">
        <f aca="false">IF(N80&lt;=(Datos!$D$19-Datos!$C$19)/(Datos!$E$19-Datos!$C$19),Datos!$C$19+SQRT((Datos!$E$19-Datos!$C$19)*(Datos!$D$19-Datos!$C$19)*N80),Datos!$E$19-SQRT((Datos!$E$19-Datos!$C$19)*(Datos!$E$19-Datos!$D$19)*(1-N80)))</f>
        <v>33777.852616083</v>
      </c>
      <c r="P80" s="24" t="n">
        <f aca="true">RAND()</f>
        <v>0.902157034872605</v>
      </c>
      <c r="Q80" s="26" t="n">
        <f aca="false">IF(P80&lt;=(Datos!$D$23-Datos!$C$23)/(Datos!$E$23-Datos!$C$23),Datos!$C$23+SQRT((Datos!$E$23-Datos!$C$23)*(Datos!$D$23-Datos!$C$23)*P80),Datos!$E$23-SQRT((Datos!$E$23-Datos!$C$23)*(Datos!$E$23-Datos!$D$23)*(1-P80)))</f>
        <v>0.166729079262187</v>
      </c>
      <c r="R80" s="24" t="n">
        <f aca="true">RAND()</f>
        <v>0.762660681734015</v>
      </c>
      <c r="S80" s="26" t="n">
        <f aca="false">IF(R80&lt;=(Datos!$D$24-Datos!$C$24)/(Datos!$E$24-Datos!$C$24),Datos!$C$24+SQRT((Datos!$E$24-Datos!$C$24)*(Datos!$D$24-Datos!$C$24)*R80),Datos!$E$24-SQRT((Datos!$E$24-Datos!$C$24)*(Datos!$E$24-Datos!$D$24)*(1-R80)))</f>
        <v>0.159330922302174</v>
      </c>
      <c r="T80" s="24" t="n">
        <f aca="true">RAND()</f>
        <v>0.694824186648001</v>
      </c>
      <c r="U80" s="26" t="n">
        <f aca="false">IF(T80&lt;=(Datos!$D$25-Datos!$C$25)/(Datos!$E$25-Datos!$C$25),Datos!$C$25+SQRT((Datos!$E$25-Datos!$C$25)*(Datos!$D$25-Datos!$C$25)*T80),Datos!$E$25-SQRT((Datos!$E$25-Datos!$C$25)*(Datos!$E$25-Datos!$D$25)*(1-T80)))</f>
        <v>0.190768300128361</v>
      </c>
      <c r="V80" s="24" t="n">
        <f aca="true">RAND()</f>
        <v>0.209609005812045</v>
      </c>
      <c r="W80" s="26" t="n">
        <f aca="false">IF(V80&lt;=(Datos!$D$26-Datos!$C$26)/(Datos!$E$26-Datos!$C$26),Datos!$C$26+SQRT((Datos!$E$26-Datos!$C$26)*(Datos!$D$26-Datos!$C$26)*V80),Datos!$E$26-SQRT((Datos!$E$26-Datos!$C$26)*(Datos!$E$26-Datos!$D$26)*(1-V80)))</f>
        <v>0.197130458491729</v>
      </c>
      <c r="X80" s="24" t="n">
        <f aca="true">RAND()</f>
        <v>0.942164693979531</v>
      </c>
      <c r="Y80" s="26" t="n">
        <f aca="false">IF(X80&lt;=(Datos!$D$27-Datos!$C$27)/(Datos!$E$27-Datos!$C$27),Datos!$C$27+SQRT((Datos!$E$27-Datos!$C$27)*(Datos!$D$27-Datos!$C$27)*X80),Datos!$E$27-SQRT((Datos!$E$27-Datos!$C$27)*(Datos!$E$27-Datos!$D$27)*(1-X80)))</f>
        <v>0.262327686837583</v>
      </c>
      <c r="Z80" s="24" t="n">
        <f aca="false">(1+Q80)</f>
        <v>1.16672907926219</v>
      </c>
      <c r="AA80" s="24" t="n">
        <f aca="false">Z80*(1+S80)</f>
        <v>1.3526250995378</v>
      </c>
      <c r="AB80" s="24" t="n">
        <f aca="false">AA80*(1+U80)</f>
        <v>1.61066309048758</v>
      </c>
      <c r="AC80" s="24" t="n">
        <f aca="false">AB80*(1+W80)</f>
        <v>1.9281738439911</v>
      </c>
      <c r="AD80" s="24" t="n">
        <f aca="false">AC80*(1+Y80)</f>
        <v>2.43398722830602</v>
      </c>
      <c r="AE80" s="23" t="n">
        <f aca="false">E80*Q80</f>
        <v>4959.84155492198</v>
      </c>
      <c r="AF80" s="23" t="n">
        <f aca="false">AE80*(1+S80)</f>
        <v>5750.09768434035</v>
      </c>
      <c r="AG80" s="23" t="n">
        <f aca="false">AF80*(1+U80)</f>
        <v>6847.03404515398</v>
      </c>
      <c r="AH80" s="23" t="n">
        <f aca="false">AG80*(1+W80)</f>
        <v>8196.79300578367</v>
      </c>
      <c r="AI80" s="23" t="n">
        <f aca="false">AH80*(1+Y80)</f>
        <v>10347.0387544774</v>
      </c>
      <c r="AJ80" s="25" t="n">
        <f aca="false">G80*Z80</f>
        <v>45885.5174150182</v>
      </c>
      <c r="AK80" s="25" t="n">
        <f aca="false">I80*AA80</f>
        <v>52387.9052099972</v>
      </c>
      <c r="AL80" s="25" t="n">
        <f aca="false">K80*AB80</f>
        <v>57388.7396015757</v>
      </c>
      <c r="AM80" s="25" t="n">
        <f aca="false">M80*AC80</f>
        <v>68978.1668008661</v>
      </c>
      <c r="AN80" s="25" t="n">
        <f aca="false">O80*AD80</f>
        <v>82214.8618671491</v>
      </c>
      <c r="AO80" s="25" t="n">
        <f aca="false">C80/Datos!$D$8</f>
        <v>13642.7668382939</v>
      </c>
      <c r="AP80" s="25" t="n">
        <f aca="false">AJ80-AO80</f>
        <v>32242.7505767243</v>
      </c>
      <c r="AQ80" s="25" t="n">
        <f aca="false">AK80-AO80</f>
        <v>38745.1383717033</v>
      </c>
      <c r="AR80" s="25" t="n">
        <f aca="false">AL80-AO80</f>
        <v>43745.9727632818</v>
      </c>
      <c r="AS80" s="25" t="n">
        <f aca="false">AM80-AO80</f>
        <v>55335.3999625722</v>
      </c>
      <c r="AT80" s="25" t="n">
        <f aca="false">AN80-AO80</f>
        <v>68572.0950288552</v>
      </c>
      <c r="AU80" s="25" t="n">
        <f aca="false">AP80*Datos!$D$6</f>
        <v>16121.3752883622</v>
      </c>
      <c r="AV80" s="25" t="n">
        <f aca="false">AQ80*Datos!$D$6</f>
        <v>19372.5691858517</v>
      </c>
      <c r="AW80" s="25" t="n">
        <f aca="false">AR80*Datos!$D$6</f>
        <v>21872.9863816409</v>
      </c>
      <c r="AX80" s="25" t="n">
        <f aca="false">AS80*Datos!$D$6</f>
        <v>27667.6999812861</v>
      </c>
      <c r="AY80" s="25" t="n">
        <f aca="false">AT80*Datos!$D$6</f>
        <v>34286.0475144276</v>
      </c>
      <c r="AZ80" s="25" t="n">
        <f aca="false">AJ80-AU80-AE80</f>
        <v>24804.300571734</v>
      </c>
      <c r="BA80" s="25" t="n">
        <f aca="false">AK80-AV80-AF80</f>
        <v>27265.2383398052</v>
      </c>
      <c r="BB80" s="25" t="n">
        <f aca="false">AL80-AW80-AG80</f>
        <v>28668.7191747808</v>
      </c>
      <c r="BC80" s="25" t="n">
        <f aca="false">AM80-AX80-AH80</f>
        <v>33113.6738137963</v>
      </c>
      <c r="BD80" s="25" t="n">
        <f aca="false">AN80-AY80-AI80</f>
        <v>37581.7755982441</v>
      </c>
      <c r="BE80" s="25" t="n">
        <f aca="false">AZ80/Z80</f>
        <v>21259.691742165</v>
      </c>
      <c r="BF80" s="25" t="n">
        <f aca="false">BA80/AA80</f>
        <v>20157.2766534659</v>
      </c>
      <c r="BG80" s="25" t="n">
        <f aca="false">BB80/AB80</f>
        <v>17799.3270871453</v>
      </c>
      <c r="BH80" s="25" t="n">
        <f aca="false">BC80/AC80</f>
        <v>17173.5935102484</v>
      </c>
      <c r="BI80" s="25" t="n">
        <f aca="false">BD80/AD80</f>
        <v>15440.416104566</v>
      </c>
      <c r="BJ80" s="25" t="n">
        <f aca="false">E80*AD80</f>
        <v>72406.0317043893</v>
      </c>
      <c r="BK80" s="25" t="n">
        <f aca="false">0.2*C80*AD80</f>
        <v>33206.3202431641</v>
      </c>
      <c r="BL80" s="25" t="n">
        <f aca="false">BJ80+BK80</f>
        <v>105612.351947553</v>
      </c>
      <c r="BM80" s="25" t="n">
        <f aca="false">BK80*Datos!$D$6</f>
        <v>16603.1601215821</v>
      </c>
      <c r="BN80" s="25" t="n">
        <f aca="false">BL80-BM80</f>
        <v>89009.1918259714</v>
      </c>
      <c r="BO80" s="25" t="n">
        <f aca="false">BN80/AD80</f>
        <v>36569.2928832331</v>
      </c>
      <c r="BP80" s="25" t="n">
        <f aca="false">-(C80+E80)</f>
        <v>-97961.7436555554</v>
      </c>
      <c r="BQ80" s="25" t="n">
        <f aca="false">BE80</f>
        <v>21259.691742165</v>
      </c>
      <c r="BR80" s="25" t="n">
        <f aca="false">BF80</f>
        <v>20157.2766534659</v>
      </c>
      <c r="BS80" s="25" t="n">
        <f aca="false">BG80</f>
        <v>17799.3270871453</v>
      </c>
      <c r="BT80" s="25" t="n">
        <f aca="false">BH80</f>
        <v>17173.5935102484</v>
      </c>
      <c r="BU80" s="25" t="n">
        <f aca="false">BI80+BO80</f>
        <v>52009.708987799</v>
      </c>
      <c r="BV80" s="27" t="n">
        <f aca="false">IFERROR(IRR(BP80:BU80,0.1),NA())*100</f>
        <v>8.38816939441918</v>
      </c>
    </row>
    <row r="81" customFormat="false" ht="15" hidden="false" customHeight="true" outlineLevel="0" collapsed="false">
      <c r="A81" s="23" t="n">
        <v>80</v>
      </c>
      <c r="B81" s="24" t="n">
        <f aca="true">RAND()</f>
        <v>0.901731786406874</v>
      </c>
      <c r="C81" s="25" t="n">
        <f aca="false">IF(B81&lt;=(Datos!$D$14-Datos!$C$14)/(Datos!$E$14-Datos!$C$14),Datos!$C$14+SQRT((Datos!$E$14-Datos!$C$14)*(Datos!$D$14-Datos!$C$14)*B81),Datos!$E$14-SQRT((Datos!$E$14-Datos!$C$14)*(Datos!$E$14-Datos!$D$14)*(1-B81)))</f>
        <v>89140.816959285</v>
      </c>
      <c r="D81" s="24" t="n">
        <f aca="true">RAND()</f>
        <v>0.169675972560972</v>
      </c>
      <c r="E81" s="25" t="n">
        <f aca="false">IF(D81&lt;=(Datos!$D$15-Datos!$C$15)/(Datos!$E$15-Datos!$C$15),Datos!$C$15+SQRT((Datos!$E$15-Datos!$C$15)*(Datos!$D$15-Datos!$C$15)*D81),Datos!$E$15-SQRT((Datos!$E$15-Datos!$C$15)*(Datos!$E$15-Datos!$D$15)*(1-D81)))</f>
        <v>28567.3096224007</v>
      </c>
      <c r="F81" s="24" t="n">
        <f aca="true">RAND()</f>
        <v>0.205403629292965</v>
      </c>
      <c r="G81" s="25" t="n">
        <f aca="false">IF(F81&lt;=(Datos!$D$19-Datos!$C$19)/(Datos!$E$19-Datos!$C$19),Datos!$C$19+SQRT((Datos!$E$19-Datos!$C$19)*(Datos!$D$19-Datos!$C$19)*F81),Datos!$E$19-SQRT((Datos!$E$19-Datos!$C$19)*(Datos!$E$19-Datos!$D$19)*(1-F81)))</f>
        <v>35550.7246728643</v>
      </c>
      <c r="H81" s="24" t="n">
        <f aca="true">RAND()</f>
        <v>0.802679080869215</v>
      </c>
      <c r="I81" s="25" t="n">
        <f aca="false">IF(H81&lt;=(Datos!$D$19-Datos!$C$19)/(Datos!$E$19-Datos!$C$19),Datos!$C$19+SQRT((Datos!$E$19-Datos!$C$19)*(Datos!$D$19-Datos!$C$19)*H81),Datos!$E$19-SQRT((Datos!$E$19-Datos!$C$19)*(Datos!$E$19-Datos!$D$19)*(1-H81)))</f>
        <v>41153.044199005</v>
      </c>
      <c r="J81" s="24" t="n">
        <f aca="true">RAND()</f>
        <v>0.250510682872296</v>
      </c>
      <c r="K81" s="25" t="n">
        <f aca="false">IF(J81&lt;=(Datos!$D$19-Datos!$C$19)/(Datos!$E$19-Datos!$C$19),Datos!$C$19+SQRT((Datos!$E$19-Datos!$C$19)*(Datos!$D$19-Datos!$C$19)*J81),Datos!$E$19-SQRT((Datos!$E$19-Datos!$C$19)*(Datos!$E$19-Datos!$D$19)*(1-J81)))</f>
        <v>36129.9757284058</v>
      </c>
      <c r="L81" s="24" t="n">
        <f aca="true">RAND()</f>
        <v>0.809435020917721</v>
      </c>
      <c r="M81" s="25" t="n">
        <f aca="false">IF(L81&lt;=(Datos!$D$19-Datos!$C$19)/(Datos!$E$19-Datos!$C$19),Datos!$C$19+SQRT((Datos!$E$19-Datos!$C$19)*(Datos!$D$19-Datos!$C$19)*L81),Datos!$E$19-SQRT((Datos!$E$19-Datos!$C$19)*(Datos!$E$19-Datos!$D$19)*(1-L81)))</f>
        <v>41219.474450401</v>
      </c>
      <c r="N81" s="24" t="n">
        <f aca="true">RAND()</f>
        <v>0.706737738206944</v>
      </c>
      <c r="O81" s="25" t="n">
        <f aca="false">IF(N81&lt;=(Datos!$D$19-Datos!$C$19)/(Datos!$E$19-Datos!$C$19),Datos!$C$19+SQRT((Datos!$E$19-Datos!$C$19)*(Datos!$D$19-Datos!$C$19)*N81),Datos!$E$19-SQRT((Datos!$E$19-Datos!$C$19)*(Datos!$E$19-Datos!$D$19)*(1-N81)))</f>
        <v>40310.1524934728</v>
      </c>
      <c r="P81" s="24" t="n">
        <f aca="true">RAND()</f>
        <v>0.275043805595821</v>
      </c>
      <c r="Q81" s="26" t="n">
        <f aca="false">IF(P81&lt;=(Datos!$D$23-Datos!$C$23)/(Datos!$E$23-Datos!$C$23),Datos!$C$23+SQRT((Datos!$E$23-Datos!$C$23)*(Datos!$D$23-Datos!$C$23)*P81),Datos!$E$23-SQRT((Datos!$E$23-Datos!$C$23)*(Datos!$E$23-Datos!$D$23)*(1-P81)))</f>
        <v>0.142250367414325</v>
      </c>
      <c r="R81" s="24" t="n">
        <f aca="true">RAND()</f>
        <v>0.73196496106613</v>
      </c>
      <c r="S81" s="26" t="n">
        <f aca="false">IF(R81&lt;=(Datos!$D$24-Datos!$C$24)/(Datos!$E$24-Datos!$C$24),Datos!$C$24+SQRT((Datos!$E$24-Datos!$C$24)*(Datos!$D$24-Datos!$C$24)*R81),Datos!$E$24-SQRT((Datos!$E$24-Datos!$C$24)*(Datos!$E$24-Datos!$D$24)*(1-R81)))</f>
        <v>0.158034957999563</v>
      </c>
      <c r="T81" s="24" t="n">
        <f aca="true">RAND()</f>
        <v>0.283927278352768</v>
      </c>
      <c r="U81" s="26" t="n">
        <f aca="false">IF(T81&lt;=(Datos!$D$25-Datos!$C$25)/(Datos!$E$25-Datos!$C$25),Datos!$C$25+SQRT((Datos!$E$25-Datos!$C$25)*(Datos!$D$25-Datos!$C$25)*T81),Datos!$E$25-SQRT((Datos!$E$25-Datos!$C$25)*(Datos!$E$25-Datos!$D$25)*(1-T81)))</f>
        <v>0.174418175290976</v>
      </c>
      <c r="V81" s="24" t="n">
        <f aca="true">RAND()</f>
        <v>0.140221536513964</v>
      </c>
      <c r="W81" s="26" t="n">
        <f aca="false">IF(V81&lt;=(Datos!$D$26-Datos!$C$26)/(Datos!$E$26-Datos!$C$26),Datos!$C$26+SQRT((Datos!$E$26-Datos!$C$26)*(Datos!$D$26-Datos!$C$26)*V81),Datos!$E$26-SQRT((Datos!$E$26-Datos!$C$26)*(Datos!$E$26-Datos!$D$26)*(1-V81)))</f>
        <v>0.194011072447159</v>
      </c>
      <c r="X81" s="24" t="n">
        <f aca="true">RAND()</f>
        <v>0.791052036616092</v>
      </c>
      <c r="Y81" s="26" t="n">
        <f aca="false">IF(X81&lt;=(Datos!$D$27-Datos!$C$27)/(Datos!$E$27-Datos!$C$27),Datos!$C$27+SQRT((Datos!$E$27-Datos!$C$27)*(Datos!$D$27-Datos!$C$27)*X81),Datos!$E$27-SQRT((Datos!$E$27-Datos!$C$27)*(Datos!$E$27-Datos!$D$27)*(1-X81)))</f>
        <v>0.246409540010993</v>
      </c>
      <c r="Z81" s="24" t="n">
        <f aca="false">(1+Q81)</f>
        <v>1.14225036741433</v>
      </c>
      <c r="AA81" s="24" t="n">
        <f aca="false">Z81*(1+S81)</f>
        <v>1.32276585625363</v>
      </c>
      <c r="AB81" s="24" t="n">
        <f aca="false">AA81*(1+U81)</f>
        <v>1.5534802632386</v>
      </c>
      <c r="AC81" s="24" t="n">
        <f aca="false">AB81*(1+W81)</f>
        <v>1.85487263513501</v>
      </c>
      <c r="AD81" s="24" t="n">
        <f aca="false">AC81*(1+Y81)</f>
        <v>2.31193094793761</v>
      </c>
      <c r="AE81" s="23" t="n">
        <f aca="false">E81*Q81</f>
        <v>4063.7102898253</v>
      </c>
      <c r="AF81" s="23" t="n">
        <f aca="false">AE81*(1+S81)</f>
        <v>4705.91857480023</v>
      </c>
      <c r="AG81" s="23" t="n">
        <f aca="false">AF81*(1+U81)</f>
        <v>5526.7163056848</v>
      </c>
      <c r="AH81" s="23" t="n">
        <f aca="false">AG81*(1+W81)</f>
        <v>6598.96046326191</v>
      </c>
      <c r="AI81" s="23" t="n">
        <f aca="false">AH81*(1+Y81)</f>
        <v>8225.007275565</v>
      </c>
      <c r="AJ81" s="25" t="n">
        <f aca="false">G81*Z81</f>
        <v>40607.8283194248</v>
      </c>
      <c r="AK81" s="25" t="n">
        <f aca="false">I81*AA81</f>
        <v>54435.8417473405</v>
      </c>
      <c r="AL81" s="25" t="n">
        <f aca="false">K81*AB81</f>
        <v>56127.204205368</v>
      </c>
      <c r="AM81" s="25" t="n">
        <f aca="false">M81*AC81</f>
        <v>76456.8751926956</v>
      </c>
      <c r="AN81" s="25" t="n">
        <f aca="false">O81*AD81</f>
        <v>93194.2890657442</v>
      </c>
      <c r="AO81" s="25" t="n">
        <f aca="false">C81/Datos!$D$8</f>
        <v>17828.163391857</v>
      </c>
      <c r="AP81" s="25" t="n">
        <f aca="false">AJ81-AO81</f>
        <v>22779.6649275678</v>
      </c>
      <c r="AQ81" s="25" t="n">
        <f aca="false">AK81-AO81</f>
        <v>36607.6783554835</v>
      </c>
      <c r="AR81" s="25" t="n">
        <f aca="false">AL81-AO81</f>
        <v>38299.040813511</v>
      </c>
      <c r="AS81" s="25" t="n">
        <f aca="false">AM81-AO81</f>
        <v>58628.7118008386</v>
      </c>
      <c r="AT81" s="25" t="n">
        <f aca="false">AN81-AO81</f>
        <v>75366.1256738872</v>
      </c>
      <c r="AU81" s="25" t="n">
        <f aca="false">AP81*Datos!$D$6</f>
        <v>11389.8324637839</v>
      </c>
      <c r="AV81" s="25" t="n">
        <f aca="false">AQ81*Datos!$D$6</f>
        <v>18303.8391777418</v>
      </c>
      <c r="AW81" s="25" t="n">
        <f aca="false">AR81*Datos!$D$6</f>
        <v>19149.5204067555</v>
      </c>
      <c r="AX81" s="25" t="n">
        <f aca="false">AS81*Datos!$D$6</f>
        <v>29314.3559004193</v>
      </c>
      <c r="AY81" s="25" t="n">
        <f aca="false">AT81*Datos!$D$6</f>
        <v>37683.0628369436</v>
      </c>
      <c r="AZ81" s="25" t="n">
        <f aca="false">AJ81-AU81-AE81</f>
        <v>25154.2855658156</v>
      </c>
      <c r="BA81" s="25" t="n">
        <f aca="false">AK81-AV81-AF81</f>
        <v>31426.0839947985</v>
      </c>
      <c r="BB81" s="25" t="n">
        <f aca="false">AL81-AW81-AG81</f>
        <v>31450.9674929277</v>
      </c>
      <c r="BC81" s="25" t="n">
        <f aca="false">AM81-AX81-AH81</f>
        <v>40543.5588290144</v>
      </c>
      <c r="BD81" s="25" t="n">
        <f aca="false">AN81-AY81-AI81</f>
        <v>47286.2189532356</v>
      </c>
      <c r="BE81" s="25" t="n">
        <f aca="false">AZ81/Z81</f>
        <v>22021.6918141655</v>
      </c>
      <c r="BF81" s="25" t="n">
        <f aca="false">BA81/AA81</f>
        <v>23757.8584646902</v>
      </c>
      <c r="BG81" s="25" t="n">
        <f aca="false">BB81/AB81</f>
        <v>20245.488943233</v>
      </c>
      <c r="BH81" s="25" t="n">
        <f aca="false">BC81/AC81</f>
        <v>21857.8667133462</v>
      </c>
      <c r="BI81" s="25" t="n">
        <f aca="false">BD81/AD81</f>
        <v>20453.1277179441</v>
      </c>
      <c r="BJ81" s="25" t="n">
        <f aca="false">E81*AD81</f>
        <v>66045.6472153441</v>
      </c>
      <c r="BK81" s="25" t="n">
        <f aca="false">0.2*C81*AD81</f>
        <v>41217.4826905226</v>
      </c>
      <c r="BL81" s="25" t="n">
        <f aca="false">BJ81+BK81</f>
        <v>107263.129905867</v>
      </c>
      <c r="BM81" s="25" t="n">
        <f aca="false">BK81*Datos!$D$6</f>
        <v>20608.7413452613</v>
      </c>
      <c r="BN81" s="25" t="n">
        <f aca="false">BL81-BM81</f>
        <v>86654.3885606054</v>
      </c>
      <c r="BO81" s="25" t="n">
        <f aca="false">BN81/AD81</f>
        <v>37481.3913183292</v>
      </c>
      <c r="BP81" s="25" t="n">
        <f aca="false">-(C81+E81)</f>
        <v>-117708.126581686</v>
      </c>
      <c r="BQ81" s="25" t="n">
        <f aca="false">BE81</f>
        <v>22021.6918141655</v>
      </c>
      <c r="BR81" s="25" t="n">
        <f aca="false">BF81</f>
        <v>23757.8584646902</v>
      </c>
      <c r="BS81" s="25" t="n">
        <f aca="false">BG81</f>
        <v>20245.488943233</v>
      </c>
      <c r="BT81" s="25" t="n">
        <f aca="false">BH81</f>
        <v>21857.8667133462</v>
      </c>
      <c r="BU81" s="25" t="n">
        <f aca="false">BI81+BO81</f>
        <v>57934.5190362734</v>
      </c>
      <c r="BV81" s="27" t="n">
        <f aca="false">IFERROR(IRR(BP81:BU81,0.1),NA())*100</f>
        <v>6.48696687222653</v>
      </c>
    </row>
    <row r="82" customFormat="false" ht="15" hidden="false" customHeight="true" outlineLevel="0" collapsed="false">
      <c r="A82" s="23" t="n">
        <v>81</v>
      </c>
      <c r="B82" s="24" t="n">
        <f aca="true">RAND()</f>
        <v>0.228109119313804</v>
      </c>
      <c r="C82" s="25" t="n">
        <f aca="false">IF(B82&lt;=(Datos!$D$14-Datos!$C$14)/(Datos!$E$14-Datos!$C$14),Datos!$C$14+SQRT((Datos!$E$14-Datos!$C$14)*(Datos!$D$14-Datos!$C$14)*B82),Datos!$E$14-SQRT((Datos!$E$14-Datos!$C$14)*(Datos!$E$14-Datos!$D$14)*(1-B82)))</f>
        <v>69552.1540882422</v>
      </c>
      <c r="D82" s="24" t="n">
        <f aca="true">RAND()</f>
        <v>0.139820705360833</v>
      </c>
      <c r="E82" s="25" t="n">
        <f aca="false">IF(D82&lt;=(Datos!$D$15-Datos!$C$15)/(Datos!$E$15-Datos!$C$15),Datos!$C$15+SQRT((Datos!$E$15-Datos!$C$15)*(Datos!$D$15-Datos!$C$15)*D82),Datos!$E$15-SQRT((Datos!$E$15-Datos!$C$15)*(Datos!$E$15-Datos!$D$15)*(1-D82)))</f>
        <v>28238.2947521902</v>
      </c>
      <c r="F82" s="24" t="n">
        <f aca="true">RAND()</f>
        <v>0.125842910075232</v>
      </c>
      <c r="G82" s="25" t="n">
        <f aca="false">IF(F82&lt;=(Datos!$D$19-Datos!$C$19)/(Datos!$E$19-Datos!$C$19),Datos!$C$19+SQRT((Datos!$E$19-Datos!$C$19)*(Datos!$D$19-Datos!$C$19)*F82),Datos!$E$19-SQRT((Datos!$E$19-Datos!$C$19)*(Datos!$E$19-Datos!$D$19)*(1-F82)))</f>
        <v>34344.7021199715</v>
      </c>
      <c r="H82" s="24" t="n">
        <f aca="true">RAND()</f>
        <v>0.555543384515523</v>
      </c>
      <c r="I82" s="25" t="n">
        <f aca="false">IF(H82&lt;=(Datos!$D$19-Datos!$C$19)/(Datos!$E$19-Datos!$C$19),Datos!$C$19+SQRT((Datos!$E$19-Datos!$C$19)*(Datos!$D$19-Datos!$C$19)*H82),Datos!$E$19-SQRT((Datos!$E$19-Datos!$C$19)*(Datos!$E$19-Datos!$D$19)*(1-H82)))</f>
        <v>39128.6092959075</v>
      </c>
      <c r="J82" s="24" t="n">
        <f aca="true">RAND()</f>
        <v>0.273129951586687</v>
      </c>
      <c r="K82" s="25" t="n">
        <f aca="false">IF(J82&lt;=(Datos!$D$19-Datos!$C$19)/(Datos!$E$19-Datos!$C$19),Datos!$C$19+SQRT((Datos!$E$19-Datos!$C$19)*(Datos!$D$19-Datos!$C$19)*J82),Datos!$E$19-SQRT((Datos!$E$19-Datos!$C$19)*(Datos!$E$19-Datos!$D$19)*(1-J82)))</f>
        <v>36400.7415771927</v>
      </c>
      <c r="L82" s="24" t="n">
        <f aca="true">RAND()</f>
        <v>0.441039761092695</v>
      </c>
      <c r="M82" s="25" t="n">
        <f aca="false">IF(L82&lt;=(Datos!$D$19-Datos!$C$19)/(Datos!$E$19-Datos!$C$19),Datos!$C$19+SQRT((Datos!$E$19-Datos!$C$19)*(Datos!$D$19-Datos!$C$19)*L82),Datos!$E$19-SQRT((Datos!$E$19-Datos!$C$19)*(Datos!$E$19-Datos!$D$19)*(1-L82)))</f>
        <v>38133.6316712711</v>
      </c>
      <c r="N82" s="24" t="n">
        <f aca="true">RAND()</f>
        <v>0.828331062564653</v>
      </c>
      <c r="O82" s="25" t="n">
        <f aca="false">IF(N82&lt;=(Datos!$D$19-Datos!$C$19)/(Datos!$E$19-Datos!$C$19),Datos!$C$19+SQRT((Datos!$E$19-Datos!$C$19)*(Datos!$D$19-Datos!$C$19)*N82),Datos!$E$19-SQRT((Datos!$E$19-Datos!$C$19)*(Datos!$E$19-Datos!$D$19)*(1-N82)))</f>
        <v>41411.801244684</v>
      </c>
      <c r="P82" s="24" t="n">
        <f aca="true">RAND()</f>
        <v>0.47714340932489</v>
      </c>
      <c r="Q82" s="26" t="n">
        <f aca="false">IF(P82&lt;=(Datos!$D$23-Datos!$C$23)/(Datos!$E$23-Datos!$C$23),Datos!$C$23+SQRT((Datos!$E$23-Datos!$C$23)*(Datos!$D$23-Datos!$C$23)*P82),Datos!$E$23-SQRT((Datos!$E$23-Datos!$C$23)*(Datos!$E$23-Datos!$D$23)*(1-P82)))</f>
        <v>0.149306281524356</v>
      </c>
      <c r="R82" s="24" t="n">
        <f aca="true">RAND()</f>
        <v>0.429890617646412</v>
      </c>
      <c r="S82" s="26" t="n">
        <f aca="false">IF(R82&lt;=(Datos!$D$24-Datos!$C$24)/(Datos!$E$24-Datos!$C$24),Datos!$C$24+SQRT((Datos!$E$24-Datos!$C$24)*(Datos!$D$24-Datos!$C$24)*R82),Datos!$E$24-SQRT((Datos!$E$24-Datos!$C$24)*(Datos!$E$24-Datos!$D$24)*(1-R82)))</f>
        <v>0.147817316760672</v>
      </c>
      <c r="T82" s="24" t="n">
        <f aca="true">RAND()</f>
        <v>0.666161637594262</v>
      </c>
      <c r="U82" s="26" t="n">
        <f aca="false">IF(T82&lt;=(Datos!$D$25-Datos!$C$25)/(Datos!$E$25-Datos!$C$25),Datos!$C$25+SQRT((Datos!$E$25-Datos!$C$25)*(Datos!$D$25-Datos!$C$25)*T82),Datos!$E$25-SQRT((Datos!$E$25-Datos!$C$25)*(Datos!$E$25-Datos!$D$25)*(1-T82)))</f>
        <v>0.189426360786847</v>
      </c>
      <c r="V82" s="24" t="n">
        <f aca="true">RAND()</f>
        <v>0.460752805712506</v>
      </c>
      <c r="W82" s="26" t="n">
        <f aca="false">IF(V82&lt;=(Datos!$D$26-Datos!$C$26)/(Datos!$E$26-Datos!$C$26),Datos!$C$26+SQRT((Datos!$E$26-Datos!$C$26)*(Datos!$D$26-Datos!$C$26)*V82),Datos!$E$26-SQRT((Datos!$E$26-Datos!$C$26)*(Datos!$E$26-Datos!$D$26)*(1-V82)))</f>
        <v>0.206556183639024</v>
      </c>
      <c r="X82" s="24" t="n">
        <f aca="true">RAND()</f>
        <v>0.859806185506211</v>
      </c>
      <c r="Y82" s="26" t="n">
        <f aca="false">IF(X82&lt;=(Datos!$D$27-Datos!$C$27)/(Datos!$E$27-Datos!$C$27),Datos!$C$27+SQRT((Datos!$E$27-Datos!$C$27)*(Datos!$D$27-Datos!$C$27)*X82),Datos!$E$27-SQRT((Datos!$E$27-Datos!$C$27)*(Datos!$E$27-Datos!$D$27)*(1-X82)))</f>
        <v>0.252485520207235</v>
      </c>
      <c r="Z82" s="24" t="n">
        <f aca="false">(1+Q82)</f>
        <v>1.14930628152436</v>
      </c>
      <c r="AA82" s="24" t="n">
        <f aca="false">Z82*(1+S82)</f>
        <v>1.31919365219547</v>
      </c>
      <c r="AB82" s="24" t="n">
        <f aca="false">AA82*(1+U82)</f>
        <v>1.56908370490397</v>
      </c>
      <c r="AC82" s="24" t="n">
        <f aca="false">AB82*(1+W82)</f>
        <v>1.89318764679911</v>
      </c>
      <c r="AD82" s="24" t="n">
        <f aca="false">AC82*(1+Y82)</f>
        <v>2.3711901146511</v>
      </c>
      <c r="AE82" s="23" t="n">
        <f aca="false">E82*Q82</f>
        <v>4216.15478603825</v>
      </c>
      <c r="AF82" s="23" t="n">
        <f aca="false">AE82*(1+S82)</f>
        <v>4839.37547355809</v>
      </c>
      <c r="AG82" s="23" t="n">
        <f aca="false">AF82*(1+U82)</f>
        <v>5756.08075799532</v>
      </c>
      <c r="AH82" s="23" t="n">
        <f aca="false">AG82*(1+W82)</f>
        <v>6945.03483208485</v>
      </c>
      <c r="AI82" s="23" t="n">
        <f aca="false">AH82*(1+Y82)</f>
        <v>8698.55556452116</v>
      </c>
      <c r="AJ82" s="25" t="n">
        <f aca="false">G82*Z82</f>
        <v>39472.5818835661</v>
      </c>
      <c r="AK82" s="25" t="n">
        <f aca="false">I82*AA82</f>
        <v>51618.2130023978</v>
      </c>
      <c r="AL82" s="25" t="n">
        <f aca="false">K82*AB82</f>
        <v>57115.8104551934</v>
      </c>
      <c r="AM82" s="25" t="n">
        <f aca="false">M82*AC82</f>
        <v>72194.1204076378</v>
      </c>
      <c r="AN82" s="25" t="n">
        <f aca="false">O82*AD82</f>
        <v>98195.2537412908</v>
      </c>
      <c r="AO82" s="25" t="n">
        <f aca="false">C82/Datos!$D$8</f>
        <v>13910.4308176484</v>
      </c>
      <c r="AP82" s="25" t="n">
        <f aca="false">AJ82-AO82</f>
        <v>25562.1510659177</v>
      </c>
      <c r="AQ82" s="25" t="n">
        <f aca="false">AK82-AO82</f>
        <v>37707.7821847494</v>
      </c>
      <c r="AR82" s="25" t="n">
        <f aca="false">AL82-AO82</f>
        <v>43205.379637545</v>
      </c>
      <c r="AS82" s="25" t="n">
        <f aca="false">AM82-AO82</f>
        <v>58283.6895899894</v>
      </c>
      <c r="AT82" s="25" t="n">
        <f aca="false">AN82-AO82</f>
        <v>84284.8229236424</v>
      </c>
      <c r="AU82" s="25" t="n">
        <f aca="false">AP82*Datos!$D$6</f>
        <v>12781.0755329588</v>
      </c>
      <c r="AV82" s="25" t="n">
        <f aca="false">AQ82*Datos!$D$6</f>
        <v>18853.8910923747</v>
      </c>
      <c r="AW82" s="25" t="n">
        <f aca="false">AR82*Datos!$D$6</f>
        <v>21602.6898187725</v>
      </c>
      <c r="AX82" s="25" t="n">
        <f aca="false">AS82*Datos!$D$6</f>
        <v>29141.8447949947</v>
      </c>
      <c r="AY82" s="25" t="n">
        <f aca="false">AT82*Datos!$D$6</f>
        <v>42142.4114618212</v>
      </c>
      <c r="AZ82" s="25" t="n">
        <f aca="false">AJ82-AU82-AE82</f>
        <v>22475.351564569</v>
      </c>
      <c r="BA82" s="25" t="n">
        <f aca="false">AK82-AV82-AF82</f>
        <v>27924.9464364651</v>
      </c>
      <c r="BB82" s="25" t="n">
        <f aca="false">AL82-AW82-AG82</f>
        <v>29757.0398784256</v>
      </c>
      <c r="BC82" s="25" t="n">
        <f aca="false">AM82-AX82-AH82</f>
        <v>36107.2407805583</v>
      </c>
      <c r="BD82" s="25" t="n">
        <f aca="false">AN82-AY82-AI82</f>
        <v>47354.2867149485</v>
      </c>
      <c r="BE82" s="25" t="n">
        <f aca="false">AZ82/Z82</f>
        <v>19555.5805496507</v>
      </c>
      <c r="BF82" s="25" t="n">
        <f aca="false">BA82/AA82</f>
        <v>21168.1934566551</v>
      </c>
      <c r="BG82" s="25" t="n">
        <f aca="false">BB82/AB82</f>
        <v>18964.5968442753</v>
      </c>
      <c r="BH82" s="25" t="n">
        <f aca="false">BC82/AC82</f>
        <v>19072.1933145963</v>
      </c>
      <c r="BI82" s="25" t="n">
        <f aca="false">BD82/AD82</f>
        <v>19970.6832540993</v>
      </c>
      <c r="BJ82" s="25" t="n">
        <f aca="false">E82*AD82</f>
        <v>66958.3653709973</v>
      </c>
      <c r="BK82" s="25" t="n">
        <f aca="false">0.2*C82*AD82</f>
        <v>32984.2760453459</v>
      </c>
      <c r="BL82" s="25" t="n">
        <f aca="false">BJ82+BK82</f>
        <v>99942.6414163433</v>
      </c>
      <c r="BM82" s="25" t="n">
        <f aca="false">BK82*Datos!$D$6</f>
        <v>16492.138022673</v>
      </c>
      <c r="BN82" s="25" t="n">
        <f aca="false">BL82-BM82</f>
        <v>83450.5033936703</v>
      </c>
      <c r="BO82" s="25" t="n">
        <f aca="false">BN82/AD82</f>
        <v>35193.5101610144</v>
      </c>
      <c r="BP82" s="25" t="n">
        <f aca="false">-(C82+E82)</f>
        <v>-97790.4488404324</v>
      </c>
      <c r="BQ82" s="25" t="n">
        <f aca="false">BE82</f>
        <v>19555.5805496507</v>
      </c>
      <c r="BR82" s="25" t="n">
        <f aca="false">BF82</f>
        <v>21168.1934566551</v>
      </c>
      <c r="BS82" s="25" t="n">
        <f aca="false">BG82</f>
        <v>18964.5968442753</v>
      </c>
      <c r="BT82" s="25" t="n">
        <f aca="false">BH82</f>
        <v>19072.1933145963</v>
      </c>
      <c r="BU82" s="25" t="n">
        <f aca="false">BI82+BO82</f>
        <v>55164.1934151137</v>
      </c>
      <c r="BV82" s="27" t="n">
        <f aca="false">IFERROR(IRR(BP82:BU82,0.1),NA())*100</f>
        <v>9.66089023019736</v>
      </c>
    </row>
    <row r="83" customFormat="false" ht="15" hidden="false" customHeight="true" outlineLevel="0" collapsed="false">
      <c r="A83" s="23" t="n">
        <v>82</v>
      </c>
      <c r="B83" s="24" t="n">
        <f aca="true">RAND()</f>
        <v>0.717106485312249</v>
      </c>
      <c r="C83" s="25" t="n">
        <f aca="false">IF(B83&lt;=(Datos!$D$14-Datos!$C$14)/(Datos!$E$14-Datos!$C$14),Datos!$C$14+SQRT((Datos!$E$14-Datos!$C$14)*(Datos!$D$14-Datos!$C$14)*B83),Datos!$E$14-SQRT((Datos!$E$14-Datos!$C$14)*(Datos!$E$14-Datos!$D$14)*(1-B83)))</f>
        <v>81575.2281526934</v>
      </c>
      <c r="D83" s="24" t="n">
        <f aca="true">RAND()</f>
        <v>0.236910422221142</v>
      </c>
      <c r="E83" s="25" t="n">
        <f aca="false">IF(D83&lt;=(Datos!$D$15-Datos!$C$15)/(Datos!$E$15-Datos!$C$15),Datos!$C$15+SQRT((Datos!$E$15-Datos!$C$15)*(Datos!$D$15-Datos!$C$15)*D83),Datos!$E$15-SQRT((Datos!$E$15-Datos!$C$15)*(Datos!$E$15-Datos!$D$15)*(1-D83)))</f>
        <v>29215.2439628787</v>
      </c>
      <c r="F83" s="24" t="n">
        <f aca="true">RAND()</f>
        <v>0.323995080134173</v>
      </c>
      <c r="G83" s="25" t="n">
        <f aca="false">IF(F83&lt;=(Datos!$D$19-Datos!$C$19)/(Datos!$E$19-Datos!$C$19),Datos!$C$19+SQRT((Datos!$E$19-Datos!$C$19)*(Datos!$D$19-Datos!$C$19)*F83),Datos!$E$19-SQRT((Datos!$E$19-Datos!$C$19)*(Datos!$E$19-Datos!$D$19)*(1-F83)))</f>
        <v>36971.3170936435</v>
      </c>
      <c r="H83" s="24" t="n">
        <f aca="true">RAND()</f>
        <v>0.377526442993243</v>
      </c>
      <c r="I83" s="25" t="n">
        <f aca="false">IF(H83&lt;=(Datos!$D$19-Datos!$C$19)/(Datos!$E$19-Datos!$C$19),Datos!$C$19+SQRT((Datos!$E$19-Datos!$C$19)*(Datos!$D$19-Datos!$C$19)*H83),Datos!$E$19-SQRT((Datos!$E$19-Datos!$C$19)*(Datos!$E$19-Datos!$D$19)*(1-H83)))</f>
        <v>37525.2220199132</v>
      </c>
      <c r="J83" s="24" t="n">
        <f aca="true">RAND()</f>
        <v>0.924443305339489</v>
      </c>
      <c r="K83" s="25" t="n">
        <f aca="false">IF(J83&lt;=(Datos!$D$19-Datos!$C$19)/(Datos!$E$19-Datos!$C$19),Datos!$C$19+SQRT((Datos!$E$19-Datos!$C$19)*(Datos!$D$19-Datos!$C$19)*J83),Datos!$E$19-SQRT((Datos!$E$19-Datos!$C$19)*(Datos!$E$19-Datos!$D$19)*(1-J83)))</f>
        <v>42619.5059127277</v>
      </c>
      <c r="L83" s="24" t="n">
        <f aca="true">RAND()</f>
        <v>0.968575866401412</v>
      </c>
      <c r="M83" s="25" t="n">
        <f aca="false">IF(L83&lt;=(Datos!$D$19-Datos!$C$19)/(Datos!$E$19-Datos!$C$19),Datos!$C$19+SQRT((Datos!$E$19-Datos!$C$19)*(Datos!$D$19-Datos!$C$19)*L83),Datos!$E$19-SQRT((Datos!$E$19-Datos!$C$19)*(Datos!$E$19-Datos!$D$19)*(1-L83)))</f>
        <v>43464.8094516008</v>
      </c>
      <c r="N83" s="24" t="n">
        <f aca="true">RAND()</f>
        <v>0.199358812986166</v>
      </c>
      <c r="O83" s="25" t="n">
        <f aca="false">IF(N83&lt;=(Datos!$D$19-Datos!$C$19)/(Datos!$E$19-Datos!$C$19),Datos!$C$19+SQRT((Datos!$E$19-Datos!$C$19)*(Datos!$D$19-Datos!$C$19)*N83),Datos!$E$19-SQRT((Datos!$E$19-Datos!$C$19)*(Datos!$E$19-Datos!$D$19)*(1-N83)))</f>
        <v>35468.4387120937</v>
      </c>
      <c r="P83" s="24" t="n">
        <f aca="true">RAND()</f>
        <v>0.11864170443883</v>
      </c>
      <c r="Q83" s="26" t="n">
        <f aca="false">IF(P83&lt;=(Datos!$D$23-Datos!$C$23)/(Datos!$E$23-Datos!$C$23),Datos!$C$23+SQRT((Datos!$E$23-Datos!$C$23)*(Datos!$D$23-Datos!$C$23)*P83),Datos!$E$23-SQRT((Datos!$E$23-Datos!$C$23)*(Datos!$E$23-Datos!$D$23)*(1-P83)))</f>
        <v>0.134613523462529</v>
      </c>
      <c r="R83" s="24" t="n">
        <f aca="true">RAND()</f>
        <v>0.697419545853259</v>
      </c>
      <c r="S83" s="26" t="n">
        <f aca="false">IF(R83&lt;=(Datos!$D$24-Datos!$C$24)/(Datos!$E$24-Datos!$C$24),Datos!$C$24+SQRT((Datos!$E$24-Datos!$C$24)*(Datos!$D$24-Datos!$C$24)*R83),Datos!$E$24-SQRT((Datos!$E$24-Datos!$C$24)*(Datos!$E$24-Datos!$D$24)*(1-R83)))</f>
        <v>0.156662373354085</v>
      </c>
      <c r="T83" s="24" t="n">
        <f aca="true">RAND()</f>
        <v>0.201471832097973</v>
      </c>
      <c r="U83" s="26" t="n">
        <f aca="false">IF(T83&lt;=(Datos!$D$25-Datos!$C$25)/(Datos!$E$25-Datos!$C$25),Datos!$C$25+SQRT((Datos!$E$25-Datos!$C$25)*(Datos!$D$25-Datos!$C$25)*T83),Datos!$E$25-SQRT((Datos!$E$25-Datos!$C$25)*(Datos!$E$25-Datos!$D$25)*(1-T83)))</f>
        <v>0.170569172258643</v>
      </c>
      <c r="V83" s="24" t="n">
        <f aca="true">RAND()</f>
        <v>0.197475297143667</v>
      </c>
      <c r="W83" s="26" t="n">
        <f aca="false">IF(V83&lt;=(Datos!$D$26-Datos!$C$26)/(Datos!$E$26-Datos!$C$26),Datos!$C$26+SQRT((Datos!$E$26-Datos!$C$26)*(Datos!$D$26-Datos!$C$26)*V83),Datos!$E$26-SQRT((Datos!$E$26-Datos!$C$26)*(Datos!$E$26-Datos!$D$26)*(1-V83)))</f>
        <v>0.19662724920127</v>
      </c>
      <c r="X83" s="24" t="n">
        <f aca="true">RAND()</f>
        <v>0.183669852783512</v>
      </c>
      <c r="Y83" s="26" t="n">
        <f aca="false">IF(X83&lt;=(Datos!$D$27-Datos!$C$27)/(Datos!$E$27-Datos!$C$27),Datos!$C$27+SQRT((Datos!$E$27-Datos!$C$27)*(Datos!$D$27-Datos!$C$27)*X83),Datos!$E$27-SQRT((Datos!$E$27-Datos!$C$27)*(Datos!$E$27-Datos!$D$27)*(1-X83)))</f>
        <v>0.212269005422683</v>
      </c>
      <c r="Z83" s="24" t="n">
        <f aca="false">(1+Q83)</f>
        <v>1.13461352346253</v>
      </c>
      <c r="AA83" s="24" t="n">
        <f aca="false">Z83*(1+S83)</f>
        <v>1.31236477088781</v>
      </c>
      <c r="AB83" s="24" t="n">
        <f aca="false">AA83*(1+U83)</f>
        <v>1.53621374355955</v>
      </c>
      <c r="AC83" s="24" t="n">
        <f aca="false">AB83*(1+W83)</f>
        <v>1.83827522614085</v>
      </c>
      <c r="AD83" s="24" t="n">
        <f aca="false">AC83*(1+Y83)</f>
        <v>2.22848408008692</v>
      </c>
      <c r="AE83" s="23" t="n">
        <f aca="false">E83*Q83</f>
        <v>3932.76692866049</v>
      </c>
      <c r="AF83" s="23" t="n">
        <f aca="false">AE83*(1+S83)</f>
        <v>4548.8835295529</v>
      </c>
      <c r="AG83" s="23" t="n">
        <f aca="false">AF83*(1+U83)</f>
        <v>5324.78282788972</v>
      </c>
      <c r="AH83" s="23" t="n">
        <f aca="false">AG83*(1+W83)</f>
        <v>6371.78022793183</v>
      </c>
      <c r="AI83" s="23" t="n">
        <f aca="false">AH83*(1+Y83)</f>
        <v>7724.31167968684</v>
      </c>
      <c r="AJ83" s="25" t="n">
        <f aca="false">G83*Z83</f>
        <v>41948.1563546693</v>
      </c>
      <c r="AK83" s="25" t="n">
        <f aca="false">I83*AA83</f>
        <v>49246.7793986776</v>
      </c>
      <c r="AL83" s="25" t="n">
        <f aca="false">K83*AB83</f>
        <v>65472.6707268497</v>
      </c>
      <c r="AM83" s="25" t="n">
        <f aca="false">M83*AC83</f>
        <v>79900.2824238104</v>
      </c>
      <c r="AN83" s="25" t="n">
        <f aca="false">O83*AD83</f>
        <v>79040.8510154395</v>
      </c>
      <c r="AO83" s="25" t="n">
        <f aca="false">C83/Datos!$D$8</f>
        <v>16315.0456305387</v>
      </c>
      <c r="AP83" s="25" t="n">
        <f aca="false">AJ83-AO83</f>
        <v>25633.1107241306</v>
      </c>
      <c r="AQ83" s="25" t="n">
        <f aca="false">AK83-AO83</f>
        <v>32931.7337681389</v>
      </c>
      <c r="AR83" s="25" t="n">
        <f aca="false">AL83-AO83</f>
        <v>49157.625096311</v>
      </c>
      <c r="AS83" s="25" t="n">
        <f aca="false">AM83-AO83</f>
        <v>63585.2367932717</v>
      </c>
      <c r="AT83" s="25" t="n">
        <f aca="false">AN83-AO83</f>
        <v>62725.8053849008</v>
      </c>
      <c r="AU83" s="25" t="n">
        <f aca="false">AP83*Datos!$D$6</f>
        <v>12816.5553620653</v>
      </c>
      <c r="AV83" s="25" t="n">
        <f aca="false">AQ83*Datos!$D$6</f>
        <v>16465.8668840694</v>
      </c>
      <c r="AW83" s="25" t="n">
        <f aca="false">AR83*Datos!$D$6</f>
        <v>24578.8125481555</v>
      </c>
      <c r="AX83" s="25" t="n">
        <f aca="false">AS83*Datos!$D$6</f>
        <v>31792.6183966358</v>
      </c>
      <c r="AY83" s="25" t="n">
        <f aca="false">AT83*Datos!$D$6</f>
        <v>31362.9026924504</v>
      </c>
      <c r="AZ83" s="25" t="n">
        <f aca="false">AJ83-AU83-AE83</f>
        <v>25198.8340639435</v>
      </c>
      <c r="BA83" s="25" t="n">
        <f aca="false">AK83-AV83-AF83</f>
        <v>28232.0289850552</v>
      </c>
      <c r="BB83" s="25" t="n">
        <f aca="false">AL83-AW83-AG83</f>
        <v>35569.0753508045</v>
      </c>
      <c r="BC83" s="25" t="n">
        <f aca="false">AM83-AX83-AH83</f>
        <v>41735.8837992427</v>
      </c>
      <c r="BD83" s="25" t="n">
        <f aca="false">AN83-AY83-AI83</f>
        <v>39953.6366433023</v>
      </c>
      <c r="BE83" s="25" t="n">
        <f aca="false">AZ83/Z83</f>
        <v>22209.178317427</v>
      </c>
      <c r="BF83" s="25" t="n">
        <f aca="false">BA83/AA83</f>
        <v>21512.3337743639</v>
      </c>
      <c r="BG83" s="25" t="n">
        <f aca="false">BB83/AB83</f>
        <v>23153.7281188409</v>
      </c>
      <c r="BH83" s="25" t="n">
        <f aca="false">BC83/AC83</f>
        <v>22703.8275910731</v>
      </c>
      <c r="BI83" s="25" t="n">
        <f aca="false">BD83/AD83</f>
        <v>17928.6165875342</v>
      </c>
      <c r="BJ83" s="25" t="n">
        <f aca="false">E83*AD83</f>
        <v>65105.7060671308</v>
      </c>
      <c r="BK83" s="25" t="n">
        <f aca="false">0.2*C83*AD83</f>
        <v>36357.8194535472</v>
      </c>
      <c r="BL83" s="25" t="n">
        <f aca="false">BJ83+BK83</f>
        <v>101463.525520678</v>
      </c>
      <c r="BM83" s="25" t="n">
        <f aca="false">BK83*Datos!$D$6</f>
        <v>18178.9097267736</v>
      </c>
      <c r="BN83" s="25" t="n">
        <f aca="false">BL83-BM83</f>
        <v>83284.6157939044</v>
      </c>
      <c r="BO83" s="25" t="n">
        <f aca="false">BN83/AD83</f>
        <v>37372.7667781481</v>
      </c>
      <c r="BP83" s="25" t="n">
        <f aca="false">-(C83+E83)</f>
        <v>-110790.472115572</v>
      </c>
      <c r="BQ83" s="25" t="n">
        <f aca="false">BE83</f>
        <v>22209.178317427</v>
      </c>
      <c r="BR83" s="25" t="n">
        <f aca="false">BF83</f>
        <v>21512.3337743639</v>
      </c>
      <c r="BS83" s="25" t="n">
        <f aca="false">BG83</f>
        <v>23153.7281188409</v>
      </c>
      <c r="BT83" s="25" t="n">
        <f aca="false">BH83</f>
        <v>22703.8275910731</v>
      </c>
      <c r="BU83" s="25" t="n">
        <f aca="false">BI83+BO83</f>
        <v>55301.3833656823</v>
      </c>
      <c r="BV83" s="27" t="n">
        <f aca="false">IFERROR(IRR(BP83:BU83,0.1),NA())*100</f>
        <v>8.27273217343956</v>
      </c>
    </row>
    <row r="84" customFormat="false" ht="15" hidden="false" customHeight="true" outlineLevel="0" collapsed="false">
      <c r="A84" s="23" t="n">
        <v>83</v>
      </c>
      <c r="B84" s="24" t="n">
        <f aca="true">RAND()</f>
        <v>0.00290126918687375</v>
      </c>
      <c r="C84" s="25" t="n">
        <f aca="false">IF(B84&lt;=(Datos!$D$14-Datos!$C$14)/(Datos!$E$14-Datos!$C$14),Datos!$C$14+SQRT((Datos!$E$14-Datos!$C$14)*(Datos!$D$14-Datos!$C$14)*B84),Datos!$E$14-SQRT((Datos!$E$14-Datos!$C$14)*(Datos!$E$14-Datos!$D$14)*(1-B84)))</f>
        <v>61077.2686177317</v>
      </c>
      <c r="D84" s="24" t="n">
        <f aca="true">RAND()</f>
        <v>0.461480088638951</v>
      </c>
      <c r="E84" s="25" t="n">
        <f aca="false">IF(D84&lt;=(Datos!$D$15-Datos!$C$15)/(Datos!$E$15-Datos!$C$15),Datos!$C$15+SQRT((Datos!$E$15-Datos!$C$15)*(Datos!$D$15-Datos!$C$15)*D84),Datos!$E$15-SQRT((Datos!$E$15-Datos!$C$15)*(Datos!$E$15-Datos!$D$15)*(1-D84)))</f>
        <v>31012.3425352232</v>
      </c>
      <c r="F84" s="24" t="n">
        <f aca="true">RAND()</f>
        <v>0.0461738037627244</v>
      </c>
      <c r="G84" s="25" t="n">
        <f aca="false">IF(F84&lt;=(Datos!$D$19-Datos!$C$19)/(Datos!$E$19-Datos!$C$19),Datos!$C$19+SQRT((Datos!$E$19-Datos!$C$19)*(Datos!$D$19-Datos!$C$19)*F84),Datos!$E$19-SQRT((Datos!$E$19-Datos!$C$19)*(Datos!$E$19-Datos!$D$19)*(1-F84)))</f>
        <v>32631.7428758161</v>
      </c>
      <c r="H84" s="24" t="n">
        <f aca="true">RAND()</f>
        <v>0.242830833046935</v>
      </c>
      <c r="I84" s="25" t="n">
        <f aca="false">IF(H84&lt;=(Datos!$D$19-Datos!$C$19)/(Datos!$E$19-Datos!$C$19),Datos!$C$19+SQRT((Datos!$E$19-Datos!$C$19)*(Datos!$D$19-Datos!$C$19)*H84),Datos!$E$19-SQRT((Datos!$E$19-Datos!$C$19)*(Datos!$E$19-Datos!$D$19)*(1-H84)))</f>
        <v>36035.281680008</v>
      </c>
      <c r="J84" s="24" t="n">
        <f aca="true">RAND()</f>
        <v>0.042854013916138</v>
      </c>
      <c r="K84" s="25" t="n">
        <f aca="false">IF(J84&lt;=(Datos!$D$19-Datos!$C$19)/(Datos!$E$19-Datos!$C$19),Datos!$C$19+SQRT((Datos!$E$19-Datos!$C$19)*(Datos!$D$19-Datos!$C$19)*J84),Datos!$E$19-SQRT((Datos!$E$19-Datos!$C$19)*(Datos!$E$19-Datos!$D$19)*(1-J84)))</f>
        <v>32535.370207173</v>
      </c>
      <c r="L84" s="24" t="n">
        <f aca="true">RAND()</f>
        <v>0.801468869058769</v>
      </c>
      <c r="M84" s="25" t="n">
        <f aca="false">IF(L84&lt;=(Datos!$D$19-Datos!$C$19)/(Datos!$E$19-Datos!$C$19),Datos!$C$19+SQRT((Datos!$E$19-Datos!$C$19)*(Datos!$D$19-Datos!$C$19)*L84),Datos!$E$19-SQRT((Datos!$E$19-Datos!$C$19)*(Datos!$E$19-Datos!$D$19)*(1-L84)))</f>
        <v>41141.265126937</v>
      </c>
      <c r="N84" s="24" t="n">
        <f aca="true">RAND()</f>
        <v>0.102114585590321</v>
      </c>
      <c r="O84" s="25" t="n">
        <f aca="false">IF(N84&lt;=(Datos!$D$19-Datos!$C$19)/(Datos!$E$19-Datos!$C$19),Datos!$C$19+SQRT((Datos!$E$19-Datos!$C$19)*(Datos!$D$19-Datos!$C$19)*N84),Datos!$E$19-SQRT((Datos!$E$19-Datos!$C$19)*(Datos!$E$19-Datos!$D$19)*(1-N84)))</f>
        <v>33913.717904825</v>
      </c>
      <c r="P84" s="24" t="n">
        <f aca="true">RAND()</f>
        <v>0.691602797037986</v>
      </c>
      <c r="Q84" s="26" t="n">
        <f aca="false">IF(P84&lt;=(Datos!$D$23-Datos!$C$23)/(Datos!$E$23-Datos!$C$23),Datos!$C$23+SQRT((Datos!$E$23-Datos!$C$23)*(Datos!$D$23-Datos!$C$23)*P84),Datos!$E$23-SQRT((Datos!$E$23-Datos!$C$23)*(Datos!$E$23-Datos!$D$23)*(1-P84)))</f>
        <v>0.156439122144291</v>
      </c>
      <c r="R84" s="24" t="n">
        <f aca="true">RAND()</f>
        <v>0.716241556502397</v>
      </c>
      <c r="S84" s="26" t="n">
        <f aca="false">IF(R84&lt;=(Datos!$D$24-Datos!$C$24)/(Datos!$E$24-Datos!$C$24),Datos!$C$24+SQRT((Datos!$E$24-Datos!$C$24)*(Datos!$D$24-Datos!$C$24)*R84),Datos!$E$24-SQRT((Datos!$E$24-Datos!$C$24)*(Datos!$E$24-Datos!$D$24)*(1-R84)))</f>
        <v>0.157399884993751</v>
      </c>
      <c r="T84" s="24" t="n">
        <f aca="true">RAND()</f>
        <v>0.7163486603353</v>
      </c>
      <c r="U84" s="26" t="n">
        <f aca="false">IF(T84&lt;=(Datos!$D$25-Datos!$C$25)/(Datos!$E$25-Datos!$C$25),Datos!$C$25+SQRT((Datos!$E$25-Datos!$C$25)*(Datos!$D$25-Datos!$C$25)*T84),Datos!$E$25-SQRT((Datos!$E$25-Datos!$C$25)*(Datos!$E$25-Datos!$D$25)*(1-T84)))</f>
        <v>0.191818024358446</v>
      </c>
      <c r="V84" s="24" t="n">
        <f aca="true">RAND()</f>
        <v>0.652252132519865</v>
      </c>
      <c r="W84" s="26" t="n">
        <f aca="false">IF(V84&lt;=(Datos!$D$26-Datos!$C$26)/(Datos!$E$26-Datos!$C$26),Datos!$C$26+SQRT((Datos!$E$26-Datos!$C$26)*(Datos!$D$26-Datos!$C$26)*V84),Datos!$E$26-SQRT((Datos!$E$26-Datos!$C$26)*(Datos!$E$26-Datos!$D$26)*(1-V84)))</f>
        <v>0.215112788357616</v>
      </c>
      <c r="X84" s="24" t="n">
        <f aca="true">RAND()</f>
        <v>0.14779114974855</v>
      </c>
      <c r="Y84" s="26" t="n">
        <f aca="false">IF(X84&lt;=(Datos!$D$27-Datos!$C$27)/(Datos!$E$27-Datos!$C$27),Datos!$C$27+SQRT((Datos!$E$27-Datos!$C$27)*(Datos!$D$27-Datos!$C$27)*X84),Datos!$E$27-SQRT((Datos!$E$27-Datos!$C$27)*(Datos!$E$27-Datos!$D$27)*(1-X84)))</f>
        <v>0.209975888073402</v>
      </c>
      <c r="Z84" s="24" t="n">
        <f aca="false">(1+Q84)</f>
        <v>1.15643912214429</v>
      </c>
      <c r="AA84" s="24" t="n">
        <f aca="false">Z84*(1+S84)</f>
        <v>1.33846250697208</v>
      </c>
      <c r="AB84" s="24" t="n">
        <f aca="false">AA84*(1+U84)</f>
        <v>1.59520374073731</v>
      </c>
      <c r="AC84" s="24" t="n">
        <f aca="false">AB84*(1+W84)</f>
        <v>1.93835246540582</v>
      </c>
      <c r="AD84" s="24" t="n">
        <f aca="false">AC84*(1+Y84)</f>
        <v>2.34535974572867</v>
      </c>
      <c r="AE84" s="23" t="n">
        <f aca="false">E84*Q84</f>
        <v>4851.54364184839</v>
      </c>
      <c r="AF84" s="23" t="n">
        <f aca="false">AE84*(1+S84)</f>
        <v>5615.17605311749</v>
      </c>
      <c r="AG84" s="23" t="n">
        <f aca="false">AF84*(1+U84)</f>
        <v>6692.26803005134</v>
      </c>
      <c r="AH84" s="23" t="n">
        <f aca="false">AG84*(1+W84)</f>
        <v>8131.86046643222</v>
      </c>
      <c r="AI84" s="23" t="n">
        <f aca="false">AH84*(1+Y84)</f>
        <v>9839.35508956031</v>
      </c>
      <c r="AJ84" s="25" t="n">
        <f aca="false">G84*Z84</f>
        <v>37736.624085347</v>
      </c>
      <c r="AK84" s="25" t="n">
        <f aca="false">I84*AA84</f>
        <v>48231.8734568685</v>
      </c>
      <c r="AL84" s="25" t="n">
        <f aca="false">K84*AB84</f>
        <v>51900.5442607558</v>
      </c>
      <c r="AM84" s="25" t="n">
        <f aca="false">M84*AC84</f>
        <v>79746.2726887128</v>
      </c>
      <c r="AN84" s="25" t="n">
        <f aca="false">O84*AD84</f>
        <v>79539.8688019743</v>
      </c>
      <c r="AO84" s="25" t="n">
        <f aca="false">C84/Datos!$D$8</f>
        <v>12215.4537235463</v>
      </c>
      <c r="AP84" s="25" t="n">
        <f aca="false">AJ84-AO84</f>
        <v>25521.1703618006</v>
      </c>
      <c r="AQ84" s="25" t="n">
        <f aca="false">AK84-AO84</f>
        <v>36016.4197333222</v>
      </c>
      <c r="AR84" s="25" t="n">
        <f aca="false">AL84-AO84</f>
        <v>39685.0905372095</v>
      </c>
      <c r="AS84" s="25" t="n">
        <f aca="false">AM84-AO84</f>
        <v>67530.8189651664</v>
      </c>
      <c r="AT84" s="25" t="n">
        <f aca="false">AN84-AO84</f>
        <v>67324.415078428</v>
      </c>
      <c r="AU84" s="25" t="n">
        <f aca="false">AP84*Datos!$D$6</f>
        <v>12760.5851809003</v>
      </c>
      <c r="AV84" s="25" t="n">
        <f aca="false">AQ84*Datos!$D$6</f>
        <v>18008.2098666611</v>
      </c>
      <c r="AW84" s="25" t="n">
        <f aca="false">AR84*Datos!$D$6</f>
        <v>19842.5452686047</v>
      </c>
      <c r="AX84" s="25" t="n">
        <f aca="false">AS84*Datos!$D$6</f>
        <v>33765.4094825832</v>
      </c>
      <c r="AY84" s="25" t="n">
        <f aca="false">AT84*Datos!$D$6</f>
        <v>33662.207539214</v>
      </c>
      <c r="AZ84" s="25" t="n">
        <f aca="false">AJ84-AU84-AE84</f>
        <v>20124.4952625983</v>
      </c>
      <c r="BA84" s="25" t="n">
        <f aca="false">AK84-AV84-AF84</f>
        <v>24608.4875370899</v>
      </c>
      <c r="BB84" s="25" t="n">
        <f aca="false">AL84-AW84-AG84</f>
        <v>25365.7309620997</v>
      </c>
      <c r="BC84" s="25" t="n">
        <f aca="false">AM84-AX84-AH84</f>
        <v>37849.0027396973</v>
      </c>
      <c r="BD84" s="25" t="n">
        <f aca="false">AN84-AY84-AI84</f>
        <v>36038.3061732</v>
      </c>
      <c r="BE84" s="25" t="n">
        <f aca="false">AZ84/Z84</f>
        <v>17402.1224958933</v>
      </c>
      <c r="BF84" s="25" t="n">
        <f aca="false">BA84/AA84</f>
        <v>18385.6383043259</v>
      </c>
      <c r="BG84" s="25" t="n">
        <f aca="false">BB84/AB84</f>
        <v>15901.2484200767</v>
      </c>
      <c r="BH84" s="25" t="n">
        <f aca="false">BC84/AC84</f>
        <v>19526.3778983422</v>
      </c>
      <c r="BI84" s="25" t="n">
        <f aca="false">BD84/AD84</f>
        <v>15365.790360661</v>
      </c>
      <c r="BJ84" s="25" t="n">
        <f aca="false">E84*AD84</f>
        <v>72735.0998028617</v>
      </c>
      <c r="BK84" s="25" t="n">
        <f aca="false">0.2*C84*AD84</f>
        <v>28649.633439017</v>
      </c>
      <c r="BL84" s="25" t="n">
        <f aca="false">BJ84+BK84</f>
        <v>101384.733241879</v>
      </c>
      <c r="BM84" s="25" t="n">
        <f aca="false">BK84*Datos!$D$6</f>
        <v>14324.8167195085</v>
      </c>
      <c r="BN84" s="25" t="n">
        <f aca="false">BL84-BM84</f>
        <v>87059.9165223701</v>
      </c>
      <c r="BO84" s="25" t="n">
        <f aca="false">BN84/AD84</f>
        <v>37120.0693969964</v>
      </c>
      <c r="BP84" s="25" t="n">
        <f aca="false">-(C84+E84)</f>
        <v>-92089.6111529549</v>
      </c>
      <c r="BQ84" s="25" t="n">
        <f aca="false">BE84</f>
        <v>17402.1224958933</v>
      </c>
      <c r="BR84" s="25" t="n">
        <f aca="false">BF84</f>
        <v>18385.6383043259</v>
      </c>
      <c r="BS84" s="25" t="n">
        <f aca="false">BG84</f>
        <v>15901.2484200767</v>
      </c>
      <c r="BT84" s="25" t="n">
        <f aca="false">BH84</f>
        <v>19526.3778983422</v>
      </c>
      <c r="BU84" s="25" t="n">
        <f aca="false">BI84+BO84</f>
        <v>52485.8597576574</v>
      </c>
      <c r="BV84" s="27" t="n">
        <f aca="false">IFERROR(IRR(BP84:BU84,0.1),NA())*100</f>
        <v>8.85067766028309</v>
      </c>
    </row>
    <row r="85" customFormat="false" ht="15" hidden="false" customHeight="true" outlineLevel="0" collapsed="false">
      <c r="A85" s="23" t="n">
        <v>84</v>
      </c>
      <c r="B85" s="24" t="n">
        <f aca="true">RAND()</f>
        <v>0.566971268509631</v>
      </c>
      <c r="C85" s="25" t="n">
        <f aca="false">IF(B85&lt;=(Datos!$D$14-Datos!$C$14)/(Datos!$E$14-Datos!$C$14),Datos!$C$14+SQRT((Datos!$E$14-Datos!$C$14)*(Datos!$D$14-Datos!$C$14)*B85),Datos!$E$14-SQRT((Datos!$E$14-Datos!$C$14)*(Datos!$E$14-Datos!$D$14)*(1-B85)))</f>
        <v>77204.5075116057</v>
      </c>
      <c r="D85" s="24" t="n">
        <f aca="true">RAND()</f>
        <v>0.708752412728882</v>
      </c>
      <c r="E85" s="25" t="n">
        <f aca="false">IF(D85&lt;=(Datos!$D$15-Datos!$C$15)/(Datos!$E$15-Datos!$C$15),Datos!$C$15+SQRT((Datos!$E$15-Datos!$C$15)*(Datos!$D$15-Datos!$C$15)*D85),Datos!$E$15-SQRT((Datos!$E$15-Datos!$C$15)*(Datos!$E$15-Datos!$D$15)*(1-D85)))</f>
        <v>33390.3753441918</v>
      </c>
      <c r="F85" s="24" t="n">
        <f aca="true">RAND()</f>
        <v>0.292154911256683</v>
      </c>
      <c r="G85" s="25" t="n">
        <f aca="false">IF(F85&lt;=(Datos!$D$19-Datos!$C$19)/(Datos!$E$19-Datos!$C$19),Datos!$C$19+SQRT((Datos!$E$19-Datos!$C$19)*(Datos!$D$19-Datos!$C$19)*F85),Datos!$E$19-SQRT((Datos!$E$19-Datos!$C$19)*(Datos!$E$19-Datos!$D$19)*(1-F85)))</f>
        <v>36619.9121360108</v>
      </c>
      <c r="H85" s="24" t="n">
        <f aca="true">RAND()</f>
        <v>0.63843732147548</v>
      </c>
      <c r="I85" s="25" t="n">
        <f aca="false">IF(H85&lt;=(Datos!$D$19-Datos!$C$19)/(Datos!$E$19-Datos!$C$19),Datos!$C$19+SQRT((Datos!$E$19-Datos!$C$19)*(Datos!$D$19-Datos!$C$19)*H85),Datos!$E$19-SQRT((Datos!$E$19-Datos!$C$19)*(Datos!$E$19-Datos!$D$19)*(1-H85)))</f>
        <v>39785.9898948099</v>
      </c>
      <c r="J85" s="24" t="n">
        <f aca="true">RAND()</f>
        <v>0.816844253670544</v>
      </c>
      <c r="K85" s="25" t="n">
        <f aca="false">IF(J85&lt;=(Datos!$D$19-Datos!$C$19)/(Datos!$E$19-Datos!$C$19),Datos!$C$19+SQRT((Datos!$E$19-Datos!$C$19)*(Datos!$D$19-Datos!$C$19)*J85),Datos!$E$19-SQRT((Datos!$E$19-Datos!$C$19)*(Datos!$E$19-Datos!$D$19)*(1-J85)))</f>
        <v>41293.6971285782</v>
      </c>
      <c r="L85" s="24" t="n">
        <f aca="true">RAND()</f>
        <v>0.242798968186068</v>
      </c>
      <c r="M85" s="25" t="n">
        <f aca="false">IF(L85&lt;=(Datos!$D$19-Datos!$C$19)/(Datos!$E$19-Datos!$C$19),Datos!$C$19+SQRT((Datos!$E$19-Datos!$C$19)*(Datos!$D$19-Datos!$C$19)*L85),Datos!$E$19-SQRT((Datos!$E$19-Datos!$C$19)*(Datos!$E$19-Datos!$D$19)*(1-L85)))</f>
        <v>36034.8856847425</v>
      </c>
      <c r="N85" s="24" t="n">
        <f aca="true">RAND()</f>
        <v>0.0843105099510214</v>
      </c>
      <c r="O85" s="25" t="n">
        <f aca="false">IF(N85&lt;=(Datos!$D$19-Datos!$C$19)/(Datos!$E$19-Datos!$C$19),Datos!$C$19+SQRT((Datos!$E$19-Datos!$C$19)*(Datos!$D$19-Datos!$C$19)*N85),Datos!$E$19-SQRT((Datos!$E$19-Datos!$C$19)*(Datos!$E$19-Datos!$D$19)*(1-N85)))</f>
        <v>33556.2025381934</v>
      </c>
      <c r="P85" s="24" t="n">
        <f aca="true">RAND()</f>
        <v>0.0409756810268005</v>
      </c>
      <c r="Q85" s="26" t="n">
        <f aca="false">IF(P85&lt;=(Datos!$D$23-Datos!$C$23)/(Datos!$E$23-Datos!$C$23),Datos!$C$23+SQRT((Datos!$E$23-Datos!$C$23)*(Datos!$D$23-Datos!$C$23)*P85),Datos!$E$23-SQRT((Datos!$E$23-Datos!$C$23)*(Datos!$E$23-Datos!$D$23)*(1-P85)))</f>
        <v>0.128588144493908</v>
      </c>
      <c r="R85" s="24" t="n">
        <f aca="true">RAND()</f>
        <v>0.163459363558538</v>
      </c>
      <c r="S85" s="26" t="n">
        <f aca="false">IF(R85&lt;=(Datos!$D$24-Datos!$C$24)/(Datos!$E$24-Datos!$C$24),Datos!$C$24+SQRT((Datos!$E$24-Datos!$C$24)*(Datos!$D$24-Datos!$C$24)*R85),Datos!$E$24-SQRT((Datos!$E$24-Datos!$C$24)*(Datos!$E$24-Datos!$D$24)*(1-R85)))</f>
        <v>0.137153042132676</v>
      </c>
      <c r="T85" s="24" t="n">
        <f aca="true">RAND()</f>
        <v>0.493686910708303</v>
      </c>
      <c r="U85" s="26" t="n">
        <f aca="false">IF(T85&lt;=(Datos!$D$25-Datos!$C$25)/(Datos!$E$25-Datos!$C$25),Datos!$C$25+SQRT((Datos!$E$25-Datos!$C$25)*(Datos!$D$25-Datos!$C$25)*T85),Datos!$E$25-SQRT((Datos!$E$25-Datos!$C$25)*(Datos!$E$25-Datos!$D$25)*(1-T85)))</f>
        <v>0.182347952910675</v>
      </c>
      <c r="V85" s="24" t="n">
        <f aca="true">RAND()</f>
        <v>0.179325879306484</v>
      </c>
      <c r="W85" s="26" t="n">
        <f aca="false">IF(V85&lt;=(Datos!$D$26-Datos!$C$26)/(Datos!$E$26-Datos!$C$26),Datos!$C$26+SQRT((Datos!$E$26-Datos!$C$26)*(Datos!$D$26-Datos!$C$26)*V85),Datos!$E$26-SQRT((Datos!$E$26-Datos!$C$26)*(Datos!$E$26-Datos!$D$26)*(1-V85)))</f>
        <v>0.195844754053916</v>
      </c>
      <c r="X85" s="24" t="n">
        <f aca="true">RAND()</f>
        <v>0.680483141557532</v>
      </c>
      <c r="Y85" s="26" t="n">
        <f aca="false">IF(X85&lt;=(Datos!$D$27-Datos!$C$27)/(Datos!$E$27-Datos!$C$27),Datos!$C$27+SQRT((Datos!$E$27-Datos!$C$27)*(Datos!$D$27-Datos!$C$27)*X85),Datos!$E$27-SQRT((Datos!$E$27-Datos!$C$27)*(Datos!$E$27-Datos!$D$27)*(1-X85)))</f>
        <v>0.238462173436862</v>
      </c>
      <c r="Z85" s="24" t="n">
        <f aca="false">(1+Q85)</f>
        <v>1.12858814449391</v>
      </c>
      <c r="AA85" s="24" t="n">
        <f aca="false">Z85*(1+S85)</f>
        <v>1.28337744182612</v>
      </c>
      <c r="AB85" s="24" t="n">
        <f aca="false">AA85*(1+U85)</f>
        <v>1.51739869115485</v>
      </c>
      <c r="AC85" s="24" t="n">
        <f aca="false">AB85*(1+W85)</f>
        <v>1.81457326462581</v>
      </c>
      <c r="AD85" s="24" t="n">
        <f aca="false">AC85*(1+Y85)</f>
        <v>2.2472803491689</v>
      </c>
      <c r="AE85" s="23" t="n">
        <f aca="false">E85*Q85</f>
        <v>4293.60640946475</v>
      </c>
      <c r="AF85" s="23" t="n">
        <f aca="false">AE85*(1+S85)</f>
        <v>4882.4875902432</v>
      </c>
      <c r="AG85" s="23" t="n">
        <f aca="false">AF85*(1+U85)</f>
        <v>5772.79920743583</v>
      </c>
      <c r="AH85" s="23" t="n">
        <f aca="false">AG85*(1+W85)</f>
        <v>6903.37164841873</v>
      </c>
      <c r="AI85" s="23" t="n">
        <f aca="false">AH85*(1+Y85)</f>
        <v>8549.56465574308</v>
      </c>
      <c r="AJ85" s="25" t="n">
        <f aca="false">G85*Z85</f>
        <v>41328.7986891103</v>
      </c>
      <c r="AK85" s="25" t="n">
        <f aca="false">I85*AA85</f>
        <v>51060.441931721</v>
      </c>
      <c r="AL85" s="25" t="n">
        <f aca="false">K85*AB85</f>
        <v>62659.0019758495</v>
      </c>
      <c r="AM85" s="25" t="n">
        <f aca="false">M85*AC85</f>
        <v>65387.940157381</v>
      </c>
      <c r="AN85" s="25" t="n">
        <f aca="false">O85*AD85</f>
        <v>75410.1945568136</v>
      </c>
      <c r="AO85" s="25" t="n">
        <f aca="false">C85/Datos!$D$8</f>
        <v>15440.9015023211</v>
      </c>
      <c r="AP85" s="25" t="n">
        <f aca="false">AJ85-AO85</f>
        <v>25887.8971867892</v>
      </c>
      <c r="AQ85" s="25" t="n">
        <f aca="false">AK85-AO85</f>
        <v>35619.5404293999</v>
      </c>
      <c r="AR85" s="25" t="n">
        <f aca="false">AL85-AO85</f>
        <v>47218.1004735283</v>
      </c>
      <c r="AS85" s="25" t="n">
        <f aca="false">AM85-AO85</f>
        <v>49947.0386550599</v>
      </c>
      <c r="AT85" s="25" t="n">
        <f aca="false">AN85-AO85</f>
        <v>59969.2930544925</v>
      </c>
      <c r="AU85" s="25" t="n">
        <f aca="false">AP85*Datos!$D$6</f>
        <v>12943.9485933946</v>
      </c>
      <c r="AV85" s="25" t="n">
        <f aca="false">AQ85*Datos!$D$6</f>
        <v>17809.7702146999</v>
      </c>
      <c r="AW85" s="25" t="n">
        <f aca="false">AR85*Datos!$D$6</f>
        <v>23609.0502367642</v>
      </c>
      <c r="AX85" s="25" t="n">
        <f aca="false">AS85*Datos!$D$6</f>
        <v>24973.5193275299</v>
      </c>
      <c r="AY85" s="25" t="n">
        <f aca="false">AT85*Datos!$D$6</f>
        <v>29984.6465272462</v>
      </c>
      <c r="AZ85" s="25" t="n">
        <f aca="false">AJ85-AU85-AE85</f>
        <v>24091.243686251</v>
      </c>
      <c r="BA85" s="25" t="n">
        <f aca="false">AK85-AV85-AF85</f>
        <v>28368.1841267779</v>
      </c>
      <c r="BB85" s="25" t="n">
        <f aca="false">AL85-AW85-AG85</f>
        <v>33277.1525316495</v>
      </c>
      <c r="BC85" s="25" t="n">
        <f aca="false">AM85-AX85-AH85</f>
        <v>33511.0491814323</v>
      </c>
      <c r="BD85" s="25" t="n">
        <f aca="false">AN85-AY85-AI85</f>
        <v>36875.9833738243</v>
      </c>
      <c r="BE85" s="25" t="n">
        <f aca="false">AZ85/Z85</f>
        <v>21346.3554475439</v>
      </c>
      <c r="BF85" s="25" t="n">
        <f aca="false">BA85/AA85</f>
        <v>22104.3188092918</v>
      </c>
      <c r="BG85" s="25" t="n">
        <f aca="false">BB85/AB85</f>
        <v>21930.3949091475</v>
      </c>
      <c r="BH85" s="25" t="n">
        <f aca="false">BC85/AC85</f>
        <v>18467.7300358786</v>
      </c>
      <c r="BI85" s="25" t="n">
        <f aca="false">BD85/AD85</f>
        <v>16409.160248948</v>
      </c>
      <c r="BJ85" s="25" t="n">
        <f aca="false">E85*AD85</f>
        <v>75037.534362376</v>
      </c>
      <c r="BK85" s="25" t="n">
        <f aca="false">0.2*C85*AD85</f>
        <v>34700.0345196188</v>
      </c>
      <c r="BL85" s="25" t="n">
        <f aca="false">BJ85+BK85</f>
        <v>109737.568881995</v>
      </c>
      <c r="BM85" s="25" t="n">
        <f aca="false">BK85*Datos!$D$6</f>
        <v>17350.0172598094</v>
      </c>
      <c r="BN85" s="25" t="n">
        <f aca="false">BL85-BM85</f>
        <v>92387.5516221854</v>
      </c>
      <c r="BO85" s="25" t="n">
        <f aca="false">BN85/AD85</f>
        <v>41110.8260953524</v>
      </c>
      <c r="BP85" s="25" t="n">
        <f aca="false">-(C85+E85)</f>
        <v>-110594.882855797</v>
      </c>
      <c r="BQ85" s="25" t="n">
        <f aca="false">BE85</f>
        <v>21346.3554475439</v>
      </c>
      <c r="BR85" s="25" t="n">
        <f aca="false">BF85</f>
        <v>22104.3188092918</v>
      </c>
      <c r="BS85" s="25" t="n">
        <f aca="false">BG85</f>
        <v>21930.3949091475</v>
      </c>
      <c r="BT85" s="25" t="n">
        <f aca="false">BH85</f>
        <v>18467.7300358786</v>
      </c>
      <c r="BU85" s="25" t="n">
        <f aca="false">BI85+BO85</f>
        <v>57519.9863443004</v>
      </c>
      <c r="BV85" s="27" t="n">
        <f aca="false">IFERROR(IRR(BP85:BU85,0.1),NA())*100</f>
        <v>7.48170760105995</v>
      </c>
    </row>
    <row r="86" customFormat="false" ht="15" hidden="false" customHeight="true" outlineLevel="0" collapsed="false">
      <c r="A86" s="23" t="n">
        <v>85</v>
      </c>
      <c r="B86" s="24" t="n">
        <f aca="true">RAND()</f>
        <v>0.342864443462876</v>
      </c>
      <c r="C86" s="25" t="n">
        <f aca="false">IF(B86&lt;=(Datos!$D$14-Datos!$C$14)/(Datos!$E$14-Datos!$C$14),Datos!$C$14+SQRT((Datos!$E$14-Datos!$C$14)*(Datos!$D$14-Datos!$C$14)*B86),Datos!$E$14-SQRT((Datos!$E$14-Datos!$C$14)*(Datos!$E$14-Datos!$D$14)*(1-B86)))</f>
        <v>71918.6419871733</v>
      </c>
      <c r="D86" s="24" t="n">
        <f aca="true">RAND()</f>
        <v>0.935285307713306</v>
      </c>
      <c r="E86" s="25" t="n">
        <f aca="false">IF(D86&lt;=(Datos!$D$15-Datos!$C$15)/(Datos!$E$15-Datos!$C$15),Datos!$C$15+SQRT((Datos!$E$15-Datos!$C$15)*(Datos!$D$15-Datos!$C$15)*D86),Datos!$E$15-SQRT((Datos!$E$15-Datos!$C$15)*(Datos!$E$15-Datos!$D$15)*(1-D86)))</f>
        <v>36884.3614068695</v>
      </c>
      <c r="F86" s="24" t="n">
        <f aca="true">RAND()</f>
        <v>0.701678328969479</v>
      </c>
      <c r="G86" s="25" t="n">
        <f aca="false">IF(F86&lt;=(Datos!$D$19-Datos!$C$19)/(Datos!$E$19-Datos!$C$19),Datos!$C$19+SQRT((Datos!$E$19-Datos!$C$19)*(Datos!$D$19-Datos!$C$19)*F86),Datos!$E$19-SQRT((Datos!$E$19-Datos!$C$19)*(Datos!$E$19-Datos!$D$19)*(1-F86)))</f>
        <v>40269.8704745759</v>
      </c>
      <c r="H86" s="24" t="n">
        <f aca="true">RAND()</f>
        <v>0.177643818276679</v>
      </c>
      <c r="I86" s="25" t="n">
        <f aca="false">IF(H86&lt;=(Datos!$D$19-Datos!$C$19)/(Datos!$E$19-Datos!$C$19),Datos!$C$19+SQRT((Datos!$E$19-Datos!$C$19)*(Datos!$D$19-Datos!$C$19)*H86),Datos!$E$19-SQRT((Datos!$E$19-Datos!$C$19)*(Datos!$E$19-Datos!$D$19)*(1-H86)))</f>
        <v>35162.0318423564</v>
      </c>
      <c r="J86" s="24" t="n">
        <f aca="true">RAND()</f>
        <v>0.532270619121084</v>
      </c>
      <c r="K86" s="25" t="n">
        <f aca="false">IF(J86&lt;=(Datos!$D$19-Datos!$C$19)/(Datos!$E$19-Datos!$C$19),Datos!$C$19+SQRT((Datos!$E$19-Datos!$C$19)*(Datos!$D$19-Datos!$C$19)*J86),Datos!$E$19-SQRT((Datos!$E$19-Datos!$C$19)*(Datos!$E$19-Datos!$D$19)*(1-J86)))</f>
        <v>38935.3563369439</v>
      </c>
      <c r="L86" s="24" t="n">
        <f aca="true">RAND()</f>
        <v>0.0192187678480924</v>
      </c>
      <c r="M86" s="25" t="n">
        <f aca="false">IF(L86&lt;=(Datos!$D$19-Datos!$C$19)/(Datos!$E$19-Datos!$C$19),Datos!$C$19+SQRT((Datos!$E$19-Datos!$C$19)*(Datos!$D$19-Datos!$C$19)*L86),Datos!$E$19-SQRT((Datos!$E$19-Datos!$C$19)*(Datos!$E$19-Datos!$D$19)*(1-L86)))</f>
        <v>31697.8855017974</v>
      </c>
      <c r="N86" s="24" t="n">
        <f aca="true">RAND()</f>
        <v>0.559073524015203</v>
      </c>
      <c r="O86" s="25" t="n">
        <f aca="false">IF(N86&lt;=(Datos!$D$19-Datos!$C$19)/(Datos!$E$19-Datos!$C$19),Datos!$C$19+SQRT((Datos!$E$19-Datos!$C$19)*(Datos!$D$19-Datos!$C$19)*N86),Datos!$E$19-SQRT((Datos!$E$19-Datos!$C$19)*(Datos!$E$19-Datos!$D$19)*(1-N86)))</f>
        <v>39157.5667402581</v>
      </c>
      <c r="P86" s="24" t="n">
        <f aca="true">RAND()</f>
        <v>0.624196230439324</v>
      </c>
      <c r="Q86" s="26" t="n">
        <f aca="false">IF(P86&lt;=(Datos!$D$23-Datos!$C$23)/(Datos!$E$23-Datos!$C$23),Datos!$C$23+SQRT((Datos!$E$23-Datos!$C$23)*(Datos!$D$23-Datos!$C$23)*P86),Datos!$E$23-SQRT((Datos!$E$23-Datos!$C$23)*(Datos!$E$23-Datos!$D$23)*(1-P86)))</f>
        <v>0.153991409395947</v>
      </c>
      <c r="R86" s="24" t="n">
        <f aca="true">RAND()</f>
        <v>0.788468784204427</v>
      </c>
      <c r="S86" s="26" t="n">
        <f aca="false">IF(R86&lt;=(Datos!$D$24-Datos!$C$24)/(Datos!$E$24-Datos!$C$24),Datos!$C$24+SQRT((Datos!$E$24-Datos!$C$24)*(Datos!$D$24-Datos!$C$24)*R86),Datos!$E$24-SQRT((Datos!$E$24-Datos!$C$24)*(Datos!$E$24-Datos!$D$24)*(1-R86)))</f>
        <v>0.160487025126034</v>
      </c>
      <c r="T86" s="24" t="n">
        <f aca="true">RAND()</f>
        <v>0.0119848454849536</v>
      </c>
      <c r="U86" s="26" t="n">
        <f aca="false">IF(T86&lt;=(Datos!$D$25-Datos!$C$25)/(Datos!$E$25-Datos!$C$25),Datos!$C$25+SQRT((Datos!$E$25-Datos!$C$25)*(Datos!$D$25-Datos!$C$25)*T86),Datos!$E$25-SQRT((Datos!$E$25-Datos!$C$25)*(Datos!$E$25-Datos!$D$25)*(1-T86)))</f>
        <v>0.155016789363567</v>
      </c>
      <c r="V86" s="24" t="n">
        <f aca="true">RAND()</f>
        <v>0.659125029171545</v>
      </c>
      <c r="W86" s="26" t="n">
        <f aca="false">IF(V86&lt;=(Datos!$D$26-Datos!$C$26)/(Datos!$E$26-Datos!$C$26),Datos!$C$26+SQRT((Datos!$E$26-Datos!$C$26)*(Datos!$D$26-Datos!$C$26)*V86),Datos!$E$26-SQRT((Datos!$E$26-Datos!$C$26)*(Datos!$E$26-Datos!$D$26)*(1-V86)))</f>
        <v>0.215459264658963</v>
      </c>
      <c r="X86" s="24" t="n">
        <f aca="true">RAND()</f>
        <v>0.472932498316094</v>
      </c>
      <c r="Y86" s="26" t="n">
        <f aca="false">IF(X86&lt;=(Datos!$D$27-Datos!$C$27)/(Datos!$E$27-Datos!$C$27),Datos!$C$27+SQRT((Datos!$E$27-Datos!$C$27)*(Datos!$D$27-Datos!$C$27)*X86),Datos!$E$27-SQRT((Datos!$E$27-Datos!$C$27)*(Datos!$E$27-Datos!$D$27)*(1-X86)))</f>
        <v>0.226650543497679</v>
      </c>
      <c r="Z86" s="24" t="n">
        <f aca="false">(1+Q86)</f>
        <v>1.15399140939595</v>
      </c>
      <c r="AA86" s="24" t="n">
        <f aca="false">Z86*(1+S86)</f>
        <v>1.3391920577109</v>
      </c>
      <c r="AB86" s="24" t="n">
        <f aca="false">AA86*(1+U86)</f>
        <v>1.54678931083844</v>
      </c>
      <c r="AC86" s="24" t="n">
        <f aca="false">AB86*(1+W86)</f>
        <v>1.88005939833403</v>
      </c>
      <c r="AD86" s="24" t="n">
        <f aca="false">AC86*(1+Y86)</f>
        <v>2.30617588277436</v>
      </c>
      <c r="AE86" s="23" t="n">
        <f aca="false">E86*Q86</f>
        <v>5679.87479771332</v>
      </c>
      <c r="AF86" s="23" t="n">
        <f aca="false">AE86*(1+S86)</f>
        <v>6591.42100708667</v>
      </c>
      <c r="AG86" s="23" t="n">
        <f aca="false">AF86*(1+U86)</f>
        <v>7613.20192894882</v>
      </c>
      <c r="AH86" s="23" t="n">
        <f aca="false">AG86*(1+W86)</f>
        <v>9253.53681826032</v>
      </c>
      <c r="AI86" s="23" t="n">
        <f aca="false">AH86*(1+Y86)</f>
        <v>11350.8559673948</v>
      </c>
      <c r="AJ86" s="25" t="n">
        <f aca="false">G86*Z86</f>
        <v>46471.0845851481</v>
      </c>
      <c r="AK86" s="25" t="n">
        <f aca="false">I86*AA86</f>
        <v>47088.7137762616</v>
      </c>
      <c r="AL86" s="25" t="n">
        <f aca="false">K86*AB86</f>
        <v>60224.7929956703</v>
      </c>
      <c r="AM86" s="25" t="n">
        <f aca="false">M86*AC86</f>
        <v>59593.9075449702</v>
      </c>
      <c r="AN86" s="25" t="n">
        <f aca="false">O86*AD86</f>
        <v>90304.2360445103</v>
      </c>
      <c r="AO86" s="25" t="n">
        <f aca="false">C86/Datos!$D$8</f>
        <v>14383.7283974347</v>
      </c>
      <c r="AP86" s="25" t="n">
        <f aca="false">AJ86-AO86</f>
        <v>32087.3561877134</v>
      </c>
      <c r="AQ86" s="25" t="n">
        <f aca="false">AK86-AO86</f>
        <v>32704.9853788269</v>
      </c>
      <c r="AR86" s="25" t="n">
        <f aca="false">AL86-AO86</f>
        <v>45841.0645982356</v>
      </c>
      <c r="AS86" s="25" t="n">
        <f aca="false">AM86-AO86</f>
        <v>45210.1791475355</v>
      </c>
      <c r="AT86" s="25" t="n">
        <f aca="false">AN86-AO86</f>
        <v>75920.5076470757</v>
      </c>
      <c r="AU86" s="25" t="n">
        <f aca="false">AP86*Datos!$D$6</f>
        <v>16043.6780938567</v>
      </c>
      <c r="AV86" s="25" t="n">
        <f aca="false">AQ86*Datos!$D$6</f>
        <v>16352.4926894135</v>
      </c>
      <c r="AW86" s="25" t="n">
        <f aca="false">AR86*Datos!$D$6</f>
        <v>22920.5322991178</v>
      </c>
      <c r="AX86" s="25" t="n">
        <f aca="false">AS86*Datos!$D$6</f>
        <v>22605.0895737678</v>
      </c>
      <c r="AY86" s="25" t="n">
        <f aca="false">AT86*Datos!$D$6</f>
        <v>37960.2538235378</v>
      </c>
      <c r="AZ86" s="25" t="n">
        <f aca="false">AJ86-AU86-AE86</f>
        <v>24747.531693578</v>
      </c>
      <c r="BA86" s="25" t="n">
        <f aca="false">AK86-AV86-AF86</f>
        <v>24144.8000797615</v>
      </c>
      <c r="BB86" s="25" t="n">
        <f aca="false">AL86-AW86-AG86</f>
        <v>29691.0587676037</v>
      </c>
      <c r="BC86" s="25" t="n">
        <f aca="false">AM86-AX86-AH86</f>
        <v>27735.2811529421</v>
      </c>
      <c r="BD86" s="25" t="n">
        <f aca="false">AN86-AY86-AI86</f>
        <v>40993.1262535777</v>
      </c>
      <c r="BE86" s="25" t="n">
        <f aca="false">AZ86/Z86</f>
        <v>21445.1611095892</v>
      </c>
      <c r="BF86" s="25" t="n">
        <f aca="false">BA86/AA86</f>
        <v>18029.3781916781</v>
      </c>
      <c r="BG86" s="25" t="n">
        <f aca="false">BB86/AB86</f>
        <v>19195.2831323289</v>
      </c>
      <c r="BH86" s="25" t="n">
        <f aca="false">BC86/AC86</f>
        <v>14752.3430257145</v>
      </c>
      <c r="BI86" s="25" t="n">
        <f aca="false">BD86/AD86</f>
        <v>17775.3685483271</v>
      </c>
      <c r="BJ86" s="25" t="n">
        <f aca="false">E86*AD86</f>
        <v>85061.8247280557</v>
      </c>
      <c r="BK86" s="25" t="n">
        <f aca="false">0.2*C86*AD86</f>
        <v>33171.4075345404</v>
      </c>
      <c r="BL86" s="25" t="n">
        <f aca="false">BJ86+BK86</f>
        <v>118233.232262596</v>
      </c>
      <c r="BM86" s="25" t="n">
        <f aca="false">BK86*Datos!$D$6</f>
        <v>16585.7037672702</v>
      </c>
      <c r="BN86" s="25" t="n">
        <f aca="false">BL86-BM86</f>
        <v>101647.528495326</v>
      </c>
      <c r="BO86" s="25" t="n">
        <f aca="false">BN86/AD86</f>
        <v>44076.2256055869</v>
      </c>
      <c r="BP86" s="25" t="n">
        <f aca="false">-(C86+E86)</f>
        <v>-108803.003394043</v>
      </c>
      <c r="BQ86" s="25" t="n">
        <f aca="false">BE86</f>
        <v>21445.1611095892</v>
      </c>
      <c r="BR86" s="25" t="n">
        <f aca="false">BF86</f>
        <v>18029.3781916781</v>
      </c>
      <c r="BS86" s="25" t="n">
        <f aca="false">BG86</f>
        <v>19195.2831323289</v>
      </c>
      <c r="BT86" s="25" t="n">
        <f aca="false">BH86</f>
        <v>14752.3430257145</v>
      </c>
      <c r="BU86" s="25" t="n">
        <f aca="false">BI86+BO86</f>
        <v>61851.5941539139</v>
      </c>
      <c r="BV86" s="27" t="n">
        <f aca="false">IFERROR(IRR(BP86:BU86,0.1),NA())*100</f>
        <v>6.42310504718465</v>
      </c>
    </row>
    <row r="87" customFormat="false" ht="15" hidden="false" customHeight="true" outlineLevel="0" collapsed="false">
      <c r="A87" s="23" t="n">
        <v>86</v>
      </c>
      <c r="B87" s="24" t="n">
        <f aca="true">RAND()</f>
        <v>0.776528245857678</v>
      </c>
      <c r="C87" s="25" t="n">
        <f aca="false">IF(B87&lt;=(Datos!$D$14-Datos!$C$14)/(Datos!$E$14-Datos!$C$14),Datos!$C$14+SQRT((Datos!$E$14-Datos!$C$14)*(Datos!$D$14-Datos!$C$14)*B87),Datos!$E$14-SQRT((Datos!$E$14-Datos!$C$14)*(Datos!$E$14-Datos!$D$14)*(1-B87)))</f>
        <v>83624.2220041066</v>
      </c>
      <c r="D87" s="24" t="n">
        <f aca="true">RAND()</f>
        <v>0.0562686471501144</v>
      </c>
      <c r="E87" s="25" t="n">
        <f aca="false">IF(D87&lt;=(Datos!$D$15-Datos!$C$15)/(Datos!$E$15-Datos!$C$15),Datos!$C$15+SQRT((Datos!$E$15-Datos!$C$15)*(Datos!$D$15-Datos!$C$15)*D87),Datos!$E$15-SQRT((Datos!$E$15-Datos!$C$15)*(Datos!$E$15-Datos!$D$15)*(1-D87)))</f>
        <v>27054.300011259</v>
      </c>
      <c r="F87" s="24" t="n">
        <f aca="true">RAND()</f>
        <v>0.437392531660933</v>
      </c>
      <c r="G87" s="25" t="n">
        <f aca="false">IF(F87&lt;=(Datos!$D$19-Datos!$C$19)/(Datos!$E$19-Datos!$C$19),Datos!$C$19+SQRT((Datos!$E$19-Datos!$C$19)*(Datos!$D$19-Datos!$C$19)*F87),Datos!$E$19-SQRT((Datos!$E$19-Datos!$C$19)*(Datos!$E$19-Datos!$D$19)*(1-F87)))</f>
        <v>38099.9308484172</v>
      </c>
      <c r="H87" s="24" t="n">
        <f aca="true">RAND()</f>
        <v>0.914806873576104</v>
      </c>
      <c r="I87" s="25" t="n">
        <f aca="false">IF(H87&lt;=(Datos!$D$19-Datos!$C$19)/(Datos!$E$19-Datos!$C$19),Datos!$C$19+SQRT((Datos!$E$19-Datos!$C$19)*(Datos!$D$19-Datos!$C$19)*H87),Datos!$E$19-SQRT((Datos!$E$19-Datos!$C$19)*(Datos!$E$19-Datos!$D$19)*(1-H87)))</f>
        <v>42472.2570380293</v>
      </c>
      <c r="J87" s="24" t="n">
        <f aca="true">RAND()</f>
        <v>0.0891680123991396</v>
      </c>
      <c r="K87" s="25" t="n">
        <f aca="false">IF(J87&lt;=(Datos!$D$19-Datos!$C$19)/(Datos!$E$19-Datos!$C$19),Datos!$C$19+SQRT((Datos!$E$19-Datos!$C$19)*(Datos!$D$19-Datos!$C$19)*J87),Datos!$E$19-SQRT((Datos!$E$19-Datos!$C$19)*(Datos!$E$19-Datos!$D$19)*(1-J87)))</f>
        <v>33657.2123071912</v>
      </c>
      <c r="L87" s="24" t="n">
        <f aca="true">RAND()</f>
        <v>0.476130592310289</v>
      </c>
      <c r="M87" s="25" t="n">
        <f aca="false">IF(L87&lt;=(Datos!$D$19-Datos!$C$19)/(Datos!$E$19-Datos!$C$19),Datos!$C$19+SQRT((Datos!$E$19-Datos!$C$19)*(Datos!$D$19-Datos!$C$19)*L87),Datos!$E$19-SQRT((Datos!$E$19-Datos!$C$19)*(Datos!$E$19-Datos!$D$19)*(1-L87)))</f>
        <v>38451.0111138575</v>
      </c>
      <c r="N87" s="24" t="n">
        <f aca="true">RAND()</f>
        <v>0.616179381396588</v>
      </c>
      <c r="O87" s="25" t="n">
        <f aca="false">IF(N87&lt;=(Datos!$D$19-Datos!$C$19)/(Datos!$E$19-Datos!$C$19),Datos!$C$19+SQRT((Datos!$E$19-Datos!$C$19)*(Datos!$D$19-Datos!$C$19)*N87),Datos!$E$19-SQRT((Datos!$E$19-Datos!$C$19)*(Datos!$E$19-Datos!$D$19)*(1-N87)))</f>
        <v>39613.8913666365</v>
      </c>
      <c r="P87" s="24" t="n">
        <f aca="true">RAND()</f>
        <v>0.196287834331396</v>
      </c>
      <c r="Q87" s="26" t="n">
        <f aca="false">IF(P87&lt;=(Datos!$D$23-Datos!$C$23)/(Datos!$E$23-Datos!$C$23),Datos!$C$23+SQRT((Datos!$E$23-Datos!$C$23)*(Datos!$D$23-Datos!$C$23)*P87),Datos!$E$23-SQRT((Datos!$E$23-Datos!$C$23)*(Datos!$E$23-Datos!$D$23)*(1-P87)))</f>
        <v>0.138796757746923</v>
      </c>
      <c r="R87" s="24" t="n">
        <f aca="true">RAND()</f>
        <v>0.111117120993527</v>
      </c>
      <c r="S87" s="26" t="n">
        <f aca="false">IF(R87&lt;=(Datos!$D$24-Datos!$C$24)/(Datos!$E$24-Datos!$C$24),Datos!$C$24+SQRT((Datos!$E$24-Datos!$C$24)*(Datos!$D$24-Datos!$C$24)*R87),Datos!$E$24-SQRT((Datos!$E$24-Datos!$C$24)*(Datos!$E$24-Datos!$D$24)*(1-R87)))</f>
        <v>0.134142518085134</v>
      </c>
      <c r="T87" s="24" t="n">
        <f aca="true">RAND()</f>
        <v>0.250550828427605</v>
      </c>
      <c r="U87" s="26" t="n">
        <f aca="false">IF(T87&lt;=(Datos!$D$25-Datos!$C$25)/(Datos!$E$25-Datos!$C$25),Datos!$C$25+SQRT((Datos!$E$25-Datos!$C$25)*(Datos!$D$25-Datos!$C$25)*T87),Datos!$E$25-SQRT((Datos!$E$25-Datos!$C$25)*(Datos!$E$25-Datos!$D$25)*(1-T87)))</f>
        <v>0.172938106715637</v>
      </c>
      <c r="V87" s="24" t="n">
        <f aca="true">RAND()</f>
        <v>0.914726328816736</v>
      </c>
      <c r="W87" s="26" t="n">
        <f aca="false">IF(V87&lt;=(Datos!$D$26-Datos!$C$26)/(Datos!$E$26-Datos!$C$26),Datos!$C$26+SQRT((Datos!$E$26-Datos!$C$26)*(Datos!$D$26-Datos!$C$26)*V87),Datos!$E$26-SQRT((Datos!$E$26-Datos!$C$26)*(Datos!$E$26-Datos!$D$26)*(1-V87)))</f>
        <v>0.232724067343804</v>
      </c>
      <c r="X87" s="24" t="n">
        <f aca="true">RAND()</f>
        <v>0.640325571797758</v>
      </c>
      <c r="Y87" s="26" t="n">
        <f aca="false">IF(X87&lt;=(Datos!$D$27-Datos!$C$27)/(Datos!$E$27-Datos!$C$27),Datos!$C$27+SQRT((Datos!$E$27-Datos!$C$27)*(Datos!$D$27-Datos!$C$27)*X87),Datos!$E$27-SQRT((Datos!$E$27-Datos!$C$27)*(Datos!$E$27-Datos!$D$27)*(1-X87)))</f>
        <v>0.235929126259035</v>
      </c>
      <c r="Z87" s="24" t="n">
        <f aca="false">(1+Q87)</f>
        <v>1.13879675774692</v>
      </c>
      <c r="AA87" s="24" t="n">
        <f aca="false">Z87*(1+S87)</f>
        <v>1.29155782241828</v>
      </c>
      <c r="AB87" s="24" t="n">
        <f aca="false">AA87*(1+U87)</f>
        <v>1.51491738694107</v>
      </c>
      <c r="AC87" s="24" t="n">
        <f aca="false">AB87*(1+W87)</f>
        <v>1.86747512291984</v>
      </c>
      <c r="AD87" s="24" t="n">
        <f aca="false">AC87*(1+Y87)</f>
        <v>2.30806689698081</v>
      </c>
      <c r="AE87" s="23" t="n">
        <f aca="false">E87*Q87</f>
        <v>3755.04912467529</v>
      </c>
      <c r="AF87" s="23" t="n">
        <f aca="false">AE87*(1+S87)</f>
        <v>4258.76086979261</v>
      </c>
      <c r="AG87" s="23" t="n">
        <f aca="false">AF87*(1+U87)</f>
        <v>4995.26291156919</v>
      </c>
      <c r="AH87" s="23" t="n">
        <f aca="false">AG87*(1+W87)</f>
        <v>6157.78081380122</v>
      </c>
      <c r="AI87" s="23" t="n">
        <f aca="false">AH87*(1+Y87)</f>
        <v>7610.58066089599</v>
      </c>
      <c r="AJ87" s="25" t="n">
        <f aca="false">G87*Z87</f>
        <v>43388.0777205594</v>
      </c>
      <c r="AK87" s="25" t="n">
        <f aca="false">I87*AA87</f>
        <v>54855.3758132267</v>
      </c>
      <c r="AL87" s="25" t="n">
        <f aca="false">K87*AB87</f>
        <v>50987.896120131</v>
      </c>
      <c r="AM87" s="25" t="n">
        <f aca="false">M87*AC87</f>
        <v>71806.3067062434</v>
      </c>
      <c r="AN87" s="25" t="n">
        <f aca="false">O87*AD87</f>
        <v>91431.5113239275</v>
      </c>
      <c r="AO87" s="25" t="n">
        <f aca="false">C87/Datos!$D$8</f>
        <v>16724.8444008213</v>
      </c>
      <c r="AP87" s="25" t="n">
        <f aca="false">AJ87-AO87</f>
        <v>26663.2333197381</v>
      </c>
      <c r="AQ87" s="25" t="n">
        <f aca="false">AK87-AO87</f>
        <v>38130.5314124054</v>
      </c>
      <c r="AR87" s="25" t="n">
        <f aca="false">AL87-AO87</f>
        <v>34263.0517193097</v>
      </c>
      <c r="AS87" s="25" t="n">
        <f aca="false">AM87-AO87</f>
        <v>55081.4623054221</v>
      </c>
      <c r="AT87" s="25" t="n">
        <f aca="false">AN87-AO87</f>
        <v>74706.6669231062</v>
      </c>
      <c r="AU87" s="25" t="n">
        <f aca="false">AP87*Datos!$D$6</f>
        <v>13331.6166598691</v>
      </c>
      <c r="AV87" s="25" t="n">
        <f aca="false">AQ87*Datos!$D$6</f>
        <v>19065.2657062027</v>
      </c>
      <c r="AW87" s="25" t="n">
        <f aca="false">AR87*Datos!$D$6</f>
        <v>17131.5258596548</v>
      </c>
      <c r="AX87" s="25" t="n">
        <f aca="false">AS87*Datos!$D$6</f>
        <v>27540.731152711</v>
      </c>
      <c r="AY87" s="25" t="n">
        <f aca="false">AT87*Datos!$D$6</f>
        <v>37353.3334615531</v>
      </c>
      <c r="AZ87" s="25" t="n">
        <f aca="false">AJ87-AU87-AE87</f>
        <v>26301.4119360151</v>
      </c>
      <c r="BA87" s="25" t="n">
        <f aca="false">AK87-AV87-AF87</f>
        <v>31531.3492372314</v>
      </c>
      <c r="BB87" s="25" t="n">
        <f aca="false">AL87-AW87-AG87</f>
        <v>28861.107348907</v>
      </c>
      <c r="BC87" s="25" t="n">
        <f aca="false">AM87-AX87-AH87</f>
        <v>38107.7947397311</v>
      </c>
      <c r="BD87" s="25" t="n">
        <f aca="false">AN87-AY87-AI87</f>
        <v>46467.5972014784</v>
      </c>
      <c r="BE87" s="25" t="n">
        <f aca="false">AZ87/Z87</f>
        <v>23095.7910242489</v>
      </c>
      <c r="BF87" s="25" t="n">
        <f aca="false">BA87/AA87</f>
        <v>24413.4243855942</v>
      </c>
      <c r="BG87" s="25" t="n">
        <f aca="false">BB87/AB87</f>
        <v>19051.2747412474</v>
      </c>
      <c r="BH87" s="25" t="n">
        <f aca="false">BC87/AC87</f>
        <v>20406.052146038</v>
      </c>
      <c r="BI87" s="25" t="n">
        <f aca="false">BD87/AD87</f>
        <v>20132.6908081663</v>
      </c>
      <c r="BJ87" s="25" t="n">
        <f aca="false">E87*AD87</f>
        <v>62443.1342769743</v>
      </c>
      <c r="BK87" s="25" t="n">
        <f aca="false">0.2*C87*AD87</f>
        <v>38602.0597186905</v>
      </c>
      <c r="BL87" s="25" t="n">
        <f aca="false">BJ87+BK87</f>
        <v>101045.193995665</v>
      </c>
      <c r="BM87" s="25" t="n">
        <f aca="false">BK87*Datos!$D$6</f>
        <v>19301.0298593452</v>
      </c>
      <c r="BN87" s="25" t="n">
        <f aca="false">BL87-BM87</f>
        <v>81744.1641363195</v>
      </c>
      <c r="BO87" s="25" t="n">
        <f aca="false">BN87/AD87</f>
        <v>35416.7222116696</v>
      </c>
      <c r="BP87" s="25" t="n">
        <f aca="false">-(C87+E87)</f>
        <v>-110678.522015366</v>
      </c>
      <c r="BQ87" s="25" t="n">
        <f aca="false">BE87</f>
        <v>23095.7910242489</v>
      </c>
      <c r="BR87" s="25" t="n">
        <f aca="false">BF87</f>
        <v>24413.4243855942</v>
      </c>
      <c r="BS87" s="25" t="n">
        <f aca="false">BG87</f>
        <v>19051.2747412474</v>
      </c>
      <c r="BT87" s="25" t="n">
        <f aca="false">BH87</f>
        <v>20406.052146038</v>
      </c>
      <c r="BU87" s="25" t="n">
        <f aca="false">BI87+BO87</f>
        <v>55549.4130198359</v>
      </c>
      <c r="BV87" s="27" t="n">
        <f aca="false">IFERROR(IRR(BP87:BU87,0.1),NA())*100</f>
        <v>7.86922217884428</v>
      </c>
    </row>
    <row r="88" customFormat="false" ht="15" hidden="false" customHeight="true" outlineLevel="0" collapsed="false">
      <c r="A88" s="23" t="n">
        <v>87</v>
      </c>
      <c r="B88" s="24" t="n">
        <f aca="true">RAND()</f>
        <v>0.531436808950349</v>
      </c>
      <c r="C88" s="25" t="n">
        <f aca="false">IF(B88&lt;=(Datos!$D$14-Datos!$C$14)/(Datos!$E$14-Datos!$C$14),Datos!$C$14+SQRT((Datos!$E$14-Datos!$C$14)*(Datos!$D$14-Datos!$C$14)*B88),Datos!$E$14-SQRT((Datos!$E$14-Datos!$C$14)*(Datos!$E$14-Datos!$D$14)*(1-B88)))</f>
        <v>76287.6439538459</v>
      </c>
      <c r="D88" s="24" t="n">
        <f aca="true">RAND()</f>
        <v>0.73986688976758</v>
      </c>
      <c r="E88" s="25" t="n">
        <f aca="false">IF(D88&lt;=(Datos!$D$15-Datos!$C$15)/(Datos!$E$15-Datos!$C$15),Datos!$C$15+SQRT((Datos!$E$15-Datos!$C$15)*(Datos!$D$15-Datos!$C$15)*D88),Datos!$E$15-SQRT((Datos!$E$15-Datos!$C$15)*(Datos!$E$15-Datos!$D$15)*(1-D88)))</f>
        <v>33753.4036039726</v>
      </c>
      <c r="F88" s="24" t="n">
        <f aca="true">RAND()</f>
        <v>0.412587818091257</v>
      </c>
      <c r="G88" s="25" t="n">
        <f aca="false">IF(F88&lt;=(Datos!$D$19-Datos!$C$19)/(Datos!$E$19-Datos!$C$19),Datos!$C$19+SQRT((Datos!$E$19-Datos!$C$19)*(Datos!$D$19-Datos!$C$19)*F88),Datos!$E$19-SQRT((Datos!$E$19-Datos!$C$19)*(Datos!$E$19-Datos!$D$19)*(1-F88)))</f>
        <v>37866.9036293632</v>
      </c>
      <c r="H88" s="24" t="n">
        <f aca="true">RAND()</f>
        <v>0.693467594029496</v>
      </c>
      <c r="I88" s="25" t="n">
        <f aca="false">IF(H88&lt;=(Datos!$D$19-Datos!$C$19)/(Datos!$E$19-Datos!$C$19),Datos!$C$19+SQRT((Datos!$E$19-Datos!$C$19)*(Datos!$D$19-Datos!$C$19)*H88),Datos!$E$19-SQRT((Datos!$E$19-Datos!$C$19)*(Datos!$E$19-Datos!$D$19)*(1-H88)))</f>
        <v>40205.218415007</v>
      </c>
      <c r="J88" s="24" t="n">
        <f aca="true">RAND()</f>
        <v>0.437279284672678</v>
      </c>
      <c r="K88" s="25" t="n">
        <f aca="false">IF(J88&lt;=(Datos!$D$19-Datos!$C$19)/(Datos!$E$19-Datos!$C$19),Datos!$C$19+SQRT((Datos!$E$19-Datos!$C$19)*(Datos!$D$19-Datos!$C$19)*J88),Datos!$E$19-SQRT((Datos!$E$19-Datos!$C$19)*(Datos!$E$19-Datos!$D$19)*(1-J88)))</f>
        <v>38098.882188358</v>
      </c>
      <c r="L88" s="24" t="n">
        <f aca="true">RAND()</f>
        <v>0.45858908330056</v>
      </c>
      <c r="M88" s="25" t="n">
        <f aca="false">IF(L88&lt;=(Datos!$D$19-Datos!$C$19)/(Datos!$E$19-Datos!$C$19),Datos!$C$19+SQRT((Datos!$E$19-Datos!$C$19)*(Datos!$D$19-Datos!$C$19)*L88),Datos!$E$19-SQRT((Datos!$E$19-Datos!$C$19)*(Datos!$E$19-Datos!$D$19)*(1-L88)))</f>
        <v>38293.8749987617</v>
      </c>
      <c r="N88" s="24" t="n">
        <f aca="true">RAND()</f>
        <v>0.746743164872839</v>
      </c>
      <c r="O88" s="25" t="n">
        <f aca="false">IF(N88&lt;=(Datos!$D$19-Datos!$C$19)/(Datos!$E$19-Datos!$C$19),Datos!$C$19+SQRT((Datos!$E$19-Datos!$C$19)*(Datos!$D$19-Datos!$C$19)*N88),Datos!$E$19-SQRT((Datos!$E$19-Datos!$C$19)*(Datos!$E$19-Datos!$D$19)*(1-N88)))</f>
        <v>40641.7592271035</v>
      </c>
      <c r="P88" s="24" t="n">
        <f aca="true">RAND()</f>
        <v>0.103819998327484</v>
      </c>
      <c r="Q88" s="26" t="n">
        <f aca="false">IF(P88&lt;=(Datos!$D$23-Datos!$C$23)/(Datos!$E$23-Datos!$C$23),Datos!$C$23+SQRT((Datos!$E$23-Datos!$C$23)*(Datos!$D$23-Datos!$C$23)*P88),Datos!$E$23-SQRT((Datos!$E$23-Datos!$C$23)*(Datos!$E$23-Datos!$D$23)*(1-P88)))</f>
        <v>0.133670259580179</v>
      </c>
      <c r="R88" s="24" t="n">
        <f aca="true">RAND()</f>
        <v>0.666394152345378</v>
      </c>
      <c r="S88" s="26" t="n">
        <f aca="false">IF(R88&lt;=(Datos!$D$24-Datos!$C$24)/(Datos!$E$24-Datos!$C$24),Datos!$C$24+SQRT((Datos!$E$24-Datos!$C$24)*(Datos!$D$24-Datos!$C$24)*R88),Datos!$E$24-SQRT((Datos!$E$24-Datos!$C$24)*(Datos!$E$24-Datos!$D$24)*(1-R88)))</f>
        <v>0.155495091802287</v>
      </c>
      <c r="T88" s="24" t="n">
        <f aca="true">RAND()</f>
        <v>0.837416549801127</v>
      </c>
      <c r="U88" s="26" t="n">
        <f aca="false">IF(T88&lt;=(Datos!$D$25-Datos!$C$25)/(Datos!$E$25-Datos!$C$25),Datos!$C$25+SQRT((Datos!$E$25-Datos!$C$25)*(Datos!$D$25-Datos!$C$25)*T88),Datos!$E$25-SQRT((Datos!$E$25-Datos!$C$25)*(Datos!$E$25-Datos!$D$25)*(1-T88)))</f>
        <v>0.198663794607362</v>
      </c>
      <c r="V88" s="24" t="n">
        <f aca="true">RAND()</f>
        <v>0.179558411498776</v>
      </c>
      <c r="W88" s="26" t="n">
        <f aca="false">IF(V88&lt;=(Datos!$D$26-Datos!$C$26)/(Datos!$E$26-Datos!$C$26),Datos!$C$26+SQRT((Datos!$E$26-Datos!$C$26)*(Datos!$D$26-Datos!$C$26)*V88),Datos!$E$26-SQRT((Datos!$E$26-Datos!$C$26)*(Datos!$E$26-Datos!$D$26)*(1-V88)))</f>
        <v>0.195855023686463</v>
      </c>
      <c r="X88" s="24" t="n">
        <f aca="true">RAND()</f>
        <v>0.965492505543965</v>
      </c>
      <c r="Y88" s="26" t="n">
        <f aca="false">IF(X88&lt;=(Datos!$D$27-Datos!$C$27)/(Datos!$E$27-Datos!$C$27),Datos!$C$27+SQRT((Datos!$E$27-Datos!$C$27)*(Datos!$D$27-Datos!$C$27)*X88),Datos!$E$27-SQRT((Datos!$E$27-Datos!$C$27)*(Datos!$E$27-Datos!$D$27)*(1-X88)))</f>
        <v>0.26634934177182</v>
      </c>
      <c r="Z88" s="24" t="n">
        <f aca="false">(1+Q88)</f>
        <v>1.13367025958018</v>
      </c>
      <c r="AA88" s="24" t="n">
        <f aca="false">Z88*(1+S88)</f>
        <v>1.30995042066712</v>
      </c>
      <c r="AB88" s="24" t="n">
        <f aca="false">AA88*(1+U88)</f>
        <v>1.57019014198436</v>
      </c>
      <c r="AC88" s="24" t="n">
        <f aca="false">AB88*(1+W88)</f>
        <v>1.87771976943496</v>
      </c>
      <c r="AD88" s="24" t="n">
        <f aca="false">AC88*(1+Y88)</f>
        <v>2.37784919405589</v>
      </c>
      <c r="AE88" s="23" t="n">
        <f aca="false">E88*Q88</f>
        <v>4511.82622145756</v>
      </c>
      <c r="AF88" s="23" t="n">
        <f aca="false">AE88*(1+S88)</f>
        <v>5213.39305395907</v>
      </c>
      <c r="AG88" s="23" t="n">
        <f aca="false">AF88*(1+U88)</f>
        <v>6249.10550083824</v>
      </c>
      <c r="AH88" s="23" t="n">
        <f aca="false">AG88*(1+W88)</f>
        <v>7473.02420672411</v>
      </c>
      <c r="AI88" s="23" t="n">
        <f aca="false">AH88*(1+Y88)</f>
        <v>9463.45928522995</v>
      </c>
      <c r="AJ88" s="25" t="n">
        <f aca="false">G88*Z88</f>
        <v>42928.5824669979</v>
      </c>
      <c r="AK88" s="25" t="n">
        <f aca="false">I88*AA88</f>
        <v>52666.842775752</v>
      </c>
      <c r="AL88" s="25" t="n">
        <f aca="false">K88*AB88</f>
        <v>59822.4892327833</v>
      </c>
      <c r="AM88" s="25" t="n">
        <f aca="false">M88*AC88</f>
        <v>71905.1661334459</v>
      </c>
      <c r="AN88" s="25" t="n">
        <f aca="false">O88*AD88</f>
        <v>96639.9744231818</v>
      </c>
      <c r="AO88" s="25" t="n">
        <f aca="false">C88/Datos!$D$8</f>
        <v>15257.5287907692</v>
      </c>
      <c r="AP88" s="25" t="n">
        <f aca="false">AJ88-AO88</f>
        <v>27671.0536762287</v>
      </c>
      <c r="AQ88" s="25" t="n">
        <f aca="false">AK88-AO88</f>
        <v>37409.3139849828</v>
      </c>
      <c r="AR88" s="25" t="n">
        <f aca="false">AL88-AO88</f>
        <v>44564.9604420141</v>
      </c>
      <c r="AS88" s="25" t="n">
        <f aca="false">AM88-AO88</f>
        <v>56647.6373426768</v>
      </c>
      <c r="AT88" s="25" t="n">
        <f aca="false">AN88-AO88</f>
        <v>81382.4456324127</v>
      </c>
      <c r="AU88" s="25" t="n">
        <f aca="false">AP88*Datos!$D$6</f>
        <v>13835.5268381143</v>
      </c>
      <c r="AV88" s="25" t="n">
        <f aca="false">AQ88*Datos!$D$6</f>
        <v>18704.6569924914</v>
      </c>
      <c r="AW88" s="25" t="n">
        <f aca="false">AR88*Datos!$D$6</f>
        <v>22282.480221007</v>
      </c>
      <c r="AX88" s="25" t="n">
        <f aca="false">AS88*Datos!$D$6</f>
        <v>28323.8186713384</v>
      </c>
      <c r="AY88" s="25" t="n">
        <f aca="false">AT88*Datos!$D$6</f>
        <v>40691.2228162063</v>
      </c>
      <c r="AZ88" s="25" t="n">
        <f aca="false">AJ88-AU88-AE88</f>
        <v>24581.229407426</v>
      </c>
      <c r="BA88" s="25" t="n">
        <f aca="false">AK88-AV88-AF88</f>
        <v>28748.7927293015</v>
      </c>
      <c r="BB88" s="25" t="n">
        <f aca="false">AL88-AW88-AG88</f>
        <v>31290.903510938</v>
      </c>
      <c r="BC88" s="25" t="n">
        <f aca="false">AM88-AX88-AH88</f>
        <v>36108.3232553834</v>
      </c>
      <c r="BD88" s="25" t="n">
        <f aca="false">AN88-AY88-AI88</f>
        <v>46485.2923217456</v>
      </c>
      <c r="BE88" s="25" t="n">
        <f aca="false">AZ88/Z88</f>
        <v>21682.8740100573</v>
      </c>
      <c r="BF88" s="25" t="n">
        <f aca="false">BA88/AA88</f>
        <v>21946.4739090358</v>
      </c>
      <c r="BG88" s="25" t="n">
        <f aca="false">BB88/AB88</f>
        <v>19928.098307504</v>
      </c>
      <c r="BH88" s="25" t="n">
        <f aca="false">BC88/AC88</f>
        <v>19229.878623608</v>
      </c>
      <c r="BI88" s="25" t="n">
        <f aca="false">BD88/AD88</f>
        <v>19549.3021331835</v>
      </c>
      <c r="BJ88" s="25" t="n">
        <f aca="false">E88*AD88</f>
        <v>80260.5035563495</v>
      </c>
      <c r="BK88" s="25" t="n">
        <f aca="false">0.2*C88*AD88</f>
        <v>36280.1025384151</v>
      </c>
      <c r="BL88" s="25" t="n">
        <f aca="false">BJ88+BK88</f>
        <v>116540.606094765</v>
      </c>
      <c r="BM88" s="25" t="n">
        <f aca="false">BK88*Datos!$D$6</f>
        <v>18140.0512692075</v>
      </c>
      <c r="BN88" s="25" t="n">
        <f aca="false">BL88-BM88</f>
        <v>98400.554825557</v>
      </c>
      <c r="BO88" s="25" t="n">
        <f aca="false">BN88/AD88</f>
        <v>41382.1679993572</v>
      </c>
      <c r="BP88" s="25" t="n">
        <f aca="false">-(C88+E88)</f>
        <v>-110041.047557818</v>
      </c>
      <c r="BQ88" s="25" t="n">
        <f aca="false">BE88</f>
        <v>21682.8740100573</v>
      </c>
      <c r="BR88" s="25" t="n">
        <f aca="false">BF88</f>
        <v>21946.4739090358</v>
      </c>
      <c r="BS88" s="25" t="n">
        <f aca="false">BG88</f>
        <v>19928.098307504</v>
      </c>
      <c r="BT88" s="25" t="n">
        <f aca="false">BH88</f>
        <v>19229.878623608</v>
      </c>
      <c r="BU88" s="25" t="n">
        <f aca="false">BI88+BO88</f>
        <v>60931.4701325407</v>
      </c>
      <c r="BV88" s="27" t="n">
        <f aca="false">IFERROR(IRR(BP88:BU88,0.1),NA())*100</f>
        <v>8.08042018663755</v>
      </c>
    </row>
    <row r="89" customFormat="false" ht="15" hidden="false" customHeight="true" outlineLevel="0" collapsed="false">
      <c r="A89" s="23" t="n">
        <v>88</v>
      </c>
      <c r="B89" s="24" t="n">
        <f aca="true">RAND()</f>
        <v>0.163289778155568</v>
      </c>
      <c r="C89" s="25" t="n">
        <f aca="false">IF(B89&lt;=(Datos!$D$14-Datos!$C$14)/(Datos!$E$14-Datos!$C$14),Datos!$C$14+SQRT((Datos!$E$14-Datos!$C$14)*(Datos!$D$14-Datos!$C$14)*B89),Datos!$E$14-SQRT((Datos!$E$14-Datos!$C$14)*(Datos!$E$14-Datos!$D$14)*(1-B89)))</f>
        <v>68081.8259856438</v>
      </c>
      <c r="D89" s="24" t="n">
        <f aca="true">RAND()</f>
        <v>0.768595484685341</v>
      </c>
      <c r="E89" s="25" t="n">
        <f aca="false">IF(D89&lt;=(Datos!$D$15-Datos!$C$15)/(Datos!$E$15-Datos!$C$15),Datos!$C$15+SQRT((Datos!$E$15-Datos!$C$15)*(Datos!$D$15-Datos!$C$15)*D89),Datos!$E$15-SQRT((Datos!$E$15-Datos!$C$15)*(Datos!$E$15-Datos!$D$15)*(1-D89)))</f>
        <v>34108.4231909277</v>
      </c>
      <c r="F89" s="24" t="n">
        <f aca="true">RAND()</f>
        <v>0.531072931949488</v>
      </c>
      <c r="G89" s="25" t="n">
        <f aca="false">IF(F89&lt;=(Datos!$D$19-Datos!$C$19)/(Datos!$E$19-Datos!$C$19),Datos!$C$19+SQRT((Datos!$E$19-Datos!$C$19)*(Datos!$D$19-Datos!$C$19)*F89),Datos!$E$19-SQRT((Datos!$E$19-Datos!$C$19)*(Datos!$E$19-Datos!$D$19)*(1-F89)))</f>
        <v>38925.2977425083</v>
      </c>
      <c r="H89" s="24" t="n">
        <f aca="true">RAND()</f>
        <v>0.805446452360847</v>
      </c>
      <c r="I89" s="25" t="n">
        <f aca="false">IF(H89&lt;=(Datos!$D$19-Datos!$C$19)/(Datos!$E$19-Datos!$C$19),Datos!$C$19+SQRT((Datos!$E$19-Datos!$C$19)*(Datos!$D$19-Datos!$C$19)*H89),Datos!$E$19-SQRT((Datos!$E$19-Datos!$C$19)*(Datos!$E$19-Datos!$D$19)*(1-H89)))</f>
        <v>41180.1156990118</v>
      </c>
      <c r="J89" s="24" t="n">
        <f aca="true">RAND()</f>
        <v>0.881378228462193</v>
      </c>
      <c r="K89" s="25" t="n">
        <f aca="false">IF(J89&lt;=(Datos!$D$19-Datos!$C$19)/(Datos!$E$19-Datos!$C$19),Datos!$C$19+SQRT((Datos!$E$19-Datos!$C$19)*(Datos!$D$19-Datos!$C$19)*J89),Datos!$E$19-SQRT((Datos!$E$19-Datos!$C$19)*(Datos!$E$19-Datos!$D$19)*(1-J89)))</f>
        <v>42017.2776084028</v>
      </c>
      <c r="L89" s="24" t="n">
        <f aca="true">RAND()</f>
        <v>0.112904720667708</v>
      </c>
      <c r="M89" s="25" t="n">
        <f aca="false">IF(L89&lt;=(Datos!$D$19-Datos!$C$19)/(Datos!$E$19-Datos!$C$19),Datos!$C$19+SQRT((Datos!$E$19-Datos!$C$19)*(Datos!$D$19-Datos!$C$19)*L89),Datos!$E$19-SQRT((Datos!$E$19-Datos!$C$19)*(Datos!$E$19-Datos!$D$19)*(1-L89)))</f>
        <v>34115.3017022032</v>
      </c>
      <c r="N89" s="24" t="n">
        <f aca="true">RAND()</f>
        <v>0.435738311808457</v>
      </c>
      <c r="O89" s="25" t="n">
        <f aca="false">IF(N89&lt;=(Datos!$D$19-Datos!$C$19)/(Datos!$E$19-Datos!$C$19),Datos!$C$19+SQRT((Datos!$E$19-Datos!$C$19)*(Datos!$D$19-Datos!$C$19)*N89),Datos!$E$19-SQRT((Datos!$E$19-Datos!$C$19)*(Datos!$E$19-Datos!$D$19)*(1-N89)))</f>
        <v>38084.5993574987</v>
      </c>
      <c r="P89" s="24" t="n">
        <f aca="true">RAND()</f>
        <v>0.0676911572410621</v>
      </c>
      <c r="Q89" s="26" t="n">
        <f aca="false">IF(P89&lt;=(Datos!$D$23-Datos!$C$23)/(Datos!$E$23-Datos!$C$23),Datos!$C$23+SQRT((Datos!$E$23-Datos!$C$23)*(Datos!$D$23-Datos!$C$23)*P89),Datos!$E$23-SQRT((Datos!$E$23-Datos!$C$23)*(Datos!$E$23-Datos!$D$23)*(1-P89)))</f>
        <v>0.131038300731268</v>
      </c>
      <c r="R89" s="24" t="n">
        <f aca="true">RAND()</f>
        <v>0.953702432162995</v>
      </c>
      <c r="S89" s="26" t="n">
        <f aca="false">IF(R89&lt;=(Datos!$D$24-Datos!$C$24)/(Datos!$E$24-Datos!$C$24),Datos!$C$24+SQRT((Datos!$E$24-Datos!$C$24)*(Datos!$D$24-Datos!$C$24)*R89),Datos!$E$24-SQRT((Datos!$E$24-Datos!$C$24)*(Datos!$E$24-Datos!$D$24)*(1-R89)))</f>
        <v>0.170871165347833</v>
      </c>
      <c r="T89" s="24" t="n">
        <f aca="true">RAND()</f>
        <v>0.321777470878621</v>
      </c>
      <c r="U89" s="26" t="n">
        <f aca="false">IF(T89&lt;=(Datos!$D$25-Datos!$C$25)/(Datos!$E$25-Datos!$C$25),Datos!$C$25+SQRT((Datos!$E$25-Datos!$C$25)*(Datos!$D$25-Datos!$C$25)*T89),Datos!$E$25-SQRT((Datos!$E$25-Datos!$C$25)*(Datos!$E$25-Datos!$D$25)*(1-T89)))</f>
        <v>0.175994858892579</v>
      </c>
      <c r="V89" s="24" t="n">
        <f aca="true">RAND()</f>
        <v>0.942927012540812</v>
      </c>
      <c r="W89" s="26" t="n">
        <f aca="false">IF(V89&lt;=(Datos!$D$26-Datos!$C$26)/(Datos!$E$26-Datos!$C$26),Datos!$C$26+SQRT((Datos!$E$26-Datos!$C$26)*(Datos!$D$26-Datos!$C$26)*V89),Datos!$E$26-SQRT((Datos!$E$26-Datos!$C$26)*(Datos!$E$26-Datos!$D$26)*(1-V89)))</f>
        <v>0.23586651295302</v>
      </c>
      <c r="X89" s="24" t="n">
        <f aca="true">RAND()</f>
        <v>0.606677402348301</v>
      </c>
      <c r="Y89" s="26" t="n">
        <f aca="false">IF(X89&lt;=(Datos!$D$27-Datos!$C$27)/(Datos!$E$27-Datos!$C$27),Datos!$C$27+SQRT((Datos!$E$27-Datos!$C$27)*(Datos!$D$27-Datos!$C$27)*X89),Datos!$E$27-SQRT((Datos!$E$27-Datos!$C$27)*(Datos!$E$27-Datos!$D$27)*(1-X89)))</f>
        <v>0.233913754467095</v>
      </c>
      <c r="Z89" s="24" t="n">
        <f aca="false">(1+Q89)</f>
        <v>1.13103830073127</v>
      </c>
      <c r="AA89" s="24" t="n">
        <f aca="false">Z89*(1+S89)</f>
        <v>1.32430013323025</v>
      </c>
      <c r="AB89" s="24" t="n">
        <f aca="false">AA89*(1+U89)</f>
        <v>1.55737014830953</v>
      </c>
      <c r="AC89" s="24" t="n">
        <f aca="false">AB89*(1+W89)</f>
        <v>1.92470161456843</v>
      </c>
      <c r="AD89" s="24" t="n">
        <f aca="false">AC89*(1+Y89)</f>
        <v>2.37491579546101</v>
      </c>
      <c r="AE89" s="23" t="n">
        <f aca="false">E89*Q89</f>
        <v>4469.50981556214</v>
      </c>
      <c r="AF89" s="23" t="n">
        <f aca="false">AE89*(1+S89)</f>
        <v>5233.22016628082</v>
      </c>
      <c r="AG89" s="23" t="n">
        <f aca="false">AF89*(1+U89)</f>
        <v>6154.24001099921</v>
      </c>
      <c r="AH89" s="23" t="n">
        <f aca="false">AG89*(1+W89)</f>
        <v>7605.81914226954</v>
      </c>
      <c r="AI89" s="23" t="n">
        <f aca="false">AH89*(1+Y89)</f>
        <v>9384.92485363552</v>
      </c>
      <c r="AJ89" s="25" t="n">
        <f aca="false">G89*Z89</f>
        <v>44026.0026141452</v>
      </c>
      <c r="AK89" s="25" t="n">
        <f aca="false">I89*AA89</f>
        <v>54534.8327066385</v>
      </c>
      <c r="AL89" s="25" t="n">
        <f aca="false">K89*AB89</f>
        <v>65436.4538605611</v>
      </c>
      <c r="AM89" s="25" t="n">
        <f aca="false">M89*AC89</f>
        <v>65661.7762677196</v>
      </c>
      <c r="AN89" s="25" t="n">
        <f aca="false">O89*AD89</f>
        <v>90447.7165779281</v>
      </c>
      <c r="AO89" s="25" t="n">
        <f aca="false">C89/Datos!$D$8</f>
        <v>13616.3651971288</v>
      </c>
      <c r="AP89" s="25" t="n">
        <f aca="false">AJ89-AO89</f>
        <v>30409.6374170165</v>
      </c>
      <c r="AQ89" s="25" t="n">
        <f aca="false">AK89-AO89</f>
        <v>40918.4675095097</v>
      </c>
      <c r="AR89" s="25" t="n">
        <f aca="false">AL89-AO89</f>
        <v>51820.0886634323</v>
      </c>
      <c r="AS89" s="25" t="n">
        <f aca="false">AM89-AO89</f>
        <v>52045.4110705908</v>
      </c>
      <c r="AT89" s="25" t="n">
        <f aca="false">AN89-AO89</f>
        <v>76831.3513807993</v>
      </c>
      <c r="AU89" s="25" t="n">
        <f aca="false">AP89*Datos!$D$6</f>
        <v>15204.8187085082</v>
      </c>
      <c r="AV89" s="25" t="n">
        <f aca="false">AQ89*Datos!$D$6</f>
        <v>20459.2337547549</v>
      </c>
      <c r="AW89" s="25" t="n">
        <f aca="false">AR89*Datos!$D$6</f>
        <v>25910.0443317162</v>
      </c>
      <c r="AX89" s="25" t="n">
        <f aca="false">AS89*Datos!$D$6</f>
        <v>26022.7055352954</v>
      </c>
      <c r="AY89" s="25" t="n">
        <f aca="false">AT89*Datos!$D$6</f>
        <v>38415.6756903996</v>
      </c>
      <c r="AZ89" s="25" t="n">
        <f aca="false">AJ89-AU89-AE89</f>
        <v>24351.6740900749</v>
      </c>
      <c r="BA89" s="25" t="n">
        <f aca="false">AK89-AV89-AF89</f>
        <v>28842.3787856028</v>
      </c>
      <c r="BB89" s="25" t="n">
        <f aca="false">AL89-AW89-AG89</f>
        <v>33372.1695178457</v>
      </c>
      <c r="BC89" s="25" t="n">
        <f aca="false">AM89-AX89-AH89</f>
        <v>32033.2515901546</v>
      </c>
      <c r="BD89" s="25" t="n">
        <f aca="false">AN89-AY89-AI89</f>
        <v>42647.1160338929</v>
      </c>
      <c r="BE89" s="25" t="n">
        <f aca="false">AZ89/Z89</f>
        <v>21530.370876327</v>
      </c>
      <c r="BF89" s="25" t="n">
        <f aca="false">BA89/AA89</f>
        <v>21779.3369205892</v>
      </c>
      <c r="BG89" s="25" t="n">
        <f aca="false">BB89/AB89</f>
        <v>21428.540642101</v>
      </c>
      <c r="BH89" s="25" t="n">
        <f aca="false">BC89/AC89</f>
        <v>16643.2299675383</v>
      </c>
      <c r="BI89" s="25" t="n">
        <f aca="false">BD89/AD89</f>
        <v>17957.3171037899</v>
      </c>
      <c r="BJ89" s="25" t="n">
        <f aca="false">E89*AD89</f>
        <v>81004.6329944029</v>
      </c>
      <c r="BK89" s="25" t="n">
        <f aca="false">0.2*C89*AD89</f>
        <v>32337.7207834267</v>
      </c>
      <c r="BL89" s="25" t="n">
        <f aca="false">BJ89+BK89</f>
        <v>113342.35377783</v>
      </c>
      <c r="BM89" s="25" t="n">
        <f aca="false">BK89*Datos!$D$6</f>
        <v>16168.8603917134</v>
      </c>
      <c r="BN89" s="25" t="n">
        <f aca="false">BL89-BM89</f>
        <v>97173.4933861163</v>
      </c>
      <c r="BO89" s="25" t="n">
        <f aca="false">BN89/AD89</f>
        <v>40916.6057894921</v>
      </c>
      <c r="BP89" s="25" t="n">
        <f aca="false">-(C89+E89)</f>
        <v>-102190.249176571</v>
      </c>
      <c r="BQ89" s="25" t="n">
        <f aca="false">BE89</f>
        <v>21530.370876327</v>
      </c>
      <c r="BR89" s="25" t="n">
        <f aca="false">BF89</f>
        <v>21779.3369205892</v>
      </c>
      <c r="BS89" s="25" t="n">
        <f aca="false">BG89</f>
        <v>21428.540642101</v>
      </c>
      <c r="BT89" s="25" t="n">
        <f aca="false">BH89</f>
        <v>16643.2299675383</v>
      </c>
      <c r="BU89" s="25" t="n">
        <f aca="false">BI89+BO89</f>
        <v>58873.922893282</v>
      </c>
      <c r="BV89" s="27" t="n">
        <f aca="false">IFERROR(IRR(BP89:BU89,0.1),NA())*100</f>
        <v>9.80396813039428</v>
      </c>
    </row>
    <row r="90" customFormat="false" ht="15" hidden="false" customHeight="true" outlineLevel="0" collapsed="false">
      <c r="A90" s="23" t="n">
        <v>89</v>
      </c>
      <c r="B90" s="24" t="n">
        <f aca="true">RAND()</f>
        <v>0.242477905980234</v>
      </c>
      <c r="C90" s="25" t="n">
        <f aca="false">IF(B90&lt;=(Datos!$D$14-Datos!$C$14)/(Datos!$E$14-Datos!$C$14),Datos!$C$14+SQRT((Datos!$E$14-Datos!$C$14)*(Datos!$D$14-Datos!$C$14)*B90),Datos!$E$14-SQRT((Datos!$E$14-Datos!$C$14)*(Datos!$E$14-Datos!$D$14)*(1-B90)))</f>
        <v>69848.4091300115</v>
      </c>
      <c r="D90" s="24" t="n">
        <f aca="true">RAND()</f>
        <v>0.809555897004513</v>
      </c>
      <c r="E90" s="25" t="n">
        <f aca="false">IF(D90&lt;=(Datos!$D$15-Datos!$C$15)/(Datos!$E$15-Datos!$C$15),Datos!$C$15+SQRT((Datos!$E$15-Datos!$C$15)*(Datos!$D$15-Datos!$C$15)*D90),Datos!$E$15-SQRT((Datos!$E$15-Datos!$C$15)*(Datos!$E$15-Datos!$D$15)*(1-D90)))</f>
        <v>34655.2254070613</v>
      </c>
      <c r="F90" s="24" t="n">
        <f aca="true">RAND()</f>
        <v>0.136283068301515</v>
      </c>
      <c r="G90" s="25" t="n">
        <f aca="false">IF(F90&lt;=(Datos!$D$19-Datos!$C$19)/(Datos!$E$19-Datos!$C$19),Datos!$C$19+SQRT((Datos!$E$19-Datos!$C$19)*(Datos!$D$19-Datos!$C$19)*F90),Datos!$E$19-SQRT((Datos!$E$19-Datos!$C$19)*(Datos!$E$19-Datos!$D$19)*(1-F90)))</f>
        <v>34521.333901099</v>
      </c>
      <c r="H90" s="24" t="n">
        <f aca="true">RAND()</f>
        <v>0.248440445921067</v>
      </c>
      <c r="I90" s="25" t="n">
        <f aca="false">IF(H90&lt;=(Datos!$D$19-Datos!$C$19)/(Datos!$E$19-Datos!$C$19),Datos!$C$19+SQRT((Datos!$E$19-Datos!$C$19)*(Datos!$D$19-Datos!$C$19)*H90),Datos!$E$19-SQRT((Datos!$E$19-Datos!$C$19)*(Datos!$E$19-Datos!$D$19)*(1-H90)))</f>
        <v>36104.5939167286</v>
      </c>
      <c r="J90" s="24" t="n">
        <f aca="true">RAND()</f>
        <v>0.148433139275984</v>
      </c>
      <c r="K90" s="25" t="n">
        <f aca="false">IF(J90&lt;=(Datos!$D$19-Datos!$C$19)/(Datos!$E$19-Datos!$C$19),Datos!$C$19+SQRT((Datos!$E$19-Datos!$C$19)*(Datos!$D$19-Datos!$C$19)*J90),Datos!$E$19-SQRT((Datos!$E$19-Datos!$C$19)*(Datos!$E$19-Datos!$D$19)*(1-J90)))</f>
        <v>34718.5772104945</v>
      </c>
      <c r="L90" s="24" t="n">
        <f aca="true">RAND()</f>
        <v>0.687849491590733</v>
      </c>
      <c r="M90" s="25" t="n">
        <f aca="false">IF(L90&lt;=(Datos!$D$19-Datos!$C$19)/(Datos!$E$19-Datos!$C$19),Datos!$C$19+SQRT((Datos!$E$19-Datos!$C$19)*(Datos!$D$19-Datos!$C$19)*L90),Datos!$E$19-SQRT((Datos!$E$19-Datos!$C$19)*(Datos!$E$19-Datos!$D$19)*(1-L90)))</f>
        <v>40161.4787247864</v>
      </c>
      <c r="N90" s="24" t="n">
        <f aca="true">RAND()</f>
        <v>0.503391051235628</v>
      </c>
      <c r="O90" s="25" t="n">
        <f aca="false">IF(N90&lt;=(Datos!$D$19-Datos!$C$19)/(Datos!$E$19-Datos!$C$19),Datos!$C$19+SQRT((Datos!$E$19-Datos!$C$19)*(Datos!$D$19-Datos!$C$19)*N90),Datos!$E$19-SQRT((Datos!$E$19-Datos!$C$19)*(Datos!$E$19-Datos!$D$19)*(1-N90)))</f>
        <v>38689.571778019</v>
      </c>
      <c r="P90" s="24" t="n">
        <f aca="true">RAND()</f>
        <v>0.255366631757438</v>
      </c>
      <c r="Q90" s="26" t="n">
        <f aca="false">IF(P90&lt;=(Datos!$D$23-Datos!$C$23)/(Datos!$E$23-Datos!$C$23),Datos!$C$23+SQRT((Datos!$E$23-Datos!$C$23)*(Datos!$D$23-Datos!$C$23)*P90),Datos!$E$23-SQRT((Datos!$E$23-Datos!$C$23)*(Datos!$E$23-Datos!$D$23)*(1-P90)))</f>
        <v>0.141439681368047</v>
      </c>
      <c r="R90" s="24" t="n">
        <f aca="true">RAND()</f>
        <v>0.279059899505144</v>
      </c>
      <c r="S90" s="26" t="n">
        <f aca="false">IF(R90&lt;=(Datos!$D$24-Datos!$C$24)/(Datos!$E$24-Datos!$C$24),Datos!$C$24+SQRT((Datos!$E$24-Datos!$C$24)*(Datos!$D$24-Datos!$C$24)*R90),Datos!$E$24-SQRT((Datos!$E$24-Datos!$C$24)*(Datos!$E$24-Datos!$D$24)*(1-R90)))</f>
        <v>0.142412224769292</v>
      </c>
      <c r="T90" s="24" t="n">
        <f aca="true">RAND()</f>
        <v>0.765750824626859</v>
      </c>
      <c r="U90" s="26" t="n">
        <f aca="false">IF(T90&lt;=(Datos!$D$25-Datos!$C$25)/(Datos!$E$25-Datos!$C$25),Datos!$C$25+SQRT((Datos!$E$25-Datos!$C$25)*(Datos!$D$25-Datos!$C$25)*T90),Datos!$E$25-SQRT((Datos!$E$25-Datos!$C$25)*(Datos!$E$25-Datos!$D$25)*(1-T90)))</f>
        <v>0.194389500374948</v>
      </c>
      <c r="V90" s="24" t="n">
        <f aca="true">RAND()</f>
        <v>0.802175091065997</v>
      </c>
      <c r="W90" s="26" t="n">
        <f aca="false">IF(V90&lt;=(Datos!$D$26-Datos!$C$26)/(Datos!$E$26-Datos!$C$26),Datos!$C$26+SQRT((Datos!$E$26-Datos!$C$26)*(Datos!$D$26-Datos!$C$26)*V90),Datos!$E$26-SQRT((Datos!$E$26-Datos!$C$26)*(Datos!$E$26-Datos!$D$26)*(1-V90)))</f>
        <v>0.223686748941474</v>
      </c>
      <c r="X90" s="24" t="n">
        <f aca="true">RAND()</f>
        <v>0.959395857940984</v>
      </c>
      <c r="Y90" s="26" t="n">
        <f aca="false">IF(X90&lt;=(Datos!$D$27-Datos!$C$27)/(Datos!$E$27-Datos!$C$27),Datos!$C$27+SQRT((Datos!$E$27-Datos!$C$27)*(Datos!$D$27-Datos!$C$27)*X90),Datos!$E$27-SQRT((Datos!$E$27-Datos!$C$27)*(Datos!$E$27-Datos!$D$27)*(1-X90)))</f>
        <v>0.265192489503003</v>
      </c>
      <c r="Z90" s="24" t="n">
        <f aca="false">(1+Q90)</f>
        <v>1.14143968136805</v>
      </c>
      <c r="AA90" s="24" t="n">
        <f aca="false">Z90*(1+S90)</f>
        <v>1.30399464583162</v>
      </c>
      <c r="AB90" s="24" t="n">
        <f aca="false">AA90*(1+U90)</f>
        <v>1.55747751352644</v>
      </c>
      <c r="AC90" s="24" t="n">
        <f aca="false">AB90*(1+W90)</f>
        <v>1.90586459507662</v>
      </c>
      <c r="AD90" s="24" t="n">
        <f aca="false">AC90*(1+Y90)</f>
        <v>2.41128557170062</v>
      </c>
      <c r="AE90" s="23" t="n">
        <f aca="false">E90*Q90</f>
        <v>4901.6240393126</v>
      </c>
      <c r="AF90" s="23" t="n">
        <f aca="false">AE90*(1+S90)</f>
        <v>5599.67522373375</v>
      </c>
      <c r="AG90" s="23" t="n">
        <f aca="false">AF90*(1+U90)</f>
        <v>6688.19329273733</v>
      </c>
      <c r="AH90" s="23" t="n">
        <f aca="false">AG90*(1+W90)</f>
        <v>8184.25350668192</v>
      </c>
      <c r="AI90" s="23" t="n">
        <f aca="false">AH90*(1+Y90)</f>
        <v>10354.6560688426</v>
      </c>
      <c r="AJ90" s="25" t="n">
        <f aca="false">G90*Z90</f>
        <v>39404.0203684704</v>
      </c>
      <c r="AK90" s="25" t="n">
        <f aca="false">I90*AA90</f>
        <v>47080.1971573391</v>
      </c>
      <c r="AL90" s="25" t="n">
        <f aca="false">K90*AB90</f>
        <v>54073.4033069766</v>
      </c>
      <c r="AM90" s="25" t="n">
        <f aca="false">M90*AC90</f>
        <v>76542.3403874932</v>
      </c>
      <c r="AN90" s="25" t="n">
        <f aca="false">O90*AD90</f>
        <v>93291.6062036127</v>
      </c>
      <c r="AO90" s="25" t="n">
        <f aca="false">C90/Datos!$D$8</f>
        <v>13969.6818260023</v>
      </c>
      <c r="AP90" s="25" t="n">
        <f aca="false">AJ90-AO90</f>
        <v>25434.3385424681</v>
      </c>
      <c r="AQ90" s="25" t="n">
        <f aca="false">AK90-AO90</f>
        <v>33110.5153313368</v>
      </c>
      <c r="AR90" s="25" t="n">
        <f aca="false">AL90-AO90</f>
        <v>40103.7214809743</v>
      </c>
      <c r="AS90" s="25" t="n">
        <f aca="false">AM90-AO90</f>
        <v>62572.6585614909</v>
      </c>
      <c r="AT90" s="25" t="n">
        <f aca="false">AN90-AO90</f>
        <v>79321.9243776104</v>
      </c>
      <c r="AU90" s="25" t="n">
        <f aca="false">AP90*Datos!$D$6</f>
        <v>12717.1692712341</v>
      </c>
      <c r="AV90" s="25" t="n">
        <f aca="false">AQ90*Datos!$D$6</f>
        <v>16555.2576656684</v>
      </c>
      <c r="AW90" s="25" t="n">
        <f aca="false">AR90*Datos!$D$6</f>
        <v>20051.8607404871</v>
      </c>
      <c r="AX90" s="25" t="n">
        <f aca="false">AS90*Datos!$D$6</f>
        <v>31286.3292807454</v>
      </c>
      <c r="AY90" s="25" t="n">
        <f aca="false">AT90*Datos!$D$6</f>
        <v>39660.9621888052</v>
      </c>
      <c r="AZ90" s="25" t="n">
        <f aca="false">AJ90-AU90-AE90</f>
        <v>21785.2270579238</v>
      </c>
      <c r="BA90" s="25" t="n">
        <f aca="false">AK90-AV90-AF90</f>
        <v>24925.2642679369</v>
      </c>
      <c r="BB90" s="25" t="n">
        <f aca="false">AL90-AW90-AG90</f>
        <v>27333.3492737521</v>
      </c>
      <c r="BC90" s="25" t="n">
        <f aca="false">AM90-AX90-AH90</f>
        <v>37071.7576000658</v>
      </c>
      <c r="BD90" s="25" t="n">
        <f aca="false">AN90-AY90-AI90</f>
        <v>43275.9879459649</v>
      </c>
      <c r="BE90" s="25" t="n">
        <f aca="false">AZ90/Z90</f>
        <v>19085.7453210436</v>
      </c>
      <c r="BF90" s="25" t="n">
        <f aca="false">BA90/AA90</f>
        <v>19114.544946648</v>
      </c>
      <c r="BG90" s="25" t="n">
        <f aca="false">BB90/AB90</f>
        <v>17549.7553167647</v>
      </c>
      <c r="BH90" s="25" t="n">
        <f aca="false">BC90/AC90</f>
        <v>19451.4120760901</v>
      </c>
      <c r="BI90" s="25" t="n">
        <f aca="false">BD90/AD90</f>
        <v>17947.2678200631</v>
      </c>
      <c r="BJ90" s="25" t="n">
        <f aca="false">E90*AD90</f>
        <v>83563.6450080796</v>
      </c>
      <c r="BK90" s="25" t="n">
        <f aca="false">0.2*C90*AD90</f>
        <v>33684.8922282877</v>
      </c>
      <c r="BL90" s="25" t="n">
        <f aca="false">BJ90+BK90</f>
        <v>117248.537236367</v>
      </c>
      <c r="BM90" s="25" t="n">
        <f aca="false">BK90*Datos!$D$6</f>
        <v>16842.4461141439</v>
      </c>
      <c r="BN90" s="25" t="n">
        <f aca="false">BL90-BM90</f>
        <v>100406.091122223</v>
      </c>
      <c r="BO90" s="25" t="n">
        <f aca="false">BN90/AD90</f>
        <v>41640.0663200625</v>
      </c>
      <c r="BP90" s="25" t="n">
        <f aca="false">-(C90+E90)</f>
        <v>-104503.634537073</v>
      </c>
      <c r="BQ90" s="25" t="n">
        <f aca="false">BE90</f>
        <v>19085.7453210436</v>
      </c>
      <c r="BR90" s="25" t="n">
        <f aca="false">BF90</f>
        <v>19114.544946648</v>
      </c>
      <c r="BS90" s="25" t="n">
        <f aca="false">BG90</f>
        <v>17549.7553167647</v>
      </c>
      <c r="BT90" s="25" t="n">
        <f aca="false">BH90</f>
        <v>19451.4120760901</v>
      </c>
      <c r="BU90" s="25" t="n">
        <f aca="false">BI90+BO90</f>
        <v>59587.3341401255</v>
      </c>
      <c r="BV90" s="27" t="n">
        <f aca="false">IFERROR(IRR(BP90:BU90,0.1),NA())*100</f>
        <v>7.49675044363038</v>
      </c>
    </row>
    <row r="91" customFormat="false" ht="15" hidden="false" customHeight="true" outlineLevel="0" collapsed="false">
      <c r="A91" s="23" t="n">
        <v>90</v>
      </c>
      <c r="B91" s="24" t="n">
        <f aca="true">RAND()</f>
        <v>0.993387601920826</v>
      </c>
      <c r="C91" s="25" t="n">
        <f aca="false">IF(B91&lt;=(Datos!$D$14-Datos!$C$14)/(Datos!$E$14-Datos!$C$14),Datos!$C$14+SQRT((Datos!$E$14-Datos!$C$14)*(Datos!$D$14-Datos!$C$14)*B91),Datos!$E$14-SQRT((Datos!$E$14-Datos!$C$14)*(Datos!$E$14-Datos!$D$14)*(1-B91)))</f>
        <v>97183.1085049281</v>
      </c>
      <c r="D91" s="24" t="n">
        <f aca="true">RAND()</f>
        <v>0.224822941807923</v>
      </c>
      <c r="E91" s="25" t="n">
        <f aca="false">IF(D91&lt;=(Datos!$D$15-Datos!$C$15)/(Datos!$E$15-Datos!$C$15),Datos!$C$15+SQRT((Datos!$E$15-Datos!$C$15)*(Datos!$D$15-Datos!$C$15)*D91),Datos!$E$15-SQRT((Datos!$E$15-Datos!$C$15)*(Datos!$E$15-Datos!$D$15)*(1-D91)))</f>
        <v>29106.302550421</v>
      </c>
      <c r="F91" s="24" t="n">
        <f aca="true">RAND()</f>
        <v>0.685365285503783</v>
      </c>
      <c r="G91" s="25" t="n">
        <f aca="false">IF(F91&lt;=(Datos!$D$19-Datos!$C$19)/(Datos!$E$19-Datos!$C$19),Datos!$C$19+SQRT((Datos!$E$19-Datos!$C$19)*(Datos!$D$19-Datos!$C$19)*F91),Datos!$E$19-SQRT((Datos!$E$19-Datos!$C$19)*(Datos!$E$19-Datos!$D$19)*(1-F91)))</f>
        <v>40142.2635325477</v>
      </c>
      <c r="H91" s="24" t="n">
        <f aca="true">RAND()</f>
        <v>0.218043752673217</v>
      </c>
      <c r="I91" s="25" t="n">
        <f aca="false">IF(H91&lt;=(Datos!$D$19-Datos!$C$19)/(Datos!$E$19-Datos!$C$19),Datos!$C$19+SQRT((Datos!$E$19-Datos!$C$19)*(Datos!$D$19-Datos!$C$19)*H91),Datos!$E$19-SQRT((Datos!$E$19-Datos!$C$19)*(Datos!$E$19-Datos!$D$19)*(1-H91)))</f>
        <v>35718.9651949442</v>
      </c>
      <c r="J91" s="24" t="n">
        <f aca="true">RAND()</f>
        <v>0.39618185582169</v>
      </c>
      <c r="K91" s="25" t="n">
        <f aca="false">IF(J91&lt;=(Datos!$D$19-Datos!$C$19)/(Datos!$E$19-Datos!$C$19),Datos!$C$19+SQRT((Datos!$E$19-Datos!$C$19)*(Datos!$D$19-Datos!$C$19)*J91),Datos!$E$19-SQRT((Datos!$E$19-Datos!$C$19)*(Datos!$E$19-Datos!$D$19)*(1-J91)))</f>
        <v>37708.9090261368</v>
      </c>
      <c r="L91" s="24" t="n">
        <f aca="true">RAND()</f>
        <v>0.442582216687111</v>
      </c>
      <c r="M91" s="25" t="n">
        <f aca="false">IF(L91&lt;=(Datos!$D$19-Datos!$C$19)/(Datos!$E$19-Datos!$C$19),Datos!$C$19+SQRT((Datos!$E$19-Datos!$C$19)*(Datos!$D$19-Datos!$C$19)*L91),Datos!$E$19-SQRT((Datos!$E$19-Datos!$C$19)*(Datos!$E$19-Datos!$D$19)*(1-L91)))</f>
        <v>38147.8421992001</v>
      </c>
      <c r="N91" s="24" t="n">
        <f aca="true">RAND()</f>
        <v>0.0968352729203234</v>
      </c>
      <c r="O91" s="25" t="n">
        <f aca="false">IF(N91&lt;=(Datos!$D$19-Datos!$C$19)/(Datos!$E$19-Datos!$C$19),Datos!$C$19+SQRT((Datos!$E$19-Datos!$C$19)*(Datos!$D$19-Datos!$C$19)*N91),Datos!$E$19-SQRT((Datos!$E$19-Datos!$C$19)*(Datos!$E$19-Datos!$D$19)*(1-N91)))</f>
        <v>33811.2059689878</v>
      </c>
      <c r="P91" s="24" t="n">
        <f aca="true">RAND()</f>
        <v>0.0936805783340264</v>
      </c>
      <c r="Q91" s="26" t="n">
        <f aca="false">IF(P91&lt;=(Datos!$D$23-Datos!$C$23)/(Datos!$E$23-Datos!$C$23),Datos!$C$23+SQRT((Datos!$E$23-Datos!$C$23)*(Datos!$D$23-Datos!$C$23)*P91),Datos!$E$23-SQRT((Datos!$E$23-Datos!$C$23)*(Datos!$E$23-Datos!$D$23)*(1-P91)))</f>
        <v>0.132985570491944</v>
      </c>
      <c r="R91" s="24" t="n">
        <f aca="true">RAND()</f>
        <v>0.434171631950477</v>
      </c>
      <c r="S91" s="26" t="n">
        <f aca="false">IF(R91&lt;=(Datos!$D$24-Datos!$C$24)/(Datos!$E$24-Datos!$C$24),Datos!$C$24+SQRT((Datos!$E$24-Datos!$C$24)*(Datos!$D$24-Datos!$C$24)*R91),Datos!$E$24-SQRT((Datos!$E$24-Datos!$C$24)*(Datos!$E$24-Datos!$D$24)*(1-R91)))</f>
        <v>0.147955481350012</v>
      </c>
      <c r="T91" s="24" t="n">
        <f aca="true">RAND()</f>
        <v>0.698185236509636</v>
      </c>
      <c r="U91" s="26" t="n">
        <f aca="false">IF(T91&lt;=(Datos!$D$25-Datos!$C$25)/(Datos!$E$25-Datos!$C$25),Datos!$C$25+SQRT((Datos!$E$25-Datos!$C$25)*(Datos!$D$25-Datos!$C$25)*T91),Datos!$E$25-SQRT((Datos!$E$25-Datos!$C$25)*(Datos!$E$25-Datos!$D$25)*(1-T91)))</f>
        <v>0.190929717273941</v>
      </c>
      <c r="V91" s="24" t="n">
        <f aca="true">RAND()</f>
        <v>0.216630597541565</v>
      </c>
      <c r="W91" s="26" t="n">
        <f aca="false">IF(V91&lt;=(Datos!$D$26-Datos!$C$26)/(Datos!$E$26-Datos!$C$26),Datos!$C$26+SQRT((Datos!$E$26-Datos!$C$26)*(Datos!$D$26-Datos!$C$26)*V91),Datos!$E$26-SQRT((Datos!$E$26-Datos!$C$26)*(Datos!$E$26-Datos!$D$26)*(1-V91)))</f>
        <v>0.197415017558366</v>
      </c>
      <c r="X91" s="24" t="n">
        <f aca="true">RAND()</f>
        <v>0.212856053099416</v>
      </c>
      <c r="Y91" s="26" t="n">
        <f aca="false">IF(X91&lt;=(Datos!$D$27-Datos!$C$27)/(Datos!$E$27-Datos!$C$27),Datos!$C$27+SQRT((Datos!$E$27-Datos!$C$27)*(Datos!$D$27-Datos!$C$27)*X91),Datos!$E$27-SQRT((Datos!$E$27-Datos!$C$27)*(Datos!$E$27-Datos!$D$27)*(1-X91)))</f>
        <v>0.213973137954144</v>
      </c>
      <c r="Z91" s="24" t="n">
        <f aca="false">(1+Q91)</f>
        <v>1.13298557049194</v>
      </c>
      <c r="AA91" s="24" t="n">
        <f aca="false">Z91*(1+S91)</f>
        <v>1.3006169959367</v>
      </c>
      <c r="AB91" s="24" t="n">
        <f aca="false">AA91*(1+U91)</f>
        <v>1.54894343125257</v>
      </c>
      <c r="AC91" s="24" t="n">
        <f aca="false">AB91*(1+W91)</f>
        <v>1.85472812593022</v>
      </c>
      <c r="AD91" s="24" t="n">
        <f aca="false">AC91*(1+Y91)</f>
        <v>2.25159012308731</v>
      </c>
      <c r="AE91" s="23" t="n">
        <f aca="false">E91*Q91</f>
        <v>3870.71824957887</v>
      </c>
      <c r="AF91" s="23" t="n">
        <f aca="false">AE91*(1+S91)</f>
        <v>4443.41223136558</v>
      </c>
      <c r="AG91" s="23" t="n">
        <f aca="false">AF91*(1+U91)</f>
        <v>5291.79167243179</v>
      </c>
      <c r="AH91" s="23" t="n">
        <f aca="false">AG91*(1+W91)</f>
        <v>6336.47081836012</v>
      </c>
      <c r="AI91" s="23" t="n">
        <f aca="false">AH91*(1+Y91)</f>
        <v>7692.3053629195</v>
      </c>
      <c r="AJ91" s="25" t="n">
        <f aca="false">G91*Z91</f>
        <v>45480.6053492615</v>
      </c>
      <c r="AK91" s="25" t="n">
        <f aca="false">I91*AA91</f>
        <v>46456.6932098157</v>
      </c>
      <c r="AL91" s="25" t="n">
        <f aca="false">K91*AB91</f>
        <v>58408.9669357355</v>
      </c>
      <c r="AM91" s="25" t="n">
        <f aca="false">M91*AC91</f>
        <v>70753.8758704041</v>
      </c>
      <c r="AN91" s="25" t="n">
        <f aca="false">O91*AD91</f>
        <v>76128.9774094438</v>
      </c>
      <c r="AO91" s="25" t="n">
        <f aca="false">C91/Datos!$D$8</f>
        <v>19436.6217009856</v>
      </c>
      <c r="AP91" s="25" t="n">
        <f aca="false">AJ91-AO91</f>
        <v>26043.9836482759</v>
      </c>
      <c r="AQ91" s="25" t="n">
        <f aca="false">AK91-AO91</f>
        <v>27020.0715088301</v>
      </c>
      <c r="AR91" s="25" t="n">
        <f aca="false">AL91-AO91</f>
        <v>38972.3452347499</v>
      </c>
      <c r="AS91" s="25" t="n">
        <f aca="false">AM91-AO91</f>
        <v>51317.2541694185</v>
      </c>
      <c r="AT91" s="25" t="n">
        <f aca="false">AN91-AO91</f>
        <v>56692.3557084582</v>
      </c>
      <c r="AU91" s="25" t="n">
        <f aca="false">AP91*Datos!$D$6</f>
        <v>13021.9918241379</v>
      </c>
      <c r="AV91" s="25" t="n">
        <f aca="false">AQ91*Datos!$D$6</f>
        <v>13510.0357544151</v>
      </c>
      <c r="AW91" s="25" t="n">
        <f aca="false">AR91*Datos!$D$6</f>
        <v>19486.1726173749</v>
      </c>
      <c r="AX91" s="25" t="n">
        <f aca="false">AS91*Datos!$D$6</f>
        <v>25658.6270847092</v>
      </c>
      <c r="AY91" s="25" t="n">
        <f aca="false">AT91*Datos!$D$6</f>
        <v>28346.1778542291</v>
      </c>
      <c r="AZ91" s="25" t="n">
        <f aca="false">AJ91-AU91-AE91</f>
        <v>28587.8952755447</v>
      </c>
      <c r="BA91" s="25" t="n">
        <f aca="false">AK91-AV91-AF91</f>
        <v>28503.2452240351</v>
      </c>
      <c r="BB91" s="25" t="n">
        <f aca="false">AL91-AW91-AG91</f>
        <v>33631.0026459288</v>
      </c>
      <c r="BC91" s="25" t="n">
        <f aca="false">AM91-AX91-AH91</f>
        <v>38758.7779673347</v>
      </c>
      <c r="BD91" s="25" t="n">
        <f aca="false">AN91-AY91-AI91</f>
        <v>40090.4941922952</v>
      </c>
      <c r="BE91" s="25" t="n">
        <f aca="false">AZ91/Z91</f>
        <v>25232.3560159127</v>
      </c>
      <c r="BF91" s="25" t="n">
        <f aca="false">BA91/AA91</f>
        <v>21915.1720399495</v>
      </c>
      <c r="BG91" s="25" t="n">
        <f aca="false">BB91/AB91</f>
        <v>21712.2213551289</v>
      </c>
      <c r="BH91" s="25" t="n">
        <f aca="false">BC91/AC91</f>
        <v>20897.2826936</v>
      </c>
      <c r="BI91" s="25" t="n">
        <f aca="false">BD91/AD91</f>
        <v>17805.4139522181</v>
      </c>
      <c r="BJ91" s="25" t="n">
        <f aca="false">E91*AD91</f>
        <v>65535.463342119</v>
      </c>
      <c r="BK91" s="25" t="n">
        <f aca="false">0.2*C91*AD91</f>
        <v>43763.3054481237</v>
      </c>
      <c r="BL91" s="25" t="n">
        <f aca="false">BJ91+BK91</f>
        <v>109298.768790243</v>
      </c>
      <c r="BM91" s="25" t="n">
        <f aca="false">BK91*Datos!$D$6</f>
        <v>21881.6527240619</v>
      </c>
      <c r="BN91" s="25" t="n">
        <f aca="false">BL91-BM91</f>
        <v>87417.1160661809</v>
      </c>
      <c r="BO91" s="25" t="n">
        <f aca="false">BN91/AD91</f>
        <v>38824.6134009138</v>
      </c>
      <c r="BP91" s="25" t="n">
        <f aca="false">-(C91+E91)</f>
        <v>-126289.411055349</v>
      </c>
      <c r="BQ91" s="25" t="n">
        <f aca="false">BE91</f>
        <v>25232.3560159127</v>
      </c>
      <c r="BR91" s="25" t="n">
        <f aca="false">BF91</f>
        <v>21915.1720399495</v>
      </c>
      <c r="BS91" s="25" t="n">
        <f aca="false">BG91</f>
        <v>21712.2213551289</v>
      </c>
      <c r="BT91" s="25" t="n">
        <f aca="false">BH91</f>
        <v>20897.2826936</v>
      </c>
      <c r="BU91" s="25" t="n">
        <f aca="false">BI91+BO91</f>
        <v>56630.0273531319</v>
      </c>
      <c r="BV91" s="27" t="n">
        <f aca="false">IFERROR(IRR(BP91:BU91,0.1),NA())*100</f>
        <v>4.47944008966079</v>
      </c>
    </row>
    <row r="92" customFormat="false" ht="15" hidden="false" customHeight="true" outlineLevel="0" collapsed="false">
      <c r="A92" s="23" t="n">
        <v>91</v>
      </c>
      <c r="B92" s="24" t="n">
        <f aca="true">RAND()</f>
        <v>0.484831335976118</v>
      </c>
      <c r="C92" s="25" t="n">
        <f aca="false">IF(B92&lt;=(Datos!$D$14-Datos!$C$14)/(Datos!$E$14-Datos!$C$14),Datos!$C$14+SQRT((Datos!$E$14-Datos!$C$14)*(Datos!$D$14-Datos!$C$14)*B92),Datos!$E$14-SQRT((Datos!$E$14-Datos!$C$14)*(Datos!$E$14-Datos!$D$14)*(1-B92)))</f>
        <v>75136.3237467051</v>
      </c>
      <c r="D92" s="24" t="n">
        <f aca="true">RAND()</f>
        <v>0.642440405210859</v>
      </c>
      <c r="E92" s="25" t="n">
        <f aca="false">IF(D92&lt;=(Datos!$D$15-Datos!$C$15)/(Datos!$E$15-Datos!$C$15),Datos!$C$15+SQRT((Datos!$E$15-Datos!$C$15)*(Datos!$D$15-Datos!$C$15)*D92),Datos!$E$15-SQRT((Datos!$E$15-Datos!$C$15)*(Datos!$E$15-Datos!$D$15)*(1-D92)))</f>
        <v>32676.4804077294</v>
      </c>
      <c r="F92" s="24" t="n">
        <f aca="true">RAND()</f>
        <v>0.755525886564801</v>
      </c>
      <c r="G92" s="25" t="n">
        <f aca="false">IF(F92&lt;=(Datos!$D$19-Datos!$C$19)/(Datos!$E$19-Datos!$C$19),Datos!$C$19+SQRT((Datos!$E$19-Datos!$C$19)*(Datos!$D$19-Datos!$C$19)*F92),Datos!$E$19-SQRT((Datos!$E$19-Datos!$C$19)*(Datos!$E$19-Datos!$D$19)*(1-F92)))</f>
        <v>40717.9959706184</v>
      </c>
      <c r="H92" s="24" t="n">
        <f aca="true">RAND()</f>
        <v>0.368559628301046</v>
      </c>
      <c r="I92" s="25" t="n">
        <f aca="false">IF(H92&lt;=(Datos!$D$19-Datos!$C$19)/(Datos!$E$19-Datos!$C$19),Datos!$C$19+SQRT((Datos!$E$19-Datos!$C$19)*(Datos!$D$19-Datos!$C$19)*H92),Datos!$E$19-SQRT((Datos!$E$19-Datos!$C$19)*(Datos!$E$19-Datos!$D$19)*(1-H92)))</f>
        <v>37435.3173600834</v>
      </c>
      <c r="J92" s="24" t="n">
        <f aca="true">RAND()</f>
        <v>0.682420600293025</v>
      </c>
      <c r="K92" s="25" t="n">
        <f aca="false">IF(J92&lt;=(Datos!$D$19-Datos!$C$19)/(Datos!$E$19-Datos!$C$19),Datos!$C$19+SQRT((Datos!$E$19-Datos!$C$19)*(Datos!$D$19-Datos!$C$19)*J92),Datos!$E$19-SQRT((Datos!$E$19-Datos!$C$19)*(Datos!$E$19-Datos!$D$19)*(1-J92)))</f>
        <v>40119.5845486247</v>
      </c>
      <c r="L92" s="24" t="n">
        <f aca="true">RAND()</f>
        <v>0.41880418331092</v>
      </c>
      <c r="M92" s="25" t="n">
        <f aca="false">IF(L92&lt;=(Datos!$D$19-Datos!$C$19)/(Datos!$E$19-Datos!$C$19),Datos!$C$19+SQRT((Datos!$E$19-Datos!$C$19)*(Datos!$D$19-Datos!$C$19)*L92),Datos!$E$19-SQRT((Datos!$E$19-Datos!$C$19)*(Datos!$E$19-Datos!$D$19)*(1-L92)))</f>
        <v>37925.9464732383</v>
      </c>
      <c r="N92" s="24" t="n">
        <f aca="true">RAND()</f>
        <v>0.181524498521835</v>
      </c>
      <c r="O92" s="25" t="n">
        <f aca="false">IF(N92&lt;=(Datos!$D$19-Datos!$C$19)/(Datos!$E$19-Datos!$C$19),Datos!$C$19+SQRT((Datos!$E$19-Datos!$C$19)*(Datos!$D$19-Datos!$C$19)*N92),Datos!$E$19-SQRT((Datos!$E$19-Datos!$C$19)*(Datos!$E$19-Datos!$D$19)*(1-N92)))</f>
        <v>35218.1102688881</v>
      </c>
      <c r="P92" s="24" t="n">
        <f aca="true">RAND()</f>
        <v>0.193869062142014</v>
      </c>
      <c r="Q92" s="26" t="n">
        <f aca="false">IF(P92&lt;=(Datos!$D$23-Datos!$C$23)/(Datos!$E$23-Datos!$C$23),Datos!$C$23+SQRT((Datos!$E$23-Datos!$C$23)*(Datos!$D$23-Datos!$C$23)*P92),Datos!$E$23-SQRT((Datos!$E$23-Datos!$C$23)*(Datos!$E$23-Datos!$D$23)*(1-P92)))</f>
        <v>0.138680586496564</v>
      </c>
      <c r="R92" s="24" t="n">
        <f aca="true">RAND()</f>
        <v>0.336755493255991</v>
      </c>
      <c r="S92" s="26" t="n">
        <f aca="false">IF(R92&lt;=(Datos!$D$24-Datos!$C$24)/(Datos!$E$24-Datos!$C$24),Datos!$C$24+SQRT((Datos!$E$24-Datos!$C$24)*(Datos!$D$24-Datos!$C$24)*R92),Datos!$E$24-SQRT((Datos!$E$24-Datos!$C$24)*(Datos!$E$24-Datos!$D$24)*(1-R92)))</f>
        <v>0.144620314536187</v>
      </c>
      <c r="T92" s="24" t="n">
        <f aca="true">RAND()</f>
        <v>0.378941302869593</v>
      </c>
      <c r="U92" s="26" t="n">
        <f aca="false">IF(T92&lt;=(Datos!$D$25-Datos!$C$25)/(Datos!$E$25-Datos!$C$25),Datos!$C$25+SQRT((Datos!$E$25-Datos!$C$25)*(Datos!$D$25-Datos!$C$25)*T92),Datos!$E$25-SQRT((Datos!$E$25-Datos!$C$25)*(Datos!$E$25-Datos!$D$25)*(1-T92)))</f>
        <v>0.178209514990977</v>
      </c>
      <c r="V92" s="24" t="n">
        <f aca="true">RAND()</f>
        <v>0.0846305065387395</v>
      </c>
      <c r="W92" s="26" t="n">
        <f aca="false">IF(V92&lt;=(Datos!$D$26-Datos!$C$26)/(Datos!$E$26-Datos!$C$26),Datos!$C$26+SQRT((Datos!$E$26-Datos!$C$26)*(Datos!$D$26-Datos!$C$26)*V92),Datos!$E$26-SQRT((Datos!$E$26-Datos!$C$26)*(Datos!$E$26-Datos!$D$26)*(1-V92)))</f>
        <v>0.190884976304716</v>
      </c>
      <c r="X92" s="24" t="n">
        <f aca="true">RAND()</f>
        <v>0.266149584084428</v>
      </c>
      <c r="Y92" s="26" t="n">
        <f aca="false">IF(X92&lt;=(Datos!$D$27-Datos!$C$27)/(Datos!$E$27-Datos!$C$27),Datos!$C$27+SQRT((Datos!$E$27-Datos!$C$27)*(Datos!$D$27-Datos!$C$27)*X92),Datos!$E$27-SQRT((Datos!$E$27-Datos!$C$27)*(Datos!$E$27-Datos!$D$27)*(1-X92)))</f>
        <v>0.216806787890905</v>
      </c>
      <c r="Z92" s="24" t="n">
        <f aca="false">(1+Q92)</f>
        <v>1.13868058649656</v>
      </c>
      <c r="AA92" s="24" t="n">
        <f aca="false">Z92*(1+S92)</f>
        <v>1.30335693107195</v>
      </c>
      <c r="AB92" s="24" t="n">
        <f aca="false">AA92*(1+U92)</f>
        <v>1.53562753761841</v>
      </c>
      <c r="AC92" s="24" t="n">
        <f aca="false">AB92*(1+W92)</f>
        <v>1.82875576374957</v>
      </c>
      <c r="AD92" s="24" t="n">
        <f aca="false">AC92*(1+Y92)</f>
        <v>2.22524242672509</v>
      </c>
      <c r="AE92" s="23" t="n">
        <f aca="false">E92*Q92</f>
        <v>4531.59346758741</v>
      </c>
      <c r="AF92" s="23" t="n">
        <f aca="false">AE92*(1+S92)</f>
        <v>5186.95394022003</v>
      </c>
      <c r="AG92" s="23" t="n">
        <f aca="false">AF92*(1+U92)</f>
        <v>6111.31848618718</v>
      </c>
      <c r="AH92" s="23" t="n">
        <f aca="false">AG92*(1+W92)</f>
        <v>7277.8773706136</v>
      </c>
      <c r="AI92" s="23" t="n">
        <f aca="false">AH92*(1+Y92)</f>
        <v>8855.77058600024</v>
      </c>
      <c r="AJ92" s="25" t="n">
        <f aca="false">G92*Z92</f>
        <v>46364.7915327886</v>
      </c>
      <c r="AK92" s="25" t="n">
        <f aca="false">I92*AA92</f>
        <v>48791.5803481426</v>
      </c>
      <c r="AL92" s="25" t="n">
        <f aca="false">K92*AB92</f>
        <v>61608.738830678</v>
      </c>
      <c r="AM92" s="25" t="n">
        <f aca="false">M92*AC92</f>
        <v>69357.293208592</v>
      </c>
      <c r="AN92" s="25" t="n">
        <f aca="false">O92*AD92</f>
        <v>78368.8331594123</v>
      </c>
      <c r="AO92" s="25" t="n">
        <f aca="false">C92/Datos!$D$8</f>
        <v>15027.264749341</v>
      </c>
      <c r="AP92" s="25" t="n">
        <f aca="false">AJ92-AO92</f>
        <v>31337.5267834475</v>
      </c>
      <c r="AQ92" s="25" t="n">
        <f aca="false">AK92-AO92</f>
        <v>33764.3155988016</v>
      </c>
      <c r="AR92" s="25" t="n">
        <f aca="false">AL92-AO92</f>
        <v>46581.474081337</v>
      </c>
      <c r="AS92" s="25" t="n">
        <f aca="false">AM92-AO92</f>
        <v>54330.028459251</v>
      </c>
      <c r="AT92" s="25" t="n">
        <f aca="false">AN92-AO92</f>
        <v>63341.5684100712</v>
      </c>
      <c r="AU92" s="25" t="n">
        <f aca="false">AP92*Datos!$D$6</f>
        <v>15668.7633917238</v>
      </c>
      <c r="AV92" s="25" t="n">
        <f aca="false">AQ92*Datos!$D$6</f>
        <v>16882.1577994008</v>
      </c>
      <c r="AW92" s="25" t="n">
        <f aca="false">AR92*Datos!$D$6</f>
        <v>23290.7370406685</v>
      </c>
      <c r="AX92" s="25" t="n">
        <f aca="false">AS92*Datos!$D$6</f>
        <v>27165.0142296255</v>
      </c>
      <c r="AY92" s="25" t="n">
        <f aca="false">AT92*Datos!$D$6</f>
        <v>31670.7842050356</v>
      </c>
      <c r="AZ92" s="25" t="n">
        <f aca="false">AJ92-AU92-AE92</f>
        <v>26164.4346734774</v>
      </c>
      <c r="BA92" s="25" t="n">
        <f aca="false">AK92-AV92-AF92</f>
        <v>26722.4686085218</v>
      </c>
      <c r="BB92" s="25" t="n">
        <f aca="false">AL92-AW92-AG92</f>
        <v>32206.6833038223</v>
      </c>
      <c r="BC92" s="25" t="n">
        <f aca="false">AM92-AX92-AH92</f>
        <v>34914.4016083529</v>
      </c>
      <c r="BD92" s="25" t="n">
        <f aca="false">AN92-AY92-AI92</f>
        <v>37842.2783683764</v>
      </c>
      <c r="BE92" s="25" t="n">
        <f aca="false">AZ92/Z92</f>
        <v>22977.8525986632</v>
      </c>
      <c r="BF92" s="25" t="n">
        <f aca="false">BA92/AA92</f>
        <v>20502.8016282108</v>
      </c>
      <c r="BG92" s="25" t="n">
        <f aca="false">BB92/AB92</f>
        <v>20972.9784826413</v>
      </c>
      <c r="BH92" s="25" t="n">
        <f aca="false">BC92/AC92</f>
        <v>19091.8887587081</v>
      </c>
      <c r="BI92" s="25" t="n">
        <f aca="false">BD92/AD92</f>
        <v>17005.912665466</v>
      </c>
      <c r="BJ92" s="25" t="n">
        <f aca="false">E92*AD92</f>
        <v>72713.0905593306</v>
      </c>
      <c r="BK92" s="25" t="n">
        <f aca="false">0.2*C92*AD92</f>
        <v>33439.307077864</v>
      </c>
      <c r="BL92" s="25" t="n">
        <f aca="false">BJ92+BK92</f>
        <v>106152.397637195</v>
      </c>
      <c r="BM92" s="25" t="n">
        <f aca="false">BK92*Datos!$D$6</f>
        <v>16719.653538932</v>
      </c>
      <c r="BN92" s="25" t="n">
        <f aca="false">BL92-BM92</f>
        <v>89432.7440982626</v>
      </c>
      <c r="BO92" s="25" t="n">
        <f aca="false">BN92/AD92</f>
        <v>40190.1127823999</v>
      </c>
      <c r="BP92" s="25" t="n">
        <f aca="false">-(C92+E92)</f>
        <v>-107812.804154435</v>
      </c>
      <c r="BQ92" s="25" t="n">
        <f aca="false">BE92</f>
        <v>22977.8525986632</v>
      </c>
      <c r="BR92" s="25" t="n">
        <f aca="false">BF92</f>
        <v>20502.8016282108</v>
      </c>
      <c r="BS92" s="25" t="n">
        <f aca="false">BG92</f>
        <v>20972.9784826413</v>
      </c>
      <c r="BT92" s="25" t="n">
        <f aca="false">BH92</f>
        <v>19091.8887587081</v>
      </c>
      <c r="BU92" s="25" t="n">
        <f aca="false">BI92+BO92</f>
        <v>57196.0254478659</v>
      </c>
      <c r="BV92" s="27" t="n">
        <f aca="false">IFERROR(IRR(BP92:BU92,0.1),NA())*100</f>
        <v>8.19734816052152</v>
      </c>
    </row>
    <row r="93" customFormat="false" ht="15" hidden="false" customHeight="true" outlineLevel="0" collapsed="false">
      <c r="A93" s="23" t="n">
        <v>92</v>
      </c>
      <c r="B93" s="24" t="n">
        <f aca="true">RAND()</f>
        <v>0.179047168704164</v>
      </c>
      <c r="C93" s="25" t="n">
        <f aca="false">IF(B93&lt;=(Datos!$D$14-Datos!$C$14)/(Datos!$E$14-Datos!$C$14),Datos!$C$14+SQRT((Datos!$E$14-Datos!$C$14)*(Datos!$D$14-Datos!$C$14)*B93),Datos!$E$14-SQRT((Datos!$E$14-Datos!$C$14)*(Datos!$E$14-Datos!$D$14)*(1-B93)))</f>
        <v>68462.7931253024</v>
      </c>
      <c r="D93" s="24" t="n">
        <f aca="true">RAND()</f>
        <v>0.580388783239092</v>
      </c>
      <c r="E93" s="25" t="n">
        <f aca="false">IF(D93&lt;=(Datos!$D$15-Datos!$C$15)/(Datos!$E$15-Datos!$C$15),Datos!$C$15+SQRT((Datos!$E$15-Datos!$C$15)*(Datos!$D$15-Datos!$C$15)*D93),Datos!$E$15-SQRT((Datos!$E$15-Datos!$C$15)*(Datos!$E$15-Datos!$D$15)*(1-D93)))</f>
        <v>32066.4205736543</v>
      </c>
      <c r="F93" s="24" t="n">
        <f aca="true">RAND()</f>
        <v>0.17413574232311</v>
      </c>
      <c r="G93" s="25" t="n">
        <f aca="false">IF(F93&lt;=(Datos!$D$19-Datos!$C$19)/(Datos!$E$19-Datos!$C$19),Datos!$C$19+SQRT((Datos!$E$19-Datos!$C$19)*(Datos!$D$19-Datos!$C$19)*F93),Datos!$E$19-SQRT((Datos!$E$19-Datos!$C$19)*(Datos!$E$19-Datos!$D$19)*(1-F93)))</f>
        <v>35110.8082871955</v>
      </c>
      <c r="H93" s="24" t="n">
        <f aca="true">RAND()</f>
        <v>0.45168036591073</v>
      </c>
      <c r="I93" s="25" t="n">
        <f aca="false">IF(H93&lt;=(Datos!$D$19-Datos!$C$19)/(Datos!$E$19-Datos!$C$19),Datos!$C$19+SQRT((Datos!$E$19-Datos!$C$19)*(Datos!$D$19-Datos!$C$19)*H93),Datos!$E$19-SQRT((Datos!$E$19-Datos!$C$19)*(Datos!$E$19-Datos!$D$19)*(1-H93)))</f>
        <v>38231.1636411026</v>
      </c>
      <c r="J93" s="24" t="n">
        <f aca="true">RAND()</f>
        <v>0.898980834020053</v>
      </c>
      <c r="K93" s="25" t="n">
        <f aca="false">IF(J93&lt;=(Datos!$D$19-Datos!$C$19)/(Datos!$E$19-Datos!$C$19),Datos!$C$19+SQRT((Datos!$E$19-Datos!$C$19)*(Datos!$D$19-Datos!$C$19)*J93),Datos!$E$19-SQRT((Datos!$E$19-Datos!$C$19)*(Datos!$E$19-Datos!$D$19)*(1-J93)))</f>
        <v>42247.4670849387</v>
      </c>
      <c r="L93" s="24" t="n">
        <f aca="true">RAND()</f>
        <v>0.906581951615249</v>
      </c>
      <c r="M93" s="25" t="n">
        <f aca="false">IF(L93&lt;=(Datos!$D$19-Datos!$C$19)/(Datos!$E$19-Datos!$C$19),Datos!$C$19+SQRT((Datos!$E$19-Datos!$C$19)*(Datos!$D$19-Datos!$C$19)*L93),Datos!$E$19-SQRT((Datos!$E$19-Datos!$C$19)*(Datos!$E$19-Datos!$D$19)*(1-L93)))</f>
        <v>42353.0482382831</v>
      </c>
      <c r="N93" s="24" t="n">
        <f aca="true">RAND()</f>
        <v>0.325219742289387</v>
      </c>
      <c r="O93" s="25" t="n">
        <f aca="false">IF(N93&lt;=(Datos!$D$19-Datos!$C$19)/(Datos!$E$19-Datos!$C$19),Datos!$C$19+SQRT((Datos!$E$19-Datos!$C$19)*(Datos!$D$19-Datos!$C$19)*N93),Datos!$E$19-SQRT((Datos!$E$19-Datos!$C$19)*(Datos!$E$19-Datos!$D$19)*(1-N93)))</f>
        <v>36984.4800338614</v>
      </c>
      <c r="P93" s="24" t="n">
        <f aca="true">RAND()</f>
        <v>0.228896370718531</v>
      </c>
      <c r="Q93" s="26" t="n">
        <f aca="false">IF(P93&lt;=(Datos!$D$23-Datos!$C$23)/(Datos!$E$23-Datos!$C$23),Datos!$C$23+SQRT((Datos!$E$23-Datos!$C$23)*(Datos!$D$23-Datos!$C$23)*P93),Datos!$E$23-SQRT((Datos!$E$23-Datos!$C$23)*(Datos!$E$23-Datos!$D$23)*(1-P93)))</f>
        <v>0.140298114870435</v>
      </c>
      <c r="R93" s="24" t="n">
        <f aca="true">RAND()</f>
        <v>0.348453140041251</v>
      </c>
      <c r="S93" s="26" t="n">
        <f aca="false">IF(R93&lt;=(Datos!$D$24-Datos!$C$24)/(Datos!$E$24-Datos!$C$24),Datos!$C$24+SQRT((Datos!$E$24-Datos!$C$24)*(Datos!$D$24-Datos!$C$24)*R93),Datos!$E$24-SQRT((Datos!$E$24-Datos!$C$24)*(Datos!$E$24-Datos!$D$24)*(1-R93)))</f>
        <v>0.14504427383803</v>
      </c>
      <c r="T93" s="24" t="n">
        <f aca="true">RAND()</f>
        <v>0.458772340068755</v>
      </c>
      <c r="U93" s="26" t="n">
        <f aca="false">IF(T93&lt;=(Datos!$D$25-Datos!$C$25)/(Datos!$E$25-Datos!$C$25),Datos!$C$25+SQRT((Datos!$E$25-Datos!$C$25)*(Datos!$D$25-Datos!$C$25)*T93),Datos!$E$25-SQRT((Datos!$E$25-Datos!$C$25)*(Datos!$E$25-Datos!$D$25)*(1-T93)))</f>
        <v>0.181071380093722</v>
      </c>
      <c r="V93" s="24" t="n">
        <f aca="true">RAND()</f>
        <v>0.38766385008174</v>
      </c>
      <c r="W93" s="26" t="n">
        <f aca="false">IF(V93&lt;=(Datos!$D$26-Datos!$C$26)/(Datos!$E$26-Datos!$C$26),Datos!$C$26+SQRT((Datos!$E$26-Datos!$C$26)*(Datos!$D$26-Datos!$C$26)*V93),Datos!$E$26-SQRT((Datos!$E$26-Datos!$C$26)*(Datos!$E$26-Datos!$D$26)*(1-V93)))</f>
        <v>0.203705545421574</v>
      </c>
      <c r="X93" s="24" t="n">
        <f aca="true">RAND()</f>
        <v>0.108806090478111</v>
      </c>
      <c r="Y93" s="26" t="n">
        <f aca="false">IF(X93&lt;=(Datos!$D$27-Datos!$C$27)/(Datos!$E$27-Datos!$C$27),Datos!$C$27+SQRT((Datos!$E$27-Datos!$C$27)*(Datos!$D$27-Datos!$C$27)*X93),Datos!$E$27-SQRT((Datos!$E$27-Datos!$C$27)*(Datos!$E$27-Datos!$D$27)*(1-X93)))</f>
        <v>0.207139907942895</v>
      </c>
      <c r="Z93" s="24" t="n">
        <f aca="false">(1+Q93)</f>
        <v>1.14029811487043</v>
      </c>
      <c r="AA93" s="24" t="n">
        <f aca="false">Z93*(1+S93)</f>
        <v>1.30569182690069</v>
      </c>
      <c r="AB93" s="24" t="n">
        <f aca="false">AA93*(1+U93)</f>
        <v>1.54211524797469</v>
      </c>
      <c r="AC93" s="24" t="n">
        <f aca="false">AB93*(1+W93)</f>
        <v>1.8562526756663</v>
      </c>
      <c r="AD93" s="24" t="n">
        <f aca="false">AC93*(1+Y93)</f>
        <v>2.24075668402257</v>
      </c>
      <c r="AE93" s="23" t="n">
        <f aca="false">E93*Q93</f>
        <v>4498.85835712621</v>
      </c>
      <c r="AF93" s="23" t="n">
        <f aca="false">AE93*(1+S93)</f>
        <v>5151.39200063574</v>
      </c>
      <c r="AG93" s="23" t="n">
        <f aca="false">AF93*(1+U93)</f>
        <v>6084.16165959461</v>
      </c>
      <c r="AH93" s="23" t="n">
        <f aca="false">AG93*(1+W93)</f>
        <v>7323.53912889536</v>
      </c>
      <c r="AI93" s="23" t="n">
        <f aca="false">AH93*(1+Y93)</f>
        <v>8840.53634987093</v>
      </c>
      <c r="AJ93" s="25" t="n">
        <f aca="false">G93*Z93</f>
        <v>40036.7885014663</v>
      </c>
      <c r="AK93" s="25" t="n">
        <f aca="false">I93*AA93</f>
        <v>49918.1178990906</v>
      </c>
      <c r="AL93" s="25" t="n">
        <f aca="false">K93*AB93</f>
        <v>65150.4631799929</v>
      </c>
      <c r="AM93" s="25" t="n">
        <f aca="false">M93*AC93</f>
        <v>78617.959114937</v>
      </c>
      <c r="AN93" s="25" t="n">
        <f aca="false">O93*AD93</f>
        <v>82873.2208409743</v>
      </c>
      <c r="AO93" s="25" t="n">
        <f aca="false">C93/Datos!$D$8</f>
        <v>13692.5586250605</v>
      </c>
      <c r="AP93" s="25" t="n">
        <f aca="false">AJ93-AO93</f>
        <v>26344.2298764058</v>
      </c>
      <c r="AQ93" s="25" t="n">
        <f aca="false">AK93-AO93</f>
        <v>36225.5592740301</v>
      </c>
      <c r="AR93" s="25" t="n">
        <f aca="false">AL93-AO93</f>
        <v>51457.9045549324</v>
      </c>
      <c r="AS93" s="25" t="n">
        <f aca="false">AM93-AO93</f>
        <v>64925.4004898765</v>
      </c>
      <c r="AT93" s="25" t="n">
        <f aca="false">AN93-AO93</f>
        <v>69180.6622159138</v>
      </c>
      <c r="AU93" s="25" t="n">
        <f aca="false">AP93*Datos!$D$6</f>
        <v>13172.1149382029</v>
      </c>
      <c r="AV93" s="25" t="n">
        <f aca="false">AQ93*Datos!$D$6</f>
        <v>18112.779637015</v>
      </c>
      <c r="AW93" s="25" t="n">
        <f aca="false">AR93*Datos!$D$6</f>
        <v>25728.9522774662</v>
      </c>
      <c r="AX93" s="25" t="n">
        <f aca="false">AS93*Datos!$D$6</f>
        <v>32462.7002449382</v>
      </c>
      <c r="AY93" s="25" t="n">
        <f aca="false">AT93*Datos!$D$6</f>
        <v>34590.3311079569</v>
      </c>
      <c r="AZ93" s="25" t="n">
        <f aca="false">AJ93-AU93-AE93</f>
        <v>22365.8152061372</v>
      </c>
      <c r="BA93" s="25" t="n">
        <f aca="false">AK93-AV93-AF93</f>
        <v>26653.9462614398</v>
      </c>
      <c r="BB93" s="25" t="n">
        <f aca="false">AL93-AW93-AG93</f>
        <v>33337.3492429321</v>
      </c>
      <c r="BC93" s="25" t="n">
        <f aca="false">AM93-AX93-AH93</f>
        <v>38831.7197411034</v>
      </c>
      <c r="BD93" s="25" t="n">
        <f aca="false">AN93-AY93-AI93</f>
        <v>39442.3533831464</v>
      </c>
      <c r="BE93" s="25" t="n">
        <f aca="false">AZ93/Z93</f>
        <v>19614.006999107</v>
      </c>
      <c r="BF93" s="25" t="n">
        <f aca="false">BA93/AA93</f>
        <v>20413.6578879474</v>
      </c>
      <c r="BG93" s="25" t="n">
        <f aca="false">BB93/AB93</f>
        <v>21617.9363291525</v>
      </c>
      <c r="BH93" s="25" t="n">
        <f aca="false">BC93/AC93</f>
        <v>20919.4148243663</v>
      </c>
      <c r="BI93" s="25" t="n">
        <f aca="false">BD93/AD93</f>
        <v>17602.247340992</v>
      </c>
      <c r="BJ93" s="25" t="n">
        <f aca="false">E93*AD93</f>
        <v>71853.0462330948</v>
      </c>
      <c r="BK93" s="25" t="n">
        <f aca="false">0.2*C93*AD93</f>
        <v>30681.6922604752</v>
      </c>
      <c r="BL93" s="25" t="n">
        <f aca="false">BJ93+BK93</f>
        <v>102534.73849357</v>
      </c>
      <c r="BM93" s="25" t="n">
        <f aca="false">BK93*Datos!$D$6</f>
        <v>15340.8461302376</v>
      </c>
      <c r="BN93" s="25" t="n">
        <f aca="false">BL93-BM93</f>
        <v>87193.8923633324</v>
      </c>
      <c r="BO93" s="25" t="n">
        <f aca="false">BN93/AD93</f>
        <v>38912.6998861845</v>
      </c>
      <c r="BP93" s="25" t="n">
        <f aca="false">-(C93+E93)</f>
        <v>-100529.213698957</v>
      </c>
      <c r="BQ93" s="25" t="n">
        <f aca="false">BE93</f>
        <v>19614.006999107</v>
      </c>
      <c r="BR93" s="25" t="n">
        <f aca="false">BF93</f>
        <v>20413.6578879474</v>
      </c>
      <c r="BS93" s="25" t="n">
        <f aca="false">BG93</f>
        <v>21617.9363291525</v>
      </c>
      <c r="BT93" s="25" t="n">
        <f aca="false">BH93</f>
        <v>20919.4148243663</v>
      </c>
      <c r="BU93" s="25" t="n">
        <f aca="false">BI93+BO93</f>
        <v>56514.9472271765</v>
      </c>
      <c r="BV93" s="27" t="n">
        <f aca="false">IFERROR(IRR(BP93:BU93,0.1),NA())*100</f>
        <v>9.93202096081392</v>
      </c>
    </row>
    <row r="94" customFormat="false" ht="15" hidden="false" customHeight="true" outlineLevel="0" collapsed="false">
      <c r="A94" s="23" t="n">
        <v>93</v>
      </c>
      <c r="B94" s="24" t="n">
        <f aca="true">RAND()</f>
        <v>0.498583888826404</v>
      </c>
      <c r="C94" s="25" t="n">
        <f aca="false">IF(B94&lt;=(Datos!$D$14-Datos!$C$14)/(Datos!$E$14-Datos!$C$14),Datos!$C$14+SQRT((Datos!$E$14-Datos!$C$14)*(Datos!$D$14-Datos!$C$14)*B94),Datos!$E$14-SQRT((Datos!$E$14-Datos!$C$14)*(Datos!$E$14-Datos!$D$14)*(1-B94)))</f>
        <v>75470.4396001821</v>
      </c>
      <c r="D94" s="24" t="n">
        <f aca="true">RAND()</f>
        <v>0.364581037683223</v>
      </c>
      <c r="E94" s="25" t="n">
        <f aca="false">IF(D94&lt;=(Datos!$D$15-Datos!$C$15)/(Datos!$E$15-Datos!$C$15),Datos!$C$15+SQRT((Datos!$E$15-Datos!$C$15)*(Datos!$D$15-Datos!$C$15)*D94),Datos!$E$15-SQRT((Datos!$E$15-Datos!$C$15)*(Datos!$E$15-Datos!$D$15)*(1-D94)))</f>
        <v>30237.17026946</v>
      </c>
      <c r="F94" s="24" t="n">
        <f aca="true">RAND()</f>
        <v>0.761471675616925</v>
      </c>
      <c r="G94" s="25" t="n">
        <f aca="false">IF(F94&lt;=(Datos!$D$19-Datos!$C$19)/(Datos!$E$19-Datos!$C$19),Datos!$C$19+SQRT((Datos!$E$19-Datos!$C$19)*(Datos!$D$19-Datos!$C$19)*F94),Datos!$E$19-SQRT((Datos!$E$19-Datos!$C$19)*(Datos!$E$19-Datos!$D$19)*(1-F94)))</f>
        <v>40770.3872129082</v>
      </c>
      <c r="H94" s="24" t="n">
        <f aca="true">RAND()</f>
        <v>0.906375065822348</v>
      </c>
      <c r="I94" s="25" t="n">
        <f aca="false">IF(H94&lt;=(Datos!$D$19-Datos!$C$19)/(Datos!$E$19-Datos!$C$19),Datos!$C$19+SQRT((Datos!$E$19-Datos!$C$19)*(Datos!$D$19-Datos!$C$19)*H94),Datos!$E$19-SQRT((Datos!$E$19-Datos!$C$19)*(Datos!$E$19-Datos!$D$19)*(1-H94)))</f>
        <v>42350.1188586422</v>
      </c>
      <c r="J94" s="24" t="n">
        <f aca="true">RAND()</f>
        <v>0.794842726286537</v>
      </c>
      <c r="K94" s="25" t="n">
        <f aca="false">IF(J94&lt;=(Datos!$D$19-Datos!$C$19)/(Datos!$E$19-Datos!$C$19),Datos!$C$19+SQRT((Datos!$E$19-Datos!$C$19)*(Datos!$D$19-Datos!$C$19)*J94),Datos!$E$19-SQRT((Datos!$E$19-Datos!$C$19)*(Datos!$E$19-Datos!$D$19)*(1-J94)))</f>
        <v>41077.3993921749</v>
      </c>
      <c r="L94" s="24" t="n">
        <f aca="true">RAND()</f>
        <v>0.217587357499207</v>
      </c>
      <c r="M94" s="25" t="n">
        <f aca="false">IF(L94&lt;=(Datos!$D$19-Datos!$C$19)/(Datos!$E$19-Datos!$C$19),Datos!$C$19+SQRT((Datos!$E$19-Datos!$C$19)*(Datos!$D$19-Datos!$C$19)*L94),Datos!$E$19-SQRT((Datos!$E$19-Datos!$C$19)*(Datos!$E$19-Datos!$D$19)*(1-L94)))</f>
        <v>35712.9767744041</v>
      </c>
      <c r="N94" s="24" t="n">
        <f aca="true">RAND()</f>
        <v>0.343698130819121</v>
      </c>
      <c r="O94" s="25" t="n">
        <f aca="false">IF(N94&lt;=(Datos!$D$19-Datos!$C$19)/(Datos!$E$19-Datos!$C$19),Datos!$C$19+SQRT((Datos!$E$19-Datos!$C$19)*(Datos!$D$19-Datos!$C$19)*N94),Datos!$E$19-SQRT((Datos!$E$19-Datos!$C$19)*(Datos!$E$19-Datos!$D$19)*(1-N94)))</f>
        <v>37180.1615318089</v>
      </c>
      <c r="P94" s="24" t="n">
        <f aca="true">RAND()</f>
        <v>0.655161087844478</v>
      </c>
      <c r="Q94" s="26" t="n">
        <f aca="false">IF(P94&lt;=(Datos!$D$23-Datos!$C$23)/(Datos!$E$23-Datos!$C$23),Datos!$C$23+SQRT((Datos!$E$23-Datos!$C$23)*(Datos!$D$23-Datos!$C$23)*P94),Datos!$E$23-SQRT((Datos!$E$23-Datos!$C$23)*(Datos!$E$23-Datos!$D$23)*(1-P94)))</f>
        <v>0.155085946899793</v>
      </c>
      <c r="R94" s="24" t="n">
        <f aca="true">RAND()</f>
        <v>0.582764263636565</v>
      </c>
      <c r="S94" s="26" t="n">
        <f aca="false">IF(R94&lt;=(Datos!$D$24-Datos!$C$24)/(Datos!$E$24-Datos!$C$24),Datos!$C$24+SQRT((Datos!$E$24-Datos!$C$24)*(Datos!$D$24-Datos!$C$24)*R94),Datos!$E$24-SQRT((Datos!$E$24-Datos!$C$24)*(Datos!$E$24-Datos!$D$24)*(1-R94)))</f>
        <v>0.152595176967289</v>
      </c>
      <c r="T94" s="24" t="n">
        <f aca="true">RAND()</f>
        <v>0.568380188568928</v>
      </c>
      <c r="U94" s="26" t="n">
        <f aca="false">IF(T94&lt;=(Datos!$D$25-Datos!$C$25)/(Datos!$E$25-Datos!$C$25),Datos!$C$25+SQRT((Datos!$E$25-Datos!$C$25)*(Datos!$D$25-Datos!$C$25)*T94),Datos!$E$25-SQRT((Datos!$E$25-Datos!$C$25)*(Datos!$E$25-Datos!$D$25)*(1-T94)))</f>
        <v>0.185236003221623</v>
      </c>
      <c r="V94" s="24" t="n">
        <f aca="true">RAND()</f>
        <v>0.805249392978669</v>
      </c>
      <c r="W94" s="26" t="n">
        <f aca="false">IF(V94&lt;=(Datos!$D$26-Datos!$C$26)/(Datos!$E$26-Datos!$C$26),Datos!$C$26+SQRT((Datos!$E$26-Datos!$C$26)*(Datos!$D$26-Datos!$C$26)*V94),Datos!$E$26-SQRT((Datos!$E$26-Datos!$C$26)*(Datos!$E$26-Datos!$D$26)*(1-V94)))</f>
        <v>0.223892010330654</v>
      </c>
      <c r="X94" s="24" t="n">
        <f aca="true">RAND()</f>
        <v>0.268388669051113</v>
      </c>
      <c r="Y94" s="26" t="n">
        <f aca="false">IF(X94&lt;=(Datos!$D$27-Datos!$C$27)/(Datos!$E$27-Datos!$C$27),Datos!$C$27+SQRT((Datos!$E$27-Datos!$C$27)*(Datos!$D$27-Datos!$C$27)*X94),Datos!$E$27-SQRT((Datos!$E$27-Datos!$C$27)*(Datos!$E$27-Datos!$D$27)*(1-X94)))</f>
        <v>0.216919312889411</v>
      </c>
      <c r="Z94" s="24" t="n">
        <f aca="false">(1+Q94)</f>
        <v>1.15508594689979</v>
      </c>
      <c r="AA94" s="24" t="n">
        <f aca="false">Z94*(1+S94)</f>
        <v>1.3313464913794</v>
      </c>
      <c r="AB94" s="24" t="n">
        <f aca="false">AA94*(1+U94)</f>
        <v>1.57795979434565</v>
      </c>
      <c r="AC94" s="24" t="n">
        <f aca="false">AB94*(1+W94)</f>
        <v>1.93125238492264</v>
      </c>
      <c r="AD94" s="24" t="n">
        <f aca="false">AC94*(1+Y94)</f>
        <v>2.35017832527609</v>
      </c>
      <c r="AE94" s="23" t="n">
        <f aca="false">E94*Q94</f>
        <v>4689.36018280946</v>
      </c>
      <c r="AF94" s="23" t="n">
        <f aca="false">AE94*(1+S94)</f>
        <v>5404.93392976864</v>
      </c>
      <c r="AG94" s="23" t="n">
        <f aca="false">AF94*(1+U94)</f>
        <v>6406.12228859592</v>
      </c>
      <c r="AH94" s="23" t="n">
        <f aca="false">AG94*(1+W94)</f>
        <v>7840.40188621367</v>
      </c>
      <c r="AI94" s="23" t="n">
        <f aca="false">AH94*(1+Y94)</f>
        <v>9541.13647614798</v>
      </c>
      <c r="AJ94" s="25" t="n">
        <f aca="false">G94*Z94</f>
        <v>47093.3013192933</v>
      </c>
      <c r="AK94" s="25" t="n">
        <f aca="false">I94*AA94</f>
        <v>56382.6821519536</v>
      </c>
      <c r="AL94" s="25" t="n">
        <f aca="false">K94*AB94</f>
        <v>64818.4846971303</v>
      </c>
      <c r="AM94" s="25" t="n">
        <f aca="false">M94*AC94</f>
        <v>68970.7715682548</v>
      </c>
      <c r="AN94" s="25" t="n">
        <f aca="false">O94*AD94</f>
        <v>87380.0097623213</v>
      </c>
      <c r="AO94" s="25" t="n">
        <f aca="false">C94/Datos!$D$8</f>
        <v>15094.0879200364</v>
      </c>
      <c r="AP94" s="25" t="n">
        <f aca="false">AJ94-AO94</f>
        <v>31999.2133992568</v>
      </c>
      <c r="AQ94" s="25" t="n">
        <f aca="false">AK94-AO94</f>
        <v>41288.5942319172</v>
      </c>
      <c r="AR94" s="25" t="n">
        <f aca="false">AL94-AO94</f>
        <v>49724.3967770939</v>
      </c>
      <c r="AS94" s="25" t="n">
        <f aca="false">AM94-AO94</f>
        <v>53876.6836482184</v>
      </c>
      <c r="AT94" s="25" t="n">
        <f aca="false">AN94-AO94</f>
        <v>72285.9218422849</v>
      </c>
      <c r="AU94" s="25" t="n">
        <f aca="false">AP94*Datos!$D$6</f>
        <v>15999.6066996284</v>
      </c>
      <c r="AV94" s="25" t="n">
        <f aca="false">AQ94*Datos!$D$6</f>
        <v>20644.2971159586</v>
      </c>
      <c r="AW94" s="25" t="n">
        <f aca="false">AR94*Datos!$D$6</f>
        <v>24862.198388547</v>
      </c>
      <c r="AX94" s="25" t="n">
        <f aca="false">AS94*Datos!$D$6</f>
        <v>26938.3418241092</v>
      </c>
      <c r="AY94" s="25" t="n">
        <f aca="false">AT94*Datos!$D$6</f>
        <v>36142.9609211424</v>
      </c>
      <c r="AZ94" s="25" t="n">
        <f aca="false">AJ94-AU94-AE94</f>
        <v>26404.3344368554</v>
      </c>
      <c r="BA94" s="25" t="n">
        <f aca="false">AK94-AV94-AF94</f>
        <v>30333.4511062264</v>
      </c>
      <c r="BB94" s="25" t="n">
        <f aca="false">AL94-AW94-AG94</f>
        <v>33550.1640199875</v>
      </c>
      <c r="BC94" s="25" t="n">
        <f aca="false">AM94-AX94-AH94</f>
        <v>34192.0278579319</v>
      </c>
      <c r="BD94" s="25" t="n">
        <f aca="false">AN94-AY94-AI94</f>
        <v>41695.9123650309</v>
      </c>
      <c r="BE94" s="25" t="n">
        <f aca="false">AZ94/Z94</f>
        <v>22859.1945973576</v>
      </c>
      <c r="BF94" s="25" t="n">
        <f aca="false">BA94/AA94</f>
        <v>22784.0395439043</v>
      </c>
      <c r="BG94" s="25" t="n">
        <f aca="false">BB94/AB94</f>
        <v>21261.7356539811</v>
      </c>
      <c r="BH94" s="25" t="n">
        <f aca="false">BC94/AC94</f>
        <v>17704.5880304772</v>
      </c>
      <c r="BI94" s="25" t="n">
        <f aca="false">BD94/AD94</f>
        <v>17741.5951447567</v>
      </c>
      <c r="BJ94" s="25" t="n">
        <f aca="false">E94*AD94</f>
        <v>71062.7421849675</v>
      </c>
      <c r="BK94" s="25" t="n">
        <f aca="false">0.2*C94*AD94</f>
        <v>35473.7982694813</v>
      </c>
      <c r="BL94" s="25" t="n">
        <f aca="false">BJ94+BK94</f>
        <v>106536.540454449</v>
      </c>
      <c r="BM94" s="25" t="n">
        <f aca="false">BK94*Datos!$D$6</f>
        <v>17736.8991347407</v>
      </c>
      <c r="BN94" s="25" t="n">
        <f aca="false">BL94-BM94</f>
        <v>88799.6413197082</v>
      </c>
      <c r="BO94" s="25" t="n">
        <f aca="false">BN94/AD94</f>
        <v>37784.2142294782</v>
      </c>
      <c r="BP94" s="25" t="n">
        <f aca="false">-(C94+E94)</f>
        <v>-105707.609869642</v>
      </c>
      <c r="BQ94" s="25" t="n">
        <f aca="false">BE94</f>
        <v>22859.1945973576</v>
      </c>
      <c r="BR94" s="25" t="n">
        <f aca="false">BF94</f>
        <v>22784.0395439043</v>
      </c>
      <c r="BS94" s="25" t="n">
        <f aca="false">BG94</f>
        <v>21261.7356539811</v>
      </c>
      <c r="BT94" s="25" t="n">
        <f aca="false">BH94</f>
        <v>17704.5880304772</v>
      </c>
      <c r="BU94" s="25" t="n">
        <f aca="false">BI94+BO94</f>
        <v>55525.8093742349</v>
      </c>
      <c r="BV94" s="27" t="n">
        <f aca="false">IFERROR(IRR(BP94:BU94,0.1),NA())*100</f>
        <v>8.83649676270376</v>
      </c>
    </row>
    <row r="95" customFormat="false" ht="15" hidden="false" customHeight="true" outlineLevel="0" collapsed="false">
      <c r="A95" s="23" t="n">
        <v>94</v>
      </c>
      <c r="B95" s="24" t="n">
        <f aca="true">RAND()</f>
        <v>0.0656217901841876</v>
      </c>
      <c r="C95" s="25" t="n">
        <f aca="false">IF(B95&lt;=(Datos!$D$14-Datos!$C$14)/(Datos!$E$14-Datos!$C$14),Datos!$C$14+SQRT((Datos!$E$14-Datos!$C$14)*(Datos!$D$14-Datos!$C$14)*B95),Datos!$E$14-SQRT((Datos!$E$14-Datos!$C$14)*(Datos!$E$14-Datos!$D$14)*(1-B95)))</f>
        <v>65123.3500830682</v>
      </c>
      <c r="D95" s="24" t="n">
        <f aca="true">RAND()</f>
        <v>0.226934994712814</v>
      </c>
      <c r="E95" s="25" t="n">
        <f aca="false">IF(D95&lt;=(Datos!$D$15-Datos!$C$15)/(Datos!$E$15-Datos!$C$15),Datos!$C$15+SQRT((Datos!$E$15-Datos!$C$15)*(Datos!$D$15-Datos!$C$15)*D95),Datos!$E$15-SQRT((Datos!$E$15-Datos!$C$15)*(Datos!$E$15-Datos!$D$15)*(1-D95)))</f>
        <v>29125.5453704281</v>
      </c>
      <c r="F95" s="24" t="n">
        <f aca="true">RAND()</f>
        <v>0.67296479751856</v>
      </c>
      <c r="G95" s="25" t="n">
        <f aca="false">IF(F95&lt;=(Datos!$D$19-Datos!$C$19)/(Datos!$E$19-Datos!$C$19),Datos!$C$19+SQRT((Datos!$E$19-Datos!$C$19)*(Datos!$D$19-Datos!$C$19)*F95),Datos!$E$19-SQRT((Datos!$E$19-Datos!$C$19)*(Datos!$E$19-Datos!$D$19)*(1-F95)))</f>
        <v>40047.4612383033</v>
      </c>
      <c r="H95" s="24" t="n">
        <f aca="true">RAND()</f>
        <v>0.910034035135955</v>
      </c>
      <c r="I95" s="25" t="n">
        <f aca="false">IF(H95&lt;=(Datos!$D$19-Datos!$C$19)/(Datos!$E$19-Datos!$C$19),Datos!$C$19+SQRT((Datos!$E$19-Datos!$C$19)*(Datos!$D$19-Datos!$C$19)*H95),Datos!$E$19-SQRT((Datos!$E$19-Datos!$C$19)*(Datos!$E$19-Datos!$D$19)*(1-H95)))</f>
        <v>42402.4150899723</v>
      </c>
      <c r="J95" s="24" t="n">
        <f aca="true">RAND()</f>
        <v>0.931511662441715</v>
      </c>
      <c r="K95" s="25" t="n">
        <f aca="false">IF(J95&lt;=(Datos!$D$19-Datos!$C$19)/(Datos!$E$19-Datos!$C$19),Datos!$C$19+SQRT((Datos!$E$19-Datos!$C$19)*(Datos!$D$19-Datos!$C$19)*J95),Datos!$E$19-SQRT((Datos!$E$19-Datos!$C$19)*(Datos!$E$19-Datos!$D$19)*(1-J95)))</f>
        <v>42733.5875669086</v>
      </c>
      <c r="L95" s="24" t="n">
        <f aca="true">RAND()</f>
        <v>0.227188515018838</v>
      </c>
      <c r="M95" s="25" t="n">
        <f aca="false">IF(L95&lt;=(Datos!$D$19-Datos!$C$19)/(Datos!$E$19-Datos!$C$19),Datos!$C$19+SQRT((Datos!$E$19-Datos!$C$19)*(Datos!$D$19-Datos!$C$19)*L95),Datos!$E$19-SQRT((Datos!$E$19-Datos!$C$19)*(Datos!$E$19-Datos!$D$19)*(1-L95)))</f>
        <v>35837.6602550016</v>
      </c>
      <c r="N95" s="24" t="n">
        <f aca="true">RAND()</f>
        <v>0.0721014065292969</v>
      </c>
      <c r="O95" s="25" t="n">
        <f aca="false">IF(N95&lt;=(Datos!$D$19-Datos!$C$19)/(Datos!$E$19-Datos!$C$19),Datos!$C$19+SQRT((Datos!$E$19-Datos!$C$19)*(Datos!$D$19-Datos!$C$19)*N95),Datos!$E$19-SQRT((Datos!$E$19-Datos!$C$19)*(Datos!$E$19-Datos!$D$19)*(1-N95)))</f>
        <v>33288.6488075492</v>
      </c>
      <c r="P95" s="24" t="n">
        <f aca="true">RAND()</f>
        <v>0.218747355269185</v>
      </c>
      <c r="Q95" s="26" t="n">
        <f aca="false">IF(P95&lt;=(Datos!$D$23-Datos!$C$23)/(Datos!$E$23-Datos!$C$23),Datos!$C$23+SQRT((Datos!$E$23-Datos!$C$23)*(Datos!$D$23-Datos!$C$23)*P95),Datos!$E$23-SQRT((Datos!$E$23-Datos!$C$23)*(Datos!$E$23-Datos!$D$23)*(1-P95)))</f>
        <v>0.139843014878907</v>
      </c>
      <c r="R95" s="24" t="n">
        <f aca="true">RAND()</f>
        <v>0.996136611063118</v>
      </c>
      <c r="S95" s="26" t="n">
        <f aca="false">IF(R95&lt;=(Datos!$D$24-Datos!$C$24)/(Datos!$E$24-Datos!$C$24),Datos!$C$24+SQRT((Datos!$E$24-Datos!$C$24)*(Datos!$D$24-Datos!$C$24)*R95),Datos!$E$24-SQRT((Datos!$E$24-Datos!$C$24)*(Datos!$E$24-Datos!$D$24)*(1-R95)))</f>
        <v>0.177362937223654</v>
      </c>
      <c r="T95" s="24" t="n">
        <f aca="true">RAND()</f>
        <v>0.711802881958975</v>
      </c>
      <c r="U95" s="26" t="n">
        <f aca="false">IF(T95&lt;=(Datos!$D$25-Datos!$C$25)/(Datos!$E$25-Datos!$C$25),Datos!$C$25+SQRT((Datos!$E$25-Datos!$C$25)*(Datos!$D$25-Datos!$C$25)*T95),Datos!$E$25-SQRT((Datos!$E$25-Datos!$C$25)*(Datos!$E$25-Datos!$D$25)*(1-T95)))</f>
        <v>0.191593100652925</v>
      </c>
      <c r="V95" s="24" t="n">
        <f aca="true">RAND()</f>
        <v>0.279479069089222</v>
      </c>
      <c r="W95" s="26" t="n">
        <f aca="false">IF(V95&lt;=(Datos!$D$26-Datos!$C$26)/(Datos!$E$26-Datos!$C$26),Datos!$C$26+SQRT((Datos!$E$26-Datos!$C$26)*(Datos!$D$26-Datos!$C$26)*V95),Datos!$E$26-SQRT((Datos!$E$26-Datos!$C$26)*(Datos!$E$26-Datos!$D$26)*(1-V95)))</f>
        <v>0.19978056360989</v>
      </c>
      <c r="X95" s="24" t="n">
        <f aca="true">RAND()</f>
        <v>0.749225437911931</v>
      </c>
      <c r="Y95" s="26" t="n">
        <f aca="false">IF(X95&lt;=(Datos!$D$27-Datos!$C$27)/(Datos!$E$27-Datos!$C$27),Datos!$C$27+SQRT((Datos!$E$27-Datos!$C$27)*(Datos!$D$27-Datos!$C$27)*X95),Datos!$E$27-SQRT((Datos!$E$27-Datos!$C$27)*(Datos!$E$27-Datos!$D$27)*(1-X95)))</f>
        <v>0.243200779420271</v>
      </c>
      <c r="Z95" s="24" t="n">
        <f aca="false">(1+Q95)</f>
        <v>1.13984301487891</v>
      </c>
      <c r="AA95" s="24" t="n">
        <f aca="false">Z95*(1+S95)</f>
        <v>1.3420089199717</v>
      </c>
      <c r="AB95" s="24" t="n">
        <f aca="false">AA95*(1+U95)</f>
        <v>1.59912857005296</v>
      </c>
      <c r="AC95" s="24" t="n">
        <f aca="false">AB95*(1+W95)</f>
        <v>1.91860337706281</v>
      </c>
      <c r="AD95" s="24" t="n">
        <f aca="false">AC95*(1+Y95)</f>
        <v>2.38520921376285</v>
      </c>
      <c r="AE95" s="23" t="n">
        <f aca="false">E95*Q95</f>
        <v>4073.00407459307</v>
      </c>
      <c r="AF95" s="23" t="n">
        <f aca="false">AE95*(1+S95)</f>
        <v>4795.40404058681</v>
      </c>
      <c r="AG95" s="23" t="n">
        <f aca="false">AF95*(1+U95)</f>
        <v>5714.1703696064</v>
      </c>
      <c r="AH95" s="23" t="n">
        <f aca="false">AG95*(1+W95)</f>
        <v>6855.7505466093</v>
      </c>
      <c r="AI95" s="23" t="n">
        <f aca="false">AH95*(1+Y95)</f>
        <v>8523.07442305563</v>
      </c>
      <c r="AJ95" s="25" t="n">
        <f aca="false">G95*Z95</f>
        <v>45647.8189561138</v>
      </c>
      <c r="AK95" s="25" t="n">
        <f aca="false">I95*AA95</f>
        <v>56904.4192790853</v>
      </c>
      <c r="AL95" s="25" t="n">
        <f aca="false">K95*AB95</f>
        <v>68336.5007791033</v>
      </c>
      <c r="AM95" s="25" t="n">
        <f aca="false">M95*AC95</f>
        <v>68758.2559912759</v>
      </c>
      <c r="AN95" s="25" t="n">
        <f aca="false">O95*AD95</f>
        <v>79400.391849482</v>
      </c>
      <c r="AO95" s="25" t="n">
        <f aca="false">C95/Datos!$D$8</f>
        <v>13024.6700166136</v>
      </c>
      <c r="AP95" s="25" t="n">
        <f aca="false">AJ95-AO95</f>
        <v>32623.1489395002</v>
      </c>
      <c r="AQ95" s="25" t="n">
        <f aca="false">AK95-AO95</f>
        <v>43879.7492624717</v>
      </c>
      <c r="AR95" s="25" t="n">
        <f aca="false">AL95-AO95</f>
        <v>55311.8307624896</v>
      </c>
      <c r="AS95" s="25" t="n">
        <f aca="false">AM95-AO95</f>
        <v>55733.5859746622</v>
      </c>
      <c r="AT95" s="25" t="n">
        <f aca="false">AN95-AO95</f>
        <v>66375.7218328684</v>
      </c>
      <c r="AU95" s="25" t="n">
        <f aca="false">AP95*Datos!$D$6</f>
        <v>16311.5744697501</v>
      </c>
      <c r="AV95" s="25" t="n">
        <f aca="false">AQ95*Datos!$D$6</f>
        <v>21939.8746312358</v>
      </c>
      <c r="AW95" s="25" t="n">
        <f aca="false">AR95*Datos!$D$6</f>
        <v>27655.9153812448</v>
      </c>
      <c r="AX95" s="25" t="n">
        <f aca="false">AS95*Datos!$D$6</f>
        <v>27866.7929873311</v>
      </c>
      <c r="AY95" s="25" t="n">
        <f aca="false">AT95*Datos!$D$6</f>
        <v>33187.8609164342</v>
      </c>
      <c r="AZ95" s="25" t="n">
        <f aca="false">AJ95-AU95-AE95</f>
        <v>25263.2404117707</v>
      </c>
      <c r="BA95" s="25" t="n">
        <f aca="false">AK95-AV95-AF95</f>
        <v>30169.1406072627</v>
      </c>
      <c r="BB95" s="25" t="n">
        <f aca="false">AL95-AW95-AG95</f>
        <v>34966.4150282521</v>
      </c>
      <c r="BC95" s="25" t="n">
        <f aca="false">AM95-AX95-AH95</f>
        <v>34035.7124573355</v>
      </c>
      <c r="BD95" s="25" t="n">
        <f aca="false">AN95-AY95-AI95</f>
        <v>37689.4565099922</v>
      </c>
      <c r="BE95" s="25" t="n">
        <f aca="false">AZ95/Z95</f>
        <v>22163.7892955413</v>
      </c>
      <c r="BF95" s="25" t="n">
        <f aca="false">BA95/AA95</f>
        <v>22480.5812824992</v>
      </c>
      <c r="BG95" s="25" t="n">
        <f aca="false">BB95/AB95</f>
        <v>21865.918527798</v>
      </c>
      <c r="BH95" s="25" t="n">
        <f aca="false">BC95/AC95</f>
        <v>17739.8376674603</v>
      </c>
      <c r="BI95" s="25" t="n">
        <f aca="false">BD95/AD95</f>
        <v>15801.3210298371</v>
      </c>
      <c r="BJ95" s="25" t="n">
        <f aca="false">E95*AD95</f>
        <v>69470.5191734132</v>
      </c>
      <c r="BK95" s="25" t="n">
        <f aca="false">0.2*C95*AD95</f>
        <v>31066.5629298476</v>
      </c>
      <c r="BL95" s="25" t="n">
        <f aca="false">BJ95+BK95</f>
        <v>100537.082103261</v>
      </c>
      <c r="BM95" s="25" t="n">
        <f aca="false">BK95*Datos!$D$6</f>
        <v>15533.2814649238</v>
      </c>
      <c r="BN95" s="25" t="n">
        <f aca="false">BL95-BM95</f>
        <v>85003.800638337</v>
      </c>
      <c r="BO95" s="25" t="n">
        <f aca="false">BN95/AD95</f>
        <v>35637.880378735</v>
      </c>
      <c r="BP95" s="25" t="n">
        <f aca="false">-(C95+E95)</f>
        <v>-94248.8954534963</v>
      </c>
      <c r="BQ95" s="25" t="n">
        <f aca="false">BE95</f>
        <v>22163.7892955413</v>
      </c>
      <c r="BR95" s="25" t="n">
        <f aca="false">BF95</f>
        <v>22480.5812824992</v>
      </c>
      <c r="BS95" s="25" t="n">
        <f aca="false">BG95</f>
        <v>21865.918527798</v>
      </c>
      <c r="BT95" s="25" t="n">
        <f aca="false">BH95</f>
        <v>17739.8376674603</v>
      </c>
      <c r="BU95" s="25" t="n">
        <f aca="false">BI95+BO95</f>
        <v>51439.2014085721</v>
      </c>
      <c r="BV95" s="27" t="n">
        <f aca="false">IFERROR(IRR(BP95:BU95,0.1),NA())*100</f>
        <v>11.8050856923086</v>
      </c>
    </row>
    <row r="96" customFormat="false" ht="15" hidden="false" customHeight="true" outlineLevel="0" collapsed="false">
      <c r="A96" s="23" t="n">
        <v>95</v>
      </c>
      <c r="B96" s="24" t="n">
        <f aca="true">RAND()</f>
        <v>0.138433395962708</v>
      </c>
      <c r="C96" s="25" t="n">
        <f aca="false">IF(B96&lt;=(Datos!$D$14-Datos!$C$14)/(Datos!$E$14-Datos!$C$14),Datos!$C$14+SQRT((Datos!$E$14-Datos!$C$14)*(Datos!$D$14-Datos!$C$14)*B96),Datos!$E$14-SQRT((Datos!$E$14-Datos!$C$14)*(Datos!$E$14-Datos!$D$14)*(1-B96)))</f>
        <v>67441.3277299877</v>
      </c>
      <c r="D96" s="24" t="n">
        <f aca="true">RAND()</f>
        <v>0.11317025329952</v>
      </c>
      <c r="E96" s="25" t="n">
        <f aca="false">IF(D96&lt;=(Datos!$D$15-Datos!$C$15)/(Datos!$E$15-Datos!$C$15),Datos!$C$15+SQRT((Datos!$E$15-Datos!$C$15)*(Datos!$D$15-Datos!$C$15)*D96),Datos!$E$15-SQRT((Datos!$E$15-Datos!$C$15)*(Datos!$E$15-Datos!$D$15)*(1-D96)))</f>
        <v>27913.3775926687</v>
      </c>
      <c r="F96" s="24" t="n">
        <f aca="true">RAND()</f>
        <v>0.203163400095582</v>
      </c>
      <c r="G96" s="25" t="n">
        <f aca="false">IF(F96&lt;=(Datos!$D$19-Datos!$C$19)/(Datos!$E$19-Datos!$C$19),Datos!$C$19+SQRT((Datos!$E$19-Datos!$C$19)*(Datos!$D$19-Datos!$C$19)*F96),Datos!$E$19-SQRT((Datos!$E$19-Datos!$C$19)*(Datos!$E$19-Datos!$D$19)*(1-F96)))</f>
        <v>35520.3722713543</v>
      </c>
      <c r="H96" s="24" t="n">
        <f aca="true">RAND()</f>
        <v>0.149825362180249</v>
      </c>
      <c r="I96" s="25" t="n">
        <f aca="false">IF(H96&lt;=(Datos!$D$19-Datos!$C$19)/(Datos!$E$19-Datos!$C$19),Datos!$C$19+SQRT((Datos!$E$19-Datos!$C$19)*(Datos!$D$19-Datos!$C$19)*H96),Datos!$E$19-SQRT((Datos!$E$19-Datos!$C$19)*(Datos!$E$19-Datos!$D$19)*(1-H96)))</f>
        <v>34740.6544197017</v>
      </c>
      <c r="J96" s="24" t="n">
        <f aca="true">RAND()</f>
        <v>0.171765234754685</v>
      </c>
      <c r="K96" s="25" t="n">
        <f aca="false">IF(J96&lt;=(Datos!$D$19-Datos!$C$19)/(Datos!$E$19-Datos!$C$19),Datos!$C$19+SQRT((Datos!$E$19-Datos!$C$19)*(Datos!$D$19-Datos!$C$19)*J96),Datos!$E$19-SQRT((Datos!$E$19-Datos!$C$19)*(Datos!$E$19-Datos!$D$19)*(1-J96)))</f>
        <v>35075.9024038296</v>
      </c>
      <c r="L96" s="24" t="n">
        <f aca="true">RAND()</f>
        <v>0.580115700059082</v>
      </c>
      <c r="M96" s="25" t="n">
        <f aca="false">IF(L96&lt;=(Datos!$D$19-Datos!$C$19)/(Datos!$E$19-Datos!$C$19),Datos!$C$19+SQRT((Datos!$E$19-Datos!$C$19)*(Datos!$D$19-Datos!$C$19)*L96),Datos!$E$19-SQRT((Datos!$E$19-Datos!$C$19)*(Datos!$E$19-Datos!$D$19)*(1-L96)))</f>
        <v>39328.3093328246</v>
      </c>
      <c r="N96" s="24" t="n">
        <f aca="true">RAND()</f>
        <v>0.93142695918958</v>
      </c>
      <c r="O96" s="25" t="n">
        <f aca="false">IF(N96&lt;=(Datos!$D$19-Datos!$C$19)/(Datos!$E$19-Datos!$C$19),Datos!$C$19+SQRT((Datos!$E$19-Datos!$C$19)*(Datos!$D$19-Datos!$C$19)*N96),Datos!$E$19-SQRT((Datos!$E$19-Datos!$C$19)*(Datos!$E$19-Datos!$D$19)*(1-N96)))</f>
        <v>42732.1865022049</v>
      </c>
      <c r="P96" s="24" t="n">
        <f aca="true">RAND()</f>
        <v>0.637114013222541</v>
      </c>
      <c r="Q96" s="26" t="n">
        <f aca="false">IF(P96&lt;=(Datos!$D$23-Datos!$C$23)/(Datos!$E$23-Datos!$C$23),Datos!$C$23+SQRT((Datos!$E$23-Datos!$C$23)*(Datos!$D$23-Datos!$C$23)*P96),Datos!$E$23-SQRT((Datos!$E$23-Datos!$C$23)*(Datos!$E$23-Datos!$D$23)*(1-P96)))</f>
        <v>0.154442324514944</v>
      </c>
      <c r="R96" s="24" t="n">
        <f aca="true">RAND()</f>
        <v>0.629871065981252</v>
      </c>
      <c r="S96" s="26" t="n">
        <f aca="false">IF(R96&lt;=(Datos!$D$24-Datos!$C$24)/(Datos!$E$24-Datos!$C$24),Datos!$C$24+SQRT((Datos!$E$24-Datos!$C$24)*(Datos!$D$24-Datos!$C$24)*R96),Datos!$E$24-SQRT((Datos!$E$24-Datos!$C$24)*(Datos!$E$24-Datos!$D$24)*(1-R96)))</f>
        <v>0.154188528107957</v>
      </c>
      <c r="T96" s="24" t="n">
        <f aca="true">RAND()</f>
        <v>0.654971903398062</v>
      </c>
      <c r="U96" s="26" t="n">
        <f aca="false">IF(T96&lt;=(Datos!$D$25-Datos!$C$25)/(Datos!$E$25-Datos!$C$25),Datos!$C$25+SQRT((Datos!$E$25-Datos!$C$25)*(Datos!$D$25-Datos!$C$25)*T96),Datos!$E$25-SQRT((Datos!$E$25-Datos!$C$25)*(Datos!$E$25-Datos!$D$25)*(1-T96)))</f>
        <v>0.188918193899237</v>
      </c>
      <c r="V96" s="24" t="n">
        <f aca="true">RAND()</f>
        <v>0.692793369086569</v>
      </c>
      <c r="W96" s="26" t="n">
        <f aca="false">IF(V96&lt;=(Datos!$D$26-Datos!$C$26)/(Datos!$E$26-Datos!$C$26),Datos!$C$26+SQRT((Datos!$E$26-Datos!$C$26)*(Datos!$D$26-Datos!$C$26)*V96),Datos!$E$26-SQRT((Datos!$E$26-Datos!$C$26)*(Datos!$E$26-Datos!$D$26)*(1-V96)))</f>
        <v>0.217209403662071</v>
      </c>
      <c r="X96" s="24" t="n">
        <f aca="true">RAND()</f>
        <v>0.263863270301052</v>
      </c>
      <c r="Y96" s="26" t="n">
        <f aca="false">IF(X96&lt;=(Datos!$D$27-Datos!$C$27)/(Datos!$E$27-Datos!$C$27),Datos!$C$27+SQRT((Datos!$E$27-Datos!$C$27)*(Datos!$D$27-Datos!$C$27)*X96),Datos!$E$27-SQRT((Datos!$E$27-Datos!$C$27)*(Datos!$E$27-Datos!$D$27)*(1-X96)))</f>
        <v>0.216691399922313</v>
      </c>
      <c r="Z96" s="24" t="n">
        <f aca="false">(1+Q96)</f>
        <v>1.15444232451494</v>
      </c>
      <c r="AA96" s="24" t="n">
        <f aca="false">Z96*(1+S96)</f>
        <v>1.33244408731743</v>
      </c>
      <c r="AB96" s="24" t="n">
        <f aca="false">AA96*(1+U96)</f>
        <v>1.58416701776516</v>
      </c>
      <c r="AC96" s="24" t="n">
        <f aca="false">AB96*(1+W96)</f>
        <v>1.92826299099505</v>
      </c>
      <c r="AD96" s="24" t="n">
        <f aca="false">AC96*(1+Y96)</f>
        <v>2.34610099793215</v>
      </c>
      <c r="AE96" s="23" t="n">
        <f aca="false">E96*Q96</f>
        <v>4311.00692047511</v>
      </c>
      <c r="AF96" s="23" t="n">
        <f aca="false">AE96*(1+S96)</f>
        <v>4975.71473220638</v>
      </c>
      <c r="AG96" s="23" t="n">
        <f aca="false">AF96*(1+U96)</f>
        <v>5915.71777277263</v>
      </c>
      <c r="AH96" s="23" t="n">
        <f aca="false">AG96*(1+W96)</f>
        <v>7200.66730242969</v>
      </c>
      <c r="AI96" s="23" t="n">
        <f aca="false">AH96*(1+Y96)</f>
        <v>8760.989980568</v>
      </c>
      <c r="AJ96" s="25" t="n">
        <f aca="false">G96*Z96</f>
        <v>41006.2211325784</v>
      </c>
      <c r="AK96" s="25" t="n">
        <f aca="false">I96*AA96</f>
        <v>46289.9795710697</v>
      </c>
      <c r="AL96" s="25" t="n">
        <f aca="false">K96*AB96</f>
        <v>55566.0877064964</v>
      </c>
      <c r="AM96" s="25" t="n">
        <f aca="false">M96*AC96</f>
        <v>75835.3233848908</v>
      </c>
      <c r="AN96" s="25" t="n">
        <f aca="false">O96*AD96</f>
        <v>100254.025396646</v>
      </c>
      <c r="AO96" s="25" t="n">
        <f aca="false">C96/Datos!$D$8</f>
        <v>13488.2655459975</v>
      </c>
      <c r="AP96" s="25" t="n">
        <f aca="false">AJ96-AO96</f>
        <v>27517.9555865809</v>
      </c>
      <c r="AQ96" s="25" t="n">
        <f aca="false">AK96-AO96</f>
        <v>32801.7140250722</v>
      </c>
      <c r="AR96" s="25" t="n">
        <f aca="false">AL96-AO96</f>
        <v>42077.8221604989</v>
      </c>
      <c r="AS96" s="25" t="n">
        <f aca="false">AM96-AO96</f>
        <v>62347.0578388933</v>
      </c>
      <c r="AT96" s="25" t="n">
        <f aca="false">AN96-AO96</f>
        <v>86765.7598506483</v>
      </c>
      <c r="AU96" s="25" t="n">
        <f aca="false">AP96*Datos!$D$6</f>
        <v>13758.9777932904</v>
      </c>
      <c r="AV96" s="25" t="n">
        <f aca="false">AQ96*Datos!$D$6</f>
        <v>16400.8570125361</v>
      </c>
      <c r="AW96" s="25" t="n">
        <f aca="false">AR96*Datos!$D$6</f>
        <v>21038.9110802494</v>
      </c>
      <c r="AX96" s="25" t="n">
        <f aca="false">AS96*Datos!$D$6</f>
        <v>31173.5289194467</v>
      </c>
      <c r="AY96" s="25" t="n">
        <f aca="false">AT96*Datos!$D$6</f>
        <v>43382.8799253242</v>
      </c>
      <c r="AZ96" s="25" t="n">
        <f aca="false">AJ96-AU96-AE96</f>
        <v>22936.2364188129</v>
      </c>
      <c r="BA96" s="25" t="n">
        <f aca="false">AK96-AV96-AF96</f>
        <v>24913.4078263273</v>
      </c>
      <c r="BB96" s="25" t="n">
        <f aca="false">AL96-AW96-AG96</f>
        <v>28611.4588534743</v>
      </c>
      <c r="BC96" s="25" t="n">
        <f aca="false">AM96-AX96-AH96</f>
        <v>37461.1271630145</v>
      </c>
      <c r="BD96" s="25" t="n">
        <f aca="false">AN96-AY96-AI96</f>
        <v>48110.1554907537</v>
      </c>
      <c r="BE96" s="25" t="n">
        <f aca="false">AZ96/Z96</f>
        <v>19867.8062400821</v>
      </c>
      <c r="BF96" s="25" t="n">
        <f aca="false">BA96/AA96</f>
        <v>18697.5258950525</v>
      </c>
      <c r="BG96" s="25" t="n">
        <f aca="false">BB96/AB96</f>
        <v>18060.8853312939</v>
      </c>
      <c r="BH96" s="25" t="n">
        <f aca="false">BC96/AC96</f>
        <v>19427.3951934758</v>
      </c>
      <c r="BI96" s="25" t="n">
        <f aca="false">BD96/AD96</f>
        <v>20506.4298310933</v>
      </c>
      <c r="BJ96" s="25" t="n">
        <f aca="false">E96*AD96</f>
        <v>65487.603025817</v>
      </c>
      <c r="BK96" s="25" t="n">
        <f aca="false">0.2*C96*AD96</f>
        <v>31644.8332578387</v>
      </c>
      <c r="BL96" s="25" t="n">
        <f aca="false">BJ96+BK96</f>
        <v>97132.4362836557</v>
      </c>
      <c r="BM96" s="25" t="n">
        <f aca="false">BK96*Datos!$D$6</f>
        <v>15822.4166289193</v>
      </c>
      <c r="BN96" s="25" t="n">
        <f aca="false">BL96-BM96</f>
        <v>81310.0196547363</v>
      </c>
      <c r="BO96" s="25" t="n">
        <f aca="false">BN96/AD96</f>
        <v>34657.5103656675</v>
      </c>
      <c r="BP96" s="25" t="n">
        <f aca="false">-(C96+E96)</f>
        <v>-95354.7053226563</v>
      </c>
      <c r="BQ96" s="25" t="n">
        <f aca="false">BE96</f>
        <v>19867.8062400821</v>
      </c>
      <c r="BR96" s="25" t="n">
        <f aca="false">BF96</f>
        <v>18697.5258950525</v>
      </c>
      <c r="BS96" s="25" t="n">
        <f aca="false">BG96</f>
        <v>18060.8853312939</v>
      </c>
      <c r="BT96" s="25" t="n">
        <f aca="false">BH96</f>
        <v>19427.3951934758</v>
      </c>
      <c r="BU96" s="25" t="n">
        <f aca="false">BI96+BO96</f>
        <v>55163.9401967608</v>
      </c>
      <c r="BV96" s="27" t="n">
        <f aca="false">IFERROR(IRR(BP96:BU96,0.1),NA())*100</f>
        <v>9.73901365461834</v>
      </c>
    </row>
    <row r="97" customFormat="false" ht="15" hidden="false" customHeight="true" outlineLevel="0" collapsed="false">
      <c r="A97" s="23" t="n">
        <v>96</v>
      </c>
      <c r="B97" s="24" t="n">
        <f aca="true">RAND()</f>
        <v>0.308577161130074</v>
      </c>
      <c r="C97" s="25" t="n">
        <f aca="false">IF(B97&lt;=(Datos!$D$14-Datos!$C$14)/(Datos!$E$14-Datos!$C$14),Datos!$C$14+SQRT((Datos!$E$14-Datos!$C$14)*(Datos!$D$14-Datos!$C$14)*B97),Datos!$E$14-SQRT((Datos!$E$14-Datos!$C$14)*(Datos!$E$14-Datos!$D$14)*(1-B97)))</f>
        <v>71195.3578976598</v>
      </c>
      <c r="D97" s="24" t="n">
        <f aca="true">RAND()</f>
        <v>0.4865970458256</v>
      </c>
      <c r="E97" s="25" t="n">
        <f aca="false">IF(D97&lt;=(Datos!$D$15-Datos!$C$15)/(Datos!$E$15-Datos!$C$15),Datos!$C$15+SQRT((Datos!$E$15-Datos!$C$15)*(Datos!$D$15-Datos!$C$15)*D97),Datos!$E$15-SQRT((Datos!$E$15-Datos!$C$15)*(Datos!$E$15-Datos!$D$15)*(1-D97)))</f>
        <v>31224.4405804439</v>
      </c>
      <c r="F97" s="24" t="n">
        <f aca="true">RAND()</f>
        <v>0.204022156574586</v>
      </c>
      <c r="G97" s="25" t="n">
        <f aca="false">IF(F97&lt;=(Datos!$D$19-Datos!$C$19)/(Datos!$E$19-Datos!$C$19),Datos!$C$19+SQRT((Datos!$E$19-Datos!$C$19)*(Datos!$D$19-Datos!$C$19)*F97),Datos!$E$19-SQRT((Datos!$E$19-Datos!$C$19)*(Datos!$E$19-Datos!$D$19)*(1-F97)))</f>
        <v>35532.0270684613</v>
      </c>
      <c r="H97" s="24" t="n">
        <f aca="true">RAND()</f>
        <v>0.459670981275647</v>
      </c>
      <c r="I97" s="25" t="n">
        <f aca="false">IF(H97&lt;=(Datos!$D$19-Datos!$C$19)/(Datos!$E$19-Datos!$C$19),Datos!$C$19+SQRT((Datos!$E$19-Datos!$C$19)*(Datos!$D$19-Datos!$C$19)*H97),Datos!$E$19-SQRT((Datos!$E$19-Datos!$C$19)*(Datos!$E$19-Datos!$D$19)*(1-H97)))</f>
        <v>38303.6526415396</v>
      </c>
      <c r="J97" s="24" t="n">
        <f aca="true">RAND()</f>
        <v>0.89812701859411</v>
      </c>
      <c r="K97" s="25" t="n">
        <f aca="false">IF(J97&lt;=(Datos!$D$19-Datos!$C$19)/(Datos!$E$19-Datos!$C$19),Datos!$C$19+SQRT((Datos!$E$19-Datos!$C$19)*(Datos!$D$19-Datos!$C$19)*J97),Datos!$E$19-SQRT((Datos!$E$19-Datos!$C$19)*(Datos!$E$19-Datos!$D$19)*(1-J97)))</f>
        <v>42235.859336893</v>
      </c>
      <c r="L97" s="24" t="n">
        <f aca="true">RAND()</f>
        <v>0.703234033452056</v>
      </c>
      <c r="M97" s="25" t="n">
        <f aca="false">IF(L97&lt;=(Datos!$D$19-Datos!$C$19)/(Datos!$E$19-Datos!$C$19),Datos!$C$19+SQRT((Datos!$E$19-Datos!$C$19)*(Datos!$D$19-Datos!$C$19)*L97),Datos!$E$19-SQRT((Datos!$E$19-Datos!$C$19)*(Datos!$E$19-Datos!$D$19)*(1-L97)))</f>
        <v>40282.2200675428</v>
      </c>
      <c r="N97" s="24" t="n">
        <f aca="true">RAND()</f>
        <v>0.333898377822897</v>
      </c>
      <c r="O97" s="25" t="n">
        <f aca="false">IF(N97&lt;=(Datos!$D$19-Datos!$C$19)/(Datos!$E$19-Datos!$C$19),Datos!$C$19+SQRT((Datos!$E$19-Datos!$C$19)*(Datos!$D$19-Datos!$C$19)*N97),Datos!$E$19-SQRT((Datos!$E$19-Datos!$C$19)*(Datos!$E$19-Datos!$D$19)*(1-N97)))</f>
        <v>37077.0584760502</v>
      </c>
      <c r="P97" s="24" t="n">
        <f aca="true">RAND()</f>
        <v>0.584074430014198</v>
      </c>
      <c r="Q97" s="26" t="n">
        <f aca="false">IF(P97&lt;=(Datos!$D$23-Datos!$C$23)/(Datos!$E$23-Datos!$C$23),Datos!$C$23+SQRT((Datos!$E$23-Datos!$C$23)*(Datos!$D$23-Datos!$C$23)*P97),Datos!$E$23-SQRT((Datos!$E$23-Datos!$C$23)*(Datos!$E$23-Datos!$D$23)*(1-P97)))</f>
        <v>0.152638237886159</v>
      </c>
      <c r="R97" s="24" t="n">
        <f aca="true">RAND()</f>
        <v>0.635222853654551</v>
      </c>
      <c r="S97" s="26" t="n">
        <f aca="false">IF(R97&lt;=(Datos!$D$24-Datos!$C$24)/(Datos!$E$24-Datos!$C$24),Datos!$C$24+SQRT((Datos!$E$24-Datos!$C$24)*(Datos!$D$24-Datos!$C$24)*R97),Datos!$E$24-SQRT((Datos!$E$24-Datos!$C$24)*(Datos!$E$24-Datos!$D$24)*(1-R97)))</f>
        <v>0.154375814873019</v>
      </c>
      <c r="T97" s="24" t="n">
        <f aca="true">RAND()</f>
        <v>0.929421813270527</v>
      </c>
      <c r="U97" s="26" t="n">
        <f aca="false">IF(T97&lt;=(Datos!$D$25-Datos!$C$25)/(Datos!$E$25-Datos!$C$25),Datos!$C$25+SQRT((Datos!$E$25-Datos!$C$25)*(Datos!$D$25-Datos!$C$25)*T97),Datos!$E$25-SQRT((Datos!$E$25-Datos!$C$25)*(Datos!$E$25-Datos!$D$25)*(1-T97)))</f>
        <v>0.205942300229322</v>
      </c>
      <c r="V97" s="24" t="n">
        <f aca="true">RAND()</f>
        <v>0.947841611517258</v>
      </c>
      <c r="W97" s="26" t="n">
        <f aca="false">IF(V97&lt;=(Datos!$D$26-Datos!$C$26)/(Datos!$E$26-Datos!$C$26),Datos!$C$26+SQRT((Datos!$E$26-Datos!$C$26)*(Datos!$D$26-Datos!$C$26)*V97),Datos!$E$26-SQRT((Datos!$E$26-Datos!$C$26)*(Datos!$E$26-Datos!$D$26)*(1-V97)))</f>
        <v>0.236488732121315</v>
      </c>
      <c r="X97" s="24" t="n">
        <f aca="true">RAND()</f>
        <v>0.606211978486697</v>
      </c>
      <c r="Y97" s="26" t="n">
        <f aca="false">IF(X97&lt;=(Datos!$D$27-Datos!$C$27)/(Datos!$E$27-Datos!$C$27),Datos!$C$27+SQRT((Datos!$E$27-Datos!$C$27)*(Datos!$D$27-Datos!$C$27)*X97),Datos!$E$27-SQRT((Datos!$E$27-Datos!$C$27)*(Datos!$E$27-Datos!$D$27)*(1-X97)))</f>
        <v>0.233886495295067</v>
      </c>
      <c r="Z97" s="24" t="n">
        <f aca="false">(1+Q97)</f>
        <v>1.15263823788616</v>
      </c>
      <c r="AA97" s="24" t="n">
        <f aca="false">Z97*(1+S97)</f>
        <v>1.33057770511363</v>
      </c>
      <c r="AB97" s="24" t="n">
        <f aca="false">AA97*(1+U97)</f>
        <v>1.60459993833859</v>
      </c>
      <c r="AC97" s="24" t="n">
        <f aca="false">AB97*(1+W97)</f>
        <v>1.98406974331822</v>
      </c>
      <c r="AD97" s="24" t="n">
        <f aca="false">AC97*(1+Y97)</f>
        <v>2.4481168620039</v>
      </c>
      <c r="AE97" s="23" t="n">
        <f aca="false">E97*Q97</f>
        <v>4766.04358918002</v>
      </c>
      <c r="AF97" s="23" t="n">
        <f aca="false">AE97*(1+S97)</f>
        <v>5501.80545198001</v>
      </c>
      <c r="AG97" s="23" t="n">
        <f aca="false">AF97*(1+U97)</f>
        <v>6634.859922175</v>
      </c>
      <c r="AH97" s="23" t="n">
        <f aca="false">AG97*(1+W97)</f>
        <v>8203.92953297269</v>
      </c>
      <c r="AI97" s="23" t="n">
        <f aca="false">AH97*(1+Y97)</f>
        <v>10122.7178590874</v>
      </c>
      <c r="AJ97" s="25" t="n">
        <f aca="false">G97*Z97</f>
        <v>40955.5730687145</v>
      </c>
      <c r="AK97" s="25" t="n">
        <f aca="false">I97*AA97</f>
        <v>50965.9862292495</v>
      </c>
      <c r="AL97" s="25" t="n">
        <f aca="false">K97*AB97</f>
        <v>67771.6572876558</v>
      </c>
      <c r="AM97" s="25" t="n">
        <f aca="false">M97*AC97</f>
        <v>79922.7340296978</v>
      </c>
      <c r="AN97" s="25" t="n">
        <f aca="false">O97*AD97</f>
        <v>90768.9720487234</v>
      </c>
      <c r="AO97" s="25" t="n">
        <f aca="false">C97/Datos!$D$8</f>
        <v>14239.071579532</v>
      </c>
      <c r="AP97" s="25" t="n">
        <f aca="false">AJ97-AO97</f>
        <v>26716.5014891825</v>
      </c>
      <c r="AQ97" s="25" t="n">
        <f aca="false">AK97-AO97</f>
        <v>36726.9146497176</v>
      </c>
      <c r="AR97" s="25" t="n">
        <f aca="false">AL97-AO97</f>
        <v>53532.5857081238</v>
      </c>
      <c r="AS97" s="25" t="n">
        <f aca="false">AM97-AO97</f>
        <v>65683.6624501658</v>
      </c>
      <c r="AT97" s="25" t="n">
        <f aca="false">AN97-AO97</f>
        <v>76529.9004691914</v>
      </c>
      <c r="AU97" s="25" t="n">
        <f aca="false">AP97*Datos!$D$6</f>
        <v>13358.2507445913</v>
      </c>
      <c r="AV97" s="25" t="n">
        <f aca="false">AQ97*Datos!$D$6</f>
        <v>18363.4573248588</v>
      </c>
      <c r="AW97" s="25" t="n">
        <f aca="false">AR97*Datos!$D$6</f>
        <v>26766.2928540619</v>
      </c>
      <c r="AX97" s="25" t="n">
        <f aca="false">AS97*Datos!$D$6</f>
        <v>32841.8312250829</v>
      </c>
      <c r="AY97" s="25" t="n">
        <f aca="false">AT97*Datos!$D$6</f>
        <v>38264.9502345957</v>
      </c>
      <c r="AZ97" s="25" t="n">
        <f aca="false">AJ97-AU97-AE97</f>
        <v>22831.2787349432</v>
      </c>
      <c r="BA97" s="25" t="n">
        <f aca="false">AK97-AV97-AF97</f>
        <v>27100.7234524107</v>
      </c>
      <c r="BB97" s="25" t="n">
        <f aca="false">AL97-AW97-AG97</f>
        <v>34370.5045114189</v>
      </c>
      <c r="BC97" s="25" t="n">
        <f aca="false">AM97-AX97-AH97</f>
        <v>38876.9732716422</v>
      </c>
      <c r="BD97" s="25" t="n">
        <f aca="false">AN97-AY97-AI97</f>
        <v>42381.3039550403</v>
      </c>
      <c r="BE97" s="25" t="n">
        <f aca="false">AZ97/Z97</f>
        <v>19807.8442866982</v>
      </c>
      <c r="BF97" s="25" t="n">
        <f aca="false">BA97/AA97</f>
        <v>20367.6368153908</v>
      </c>
      <c r="BG97" s="25" t="n">
        <f aca="false">BB97/AB97</f>
        <v>21419.9836920138</v>
      </c>
      <c r="BH97" s="25" t="n">
        <f aca="false">BC97/AC97</f>
        <v>19594.5598195672</v>
      </c>
      <c r="BI97" s="25" t="n">
        <f aca="false">BD97/AD97</f>
        <v>17311.7977384254</v>
      </c>
      <c r="BJ97" s="25" t="n">
        <f aca="false">E97*AD97</f>
        <v>76441.0794916237</v>
      </c>
      <c r="BK97" s="25" t="n">
        <f aca="false">0.2*C97*AD97</f>
        <v>34858.9112331327</v>
      </c>
      <c r="BL97" s="25" t="n">
        <f aca="false">BJ97+BK97</f>
        <v>111299.990724756</v>
      </c>
      <c r="BM97" s="25" t="n">
        <f aca="false">BK97*Datos!$D$6</f>
        <v>17429.4556165664</v>
      </c>
      <c r="BN97" s="25" t="n">
        <f aca="false">BL97-BM97</f>
        <v>93870.53510819</v>
      </c>
      <c r="BO97" s="25" t="n">
        <f aca="false">BN97/AD97</f>
        <v>38343.9763702099</v>
      </c>
      <c r="BP97" s="25" t="n">
        <f aca="false">-(C97+E97)</f>
        <v>-102419.798478104</v>
      </c>
      <c r="BQ97" s="25" t="n">
        <f aca="false">BE97</f>
        <v>19807.8442866982</v>
      </c>
      <c r="BR97" s="25" t="n">
        <f aca="false">BF97</f>
        <v>20367.6368153908</v>
      </c>
      <c r="BS97" s="25" t="n">
        <f aca="false">BG97</f>
        <v>21419.9836920138</v>
      </c>
      <c r="BT97" s="25" t="n">
        <f aca="false">BH97</f>
        <v>19594.5598195672</v>
      </c>
      <c r="BU97" s="25" t="n">
        <f aca="false">BI97+BO97</f>
        <v>55655.7741086353</v>
      </c>
      <c r="BV97" s="27" t="n">
        <f aca="false">IFERROR(IRR(BP97:BU97,0.1),NA())*100</f>
        <v>8.83619913147814</v>
      </c>
    </row>
    <row r="98" customFormat="false" ht="15" hidden="false" customHeight="true" outlineLevel="0" collapsed="false">
      <c r="A98" s="23" t="n">
        <v>97</v>
      </c>
      <c r="B98" s="24" t="n">
        <f aca="true">RAND()</f>
        <v>0.7712281888635</v>
      </c>
      <c r="C98" s="25" t="n">
        <f aca="false">IF(B98&lt;=(Datos!$D$14-Datos!$C$14)/(Datos!$E$14-Datos!$C$14),Datos!$C$14+SQRT((Datos!$E$14-Datos!$C$14)*(Datos!$D$14-Datos!$C$14)*B98),Datos!$E$14-SQRT((Datos!$E$14-Datos!$C$14)*(Datos!$E$14-Datos!$D$14)*(1-B98)))</f>
        <v>83431.1686180407</v>
      </c>
      <c r="D98" s="24" t="n">
        <f aca="true">RAND()</f>
        <v>0.898390434761701</v>
      </c>
      <c r="E98" s="25" t="n">
        <f aca="false">IF(D98&lt;=(Datos!$D$15-Datos!$C$15)/(Datos!$E$15-Datos!$C$15),Datos!$C$15+SQRT((Datos!$E$15-Datos!$C$15)*(Datos!$D$15-Datos!$C$15)*D98),Datos!$E$15-SQRT((Datos!$E$15-Datos!$C$15)*(Datos!$E$15-Datos!$D$15)*(1-D98)))</f>
        <v>36095.9719793853</v>
      </c>
      <c r="F98" s="24" t="n">
        <f aca="true">RAND()</f>
        <v>0.345113717073494</v>
      </c>
      <c r="G98" s="25" t="n">
        <f aca="false">IF(F98&lt;=(Datos!$D$19-Datos!$C$19)/(Datos!$E$19-Datos!$C$19),Datos!$C$19+SQRT((Datos!$E$19-Datos!$C$19)*(Datos!$D$19-Datos!$C$19)*F98),Datos!$E$19-SQRT((Datos!$E$19-Datos!$C$19)*(Datos!$E$19-Datos!$D$19)*(1-F98)))</f>
        <v>37194.9327697362</v>
      </c>
      <c r="H98" s="24" t="n">
        <f aca="true">RAND()</f>
        <v>0.0236219425919987</v>
      </c>
      <c r="I98" s="25" t="n">
        <f aca="false">IF(H98&lt;=(Datos!$D$19-Datos!$C$19)/(Datos!$E$19-Datos!$C$19),Datos!$C$19+SQRT((Datos!$E$19-Datos!$C$19)*(Datos!$D$19-Datos!$C$19)*H98),Datos!$E$19-SQRT((Datos!$E$19-Datos!$C$19)*(Datos!$E$19-Datos!$D$19)*(1-H98)))</f>
        <v>31882.36324571</v>
      </c>
      <c r="J98" s="24" t="n">
        <f aca="true">RAND()</f>
        <v>0.719673944841953</v>
      </c>
      <c r="K98" s="25" t="n">
        <f aca="false">IF(J98&lt;=(Datos!$D$19-Datos!$C$19)/(Datos!$E$19-Datos!$C$19),Datos!$C$19+SQRT((Datos!$E$19-Datos!$C$19)*(Datos!$D$19-Datos!$C$19)*J98),Datos!$E$19-SQRT((Datos!$E$19-Datos!$C$19)*(Datos!$E$19-Datos!$D$19)*(1-J98)))</f>
        <v>40414.7569162744</v>
      </c>
      <c r="L98" s="24" t="n">
        <f aca="true">RAND()</f>
        <v>0.955512337295623</v>
      </c>
      <c r="M98" s="25" t="n">
        <f aca="false">IF(L98&lt;=(Datos!$D$19-Datos!$C$19)/(Datos!$E$19-Datos!$C$19),Datos!$C$19+SQRT((Datos!$E$19-Datos!$C$19)*(Datos!$D$19-Datos!$C$19)*L98),Datos!$E$19-SQRT((Datos!$E$19-Datos!$C$19)*(Datos!$E$19-Datos!$D$19)*(1-L98)))</f>
        <v>43173.3706717486</v>
      </c>
      <c r="N98" s="24" t="n">
        <f aca="true">RAND()</f>
        <v>0.187121097189286</v>
      </c>
      <c r="O98" s="25" t="n">
        <f aca="false">IF(N98&lt;=(Datos!$D$19-Datos!$C$19)/(Datos!$E$19-Datos!$C$19),Datos!$C$19+SQRT((Datos!$E$19-Datos!$C$19)*(Datos!$D$19-Datos!$C$19)*N98),Datos!$E$19-SQRT((Datos!$E$19-Datos!$C$19)*(Datos!$E$19-Datos!$D$19)*(1-N98)))</f>
        <v>35297.9396540913</v>
      </c>
      <c r="P98" s="24" t="n">
        <f aca="true">RAND()</f>
        <v>0.772758756549449</v>
      </c>
      <c r="Q98" s="26" t="n">
        <f aca="false">IF(P98&lt;=(Datos!$D$23-Datos!$C$23)/(Datos!$E$23-Datos!$C$23),Datos!$C$23+SQRT((Datos!$E$23-Datos!$C$23)*(Datos!$D$23-Datos!$C$23)*P98),Datos!$E$23-SQRT((Datos!$E$23-Datos!$C$23)*(Datos!$E$23-Datos!$D$23)*(1-P98)))</f>
        <v>0.15977540511627</v>
      </c>
      <c r="R98" s="24" t="n">
        <f aca="true">RAND()</f>
        <v>0.143776345087942</v>
      </c>
      <c r="S98" s="26" t="n">
        <f aca="false">IF(R98&lt;=(Datos!$D$24-Datos!$C$24)/(Datos!$E$24-Datos!$C$24),Datos!$C$24+SQRT((Datos!$E$24-Datos!$C$24)*(Datos!$D$24-Datos!$C$24)*R98),Datos!$E$24-SQRT((Datos!$E$24-Datos!$C$24)*(Datos!$E$24-Datos!$D$24)*(1-R98)))</f>
        <v>0.136087181889887</v>
      </c>
      <c r="T98" s="24" t="n">
        <f aca="true">RAND()</f>
        <v>0.397115161650211</v>
      </c>
      <c r="U98" s="26" t="n">
        <f aca="false">IF(T98&lt;=(Datos!$D$25-Datos!$C$25)/(Datos!$E$25-Datos!$C$25),Datos!$C$25+SQRT((Datos!$E$25-Datos!$C$25)*(Datos!$D$25-Datos!$C$25)*T98),Datos!$E$25-SQRT((Datos!$E$25-Datos!$C$25)*(Datos!$E$25-Datos!$D$25)*(1-T98)))</f>
        <v>0.178878051171529</v>
      </c>
      <c r="V98" s="24" t="n">
        <f aca="true">RAND()</f>
        <v>0.774479124246749</v>
      </c>
      <c r="W98" s="26" t="n">
        <f aca="false">IF(V98&lt;=(Datos!$D$26-Datos!$C$26)/(Datos!$E$26-Datos!$C$26),Datos!$C$26+SQRT((Datos!$E$26-Datos!$C$26)*(Datos!$D$26-Datos!$C$26)*V98),Datos!$E$26-SQRT((Datos!$E$26-Datos!$C$26)*(Datos!$E$26-Datos!$D$26)*(1-V98)))</f>
        <v>0.221905106066469</v>
      </c>
      <c r="X98" s="24" t="n">
        <f aca="true">RAND()</f>
        <v>0.532700434867618</v>
      </c>
      <c r="Y98" s="26" t="n">
        <f aca="false">IF(X98&lt;=(Datos!$D$27-Datos!$C$27)/(Datos!$E$27-Datos!$C$27),Datos!$C$27+SQRT((Datos!$E$27-Datos!$C$27)*(Datos!$D$27-Datos!$C$27)*X98),Datos!$E$27-SQRT((Datos!$E$27-Datos!$C$27)*(Datos!$E$27-Datos!$D$27)*(1-X98)))</f>
        <v>0.229766369315817</v>
      </c>
      <c r="Z98" s="24" t="n">
        <f aca="false">(1+Q98)</f>
        <v>1.15977540511627</v>
      </c>
      <c r="AA98" s="24" t="n">
        <f aca="false">Z98*(1+S98)</f>
        <v>1.31760597162374</v>
      </c>
      <c r="AB98" s="24" t="n">
        <f aca="false">AA98*(1+U98)</f>
        <v>1.55329676003977</v>
      </c>
      <c r="AC98" s="24" t="n">
        <f aca="false">AB98*(1+W98)</f>
        <v>1.8979812423291</v>
      </c>
      <c r="AD98" s="24" t="n">
        <f aca="false">AC98*(1+Y98)</f>
        <v>2.33407350140858</v>
      </c>
      <c r="AE98" s="23" t="n">
        <f aca="false">E98*Q98</f>
        <v>5767.24854607182</v>
      </c>
      <c r="AF98" s="23" t="n">
        <f aca="false">AE98*(1+S98)</f>
        <v>6552.09714796528</v>
      </c>
      <c r="AG98" s="23" t="n">
        <f aca="false">AF98*(1+U98)</f>
        <v>7724.12351687984</v>
      </c>
      <c r="AH98" s="23" t="n">
        <f aca="false">AG98*(1+W98)</f>
        <v>9438.14596516356</v>
      </c>
      <c r="AI98" s="23" t="n">
        <f aca="false">AH98*(1+Y98)</f>
        <v>11606.7144966519</v>
      </c>
      <c r="AJ98" s="25" t="n">
        <f aca="false">G98*Z98</f>
        <v>43137.7682212933</v>
      </c>
      <c r="AK98" s="25" t="n">
        <f aca="false">I98*AA98</f>
        <v>42008.3922020249</v>
      </c>
      <c r="AL98" s="25" t="n">
        <f aca="false">K98*AB98</f>
        <v>62776.1109758439</v>
      </c>
      <c r="AM98" s="25" t="n">
        <f aca="false">M98*AC98</f>
        <v>81942.2477030999</v>
      </c>
      <c r="AN98" s="25" t="n">
        <f aca="false">O98*AD98</f>
        <v>82387.9856009335</v>
      </c>
      <c r="AO98" s="25" t="n">
        <f aca="false">C98/Datos!$D$8</f>
        <v>16686.2337236081</v>
      </c>
      <c r="AP98" s="25" t="n">
        <f aca="false">AJ98-AO98</f>
        <v>26451.5344976851</v>
      </c>
      <c r="AQ98" s="25" t="n">
        <f aca="false">AK98-AO98</f>
        <v>25322.1584784167</v>
      </c>
      <c r="AR98" s="25" t="n">
        <f aca="false">AL98-AO98</f>
        <v>46089.8772522357</v>
      </c>
      <c r="AS98" s="25" t="n">
        <f aca="false">AM98-AO98</f>
        <v>65256.0139794918</v>
      </c>
      <c r="AT98" s="25" t="n">
        <f aca="false">AN98-AO98</f>
        <v>65701.7518773254</v>
      </c>
      <c r="AU98" s="25" t="n">
        <f aca="false">AP98*Datos!$D$6</f>
        <v>13225.7672488426</v>
      </c>
      <c r="AV98" s="25" t="n">
        <f aca="false">AQ98*Datos!$D$6</f>
        <v>12661.0792392084</v>
      </c>
      <c r="AW98" s="25" t="n">
        <f aca="false">AR98*Datos!$D$6</f>
        <v>23044.9386261179</v>
      </c>
      <c r="AX98" s="25" t="n">
        <f aca="false">AS98*Datos!$D$6</f>
        <v>32628.0069897459</v>
      </c>
      <c r="AY98" s="25" t="n">
        <f aca="false">AT98*Datos!$D$6</f>
        <v>32850.8759386627</v>
      </c>
      <c r="AZ98" s="25" t="n">
        <f aca="false">AJ98-AU98-AE98</f>
        <v>24144.7524263789</v>
      </c>
      <c r="BA98" s="25" t="n">
        <f aca="false">AK98-AV98-AF98</f>
        <v>22795.2158148512</v>
      </c>
      <c r="BB98" s="25" t="n">
        <f aca="false">AL98-AW98-AG98</f>
        <v>32007.0488328462</v>
      </c>
      <c r="BC98" s="25" t="n">
        <f aca="false">AM98-AX98-AH98</f>
        <v>39876.0947481905</v>
      </c>
      <c r="BD98" s="25" t="n">
        <f aca="false">AN98-AY98-AI98</f>
        <v>37930.3951656189</v>
      </c>
      <c r="BE98" s="25" t="n">
        <f aca="false">AZ98/Z98</f>
        <v>20818.472542068</v>
      </c>
      <c r="BF98" s="25" t="n">
        <f aca="false">BA98/AA98</f>
        <v>17300.480041662</v>
      </c>
      <c r="BG98" s="25" t="n">
        <f aca="false">BB98/AB98</f>
        <v>20605.8814105984</v>
      </c>
      <c r="BH98" s="25" t="n">
        <f aca="false">BC98/AC98</f>
        <v>21009.7412233942</v>
      </c>
      <c r="BI98" s="25" t="n">
        <f aca="false">BD98/AD98</f>
        <v>16250.7286693108</v>
      </c>
      <c r="BJ98" s="25" t="n">
        <f aca="false">E98*AD98</f>
        <v>84250.6517046697</v>
      </c>
      <c r="BK98" s="25" t="n">
        <f aca="false">0.2*C98*AD98</f>
        <v>38946.8959725839</v>
      </c>
      <c r="BL98" s="25" t="n">
        <f aca="false">BJ98+BK98</f>
        <v>123197.547677254</v>
      </c>
      <c r="BM98" s="25" t="n">
        <f aca="false">BK98*Datos!$D$6</f>
        <v>19473.447986292</v>
      </c>
      <c r="BN98" s="25" t="n">
        <f aca="false">BL98-BM98</f>
        <v>103724.099690962</v>
      </c>
      <c r="BO98" s="25" t="n">
        <f aca="false">BN98/AD98</f>
        <v>44439.0888411894</v>
      </c>
      <c r="BP98" s="25" t="n">
        <f aca="false">-(C98+E98)</f>
        <v>-119527.140597426</v>
      </c>
      <c r="BQ98" s="25" t="n">
        <f aca="false">BE98</f>
        <v>20818.472542068</v>
      </c>
      <c r="BR98" s="25" t="n">
        <f aca="false">BF98</f>
        <v>17300.480041662</v>
      </c>
      <c r="BS98" s="25" t="n">
        <f aca="false">BG98</f>
        <v>20605.8814105984</v>
      </c>
      <c r="BT98" s="25" t="n">
        <f aca="false">BH98</f>
        <v>21009.7412233942</v>
      </c>
      <c r="BU98" s="25" t="n">
        <f aca="false">BI98+BO98</f>
        <v>60689.8175105001</v>
      </c>
      <c r="BV98" s="27" t="n">
        <f aca="false">IFERROR(IRR(BP98:BU98,0.1),NA())*100</f>
        <v>4.6531469810116</v>
      </c>
    </row>
    <row r="99" customFormat="false" ht="15" hidden="false" customHeight="true" outlineLevel="0" collapsed="false">
      <c r="A99" s="23" t="n">
        <v>98</v>
      </c>
      <c r="B99" s="24" t="n">
        <f aca="true">RAND()</f>
        <v>0.378661139124114</v>
      </c>
      <c r="C99" s="25" t="n">
        <f aca="false">IF(B99&lt;=(Datos!$D$14-Datos!$C$14)/(Datos!$E$14-Datos!$C$14),Datos!$C$14+SQRT((Datos!$E$14-Datos!$C$14)*(Datos!$D$14-Datos!$C$14)*B99),Datos!$E$14-SQRT((Datos!$E$14-Datos!$C$14)*(Datos!$E$14-Datos!$D$14)*(1-B99)))</f>
        <v>72694.2014756744</v>
      </c>
      <c r="D99" s="24" t="n">
        <f aca="true">RAND()</f>
        <v>0.771411742639664</v>
      </c>
      <c r="E99" s="25" t="n">
        <f aca="false">IF(D99&lt;=(Datos!$D$15-Datos!$C$15)/(Datos!$E$15-Datos!$C$15),Datos!$C$15+SQRT((Datos!$E$15-Datos!$C$15)*(Datos!$D$15-Datos!$C$15)*D99),Datos!$E$15-SQRT((Datos!$E$15-Datos!$C$15)*(Datos!$E$15-Datos!$D$15)*(1-D99)))</f>
        <v>34144.384011562</v>
      </c>
      <c r="F99" s="24" t="n">
        <f aca="true">RAND()</f>
        <v>0.0868256098222021</v>
      </c>
      <c r="G99" s="25" t="n">
        <f aca="false">IF(F99&lt;=(Datos!$D$19-Datos!$C$19)/(Datos!$E$19-Datos!$C$19),Datos!$C$19+SQRT((Datos!$E$19-Datos!$C$19)*(Datos!$D$19-Datos!$C$19)*F99),Datos!$E$19-SQRT((Datos!$E$19-Datos!$C$19)*(Datos!$E$19-Datos!$D$19)*(1-F99)))</f>
        <v>33608.8559784688</v>
      </c>
      <c r="H99" s="24" t="n">
        <f aca="true">RAND()</f>
        <v>0.275450075809323</v>
      </c>
      <c r="I99" s="25" t="n">
        <f aca="false">IF(H99&lt;=(Datos!$D$19-Datos!$C$19)/(Datos!$E$19-Datos!$C$19),Datos!$C$19+SQRT((Datos!$E$19-Datos!$C$19)*(Datos!$D$19-Datos!$C$19)*H99),Datos!$E$19-SQRT((Datos!$E$19-Datos!$C$19)*(Datos!$E$19-Datos!$D$19)*(1-H99)))</f>
        <v>36427.8698937827</v>
      </c>
      <c r="J99" s="24" t="n">
        <f aca="true">RAND()</f>
        <v>0.101215997678672</v>
      </c>
      <c r="K99" s="25" t="n">
        <f aca="false">IF(J99&lt;=(Datos!$D$19-Datos!$C$19)/(Datos!$E$19-Datos!$C$19),Datos!$C$19+SQRT((Datos!$E$19-Datos!$C$19)*(Datos!$D$19-Datos!$C$19)*J99),Datos!$E$19-SQRT((Datos!$E$19-Datos!$C$19)*(Datos!$E$19-Datos!$D$19)*(1-J99)))</f>
        <v>33896.4598871028</v>
      </c>
      <c r="L99" s="24" t="n">
        <f aca="true">RAND()</f>
        <v>0.169477752495129</v>
      </c>
      <c r="M99" s="25" t="n">
        <f aca="false">IF(L99&lt;=(Datos!$D$19-Datos!$C$19)/(Datos!$E$19-Datos!$C$19),Datos!$C$19+SQRT((Datos!$E$19-Datos!$C$19)*(Datos!$D$19-Datos!$C$19)*L99),Datos!$E$19-SQRT((Datos!$E$19-Datos!$C$19)*(Datos!$E$19-Datos!$D$19)*(1-L99)))</f>
        <v>35041.989971655</v>
      </c>
      <c r="N99" s="24" t="n">
        <f aca="true">RAND()</f>
        <v>0.922864018005415</v>
      </c>
      <c r="O99" s="25" t="n">
        <f aca="false">IF(N99&lt;=(Datos!$D$19-Datos!$C$19)/(Datos!$E$19-Datos!$C$19),Datos!$C$19+SQRT((Datos!$E$19-Datos!$C$19)*(Datos!$D$19-Datos!$C$19)*N99),Datos!$E$19-SQRT((Datos!$E$19-Datos!$C$19)*(Datos!$E$19-Datos!$D$19)*(1-N99)))</f>
        <v>42594.7560103819</v>
      </c>
      <c r="P99" s="24" t="n">
        <f aca="true">RAND()</f>
        <v>0.562149789591004</v>
      </c>
      <c r="Q99" s="26" t="n">
        <f aca="false">IF(P99&lt;=(Datos!$D$23-Datos!$C$23)/(Datos!$E$23-Datos!$C$23),Datos!$C$23+SQRT((Datos!$E$23-Datos!$C$23)*(Datos!$D$23-Datos!$C$23)*P99),Datos!$E$23-SQRT((Datos!$E$23-Datos!$C$23)*(Datos!$E$23-Datos!$D$23)*(1-P99)))</f>
        <v>0.15192634012573</v>
      </c>
      <c r="R99" s="24" t="n">
        <f aca="true">RAND()</f>
        <v>0.624382383111787</v>
      </c>
      <c r="S99" s="26" t="n">
        <f aca="false">IF(R99&lt;=(Datos!$D$24-Datos!$C$24)/(Datos!$E$24-Datos!$C$24),Datos!$C$24+SQRT((Datos!$E$24-Datos!$C$24)*(Datos!$D$24-Datos!$C$24)*R99),Datos!$E$24-SQRT((Datos!$E$24-Datos!$C$24)*(Datos!$E$24-Datos!$D$24)*(1-R99)))</f>
        <v>0.153997851811845</v>
      </c>
      <c r="T99" s="24" t="n">
        <f aca="true">RAND()</f>
        <v>0.316095969150805</v>
      </c>
      <c r="U99" s="26" t="n">
        <f aca="false">IF(T99&lt;=(Datos!$D$25-Datos!$C$25)/(Datos!$E$25-Datos!$C$25),Datos!$C$25+SQRT((Datos!$E$25-Datos!$C$25)*(Datos!$D$25-Datos!$C$25)*T99),Datos!$E$25-SQRT((Datos!$E$25-Datos!$C$25)*(Datos!$E$25-Datos!$D$25)*(1-T99)))</f>
        <v>0.175764346202003</v>
      </c>
      <c r="V99" s="24" t="n">
        <f aca="true">RAND()</f>
        <v>0.767059455995367</v>
      </c>
      <c r="W99" s="26" t="n">
        <f aca="false">IF(V99&lt;=(Datos!$D$26-Datos!$C$26)/(Datos!$E$26-Datos!$C$26),Datos!$C$26+SQRT((Datos!$E$26-Datos!$C$26)*(Datos!$D$26-Datos!$C$26)*V99),Datos!$E$26-SQRT((Datos!$E$26-Datos!$C$26)*(Datos!$E$26-Datos!$D$26)*(1-V99)))</f>
        <v>0.221446683134595</v>
      </c>
      <c r="X99" s="24" t="n">
        <f aca="true">RAND()</f>
        <v>0.0691383421643497</v>
      </c>
      <c r="Y99" s="26" t="n">
        <f aca="false">IF(X99&lt;=(Datos!$D$27-Datos!$C$27)/(Datos!$E$27-Datos!$C$27),Datos!$C$27+SQRT((Datos!$E$27-Datos!$C$27)*(Datos!$D$27-Datos!$C$27)*X99),Datos!$E$27-SQRT((Datos!$E$27-Datos!$C$27)*(Datos!$E$27-Datos!$D$27)*(1-X99)))</f>
        <v>0.20366285196596</v>
      </c>
      <c r="Z99" s="24" t="n">
        <f aca="false">(1+Q99)</f>
        <v>1.15192634012573</v>
      </c>
      <c r="AA99" s="24" t="n">
        <f aca="false">Z99*(1+S99)</f>
        <v>1.32932052195057</v>
      </c>
      <c r="AB99" s="24" t="n">
        <f aca="false">AA99*(1+U99)</f>
        <v>1.56296767438412</v>
      </c>
      <c r="AC99" s="24" t="n">
        <f aca="false">AB99*(1+W99)</f>
        <v>1.90908168172308</v>
      </c>
      <c r="AD99" s="24" t="n">
        <f aca="false">AC99*(1+Y99)</f>
        <v>2.29789070165877</v>
      </c>
      <c r="AE99" s="23" t="n">
        <f aca="false">E99*Q99</f>
        <v>5187.43129872411</v>
      </c>
      <c r="AF99" s="23" t="n">
        <f aca="false">AE99*(1+S99)</f>
        <v>5986.28457514915</v>
      </c>
      <c r="AG99" s="23" t="n">
        <f aca="false">AF99*(1+U99)</f>
        <v>7038.45996967938</v>
      </c>
      <c r="AH99" s="23" t="n">
        <f aca="false">AG99*(1+W99)</f>
        <v>8597.10358434051</v>
      </c>
      <c r="AI99" s="23" t="n">
        <f aca="false">AH99*(1+Y99)</f>
        <v>10348.0142189741</v>
      </c>
      <c r="AJ99" s="25" t="n">
        <f aca="false">G99*Z99</f>
        <v>38714.9264630904</v>
      </c>
      <c r="AK99" s="25" t="n">
        <f aca="false">I99*AA99</f>
        <v>48424.3150207508</v>
      </c>
      <c r="AL99" s="25" t="n">
        <f aca="false">K99*AB99</f>
        <v>52979.0710795996</v>
      </c>
      <c r="AM99" s="25" t="n">
        <f aca="false">M99*AC99</f>
        <v>66898.0211460103</v>
      </c>
      <c r="AN99" s="25" t="n">
        <f aca="false">O99*AD99</f>
        <v>97878.0937756806</v>
      </c>
      <c r="AO99" s="25" t="n">
        <f aca="false">C99/Datos!$D$8</f>
        <v>14538.8402951349</v>
      </c>
      <c r="AP99" s="25" t="n">
        <f aca="false">AJ99-AO99</f>
        <v>24176.0861679555</v>
      </c>
      <c r="AQ99" s="25" t="n">
        <f aca="false">AK99-AO99</f>
        <v>33885.4747256159</v>
      </c>
      <c r="AR99" s="25" t="n">
        <f aca="false">AL99-AO99</f>
        <v>38440.2307844648</v>
      </c>
      <c r="AS99" s="25" t="n">
        <f aca="false">AM99-AO99</f>
        <v>52359.1808508754</v>
      </c>
      <c r="AT99" s="25" t="n">
        <f aca="false">AN99-AO99</f>
        <v>83339.2534805458</v>
      </c>
      <c r="AU99" s="25" t="n">
        <f aca="false">AP99*Datos!$D$6</f>
        <v>12088.0430839777</v>
      </c>
      <c r="AV99" s="25" t="n">
        <f aca="false">AQ99*Datos!$D$6</f>
        <v>16942.737362808</v>
      </c>
      <c r="AW99" s="25" t="n">
        <f aca="false">AR99*Datos!$D$6</f>
        <v>19220.1153922324</v>
      </c>
      <c r="AX99" s="25" t="n">
        <f aca="false">AS99*Datos!$D$6</f>
        <v>26179.5904254377</v>
      </c>
      <c r="AY99" s="25" t="n">
        <f aca="false">AT99*Datos!$D$6</f>
        <v>41669.6267402729</v>
      </c>
      <c r="AZ99" s="25" t="n">
        <f aca="false">AJ99-AU99-AE99</f>
        <v>21439.4520803885</v>
      </c>
      <c r="BA99" s="25" t="n">
        <f aca="false">AK99-AV99-AF99</f>
        <v>25495.2930827937</v>
      </c>
      <c r="BB99" s="25" t="n">
        <f aca="false">AL99-AW99-AG99</f>
        <v>26720.4957176879</v>
      </c>
      <c r="BC99" s="25" t="n">
        <f aca="false">AM99-AX99-AH99</f>
        <v>32121.3271362321</v>
      </c>
      <c r="BD99" s="25" t="n">
        <f aca="false">AN99-AY99-AI99</f>
        <v>45860.4528164337</v>
      </c>
      <c r="BE99" s="25" t="n">
        <f aca="false">AZ99/Z99</f>
        <v>18611.8255426371</v>
      </c>
      <c r="BF99" s="25" t="n">
        <f aca="false">BA99/AA99</f>
        <v>19179.1916710827</v>
      </c>
      <c r="BG99" s="25" t="n">
        <f aca="false">BB99/AB99</f>
        <v>17096.0002280386</v>
      </c>
      <c r="BH99" s="25" t="n">
        <f aca="false">BC99/AC99</f>
        <v>16825.5383956334</v>
      </c>
      <c r="BI99" s="25" t="n">
        <f aca="false">BD99/AD99</f>
        <v>19957.63017942</v>
      </c>
      <c r="BJ99" s="25" t="n">
        <f aca="false">E99*AD99</f>
        <v>78460.0625340348</v>
      </c>
      <c r="BK99" s="25" t="n">
        <f aca="false">0.2*C99*AD99</f>
        <v>33408.6659270923</v>
      </c>
      <c r="BL99" s="25" t="n">
        <f aca="false">BJ99+BK99</f>
        <v>111868.728461127</v>
      </c>
      <c r="BM99" s="25" t="n">
        <f aca="false">BK99*Datos!$D$6</f>
        <v>16704.3329635461</v>
      </c>
      <c r="BN99" s="25" t="n">
        <f aca="false">BL99-BM99</f>
        <v>95164.3954975809</v>
      </c>
      <c r="BO99" s="25" t="n">
        <f aca="false">BN99/AD99</f>
        <v>41413.8041591295</v>
      </c>
      <c r="BP99" s="25" t="n">
        <f aca="false">-(C99+E99)</f>
        <v>-106838.585487236</v>
      </c>
      <c r="BQ99" s="25" t="n">
        <f aca="false">BE99</f>
        <v>18611.8255426371</v>
      </c>
      <c r="BR99" s="25" t="n">
        <f aca="false">BF99</f>
        <v>19179.1916710827</v>
      </c>
      <c r="BS99" s="25" t="n">
        <f aca="false">BG99</f>
        <v>17096.0002280386</v>
      </c>
      <c r="BT99" s="25" t="n">
        <f aca="false">BH99</f>
        <v>16825.5383956334</v>
      </c>
      <c r="BU99" s="25" t="n">
        <f aca="false">BI99+BO99</f>
        <v>61371.4343385495</v>
      </c>
      <c r="BV99" s="27" t="n">
        <f aca="false">IFERROR(IRR(BP99:BU99,0.1),NA())*100</f>
        <v>6.3773110836082</v>
      </c>
    </row>
    <row r="100" customFormat="false" ht="15" hidden="false" customHeight="true" outlineLevel="0" collapsed="false">
      <c r="A100" s="23" t="n">
        <v>99</v>
      </c>
      <c r="B100" s="24" t="n">
        <f aca="true">RAND()</f>
        <v>0.418867657292721</v>
      </c>
      <c r="C100" s="25" t="n">
        <f aca="false">IF(B100&lt;=(Datos!$D$14-Datos!$C$14)/(Datos!$E$14-Datos!$C$14),Datos!$C$14+SQRT((Datos!$E$14-Datos!$C$14)*(Datos!$D$14-Datos!$C$14)*B100),Datos!$E$14-SQRT((Datos!$E$14-Datos!$C$14)*(Datos!$E$14-Datos!$D$14)*(1-B100)))</f>
        <v>73592.4478368643</v>
      </c>
      <c r="D100" s="24" t="n">
        <f aca="true">RAND()</f>
        <v>0.358002229525924</v>
      </c>
      <c r="E100" s="25" t="n">
        <f aca="false">IF(D100&lt;=(Datos!$D$15-Datos!$C$15)/(Datos!$E$15-Datos!$C$15),Datos!$C$15+SQRT((Datos!$E$15-Datos!$C$15)*(Datos!$D$15-Datos!$C$15)*D100),Datos!$E$15-SQRT((Datos!$E$15-Datos!$C$15)*(Datos!$E$15-Datos!$D$15)*(1-D100)))</f>
        <v>30186.7606993862</v>
      </c>
      <c r="F100" s="24" t="n">
        <f aca="true">RAND()</f>
        <v>0.885194967275819</v>
      </c>
      <c r="G100" s="25" t="n">
        <f aca="false">IF(F100&lt;=(Datos!$D$19-Datos!$C$19)/(Datos!$E$19-Datos!$C$19),Datos!$C$19+SQRT((Datos!$E$19-Datos!$C$19)*(Datos!$D$19-Datos!$C$19)*F100),Datos!$E$19-SQRT((Datos!$E$19-Datos!$C$19)*(Datos!$E$19-Datos!$D$19)*(1-F100)))</f>
        <v>42065.6555324377</v>
      </c>
      <c r="H100" s="24" t="n">
        <f aca="true">RAND()</f>
        <v>0.977611736465179</v>
      </c>
      <c r="I100" s="25" t="n">
        <f aca="false">IF(H100&lt;=(Datos!$D$19-Datos!$C$19)/(Datos!$E$19-Datos!$C$19),Datos!$C$19+SQRT((Datos!$E$19-Datos!$C$19)*(Datos!$D$19-Datos!$C$19)*H100),Datos!$E$19-SQRT((Datos!$E$19-Datos!$C$19)*(Datos!$E$19-Datos!$D$19)*(1-H100)))</f>
        <v>43704.191462788</v>
      </c>
      <c r="J100" s="24" t="n">
        <f aca="true">RAND()</f>
        <v>0.292087843507326</v>
      </c>
      <c r="K100" s="25" t="n">
        <f aca="false">IF(J100&lt;=(Datos!$D$19-Datos!$C$19)/(Datos!$E$19-Datos!$C$19),Datos!$C$19+SQRT((Datos!$E$19-Datos!$C$19)*(Datos!$D$19-Datos!$C$19)*J100),Datos!$E$19-SQRT((Datos!$E$19-Datos!$C$19)*(Datos!$E$19-Datos!$D$19)*(1-J100)))</f>
        <v>36619.1522513158</v>
      </c>
      <c r="L100" s="24" t="n">
        <f aca="true">RAND()</f>
        <v>0.774080982092017</v>
      </c>
      <c r="M100" s="25" t="n">
        <f aca="false">IF(L100&lt;=(Datos!$D$19-Datos!$C$19)/(Datos!$E$19-Datos!$C$19),Datos!$C$19+SQRT((Datos!$E$19-Datos!$C$19)*(Datos!$D$19-Datos!$C$19)*L100),Datos!$E$19-SQRT((Datos!$E$19-Datos!$C$19)*(Datos!$E$19-Datos!$D$19)*(1-L100)))</f>
        <v>40883.6999206692</v>
      </c>
      <c r="N100" s="24" t="n">
        <f aca="true">RAND()</f>
        <v>0.566150421741965</v>
      </c>
      <c r="O100" s="25" t="n">
        <f aca="false">IF(N100&lt;=(Datos!$D$19-Datos!$C$19)/(Datos!$E$19-Datos!$C$19),Datos!$C$19+SQRT((Datos!$E$19-Datos!$C$19)*(Datos!$D$19-Datos!$C$19)*N100),Datos!$E$19-SQRT((Datos!$E$19-Datos!$C$19)*(Datos!$E$19-Datos!$D$19)*(1-N100)))</f>
        <v>39215.3439035825</v>
      </c>
      <c r="P100" s="24" t="n">
        <f aca="true">RAND()</f>
        <v>0.957713271638393</v>
      </c>
      <c r="Q100" s="26" t="n">
        <f aca="false">IF(P100&lt;=(Datos!$D$23-Datos!$C$23)/(Datos!$E$23-Datos!$C$23),Datos!$C$23+SQRT((Datos!$E$23-Datos!$C$23)*(Datos!$D$23-Datos!$C$23)*P100),Datos!$E$23-SQRT((Datos!$E$23-Datos!$C$23)*(Datos!$E$23-Datos!$D$23)*(1-P100)))</f>
        <v>0.171275545229019</v>
      </c>
      <c r="R100" s="24" t="n">
        <f aca="true">RAND()</f>
        <v>0.753404299477706</v>
      </c>
      <c r="S100" s="26" t="n">
        <f aca="false">IF(R100&lt;=(Datos!$D$24-Datos!$C$24)/(Datos!$E$24-Datos!$C$24),Datos!$C$24+SQRT((Datos!$E$24-Datos!$C$24)*(Datos!$D$24-Datos!$C$24)*R100),Datos!$E$24-SQRT((Datos!$E$24-Datos!$C$24)*(Datos!$E$24-Datos!$D$24)*(1-R100)))</f>
        <v>0.15893172382609</v>
      </c>
      <c r="T100" s="24" t="n">
        <f aca="true">RAND()</f>
        <v>0.091871886406896</v>
      </c>
      <c r="U100" s="26" t="n">
        <f aca="false">IF(T100&lt;=(Datos!$D$25-Datos!$C$25)/(Datos!$E$25-Datos!$C$25),Datos!$C$25+SQRT((Datos!$E$25-Datos!$C$25)*(Datos!$D$25-Datos!$C$25)*T100),Datos!$E$25-SQRT((Datos!$E$25-Datos!$C$25)*(Datos!$E$25-Datos!$D$25)*(1-T100)))</f>
        <v>0.16388995901558</v>
      </c>
      <c r="V100" s="24" t="n">
        <f aca="true">RAND()</f>
        <v>0.789649307483175</v>
      </c>
      <c r="W100" s="26" t="n">
        <f aca="false">IF(V100&lt;=(Datos!$D$26-Datos!$C$26)/(Datos!$E$26-Datos!$C$26),Datos!$C$26+SQRT((Datos!$E$26-Datos!$C$26)*(Datos!$D$26-Datos!$C$26)*V100),Datos!$E$26-SQRT((Datos!$E$26-Datos!$C$26)*(Datos!$E$26-Datos!$D$26)*(1-V100)))</f>
        <v>0.222866488914833</v>
      </c>
      <c r="X100" s="24" t="n">
        <f aca="true">RAND()</f>
        <v>0.426715301354071</v>
      </c>
      <c r="Y100" s="26" t="n">
        <f aca="false">IF(X100&lt;=(Datos!$D$27-Datos!$C$27)/(Datos!$E$27-Datos!$C$27),Datos!$C$27+SQRT((Datos!$E$27-Datos!$C$27)*(Datos!$D$27-Datos!$C$27)*X100),Datos!$E$27-SQRT((Datos!$E$27-Datos!$C$27)*(Datos!$E$27-Datos!$D$27)*(1-X100)))</f>
        <v>0.224360649063024</v>
      </c>
      <c r="Z100" s="24" t="n">
        <f aca="false">(1+Q100)</f>
        <v>1.17127554522902</v>
      </c>
      <c r="AA100" s="24" t="n">
        <f aca="false">Z100*(1+S100)</f>
        <v>1.35742838670761</v>
      </c>
      <c r="AB100" s="24" t="n">
        <f aca="false">AA100*(1+U100)</f>
        <v>1.57989726937171</v>
      </c>
      <c r="AC100" s="24" t="n">
        <f aca="false">AB100*(1+W100)</f>
        <v>1.93200342664271</v>
      </c>
      <c r="AD100" s="24" t="n">
        <f aca="false">AC100*(1+Y100)</f>
        <v>2.36546896943625</v>
      </c>
      <c r="AE100" s="23" t="n">
        <f aca="false">E100*Q100</f>
        <v>5170.25389748529</v>
      </c>
      <c r="AF100" s="23" t="n">
        <f aca="false">AE100*(1+S100)</f>
        <v>5991.97126203119</v>
      </c>
      <c r="AG100" s="23" t="n">
        <f aca="false">AF100*(1+U100)</f>
        <v>6973.99518658802</v>
      </c>
      <c r="AH100" s="23" t="n">
        <f aca="false">AG100*(1+W100)</f>
        <v>8528.26500753183</v>
      </c>
      <c r="AI100" s="23" t="n">
        <f aca="false">AH100*(1+Y100)</f>
        <v>10441.6720800031</v>
      </c>
      <c r="AJ100" s="25" t="n">
        <f aca="false">G100*Z100</f>
        <v>49270.4736191721</v>
      </c>
      <c r="AK100" s="25" t="n">
        <f aca="false">I100*AA100</f>
        <v>59325.3101096928</v>
      </c>
      <c r="AL100" s="25" t="n">
        <f aca="false">K100*AB100</f>
        <v>57854.4986485606</v>
      </c>
      <c r="AM100" s="25" t="n">
        <f aca="false">M100*AC100</f>
        <v>78987.4483405652</v>
      </c>
      <c r="AN100" s="25" t="n">
        <f aca="false">O100*AD100</f>
        <v>92762.6791296955</v>
      </c>
      <c r="AO100" s="25" t="n">
        <f aca="false">C100/Datos!$D$8</f>
        <v>14718.4895673729</v>
      </c>
      <c r="AP100" s="25" t="n">
        <f aca="false">AJ100-AO100</f>
        <v>34551.9840517992</v>
      </c>
      <c r="AQ100" s="25" t="n">
        <f aca="false">AK100-AO100</f>
        <v>44606.82054232</v>
      </c>
      <c r="AR100" s="25" t="n">
        <f aca="false">AL100-AO100</f>
        <v>43136.0090811877</v>
      </c>
      <c r="AS100" s="25" t="n">
        <f aca="false">AM100-AO100</f>
        <v>64268.9587731923</v>
      </c>
      <c r="AT100" s="25" t="n">
        <f aca="false">AN100-AO100</f>
        <v>78044.1895623227</v>
      </c>
      <c r="AU100" s="25" t="n">
        <f aca="false">AP100*Datos!$D$6</f>
        <v>17275.9920258996</v>
      </c>
      <c r="AV100" s="25" t="n">
        <f aca="false">AQ100*Datos!$D$6</f>
        <v>22303.41027116</v>
      </c>
      <c r="AW100" s="25" t="n">
        <f aca="false">AR100*Datos!$D$6</f>
        <v>21568.0045405939</v>
      </c>
      <c r="AX100" s="25" t="n">
        <f aca="false">AS100*Datos!$D$6</f>
        <v>32134.4793865962</v>
      </c>
      <c r="AY100" s="25" t="n">
        <f aca="false">AT100*Datos!$D$6</f>
        <v>39022.0947811613</v>
      </c>
      <c r="AZ100" s="25" t="n">
        <f aca="false">AJ100-AU100-AE100</f>
        <v>26824.2276957872</v>
      </c>
      <c r="BA100" s="25" t="n">
        <f aca="false">AK100-AV100-AF100</f>
        <v>31029.9285765016</v>
      </c>
      <c r="BB100" s="25" t="n">
        <f aca="false">AL100-AW100-AG100</f>
        <v>29312.4989213787</v>
      </c>
      <c r="BC100" s="25" t="n">
        <f aca="false">AM100-AX100-AH100</f>
        <v>38324.7039464372</v>
      </c>
      <c r="BD100" s="25" t="n">
        <f aca="false">AN100-AY100-AI100</f>
        <v>43298.912268531</v>
      </c>
      <c r="BE100" s="25" t="n">
        <f aca="false">AZ100/Z100</f>
        <v>22901.722660437</v>
      </c>
      <c r="BF100" s="25" t="n">
        <f aca="false">BA100/AA100</f>
        <v>22859.3485154407</v>
      </c>
      <c r="BG100" s="25" t="n">
        <f aca="false">BB100/AB100</f>
        <v>18553.4208392143</v>
      </c>
      <c r="BH100" s="25" t="n">
        <f aca="false">BC100/AC100</f>
        <v>19836.7681019257</v>
      </c>
      <c r="BI100" s="25" t="n">
        <f aca="false">BD100/AD100</f>
        <v>18304.5784273595</v>
      </c>
      <c r="BJ100" s="25" t="n">
        <f aca="false">E100*AD100</f>
        <v>71405.8457221958</v>
      </c>
      <c r="BK100" s="25" t="n">
        <f aca="false">0.2*C100*AD100</f>
        <v>34816.1303485917</v>
      </c>
      <c r="BL100" s="25" t="n">
        <f aca="false">BJ100+BK100</f>
        <v>106221.976070788</v>
      </c>
      <c r="BM100" s="25" t="n">
        <f aca="false">BK100*Datos!$D$6</f>
        <v>17408.0651742959</v>
      </c>
      <c r="BN100" s="25" t="n">
        <f aca="false">BL100-BM100</f>
        <v>88813.9108964917</v>
      </c>
      <c r="BO100" s="25" t="n">
        <f aca="false">BN100/AD100</f>
        <v>37546.0054830726</v>
      </c>
      <c r="BP100" s="25" t="n">
        <f aca="false">-(C100+E100)</f>
        <v>-103779.20853625</v>
      </c>
      <c r="BQ100" s="25" t="n">
        <f aca="false">BE100</f>
        <v>22901.722660437</v>
      </c>
      <c r="BR100" s="25" t="n">
        <f aca="false">BF100</f>
        <v>22859.3485154407</v>
      </c>
      <c r="BS100" s="25" t="n">
        <f aca="false">BG100</f>
        <v>18553.4208392143</v>
      </c>
      <c r="BT100" s="25" t="n">
        <f aca="false">BH100</f>
        <v>19836.7681019257</v>
      </c>
      <c r="BU100" s="25" t="n">
        <f aca="false">BI100+BO100</f>
        <v>55850.5839104321</v>
      </c>
      <c r="BV100" s="27" t="n">
        <f aca="false">IFERROR(IRR(BP100:BU100,0.1),NA())*100</f>
        <v>9.37174371016372</v>
      </c>
    </row>
    <row r="101" customFormat="false" ht="15" hidden="false" customHeight="true" outlineLevel="0" collapsed="false">
      <c r="A101" s="23" t="n">
        <v>100</v>
      </c>
      <c r="B101" s="24" t="n">
        <f aca="true">RAND()</f>
        <v>0.499808910548821</v>
      </c>
      <c r="C101" s="25" t="n">
        <f aca="false">IF(B101&lt;=(Datos!$D$14-Datos!$C$14)/(Datos!$E$14-Datos!$C$14),Datos!$C$14+SQRT((Datos!$E$14-Datos!$C$14)*(Datos!$D$14-Datos!$C$14)*B101),Datos!$E$14-SQRT((Datos!$E$14-Datos!$C$14)*(Datos!$E$14-Datos!$D$14)*(1-B101)))</f>
        <v>75500.4223027944</v>
      </c>
      <c r="D101" s="24" t="n">
        <f aca="true">RAND()</f>
        <v>0.890084997469155</v>
      </c>
      <c r="E101" s="25" t="n">
        <f aca="false">IF(D101&lt;=(Datos!$D$15-Datos!$C$15)/(Datos!$E$15-Datos!$C$15),Datos!$C$15+SQRT((Datos!$E$15-Datos!$C$15)*(Datos!$D$15-Datos!$C$15)*D101),Datos!$E$15-SQRT((Datos!$E$15-Datos!$C$15)*(Datos!$E$15-Datos!$D$15)*(1-D101)))</f>
        <v>35939.5504707451</v>
      </c>
      <c r="F101" s="24" t="n">
        <f aca="true">RAND()</f>
        <v>0.838009523539135</v>
      </c>
      <c r="G101" s="25" t="n">
        <f aca="false">IF(F101&lt;=(Datos!$D$19-Datos!$C$19)/(Datos!$E$19-Datos!$C$19),Datos!$C$19+SQRT((Datos!$E$19-Datos!$C$19)*(Datos!$D$19-Datos!$C$19)*F101),Datos!$E$19-SQRT((Datos!$E$19-Datos!$C$19)*(Datos!$E$19-Datos!$D$19)*(1-F101)))</f>
        <v>41514.4174468871</v>
      </c>
      <c r="H101" s="24" t="n">
        <f aca="true">RAND()</f>
        <v>0.225595453237513</v>
      </c>
      <c r="I101" s="25" t="n">
        <f aca="false">IF(H101&lt;=(Datos!$D$19-Datos!$C$19)/(Datos!$E$19-Datos!$C$19),Datos!$C$19+SQRT((Datos!$E$19-Datos!$C$19)*(Datos!$D$19-Datos!$C$19)*H101),Datos!$E$19-SQRT((Datos!$E$19-Datos!$C$19)*(Datos!$E$19-Datos!$D$19)*(1-H101)))</f>
        <v>35817.1572082613</v>
      </c>
      <c r="J101" s="24" t="n">
        <f aca="true">RAND()</f>
        <v>0.503397047961419</v>
      </c>
      <c r="K101" s="25" t="n">
        <f aca="false">IF(J101&lt;=(Datos!$D$19-Datos!$C$19)/(Datos!$E$19-Datos!$C$19),Datos!$C$19+SQRT((Datos!$E$19-Datos!$C$19)*(Datos!$D$19-Datos!$C$19)*J101),Datos!$E$19-SQRT((Datos!$E$19-Datos!$C$19)*(Datos!$E$19-Datos!$D$19)*(1-J101)))</f>
        <v>38689.6235358163</v>
      </c>
      <c r="L101" s="24" t="n">
        <f aca="true">RAND()</f>
        <v>0.909269020357854</v>
      </c>
      <c r="M101" s="25" t="n">
        <f aca="false">IF(L101&lt;=(Datos!$D$19-Datos!$C$19)/(Datos!$E$19-Datos!$C$19),Datos!$C$19+SQRT((Datos!$E$19-Datos!$C$19)*(Datos!$D$19-Datos!$C$19)*L101),Datos!$E$19-SQRT((Datos!$E$19-Datos!$C$19)*(Datos!$E$19-Datos!$D$19)*(1-L101)))</f>
        <v>42391.3943431095</v>
      </c>
      <c r="N101" s="24" t="n">
        <f aca="true">RAND()</f>
        <v>0.371763847529202</v>
      </c>
      <c r="O101" s="25" t="n">
        <f aca="false">IF(N101&lt;=(Datos!$D$19-Datos!$C$19)/(Datos!$E$19-Datos!$C$19),Datos!$C$19+SQRT((Datos!$E$19-Datos!$C$19)*(Datos!$D$19-Datos!$C$19)*N101),Datos!$E$19-SQRT((Datos!$E$19-Datos!$C$19)*(Datos!$E$19-Datos!$D$19)*(1-N101)))</f>
        <v>37467.5683545168</v>
      </c>
      <c r="P101" s="24" t="n">
        <f aca="true">RAND()</f>
        <v>0.674236150178579</v>
      </c>
      <c r="Q101" s="26" t="n">
        <f aca="false">IF(P101&lt;=(Datos!$D$23-Datos!$C$23)/(Datos!$E$23-Datos!$C$23),Datos!$C$23+SQRT((Datos!$E$23-Datos!$C$23)*(Datos!$D$23-Datos!$C$23)*P101),Datos!$E$23-SQRT((Datos!$E$23-Datos!$C$23)*(Datos!$E$23-Datos!$D$23)*(1-P101)))</f>
        <v>0.155784820263344</v>
      </c>
      <c r="R101" s="24" t="n">
        <f aca="true">RAND()</f>
        <v>0.106861524672743</v>
      </c>
      <c r="S101" s="26" t="n">
        <f aca="false">IF(R101&lt;=(Datos!$D$24-Datos!$C$24)/(Datos!$E$24-Datos!$C$24),Datos!$C$24+SQRT((Datos!$E$24-Datos!$C$24)*(Datos!$D$24-Datos!$C$24)*R101),Datos!$E$24-SQRT((Datos!$E$24-Datos!$C$24)*(Datos!$E$24-Datos!$D$24)*(1-R101)))</f>
        <v>0.133869057084421</v>
      </c>
      <c r="T101" s="24" t="n">
        <f aca="true">RAND()</f>
        <v>0.425304235154806</v>
      </c>
      <c r="U101" s="26" t="n">
        <f aca="false">IF(T101&lt;=(Datos!$D$25-Datos!$C$25)/(Datos!$E$25-Datos!$C$25),Datos!$C$25+SQRT((Datos!$E$25-Datos!$C$25)*(Datos!$D$25-Datos!$C$25)*T101),Datos!$E$25-SQRT((Datos!$E$25-Datos!$C$25)*(Datos!$E$25-Datos!$D$25)*(1-T101)))</f>
        <v>0.179885429456929</v>
      </c>
      <c r="V101" s="24" t="n">
        <f aca="true">RAND()</f>
        <v>0.0724158406651339</v>
      </c>
      <c r="W101" s="26" t="n">
        <f aca="false">IF(V101&lt;=(Datos!$D$26-Datos!$C$26)/(Datos!$E$26-Datos!$C$26),Datos!$C$26+SQRT((Datos!$E$26-Datos!$C$26)*(Datos!$D$26-Datos!$C$26)*V101),Datos!$E$26-SQRT((Datos!$E$26-Datos!$C$26)*(Datos!$E$26-Datos!$D$26)*(1-V101)))</f>
        <v>0.190068871681136</v>
      </c>
      <c r="X101" s="24" t="n">
        <f aca="true">RAND()</f>
        <v>0.360378346901715</v>
      </c>
      <c r="Y101" s="26" t="n">
        <f aca="false">IF(X101&lt;=(Datos!$D$27-Datos!$C$27)/(Datos!$E$27-Datos!$C$27),Datos!$C$27+SQRT((Datos!$E$27-Datos!$C$27)*(Datos!$D$27-Datos!$C$27)*X101),Datos!$E$27-SQRT((Datos!$E$27-Datos!$C$27)*(Datos!$E$27-Datos!$D$27)*(1-X101)))</f>
        <v>0.221229625433125</v>
      </c>
      <c r="Z101" s="24" t="n">
        <f aca="false">(1+Q101)</f>
        <v>1.15578482026334</v>
      </c>
      <c r="AA101" s="24" t="n">
        <f aca="false">Z101*(1+S101)</f>
        <v>1.31050864434449</v>
      </c>
      <c r="AB101" s="24" t="n">
        <f aca="false">AA101*(1+U101)</f>
        <v>1.54625005463941</v>
      </c>
      <c r="AC101" s="24" t="n">
        <f aca="false">AB101*(1+W101)</f>
        <v>1.84014405786162</v>
      </c>
      <c r="AD101" s="24" t="n">
        <f aca="false">AC101*(1+Y101)</f>
        <v>2.24723843852534</v>
      </c>
      <c r="AE101" s="23" t="n">
        <f aca="false">E101*Q101</f>
        <v>5598.8364104304</v>
      </c>
      <c r="AF101" s="23" t="n">
        <f aca="false">AE101*(1+S101)</f>
        <v>6348.34736146464</v>
      </c>
      <c r="AG101" s="23" t="n">
        <f aca="false">AF101*(1+U101)</f>
        <v>7490.32255292347</v>
      </c>
      <c r="AH101" s="23" t="n">
        <f aca="false">AG101*(1+W101)</f>
        <v>8913.9997090854</v>
      </c>
      <c r="AI101" s="23" t="n">
        <f aca="false">AH101*(1+Y101)</f>
        <v>10886.0405258374</v>
      </c>
      <c r="AJ101" s="25" t="n">
        <f aca="false">G101*Z101</f>
        <v>47981.7335071879</v>
      </c>
      <c r="AK101" s="25" t="n">
        <f aca="false">I101*AA101</f>
        <v>46938.6941372719</v>
      </c>
      <c r="AL101" s="25" t="n">
        <f aca="false">K101*AB101</f>
        <v>59823.8325062342</v>
      </c>
      <c r="AM101" s="25" t="n">
        <f aca="false">M101*AC101</f>
        <v>78006.2724049417</v>
      </c>
      <c r="AN101" s="25" t="n">
        <f aca="false">O101*AD101</f>
        <v>84198.5598043456</v>
      </c>
      <c r="AO101" s="25" t="n">
        <f aca="false">C101/Datos!$D$8</f>
        <v>15100.0844605589</v>
      </c>
      <c r="AP101" s="25" t="n">
        <f aca="false">AJ101-AO101</f>
        <v>32881.649046629</v>
      </c>
      <c r="AQ101" s="25" t="n">
        <f aca="false">AK101-AO101</f>
        <v>31838.609676713</v>
      </c>
      <c r="AR101" s="25" t="n">
        <f aca="false">AL101-AO101</f>
        <v>44723.7480456753</v>
      </c>
      <c r="AS101" s="25" t="n">
        <f aca="false">AM101-AO101</f>
        <v>62906.1879443828</v>
      </c>
      <c r="AT101" s="25" t="n">
        <f aca="false">AN101-AO101</f>
        <v>69098.4753437867</v>
      </c>
      <c r="AU101" s="25" t="n">
        <f aca="false">AP101*Datos!$D$6</f>
        <v>16440.8245233145</v>
      </c>
      <c r="AV101" s="25" t="n">
        <f aca="false">AQ101*Datos!$D$6</f>
        <v>15919.3048383565</v>
      </c>
      <c r="AW101" s="25" t="n">
        <f aca="false">AR101*Datos!$D$6</f>
        <v>22361.8740228377</v>
      </c>
      <c r="AX101" s="25" t="n">
        <f aca="false">AS101*Datos!$D$6</f>
        <v>31453.0939721914</v>
      </c>
      <c r="AY101" s="25" t="n">
        <f aca="false">AT101*Datos!$D$6</f>
        <v>34549.2376718934</v>
      </c>
      <c r="AZ101" s="25" t="n">
        <f aca="false">AJ101-AU101-AE101</f>
        <v>25942.072573443</v>
      </c>
      <c r="BA101" s="25" t="n">
        <f aca="false">AK101-AV101-AF101</f>
        <v>24671.0419374507</v>
      </c>
      <c r="BB101" s="25" t="n">
        <f aca="false">AL101-AW101-AG101</f>
        <v>29971.6359304731</v>
      </c>
      <c r="BC101" s="25" t="n">
        <f aca="false">AM101-AX101-AH101</f>
        <v>37639.1787236649</v>
      </c>
      <c r="BD101" s="25" t="n">
        <f aca="false">AN101-AY101-AI101</f>
        <v>38763.2816066149</v>
      </c>
      <c r="BE101" s="25" t="n">
        <f aca="false">AZ101/Z101</f>
        <v>22445.4172771815</v>
      </c>
      <c r="BF101" s="25" t="n">
        <f aca="false">BA101/AA101</f>
        <v>18825.5468927419</v>
      </c>
      <c r="BG101" s="25" t="n">
        <f aca="false">BB101/AB101</f>
        <v>19383.4340316079</v>
      </c>
      <c r="BH101" s="25" t="n">
        <f aca="false">BC101/AC101</f>
        <v>20454.4739651548</v>
      </c>
      <c r="BI101" s="25" t="n">
        <f aca="false">BD101/AD101</f>
        <v>17249.2962660659</v>
      </c>
      <c r="BJ101" s="25" t="n">
        <f aca="false">E101*AD101</f>
        <v>80764.7392811797</v>
      </c>
      <c r="BK101" s="25" t="n">
        <f aca="false">0.2*C101*AD101</f>
        <v>33933.490224747</v>
      </c>
      <c r="BL101" s="25" t="n">
        <f aca="false">BJ101+BK101</f>
        <v>114698.229505927</v>
      </c>
      <c r="BM101" s="25" t="n">
        <f aca="false">BK101*Datos!$D$6</f>
        <v>16966.7451123735</v>
      </c>
      <c r="BN101" s="25" t="n">
        <f aca="false">BL101-BM101</f>
        <v>97731.4843935532</v>
      </c>
      <c r="BO101" s="25" t="n">
        <f aca="false">BN101/AD101</f>
        <v>43489.5927010245</v>
      </c>
      <c r="BP101" s="25" t="n">
        <f aca="false">-(C101+E101)</f>
        <v>-111439.972773539</v>
      </c>
      <c r="BQ101" s="25" t="n">
        <f aca="false">BE101</f>
        <v>22445.4172771815</v>
      </c>
      <c r="BR101" s="25" t="n">
        <f aca="false">BF101</f>
        <v>18825.5468927419</v>
      </c>
      <c r="BS101" s="25" t="n">
        <f aca="false">BG101</f>
        <v>19383.4340316079</v>
      </c>
      <c r="BT101" s="25" t="n">
        <f aca="false">BH101</f>
        <v>20454.4739651548</v>
      </c>
      <c r="BU101" s="25" t="n">
        <f aca="false">BI101+BO101</f>
        <v>60738.8889670904</v>
      </c>
      <c r="BV101" s="27" t="n">
        <f aca="false">IFERROR(IRR(BP101:BU101,0.1),NA())*100</f>
        <v>7.20166332524549</v>
      </c>
    </row>
    <row r="102" customFormat="false" ht="15" hidden="false" customHeight="true" outlineLevel="0" collapsed="false">
      <c r="A102" s="23" t="n">
        <v>101</v>
      </c>
      <c r="B102" s="24" t="n">
        <f aca="true">RAND()</f>
        <v>0.0638355467300052</v>
      </c>
      <c r="C102" s="25" t="n">
        <f aca="false">IF(B102&lt;=(Datos!$D$14-Datos!$C$14)/(Datos!$E$14-Datos!$C$14),Datos!$C$14+SQRT((Datos!$E$14-Datos!$C$14)*(Datos!$D$14-Datos!$C$14)*B102),Datos!$E$14-SQRT((Datos!$E$14-Datos!$C$14)*(Datos!$E$14-Datos!$D$14)*(1-B102)))</f>
        <v>65053.1394886746</v>
      </c>
      <c r="D102" s="24" t="n">
        <f aca="true">RAND()</f>
        <v>0.925435430571517</v>
      </c>
      <c r="E102" s="25" t="n">
        <f aca="false">IF(D102&lt;=(Datos!$D$15-Datos!$C$15)/(Datos!$E$15-Datos!$C$15),Datos!$C$15+SQRT((Datos!$E$15-Datos!$C$15)*(Datos!$D$15-Datos!$C$15)*D102),Datos!$E$15-SQRT((Datos!$E$15-Datos!$C$15)*(Datos!$E$15-Datos!$D$15)*(1-D102)))</f>
        <v>36655.6487304303</v>
      </c>
      <c r="F102" s="24" t="n">
        <f aca="true">RAND()</f>
        <v>0.155487321705108</v>
      </c>
      <c r="G102" s="25" t="n">
        <f aca="false">IF(F102&lt;=(Datos!$D$19-Datos!$C$19)/(Datos!$E$19-Datos!$C$19),Datos!$C$19+SQRT((Datos!$E$19-Datos!$C$19)*(Datos!$D$19-Datos!$C$19)*F102),Datos!$E$19-SQRT((Datos!$E$19-Datos!$C$19)*(Datos!$E$19-Datos!$D$19)*(1-F102)))</f>
        <v>34829.3993680132</v>
      </c>
      <c r="H102" s="24" t="n">
        <f aca="true">RAND()</f>
        <v>0.0404396638383367</v>
      </c>
      <c r="I102" s="25" t="n">
        <f aca="false">IF(H102&lt;=(Datos!$D$19-Datos!$C$19)/(Datos!$E$19-Datos!$C$19),Datos!$C$19+SQRT((Datos!$E$19-Datos!$C$19)*(Datos!$D$19-Datos!$C$19)*H102),Datos!$E$19-SQRT((Datos!$E$19-Datos!$C$19)*(Datos!$E$19-Datos!$D$19)*(1-H102)))</f>
        <v>32462.9148535324</v>
      </c>
      <c r="J102" s="24" t="n">
        <f aca="true">RAND()</f>
        <v>0.928398924001426</v>
      </c>
      <c r="K102" s="25" t="n">
        <f aca="false">IF(J102&lt;=(Datos!$D$19-Datos!$C$19)/(Datos!$E$19-Datos!$C$19),Datos!$C$19+SQRT((Datos!$E$19-Datos!$C$19)*(Datos!$D$19-Datos!$C$19)*J102),Datos!$E$19-SQRT((Datos!$E$19-Datos!$C$19)*(Datos!$E$19-Datos!$D$19)*(1-J102)))</f>
        <v>42682.656542527</v>
      </c>
      <c r="L102" s="24" t="n">
        <f aca="true">RAND()</f>
        <v>0.220416751066809</v>
      </c>
      <c r="M102" s="25" t="n">
        <f aca="false">IF(L102&lt;=(Datos!$D$19-Datos!$C$19)/(Datos!$E$19-Datos!$C$19),Datos!$C$19+SQRT((Datos!$E$19-Datos!$C$19)*(Datos!$D$19-Datos!$C$19)*L102),Datos!$E$19-SQRT((Datos!$E$19-Datos!$C$19)*(Datos!$E$19-Datos!$D$19)*(1-L102)))</f>
        <v>35750.0011008713</v>
      </c>
      <c r="N102" s="24" t="n">
        <f aca="true">RAND()</f>
        <v>0.510957437868663</v>
      </c>
      <c r="O102" s="25" t="n">
        <f aca="false">IF(N102&lt;=(Datos!$D$19-Datos!$C$19)/(Datos!$E$19-Datos!$C$19),Datos!$C$19+SQRT((Datos!$E$19-Datos!$C$19)*(Datos!$D$19-Datos!$C$19)*N102),Datos!$E$19-SQRT((Datos!$E$19-Datos!$C$19)*(Datos!$E$19-Datos!$D$19)*(1-N102)))</f>
        <v>38754.6339546722</v>
      </c>
      <c r="P102" s="24" t="n">
        <f aca="true">RAND()</f>
        <v>0.97618334978562</v>
      </c>
      <c r="Q102" s="26" t="n">
        <f aca="false">IF(P102&lt;=(Datos!$D$23-Datos!$C$23)/(Datos!$E$23-Datos!$C$23),Datos!$C$23+SQRT((Datos!$E$23-Datos!$C$23)*(Datos!$D$23-Datos!$C$23)*P102),Datos!$E$23-SQRT((Datos!$E$23-Datos!$C$23)*(Datos!$E$23-Datos!$D$23)*(1-P102)))</f>
        <v>0.173452483647528</v>
      </c>
      <c r="R102" s="24" t="n">
        <f aca="true">RAND()</f>
        <v>0.984687990616229</v>
      </c>
      <c r="S102" s="26" t="n">
        <f aca="false">IF(R102&lt;=(Datos!$D$24-Datos!$C$24)/(Datos!$E$24-Datos!$C$24),Datos!$C$24+SQRT((Datos!$E$24-Datos!$C$24)*(Datos!$D$24-Datos!$C$24)*R102),Datos!$E$24-SQRT((Datos!$E$24-Datos!$C$24)*(Datos!$E$24-Datos!$D$24)*(1-R102)))</f>
        <v>0.174750084106313</v>
      </c>
      <c r="T102" s="24" t="n">
        <f aca="true">RAND()</f>
        <v>0.38847643991455</v>
      </c>
      <c r="U102" s="26" t="n">
        <f aca="false">IF(T102&lt;=(Datos!$D$25-Datos!$C$25)/(Datos!$E$25-Datos!$C$25),Datos!$C$25+SQRT((Datos!$E$25-Datos!$C$25)*(Datos!$D$25-Datos!$C$25)*T102),Datos!$E$25-SQRT((Datos!$E$25-Datos!$C$25)*(Datos!$E$25-Datos!$D$25)*(1-T102)))</f>
        <v>0.178562221969247</v>
      </c>
      <c r="V102" s="24" t="n">
        <f aca="true">RAND()</f>
        <v>0.231515111064633</v>
      </c>
      <c r="W102" s="26" t="n">
        <f aca="false">IF(V102&lt;=(Datos!$D$26-Datos!$C$26)/(Datos!$E$26-Datos!$C$26),Datos!$C$26+SQRT((Datos!$E$26-Datos!$C$26)*(Datos!$D$26-Datos!$C$26)*V102),Datos!$E$26-SQRT((Datos!$E$26-Datos!$C$26)*(Datos!$E$26-Datos!$D$26)*(1-V102)))</f>
        <v>0.198003365115736</v>
      </c>
      <c r="X102" s="24" t="n">
        <f aca="true">RAND()</f>
        <v>0.562368625690027</v>
      </c>
      <c r="Y102" s="26" t="n">
        <f aca="false">IF(X102&lt;=(Datos!$D$27-Datos!$C$27)/(Datos!$E$27-Datos!$C$27),Datos!$C$27+SQRT((Datos!$E$27-Datos!$C$27)*(Datos!$D$27-Datos!$C$27)*X102),Datos!$E$27-SQRT((Datos!$E$27-Datos!$C$27)*(Datos!$E$27-Datos!$D$27)*(1-X102)))</f>
        <v>0.231387147571102</v>
      </c>
      <c r="Z102" s="24" t="n">
        <f aca="false">(1+Q102)</f>
        <v>1.17345248364753</v>
      </c>
      <c r="AA102" s="24" t="n">
        <f aca="false">Z102*(1+S102)</f>
        <v>1.3785134038597</v>
      </c>
      <c r="AB102" s="24" t="n">
        <f aca="false">AA102*(1+U102)</f>
        <v>1.62466382026727</v>
      </c>
      <c r="AC102" s="24" t="n">
        <f aca="false">AB102*(1+W102)</f>
        <v>1.94635272386198</v>
      </c>
      <c r="AD102" s="24" t="n">
        <f aca="false">AC102*(1+Y102)</f>
        <v>2.39671372880365</v>
      </c>
      <c r="AE102" s="23" t="n">
        <f aca="false">E102*Q102</f>
        <v>6358.0133120045</v>
      </c>
      <c r="AF102" s="23" t="n">
        <f aca="false">AE102*(1+S102)</f>
        <v>7469.07667302635</v>
      </c>
      <c r="AG102" s="23" t="n">
        <f aca="false">AF102*(1+U102)</f>
        <v>8802.77159982061</v>
      </c>
      <c r="AH102" s="23" t="n">
        <f aca="false">AG102*(1+W102)</f>
        <v>10545.7499989303</v>
      </c>
      <c r="AI102" s="23" t="n">
        <f aca="false">AH102*(1+Y102)</f>
        <v>12985.9010101807</v>
      </c>
      <c r="AJ102" s="25" t="n">
        <f aca="false">G102*Z102</f>
        <v>40870.6451923467</v>
      </c>
      <c r="AK102" s="25" t="n">
        <f aca="false">I102*AA102</f>
        <v>44750.5632539504</v>
      </c>
      <c r="AL102" s="25" t="n">
        <f aca="false">K102*AB102</f>
        <v>69344.9678375378</v>
      </c>
      <c r="AM102" s="25" t="n">
        <f aca="false">M102*AC102</f>
        <v>69582.1120207497</v>
      </c>
      <c r="AN102" s="25" t="n">
        <f aca="false">O102*AD102</f>
        <v>92883.7632539229</v>
      </c>
      <c r="AO102" s="25" t="n">
        <f aca="false">C102/Datos!$D$8</f>
        <v>13010.6278977349</v>
      </c>
      <c r="AP102" s="25" t="n">
        <f aca="false">AJ102-AO102</f>
        <v>27860.0172946118</v>
      </c>
      <c r="AQ102" s="25" t="n">
        <f aca="false">AK102-AO102</f>
        <v>31739.9353562155</v>
      </c>
      <c r="AR102" s="25" t="n">
        <f aca="false">AL102-AO102</f>
        <v>56334.3399398029</v>
      </c>
      <c r="AS102" s="25" t="n">
        <f aca="false">AM102-AO102</f>
        <v>56571.4841230148</v>
      </c>
      <c r="AT102" s="25" t="n">
        <f aca="false">AN102-AO102</f>
        <v>79873.135356188</v>
      </c>
      <c r="AU102" s="25" t="n">
        <f aca="false">AP102*Datos!$D$6</f>
        <v>13930.0086473059</v>
      </c>
      <c r="AV102" s="25" t="n">
        <f aca="false">AQ102*Datos!$D$6</f>
        <v>15869.9676781078</v>
      </c>
      <c r="AW102" s="25" t="n">
        <f aca="false">AR102*Datos!$D$6</f>
        <v>28167.1699699014</v>
      </c>
      <c r="AX102" s="25" t="n">
        <f aca="false">AS102*Datos!$D$6</f>
        <v>28285.7420615074</v>
      </c>
      <c r="AY102" s="25" t="n">
        <f aca="false">AT102*Datos!$D$6</f>
        <v>39936.567678094</v>
      </c>
      <c r="AZ102" s="25" t="n">
        <f aca="false">AJ102-AU102-AE102</f>
        <v>20582.6232330363</v>
      </c>
      <c r="BA102" s="25" t="n">
        <f aca="false">AK102-AV102-AF102</f>
        <v>21411.5189028163</v>
      </c>
      <c r="BB102" s="25" t="n">
        <f aca="false">AL102-AW102-AG102</f>
        <v>32375.0262678158</v>
      </c>
      <c r="BC102" s="25" t="n">
        <f aca="false">AM102-AX102-AH102</f>
        <v>30750.619960312</v>
      </c>
      <c r="BD102" s="25" t="n">
        <f aca="false">AN102-AY102-AI102</f>
        <v>39961.2945656481</v>
      </c>
      <c r="BE102" s="25" t="n">
        <f aca="false">AZ102/Z102</f>
        <v>17540.2272523706</v>
      </c>
      <c r="BF102" s="25" t="n">
        <f aca="false">BA102/AA102</f>
        <v>15532.3255057704</v>
      </c>
      <c r="BG102" s="25" t="n">
        <f aca="false">BB102/AB102</f>
        <v>19927.215626978</v>
      </c>
      <c r="BH102" s="25" t="n">
        <f aca="false">BC102/AC102</f>
        <v>15799.0993016395</v>
      </c>
      <c r="BI102" s="25" t="n">
        <f aca="false">BD102/AD102</f>
        <v>16673.3699087189</v>
      </c>
      <c r="BJ102" s="25" t="n">
        <f aca="false">E102*AD102</f>
        <v>87853.0965504263</v>
      </c>
      <c r="BK102" s="25" t="n">
        <f aca="false">0.2*C102*AD102</f>
        <v>31182.750502857</v>
      </c>
      <c r="BL102" s="25" t="n">
        <f aca="false">BJ102+BK102</f>
        <v>119035.847053283</v>
      </c>
      <c r="BM102" s="25" t="n">
        <f aca="false">BK102*Datos!$D$6</f>
        <v>15591.3752514285</v>
      </c>
      <c r="BN102" s="25" t="n">
        <f aca="false">BL102-BM102</f>
        <v>103444.471801855</v>
      </c>
      <c r="BO102" s="25" t="n">
        <f aca="false">BN102/AD102</f>
        <v>43160.9626792978</v>
      </c>
      <c r="BP102" s="25" t="n">
        <f aca="false">-(C102+E102)</f>
        <v>-101708.788219105</v>
      </c>
      <c r="BQ102" s="25" t="n">
        <f aca="false">BE102</f>
        <v>17540.2272523706</v>
      </c>
      <c r="BR102" s="25" t="n">
        <f aca="false">BF102</f>
        <v>15532.3255057704</v>
      </c>
      <c r="BS102" s="25" t="n">
        <f aca="false">BG102</f>
        <v>19927.215626978</v>
      </c>
      <c r="BT102" s="25" t="n">
        <f aca="false">BH102</f>
        <v>15799.0993016395</v>
      </c>
      <c r="BU102" s="25" t="n">
        <f aca="false">BI102+BO102</f>
        <v>59834.3325880166</v>
      </c>
      <c r="BV102" s="27" t="n">
        <f aca="false">IFERROR(IRR(BP102:BU102,0.1),NA())*100</f>
        <v>6.76879797040045</v>
      </c>
    </row>
    <row r="103" customFormat="false" ht="15" hidden="false" customHeight="true" outlineLevel="0" collapsed="false">
      <c r="A103" s="23" t="n">
        <v>102</v>
      </c>
      <c r="B103" s="24" t="n">
        <f aca="true">RAND()</f>
        <v>0.380520377033083</v>
      </c>
      <c r="C103" s="25" t="n">
        <f aca="false">IF(B103&lt;=(Datos!$D$14-Datos!$C$14)/(Datos!$E$14-Datos!$C$14),Datos!$C$14+SQRT((Datos!$E$14-Datos!$C$14)*(Datos!$D$14-Datos!$C$14)*B103),Datos!$E$14-SQRT((Datos!$E$14-Datos!$C$14)*(Datos!$E$14-Datos!$D$14)*(1-B103)))</f>
        <v>72735.0857774997</v>
      </c>
      <c r="D103" s="24" t="n">
        <f aca="true">RAND()</f>
        <v>0.11658145218555</v>
      </c>
      <c r="E103" s="25" t="n">
        <f aca="false">IF(D103&lt;=(Datos!$D$15-Datos!$C$15)/(Datos!$E$15-Datos!$C$15),Datos!$C$15+SQRT((Datos!$E$15-Datos!$C$15)*(Datos!$D$15-Datos!$C$15)*D103),Datos!$E$15-SQRT((Datos!$E$15-Datos!$C$15)*(Datos!$E$15-Datos!$D$15)*(1-D103)))</f>
        <v>27956.9594034948</v>
      </c>
      <c r="F103" s="24" t="n">
        <f aca="true">RAND()</f>
        <v>0.854725990730295</v>
      </c>
      <c r="G103" s="25" t="n">
        <f aca="false">IF(F103&lt;=(Datos!$D$19-Datos!$C$19)/(Datos!$E$19-Datos!$C$19),Datos!$C$19+SQRT((Datos!$E$19-Datos!$C$19)*(Datos!$D$19-Datos!$C$19)*F103),Datos!$E$19-SQRT((Datos!$E$19-Datos!$C$19)*(Datos!$E$19-Datos!$D$19)*(1-F103)))</f>
        <v>41699.1590927117</v>
      </c>
      <c r="H103" s="24" t="n">
        <f aca="true">RAND()</f>
        <v>0.087019250930456</v>
      </c>
      <c r="I103" s="25" t="n">
        <f aca="false">IF(H103&lt;=(Datos!$D$19-Datos!$C$19)/(Datos!$E$19-Datos!$C$19),Datos!$C$19+SQRT((Datos!$E$19-Datos!$C$19)*(Datos!$D$19-Datos!$C$19)*H103),Datos!$E$19-SQRT((Datos!$E$19-Datos!$C$19)*(Datos!$E$19-Datos!$D$19)*(1-H103)))</f>
        <v>33612.8780272199</v>
      </c>
      <c r="J103" s="24" t="n">
        <f aca="true">RAND()</f>
        <v>0.0719779448673128</v>
      </c>
      <c r="K103" s="25" t="n">
        <f aca="false">IF(J103&lt;=(Datos!$D$19-Datos!$C$19)/(Datos!$E$19-Datos!$C$19),Datos!$C$19+SQRT((Datos!$E$19-Datos!$C$19)*(Datos!$D$19-Datos!$C$19)*J103),Datos!$E$19-SQRT((Datos!$E$19-Datos!$C$19)*(Datos!$E$19-Datos!$D$19)*(1-J103)))</f>
        <v>33285.8319692426</v>
      </c>
      <c r="L103" s="24" t="n">
        <f aca="true">RAND()</f>
        <v>0.885411705627763</v>
      </c>
      <c r="M103" s="25" t="n">
        <f aca="false">IF(L103&lt;=(Datos!$D$19-Datos!$C$19)/(Datos!$E$19-Datos!$C$19),Datos!$C$19+SQRT((Datos!$E$19-Datos!$C$19)*(Datos!$D$19-Datos!$C$19)*L103),Datos!$E$19-SQRT((Datos!$E$19-Datos!$C$19)*(Datos!$E$19-Datos!$D$19)*(1-L103)))</f>
        <v>42068.4266889744</v>
      </c>
      <c r="N103" s="24" t="n">
        <f aca="true">RAND()</f>
        <v>0.905290271367169</v>
      </c>
      <c r="O103" s="25" t="n">
        <f aca="false">IF(N103&lt;=(Datos!$D$19-Datos!$C$19)/(Datos!$E$19-Datos!$C$19),Datos!$C$19+SQRT((Datos!$E$19-Datos!$C$19)*(Datos!$D$19-Datos!$C$19)*N103),Datos!$E$19-SQRT((Datos!$E$19-Datos!$C$19)*(Datos!$E$19-Datos!$D$19)*(1-N103)))</f>
        <v>42334.8115174603</v>
      </c>
      <c r="P103" s="24" t="n">
        <f aca="true">RAND()</f>
        <v>0.636360347303507</v>
      </c>
      <c r="Q103" s="26" t="n">
        <f aca="false">IF(P103&lt;=(Datos!$D$23-Datos!$C$23)/(Datos!$E$23-Datos!$C$23),Datos!$C$23+SQRT((Datos!$E$23-Datos!$C$23)*(Datos!$D$23-Datos!$C$23)*P103),Datos!$E$23-SQRT((Datos!$E$23-Datos!$C$23)*(Datos!$E$23-Datos!$D$23)*(1-P103)))</f>
        <v>0.154415798334642</v>
      </c>
      <c r="R103" s="24" t="n">
        <f aca="true">RAND()</f>
        <v>0.197943314126598</v>
      </c>
      <c r="S103" s="26" t="n">
        <f aca="false">IF(R103&lt;=(Datos!$D$24-Datos!$C$24)/(Datos!$E$24-Datos!$C$24),Datos!$C$24+SQRT((Datos!$E$24-Datos!$C$24)*(Datos!$D$24-Datos!$C$24)*R103),Datos!$E$24-SQRT((Datos!$E$24-Datos!$C$24)*(Datos!$E$24-Datos!$D$24)*(1-R103)))</f>
        <v>0.138875856680635</v>
      </c>
      <c r="T103" s="24" t="n">
        <f aca="true">RAND()</f>
        <v>0.116709759095182</v>
      </c>
      <c r="U103" s="26" t="n">
        <f aca="false">IF(T103&lt;=(Datos!$D$25-Datos!$C$25)/(Datos!$E$25-Datos!$C$25),Datos!$C$25+SQRT((Datos!$E$25-Datos!$C$25)*(Datos!$D$25-Datos!$C$25)*T103),Datos!$E$25-SQRT((Datos!$E$25-Datos!$C$25)*(Datos!$E$25-Datos!$D$25)*(1-T103)))</f>
        <v>0.1656553663036</v>
      </c>
      <c r="V103" s="24" t="n">
        <f aca="true">RAND()</f>
        <v>0.600925476639313</v>
      </c>
      <c r="W103" s="26" t="n">
        <f aca="false">IF(V103&lt;=(Datos!$D$26-Datos!$C$26)/(Datos!$E$26-Datos!$C$26),Datos!$C$26+SQRT((Datos!$E$26-Datos!$C$26)*(Datos!$D$26-Datos!$C$26)*V103),Datos!$E$26-SQRT((Datos!$E$26-Datos!$C$26)*(Datos!$E$26-Datos!$D$26)*(1-V103)))</f>
        <v>0.212626736404718</v>
      </c>
      <c r="X103" s="24" t="n">
        <f aca="true">RAND()</f>
        <v>0.557188952001558</v>
      </c>
      <c r="Y103" s="26" t="n">
        <f aca="false">IF(X103&lt;=(Datos!$D$27-Datos!$C$27)/(Datos!$E$27-Datos!$C$27),Datos!$C$27+SQRT((Datos!$E$27-Datos!$C$27)*(Datos!$D$27-Datos!$C$27)*X103),Datos!$E$27-SQRT((Datos!$E$27-Datos!$C$27)*(Datos!$E$27-Datos!$D$27)*(1-X103)))</f>
        <v>0.231100310234199</v>
      </c>
      <c r="Z103" s="24" t="n">
        <f aca="false">(1+Q103)</f>
        <v>1.15441579833464</v>
      </c>
      <c r="AA103" s="24" t="n">
        <f aca="false">Z103*(1+S103)</f>
        <v>1.31473628129402</v>
      </c>
      <c r="AB103" s="24" t="n">
        <f aca="false">AA103*(1+U103)</f>
        <v>1.53252940156442</v>
      </c>
      <c r="AC103" s="24" t="n">
        <f aca="false">AB103*(1+W103)</f>
        <v>1.85838612666334</v>
      </c>
      <c r="AD103" s="24" t="n">
        <f aca="false">AC103*(1+Y103)</f>
        <v>2.28785973707017</v>
      </c>
      <c r="AE103" s="23" t="n">
        <f aca="false">E103*Q103</f>
        <v>4316.99620529984</v>
      </c>
      <c r="AF103" s="23" t="n">
        <f aca="false">AE103*(1+S103)</f>
        <v>4916.5227515979</v>
      </c>
      <c r="AG103" s="23" t="n">
        <f aca="false">AF103*(1+U103)</f>
        <v>5730.97112895383</v>
      </c>
      <c r="AH103" s="23" t="n">
        <f aca="false">AG103*(1+W103)</f>
        <v>6949.52881653295</v>
      </c>
      <c r="AI103" s="23" t="n">
        <f aca="false">AH103*(1+Y103)</f>
        <v>8555.56708201522</v>
      </c>
      <c r="AJ103" s="25" t="n">
        <f aca="false">G103*Z103</f>
        <v>48138.168033896</v>
      </c>
      <c r="AK103" s="25" t="n">
        <f aca="false">I103*AA103</f>
        <v>44192.0702610967</v>
      </c>
      <c r="AL103" s="25" t="n">
        <f aca="false">K103*AB103</f>
        <v>51011.5161483972</v>
      </c>
      <c r="AM103" s="25" t="n">
        <f aca="false">M103*AC103</f>
        <v>78179.3805293437</v>
      </c>
      <c r="AN103" s="25" t="n">
        <f aca="false">O103*AD103</f>
        <v>96856.1107472517</v>
      </c>
      <c r="AO103" s="25" t="n">
        <f aca="false">C103/Datos!$D$8</f>
        <v>14547.0171554999</v>
      </c>
      <c r="AP103" s="25" t="n">
        <f aca="false">AJ103-AO103</f>
        <v>33591.1508783961</v>
      </c>
      <c r="AQ103" s="25" t="n">
        <f aca="false">AK103-AO103</f>
        <v>29645.0531055968</v>
      </c>
      <c r="AR103" s="25" t="n">
        <f aca="false">AL103-AO103</f>
        <v>36464.4989928973</v>
      </c>
      <c r="AS103" s="25" t="n">
        <f aca="false">AM103-AO103</f>
        <v>63632.3633738437</v>
      </c>
      <c r="AT103" s="25" t="n">
        <f aca="false">AN103-AO103</f>
        <v>82309.0935917518</v>
      </c>
      <c r="AU103" s="25" t="n">
        <f aca="false">AP103*Datos!$D$6</f>
        <v>16795.5754391981</v>
      </c>
      <c r="AV103" s="25" t="n">
        <f aca="false">AQ103*Datos!$D$6</f>
        <v>14822.5265527984</v>
      </c>
      <c r="AW103" s="25" t="n">
        <f aca="false">AR103*Datos!$D$6</f>
        <v>18232.2494964486</v>
      </c>
      <c r="AX103" s="25" t="n">
        <f aca="false">AS103*Datos!$D$6</f>
        <v>31816.1816869219</v>
      </c>
      <c r="AY103" s="25" t="n">
        <f aca="false">AT103*Datos!$D$6</f>
        <v>41154.5467958759</v>
      </c>
      <c r="AZ103" s="25" t="n">
        <f aca="false">AJ103-AU103-AE103</f>
        <v>27025.5963893982</v>
      </c>
      <c r="BA103" s="25" t="n">
        <f aca="false">AK103-AV103-AF103</f>
        <v>24453.0209567004</v>
      </c>
      <c r="BB103" s="25" t="n">
        <f aca="false">AL103-AW103-AG103</f>
        <v>27048.2955229947</v>
      </c>
      <c r="BC103" s="25" t="n">
        <f aca="false">AM103-AX103-AH103</f>
        <v>39413.6700258888</v>
      </c>
      <c r="BD103" s="25" t="n">
        <f aca="false">AN103-AY103-AI103</f>
        <v>47145.9968693606</v>
      </c>
      <c r="BE103" s="25" t="n">
        <f aca="false">AZ103/Z103</f>
        <v>23410.6259013305</v>
      </c>
      <c r="BF103" s="25" t="n">
        <f aca="false">BA103/AA103</f>
        <v>18599.1832009326</v>
      </c>
      <c r="BG103" s="25" t="n">
        <f aca="false">BB103/AB103</f>
        <v>17649.4463958627</v>
      </c>
      <c r="BH103" s="25" t="n">
        <f aca="false">BC103/AC103</f>
        <v>21208.5472768001</v>
      </c>
      <c r="BI103" s="25" t="n">
        <f aca="false">BD103/AD103</f>
        <v>20607.0311503168</v>
      </c>
      <c r="BJ103" s="25" t="n">
        <f aca="false">E103*AD103</f>
        <v>63961.6017901609</v>
      </c>
      <c r="BK103" s="25" t="n">
        <f aca="false">0.2*C103*AD103</f>
        <v>33281.5348445373</v>
      </c>
      <c r="BL103" s="25" t="n">
        <f aca="false">BJ103+BK103</f>
        <v>97243.1366346982</v>
      </c>
      <c r="BM103" s="25" t="n">
        <f aca="false">BK103*Datos!$D$6</f>
        <v>16640.7674222686</v>
      </c>
      <c r="BN103" s="25" t="n">
        <f aca="false">BL103-BM103</f>
        <v>80602.3692124295</v>
      </c>
      <c r="BO103" s="25" t="n">
        <f aca="false">BN103/AD103</f>
        <v>35230.4679812448</v>
      </c>
      <c r="BP103" s="25" t="n">
        <f aca="false">-(C103+E103)</f>
        <v>-100692.045180994</v>
      </c>
      <c r="BQ103" s="25" t="n">
        <f aca="false">BE103</f>
        <v>23410.6259013305</v>
      </c>
      <c r="BR103" s="25" t="n">
        <f aca="false">BF103</f>
        <v>18599.1832009326</v>
      </c>
      <c r="BS103" s="25" t="n">
        <f aca="false">BG103</f>
        <v>17649.4463958627</v>
      </c>
      <c r="BT103" s="25" t="n">
        <f aca="false">BH103</f>
        <v>21208.5472768001</v>
      </c>
      <c r="BU103" s="25" t="n">
        <f aca="false">BI103+BO103</f>
        <v>55837.4991315616</v>
      </c>
      <c r="BV103" s="27" t="n">
        <f aca="false">IFERROR(IRR(BP103:BU103,0.1),NA())*100</f>
        <v>9.45474747580066</v>
      </c>
    </row>
    <row r="104" customFormat="false" ht="15" hidden="false" customHeight="true" outlineLevel="0" collapsed="false">
      <c r="A104" s="23" t="n">
        <v>103</v>
      </c>
      <c r="B104" s="24" t="n">
        <f aca="true">RAND()</f>
        <v>0.073615085406499</v>
      </c>
      <c r="C104" s="25" t="n">
        <f aca="false">IF(B104&lt;=(Datos!$D$14-Datos!$C$14)/(Datos!$E$14-Datos!$C$14),Datos!$C$14+SQRT((Datos!$E$14-Datos!$C$14)*(Datos!$D$14-Datos!$C$14)*B104),Datos!$E$14-SQRT((Datos!$E$14-Datos!$C$14)*(Datos!$E$14-Datos!$D$14)*(1-B104)))</f>
        <v>65426.4200134711</v>
      </c>
      <c r="D104" s="24" t="n">
        <f aca="true">RAND()</f>
        <v>0.771149115050901</v>
      </c>
      <c r="E104" s="25" t="n">
        <f aca="false">IF(D104&lt;=(Datos!$D$15-Datos!$C$15)/(Datos!$E$15-Datos!$C$15),Datos!$C$15+SQRT((Datos!$E$15-Datos!$C$15)*(Datos!$D$15-Datos!$C$15)*D104),Datos!$E$15-SQRT((Datos!$E$15-Datos!$C$15)*(Datos!$E$15-Datos!$D$15)*(1-D104)))</f>
        <v>34141.0211860457</v>
      </c>
      <c r="F104" s="24" t="n">
        <f aca="true">RAND()</f>
        <v>0.0304057090961774</v>
      </c>
      <c r="G104" s="25" t="n">
        <f aca="false">IF(F104&lt;=(Datos!$D$19-Datos!$C$19)/(Datos!$E$19-Datos!$C$19),Datos!$C$19+SQRT((Datos!$E$19-Datos!$C$19)*(Datos!$D$19-Datos!$C$19)*F104),Datos!$E$19-SQRT((Datos!$E$19-Datos!$C$19)*(Datos!$E$19-Datos!$D$19)*(1-F104)))</f>
        <v>32135.6161556859</v>
      </c>
      <c r="H104" s="24" t="n">
        <f aca="true">RAND()</f>
        <v>0.52085716954122</v>
      </c>
      <c r="I104" s="25" t="n">
        <f aca="false">IF(H104&lt;=(Datos!$D$19-Datos!$C$19)/(Datos!$E$19-Datos!$C$19),Datos!$C$19+SQRT((Datos!$E$19-Datos!$C$19)*(Datos!$D$19-Datos!$C$19)*H104),Datos!$E$19-SQRT((Datos!$E$19-Datos!$C$19)*(Datos!$E$19-Datos!$D$19)*(1-H104)))</f>
        <v>38839.0370194486</v>
      </c>
      <c r="J104" s="24" t="n">
        <f aca="true">RAND()</f>
        <v>0.259557891480549</v>
      </c>
      <c r="K104" s="25" t="n">
        <f aca="false">IF(J104&lt;=(Datos!$D$19-Datos!$C$19)/(Datos!$E$19-Datos!$C$19),Datos!$C$19+SQRT((Datos!$E$19-Datos!$C$19)*(Datos!$D$19-Datos!$C$19)*J104),Datos!$E$19-SQRT((Datos!$E$19-Datos!$C$19)*(Datos!$E$19-Datos!$D$19)*(1-J104)))</f>
        <v>36239.6861877888</v>
      </c>
      <c r="L104" s="24" t="n">
        <f aca="true">RAND()</f>
        <v>0.276870846078823</v>
      </c>
      <c r="M104" s="25" t="n">
        <f aca="false">IF(L104&lt;=(Datos!$D$19-Datos!$C$19)/(Datos!$E$19-Datos!$C$19),Datos!$C$19+SQRT((Datos!$E$19-Datos!$C$19)*(Datos!$D$19-Datos!$C$19)*L104),Datos!$E$19-SQRT((Datos!$E$19-Datos!$C$19)*(Datos!$E$19-Datos!$D$19)*(1-L104)))</f>
        <v>36444.4260343202</v>
      </c>
      <c r="N104" s="24" t="n">
        <f aca="true">RAND()</f>
        <v>0.609040456121292</v>
      </c>
      <c r="O104" s="25" t="n">
        <f aca="false">IF(N104&lt;=(Datos!$D$19-Datos!$C$19)/(Datos!$E$19-Datos!$C$19),Datos!$C$19+SQRT((Datos!$E$19-Datos!$C$19)*(Datos!$D$19-Datos!$C$19)*N104),Datos!$E$19-SQRT((Datos!$E$19-Datos!$C$19)*(Datos!$E$19-Datos!$D$19)*(1-N104)))</f>
        <v>39558.0368495938</v>
      </c>
      <c r="P104" s="24" t="n">
        <f aca="true">RAND()</f>
        <v>0.0038449222235899</v>
      </c>
      <c r="Q104" s="26" t="n">
        <f aca="false">IF(P104&lt;=(Datos!$D$23-Datos!$C$23)/(Datos!$E$23-Datos!$C$23),Datos!$C$23+SQRT((Datos!$E$23-Datos!$C$23)*(Datos!$D$23-Datos!$C$23)*P104),Datos!$E$23-SQRT((Datos!$E$23-Datos!$C$23)*(Datos!$E$23-Datos!$D$23)*(1-P104)))</f>
        <v>0.122630752744456</v>
      </c>
      <c r="R104" s="24" t="n">
        <f aca="true">RAND()</f>
        <v>0.558635581480707</v>
      </c>
      <c r="S104" s="26" t="n">
        <f aca="false">IF(R104&lt;=(Datos!$D$24-Datos!$C$24)/(Datos!$E$24-Datos!$C$24),Datos!$C$24+SQRT((Datos!$E$24-Datos!$C$24)*(Datos!$D$24-Datos!$C$24)*R104),Datos!$E$24-SQRT((Datos!$E$24-Datos!$C$24)*(Datos!$E$24-Datos!$D$24)*(1-R104)))</f>
        <v>0.151813904964775</v>
      </c>
      <c r="T104" s="24" t="n">
        <f aca="true">RAND()</f>
        <v>0.860836646237391</v>
      </c>
      <c r="U104" s="26" t="n">
        <f aca="false">IF(T104&lt;=(Datos!$D$25-Datos!$C$25)/(Datos!$E$25-Datos!$C$25),Datos!$C$25+SQRT((Datos!$E$25-Datos!$C$25)*(Datos!$D$25-Datos!$C$25)*T104),Datos!$E$25-SQRT((Datos!$E$25-Datos!$C$25)*(Datos!$E$25-Datos!$D$25)*(1-T104)))</f>
        <v>0.20026025860009</v>
      </c>
      <c r="V104" s="24" t="n">
        <f aca="true">RAND()</f>
        <v>0.239538242211447</v>
      </c>
      <c r="W104" s="26" t="n">
        <f aca="false">IF(V104&lt;=(Datos!$D$26-Datos!$C$26)/(Datos!$E$26-Datos!$C$26),Datos!$C$26+SQRT((Datos!$E$26-Datos!$C$26)*(Datos!$D$26-Datos!$C$26)*V104),Datos!$E$26-SQRT((Datos!$E$26-Datos!$C$26)*(Datos!$E$26-Datos!$D$26)*(1-V104)))</f>
        <v>0.198312660623078</v>
      </c>
      <c r="X104" s="24" t="n">
        <f aca="true">RAND()</f>
        <v>0.248188323381084</v>
      </c>
      <c r="Y104" s="26" t="n">
        <f aca="false">IF(X104&lt;=(Datos!$D$27-Datos!$C$27)/(Datos!$E$27-Datos!$C$27),Datos!$C$27+SQRT((Datos!$E$27-Datos!$C$27)*(Datos!$D$27-Datos!$C$27)*X104),Datos!$E$27-SQRT((Datos!$E$27-Datos!$C$27)*(Datos!$E$27-Datos!$D$27)*(1-X104)))</f>
        <v>0.215886453467575</v>
      </c>
      <c r="Z104" s="24" t="n">
        <f aca="false">(1+Q104)</f>
        <v>1.12263075274446</v>
      </c>
      <c r="AA104" s="24" t="n">
        <f aca="false">Z104*(1+S104)</f>
        <v>1.29306171115214</v>
      </c>
      <c r="AB104" s="24" t="n">
        <f aca="false">AA104*(1+U104)</f>
        <v>1.55201058381334</v>
      </c>
      <c r="AC104" s="24" t="n">
        <f aca="false">AB104*(1+W104)</f>
        <v>1.85979393200454</v>
      </c>
      <c r="AD104" s="24" t="n">
        <f aca="false">AC104*(1+Y104)</f>
        <v>2.26129824816552</v>
      </c>
      <c r="AE104" s="23" t="n">
        <f aca="false">E104*Q104</f>
        <v>4186.7391275092</v>
      </c>
      <c r="AF104" s="23" t="n">
        <f aca="false">AE104*(1+S104)</f>
        <v>4822.34434352519</v>
      </c>
      <c r="AG104" s="23" t="n">
        <f aca="false">AF104*(1+U104)</f>
        <v>5788.06826881823</v>
      </c>
      <c r="AH104" s="23" t="n">
        <f aca="false">AG104*(1+W104)</f>
        <v>6935.91548707558</v>
      </c>
      <c r="AI104" s="23" t="n">
        <f aca="false">AH104*(1+Y104)</f>
        <v>8433.28568313116</v>
      </c>
      <c r="AJ104" s="25" t="n">
        <f aca="false">G104*Z104</f>
        <v>36076.4309547646</v>
      </c>
      <c r="AK104" s="25" t="n">
        <f aca="false">I104*AA104</f>
        <v>50221.2716678694</v>
      </c>
      <c r="AL104" s="25" t="n">
        <f aca="false">K104*AB104</f>
        <v>56244.3765175223</v>
      </c>
      <c r="AM104" s="25" t="n">
        <f aca="false">M104*AC104</f>
        <v>67779.1223940168</v>
      </c>
      <c r="AN104" s="25" t="n">
        <f aca="false">O104*AD104</f>
        <v>89452.5194288534</v>
      </c>
      <c r="AO104" s="25" t="n">
        <f aca="false">C104/Datos!$D$8</f>
        <v>13085.2840026942</v>
      </c>
      <c r="AP104" s="25" t="n">
        <f aca="false">AJ104-AO104</f>
        <v>22991.1469520703</v>
      </c>
      <c r="AQ104" s="25" t="n">
        <f aca="false">AK104-AO104</f>
        <v>37135.9876651752</v>
      </c>
      <c r="AR104" s="25" t="n">
        <f aca="false">AL104-AO104</f>
        <v>43159.0925148281</v>
      </c>
      <c r="AS104" s="25" t="n">
        <f aca="false">AM104-AO104</f>
        <v>54693.8383913226</v>
      </c>
      <c r="AT104" s="25" t="n">
        <f aca="false">AN104-AO104</f>
        <v>76367.2354261592</v>
      </c>
      <c r="AU104" s="25" t="n">
        <f aca="false">AP104*Datos!$D$6</f>
        <v>11495.5734760352</v>
      </c>
      <c r="AV104" s="25" t="n">
        <f aca="false">AQ104*Datos!$D$6</f>
        <v>18567.9938325876</v>
      </c>
      <c r="AW104" s="25" t="n">
        <f aca="false">AR104*Datos!$D$6</f>
        <v>21579.546257414</v>
      </c>
      <c r="AX104" s="25" t="n">
        <f aca="false">AS104*Datos!$D$6</f>
        <v>27346.9191956613</v>
      </c>
      <c r="AY104" s="25" t="n">
        <f aca="false">AT104*Datos!$D$6</f>
        <v>38183.6177130796</v>
      </c>
      <c r="AZ104" s="25" t="n">
        <f aca="false">AJ104-AU104-AE104</f>
        <v>20394.1183512202</v>
      </c>
      <c r="BA104" s="25" t="n">
        <f aca="false">AK104-AV104-AF104</f>
        <v>26830.9334917566</v>
      </c>
      <c r="BB104" s="25" t="n">
        <f aca="false">AL104-AW104-AG104</f>
        <v>28876.76199129</v>
      </c>
      <c r="BC104" s="25" t="n">
        <f aca="false">AM104-AX104-AH104</f>
        <v>33496.28771128</v>
      </c>
      <c r="BD104" s="25" t="n">
        <f aca="false">AN104-AY104-AI104</f>
        <v>42835.6160326427</v>
      </c>
      <c r="BE104" s="25" t="n">
        <f aca="false">AZ104/Z104</f>
        <v>18166.3635183371</v>
      </c>
      <c r="BF104" s="25" t="n">
        <f aca="false">BA104/AA104</f>
        <v>20749.9249729155</v>
      </c>
      <c r="BG104" s="25" t="n">
        <f aca="false">BB104/AB104</f>
        <v>18606.0341936193</v>
      </c>
      <c r="BH104" s="25" t="n">
        <f aca="false">BC104/AC104</f>
        <v>18010.7522316608</v>
      </c>
      <c r="BI104" s="25" t="n">
        <f aca="false">BD104/AD104</f>
        <v>18942.9307113262</v>
      </c>
      <c r="BJ104" s="25" t="n">
        <f aca="false">E104*AD104</f>
        <v>77203.0313985869</v>
      </c>
      <c r="BK104" s="25" t="n">
        <f aca="false">0.2*C104*AD104</f>
        <v>29589.7297920407</v>
      </c>
      <c r="BL104" s="25" t="n">
        <f aca="false">BJ104+BK104</f>
        <v>106792.761190628</v>
      </c>
      <c r="BM104" s="25" t="n">
        <f aca="false">BK104*Datos!$D$6</f>
        <v>14794.8648960203</v>
      </c>
      <c r="BN104" s="25" t="n">
        <f aca="false">BL104-BM104</f>
        <v>91997.8962946073</v>
      </c>
      <c r="BO104" s="25" t="n">
        <f aca="false">BN104/AD104</f>
        <v>40683.6631873928</v>
      </c>
      <c r="BP104" s="25" t="n">
        <f aca="false">-(C104+E104)</f>
        <v>-99567.4411995168</v>
      </c>
      <c r="BQ104" s="25" t="n">
        <f aca="false">BE104</f>
        <v>18166.3635183371</v>
      </c>
      <c r="BR104" s="25" t="n">
        <f aca="false">BF104</f>
        <v>20749.9249729155</v>
      </c>
      <c r="BS104" s="25" t="n">
        <f aca="false">BG104</f>
        <v>18606.0341936193</v>
      </c>
      <c r="BT104" s="25" t="n">
        <f aca="false">BH104</f>
        <v>18010.7522316608</v>
      </c>
      <c r="BU104" s="25" t="n">
        <f aca="false">BI104+BO104</f>
        <v>59626.593898719</v>
      </c>
      <c r="BV104" s="27" t="n">
        <f aca="false">IFERROR(IRR(BP104:BU104,0.1),NA())*100</f>
        <v>9.14285942564627</v>
      </c>
    </row>
    <row r="105" customFormat="false" ht="15" hidden="false" customHeight="true" outlineLevel="0" collapsed="false">
      <c r="A105" s="23" t="n">
        <v>104</v>
      </c>
      <c r="B105" s="24" t="n">
        <f aca="true">RAND()</f>
        <v>0.388580641466101</v>
      </c>
      <c r="C105" s="25" t="n">
        <f aca="false">IF(B105&lt;=(Datos!$D$14-Datos!$C$14)/(Datos!$E$14-Datos!$C$14),Datos!$C$14+SQRT((Datos!$E$14-Datos!$C$14)*(Datos!$D$14-Datos!$C$14)*B105),Datos!$E$14-SQRT((Datos!$E$14-Datos!$C$14)*(Datos!$E$14-Datos!$D$14)*(1-B105)))</f>
        <v>72913.0431712848</v>
      </c>
      <c r="D105" s="24" t="n">
        <f aca="true">RAND()</f>
        <v>0.166448925333703</v>
      </c>
      <c r="E105" s="25" t="n">
        <f aca="false">IF(D105&lt;=(Datos!$D$15-Datos!$C$15)/(Datos!$E$15-Datos!$C$15),Datos!$C$15+SQRT((Datos!$E$15-Datos!$C$15)*(Datos!$D$15-Datos!$C$15)*D105),Datos!$E$15-SQRT((Datos!$E$15-Datos!$C$15)*(Datos!$E$15-Datos!$D$15)*(1-D105)))</f>
        <v>28533.2236555344</v>
      </c>
      <c r="F105" s="24" t="n">
        <f aca="true">RAND()</f>
        <v>0.0506109635364334</v>
      </c>
      <c r="G105" s="25" t="n">
        <f aca="false">IF(F105&lt;=(Datos!$D$19-Datos!$C$19)/(Datos!$E$19-Datos!$C$19),Datos!$C$19+SQRT((Datos!$E$19-Datos!$C$19)*(Datos!$D$19-Datos!$C$19)*F105),Datos!$E$19-SQRT((Datos!$E$19-Datos!$C$19)*(Datos!$E$19-Datos!$D$19)*(1-F105)))</f>
        <v>32755.2939099967</v>
      </c>
      <c r="H105" s="24" t="n">
        <f aca="true">RAND()</f>
        <v>0.913426640097639</v>
      </c>
      <c r="I105" s="25" t="n">
        <f aca="false">IF(H105&lt;=(Datos!$D$19-Datos!$C$19)/(Datos!$E$19-Datos!$C$19),Datos!$C$19+SQRT((Datos!$E$19-Datos!$C$19)*(Datos!$D$19-Datos!$C$19)*H105),Datos!$E$19-SQRT((Datos!$E$19-Datos!$C$19)*(Datos!$E$19-Datos!$D$19)*(1-H105)))</f>
        <v>42451.8630349455</v>
      </c>
      <c r="J105" s="24" t="n">
        <f aca="true">RAND()</f>
        <v>0.606283601779995</v>
      </c>
      <c r="K105" s="25" t="n">
        <f aca="false">IF(J105&lt;=(Datos!$D$19-Datos!$C$19)/(Datos!$E$19-Datos!$C$19),Datos!$C$19+SQRT((Datos!$E$19-Datos!$C$19)*(Datos!$D$19-Datos!$C$19)*J105),Datos!$E$19-SQRT((Datos!$E$19-Datos!$C$19)*(Datos!$E$19-Datos!$D$19)*(1-J105)))</f>
        <v>39536.3798302605</v>
      </c>
      <c r="L105" s="24" t="n">
        <f aca="true">RAND()</f>
        <v>0.692483331511236</v>
      </c>
      <c r="M105" s="25" t="n">
        <f aca="false">IF(L105&lt;=(Datos!$D$19-Datos!$C$19)/(Datos!$E$19-Datos!$C$19),Datos!$C$19+SQRT((Datos!$E$19-Datos!$C$19)*(Datos!$D$19-Datos!$C$19)*L105),Datos!$E$19-SQRT((Datos!$E$19-Datos!$C$19)*(Datos!$E$19-Datos!$D$19)*(1-L105)))</f>
        <v>40197.5266646594</v>
      </c>
      <c r="N105" s="24" t="n">
        <f aca="true">RAND()</f>
        <v>0.294837102220595</v>
      </c>
      <c r="O105" s="25" t="n">
        <f aca="false">IF(N105&lt;=(Datos!$D$19-Datos!$C$19)/(Datos!$E$19-Datos!$C$19),Datos!$C$19+SQRT((Datos!$E$19-Datos!$C$19)*(Datos!$D$19-Datos!$C$19)*N105),Datos!$E$19-SQRT((Datos!$E$19-Datos!$C$19)*(Datos!$E$19-Datos!$D$19)*(1-N105)))</f>
        <v>36650.2304721783</v>
      </c>
      <c r="P105" s="24" t="n">
        <f aca="true">RAND()</f>
        <v>0.957407367585069</v>
      </c>
      <c r="Q105" s="26" t="n">
        <f aca="false">IF(P105&lt;=(Datos!$D$23-Datos!$C$23)/(Datos!$E$23-Datos!$C$23),Datos!$C$23+SQRT((Datos!$E$23-Datos!$C$23)*(Datos!$D$23-Datos!$C$23)*P105),Datos!$E$23-SQRT((Datos!$E$23-Datos!$C$23)*(Datos!$E$23-Datos!$D$23)*(1-P105)))</f>
        <v>0.171244045549063</v>
      </c>
      <c r="R105" s="24" t="n">
        <f aca="true">RAND()</f>
        <v>0.737097629717309</v>
      </c>
      <c r="S105" s="26" t="n">
        <f aca="false">IF(R105&lt;=(Datos!$D$24-Datos!$C$24)/(Datos!$E$24-Datos!$C$24),Datos!$C$24+SQRT((Datos!$E$24-Datos!$C$24)*(Datos!$D$24-Datos!$C$24)*R105),Datos!$E$24-SQRT((Datos!$E$24-Datos!$C$24)*(Datos!$E$24-Datos!$D$24)*(1-R105)))</f>
        <v>0.158246281547541</v>
      </c>
      <c r="T105" s="24" t="n">
        <f aca="true">RAND()</f>
        <v>0.877708904177374</v>
      </c>
      <c r="U105" s="26" t="n">
        <f aca="false">IF(T105&lt;=(Datos!$D$25-Datos!$C$25)/(Datos!$E$25-Datos!$C$25),Datos!$C$25+SQRT((Datos!$E$25-Datos!$C$25)*(Datos!$D$25-Datos!$C$25)*T105),Datos!$E$25-SQRT((Datos!$E$25-Datos!$C$25)*(Datos!$E$25-Datos!$D$25)*(1-T105)))</f>
        <v>0.2014955392323</v>
      </c>
      <c r="V105" s="24" t="n">
        <f aca="true">RAND()</f>
        <v>0.946406016161629</v>
      </c>
      <c r="W105" s="26" t="n">
        <f aca="false">IF(V105&lt;=(Datos!$D$26-Datos!$C$26)/(Datos!$E$26-Datos!$C$26),Datos!$C$26+SQRT((Datos!$E$26-Datos!$C$26)*(Datos!$D$26-Datos!$C$26)*V105),Datos!$E$26-SQRT((Datos!$E$26-Datos!$C$26)*(Datos!$E$26-Datos!$D$26)*(1-V105)))</f>
        <v>0.236304053759075</v>
      </c>
      <c r="X105" s="24" t="n">
        <f aca="true">RAND()</f>
        <v>0.988925938141708</v>
      </c>
      <c r="Y105" s="26" t="n">
        <f aca="false">IF(X105&lt;=(Datos!$D$27-Datos!$C$27)/(Datos!$E$27-Datos!$C$27),Datos!$C$27+SQRT((Datos!$E$27-Datos!$C$27)*(Datos!$D$27-Datos!$C$27)*X105),Datos!$E$27-SQRT((Datos!$E$27-Datos!$C$27)*(Datos!$E$27-Datos!$D$27)*(1-X105)))</f>
        <v>0.27226695829348</v>
      </c>
      <c r="Z105" s="24" t="n">
        <f aca="false">(1+Q105)</f>
        <v>1.17124404554906</v>
      </c>
      <c r="AA105" s="24" t="n">
        <f aca="false">Z105*(1+S105)</f>
        <v>1.3565890605419</v>
      </c>
      <c r="AB105" s="24" t="n">
        <f aca="false">AA105*(1+U105)</f>
        <v>1.62993570481243</v>
      </c>
      <c r="AC105" s="24" t="n">
        <f aca="false">AB105*(1+W105)</f>
        <v>2.01509611922626</v>
      </c>
      <c r="AD105" s="24" t="n">
        <f aca="false">AC105*(1+Y105)</f>
        <v>2.563740210277</v>
      </c>
      <c r="AE105" s="23" t="n">
        <f aca="false">E105*Q105</f>
        <v>4886.14465132994</v>
      </c>
      <c r="AF105" s="23" t="n">
        <f aca="false">AE105*(1+S105)</f>
        <v>5659.35887350632</v>
      </c>
      <c r="AG105" s="23" t="n">
        <f aca="false">AF105*(1+U105)</f>
        <v>6799.69444143257</v>
      </c>
      <c r="AH105" s="23" t="n">
        <f aca="false">AG105*(1+W105)</f>
        <v>8406.48980226614</v>
      </c>
      <c r="AI105" s="23" t="n">
        <f aca="false">AH105*(1+Y105)</f>
        <v>10695.2992106543</v>
      </c>
      <c r="AJ105" s="25" t="n">
        <f aca="false">G105*Z105</f>
        <v>38364.4429522932</v>
      </c>
      <c r="AK105" s="25" t="n">
        <f aca="false">I105*AA105</f>
        <v>57589.7329928302</v>
      </c>
      <c r="AL105" s="25" t="n">
        <f aca="false">K105*AB105</f>
        <v>64441.7571243676</v>
      </c>
      <c r="AM105" s="25" t="n">
        <f aca="false">M105*AC105</f>
        <v>81001.8799844495</v>
      </c>
      <c r="AN105" s="25" t="n">
        <f aca="false">O105*AD105</f>
        <v>93961.6695774428</v>
      </c>
      <c r="AO105" s="25" t="n">
        <f aca="false">C105/Datos!$D$8</f>
        <v>14582.608634257</v>
      </c>
      <c r="AP105" s="25" t="n">
        <f aca="false">AJ105-AO105</f>
        <v>23781.8343180362</v>
      </c>
      <c r="AQ105" s="25" t="n">
        <f aca="false">AK105-AO105</f>
        <v>43007.1243585733</v>
      </c>
      <c r="AR105" s="25" t="n">
        <f aca="false">AL105-AO105</f>
        <v>49859.1484901107</v>
      </c>
      <c r="AS105" s="25" t="n">
        <f aca="false">AM105-AO105</f>
        <v>66419.2713501925</v>
      </c>
      <c r="AT105" s="25" t="n">
        <f aca="false">AN105-AO105</f>
        <v>79379.0609431859</v>
      </c>
      <c r="AU105" s="25" t="n">
        <f aca="false">AP105*Datos!$D$6</f>
        <v>11890.9171590181</v>
      </c>
      <c r="AV105" s="25" t="n">
        <f aca="false">AQ105*Datos!$D$6</f>
        <v>21503.5621792866</v>
      </c>
      <c r="AW105" s="25" t="n">
        <f aca="false">AR105*Datos!$D$6</f>
        <v>24929.5742450553</v>
      </c>
      <c r="AX105" s="25" t="n">
        <f aca="false">AS105*Datos!$D$6</f>
        <v>33209.6356750963</v>
      </c>
      <c r="AY105" s="25" t="n">
        <f aca="false">AT105*Datos!$D$6</f>
        <v>39689.5304715929</v>
      </c>
      <c r="AZ105" s="25" t="n">
        <f aca="false">AJ105-AU105-AE105</f>
        <v>21587.3811419451</v>
      </c>
      <c r="BA105" s="25" t="n">
        <f aca="false">AK105-AV105-AF105</f>
        <v>30426.8119400373</v>
      </c>
      <c r="BB105" s="25" t="n">
        <f aca="false">AL105-AW105-AG105</f>
        <v>32712.4884378797</v>
      </c>
      <c r="BC105" s="25" t="n">
        <f aca="false">AM105-AX105-AH105</f>
        <v>39385.7545070871</v>
      </c>
      <c r="BD105" s="25" t="n">
        <f aca="false">AN105-AY105-AI105</f>
        <v>43576.8398951956</v>
      </c>
      <c r="BE105" s="25" t="n">
        <f aca="false">AZ105/Z105</f>
        <v>18431.1555085219</v>
      </c>
      <c r="BF105" s="25" t="n">
        <f aca="false">BA105/AA105</f>
        <v>22428.9085214081</v>
      </c>
      <c r="BG105" s="25" t="n">
        <f aca="false">BB105/AB105</f>
        <v>20069.8029629606</v>
      </c>
      <c r="BH105" s="25" t="n">
        <f aca="false">BC105/AC105</f>
        <v>19545.3478031658</v>
      </c>
      <c r="BI105" s="25" t="n">
        <f aca="false">BD105/AD105</f>
        <v>16997.369593266</v>
      </c>
      <c r="BJ105" s="25" t="n">
        <f aca="false">E105*AD105</f>
        <v>73151.7728145202</v>
      </c>
      <c r="BK105" s="25" t="n">
        <f aca="false">0.2*C105*AD105</f>
        <v>37386.0201263771</v>
      </c>
      <c r="BL105" s="25" t="n">
        <f aca="false">BJ105+BK105</f>
        <v>110537.792940897</v>
      </c>
      <c r="BM105" s="25" t="n">
        <f aca="false">BK105*Datos!$D$6</f>
        <v>18693.0100631885</v>
      </c>
      <c r="BN105" s="25" t="n">
        <f aca="false">BL105-BM105</f>
        <v>91844.7828777088</v>
      </c>
      <c r="BO105" s="25" t="n">
        <f aca="false">BN105/AD105</f>
        <v>35824.5279726629</v>
      </c>
      <c r="BP105" s="25" t="n">
        <f aca="false">-(C105+E105)</f>
        <v>-101446.266826819</v>
      </c>
      <c r="BQ105" s="25" t="n">
        <f aca="false">BE105</f>
        <v>18431.1555085219</v>
      </c>
      <c r="BR105" s="25" t="n">
        <f aca="false">BF105</f>
        <v>22428.9085214081</v>
      </c>
      <c r="BS105" s="25" t="n">
        <f aca="false">BG105</f>
        <v>20069.8029629606</v>
      </c>
      <c r="BT105" s="25" t="n">
        <f aca="false">BH105</f>
        <v>19545.3478031658</v>
      </c>
      <c r="BU105" s="25" t="n">
        <f aca="false">BI105+BO105</f>
        <v>52821.8975659289</v>
      </c>
      <c r="BV105" s="27" t="n">
        <f aca="false">IFERROR(IRR(BP105:BU105,0.1),NA())*100</f>
        <v>8.35073324734771</v>
      </c>
    </row>
    <row r="106" customFormat="false" ht="15" hidden="false" customHeight="true" outlineLevel="0" collapsed="false">
      <c r="A106" s="23" t="n">
        <v>105</v>
      </c>
      <c r="B106" s="24" t="n">
        <f aca="true">RAND()</f>
        <v>0.975605540198471</v>
      </c>
      <c r="C106" s="25" t="n">
        <f aca="false">IF(B106&lt;=(Datos!$D$14-Datos!$C$14)/(Datos!$E$14-Datos!$C$14),Datos!$C$14+SQRT((Datos!$E$14-Datos!$C$14)*(Datos!$D$14-Datos!$C$14)*B106),Datos!$E$14-SQRT((Datos!$E$14-Datos!$C$14)*(Datos!$E$14-Datos!$D$14)*(1-B106)))</f>
        <v>94589.5146463709</v>
      </c>
      <c r="D106" s="24" t="n">
        <f aca="true">RAND()</f>
        <v>0.432990084019793</v>
      </c>
      <c r="E106" s="25" t="n">
        <f aca="false">IF(D106&lt;=(Datos!$D$15-Datos!$C$15)/(Datos!$E$15-Datos!$C$15),Datos!$C$15+SQRT((Datos!$E$15-Datos!$C$15)*(Datos!$D$15-Datos!$C$15)*D106),Datos!$E$15-SQRT((Datos!$E$15-Datos!$C$15)*(Datos!$E$15-Datos!$D$15)*(1-D106)))</f>
        <v>30777.6636692739</v>
      </c>
      <c r="F106" s="24" t="n">
        <f aca="true">RAND()</f>
        <v>0.396378101157719</v>
      </c>
      <c r="G106" s="25" t="n">
        <f aca="false">IF(F106&lt;=(Datos!$D$19-Datos!$C$19)/(Datos!$E$19-Datos!$C$19),Datos!$C$19+SQRT((Datos!$E$19-Datos!$C$19)*(Datos!$D$19-Datos!$C$19)*F106),Datos!$E$19-SQRT((Datos!$E$19-Datos!$C$19)*(Datos!$E$19-Datos!$D$19)*(1-F106)))</f>
        <v>37710.8180612473</v>
      </c>
      <c r="H106" s="24" t="n">
        <f aca="true">RAND()</f>
        <v>0.0325354864473921</v>
      </c>
      <c r="I106" s="25" t="n">
        <f aca="false">IF(H106&lt;=(Datos!$D$19-Datos!$C$19)/(Datos!$E$19-Datos!$C$19),Datos!$C$19+SQRT((Datos!$E$19-Datos!$C$19)*(Datos!$D$19-Datos!$C$19)*H106),Datos!$E$19-SQRT((Datos!$E$19-Datos!$C$19)*(Datos!$E$19-Datos!$D$19)*(1-H106)))</f>
        <v>32209.1453023984</v>
      </c>
      <c r="J106" s="24" t="n">
        <f aca="true">RAND()</f>
        <v>0.74969006633203</v>
      </c>
      <c r="K106" s="25" t="n">
        <f aca="false">IF(J106&lt;=(Datos!$D$19-Datos!$C$19)/(Datos!$E$19-Datos!$C$19),Datos!$C$19+SQRT((Datos!$E$19-Datos!$C$19)*(Datos!$D$19-Datos!$C$19)*J106),Datos!$E$19-SQRT((Datos!$E$19-Datos!$C$19)*(Datos!$E$19-Datos!$D$19)*(1-J106)))</f>
        <v>40667.1897081573</v>
      </c>
      <c r="L106" s="24" t="n">
        <f aca="true">RAND()</f>
        <v>0.237319100568019</v>
      </c>
      <c r="M106" s="25" t="n">
        <f aca="false">IF(L106&lt;=(Datos!$D$19-Datos!$C$19)/(Datos!$E$19-Datos!$C$19),Datos!$C$19+SQRT((Datos!$E$19-Datos!$C$19)*(Datos!$D$19-Datos!$C$19)*L106),Datos!$E$19-SQRT((Datos!$E$19-Datos!$C$19)*(Datos!$E$19-Datos!$D$19)*(1-L106)))</f>
        <v>35966.3946471217</v>
      </c>
      <c r="N106" s="24" t="n">
        <f aca="true">RAND()</f>
        <v>0.75919067282142</v>
      </c>
      <c r="O106" s="25" t="n">
        <f aca="false">IF(N106&lt;=(Datos!$D$19-Datos!$C$19)/(Datos!$E$19-Datos!$C$19),Datos!$C$19+SQRT((Datos!$E$19-Datos!$C$19)*(Datos!$D$19-Datos!$C$19)*N106),Datos!$E$19-SQRT((Datos!$E$19-Datos!$C$19)*(Datos!$E$19-Datos!$D$19)*(1-N106)))</f>
        <v>40750.2118242913</v>
      </c>
      <c r="P106" s="24" t="n">
        <f aca="true">RAND()</f>
        <v>0.699735797281411</v>
      </c>
      <c r="Q106" s="26" t="n">
        <f aca="false">IF(P106&lt;=(Datos!$D$23-Datos!$C$23)/(Datos!$E$23-Datos!$C$23),Datos!$C$23+SQRT((Datos!$E$23-Datos!$C$23)*(Datos!$D$23-Datos!$C$23)*P106),Datos!$E$23-SQRT((Datos!$E$23-Datos!$C$23)*(Datos!$E$23-Datos!$D$23)*(1-P106)))</f>
        <v>0.156751869647357</v>
      </c>
      <c r="R106" s="24" t="n">
        <f aca="true">RAND()</f>
        <v>0.836735259172793</v>
      </c>
      <c r="S106" s="26" t="n">
        <f aca="false">IF(R106&lt;=(Datos!$D$24-Datos!$C$24)/(Datos!$E$24-Datos!$C$24),Datos!$C$24+SQRT((Datos!$E$24-Datos!$C$24)*(Datos!$D$24-Datos!$C$24)*R106),Datos!$E$24-SQRT((Datos!$E$24-Datos!$C$24)*(Datos!$E$24-Datos!$D$24)*(1-R106)))</f>
        <v>0.162857172535169</v>
      </c>
      <c r="T106" s="24" t="n">
        <f aca="true">RAND()</f>
        <v>0.593231930121613</v>
      </c>
      <c r="U106" s="26" t="n">
        <f aca="false">IF(T106&lt;=(Datos!$D$25-Datos!$C$25)/(Datos!$E$25-Datos!$C$25),Datos!$C$25+SQRT((Datos!$E$25-Datos!$C$25)*(Datos!$D$25-Datos!$C$25)*T106),Datos!$E$25-SQRT((Datos!$E$25-Datos!$C$25)*(Datos!$E$25-Datos!$D$25)*(1-T106)))</f>
        <v>0.186251657882801</v>
      </c>
      <c r="V106" s="24" t="n">
        <f aca="true">RAND()</f>
        <v>0.739264828348111</v>
      </c>
      <c r="W106" s="26" t="n">
        <f aca="false">IF(V106&lt;=(Datos!$D$26-Datos!$C$26)/(Datos!$E$26-Datos!$C$26),Datos!$C$26+SQRT((Datos!$E$26-Datos!$C$26)*(Datos!$D$26-Datos!$C$26)*V106),Datos!$E$26-SQRT((Datos!$E$26-Datos!$C$26)*(Datos!$E$26-Datos!$D$26)*(1-V106)))</f>
        <v>0.219791175117499</v>
      </c>
      <c r="X106" s="24" t="n">
        <f aca="true">RAND()</f>
        <v>0.127244900675907</v>
      </c>
      <c r="Y106" s="26" t="n">
        <f aca="false">IF(X106&lt;=(Datos!$D$27-Datos!$C$27)/(Datos!$E$27-Datos!$C$27),Datos!$C$27+SQRT((Datos!$E$27-Datos!$C$27)*(Datos!$D$27-Datos!$C$27)*X106),Datos!$E$27-SQRT((Datos!$E$27-Datos!$C$27)*(Datos!$E$27-Datos!$D$27)*(1-X106)))</f>
        <v>0.208535404819559</v>
      </c>
      <c r="Z106" s="24" t="n">
        <f aca="false">(1+Q106)</f>
        <v>1.15675186964736</v>
      </c>
      <c r="AA106" s="24" t="n">
        <f aca="false">Z106*(1+S106)</f>
        <v>1.3451372084629</v>
      </c>
      <c r="AB106" s="24" t="n">
        <f aca="false">AA106*(1+U106)</f>
        <v>1.59567124361895</v>
      </c>
      <c r="AC106" s="24" t="n">
        <f aca="false">AB106*(1+W106)</f>
        <v>1.94638570135516</v>
      </c>
      <c r="AD106" s="24" t="n">
        <f aca="false">AC106*(1+Y106)</f>
        <v>2.35227603152227</v>
      </c>
      <c r="AE106" s="23" t="n">
        <f aca="false">E106*Q106</f>
        <v>4824.45632353623</v>
      </c>
      <c r="AF106" s="23" t="n">
        <f aca="false">AE106*(1+S106)</f>
        <v>5610.15363940675</v>
      </c>
      <c r="AG106" s="23" t="n">
        <f aca="false">AF106*(1+U106)</f>
        <v>6655.05405572349</v>
      </c>
      <c r="AH106" s="23" t="n">
        <f aca="false">AG106*(1+W106)</f>
        <v>8117.77620710144</v>
      </c>
      <c r="AI106" s="23" t="n">
        <f aca="false">AH106*(1+Y106)</f>
        <v>9810.61995468392</v>
      </c>
      <c r="AJ106" s="25" t="n">
        <f aca="false">G106*Z106</f>
        <v>43622.0592982792</v>
      </c>
      <c r="AK106" s="25" t="n">
        <f aca="false">I106*AA106</f>
        <v>43325.719799044</v>
      </c>
      <c r="AL106" s="25" t="n">
        <f aca="false">K106*AB106</f>
        <v>64891.4651761033</v>
      </c>
      <c r="AM106" s="25" t="n">
        <f aca="false">M106*AC106</f>
        <v>70004.4762704547</v>
      </c>
      <c r="AN106" s="25" t="n">
        <f aca="false">O106*AD106</f>
        <v>95855.7465537357</v>
      </c>
      <c r="AO106" s="25" t="n">
        <f aca="false">C106/Datos!$D$8</f>
        <v>18917.9029292742</v>
      </c>
      <c r="AP106" s="25" t="n">
        <f aca="false">AJ106-AO106</f>
        <v>24704.156369005</v>
      </c>
      <c r="AQ106" s="25" t="n">
        <f aca="false">AK106-AO106</f>
        <v>24407.8168697698</v>
      </c>
      <c r="AR106" s="25" t="n">
        <f aca="false">AL106-AO106</f>
        <v>45973.5622468292</v>
      </c>
      <c r="AS106" s="25" t="n">
        <f aca="false">AM106-AO106</f>
        <v>51086.5733411805</v>
      </c>
      <c r="AT106" s="25" t="n">
        <f aca="false">AN106-AO106</f>
        <v>76937.8436244615</v>
      </c>
      <c r="AU106" s="25" t="n">
        <f aca="false">AP106*Datos!$D$6</f>
        <v>12352.0781845025</v>
      </c>
      <c r="AV106" s="25" t="n">
        <f aca="false">AQ106*Datos!$D$6</f>
        <v>12203.9084348849</v>
      </c>
      <c r="AW106" s="25" t="n">
        <f aca="false">AR106*Datos!$D$6</f>
        <v>22986.7811234146</v>
      </c>
      <c r="AX106" s="25" t="n">
        <f aca="false">AS106*Datos!$D$6</f>
        <v>25543.2866705903</v>
      </c>
      <c r="AY106" s="25" t="n">
        <f aca="false">AT106*Datos!$D$6</f>
        <v>38468.9218122308</v>
      </c>
      <c r="AZ106" s="25" t="n">
        <f aca="false">AJ106-AU106-AE106</f>
        <v>26445.5247902404</v>
      </c>
      <c r="BA106" s="25" t="n">
        <f aca="false">AK106-AV106-AF106</f>
        <v>25511.6577247523</v>
      </c>
      <c r="BB106" s="25" t="n">
        <f aca="false">AL106-AW106-AG106</f>
        <v>35249.6299969653</v>
      </c>
      <c r="BC106" s="25" t="n">
        <f aca="false">AM106-AX106-AH106</f>
        <v>36343.413392763</v>
      </c>
      <c r="BD106" s="25" t="n">
        <f aca="false">AN106-AY106-AI106</f>
        <v>47576.204786821</v>
      </c>
      <c r="BE106" s="25" t="n">
        <f aca="false">AZ106/Z106</f>
        <v>22861.882037245</v>
      </c>
      <c r="BF106" s="25" t="n">
        <f aca="false">BA106/AA106</f>
        <v>18965.8404839643</v>
      </c>
      <c r="BG106" s="25" t="n">
        <f aca="false">BB106/AB106</f>
        <v>22090.7847640468</v>
      </c>
      <c r="BH106" s="25" t="n">
        <f aca="false">BC106/AC106</f>
        <v>18672.2566690965</v>
      </c>
      <c r="BI106" s="25" t="n">
        <f aca="false">BD106/AD106</f>
        <v>20225.6045418412</v>
      </c>
      <c r="BJ106" s="25" t="n">
        <f aca="false">E106*AD106</f>
        <v>72397.5605554866</v>
      </c>
      <c r="BK106" s="25" t="n">
        <f aca="false">0.2*C106*AD106</f>
        <v>44500.1296271965</v>
      </c>
      <c r="BL106" s="25" t="n">
        <f aca="false">BJ106+BK106</f>
        <v>116897.690182683</v>
      </c>
      <c r="BM106" s="25" t="n">
        <f aca="false">BK106*Datos!$D$6</f>
        <v>22250.0648135983</v>
      </c>
      <c r="BN106" s="25" t="n">
        <f aca="false">BL106-BM106</f>
        <v>94647.6253690848</v>
      </c>
      <c r="BO106" s="25" t="n">
        <f aca="false">BN106/AD106</f>
        <v>40236.615133911</v>
      </c>
      <c r="BP106" s="25" t="n">
        <f aca="false">-(C106+E106)</f>
        <v>-125367.178315645</v>
      </c>
      <c r="BQ106" s="25" t="n">
        <f aca="false">BE106</f>
        <v>22861.882037245</v>
      </c>
      <c r="BR106" s="25" t="n">
        <f aca="false">BF106</f>
        <v>18965.8404839643</v>
      </c>
      <c r="BS106" s="25" t="n">
        <f aca="false">BG106</f>
        <v>22090.7847640468</v>
      </c>
      <c r="BT106" s="25" t="n">
        <f aca="false">BH106</f>
        <v>18672.2566690965</v>
      </c>
      <c r="BU106" s="25" t="n">
        <f aca="false">BI106+BO106</f>
        <v>60462.2196757522</v>
      </c>
      <c r="BV106" s="27" t="n">
        <f aca="false">IFERROR(IRR(BP106:BU106,0.1),NA())*100</f>
        <v>3.86584005014131</v>
      </c>
    </row>
    <row r="107" customFormat="false" ht="15" hidden="false" customHeight="true" outlineLevel="0" collapsed="false">
      <c r="A107" s="23" t="n">
        <v>106</v>
      </c>
      <c r="B107" s="24" t="n">
        <f aca="true">RAND()</f>
        <v>0.261507208314453</v>
      </c>
      <c r="C107" s="25" t="n">
        <f aca="false">IF(B107&lt;=(Datos!$D$14-Datos!$C$14)/(Datos!$E$14-Datos!$C$14),Datos!$C$14+SQRT((Datos!$E$14-Datos!$C$14)*(Datos!$D$14-Datos!$C$14)*B107),Datos!$E$14-SQRT((Datos!$E$14-Datos!$C$14)*(Datos!$E$14-Datos!$D$14)*(1-B107)))</f>
        <v>70231.0337763863</v>
      </c>
      <c r="D107" s="24" t="n">
        <f aca="true">RAND()</f>
        <v>0.99729241662598</v>
      </c>
      <c r="E107" s="25" t="n">
        <f aca="false">IF(D107&lt;=(Datos!$D$15-Datos!$C$15)/(Datos!$E$15-Datos!$C$15),Datos!$C$15+SQRT((Datos!$E$15-Datos!$C$15)*(Datos!$D$15-Datos!$C$15)*D107),Datos!$E$15-SQRT((Datos!$E$15-Datos!$C$15)*(Datos!$E$15-Datos!$D$15)*(1-D107)))</f>
        <v>39362.7108143841</v>
      </c>
      <c r="F107" s="24" t="n">
        <f aca="true">RAND()</f>
        <v>0.542542837897186</v>
      </c>
      <c r="G107" s="25" t="n">
        <f aca="false">IF(F107&lt;=(Datos!$D$19-Datos!$C$19)/(Datos!$E$19-Datos!$C$19),Datos!$C$19+SQRT((Datos!$E$19-Datos!$C$19)*(Datos!$D$19-Datos!$C$19)*F107),Datos!$E$19-SQRT((Datos!$E$19-Datos!$C$19)*(Datos!$E$19-Datos!$D$19)*(1-F107)))</f>
        <v>39021.1654282902</v>
      </c>
      <c r="H107" s="24" t="n">
        <f aca="true">RAND()</f>
        <v>0.239073765348734</v>
      </c>
      <c r="I107" s="25" t="n">
        <f aca="false">IF(H107&lt;=(Datos!$D$19-Datos!$C$19)/(Datos!$E$19-Datos!$C$19),Datos!$C$19+SQRT((Datos!$E$19-Datos!$C$19)*(Datos!$D$19-Datos!$C$19)*H107),Datos!$E$19-SQRT((Datos!$E$19-Datos!$C$19)*(Datos!$E$19-Datos!$D$19)*(1-H107)))</f>
        <v>35988.4108745401</v>
      </c>
      <c r="J107" s="24" t="n">
        <f aca="true">RAND()</f>
        <v>0.392123545686606</v>
      </c>
      <c r="K107" s="25" t="n">
        <f aca="false">IF(J107&lt;=(Datos!$D$19-Datos!$C$19)/(Datos!$E$19-Datos!$C$19),Datos!$C$19+SQRT((Datos!$E$19-Datos!$C$19)*(Datos!$D$19-Datos!$C$19)*J107),Datos!$E$19-SQRT((Datos!$E$19-Datos!$C$19)*(Datos!$E$19-Datos!$D$19)*(1-J107)))</f>
        <v>37669.3240805817</v>
      </c>
      <c r="L107" s="24" t="n">
        <f aca="true">RAND()</f>
        <v>0.866085082916424</v>
      </c>
      <c r="M107" s="25" t="n">
        <f aca="false">IF(L107&lt;=(Datos!$D$19-Datos!$C$19)/(Datos!$E$19-Datos!$C$19),Datos!$C$19+SQRT((Datos!$E$19-Datos!$C$19)*(Datos!$D$19-Datos!$C$19)*L107),Datos!$E$19-SQRT((Datos!$E$19-Datos!$C$19)*(Datos!$E$19-Datos!$D$19)*(1-L107)))</f>
        <v>41830.8331092749</v>
      </c>
      <c r="N107" s="24" t="n">
        <f aca="true">RAND()</f>
        <v>0.853459848738977</v>
      </c>
      <c r="O107" s="25" t="n">
        <f aca="false">IF(N107&lt;=(Datos!$D$19-Datos!$C$19)/(Datos!$E$19-Datos!$C$19),Datos!$C$19+SQRT((Datos!$E$19-Datos!$C$19)*(Datos!$D$19-Datos!$C$19)*N107),Datos!$E$19-SQRT((Datos!$E$19-Datos!$C$19)*(Datos!$E$19-Datos!$D$19)*(1-N107)))</f>
        <v>41684.8059868875</v>
      </c>
      <c r="P107" s="24" t="n">
        <f aca="true">RAND()</f>
        <v>0.0946178483777253</v>
      </c>
      <c r="Q107" s="26" t="n">
        <f aca="false">IF(P107&lt;=(Datos!$D$23-Datos!$C$23)/(Datos!$E$23-Datos!$C$23),Datos!$C$23+SQRT((Datos!$E$23-Datos!$C$23)*(Datos!$D$23-Datos!$C$23)*P107),Datos!$E$23-SQRT((Datos!$E$23-Datos!$C$23)*(Datos!$E$23-Datos!$D$23)*(1-P107)))</f>
        <v>0.133050368848424</v>
      </c>
      <c r="R107" s="24" t="n">
        <f aca="true">RAND()</f>
        <v>0.608153376019772</v>
      </c>
      <c r="S107" s="26" t="n">
        <f aca="false">IF(R107&lt;=(Datos!$D$24-Datos!$C$24)/(Datos!$E$24-Datos!$C$24),Datos!$C$24+SQRT((Datos!$E$24-Datos!$C$24)*(Datos!$D$24-Datos!$C$24)*R107),Datos!$E$24-SQRT((Datos!$E$24-Datos!$C$24)*(Datos!$E$24-Datos!$D$24)*(1-R107)))</f>
        <v>0.153442064779723</v>
      </c>
      <c r="T107" s="24" t="n">
        <f aca="true">RAND()</f>
        <v>0.0161232088284029</v>
      </c>
      <c r="U107" s="26" t="n">
        <f aca="false">IF(T107&lt;=(Datos!$D$25-Datos!$C$25)/(Datos!$E$25-Datos!$C$25),Datos!$C$25+SQRT((Datos!$E$25-Datos!$C$25)*(Datos!$D$25-Datos!$C$25)*T107),Datos!$E$25-SQRT((Datos!$E$25-Datos!$C$25)*(Datos!$E$25-Datos!$D$25)*(1-T107)))</f>
        <v>0.155818826216656</v>
      </c>
      <c r="V107" s="24" t="n">
        <f aca="true">RAND()</f>
        <v>0.31625414931853</v>
      </c>
      <c r="W107" s="26" t="n">
        <f aca="false">IF(V107&lt;=(Datos!$D$26-Datos!$C$26)/(Datos!$E$26-Datos!$C$26),Datos!$C$26+SQRT((Datos!$E$26-Datos!$C$26)*(Datos!$D$26-Datos!$C$26)*V107),Datos!$E$26-SQRT((Datos!$E$26-Datos!$C$26)*(Datos!$E$26-Datos!$D$26)*(1-V107)))</f>
        <v>0.201080571575445</v>
      </c>
      <c r="X107" s="24" t="n">
        <f aca="true">RAND()</f>
        <v>0.092420004367462</v>
      </c>
      <c r="Y107" s="26" t="n">
        <f aca="false">IF(X107&lt;=(Datos!$D$27-Datos!$C$27)/(Datos!$E$27-Datos!$C$27),Datos!$C$27+SQRT((Datos!$E$27-Datos!$C$27)*(Datos!$D$27-Datos!$C$27)*X107),Datos!$E$27-SQRT((Datos!$E$27-Datos!$C$27)*(Datos!$E$27-Datos!$D$27)*(1-X107)))</f>
        <v>0.205796645586711</v>
      </c>
      <c r="Z107" s="24" t="n">
        <f aca="false">(1+Q107)</f>
        <v>1.13305036884842</v>
      </c>
      <c r="AA107" s="24" t="n">
        <f aca="false">Z107*(1+S107)</f>
        <v>1.30690795694395</v>
      </c>
      <c r="AB107" s="24" t="n">
        <f aca="false">AA107*(1+U107)</f>
        <v>1.51054882076817</v>
      </c>
      <c r="AC107" s="24" t="n">
        <f aca="false">AB107*(1+W107)</f>
        <v>1.81429084104085</v>
      </c>
      <c r="AD107" s="24" t="n">
        <f aca="false">AC107*(1+Y107)</f>
        <v>2.18766581024574</v>
      </c>
      <c r="AE107" s="23" t="n">
        <f aca="false">E107*Q107</f>
        <v>5237.22319272764</v>
      </c>
      <c r="AF107" s="23" t="n">
        <f aca="false">AE107*(1+S107)</f>
        <v>6040.83353313203</v>
      </c>
      <c r="AG107" s="23" t="n">
        <f aca="false">AF107*(1+U107)</f>
        <v>6982.10912363488</v>
      </c>
      <c r="AH107" s="23" t="n">
        <f aca="false">AG107*(1+W107)</f>
        <v>8386.07561701751</v>
      </c>
      <c r="AI107" s="23" t="n">
        <f aca="false">AH107*(1+Y107)</f>
        <v>10111.9018486362</v>
      </c>
      <c r="AJ107" s="25" t="n">
        <f aca="false">G107*Z107</f>
        <v>44212.9458814195</v>
      </c>
      <c r="AK107" s="25" t="n">
        <f aca="false">I107*AA107</f>
        <v>47033.5405297048</v>
      </c>
      <c r="AL107" s="25" t="n">
        <f aca="false">K107*AB107</f>
        <v>56901.3530690567</v>
      </c>
      <c r="AM107" s="25" t="n">
        <f aca="false">M107*AC107</f>
        <v>75893.2973832656</v>
      </c>
      <c r="AN107" s="25" t="n">
        <f aca="false">O107*AD107</f>
        <v>91192.424864241</v>
      </c>
      <c r="AO107" s="25" t="n">
        <f aca="false">C107/Datos!$D$8</f>
        <v>14046.2067552773</v>
      </c>
      <c r="AP107" s="25" t="n">
        <f aca="false">AJ107-AO107</f>
        <v>30166.7391261423</v>
      </c>
      <c r="AQ107" s="25" t="n">
        <f aca="false">AK107-AO107</f>
        <v>32987.3337744275</v>
      </c>
      <c r="AR107" s="25" t="n">
        <f aca="false">AL107-AO107</f>
        <v>42855.1463137795</v>
      </c>
      <c r="AS107" s="25" t="n">
        <f aca="false">AM107-AO107</f>
        <v>61847.0906279884</v>
      </c>
      <c r="AT107" s="25" t="n">
        <f aca="false">AN107-AO107</f>
        <v>77146.2181089637</v>
      </c>
      <c r="AU107" s="25" t="n">
        <f aca="false">AP107*Datos!$D$6</f>
        <v>15083.3695630711</v>
      </c>
      <c r="AV107" s="25" t="n">
        <f aca="false">AQ107*Datos!$D$6</f>
        <v>16493.6668872138</v>
      </c>
      <c r="AW107" s="25" t="n">
        <f aca="false">AR107*Datos!$D$6</f>
        <v>21427.5731568897</v>
      </c>
      <c r="AX107" s="25" t="n">
        <f aca="false">AS107*Datos!$D$6</f>
        <v>30923.5453139942</v>
      </c>
      <c r="AY107" s="25" t="n">
        <f aca="false">AT107*Datos!$D$6</f>
        <v>38573.1090544819</v>
      </c>
      <c r="AZ107" s="25" t="n">
        <f aca="false">AJ107-AU107-AE107</f>
        <v>23892.3531256208</v>
      </c>
      <c r="BA107" s="25" t="n">
        <f aca="false">AK107-AV107-AF107</f>
        <v>24499.040109359</v>
      </c>
      <c r="BB107" s="25" t="n">
        <f aca="false">AL107-AW107-AG107</f>
        <v>28491.6707885321</v>
      </c>
      <c r="BC107" s="25" t="n">
        <f aca="false">AM107-AX107-AH107</f>
        <v>36583.6764522539</v>
      </c>
      <c r="BD107" s="25" t="n">
        <f aca="false">AN107-AY107-AI107</f>
        <v>42507.4139611229</v>
      </c>
      <c r="BE107" s="25" t="n">
        <f aca="false">AZ107/Z107</f>
        <v>21086.7528774592</v>
      </c>
      <c r="BF107" s="25" t="n">
        <f aca="false">BA107/AA107</f>
        <v>18745.8037723231</v>
      </c>
      <c r="BG107" s="25" t="n">
        <f aca="false">BB107/AB107</f>
        <v>18861.8006891317</v>
      </c>
      <c r="BH107" s="25" t="n">
        <f aca="false">BC107/AC107</f>
        <v>20164.1741360862</v>
      </c>
      <c r="BI107" s="25" t="n">
        <f aca="false">BD107/AD107</f>
        <v>19430.4878569858</v>
      </c>
      <c r="BJ107" s="25" t="n">
        <f aca="false">E107*AD107</f>
        <v>86112.4566472186</v>
      </c>
      <c r="BK107" s="25" t="n">
        <f aca="false">0.2*C107*AD107</f>
        <v>30728.4062821629</v>
      </c>
      <c r="BL107" s="25" t="n">
        <f aca="false">BJ107+BK107</f>
        <v>116840.862929381</v>
      </c>
      <c r="BM107" s="25" t="n">
        <f aca="false">BK107*Datos!$D$6</f>
        <v>15364.2031410814</v>
      </c>
      <c r="BN107" s="25" t="n">
        <f aca="false">BL107-BM107</f>
        <v>101476.6597883</v>
      </c>
      <c r="BO107" s="25" t="n">
        <f aca="false">BN107/AD107</f>
        <v>46385.8141920228</v>
      </c>
      <c r="BP107" s="25" t="n">
        <f aca="false">-(C107+E107)</f>
        <v>-109593.74459077</v>
      </c>
      <c r="BQ107" s="25" t="n">
        <f aca="false">BE107</f>
        <v>21086.7528774592</v>
      </c>
      <c r="BR107" s="25" t="n">
        <f aca="false">BF107</f>
        <v>18745.8037723231</v>
      </c>
      <c r="BS107" s="25" t="n">
        <f aca="false">BG107</f>
        <v>18861.8006891317</v>
      </c>
      <c r="BT107" s="25" t="n">
        <f aca="false">BH107</f>
        <v>20164.1741360862</v>
      </c>
      <c r="BU107" s="25" t="n">
        <f aca="false">BI107+BO107</f>
        <v>65816.3020490086</v>
      </c>
      <c r="BV107" s="27" t="n">
        <f aca="false">IFERROR(IRR(BP107:BU107,0.1),NA())*100</f>
        <v>8.16853684313156</v>
      </c>
    </row>
    <row r="108" customFormat="false" ht="15" hidden="false" customHeight="true" outlineLevel="0" collapsed="false">
      <c r="A108" s="23" t="n">
        <v>107</v>
      </c>
      <c r="B108" s="24" t="n">
        <f aca="true">RAND()</f>
        <v>0.217595063104499</v>
      </c>
      <c r="C108" s="25" t="n">
        <f aca="false">IF(B108&lt;=(Datos!$D$14-Datos!$C$14)/(Datos!$E$14-Datos!$C$14),Datos!$C$14+SQRT((Datos!$E$14-Datos!$C$14)*(Datos!$D$14-Datos!$C$14)*B108),Datos!$E$14-SQRT((Datos!$E$14-Datos!$C$14)*(Datos!$E$14-Datos!$D$14)*(1-B108)))</f>
        <v>69329.417197328</v>
      </c>
      <c r="D108" s="24" t="n">
        <f aca="true">RAND()</f>
        <v>0.0822414571866781</v>
      </c>
      <c r="E108" s="25" t="n">
        <f aca="false">IF(D108&lt;=(Datos!$D$15-Datos!$C$15)/(Datos!$E$15-Datos!$C$15),Datos!$C$15+SQRT((Datos!$E$15-Datos!$C$15)*(Datos!$D$15-Datos!$C$15)*D108),Datos!$E$15-SQRT((Datos!$E$15-Datos!$C$15)*(Datos!$E$15-Datos!$D$15)*(1-D108)))</f>
        <v>27483.5678547205</v>
      </c>
      <c r="F108" s="24" t="n">
        <f aca="true">RAND()</f>
        <v>0.921710287182859</v>
      </c>
      <c r="G108" s="25" t="n">
        <f aca="false">IF(F108&lt;=(Datos!$D$19-Datos!$C$19)/(Datos!$E$19-Datos!$C$19),Datos!$C$19+SQRT((Datos!$E$19-Datos!$C$19)*(Datos!$D$19-Datos!$C$19)*F108),Datos!$E$19-SQRT((Datos!$E$19-Datos!$C$19)*(Datos!$E$19-Datos!$D$19)*(1-F108)))</f>
        <v>42576.8350321768</v>
      </c>
      <c r="H108" s="24" t="n">
        <f aca="true">RAND()</f>
        <v>0.934320175787332</v>
      </c>
      <c r="I108" s="25" t="n">
        <f aca="false">IF(H108&lt;=(Datos!$D$19-Datos!$C$19)/(Datos!$E$19-Datos!$C$19),Datos!$C$19+SQRT((Datos!$E$19-Datos!$C$19)*(Datos!$D$19-Datos!$C$19)*H108),Datos!$E$19-SQRT((Datos!$E$19-Datos!$C$19)*(Datos!$E$19-Datos!$D$19)*(1-H108)))</f>
        <v>42780.5435764697</v>
      </c>
      <c r="J108" s="24" t="n">
        <f aca="true">RAND()</f>
        <v>0.170740344017054</v>
      </c>
      <c r="K108" s="25" t="n">
        <f aca="false">IF(J108&lt;=(Datos!$D$19-Datos!$C$19)/(Datos!$E$19-Datos!$C$19),Datos!$C$19+SQRT((Datos!$E$19-Datos!$C$19)*(Datos!$D$19-Datos!$C$19)*J108),Datos!$E$19-SQRT((Datos!$E$19-Datos!$C$19)*(Datos!$E$19-Datos!$D$19)*(1-J108)))</f>
        <v>35060.7362707968</v>
      </c>
      <c r="L108" s="24" t="n">
        <f aca="true">RAND()</f>
        <v>0.185973947841616</v>
      </c>
      <c r="M108" s="25" t="n">
        <f aca="false">IF(L108&lt;=(Datos!$D$19-Datos!$C$19)/(Datos!$E$19-Datos!$C$19),Datos!$C$19+SQRT((Datos!$E$19-Datos!$C$19)*(Datos!$D$19-Datos!$C$19)*L108),Datos!$E$19-SQRT((Datos!$E$19-Datos!$C$19)*(Datos!$E$19-Datos!$D$19)*(1-L108)))</f>
        <v>35281.6751297522</v>
      </c>
      <c r="N108" s="24" t="n">
        <f aca="true">RAND()</f>
        <v>0.618680233645129</v>
      </c>
      <c r="O108" s="25" t="n">
        <f aca="false">IF(N108&lt;=(Datos!$D$19-Datos!$C$19)/(Datos!$E$19-Datos!$C$19),Datos!$C$19+SQRT((Datos!$E$19-Datos!$C$19)*(Datos!$D$19-Datos!$C$19)*N108),Datos!$E$19-SQRT((Datos!$E$19-Datos!$C$19)*(Datos!$E$19-Datos!$D$19)*(1-N108)))</f>
        <v>39633.3812883519</v>
      </c>
      <c r="P108" s="24" t="n">
        <f aca="true">RAND()</f>
        <v>0.724777987421405</v>
      </c>
      <c r="Q108" s="26" t="n">
        <f aca="false">IF(P108&lt;=(Datos!$D$23-Datos!$C$23)/(Datos!$E$23-Datos!$C$23),Datos!$C$23+SQRT((Datos!$E$23-Datos!$C$23)*(Datos!$D$23-Datos!$C$23)*P108),Datos!$E$23-SQRT((Datos!$E$23-Datos!$C$23)*(Datos!$E$23-Datos!$D$23)*(1-P108)))</f>
        <v>0.157742425499586</v>
      </c>
      <c r="R108" s="24" t="n">
        <f aca="true">RAND()</f>
        <v>0.776834852154196</v>
      </c>
      <c r="S108" s="26" t="n">
        <f aca="false">IF(R108&lt;=(Datos!$D$24-Datos!$C$24)/(Datos!$E$24-Datos!$C$24),Datos!$C$24+SQRT((Datos!$E$24-Datos!$C$24)*(Datos!$D$24-Datos!$C$24)*R108),Datos!$E$24-SQRT((Datos!$E$24-Datos!$C$24)*(Datos!$E$24-Datos!$D$24)*(1-R108)))</f>
        <v>0.159957613262826</v>
      </c>
      <c r="T108" s="24" t="n">
        <f aca="true">RAND()</f>
        <v>0.925587449325029</v>
      </c>
      <c r="U108" s="26" t="n">
        <f aca="false">IF(T108&lt;=(Datos!$D$25-Datos!$C$25)/(Datos!$E$25-Datos!$C$25),Datos!$C$25+SQRT((Datos!$E$25-Datos!$C$25)*(Datos!$D$25-Datos!$C$25)*T108),Datos!$E$25-SQRT((Datos!$E$25-Datos!$C$25)*(Datos!$E$25-Datos!$D$25)*(1-T108)))</f>
        <v>0.205565487819468</v>
      </c>
      <c r="V108" s="24" t="n">
        <f aca="true">RAND()</f>
        <v>0.915465771040329</v>
      </c>
      <c r="W108" s="26" t="n">
        <f aca="false">IF(V108&lt;=(Datos!$D$26-Datos!$C$26)/(Datos!$E$26-Datos!$C$26),Datos!$C$26+SQRT((Datos!$E$26-Datos!$C$26)*(Datos!$D$26-Datos!$C$26)*V108),Datos!$E$26-SQRT((Datos!$E$26-Datos!$C$26)*(Datos!$E$26-Datos!$D$26)*(1-V108)))</f>
        <v>0.232799133703245</v>
      </c>
      <c r="X108" s="24" t="n">
        <f aca="true">RAND()</f>
        <v>0.570914783292491</v>
      </c>
      <c r="Y108" s="26" t="n">
        <f aca="false">IF(X108&lt;=(Datos!$D$27-Datos!$C$27)/(Datos!$E$27-Datos!$C$27),Datos!$C$27+SQRT((Datos!$E$27-Datos!$C$27)*(Datos!$D$27-Datos!$C$27)*X108),Datos!$E$27-SQRT((Datos!$E$27-Datos!$C$27)*(Datos!$E$27-Datos!$D$27)*(1-X108)))</f>
        <v>0.231864148805484</v>
      </c>
      <c r="Z108" s="24" t="n">
        <f aca="false">(1+Q108)</f>
        <v>1.15774242549959</v>
      </c>
      <c r="AA108" s="24" t="n">
        <f aca="false">Z108*(1+S108)</f>
        <v>1.34293214065562</v>
      </c>
      <c r="AB108" s="24" t="n">
        <f aca="false">AA108*(1+U108)</f>
        <v>1.61899264125793</v>
      </c>
      <c r="AC108" s="24" t="n">
        <f aca="false">AB108*(1+W108)</f>
        <v>1.9958927256147</v>
      </c>
      <c r="AD108" s="24" t="n">
        <f aca="false">AC108*(1+Y108)</f>
        <v>2.45866869354642</v>
      </c>
      <c r="AE108" s="23" t="n">
        <f aca="false">E108*Q108</f>
        <v>4335.32465478607</v>
      </c>
      <c r="AF108" s="23" t="n">
        <f aca="false">AE108*(1+S108)</f>
        <v>5028.79283928513</v>
      </c>
      <c r="AG108" s="23" t="n">
        <f aca="false">AF108*(1+U108)</f>
        <v>6062.53909243583</v>
      </c>
      <c r="AH108" s="23" t="n">
        <f aca="false">AG108*(1+W108)</f>
        <v>7473.89294119694</v>
      </c>
      <c r="AI108" s="23" t="n">
        <f aca="false">AH108*(1+Y108)</f>
        <v>9206.82076627089</v>
      </c>
      <c r="AJ108" s="25" t="n">
        <f aca="false">G108*Z108</f>
        <v>49293.0082602481</v>
      </c>
      <c r="AK108" s="25" t="n">
        <f aca="false">I108*AA108</f>
        <v>57451.3669635592</v>
      </c>
      <c r="AL108" s="25" t="n">
        <f aca="false">K108*AB108</f>
        <v>56763.074019505</v>
      </c>
      <c r="AM108" s="25" t="n">
        <f aca="false">M108*AC108</f>
        <v>70418.4387389735</v>
      </c>
      <c r="AN108" s="25" t="n">
        <f aca="false">O108*AD108</f>
        <v>97445.3537930592</v>
      </c>
      <c r="AO108" s="25" t="n">
        <f aca="false">C108/Datos!$D$8</f>
        <v>13865.8834394656</v>
      </c>
      <c r="AP108" s="25" t="n">
        <f aca="false">AJ108-AO108</f>
        <v>35427.1248207825</v>
      </c>
      <c r="AQ108" s="25" t="n">
        <f aca="false">AK108-AO108</f>
        <v>43585.4835240936</v>
      </c>
      <c r="AR108" s="25" t="n">
        <f aca="false">AL108-AO108</f>
        <v>42897.1905800394</v>
      </c>
      <c r="AS108" s="25" t="n">
        <f aca="false">AM108-AO108</f>
        <v>56552.5552995079</v>
      </c>
      <c r="AT108" s="25" t="n">
        <f aca="false">AN108-AO108</f>
        <v>83579.4703535936</v>
      </c>
      <c r="AU108" s="25" t="n">
        <f aca="false">AP108*Datos!$D$6</f>
        <v>17713.5624103913</v>
      </c>
      <c r="AV108" s="25" t="n">
        <f aca="false">AQ108*Datos!$D$6</f>
        <v>21792.7417620468</v>
      </c>
      <c r="AW108" s="25" t="n">
        <f aca="false">AR108*Datos!$D$6</f>
        <v>21448.5952900197</v>
      </c>
      <c r="AX108" s="25" t="n">
        <f aca="false">AS108*Datos!$D$6</f>
        <v>28276.277649754</v>
      </c>
      <c r="AY108" s="25" t="n">
        <f aca="false">AT108*Datos!$D$6</f>
        <v>41789.7351767968</v>
      </c>
      <c r="AZ108" s="25" t="n">
        <f aca="false">AJ108-AU108-AE108</f>
        <v>27244.1211950708</v>
      </c>
      <c r="BA108" s="25" t="n">
        <f aca="false">AK108-AV108-AF108</f>
        <v>30629.8323622273</v>
      </c>
      <c r="BB108" s="25" t="n">
        <f aca="false">AL108-AW108-AG108</f>
        <v>29251.9396370495</v>
      </c>
      <c r="BC108" s="25" t="n">
        <f aca="false">AM108-AX108-AH108</f>
        <v>34668.2681480226</v>
      </c>
      <c r="BD108" s="25" t="n">
        <f aca="false">AN108-AY108-AI108</f>
        <v>46448.7978499915</v>
      </c>
      <c r="BE108" s="25" t="n">
        <f aca="false">AZ108/Z108</f>
        <v>23532.1092110056</v>
      </c>
      <c r="BF108" s="25" t="n">
        <f aca="false">BA108/AA108</f>
        <v>22808.1758079555</v>
      </c>
      <c r="BG108" s="25" t="n">
        <f aca="false">BB108/AB108</f>
        <v>18067.988014029</v>
      </c>
      <c r="BH108" s="25" t="n">
        <f aca="false">BC108/AC108</f>
        <v>17369.8053523119</v>
      </c>
      <c r="BI108" s="25" t="n">
        <f aca="false">BD108/AD108</f>
        <v>18891.849061206</v>
      </c>
      <c r="BJ108" s="25" t="n">
        <f aca="false">E108*AD108</f>
        <v>67572.9878713598</v>
      </c>
      <c r="BK108" s="25" t="n">
        <f aca="false">0.2*C108*AD108</f>
        <v>34091.6135209778</v>
      </c>
      <c r="BL108" s="25" t="n">
        <f aca="false">BJ108+BK108</f>
        <v>101664.601392338</v>
      </c>
      <c r="BM108" s="25" t="n">
        <f aca="false">BK108*Datos!$D$6</f>
        <v>17045.8067604889</v>
      </c>
      <c r="BN108" s="25" t="n">
        <f aca="false">BL108-BM108</f>
        <v>84618.7946318487</v>
      </c>
      <c r="BO108" s="25" t="n">
        <f aca="false">BN108/AD108</f>
        <v>34416.5095744533</v>
      </c>
      <c r="BP108" s="25" t="n">
        <f aca="false">-(C108+E108)</f>
        <v>-96812.9850520485</v>
      </c>
      <c r="BQ108" s="25" t="n">
        <f aca="false">BE108</f>
        <v>23532.1092110056</v>
      </c>
      <c r="BR108" s="25" t="n">
        <f aca="false">BF108</f>
        <v>22808.1758079555</v>
      </c>
      <c r="BS108" s="25" t="n">
        <f aca="false">BG108</f>
        <v>18067.988014029</v>
      </c>
      <c r="BT108" s="25" t="n">
        <f aca="false">BH108</f>
        <v>17369.8053523119</v>
      </c>
      <c r="BU108" s="25" t="n">
        <f aca="false">BI108+BO108</f>
        <v>53308.3586356593</v>
      </c>
      <c r="BV108" s="27" t="n">
        <f aca="false">IFERROR(IRR(BP108:BU108,0.1),NA())*100</f>
        <v>10.7032675321172</v>
      </c>
    </row>
    <row r="109" customFormat="false" ht="15" hidden="false" customHeight="true" outlineLevel="0" collapsed="false">
      <c r="A109" s="23" t="n">
        <v>108</v>
      </c>
      <c r="B109" s="24" t="n">
        <f aca="true">RAND()</f>
        <v>0.0439584479632818</v>
      </c>
      <c r="C109" s="25" t="n">
        <f aca="false">IF(B109&lt;=(Datos!$D$14-Datos!$C$14)/(Datos!$E$14-Datos!$C$14),Datos!$C$14+SQRT((Datos!$E$14-Datos!$C$14)*(Datos!$D$14-Datos!$C$14)*B109),Datos!$E$14-SQRT((Datos!$E$14-Datos!$C$14)*(Datos!$E$14-Datos!$D$14)*(1-B109)))</f>
        <v>64193.2540091572</v>
      </c>
      <c r="D109" s="24" t="n">
        <f aca="true">RAND()</f>
        <v>0.585821491394446</v>
      </c>
      <c r="E109" s="25" t="n">
        <f aca="false">IF(D109&lt;=(Datos!$D$15-Datos!$C$15)/(Datos!$E$15-Datos!$C$15),Datos!$C$15+SQRT((Datos!$E$15-Datos!$C$15)*(Datos!$D$15-Datos!$C$15)*D109),Datos!$E$15-SQRT((Datos!$E$15-Datos!$C$15)*(Datos!$E$15-Datos!$D$15)*(1-D109)))</f>
        <v>32117.9459345401</v>
      </c>
      <c r="F109" s="24" t="n">
        <f aca="true">RAND()</f>
        <v>0.539942779985035</v>
      </c>
      <c r="G109" s="25" t="n">
        <f aca="false">IF(F109&lt;=(Datos!$D$19-Datos!$C$19)/(Datos!$E$19-Datos!$C$19),Datos!$C$19+SQRT((Datos!$E$19-Datos!$C$19)*(Datos!$D$19-Datos!$C$19)*F109),Datos!$E$19-SQRT((Datos!$E$19-Datos!$C$19)*(Datos!$E$19-Datos!$D$19)*(1-F109)))</f>
        <v>38999.5231539096</v>
      </c>
      <c r="H109" s="24" t="n">
        <f aca="true">RAND()</f>
        <v>0.25285054703591</v>
      </c>
      <c r="I109" s="25" t="n">
        <f aca="false">IF(H109&lt;=(Datos!$D$19-Datos!$C$19)/(Datos!$E$19-Datos!$C$19),Datos!$C$19+SQRT((Datos!$E$19-Datos!$C$19)*(Datos!$D$19-Datos!$C$19)*H109),Datos!$E$19-SQRT((Datos!$E$19-Datos!$C$19)*(Datos!$E$19-Datos!$D$19)*(1-H109)))</f>
        <v>36158.537330843</v>
      </c>
      <c r="J109" s="24" t="n">
        <f aca="true">RAND()</f>
        <v>0.381947286059023</v>
      </c>
      <c r="K109" s="25" t="n">
        <f aca="false">IF(J109&lt;=(Datos!$D$19-Datos!$C$19)/(Datos!$E$19-Datos!$C$19),Datos!$C$19+SQRT((Datos!$E$19-Datos!$C$19)*(Datos!$D$19-Datos!$C$19)*J109),Datos!$E$19-SQRT((Datos!$E$19-Datos!$C$19)*(Datos!$E$19-Datos!$D$19)*(1-J109)))</f>
        <v>37569.1540418235</v>
      </c>
      <c r="L109" s="24" t="n">
        <f aca="true">RAND()</f>
        <v>0.813877427146902</v>
      </c>
      <c r="M109" s="25" t="n">
        <f aca="false">IF(L109&lt;=(Datos!$D$19-Datos!$C$19)/(Datos!$E$19-Datos!$C$19),Datos!$C$19+SQRT((Datos!$E$19-Datos!$C$19)*(Datos!$D$19-Datos!$C$19)*L109),Datos!$E$19-SQRT((Datos!$E$19-Datos!$C$19)*(Datos!$E$19-Datos!$D$19)*(1-L109)))</f>
        <v>41263.799662226</v>
      </c>
      <c r="N109" s="24" t="n">
        <f aca="true">RAND()</f>
        <v>0.14676150438741</v>
      </c>
      <c r="O109" s="25" t="n">
        <f aca="false">IF(N109&lt;=(Datos!$D$19-Datos!$C$19)/(Datos!$E$19-Datos!$C$19),Datos!$C$19+SQRT((Datos!$E$19-Datos!$C$19)*(Datos!$D$19-Datos!$C$19)*N109),Datos!$E$19-SQRT((Datos!$E$19-Datos!$C$19)*(Datos!$E$19-Datos!$D$19)*(1-N109)))</f>
        <v>34691.931975009</v>
      </c>
      <c r="P109" s="24" t="n">
        <f aca="true">RAND()</f>
        <v>0.454717531684005</v>
      </c>
      <c r="Q109" s="26" t="n">
        <f aca="false">IF(P109&lt;=(Datos!$D$23-Datos!$C$23)/(Datos!$E$23-Datos!$C$23),Datos!$C$23+SQRT((Datos!$E$23-Datos!$C$23)*(Datos!$D$23-Datos!$C$23)*P109),Datos!$E$23-SQRT((Datos!$E$23-Datos!$C$23)*(Datos!$E$23-Datos!$D$23)*(1-P109)))</f>
        <v>0.148609291445808</v>
      </c>
      <c r="R109" s="24" t="n">
        <f aca="true">RAND()</f>
        <v>0.315928297898343</v>
      </c>
      <c r="S109" s="26" t="n">
        <f aca="false">IF(R109&lt;=(Datos!$D$24-Datos!$C$24)/(Datos!$E$24-Datos!$C$24),Datos!$C$24+SQRT((Datos!$E$24-Datos!$C$24)*(Datos!$D$24-Datos!$C$24)*R109),Datos!$E$24-SQRT((Datos!$E$24-Datos!$C$24)*(Datos!$E$24-Datos!$D$24)*(1-R109)))</f>
        <v>0.143846822350515</v>
      </c>
      <c r="T109" s="24" t="n">
        <f aca="true">RAND()</f>
        <v>0.959217354281193</v>
      </c>
      <c r="U109" s="26" t="n">
        <f aca="false">IF(T109&lt;=(Datos!$D$25-Datos!$C$25)/(Datos!$E$25-Datos!$C$25),Datos!$C$25+SQRT((Datos!$E$25-Datos!$C$25)*(Datos!$D$25-Datos!$C$25)*T109),Datos!$E$25-SQRT((Datos!$E$25-Datos!$C$25)*(Datos!$E$25-Datos!$D$25)*(1-T109)))</f>
        <v>0.209313962005839</v>
      </c>
      <c r="V109" s="24" t="n">
        <f aca="true">RAND()</f>
        <v>0.808384484650025</v>
      </c>
      <c r="W109" s="26" t="n">
        <f aca="false">IF(V109&lt;=(Datos!$D$26-Datos!$C$26)/(Datos!$E$26-Datos!$C$26),Datos!$C$26+SQRT((Datos!$E$26-Datos!$C$26)*(Datos!$D$26-Datos!$C$26)*V109),Datos!$E$26-SQRT((Datos!$E$26-Datos!$C$26)*(Datos!$E$26-Datos!$D$26)*(1-V109)))</f>
        <v>0.224103005894025</v>
      </c>
      <c r="X109" s="24" t="n">
        <f aca="true">RAND()</f>
        <v>0.410293284514782</v>
      </c>
      <c r="Y109" s="26" t="n">
        <f aca="false">IF(X109&lt;=(Datos!$D$27-Datos!$C$27)/(Datos!$E$27-Datos!$C$27),Datos!$C$27+SQRT((Datos!$E$27-Datos!$C$27)*(Datos!$D$27-Datos!$C$27)*X109),Datos!$E$27-SQRT((Datos!$E$27-Datos!$C$27)*(Datos!$E$27-Datos!$D$27)*(1-X109)))</f>
        <v>0.223569367683676</v>
      </c>
      <c r="Z109" s="24" t="n">
        <f aca="false">(1+Q109)</f>
        <v>1.14860929144581</v>
      </c>
      <c r="AA109" s="24" t="n">
        <f aca="false">Z109*(1+S109)</f>
        <v>1.31383308814256</v>
      </c>
      <c r="AB109" s="24" t="n">
        <f aca="false">AA109*(1+U109)</f>
        <v>1.58883669723605</v>
      </c>
      <c r="AC109" s="24" t="n">
        <f aca="false">AB109*(1+W109)</f>
        <v>1.94489977696138</v>
      </c>
      <c r="AD109" s="24" t="n">
        <f aca="false">AC109*(1+Y109)</f>
        <v>2.37971979030476</v>
      </c>
      <c r="AE109" s="23" t="n">
        <f aca="false">E109*Q109</f>
        <v>4773.02518802679</v>
      </c>
      <c r="AF109" s="23" t="n">
        <f aca="false">AE109*(1+S109)</f>
        <v>5459.60969432341</v>
      </c>
      <c r="AG109" s="23" t="n">
        <f aca="false">AF109*(1+U109)</f>
        <v>6602.38223044773</v>
      </c>
      <c r="AH109" s="23" t="n">
        <f aca="false">AG109*(1+W109)</f>
        <v>8081.99593435236</v>
      </c>
      <c r="AI109" s="23" t="n">
        <f aca="false">AH109*(1+Y109)</f>
        <v>9888.88265501755</v>
      </c>
      <c r="AJ109" s="25" t="n">
        <f aca="false">G109*Z109</f>
        <v>44795.2146565365</v>
      </c>
      <c r="AK109" s="25" t="n">
        <f aca="false">I109*AA109</f>
        <v>47506.2827640996</v>
      </c>
      <c r="AL109" s="25" t="n">
        <f aca="false">K109*AB109</f>
        <v>59691.2506257633</v>
      </c>
      <c r="AM109" s="25" t="n">
        <f aca="false">M109*AC109</f>
        <v>80253.9547596426</v>
      </c>
      <c r="AN109" s="25" t="n">
        <f aca="false">O109*AD109</f>
        <v>82557.0770848354</v>
      </c>
      <c r="AO109" s="25" t="n">
        <f aca="false">C109/Datos!$D$8</f>
        <v>12838.6508018314</v>
      </c>
      <c r="AP109" s="25" t="n">
        <f aca="false">AJ109-AO109</f>
        <v>31956.5638547051</v>
      </c>
      <c r="AQ109" s="25" t="n">
        <f aca="false">AK109-AO109</f>
        <v>34667.6319622682</v>
      </c>
      <c r="AR109" s="25" t="n">
        <f aca="false">AL109-AO109</f>
        <v>46852.5998239319</v>
      </c>
      <c r="AS109" s="25" t="n">
        <f aca="false">AM109-AO109</f>
        <v>67415.3039578112</v>
      </c>
      <c r="AT109" s="25" t="n">
        <f aca="false">AN109-AO109</f>
        <v>69718.426283004</v>
      </c>
      <c r="AU109" s="25" t="n">
        <f aca="false">AP109*Datos!$D$6</f>
        <v>15978.2819273525</v>
      </c>
      <c r="AV109" s="25" t="n">
        <f aca="false">AQ109*Datos!$D$6</f>
        <v>17333.8159811341</v>
      </c>
      <c r="AW109" s="25" t="n">
        <f aca="false">AR109*Datos!$D$6</f>
        <v>23426.2999119659</v>
      </c>
      <c r="AX109" s="25" t="n">
        <f aca="false">AS109*Datos!$D$6</f>
        <v>33707.6519789056</v>
      </c>
      <c r="AY109" s="25" t="n">
        <f aca="false">AT109*Datos!$D$6</f>
        <v>34859.213141502</v>
      </c>
      <c r="AZ109" s="25" t="n">
        <f aca="false">AJ109-AU109-AE109</f>
        <v>24043.9075411572</v>
      </c>
      <c r="BA109" s="25" t="n">
        <f aca="false">AK109-AV109-AF109</f>
        <v>24712.8570886421</v>
      </c>
      <c r="BB109" s="25" t="n">
        <f aca="false">AL109-AW109-AG109</f>
        <v>29662.5684833496</v>
      </c>
      <c r="BC109" s="25" t="n">
        <f aca="false">AM109-AX109-AH109</f>
        <v>38464.3068463847</v>
      </c>
      <c r="BD109" s="25" t="n">
        <f aca="false">AN109-AY109-AI109</f>
        <v>37808.9812883159</v>
      </c>
      <c r="BE109" s="25" t="n">
        <f aca="false">AZ109/Z109</f>
        <v>20933.0602844872</v>
      </c>
      <c r="BF109" s="25" t="n">
        <f aca="false">BA109/AA109</f>
        <v>18809.7387040084</v>
      </c>
      <c r="BG109" s="25" t="n">
        <f aca="false">BB109/AB109</f>
        <v>18669.362644349</v>
      </c>
      <c r="BH109" s="25" t="n">
        <f aca="false">BC109/AC109</f>
        <v>19777.012318074</v>
      </c>
      <c r="BI109" s="25" t="n">
        <f aca="false">BD109/AD109</f>
        <v>15887.9971677144</v>
      </c>
      <c r="BJ109" s="25" t="n">
        <f aca="false">E109*AD109</f>
        <v>76431.7115643635</v>
      </c>
      <c r="BK109" s="25" t="n">
        <f aca="false">0.2*C109*AD109</f>
        <v>30552.3913939304</v>
      </c>
      <c r="BL109" s="25" t="n">
        <f aca="false">BJ109+BK109</f>
        <v>106984.102958294</v>
      </c>
      <c r="BM109" s="25" t="n">
        <f aca="false">BK109*Datos!$D$6</f>
        <v>15276.1956969652</v>
      </c>
      <c r="BN109" s="25" t="n">
        <f aca="false">BL109-BM109</f>
        <v>91707.9072613286</v>
      </c>
      <c r="BO109" s="25" t="n">
        <f aca="false">BN109/AD109</f>
        <v>38537.2713354558</v>
      </c>
      <c r="BP109" s="25" t="n">
        <f aca="false">-(C109+E109)</f>
        <v>-96311.1999436973</v>
      </c>
      <c r="BQ109" s="25" t="n">
        <f aca="false">BE109</f>
        <v>20933.0602844872</v>
      </c>
      <c r="BR109" s="25" t="n">
        <f aca="false">BF109</f>
        <v>18809.7387040084</v>
      </c>
      <c r="BS109" s="25" t="n">
        <f aca="false">BG109</f>
        <v>18669.362644349</v>
      </c>
      <c r="BT109" s="25" t="n">
        <f aca="false">BH109</f>
        <v>19777.012318074</v>
      </c>
      <c r="BU109" s="25" t="n">
        <f aca="false">BI109+BO109</f>
        <v>54425.2685031702</v>
      </c>
      <c r="BV109" s="27" t="n">
        <f aca="false">IFERROR(IRR(BP109:BU109,0.1),NA())*100</f>
        <v>9.85822756905046</v>
      </c>
    </row>
    <row r="110" customFormat="false" ht="15" hidden="false" customHeight="true" outlineLevel="0" collapsed="false">
      <c r="A110" s="23" t="n">
        <v>109</v>
      </c>
      <c r="B110" s="24" t="n">
        <f aca="true">RAND()</f>
        <v>0.240471553202931</v>
      </c>
      <c r="C110" s="25" t="n">
        <f aca="false">IF(B110&lt;=(Datos!$D$14-Datos!$C$14)/(Datos!$E$14-Datos!$C$14),Datos!$C$14+SQRT((Datos!$E$14-Datos!$C$14)*(Datos!$D$14-Datos!$C$14)*B110),Datos!$E$14-SQRT((Datos!$E$14-Datos!$C$14)*(Datos!$E$14-Datos!$D$14)*(1-B110)))</f>
        <v>69807.5797871428</v>
      </c>
      <c r="D110" s="24" t="n">
        <f aca="true">RAND()</f>
        <v>0.547106043420674</v>
      </c>
      <c r="E110" s="25" t="n">
        <f aca="false">IF(D110&lt;=(Datos!$D$15-Datos!$C$15)/(Datos!$E$15-Datos!$C$15),Datos!$C$15+SQRT((Datos!$E$15-Datos!$C$15)*(Datos!$D$15-Datos!$C$15)*D110),Datos!$E$15-SQRT((Datos!$E$15-Datos!$C$15)*(Datos!$E$15-Datos!$D$15)*(1-D110)))</f>
        <v>31757.7858868567</v>
      </c>
      <c r="F110" s="24" t="n">
        <f aca="true">RAND()</f>
        <v>0.268971535571344</v>
      </c>
      <c r="G110" s="25" t="n">
        <f aca="false">IF(F110&lt;=(Datos!$D$19-Datos!$C$19)/(Datos!$E$19-Datos!$C$19),Datos!$C$19+SQRT((Datos!$E$19-Datos!$C$19)*(Datos!$D$19-Datos!$C$19)*F110),Datos!$E$19-SQRT((Datos!$E$19-Datos!$C$19)*(Datos!$E$19-Datos!$D$19)*(1-F110)))</f>
        <v>36351.8288969164</v>
      </c>
      <c r="H110" s="24" t="n">
        <f aca="true">RAND()</f>
        <v>0.205124238696234</v>
      </c>
      <c r="I110" s="25" t="n">
        <f aca="false">IF(H110&lt;=(Datos!$D$19-Datos!$C$19)/(Datos!$E$19-Datos!$C$19),Datos!$C$19+SQRT((Datos!$E$19-Datos!$C$19)*(Datos!$D$19-Datos!$C$19)*H110),Datos!$E$19-SQRT((Datos!$E$19-Datos!$C$19)*(Datos!$E$19-Datos!$D$19)*(1-H110)))</f>
        <v>35546.9483325911</v>
      </c>
      <c r="J110" s="24" t="n">
        <f aca="true">RAND()</f>
        <v>0.0018208693991052</v>
      </c>
      <c r="K110" s="25" t="n">
        <f aca="false">IF(J110&lt;=(Datos!$D$19-Datos!$C$19)/(Datos!$E$19-Datos!$C$19),Datos!$C$19+SQRT((Datos!$E$19-Datos!$C$19)*(Datos!$D$19-Datos!$C$19)*J110),Datos!$E$19-SQRT((Datos!$E$19-Datos!$C$19)*(Datos!$E$19-Datos!$D$19)*(1-J110)))</f>
        <v>30522.6187997631</v>
      </c>
      <c r="L110" s="24" t="n">
        <f aca="true">RAND()</f>
        <v>0.113430836923658</v>
      </c>
      <c r="M110" s="25" t="n">
        <f aca="false">IF(L110&lt;=(Datos!$D$19-Datos!$C$19)/(Datos!$E$19-Datos!$C$19),Datos!$C$19+SQRT((Datos!$E$19-Datos!$C$19)*(Datos!$D$19-Datos!$C$19)*L110),Datos!$E$19-SQRT((Datos!$E$19-Datos!$C$19)*(Datos!$E$19-Datos!$D$19)*(1-L110)))</f>
        <v>34124.8788513784</v>
      </c>
      <c r="N110" s="24" t="n">
        <f aca="true">RAND()</f>
        <v>0.279318292286106</v>
      </c>
      <c r="O110" s="25" t="n">
        <f aca="false">IF(N110&lt;=(Datos!$D$19-Datos!$C$19)/(Datos!$E$19-Datos!$C$19),Datos!$C$19+SQRT((Datos!$E$19-Datos!$C$19)*(Datos!$D$19-Datos!$C$19)*N110),Datos!$E$19-SQRT((Datos!$E$19-Datos!$C$19)*(Datos!$E$19-Datos!$D$19)*(1-N110)))</f>
        <v>36472.8466568362</v>
      </c>
      <c r="P110" s="24" t="n">
        <f aca="true">RAND()</f>
        <v>0.96231519820398</v>
      </c>
      <c r="Q110" s="26" t="n">
        <f aca="false">IF(P110&lt;=(Datos!$D$23-Datos!$C$23)/(Datos!$E$23-Datos!$C$23),Datos!$C$23+SQRT((Datos!$E$23-Datos!$C$23)*(Datos!$D$23-Datos!$C$23)*P110),Datos!$E$23-SQRT((Datos!$E$23-Datos!$C$23)*(Datos!$E$23-Datos!$D$23)*(1-P110)))</f>
        <v>0.171763942494565</v>
      </c>
      <c r="R110" s="24" t="n">
        <f aca="true">RAND()</f>
        <v>0.38390416369552</v>
      </c>
      <c r="S110" s="26" t="n">
        <f aca="false">IF(R110&lt;=(Datos!$D$24-Datos!$C$24)/(Datos!$E$24-Datos!$C$24),Datos!$C$24+SQRT((Datos!$E$24-Datos!$C$24)*(Datos!$D$24-Datos!$C$24)*R110),Datos!$E$24-SQRT((Datos!$E$24-Datos!$C$24)*(Datos!$E$24-Datos!$D$24)*(1-R110)))</f>
        <v>0.146287401823914</v>
      </c>
      <c r="T110" s="24" t="n">
        <f aca="true">RAND()</f>
        <v>0.575320298730031</v>
      </c>
      <c r="U110" s="26" t="n">
        <f aca="false">IF(T110&lt;=(Datos!$D$25-Datos!$C$25)/(Datos!$E$25-Datos!$C$25),Datos!$C$25+SQRT((Datos!$E$25-Datos!$C$25)*(Datos!$D$25-Datos!$C$25)*T110),Datos!$E$25-SQRT((Datos!$E$25-Datos!$C$25)*(Datos!$E$25-Datos!$D$25)*(1-T110)))</f>
        <v>0.185516624823606</v>
      </c>
      <c r="V110" s="24" t="n">
        <f aca="true">RAND()</f>
        <v>0.210212616294574</v>
      </c>
      <c r="W110" s="26" t="n">
        <f aca="false">IF(V110&lt;=(Datos!$D$26-Datos!$C$26)/(Datos!$E$26-Datos!$C$26),Datos!$C$26+SQRT((Datos!$E$26-Datos!$C$26)*(Datos!$D$26-Datos!$C$26)*V110),Datos!$E$26-SQRT((Datos!$E$26-Datos!$C$26)*(Datos!$E$26-Datos!$D$26)*(1-V110)))</f>
        <v>0.197155106027431</v>
      </c>
      <c r="X110" s="24" t="n">
        <f aca="true">RAND()</f>
        <v>0.746555557291827</v>
      </c>
      <c r="Y110" s="26" t="n">
        <f aca="false">IF(X110&lt;=(Datos!$D$27-Datos!$C$27)/(Datos!$E$27-Datos!$C$27),Datos!$C$27+SQRT((Datos!$E$27-Datos!$C$27)*(Datos!$D$27-Datos!$C$27)*X110),Datos!$E$27-SQRT((Datos!$E$27-Datos!$C$27)*(Datos!$E$27-Datos!$D$27)*(1-X110)))</f>
        <v>0.243005405927026</v>
      </c>
      <c r="Z110" s="24" t="n">
        <f aca="false">(1+Q110)</f>
        <v>1.17176394249456</v>
      </c>
      <c r="AA110" s="24" t="n">
        <f aca="false">Z110*(1+S110)</f>
        <v>1.34317824519304</v>
      </c>
      <c r="AB110" s="24" t="n">
        <f aca="false">AA110*(1+U110)</f>
        <v>1.59236013977775</v>
      </c>
      <c r="AC110" s="24" t="n">
        <f aca="false">AB110*(1+W110)</f>
        <v>1.90630207196949</v>
      </c>
      <c r="AD110" s="24" t="n">
        <f aca="false">AC110*(1+Y110)</f>
        <v>2.36954378078796</v>
      </c>
      <c r="AE110" s="23" t="n">
        <f aca="false">E110*Q110</f>
        <v>5454.84250882475</v>
      </c>
      <c r="AF110" s="23" t="n">
        <f aca="false">AE110*(1+S110)</f>
        <v>6252.81724679937</v>
      </c>
      <c r="AG110" s="23" t="n">
        <f aca="false">AF110*(1+U110)</f>
        <v>7412.81879806442</v>
      </c>
      <c r="AH110" s="23" t="n">
        <f aca="false">AG110*(1+W110)</f>
        <v>8874.29387415895</v>
      </c>
      <c r="AI110" s="23" t="n">
        <f aca="false">AH110*(1+Y110)</f>
        <v>11030.7952593647</v>
      </c>
      <c r="AJ110" s="25" t="n">
        <f aca="false">G110*Z110</f>
        <v>42595.7623451386</v>
      </c>
      <c r="AK110" s="25" t="n">
        <f aca="false">I110*AA110</f>
        <v>47745.8876833374</v>
      </c>
      <c r="AL110" s="25" t="n">
        <f aca="false">K110*AB110</f>
        <v>48603.0015383736</v>
      </c>
      <c r="AM110" s="25" t="n">
        <f aca="false">M110*AC110</f>
        <v>65052.3272600903</v>
      </c>
      <c r="AN110" s="25" t="n">
        <f aca="false">O110*AD110</f>
        <v>86424.0069633392</v>
      </c>
      <c r="AO110" s="25" t="n">
        <f aca="false">C110/Datos!$D$8</f>
        <v>13961.5159574286</v>
      </c>
      <c r="AP110" s="25" t="n">
        <f aca="false">AJ110-AO110</f>
        <v>28634.24638771</v>
      </c>
      <c r="AQ110" s="25" t="n">
        <f aca="false">AK110-AO110</f>
        <v>33784.3717259088</v>
      </c>
      <c r="AR110" s="25" t="n">
        <f aca="false">AL110-AO110</f>
        <v>34641.4855809451</v>
      </c>
      <c r="AS110" s="25" t="n">
        <f aca="false">AM110-AO110</f>
        <v>51090.8113026618</v>
      </c>
      <c r="AT110" s="25" t="n">
        <f aca="false">AN110-AO110</f>
        <v>72462.4910059107</v>
      </c>
      <c r="AU110" s="25" t="n">
        <f aca="false">AP110*Datos!$D$6</f>
        <v>14317.123193855</v>
      </c>
      <c r="AV110" s="25" t="n">
        <f aca="false">AQ110*Datos!$D$6</f>
        <v>16892.1858629544</v>
      </c>
      <c r="AW110" s="25" t="n">
        <f aca="false">AR110*Datos!$D$6</f>
        <v>17320.7427904725</v>
      </c>
      <c r="AX110" s="25" t="n">
        <f aca="false">AS110*Datos!$D$6</f>
        <v>25545.4056513309</v>
      </c>
      <c r="AY110" s="25" t="n">
        <f aca="false">AT110*Datos!$D$6</f>
        <v>36231.2455029553</v>
      </c>
      <c r="AZ110" s="25" t="n">
        <f aca="false">AJ110-AU110-AE110</f>
        <v>22823.7966424588</v>
      </c>
      <c r="BA110" s="25" t="n">
        <f aca="false">AK110-AV110-AF110</f>
        <v>24600.8845735836</v>
      </c>
      <c r="BB110" s="25" t="n">
        <f aca="false">AL110-AW110-AG110</f>
        <v>23869.4399498367</v>
      </c>
      <c r="BC110" s="25" t="n">
        <f aca="false">AM110-AX110-AH110</f>
        <v>30632.6277346005</v>
      </c>
      <c r="BD110" s="25" t="n">
        <f aca="false">AN110-AY110-AI110</f>
        <v>39161.9662010192</v>
      </c>
      <c r="BE110" s="25" t="n">
        <f aca="false">AZ110/Z110</f>
        <v>19478.1523946447</v>
      </c>
      <c r="BF110" s="25" t="n">
        <f aca="false">BA110/AA110</f>
        <v>18315.4280987093</v>
      </c>
      <c r="BG110" s="25" t="n">
        <f aca="false">BB110/AB110</f>
        <v>14989.9757935213</v>
      </c>
      <c r="BH110" s="25" t="n">
        <f aca="false">BC110/AC110</f>
        <v>16069.1362533917</v>
      </c>
      <c r="BI110" s="25" t="n">
        <f aca="false">BD110/AD110</f>
        <v>16527.2178208062</v>
      </c>
      <c r="BJ110" s="25" t="n">
        <f aca="false">E110*AD110</f>
        <v>75251.4640397969</v>
      </c>
      <c r="BK110" s="25" t="n">
        <f aca="false">0.2*C110*AD110</f>
        <v>33082.4233072967</v>
      </c>
      <c r="BL110" s="25" t="n">
        <f aca="false">BJ110+BK110</f>
        <v>108333.887347094</v>
      </c>
      <c r="BM110" s="25" t="n">
        <f aca="false">BK110*Datos!$D$6</f>
        <v>16541.2116536484</v>
      </c>
      <c r="BN110" s="25" t="n">
        <f aca="false">BL110-BM110</f>
        <v>91792.6756934453</v>
      </c>
      <c r="BO110" s="25" t="n">
        <f aca="false">BN110/AD110</f>
        <v>38738.543865571</v>
      </c>
      <c r="BP110" s="25" t="n">
        <f aca="false">-(C110+E110)</f>
        <v>-101565.365674</v>
      </c>
      <c r="BQ110" s="25" t="n">
        <f aca="false">BE110</f>
        <v>19478.1523946447</v>
      </c>
      <c r="BR110" s="25" t="n">
        <f aca="false">BF110</f>
        <v>18315.4280987093</v>
      </c>
      <c r="BS110" s="25" t="n">
        <f aca="false">BG110</f>
        <v>14989.9757935213</v>
      </c>
      <c r="BT110" s="25" t="n">
        <f aca="false">BH110</f>
        <v>16069.1362533917</v>
      </c>
      <c r="BU110" s="25" t="n">
        <f aca="false">BI110+BO110</f>
        <v>55265.7616863771</v>
      </c>
      <c r="BV110" s="27" t="n">
        <f aca="false">IFERROR(IRR(BP110:BU110,0.1),NA())*100</f>
        <v>5.91529788916254</v>
      </c>
    </row>
    <row r="111" customFormat="false" ht="15" hidden="false" customHeight="true" outlineLevel="0" collapsed="false">
      <c r="A111" s="23" t="n">
        <v>110</v>
      </c>
      <c r="B111" s="24" t="n">
        <f aca="true">RAND()</f>
        <v>0.753800790156847</v>
      </c>
      <c r="C111" s="25" t="n">
        <f aca="false">IF(B111&lt;=(Datos!$D$14-Datos!$C$14)/(Datos!$E$14-Datos!$C$14),Datos!$C$14+SQRT((Datos!$E$14-Datos!$C$14)*(Datos!$D$14-Datos!$C$14)*B111),Datos!$E$14-SQRT((Datos!$E$14-Datos!$C$14)*(Datos!$E$14-Datos!$D$14)*(1-B111)))</f>
        <v>82811.6594223938</v>
      </c>
      <c r="D111" s="24" t="n">
        <f aca="true">RAND()</f>
        <v>0.166068698142652</v>
      </c>
      <c r="E111" s="25" t="n">
        <f aca="false">IF(D111&lt;=(Datos!$D$15-Datos!$C$15)/(Datos!$E$15-Datos!$C$15),Datos!$C$15+SQRT((Datos!$E$15-Datos!$C$15)*(Datos!$D$15-Datos!$C$15)*D111),Datos!$E$15-SQRT((Datos!$E$15-Datos!$C$15)*(Datos!$E$15-Datos!$D$15)*(1-D111)))</f>
        <v>28529.1857928847</v>
      </c>
      <c r="F111" s="24" t="n">
        <f aca="true">RAND()</f>
        <v>0.696265367002746</v>
      </c>
      <c r="G111" s="25" t="n">
        <f aca="false">IF(F111&lt;=(Datos!$D$19-Datos!$C$19)/(Datos!$E$19-Datos!$C$19),Datos!$C$19+SQRT((Datos!$E$19-Datos!$C$19)*(Datos!$D$19-Datos!$C$19)*F111),Datos!$E$19-SQRT((Datos!$E$19-Datos!$C$19)*(Datos!$E$19-Datos!$D$19)*(1-F111)))</f>
        <v>40227.149963094</v>
      </c>
      <c r="H111" s="24" t="n">
        <f aca="true">RAND()</f>
        <v>0.490540308672221</v>
      </c>
      <c r="I111" s="25" t="n">
        <f aca="false">IF(H111&lt;=(Datos!$D$19-Datos!$C$19)/(Datos!$E$19-Datos!$C$19),Datos!$C$19+SQRT((Datos!$E$19-Datos!$C$19)*(Datos!$D$19-Datos!$C$19)*H111),Datos!$E$19-SQRT((Datos!$E$19-Datos!$C$19)*(Datos!$E$19-Datos!$D$19)*(1-H111)))</f>
        <v>38577.939513708</v>
      </c>
      <c r="J111" s="24" t="n">
        <f aca="true">RAND()</f>
        <v>0.284571029627499</v>
      </c>
      <c r="K111" s="25" t="n">
        <f aca="false">IF(J111&lt;=(Datos!$D$19-Datos!$C$19)/(Datos!$E$19-Datos!$C$19),Datos!$C$19+SQRT((Datos!$E$19-Datos!$C$19)*(Datos!$D$19-Datos!$C$19)*J111),Datos!$E$19-SQRT((Datos!$E$19-Datos!$C$19)*(Datos!$E$19-Datos!$D$19)*(1-J111)))</f>
        <v>36533.4259346934</v>
      </c>
      <c r="L111" s="24" t="n">
        <f aca="true">RAND()</f>
        <v>0.677800577750779</v>
      </c>
      <c r="M111" s="25" t="n">
        <f aca="false">IF(L111&lt;=(Datos!$D$19-Datos!$C$19)/(Datos!$E$19-Datos!$C$19),Datos!$C$19+SQRT((Datos!$E$19-Datos!$C$19)*(Datos!$D$19-Datos!$C$19)*L111),Datos!$E$19-SQRT((Datos!$E$19-Datos!$C$19)*(Datos!$E$19-Datos!$D$19)*(1-L111)))</f>
        <v>40084.2135249086</v>
      </c>
      <c r="N111" s="24" t="n">
        <f aca="true">RAND()</f>
        <v>0.377830427589264</v>
      </c>
      <c r="O111" s="25" t="n">
        <f aca="false">IF(N111&lt;=(Datos!$D$19-Datos!$C$19)/(Datos!$E$19-Datos!$C$19),Datos!$C$19+SQRT((Datos!$E$19-Datos!$C$19)*(Datos!$D$19-Datos!$C$19)*N111),Datos!$E$19-SQRT((Datos!$E$19-Datos!$C$19)*(Datos!$E$19-Datos!$D$19)*(1-N111)))</f>
        <v>37528.2510677042</v>
      </c>
      <c r="P111" s="24" t="n">
        <f aca="true">RAND()</f>
        <v>0.466332370410426</v>
      </c>
      <c r="Q111" s="26" t="n">
        <f aca="false">IF(P111&lt;=(Datos!$D$23-Datos!$C$23)/(Datos!$E$23-Datos!$C$23),Datos!$C$23+SQRT((Datos!$E$23-Datos!$C$23)*(Datos!$D$23-Datos!$C$23)*P111),Datos!$E$23-SQRT((Datos!$E$23-Datos!$C$23)*(Datos!$E$23-Datos!$D$23)*(1-P111)))</f>
        <v>0.148972370747641</v>
      </c>
      <c r="R111" s="24" t="n">
        <f aca="true">RAND()</f>
        <v>0.359694087106469</v>
      </c>
      <c r="S111" s="26" t="n">
        <f aca="false">IF(R111&lt;=(Datos!$D$24-Datos!$C$24)/(Datos!$E$24-Datos!$C$24),Datos!$C$24+SQRT((Datos!$E$24-Datos!$C$24)*(Datos!$D$24-Datos!$C$24)*R111),Datos!$E$24-SQRT((Datos!$E$24-Datos!$C$24)*(Datos!$E$24-Datos!$D$24)*(1-R111)))</f>
        <v>0.145445026169993</v>
      </c>
      <c r="T111" s="24" t="n">
        <f aca="true">RAND()</f>
        <v>0.707540470887328</v>
      </c>
      <c r="U111" s="26" t="n">
        <f aca="false">IF(T111&lt;=(Datos!$D$25-Datos!$C$25)/(Datos!$E$25-Datos!$C$25),Datos!$C$25+SQRT((Datos!$E$25-Datos!$C$25)*(Datos!$D$25-Datos!$C$25)*T111),Datos!$E$25-SQRT((Datos!$E$25-Datos!$C$25)*(Datos!$E$25-Datos!$D$25)*(1-T111)))</f>
        <v>0.191383803860131</v>
      </c>
      <c r="V111" s="24" t="n">
        <f aca="true">RAND()</f>
        <v>0.362550471406203</v>
      </c>
      <c r="W111" s="26" t="n">
        <f aca="false">IF(V111&lt;=(Datos!$D$26-Datos!$C$26)/(Datos!$E$26-Datos!$C$26),Datos!$C$26+SQRT((Datos!$E$26-Datos!$C$26)*(Datos!$D$26-Datos!$C$26)*V111),Datos!$E$26-SQRT((Datos!$E$26-Datos!$C$26)*(Datos!$E$26-Datos!$D$26)*(1-V111)))</f>
        <v>0.202765760828841</v>
      </c>
      <c r="X111" s="24" t="n">
        <f aca="true">RAND()</f>
        <v>0.339431257669805</v>
      </c>
      <c r="Y111" s="26" t="n">
        <f aca="false">IF(X111&lt;=(Datos!$D$27-Datos!$C$27)/(Datos!$E$27-Datos!$C$27),Datos!$C$27+SQRT((Datos!$E$27-Datos!$C$27)*(Datos!$D$27-Datos!$C$27)*X111),Datos!$E$27-SQRT((Datos!$E$27-Datos!$C$27)*(Datos!$E$27-Datos!$D$27)*(1-X111)))</f>
        <v>0.220275036972945</v>
      </c>
      <c r="Z111" s="24" t="n">
        <f aca="false">(1+Q111)</f>
        <v>1.14897237074764</v>
      </c>
      <c r="AA111" s="24" t="n">
        <f aca="false">Z111*(1+S111)</f>
        <v>1.31608468727963</v>
      </c>
      <c r="AB111" s="24" t="n">
        <f aca="false">AA111*(1+U111)</f>
        <v>1.56796198093328</v>
      </c>
      <c r="AC111" s="24" t="n">
        <f aca="false">AB111*(1+W111)</f>
        <v>1.88589098494791</v>
      </c>
      <c r="AD111" s="24" t="n">
        <f aca="false">AC111*(1+Y111)</f>
        <v>2.30130569138425</v>
      </c>
      <c r="AE111" s="23" t="n">
        <f aca="false">E111*Q111</f>
        <v>4250.06044306595</v>
      </c>
      <c r="AF111" s="23" t="n">
        <f aca="false">AE111*(1+S111)</f>
        <v>4868.21059543173</v>
      </c>
      <c r="AG111" s="23" t="n">
        <f aca="false">AF111*(1+U111)</f>
        <v>5799.90725717764</v>
      </c>
      <c r="AH111" s="23" t="n">
        <f aca="false">AG111*(1+W111)</f>
        <v>6975.92986491598</v>
      </c>
      <c r="AI111" s="23" t="n">
        <f aca="false">AH111*(1+Y111)</f>
        <v>8512.55307383102</v>
      </c>
      <c r="AJ111" s="25" t="n">
        <f aca="false">G111*Z111</f>
        <v>46219.883861517</v>
      </c>
      <c r="AK111" s="25" t="n">
        <f aca="false">I111*AA111</f>
        <v>50771.8354607909</v>
      </c>
      <c r="AL111" s="25" t="n">
        <f aca="false">K111*AB111</f>
        <v>57283.0228988411</v>
      </c>
      <c r="AM111" s="25" t="n">
        <f aca="false">M111*AC111</f>
        <v>75594.4569253522</v>
      </c>
      <c r="AN111" s="25" t="n">
        <f aca="false">O111*AD111</f>
        <v>86363.9777698049</v>
      </c>
      <c r="AO111" s="25" t="n">
        <f aca="false">C111/Datos!$D$8</f>
        <v>16562.3318844788</v>
      </c>
      <c r="AP111" s="25" t="n">
        <f aca="false">AJ111-AO111</f>
        <v>29657.5519770382</v>
      </c>
      <c r="AQ111" s="25" t="n">
        <f aca="false">AK111-AO111</f>
        <v>34209.5035763122</v>
      </c>
      <c r="AR111" s="25" t="n">
        <f aca="false">AL111-AO111</f>
        <v>40720.6910143623</v>
      </c>
      <c r="AS111" s="25" t="n">
        <f aca="false">AM111-AO111</f>
        <v>59032.1250408734</v>
      </c>
      <c r="AT111" s="25" t="n">
        <f aca="false">AN111-AO111</f>
        <v>69801.6458853262</v>
      </c>
      <c r="AU111" s="25" t="n">
        <f aca="false">AP111*Datos!$D$6</f>
        <v>14828.7759885191</v>
      </c>
      <c r="AV111" s="25" t="n">
        <f aca="false">AQ111*Datos!$D$6</f>
        <v>17104.7517881561</v>
      </c>
      <c r="AW111" s="25" t="n">
        <f aca="false">AR111*Datos!$D$6</f>
        <v>20360.3455071812</v>
      </c>
      <c r="AX111" s="25" t="n">
        <f aca="false">AS111*Datos!$D$6</f>
        <v>29516.0625204367</v>
      </c>
      <c r="AY111" s="25" t="n">
        <f aca="false">AT111*Datos!$D$6</f>
        <v>34900.8229426631</v>
      </c>
      <c r="AZ111" s="25" t="n">
        <f aca="false">AJ111-AU111-AE111</f>
        <v>27141.0474299319</v>
      </c>
      <c r="BA111" s="25" t="n">
        <f aca="false">AK111-AV111-AF111</f>
        <v>28798.8730772031</v>
      </c>
      <c r="BB111" s="25" t="n">
        <f aca="false">AL111-AW111-AG111</f>
        <v>31122.7701344823</v>
      </c>
      <c r="BC111" s="25" t="n">
        <f aca="false">AM111-AX111-AH111</f>
        <v>39102.4645399995</v>
      </c>
      <c r="BD111" s="25" t="n">
        <f aca="false">AN111-AY111-AI111</f>
        <v>42950.6017533108</v>
      </c>
      <c r="BE111" s="25" t="n">
        <f aca="false">AZ111/Z111</f>
        <v>23622.0192242492</v>
      </c>
      <c r="BF111" s="25" t="n">
        <f aca="false">BA111/AA111</f>
        <v>21882.2339896157</v>
      </c>
      <c r="BG111" s="25" t="n">
        <f aca="false">BB111/AB111</f>
        <v>19849.1867232377</v>
      </c>
      <c r="BH111" s="25" t="n">
        <f aca="false">BC111/AC111</f>
        <v>20734.2125563422</v>
      </c>
      <c r="BI111" s="25" t="n">
        <f aca="false">BD111/AD111</f>
        <v>18663.5795123227</v>
      </c>
      <c r="BJ111" s="25" t="n">
        <f aca="false">E111*AD111</f>
        <v>65654.3776357243</v>
      </c>
      <c r="BK111" s="25" t="n">
        <f aca="false">0.2*C111*AD111</f>
        <v>38114.9886283459</v>
      </c>
      <c r="BL111" s="25" t="n">
        <f aca="false">BJ111+BK111</f>
        <v>103769.36626407</v>
      </c>
      <c r="BM111" s="25" t="n">
        <f aca="false">BK111*Datos!$D$6</f>
        <v>19057.4943141729</v>
      </c>
      <c r="BN111" s="25" t="n">
        <f aca="false">BL111-BM111</f>
        <v>84711.8719498972</v>
      </c>
      <c r="BO111" s="25" t="n">
        <f aca="false">BN111/AD111</f>
        <v>36810.351735124</v>
      </c>
      <c r="BP111" s="25" t="n">
        <f aca="false">-(C111+E111)</f>
        <v>-111340.845215278</v>
      </c>
      <c r="BQ111" s="25" t="n">
        <f aca="false">BE111</f>
        <v>23622.0192242492</v>
      </c>
      <c r="BR111" s="25" t="n">
        <f aca="false">BF111</f>
        <v>21882.2339896157</v>
      </c>
      <c r="BS111" s="25" t="n">
        <f aca="false">BG111</f>
        <v>19849.1867232377</v>
      </c>
      <c r="BT111" s="25" t="n">
        <f aca="false">BH111</f>
        <v>20734.2125563422</v>
      </c>
      <c r="BU111" s="25" t="n">
        <f aca="false">BI111+BO111</f>
        <v>55473.9312474467</v>
      </c>
      <c r="BV111" s="27" t="n">
        <f aca="false">IFERROR(IRR(BP111:BU111,0.1),NA())*100</f>
        <v>7.41519023301784</v>
      </c>
    </row>
    <row r="112" customFormat="false" ht="15" hidden="false" customHeight="true" outlineLevel="0" collapsed="false">
      <c r="A112" s="23" t="n">
        <v>111</v>
      </c>
      <c r="B112" s="24" t="n">
        <f aca="true">RAND()</f>
        <v>0.424258125522687</v>
      </c>
      <c r="C112" s="25" t="n">
        <f aca="false">IF(B112&lt;=(Datos!$D$14-Datos!$C$14)/(Datos!$E$14-Datos!$C$14),Datos!$C$14+SQRT((Datos!$E$14-Datos!$C$14)*(Datos!$D$14-Datos!$C$14)*B112),Datos!$E$14-SQRT((Datos!$E$14-Datos!$C$14)*(Datos!$E$14-Datos!$D$14)*(1-B112)))</f>
        <v>73715.2087820204</v>
      </c>
      <c r="D112" s="24" t="n">
        <f aca="true">RAND()</f>
        <v>0.520381342815088</v>
      </c>
      <c r="E112" s="25" t="n">
        <f aca="false">IF(D112&lt;=(Datos!$D$15-Datos!$C$15)/(Datos!$E$15-Datos!$C$15),Datos!$C$15+SQRT((Datos!$E$15-Datos!$C$15)*(Datos!$D$15-Datos!$C$15)*D112),Datos!$E$15-SQRT((Datos!$E$15-Datos!$C$15)*(Datos!$E$15-Datos!$D$15)*(1-D112)))</f>
        <v>31518.0899216193</v>
      </c>
      <c r="F112" s="24" t="n">
        <f aca="true">RAND()</f>
        <v>0.802411468139526</v>
      </c>
      <c r="G112" s="25" t="n">
        <f aca="false">IF(F112&lt;=(Datos!$D$19-Datos!$C$19)/(Datos!$E$19-Datos!$C$19),Datos!$C$19+SQRT((Datos!$E$19-Datos!$C$19)*(Datos!$D$19-Datos!$C$19)*F112),Datos!$E$19-SQRT((Datos!$E$19-Datos!$C$19)*(Datos!$E$19-Datos!$D$19)*(1-F112)))</f>
        <v>41150.4364027158</v>
      </c>
      <c r="H112" s="24" t="n">
        <f aca="true">RAND()</f>
        <v>0.634387688504536</v>
      </c>
      <c r="I112" s="25" t="n">
        <f aca="false">IF(H112&lt;=(Datos!$D$19-Datos!$C$19)/(Datos!$E$19-Datos!$C$19),Datos!$C$19+SQRT((Datos!$E$19-Datos!$C$19)*(Datos!$D$19-Datos!$C$19)*H112),Datos!$E$19-SQRT((Datos!$E$19-Datos!$C$19)*(Datos!$E$19-Datos!$D$19)*(1-H112)))</f>
        <v>39754.904062864</v>
      </c>
      <c r="J112" s="24" t="n">
        <f aca="true">RAND()</f>
        <v>0.589379179743458</v>
      </c>
      <c r="K112" s="25" t="n">
        <f aca="false">IF(J112&lt;=(Datos!$D$19-Datos!$C$19)/(Datos!$E$19-Datos!$C$19),Datos!$C$19+SQRT((Datos!$E$19-Datos!$C$19)*(Datos!$D$19-Datos!$C$19)*J112),Datos!$E$19-SQRT((Datos!$E$19-Datos!$C$19)*(Datos!$E$19-Datos!$D$19)*(1-J112)))</f>
        <v>39402.4931247791</v>
      </c>
      <c r="L112" s="24" t="n">
        <f aca="true">RAND()</f>
        <v>0.727568432630408</v>
      </c>
      <c r="M112" s="25" t="n">
        <f aca="false">IF(L112&lt;=(Datos!$D$19-Datos!$C$19)/(Datos!$E$19-Datos!$C$19),Datos!$C$19+SQRT((Datos!$E$19-Datos!$C$19)*(Datos!$D$19-Datos!$C$19)*L112),Datos!$E$19-SQRT((Datos!$E$19-Datos!$C$19)*(Datos!$E$19-Datos!$D$19)*(1-L112)))</f>
        <v>40479.7823556028</v>
      </c>
      <c r="N112" s="24" t="n">
        <f aca="true">RAND()</f>
        <v>0.414849791006311</v>
      </c>
      <c r="O112" s="25" t="n">
        <f aca="false">IF(N112&lt;=(Datos!$D$19-Datos!$C$19)/(Datos!$E$19-Datos!$C$19),Datos!$C$19+SQRT((Datos!$E$19-Datos!$C$19)*(Datos!$D$19-Datos!$C$19)*N112),Datos!$E$19-SQRT((Datos!$E$19-Datos!$C$19)*(Datos!$E$19-Datos!$D$19)*(1-N112)))</f>
        <v>37888.4389235733</v>
      </c>
      <c r="P112" s="24" t="n">
        <f aca="true">RAND()</f>
        <v>0.334230544422983</v>
      </c>
      <c r="Q112" s="26" t="n">
        <f aca="false">IF(P112&lt;=(Datos!$D$23-Datos!$C$23)/(Datos!$E$23-Datos!$C$23),Datos!$C$23+SQRT((Datos!$E$23-Datos!$C$23)*(Datos!$D$23-Datos!$C$23)*P112),Datos!$E$23-SQRT((Datos!$E$23-Datos!$C$23)*(Datos!$E$23-Datos!$D$23)*(1-P112)))</f>
        <v>0.1445278409152</v>
      </c>
      <c r="R112" s="24" t="n">
        <f aca="true">RAND()</f>
        <v>0.282884468454478</v>
      </c>
      <c r="S112" s="26" t="n">
        <f aca="false">IF(R112&lt;=(Datos!$D$24-Datos!$C$24)/(Datos!$E$24-Datos!$C$24),Datos!$C$24+SQRT((Datos!$E$24-Datos!$C$24)*(Datos!$D$24-Datos!$C$24)*R112),Datos!$E$24-SQRT((Datos!$E$24-Datos!$C$24)*(Datos!$E$24-Datos!$D$24)*(1-R112)))</f>
        <v>0.142565284026975</v>
      </c>
      <c r="T112" s="24" t="n">
        <f aca="true">RAND()</f>
        <v>0.783506877978837</v>
      </c>
      <c r="U112" s="26" t="n">
        <f aca="false">IF(T112&lt;=(Datos!$D$25-Datos!$C$25)/(Datos!$E$25-Datos!$C$25),Datos!$C$25+SQRT((Datos!$E$25-Datos!$C$25)*(Datos!$D$25-Datos!$C$25)*T112),Datos!$E$25-SQRT((Datos!$E$25-Datos!$C$25)*(Datos!$E$25-Datos!$D$25)*(1-T112)))</f>
        <v>0.195379261959493</v>
      </c>
      <c r="V112" s="24" t="n">
        <f aca="true">RAND()</f>
        <v>0.392081667971259</v>
      </c>
      <c r="W112" s="26" t="n">
        <f aca="false">IF(V112&lt;=(Datos!$D$26-Datos!$C$26)/(Datos!$E$26-Datos!$C$26),Datos!$C$26+SQRT((Datos!$E$26-Datos!$C$26)*(Datos!$D$26-Datos!$C$26)*V112),Datos!$E$26-SQRT((Datos!$E$26-Datos!$C$26)*(Datos!$E$26-Datos!$D$26)*(1-V112)))</f>
        <v>0.203872847886515</v>
      </c>
      <c r="X112" s="24" t="n">
        <f aca="true">RAND()</f>
        <v>0.209504637983863</v>
      </c>
      <c r="Y112" s="26" t="n">
        <f aca="false">IF(X112&lt;=(Datos!$D$27-Datos!$C$27)/(Datos!$E$27-Datos!$C$27),Datos!$C$27+SQRT((Datos!$E$27-Datos!$C$27)*(Datos!$D$27-Datos!$C$27)*X112),Datos!$E$27-SQRT((Datos!$E$27-Datos!$C$27)*(Datos!$E$27-Datos!$D$27)*(1-X112)))</f>
        <v>0.213783660831681</v>
      </c>
      <c r="Z112" s="24" t="n">
        <f aca="false">(1+Q112)</f>
        <v>1.1445278409152</v>
      </c>
      <c r="AA112" s="24" t="n">
        <f aca="false">Z112*(1+S112)</f>
        <v>1.30769777763206</v>
      </c>
      <c r="AB112" s="24" t="n">
        <f aca="false">AA112*(1+U112)</f>
        <v>1.56319480429188</v>
      </c>
      <c r="AC112" s="24" t="n">
        <f aca="false">AB112*(1+W112)</f>
        <v>1.88188778084427</v>
      </c>
      <c r="AD112" s="24" t="n">
        <f aca="false">AC112*(1+Y112)</f>
        <v>2.28420463990756</v>
      </c>
      <c r="AE112" s="23" t="n">
        <f aca="false">E112*Q112</f>
        <v>4555.24148614276</v>
      </c>
      <c r="AF112" s="23" t="n">
        <f aca="false">AE112*(1+S112)</f>
        <v>5204.66078242617</v>
      </c>
      <c r="AG112" s="23" t="n">
        <f aca="false">AF112*(1+U112)</f>
        <v>6221.54356484611</v>
      </c>
      <c r="AH112" s="23" t="n">
        <f aca="false">AG112*(1+W112)</f>
        <v>7489.94736966131</v>
      </c>
      <c r="AI112" s="23" t="n">
        <f aca="false">AH112*(1+Y112)</f>
        <v>9091.17573778412</v>
      </c>
      <c r="AJ112" s="25" t="n">
        <f aca="false">G112*Z112</f>
        <v>47097.8201287186</v>
      </c>
      <c r="AK112" s="25" t="n">
        <f aca="false">I112*AA112</f>
        <v>51987.3996929829</v>
      </c>
      <c r="AL112" s="25" t="n">
        <f aca="false">K112*AB112</f>
        <v>61593.7725288011</v>
      </c>
      <c r="AM112" s="25" t="n">
        <f aca="false">M112*AC112</f>
        <v>76178.4077862443</v>
      </c>
      <c r="AN112" s="25" t="n">
        <f aca="false">O112*AD112</f>
        <v>86544.9479880804</v>
      </c>
      <c r="AO112" s="25" t="n">
        <f aca="false">C112/Datos!$D$8</f>
        <v>14743.0417564041</v>
      </c>
      <c r="AP112" s="25" t="n">
        <f aca="false">AJ112-AO112</f>
        <v>32354.7783723145</v>
      </c>
      <c r="AQ112" s="25" t="n">
        <f aca="false">AK112-AO112</f>
        <v>37244.3579365788</v>
      </c>
      <c r="AR112" s="25" t="n">
        <f aca="false">AL112-AO112</f>
        <v>46850.730772397</v>
      </c>
      <c r="AS112" s="25" t="n">
        <f aca="false">AM112-AO112</f>
        <v>61435.3660298402</v>
      </c>
      <c r="AT112" s="25" t="n">
        <f aca="false">AN112-AO112</f>
        <v>71801.9062316763</v>
      </c>
      <c r="AU112" s="25" t="n">
        <f aca="false">AP112*Datos!$D$6</f>
        <v>16177.3891861573</v>
      </c>
      <c r="AV112" s="25" t="n">
        <f aca="false">AQ112*Datos!$D$6</f>
        <v>18622.1789682894</v>
      </c>
      <c r="AW112" s="25" t="n">
        <f aca="false">AR112*Datos!$D$6</f>
        <v>23425.3653861985</v>
      </c>
      <c r="AX112" s="25" t="n">
        <f aca="false">AS112*Datos!$D$6</f>
        <v>30717.6830149201</v>
      </c>
      <c r="AY112" s="25" t="n">
        <f aca="false">AT112*Datos!$D$6</f>
        <v>35900.9531158382</v>
      </c>
      <c r="AZ112" s="25" t="n">
        <f aca="false">AJ112-AU112-AE112</f>
        <v>26365.1894564186</v>
      </c>
      <c r="BA112" s="25" t="n">
        <f aca="false">AK112-AV112-AF112</f>
        <v>28160.5599422673</v>
      </c>
      <c r="BB112" s="25" t="n">
        <f aca="false">AL112-AW112-AG112</f>
        <v>31946.8635777565</v>
      </c>
      <c r="BC112" s="25" t="n">
        <f aca="false">AM112-AX112-AH112</f>
        <v>37970.7774016629</v>
      </c>
      <c r="BD112" s="25" t="n">
        <f aca="false">AN112-AY112-AI112</f>
        <v>41552.8191344581</v>
      </c>
      <c r="BE112" s="25" t="n">
        <f aca="false">AZ112/Z112</f>
        <v>23035.8655455128</v>
      </c>
      <c r="BF112" s="25" t="n">
        <f aca="false">BA112/AA112</f>
        <v>21534.4557618349</v>
      </c>
      <c r="BG112" s="25" t="n">
        <f aca="false">BB112/AB112</f>
        <v>20436.904914246</v>
      </c>
      <c r="BH112" s="25" t="n">
        <f aca="false">BC112/AC112</f>
        <v>20176.9615532698</v>
      </c>
      <c r="BI112" s="25" t="n">
        <f aca="false">BD112/AD112</f>
        <v>18191.3732283373</v>
      </c>
      <c r="BJ112" s="25" t="n">
        <f aca="false">E112*AD112</f>
        <v>71993.7672399864</v>
      </c>
      <c r="BK112" s="25" t="n">
        <f aca="false">0.2*C112*AD112</f>
        <v>33676.1243863291</v>
      </c>
      <c r="BL112" s="25" t="n">
        <f aca="false">BJ112+BK112</f>
        <v>105669.891626316</v>
      </c>
      <c r="BM112" s="25" t="n">
        <f aca="false">BK112*Datos!$D$6</f>
        <v>16838.0621931646</v>
      </c>
      <c r="BN112" s="25" t="n">
        <f aca="false">BL112-BM112</f>
        <v>88831.829433151</v>
      </c>
      <c r="BO112" s="25" t="n">
        <f aca="false">BN112/AD112</f>
        <v>38889.6107998213</v>
      </c>
      <c r="BP112" s="25" t="n">
        <f aca="false">-(C112+E112)</f>
        <v>-105233.29870364</v>
      </c>
      <c r="BQ112" s="25" t="n">
        <f aca="false">BE112</f>
        <v>23035.8655455128</v>
      </c>
      <c r="BR112" s="25" t="n">
        <f aca="false">BF112</f>
        <v>21534.4557618349</v>
      </c>
      <c r="BS112" s="25" t="n">
        <f aca="false">BG112</f>
        <v>20436.904914246</v>
      </c>
      <c r="BT112" s="25" t="n">
        <f aca="false">BH112</f>
        <v>20176.9615532698</v>
      </c>
      <c r="BU112" s="25" t="n">
        <f aca="false">BI112+BO112</f>
        <v>57080.9840281586</v>
      </c>
      <c r="BV112" s="27" t="n">
        <f aca="false">IFERROR(IRR(BP112:BU112,0.1),NA())*100</f>
        <v>9.37957243005327</v>
      </c>
    </row>
    <row r="113" customFormat="false" ht="15" hidden="false" customHeight="true" outlineLevel="0" collapsed="false">
      <c r="A113" s="23" t="n">
        <v>112</v>
      </c>
      <c r="B113" s="24" t="n">
        <f aca="true">RAND()</f>
        <v>0.0515758625714542</v>
      </c>
      <c r="C113" s="25" t="n">
        <f aca="false">IF(B113&lt;=(Datos!$D$14-Datos!$C$14)/(Datos!$E$14-Datos!$C$14),Datos!$C$14+SQRT((Datos!$E$14-Datos!$C$14)*(Datos!$D$14-Datos!$C$14)*B113),Datos!$E$14-SQRT((Datos!$E$14-Datos!$C$14)*(Datos!$E$14-Datos!$D$14)*(1-B113)))</f>
        <v>64542.0639613046</v>
      </c>
      <c r="D113" s="24" t="n">
        <f aca="true">RAND()</f>
        <v>0.062364721182508</v>
      </c>
      <c r="E113" s="25" t="n">
        <f aca="false">IF(D113&lt;=(Datos!$D$15-Datos!$C$15)/(Datos!$E$15-Datos!$C$15),Datos!$C$15+SQRT((Datos!$E$15-Datos!$C$15)*(Datos!$D$15-Datos!$C$15)*D113),Datos!$E$15-SQRT((Datos!$E$15-Datos!$C$15)*(Datos!$E$15-Datos!$D$15)*(1-D113)))</f>
        <v>27162.7191423502</v>
      </c>
      <c r="F113" s="24" t="n">
        <f aca="true">RAND()</f>
        <v>0.621023443870973</v>
      </c>
      <c r="G113" s="25" t="n">
        <f aca="false">IF(F113&lt;=(Datos!$D$19-Datos!$C$19)/(Datos!$E$19-Datos!$C$19),Datos!$C$19+SQRT((Datos!$E$19-Datos!$C$19)*(Datos!$D$19-Datos!$C$19)*F113),Datos!$E$19-SQRT((Datos!$E$19-Datos!$C$19)*(Datos!$E$19-Datos!$D$19)*(1-F113)))</f>
        <v>39651.6069429213</v>
      </c>
      <c r="H113" s="24" t="n">
        <f aca="true">RAND()</f>
        <v>0.788498812885664</v>
      </c>
      <c r="I113" s="25" t="n">
        <f aca="false">IF(H113&lt;=(Datos!$D$19-Datos!$C$19)/(Datos!$E$19-Datos!$C$19),Datos!$C$19+SQRT((Datos!$E$19-Datos!$C$19)*(Datos!$D$19-Datos!$C$19)*H113),Datos!$E$19-SQRT((Datos!$E$19-Datos!$C$19)*(Datos!$E$19-Datos!$D$19)*(1-H113)))</f>
        <v>41017.2134084821</v>
      </c>
      <c r="J113" s="24" t="n">
        <f aca="true">RAND()</f>
        <v>0.0800031158540979</v>
      </c>
      <c r="K113" s="25" t="n">
        <f aca="false">IF(J113&lt;=(Datos!$D$19-Datos!$C$19)/(Datos!$E$19-Datos!$C$19),Datos!$C$19+SQRT((Datos!$E$19-Datos!$C$19)*(Datos!$D$19-Datos!$C$19)*J113),Datos!$E$19-SQRT((Datos!$E$19-Datos!$C$19)*(Datos!$E$19-Datos!$D$19)*(1-J113)))</f>
        <v>33464.169074701</v>
      </c>
      <c r="L113" s="24" t="n">
        <f aca="true">RAND()</f>
        <v>0.138029235284877</v>
      </c>
      <c r="M113" s="25" t="n">
        <f aca="false">IF(L113&lt;=(Datos!$D$19-Datos!$C$19)/(Datos!$E$19-Datos!$C$19),Datos!$C$19+SQRT((Datos!$E$19-Datos!$C$19)*(Datos!$D$19-Datos!$C$19)*L113),Datos!$E$19-SQRT((Datos!$E$19-Datos!$C$19)*(Datos!$E$19-Datos!$D$19)*(1-L113)))</f>
        <v>34550.207170309</v>
      </c>
      <c r="N113" s="24" t="n">
        <f aca="true">RAND()</f>
        <v>0.719872937376286</v>
      </c>
      <c r="O113" s="25" t="n">
        <f aca="false">IF(N113&lt;=(Datos!$D$19-Datos!$C$19)/(Datos!$E$19-Datos!$C$19),Datos!$C$19+SQRT((Datos!$E$19-Datos!$C$19)*(Datos!$D$19-Datos!$C$19)*N113),Datos!$E$19-SQRT((Datos!$E$19-Datos!$C$19)*(Datos!$E$19-Datos!$D$19)*(1-N113)))</f>
        <v>40416.3846478158</v>
      </c>
      <c r="P113" s="24" t="n">
        <f aca="true">RAND()</f>
        <v>0.628885412644815</v>
      </c>
      <c r="Q113" s="26" t="n">
        <f aca="false">IF(P113&lt;=(Datos!$D$23-Datos!$C$23)/(Datos!$E$23-Datos!$C$23),Datos!$C$23+SQRT((Datos!$E$23-Datos!$C$23)*(Datos!$D$23-Datos!$C$23)*P113),Datos!$E$23-SQRT((Datos!$E$23-Datos!$C$23)*(Datos!$E$23-Datos!$D$23)*(1-P113)))</f>
        <v>0.154154182983714</v>
      </c>
      <c r="R113" s="24" t="n">
        <f aca="true">RAND()</f>
        <v>0.555882023617546</v>
      </c>
      <c r="S113" s="26" t="n">
        <f aca="false">IF(R113&lt;=(Datos!$D$24-Datos!$C$24)/(Datos!$E$24-Datos!$C$24),Datos!$C$24+SQRT((Datos!$E$24-Datos!$C$24)*(Datos!$D$24-Datos!$C$24)*R113),Datos!$E$24-SQRT((Datos!$E$24-Datos!$C$24)*(Datos!$E$24-Datos!$D$24)*(1-R113)))</f>
        <v>0.151726118811022</v>
      </c>
      <c r="T113" s="24" t="n">
        <f aca="true">RAND()</f>
        <v>0.574737324312196</v>
      </c>
      <c r="U113" s="26" t="n">
        <f aca="false">IF(T113&lt;=(Datos!$D$25-Datos!$C$25)/(Datos!$E$25-Datos!$C$25),Datos!$C$25+SQRT((Datos!$E$25-Datos!$C$25)*(Datos!$D$25-Datos!$C$25)*T113),Datos!$E$25-SQRT((Datos!$E$25-Datos!$C$25)*(Datos!$E$25-Datos!$D$25)*(1-T113)))</f>
        <v>0.185492964602478</v>
      </c>
      <c r="V113" s="24" t="n">
        <f aca="true">RAND()</f>
        <v>0.177425690938099</v>
      </c>
      <c r="W113" s="26" t="n">
        <f aca="false">IF(V113&lt;=(Datos!$D$26-Datos!$C$26)/(Datos!$E$26-Datos!$C$26),Datos!$C$26+SQRT((Datos!$E$26-Datos!$C$26)*(Datos!$D$26-Datos!$C$26)*V113),Datos!$E$26-SQRT((Datos!$E$26-Datos!$C$26)*(Datos!$E$26-Datos!$D$26)*(1-V113)))</f>
        <v>0.195760582708559</v>
      </c>
      <c r="X113" s="24" t="n">
        <f aca="true">RAND()</f>
        <v>0.0686430650234319</v>
      </c>
      <c r="Y113" s="26" t="n">
        <f aca="false">IF(X113&lt;=(Datos!$D$27-Datos!$C$27)/(Datos!$E$27-Datos!$C$27),Datos!$C$27+SQRT((Datos!$E$27-Datos!$C$27)*(Datos!$D$27-Datos!$C$27)*X113),Datos!$E$27-SQRT((Datos!$E$27-Datos!$C$27)*(Datos!$E$27-Datos!$D$27)*(1-X113)))</f>
        <v>0.203613826631894</v>
      </c>
      <c r="Z113" s="24" t="n">
        <f aca="false">(1+Q113)</f>
        <v>1.15415418298371</v>
      </c>
      <c r="AA113" s="24" t="n">
        <f aca="false">Z113*(1+S113)</f>
        <v>1.32926951767734</v>
      </c>
      <c r="AB113" s="24" t="n">
        <f aca="false">AA113*(1+U113)</f>
        <v>1.57583966126702</v>
      </c>
      <c r="AC113" s="24" t="n">
        <f aca="false">AB113*(1+W113)</f>
        <v>1.8843269516119</v>
      </c>
      <c r="AD113" s="24" t="n">
        <f aca="false">AC113*(1+Y113)</f>
        <v>2.26800197285522</v>
      </c>
      <c r="AE113" s="23" t="n">
        <f aca="false">E113*Q113</f>
        <v>4187.24677700509</v>
      </c>
      <c r="AF113" s="23" t="n">
        <f aca="false">AE113*(1+S113)</f>
        <v>4822.56147898404</v>
      </c>
      <c r="AG113" s="23" t="n">
        <f aca="false">AF113*(1+U113)</f>
        <v>5717.1127046985</v>
      </c>
      <c r="AH113" s="23" t="n">
        <f aca="false">AG113*(1+W113)</f>
        <v>6836.29801918078</v>
      </c>
      <c r="AI113" s="23" t="n">
        <f aca="false">AH113*(1+Y113)</f>
        <v>8228.26281886222</v>
      </c>
      <c r="AJ113" s="25" t="n">
        <f aca="false">G113*Z113</f>
        <v>45764.0680151987</v>
      </c>
      <c r="AK113" s="25" t="n">
        <f aca="false">I113*AA113</f>
        <v>54522.9314839614</v>
      </c>
      <c r="AL113" s="25" t="n">
        <f aca="false">K113*AB113</f>
        <v>52734.1648592589</v>
      </c>
      <c r="AM113" s="25" t="n">
        <f aca="false">M113*AC113</f>
        <v>65103.8865547882</v>
      </c>
      <c r="AN113" s="25" t="n">
        <f aca="false">O113*AD113</f>
        <v>91664.4401169215</v>
      </c>
      <c r="AO113" s="25" t="n">
        <f aca="false">C113/Datos!$D$8</f>
        <v>12908.4127922609</v>
      </c>
      <c r="AP113" s="25" t="n">
        <f aca="false">AJ113-AO113</f>
        <v>32855.6552229378</v>
      </c>
      <c r="AQ113" s="25" t="n">
        <f aca="false">AK113-AO113</f>
        <v>41614.5186917005</v>
      </c>
      <c r="AR113" s="25" t="n">
        <f aca="false">AL113-AO113</f>
        <v>39825.752066998</v>
      </c>
      <c r="AS113" s="25" t="n">
        <f aca="false">AM113-AO113</f>
        <v>52195.4737625272</v>
      </c>
      <c r="AT113" s="25" t="n">
        <f aca="false">AN113-AO113</f>
        <v>78756.0273246606</v>
      </c>
      <c r="AU113" s="25" t="n">
        <f aca="false">AP113*Datos!$D$6</f>
        <v>16427.8276114689</v>
      </c>
      <c r="AV113" s="25" t="n">
        <f aca="false">AQ113*Datos!$D$6</f>
        <v>20807.2593458503</v>
      </c>
      <c r="AW113" s="25" t="n">
        <f aca="false">AR113*Datos!$D$6</f>
        <v>19912.876033499</v>
      </c>
      <c r="AX113" s="25" t="n">
        <f aca="false">AS113*Datos!$D$6</f>
        <v>26097.7368812636</v>
      </c>
      <c r="AY113" s="25" t="n">
        <f aca="false">AT113*Datos!$D$6</f>
        <v>39378.0136623303</v>
      </c>
      <c r="AZ113" s="25" t="n">
        <f aca="false">AJ113-AU113-AE113</f>
        <v>25148.9936267247</v>
      </c>
      <c r="BA113" s="25" t="n">
        <f aca="false">AK113-AV113-AF113</f>
        <v>28893.1106591271</v>
      </c>
      <c r="BB113" s="25" t="n">
        <f aca="false">AL113-AW113-AG113</f>
        <v>27104.1761210614</v>
      </c>
      <c r="BC113" s="25" t="n">
        <f aca="false">AM113-AX113-AH113</f>
        <v>32169.8516543438</v>
      </c>
      <c r="BD113" s="25" t="n">
        <f aca="false">AN113-AY113-AI113</f>
        <v>44058.163635729</v>
      </c>
      <c r="BE113" s="25" t="n">
        <f aca="false">AZ113/Z113</f>
        <v>21789.9774549269</v>
      </c>
      <c r="BF113" s="25" t="n">
        <f aca="false">BA113/AA113</f>
        <v>21736.0815657706</v>
      </c>
      <c r="BG113" s="25" t="n">
        <f aca="false">BB113/AB113</f>
        <v>17199.8311676386</v>
      </c>
      <c r="BH113" s="25" t="n">
        <f aca="false">BC113/AC113</f>
        <v>17072.3300575968</v>
      </c>
      <c r="BI113" s="25" t="n">
        <f aca="false">BD113/AD113</f>
        <v>19425.9811777252</v>
      </c>
      <c r="BJ113" s="25" t="n">
        <f aca="false">E113*AD113</f>
        <v>61605.1006029625</v>
      </c>
      <c r="BK113" s="25" t="n">
        <f aca="false">0.2*C113*AD113</f>
        <v>29276.3056792773</v>
      </c>
      <c r="BL113" s="25" t="n">
        <f aca="false">BJ113+BK113</f>
        <v>90881.4062822397</v>
      </c>
      <c r="BM113" s="25" t="n">
        <f aca="false">BK113*Datos!$D$6</f>
        <v>14638.1528396386</v>
      </c>
      <c r="BN113" s="25" t="n">
        <f aca="false">BL113-BM113</f>
        <v>76243.2534426011</v>
      </c>
      <c r="BO113" s="25" t="n">
        <f aca="false">BN113/AD113</f>
        <v>33616.9255384807</v>
      </c>
      <c r="BP113" s="25" t="n">
        <f aca="false">-(C113+E113)</f>
        <v>-91704.7831036548</v>
      </c>
      <c r="BQ113" s="25" t="n">
        <f aca="false">BE113</f>
        <v>21789.9774549269</v>
      </c>
      <c r="BR113" s="25" t="n">
        <f aca="false">BF113</f>
        <v>21736.0815657706</v>
      </c>
      <c r="BS113" s="25" t="n">
        <f aca="false">BG113</f>
        <v>17199.8311676386</v>
      </c>
      <c r="BT113" s="25" t="n">
        <f aca="false">BH113</f>
        <v>17072.3300575968</v>
      </c>
      <c r="BU113" s="25" t="n">
        <f aca="false">BI113+BO113</f>
        <v>53042.9067162059</v>
      </c>
      <c r="BV113" s="27" t="n">
        <f aca="false">IFERROR(IRR(BP113:BU113,0.1),NA())*100</f>
        <v>11.3290435337732</v>
      </c>
    </row>
    <row r="114" customFormat="false" ht="15" hidden="false" customHeight="true" outlineLevel="0" collapsed="false">
      <c r="A114" s="23" t="n">
        <v>113</v>
      </c>
      <c r="B114" s="24" t="n">
        <f aca="true">RAND()</f>
        <v>0.667179649693275</v>
      </c>
      <c r="C114" s="25" t="n">
        <f aca="false">IF(B114&lt;=(Datos!$D$14-Datos!$C$14)/(Datos!$E$14-Datos!$C$14),Datos!$C$14+SQRT((Datos!$E$14-Datos!$C$14)*(Datos!$D$14-Datos!$C$14)*B114),Datos!$E$14-SQRT((Datos!$E$14-Datos!$C$14)*(Datos!$E$14-Datos!$D$14)*(1-B114)))</f>
        <v>80015.3954162693</v>
      </c>
      <c r="D114" s="24" t="n">
        <f aca="true">RAND()</f>
        <v>0.802894752597298</v>
      </c>
      <c r="E114" s="25" t="n">
        <f aca="false">IF(D114&lt;=(Datos!$D$15-Datos!$C$15)/(Datos!$E$15-Datos!$C$15),Datos!$C$15+SQRT((Datos!$E$15-Datos!$C$15)*(Datos!$D$15-Datos!$C$15)*D114),Datos!$E$15-SQRT((Datos!$E$15-Datos!$C$15)*(Datos!$E$15-Datos!$D$15)*(1-D114)))</f>
        <v>34562.5569326746</v>
      </c>
      <c r="F114" s="24" t="n">
        <f aca="true">RAND()</f>
        <v>0.831819598984671</v>
      </c>
      <c r="G114" s="25" t="n">
        <f aca="false">IF(F114&lt;=(Datos!$D$19-Datos!$C$19)/(Datos!$E$19-Datos!$C$19),Datos!$C$19+SQRT((Datos!$E$19-Datos!$C$19)*(Datos!$D$19-Datos!$C$19)*F114),Datos!$E$19-SQRT((Datos!$E$19-Datos!$C$19)*(Datos!$E$19-Datos!$D$19)*(1-F114)))</f>
        <v>41448.4468079234</v>
      </c>
      <c r="H114" s="24" t="n">
        <f aca="true">RAND()</f>
        <v>0.716743752624254</v>
      </c>
      <c r="I114" s="25" t="n">
        <f aca="false">IF(H114&lt;=(Datos!$D$19-Datos!$C$19)/(Datos!$E$19-Datos!$C$19),Datos!$C$19+SQRT((Datos!$E$19-Datos!$C$19)*(Datos!$D$19-Datos!$C$19)*H114),Datos!$E$19-SQRT((Datos!$E$19-Datos!$C$19)*(Datos!$E$19-Datos!$D$19)*(1-H114)))</f>
        <v>40390.8548999645</v>
      </c>
      <c r="J114" s="24" t="n">
        <f aca="true">RAND()</f>
        <v>0.504369102251425</v>
      </c>
      <c r="K114" s="25" t="n">
        <f aca="false">IF(J114&lt;=(Datos!$D$19-Datos!$C$19)/(Datos!$E$19-Datos!$C$19),Datos!$C$19+SQRT((Datos!$E$19-Datos!$C$19)*(Datos!$D$19-Datos!$C$19)*J114),Datos!$E$19-SQRT((Datos!$E$19-Datos!$C$19)*(Datos!$E$19-Datos!$D$19)*(1-J114)))</f>
        <v>38698.0092744095</v>
      </c>
      <c r="L114" s="24" t="n">
        <f aca="true">RAND()</f>
        <v>0.424794594875005</v>
      </c>
      <c r="M114" s="25" t="n">
        <f aca="false">IF(L114&lt;=(Datos!$D$19-Datos!$C$19)/(Datos!$E$19-Datos!$C$19),Datos!$C$19+SQRT((Datos!$E$19-Datos!$C$19)*(Datos!$D$19-Datos!$C$19)*L114),Datos!$E$19-SQRT((Datos!$E$19-Datos!$C$19)*(Datos!$E$19-Datos!$D$19)*(1-L114)))</f>
        <v>37982.4300329693</v>
      </c>
      <c r="N114" s="24" t="n">
        <f aca="true">RAND()</f>
        <v>0.460088254852312</v>
      </c>
      <c r="O114" s="25" t="n">
        <f aca="false">IF(N114&lt;=(Datos!$D$19-Datos!$C$19)/(Datos!$E$19-Datos!$C$19),Datos!$C$19+SQRT((Datos!$E$19-Datos!$C$19)*(Datos!$D$19-Datos!$C$19)*N114),Datos!$E$19-SQRT((Datos!$E$19-Datos!$C$19)*(Datos!$E$19-Datos!$D$19)*(1-N114)))</f>
        <v>38307.4206723776</v>
      </c>
      <c r="P114" s="24" t="n">
        <f aca="true">RAND()</f>
        <v>0.90814995730323</v>
      </c>
      <c r="Q114" s="26" t="n">
        <f aca="false">IF(P114&lt;=(Datos!$D$23-Datos!$C$23)/(Datos!$E$23-Datos!$C$23),Datos!$C$23+SQRT((Datos!$E$23-Datos!$C$23)*(Datos!$D$23-Datos!$C$23)*P114),Datos!$E$23-SQRT((Datos!$E$23-Datos!$C$23)*(Datos!$E$23-Datos!$D$23)*(1-P114)))</f>
        <v>0.1671419256164</v>
      </c>
      <c r="R114" s="24" t="n">
        <f aca="true">RAND()</f>
        <v>0.548832199053458</v>
      </c>
      <c r="S114" s="26" t="n">
        <f aca="false">IF(R114&lt;=(Datos!$D$24-Datos!$C$24)/(Datos!$E$24-Datos!$C$24),Datos!$C$24+SQRT((Datos!$E$24-Datos!$C$24)*(Datos!$D$24-Datos!$C$24)*R114),Datos!$E$24-SQRT((Datos!$E$24-Datos!$C$24)*(Datos!$E$24-Datos!$D$24)*(1-R114)))</f>
        <v>0.151502595877804</v>
      </c>
      <c r="T114" s="24" t="n">
        <f aca="true">RAND()</f>
        <v>0.266303213219047</v>
      </c>
      <c r="U114" s="26" t="n">
        <f aca="false">IF(T114&lt;=(Datos!$D$25-Datos!$C$25)/(Datos!$E$25-Datos!$C$25),Datos!$C$25+SQRT((Datos!$E$25-Datos!$C$25)*(Datos!$D$25-Datos!$C$25)*T114),Datos!$E$25-SQRT((Datos!$E$25-Datos!$C$25)*(Datos!$E$25-Datos!$D$25)*(1-T114)))</f>
        <v>0.173648186986744</v>
      </c>
      <c r="V114" s="24" t="n">
        <f aca="true">RAND()</f>
        <v>0.385524983092523</v>
      </c>
      <c r="W114" s="26" t="n">
        <f aca="false">IF(V114&lt;=(Datos!$D$26-Datos!$C$26)/(Datos!$E$26-Datos!$C$26),Datos!$C$26+SQRT((Datos!$E$26-Datos!$C$26)*(Datos!$D$26-Datos!$C$26)*V114),Datos!$E$26-SQRT((Datos!$E$26-Datos!$C$26)*(Datos!$E$26-Datos!$D$26)*(1-V114)))</f>
        <v>0.203624763513528</v>
      </c>
      <c r="X114" s="24" t="n">
        <f aca="true">RAND()</f>
        <v>0.671793419998822</v>
      </c>
      <c r="Y114" s="26" t="n">
        <f aca="false">IF(X114&lt;=(Datos!$D$27-Datos!$C$27)/(Datos!$E$27-Datos!$C$27),Datos!$C$27+SQRT((Datos!$E$27-Datos!$C$27)*(Datos!$D$27-Datos!$C$27)*X114),Datos!$E$27-SQRT((Datos!$E$27-Datos!$C$27)*(Datos!$E$27-Datos!$D$27)*(1-X114)))</f>
        <v>0.237901121962618</v>
      </c>
      <c r="Z114" s="24" t="n">
        <f aca="false">(1+Q114)</f>
        <v>1.1671419256164</v>
      </c>
      <c r="AA114" s="24" t="n">
        <f aca="false">Z114*(1+S114)</f>
        <v>1.3439669571051</v>
      </c>
      <c r="AB114" s="24" t="n">
        <f aca="false">AA114*(1+U114)</f>
        <v>1.5773443825765</v>
      </c>
      <c r="AC114" s="24" t="n">
        <f aca="false">AB114*(1+W114)</f>
        <v>1.89853075945803</v>
      </c>
      <c r="AD114" s="24" t="n">
        <f aca="false">AC114*(1+Y114)</f>
        <v>2.35019335721363</v>
      </c>
      <c r="AE114" s="23" t="n">
        <f aca="false">E114*Q114</f>
        <v>5776.85231995369</v>
      </c>
      <c r="AF114" s="23" t="n">
        <f aca="false">AE114*(1+S114)</f>
        <v>6652.06044242939</v>
      </c>
      <c r="AG114" s="23" t="n">
        <f aca="false">AF114*(1+U114)</f>
        <v>7807.17867798349</v>
      </c>
      <c r="AH114" s="23" t="n">
        <f aca="false">AG114*(1+W114)</f>
        <v>9396.91358999574</v>
      </c>
      <c r="AI114" s="23" t="n">
        <f aca="false">AH114*(1+Y114)</f>
        <v>11632.4498760415</v>
      </c>
      <c r="AJ114" s="25" t="n">
        <f aca="false">G114*Z114</f>
        <v>48376.2200212086</v>
      </c>
      <c r="AK114" s="25" t="n">
        <f aca="false">I114*AA114</f>
        <v>54283.9743547791</v>
      </c>
      <c r="AL114" s="25" t="n">
        <f aca="false">K114*AB114</f>
        <v>61040.0875458829</v>
      </c>
      <c r="AM114" s="25" t="n">
        <f aca="false">M114*AC114</f>
        <v>72110.8117365546</v>
      </c>
      <c r="AN114" s="25" t="n">
        <f aca="false">O114*AD114</f>
        <v>90029.84559621</v>
      </c>
      <c r="AO114" s="25" t="n">
        <f aca="false">C114/Datos!$D$8</f>
        <v>16003.0790832539</v>
      </c>
      <c r="AP114" s="25" t="n">
        <f aca="false">AJ114-AO114</f>
        <v>32373.1409379548</v>
      </c>
      <c r="AQ114" s="25" t="n">
        <f aca="false">AK114-AO114</f>
        <v>38280.8952715252</v>
      </c>
      <c r="AR114" s="25" t="n">
        <f aca="false">AL114-AO114</f>
        <v>45037.0084626291</v>
      </c>
      <c r="AS114" s="25" t="n">
        <f aca="false">AM114-AO114</f>
        <v>56107.7326533008</v>
      </c>
      <c r="AT114" s="25" t="n">
        <f aca="false">AN114-AO114</f>
        <v>74026.7665129562</v>
      </c>
      <c r="AU114" s="25" t="n">
        <f aca="false">AP114*Datos!$D$6</f>
        <v>16186.5704689774</v>
      </c>
      <c r="AV114" s="25" t="n">
        <f aca="false">AQ114*Datos!$D$6</f>
        <v>19140.4476357626</v>
      </c>
      <c r="AW114" s="25" t="n">
        <f aca="false">AR114*Datos!$D$6</f>
        <v>22518.5042313145</v>
      </c>
      <c r="AX114" s="25" t="n">
        <f aca="false">AS114*Datos!$D$6</f>
        <v>28053.8663266504</v>
      </c>
      <c r="AY114" s="25" t="n">
        <f aca="false">AT114*Datos!$D$6</f>
        <v>37013.3832564781</v>
      </c>
      <c r="AZ114" s="25" t="n">
        <f aca="false">AJ114-AU114-AE114</f>
        <v>26412.7972322776</v>
      </c>
      <c r="BA114" s="25" t="n">
        <f aca="false">AK114-AV114-AF114</f>
        <v>28491.4662765871</v>
      </c>
      <c r="BB114" s="25" t="n">
        <f aca="false">AL114-AW114-AG114</f>
        <v>30714.4046365849</v>
      </c>
      <c r="BC114" s="25" t="n">
        <f aca="false">AM114-AX114-AH114</f>
        <v>34660.0318199085</v>
      </c>
      <c r="BD114" s="25" t="n">
        <f aca="false">AN114-AY114-AI114</f>
        <v>41384.0124636905</v>
      </c>
      <c r="BE114" s="25" t="n">
        <f aca="false">AZ114/Z114</f>
        <v>22630.3216880228</v>
      </c>
      <c r="BF114" s="25" t="n">
        <f aca="false">BA114/AA114</f>
        <v>21199.5288470169</v>
      </c>
      <c r="BG114" s="25" t="n">
        <f aca="false">BB114/AB114</f>
        <v>19472.2249471069</v>
      </c>
      <c r="BH114" s="25" t="n">
        <f aca="false">BC114/AC114</f>
        <v>18256.2392772624</v>
      </c>
      <c r="BI114" s="25" t="n">
        <f aca="false">BD114/AD114</f>
        <v>17608.7692260159</v>
      </c>
      <c r="BJ114" s="25" t="n">
        <f aca="false">E114*AD114</f>
        <v>81228.6917114898</v>
      </c>
      <c r="BK114" s="25" t="n">
        <f aca="false">0.2*C114*AD114</f>
        <v>37610.3301564277</v>
      </c>
      <c r="BL114" s="25" t="n">
        <f aca="false">BJ114+BK114</f>
        <v>118839.021867917</v>
      </c>
      <c r="BM114" s="25" t="n">
        <f aca="false">BK114*Datos!$D$6</f>
        <v>18805.1650782138</v>
      </c>
      <c r="BN114" s="25" t="n">
        <f aca="false">BL114-BM114</f>
        <v>100033.856789704</v>
      </c>
      <c r="BO114" s="25" t="n">
        <f aca="false">BN114/AD114</f>
        <v>42564.0964743015</v>
      </c>
      <c r="BP114" s="25" t="n">
        <f aca="false">-(C114+E114)</f>
        <v>-114577.952348944</v>
      </c>
      <c r="BQ114" s="25" t="n">
        <f aca="false">BE114</f>
        <v>22630.3216880228</v>
      </c>
      <c r="BR114" s="25" t="n">
        <f aca="false">BF114</f>
        <v>21199.5288470169</v>
      </c>
      <c r="BS114" s="25" t="n">
        <f aca="false">BG114</f>
        <v>19472.2249471069</v>
      </c>
      <c r="BT114" s="25" t="n">
        <f aca="false">BH114</f>
        <v>18256.2392772624</v>
      </c>
      <c r="BU114" s="25" t="n">
        <f aca="false">BI114+BO114</f>
        <v>60172.8657003174</v>
      </c>
      <c r="BV114" s="27" t="n">
        <f aca="false">IFERROR(IRR(BP114:BU114,0.1),NA())*100</f>
        <v>6.38696290334302</v>
      </c>
    </row>
    <row r="115" customFormat="false" ht="15" hidden="false" customHeight="true" outlineLevel="0" collapsed="false">
      <c r="A115" s="23" t="n">
        <v>114</v>
      </c>
      <c r="B115" s="24" t="n">
        <f aca="true">RAND()</f>
        <v>0.956549056852251</v>
      </c>
      <c r="C115" s="25" t="n">
        <f aca="false">IF(B115&lt;=(Datos!$D$14-Datos!$C$14)/(Datos!$E$14-Datos!$C$14),Datos!$C$14+SQRT((Datos!$E$14-Datos!$C$14)*(Datos!$D$14-Datos!$C$14)*B115),Datos!$E$14-SQRT((Datos!$E$14-Datos!$C$14)*(Datos!$E$14-Datos!$D$14)*(1-B115)))</f>
        <v>92779.1183518009</v>
      </c>
      <c r="D115" s="24" t="n">
        <f aca="true">RAND()</f>
        <v>0.0346034732224616</v>
      </c>
      <c r="E115" s="25" t="n">
        <f aca="false">IF(D115&lt;=(Datos!$D$15-Datos!$C$15)/(Datos!$E$15-Datos!$C$15),Datos!$C$15+SQRT((Datos!$E$15-Datos!$C$15)*(Datos!$D$15-Datos!$C$15)*D115),Datos!$E$15-SQRT((Datos!$E$15-Datos!$C$15)*(Datos!$E$15-Datos!$D$15)*(1-D115)))</f>
        <v>26610.9812201527</v>
      </c>
      <c r="F115" s="24" t="n">
        <f aca="true">RAND()</f>
        <v>0.205248690086557</v>
      </c>
      <c r="G115" s="25" t="n">
        <f aca="false">IF(F115&lt;=(Datos!$D$19-Datos!$C$19)/(Datos!$E$19-Datos!$C$19),Datos!$C$19+SQRT((Datos!$E$19-Datos!$C$19)*(Datos!$D$19-Datos!$C$19)*F115),Datos!$E$19-SQRT((Datos!$E$19-Datos!$C$19)*(Datos!$E$19-Datos!$D$19)*(1-F115)))</f>
        <v>35548.6307782176</v>
      </c>
      <c r="H115" s="24" t="n">
        <f aca="true">RAND()</f>
        <v>0.270602761898994</v>
      </c>
      <c r="I115" s="25" t="n">
        <f aca="false">IF(H115&lt;=(Datos!$D$19-Datos!$C$19)/(Datos!$E$19-Datos!$C$19),Datos!$C$19+SQRT((Datos!$E$19-Datos!$C$19)*(Datos!$D$19-Datos!$C$19)*H115),Datos!$E$19-SQRT((Datos!$E$19-Datos!$C$19)*(Datos!$E$19-Datos!$D$19)*(1-H115)))</f>
        <v>36371.0606875817</v>
      </c>
      <c r="J115" s="24" t="n">
        <f aca="true">RAND()</f>
        <v>0.43854316164254</v>
      </c>
      <c r="K115" s="25" t="n">
        <f aca="false">IF(J115&lt;=(Datos!$D$19-Datos!$C$19)/(Datos!$E$19-Datos!$C$19),Datos!$C$19+SQRT((Datos!$E$19-Datos!$C$19)*(Datos!$D$19-Datos!$C$19)*J115),Datos!$E$19-SQRT((Datos!$E$19-Datos!$C$19)*(Datos!$E$19-Datos!$D$19)*(1-J115)))</f>
        <v>38110.5779230817</v>
      </c>
      <c r="L115" s="24" t="n">
        <f aca="true">RAND()</f>
        <v>0.352883087373378</v>
      </c>
      <c r="M115" s="25" t="n">
        <f aca="false">IF(L115&lt;=(Datos!$D$19-Datos!$C$19)/(Datos!$E$19-Datos!$C$19),Datos!$C$19+SQRT((Datos!$E$19-Datos!$C$19)*(Datos!$D$19-Datos!$C$19)*L115),Datos!$E$19-SQRT((Datos!$E$19-Datos!$C$19)*(Datos!$E$19-Datos!$D$19)*(1-L115)))</f>
        <v>37275.469957742</v>
      </c>
      <c r="N115" s="24" t="n">
        <f aca="true">RAND()</f>
        <v>0.675699771298347</v>
      </c>
      <c r="O115" s="25" t="n">
        <f aca="false">IF(N115&lt;=(Datos!$D$19-Datos!$C$19)/(Datos!$E$19-Datos!$C$19),Datos!$C$19+SQRT((Datos!$E$19-Datos!$C$19)*(Datos!$D$19-Datos!$C$19)*N115),Datos!$E$19-SQRT((Datos!$E$19-Datos!$C$19)*(Datos!$E$19-Datos!$D$19)*(1-N115)))</f>
        <v>40068.2135941807</v>
      </c>
      <c r="P115" s="24" t="n">
        <f aca="true">RAND()</f>
        <v>0.0591628828997942</v>
      </c>
      <c r="Q115" s="26" t="n">
        <f aca="false">IF(P115&lt;=(Datos!$D$23-Datos!$C$23)/(Datos!$E$23-Datos!$C$23),Datos!$C$23+SQRT((Datos!$E$23-Datos!$C$23)*(Datos!$D$23-Datos!$C$23)*P115),Datos!$E$23-SQRT((Datos!$E$23-Datos!$C$23)*(Datos!$E$23-Datos!$D$23)*(1-P115)))</f>
        <v>0.130319553731612</v>
      </c>
      <c r="R115" s="24" t="n">
        <f aca="true">RAND()</f>
        <v>0.00736029593936208</v>
      </c>
      <c r="S115" s="26" t="n">
        <f aca="false">IF(R115&lt;=(Datos!$D$24-Datos!$C$24)/(Datos!$E$24-Datos!$C$24),Datos!$C$24+SQRT((Datos!$E$24-Datos!$C$24)*(Datos!$D$24-Datos!$C$24)*R115),Datos!$E$24-SQRT((Datos!$E$24-Datos!$C$24)*(Datos!$E$24-Datos!$D$24)*(1-R115)))</f>
        <v>0.123639853388648</v>
      </c>
      <c r="T115" s="24" t="n">
        <f aca="true">RAND()</f>
        <v>0.29803260249225</v>
      </c>
      <c r="U115" s="26" t="n">
        <f aca="false">IF(T115&lt;=(Datos!$D$25-Datos!$C$25)/(Datos!$E$25-Datos!$C$25),Datos!$C$25+SQRT((Datos!$E$25-Datos!$C$25)*(Datos!$D$25-Datos!$C$25)*T115),Datos!$E$25-SQRT((Datos!$E$25-Datos!$C$25)*(Datos!$E$25-Datos!$D$25)*(1-T115)))</f>
        <v>0.175017363275008</v>
      </c>
      <c r="V115" s="24" t="n">
        <f aca="true">RAND()</f>
        <v>0.669451681677674</v>
      </c>
      <c r="W115" s="26" t="n">
        <f aca="false">IF(V115&lt;=(Datos!$D$26-Datos!$C$26)/(Datos!$E$26-Datos!$C$26),Datos!$C$26+SQRT((Datos!$E$26-Datos!$C$26)*(Datos!$D$26-Datos!$C$26)*V115),Datos!$E$26-SQRT((Datos!$E$26-Datos!$C$26)*(Datos!$E$26-Datos!$D$26)*(1-V115)))</f>
        <v>0.215986486301352</v>
      </c>
      <c r="X115" s="24" t="n">
        <f aca="true">RAND()</f>
        <v>0.202464126782381</v>
      </c>
      <c r="Y115" s="26" t="n">
        <f aca="false">IF(X115&lt;=(Datos!$D$27-Datos!$C$27)/(Datos!$E$27-Datos!$C$27),Datos!$C$27+SQRT((Datos!$E$27-Datos!$C$27)*(Datos!$D$27-Datos!$C$27)*X115),Datos!$E$27-SQRT((Datos!$E$27-Datos!$C$27)*(Datos!$E$27-Datos!$D$27)*(1-X115)))</f>
        <v>0.21338061466926</v>
      </c>
      <c r="Z115" s="24" t="n">
        <f aca="false">(1+Q115)</f>
        <v>1.13031955373161</v>
      </c>
      <c r="AA115" s="24" t="n">
        <f aca="false">Z115*(1+S115)</f>
        <v>1.27007209763731</v>
      </c>
      <c r="AB115" s="24" t="n">
        <f aca="false">AA115*(1+U115)</f>
        <v>1.49235676733495</v>
      </c>
      <c r="AC115" s="24" t="n">
        <f aca="false">AB115*(1+W115)</f>
        <v>1.81468566181967</v>
      </c>
      <c r="AD115" s="24" t="n">
        <f aca="false">AC115*(1+Y115)</f>
        <v>2.20190440377025</v>
      </c>
      <c r="AE115" s="23" t="n">
        <f aca="false">E115*Q115</f>
        <v>3467.93119697061</v>
      </c>
      <c r="AF115" s="23" t="n">
        <f aca="false">AE115*(1+S115)</f>
        <v>3896.70570172597</v>
      </c>
      <c r="AG115" s="23" t="n">
        <f aca="false">AF115*(1+U115)</f>
        <v>4578.69685910074</v>
      </c>
      <c r="AH115" s="23" t="n">
        <f aca="false">AG115*(1+W115)</f>
        <v>5567.63350553695</v>
      </c>
      <c r="AI115" s="23" t="n">
        <f aca="false">AH115*(1+Y115)</f>
        <v>6755.65856520159</v>
      </c>
      <c r="AJ115" s="25" t="n">
        <f aca="false">G115*Z115</f>
        <v>40181.3124770048</v>
      </c>
      <c r="AK115" s="25" t="n">
        <f aca="false">I115*AA115</f>
        <v>46193.8693407708</v>
      </c>
      <c r="AL115" s="25" t="n">
        <f aca="false">K115*AB115</f>
        <v>56874.578870557</v>
      </c>
      <c r="AM115" s="25" t="n">
        <f aca="false">M115*AC115</f>
        <v>67643.2608699044</v>
      </c>
      <c r="AN115" s="25" t="n">
        <f aca="false">O115*AD115</f>
        <v>88226.3759642334</v>
      </c>
      <c r="AO115" s="25" t="n">
        <f aca="false">C115/Datos!$D$8</f>
        <v>18555.8236703602</v>
      </c>
      <c r="AP115" s="25" t="n">
        <f aca="false">AJ115-AO115</f>
        <v>21625.4888066446</v>
      </c>
      <c r="AQ115" s="25" t="n">
        <f aca="false">AK115-AO115</f>
        <v>27638.0456704106</v>
      </c>
      <c r="AR115" s="25" t="n">
        <f aca="false">AL115-AO115</f>
        <v>38318.7552001969</v>
      </c>
      <c r="AS115" s="25" t="n">
        <f aca="false">AM115-AO115</f>
        <v>49087.4371995442</v>
      </c>
      <c r="AT115" s="25" t="n">
        <f aca="false">AN115-AO115</f>
        <v>69670.5522938732</v>
      </c>
      <c r="AU115" s="25" t="n">
        <f aca="false">AP115*Datos!$D$6</f>
        <v>10812.7444033223</v>
      </c>
      <c r="AV115" s="25" t="n">
        <f aca="false">AQ115*Datos!$D$6</f>
        <v>13819.0228352053</v>
      </c>
      <c r="AW115" s="25" t="n">
        <f aca="false">AR115*Datos!$D$6</f>
        <v>19159.3776000984</v>
      </c>
      <c r="AX115" s="25" t="n">
        <f aca="false">AS115*Datos!$D$6</f>
        <v>24543.7185997721</v>
      </c>
      <c r="AY115" s="25" t="n">
        <f aca="false">AT115*Datos!$D$6</f>
        <v>34835.2761469366</v>
      </c>
      <c r="AZ115" s="25" t="n">
        <f aca="false">AJ115-AU115-AE115</f>
        <v>25900.6368767119</v>
      </c>
      <c r="BA115" s="25" t="n">
        <f aca="false">AK115-AV115-AF115</f>
        <v>28478.1408038395</v>
      </c>
      <c r="BB115" s="25" t="n">
        <f aca="false">AL115-AW115-AG115</f>
        <v>33136.5044113579</v>
      </c>
      <c r="BC115" s="25" t="n">
        <f aca="false">AM115-AX115-AH115</f>
        <v>37531.9087645953</v>
      </c>
      <c r="BD115" s="25" t="n">
        <f aca="false">AN115-AY115-AI115</f>
        <v>46635.4412520952</v>
      </c>
      <c r="BE115" s="25" t="n">
        <f aca="false">AZ115/Z115</f>
        <v>22914.4375952836</v>
      </c>
      <c r="BF115" s="25" t="n">
        <f aca="false">BA115/AA115</f>
        <v>22422.4599979929</v>
      </c>
      <c r="BG115" s="25" t="n">
        <f aca="false">BB115/AB115</f>
        <v>22204.1438995402</v>
      </c>
      <c r="BH115" s="25" t="n">
        <f aca="false">BC115/AC115</f>
        <v>20682.3195632462</v>
      </c>
      <c r="BI115" s="25" t="n">
        <f aca="false">BD115/AD115</f>
        <v>21179.5939788498</v>
      </c>
      <c r="BJ115" s="25" t="n">
        <f aca="false">E115*AD115</f>
        <v>58594.8367373015</v>
      </c>
      <c r="BK115" s="25" t="n">
        <f aca="false">0.2*C115*AD115</f>
        <v>40858.1498553503</v>
      </c>
      <c r="BL115" s="25" t="n">
        <f aca="false">BJ115+BK115</f>
        <v>99452.9865926518</v>
      </c>
      <c r="BM115" s="25" t="n">
        <f aca="false">BK115*Datos!$D$6</f>
        <v>20429.0749276751</v>
      </c>
      <c r="BN115" s="25" t="n">
        <f aca="false">BL115-BM115</f>
        <v>79023.9116649767</v>
      </c>
      <c r="BO115" s="25" t="n">
        <f aca="false">BN115/AD115</f>
        <v>35888.8930553328</v>
      </c>
      <c r="BP115" s="25" t="n">
        <f aca="false">-(C115+E115)</f>
        <v>-119390.099571954</v>
      </c>
      <c r="BQ115" s="25" t="n">
        <f aca="false">BE115</f>
        <v>22914.4375952836</v>
      </c>
      <c r="BR115" s="25" t="n">
        <f aca="false">BF115</f>
        <v>22422.4599979929</v>
      </c>
      <c r="BS115" s="25" t="n">
        <f aca="false">BG115</f>
        <v>22204.1438995402</v>
      </c>
      <c r="BT115" s="25" t="n">
        <f aca="false">BH115</f>
        <v>20682.3195632462</v>
      </c>
      <c r="BU115" s="25" t="n">
        <f aca="false">BI115+BO115</f>
        <v>57068.4870341826</v>
      </c>
      <c r="BV115" s="27" t="n">
        <f aca="false">IFERROR(IRR(BP115:BU115,0.1),NA())*100</f>
        <v>5.96083180743288</v>
      </c>
    </row>
    <row r="116" customFormat="false" ht="15" hidden="false" customHeight="true" outlineLevel="0" collapsed="false">
      <c r="A116" s="23" t="n">
        <v>115</v>
      </c>
      <c r="B116" s="24" t="n">
        <f aca="true">RAND()</f>
        <v>0.849599639322282</v>
      </c>
      <c r="C116" s="25" t="n">
        <f aca="false">IF(B116&lt;=(Datos!$D$14-Datos!$C$14)/(Datos!$E$14-Datos!$C$14),Datos!$C$14+SQRT((Datos!$E$14-Datos!$C$14)*(Datos!$D$14-Datos!$C$14)*B116),Datos!$E$14-SQRT((Datos!$E$14-Datos!$C$14)*(Datos!$E$14-Datos!$D$14)*(1-B116)))</f>
        <v>86565.6993924782</v>
      </c>
      <c r="D116" s="24" t="n">
        <f aca="true">RAND()</f>
        <v>0.873559457656148</v>
      </c>
      <c r="E116" s="25" t="n">
        <f aca="false">IF(D116&lt;=(Datos!$D$15-Datos!$C$15)/(Datos!$E$15-Datos!$C$15),Datos!$C$15+SQRT((Datos!$E$15-Datos!$C$15)*(Datos!$D$15-Datos!$C$15)*D116),Datos!$E$15-SQRT((Datos!$E$15-Datos!$C$15)*(Datos!$E$15-Datos!$D$15)*(1-D116)))</f>
        <v>35644.9935302485</v>
      </c>
      <c r="F116" s="24" t="n">
        <f aca="true">RAND()</f>
        <v>0.00183967665877095</v>
      </c>
      <c r="G116" s="25" t="n">
        <f aca="false">IF(F116&lt;=(Datos!$D$19-Datos!$C$19)/(Datos!$E$19-Datos!$C$19),Datos!$C$19+SQRT((Datos!$E$19-Datos!$C$19)*(Datos!$D$19-Datos!$C$19)*F116),Datos!$E$19-SQRT((Datos!$E$19-Datos!$C$19)*(Datos!$E$19-Datos!$D$19)*(1-F116)))</f>
        <v>30525.3108592211</v>
      </c>
      <c r="H116" s="24" t="n">
        <f aca="true">RAND()</f>
        <v>0.577083928041676</v>
      </c>
      <c r="I116" s="25" t="n">
        <f aca="false">IF(H116&lt;=(Datos!$D$19-Datos!$C$19)/(Datos!$E$19-Datos!$C$19),Datos!$C$19+SQRT((Datos!$E$19-Datos!$C$19)*(Datos!$D$19-Datos!$C$19)*H116),Datos!$E$19-SQRT((Datos!$E$19-Datos!$C$19)*(Datos!$E$19-Datos!$D$19)*(1-H116)))</f>
        <v>39303.9018269891</v>
      </c>
      <c r="J116" s="24" t="n">
        <f aca="true">RAND()</f>
        <v>0.469709453996364</v>
      </c>
      <c r="K116" s="25" t="n">
        <f aca="false">IF(J116&lt;=(Datos!$D$19-Datos!$C$19)/(Datos!$E$19-Datos!$C$19),Datos!$C$19+SQRT((Datos!$E$19-Datos!$C$19)*(Datos!$D$19-Datos!$C$19)*J116),Datos!$E$19-SQRT((Datos!$E$19-Datos!$C$19)*(Datos!$E$19-Datos!$D$19)*(1-J116)))</f>
        <v>38393.8321462521</v>
      </c>
      <c r="L116" s="24" t="n">
        <f aca="true">RAND()</f>
        <v>0.914092477991803</v>
      </c>
      <c r="M116" s="25" t="n">
        <f aca="false">IF(L116&lt;=(Datos!$D$19-Datos!$C$19)/(Datos!$E$19-Datos!$C$19),Datos!$C$19+SQRT((Datos!$E$19-Datos!$C$19)*(Datos!$D$19-Datos!$C$19)*L116),Datos!$E$19-SQRT((Datos!$E$19-Datos!$C$19)*(Datos!$E$19-Datos!$D$19)*(1-L116)))</f>
        <v>42461.6808414593</v>
      </c>
      <c r="N116" s="24" t="n">
        <f aca="true">RAND()</f>
        <v>0.736092629241611</v>
      </c>
      <c r="O116" s="25" t="n">
        <f aca="false">IF(N116&lt;=(Datos!$D$19-Datos!$C$19)/(Datos!$E$19-Datos!$C$19),Datos!$C$19+SQRT((Datos!$E$19-Datos!$C$19)*(Datos!$D$19-Datos!$C$19)*N116),Datos!$E$19-SQRT((Datos!$E$19-Datos!$C$19)*(Datos!$E$19-Datos!$D$19)*(1-N116)))</f>
        <v>40551.0616090039</v>
      </c>
      <c r="P116" s="24" t="n">
        <f aca="true">RAND()</f>
        <v>0.410317399165891</v>
      </c>
      <c r="Q116" s="26" t="n">
        <f aca="false">IF(P116&lt;=(Datos!$D$23-Datos!$C$23)/(Datos!$E$23-Datos!$C$23),Datos!$C$23+SQRT((Datos!$E$23-Datos!$C$23)*(Datos!$D$23-Datos!$C$23)*P116),Datos!$E$23-SQRT((Datos!$E$23-Datos!$C$23)*(Datos!$E$23-Datos!$D$23)*(1-P116)))</f>
        <v>0.147176668642396</v>
      </c>
      <c r="R116" s="24" t="n">
        <f aca="true">RAND()</f>
        <v>0.0811169385226836</v>
      </c>
      <c r="S116" s="26" t="n">
        <f aca="false">IF(R116&lt;=(Datos!$D$24-Datos!$C$24)/(Datos!$E$24-Datos!$C$24),Datos!$C$24+SQRT((Datos!$E$24-Datos!$C$24)*(Datos!$D$24-Datos!$C$24)*R116),Datos!$E$24-SQRT((Datos!$E$24-Datos!$C$24)*(Datos!$E$24-Datos!$D$24)*(1-R116)))</f>
        <v>0.132083480017811</v>
      </c>
      <c r="T116" s="24" t="n">
        <f aca="true">RAND()</f>
        <v>0.507208492214299</v>
      </c>
      <c r="U116" s="26" t="n">
        <f aca="false">IF(T116&lt;=(Datos!$D$25-Datos!$C$25)/(Datos!$E$25-Datos!$C$25),Datos!$C$25+SQRT((Datos!$E$25-Datos!$C$25)*(Datos!$D$25-Datos!$C$25)*T116),Datos!$E$25-SQRT((Datos!$E$25-Datos!$C$25)*(Datos!$E$25-Datos!$D$25)*(1-T116)))</f>
        <v>0.182854122411767</v>
      </c>
      <c r="V116" s="24" t="n">
        <f aca="true">RAND()</f>
        <v>0.871434124095219</v>
      </c>
      <c r="W116" s="26" t="n">
        <f aca="false">IF(V116&lt;=(Datos!$D$26-Datos!$C$26)/(Datos!$E$26-Datos!$C$26),Datos!$C$26+SQRT((Datos!$E$26-Datos!$C$26)*(Datos!$D$26-Datos!$C$26)*V116),Datos!$E$26-SQRT((Datos!$E$26-Datos!$C$26)*(Datos!$E$26-Datos!$D$26)*(1-V116)))</f>
        <v>0.228787254640977</v>
      </c>
      <c r="X116" s="24" t="n">
        <f aca="true">RAND()</f>
        <v>0.431927861263315</v>
      </c>
      <c r="Y116" s="26" t="n">
        <f aca="false">IF(X116&lt;=(Datos!$D$27-Datos!$C$27)/(Datos!$E$27-Datos!$C$27),Datos!$C$27+SQRT((Datos!$E$27-Datos!$C$27)*(Datos!$D$27-Datos!$C$27)*X116),Datos!$E$27-SQRT((Datos!$E$27-Datos!$C$27)*(Datos!$E$27-Datos!$D$27)*(1-X116)))</f>
        <v>0.224614175557476</v>
      </c>
      <c r="Z116" s="24" t="n">
        <f aca="false">(1+Q116)</f>
        <v>1.1471766686424</v>
      </c>
      <c r="AA116" s="24" t="n">
        <f aca="false">Z116*(1+S116)</f>
        <v>1.29869975523192</v>
      </c>
      <c r="AB116" s="24" t="n">
        <f aca="false">AA116*(1+U116)</f>
        <v>1.53617235925123</v>
      </c>
      <c r="AC116" s="24" t="n">
        <f aca="false">AB116*(1+W116)</f>
        <v>1.88762901597968</v>
      </c>
      <c r="AD116" s="24" t="n">
        <f aca="false">AC116*(1+Y116)</f>
        <v>2.31161725116232</v>
      </c>
      <c r="AE116" s="23" t="n">
        <f aca="false">E116*Q116</f>
        <v>5246.11140156174</v>
      </c>
      <c r="AF116" s="23" t="n">
        <f aca="false">AE116*(1+S116)</f>
        <v>5939.03605204112</v>
      </c>
      <c r="AG116" s="23" t="n">
        <f aca="false">AF116*(1+U116)</f>
        <v>7025.01327730895</v>
      </c>
      <c r="AH116" s="23" t="n">
        <f aca="false">AG116*(1+W116)</f>
        <v>8632.24677884088</v>
      </c>
      <c r="AI116" s="23" t="n">
        <f aca="false">AH116*(1+Y116)</f>
        <v>10571.1717722789</v>
      </c>
      <c r="AJ116" s="25" t="n">
        <f aca="false">G116*Z116</f>
        <v>35017.9244207549</v>
      </c>
      <c r="AK116" s="25" t="n">
        <f aca="false">I116*AA116</f>
        <v>51043.9676823703</v>
      </c>
      <c r="AL116" s="25" t="n">
        <f aca="false">K116*AB116</f>
        <v>58979.5437088039</v>
      </c>
      <c r="AM116" s="25" t="n">
        <f aca="false">M116*AC116</f>
        <v>80151.9008236069</v>
      </c>
      <c r="AN116" s="25" t="n">
        <f aca="false">O116*AD116</f>
        <v>93738.5335683195</v>
      </c>
      <c r="AO116" s="25" t="n">
        <f aca="false">C116/Datos!$D$8</f>
        <v>17313.1398784956</v>
      </c>
      <c r="AP116" s="25" t="n">
        <f aca="false">AJ116-AO116</f>
        <v>17704.7845422592</v>
      </c>
      <c r="AQ116" s="25" t="n">
        <f aca="false">AK116-AO116</f>
        <v>33730.8278038747</v>
      </c>
      <c r="AR116" s="25" t="n">
        <f aca="false">AL116-AO116</f>
        <v>41666.4038303083</v>
      </c>
      <c r="AS116" s="25" t="n">
        <f aca="false">AM116-AO116</f>
        <v>62838.7609451113</v>
      </c>
      <c r="AT116" s="25" t="n">
        <f aca="false">AN116-AO116</f>
        <v>76425.3936898239</v>
      </c>
      <c r="AU116" s="25" t="n">
        <f aca="false">AP116*Datos!$D$6</f>
        <v>8852.39227112962</v>
      </c>
      <c r="AV116" s="25" t="n">
        <f aca="false">AQ116*Datos!$D$6</f>
        <v>16865.4139019373</v>
      </c>
      <c r="AW116" s="25" t="n">
        <f aca="false">AR116*Datos!$D$6</f>
        <v>20833.2019151541</v>
      </c>
      <c r="AX116" s="25" t="n">
        <f aca="false">AS116*Datos!$D$6</f>
        <v>31419.3804725556</v>
      </c>
      <c r="AY116" s="25" t="n">
        <f aca="false">AT116*Datos!$D$6</f>
        <v>38212.6968449119</v>
      </c>
      <c r="AZ116" s="25" t="n">
        <f aca="false">AJ116-AU116-AE116</f>
        <v>20919.4207480635</v>
      </c>
      <c r="BA116" s="25" t="n">
        <f aca="false">AK116-AV116-AF116</f>
        <v>28239.5177283918</v>
      </c>
      <c r="BB116" s="25" t="n">
        <f aca="false">AL116-AW116-AG116</f>
        <v>31121.3285163408</v>
      </c>
      <c r="BC116" s="25" t="n">
        <f aca="false">AM116-AX116-AH116</f>
        <v>40100.2735722104</v>
      </c>
      <c r="BD116" s="25" t="n">
        <f aca="false">AN116-AY116-AI116</f>
        <v>44954.6649511287</v>
      </c>
      <c r="BE116" s="25" t="n">
        <f aca="false">AZ116/Z116</f>
        <v>18235.570265581</v>
      </c>
      <c r="BF116" s="25" t="n">
        <f aca="false">BA116/AA116</f>
        <v>21744.4544935244</v>
      </c>
      <c r="BG116" s="25" t="n">
        <f aca="false">BB116/AB116</f>
        <v>20259.0082609676</v>
      </c>
      <c r="BH116" s="25" t="n">
        <f aca="false">BC116/AC116</f>
        <v>21243.7259825646</v>
      </c>
      <c r="BI116" s="25" t="n">
        <f aca="false">BD116/AD116</f>
        <v>19447.2787086723</v>
      </c>
      <c r="BJ116" s="25" t="n">
        <f aca="false">E116*AD116</f>
        <v>82397.5819620917</v>
      </c>
      <c r="BK116" s="25" t="n">
        <f aca="false">0.2*C116*AD116</f>
        <v>40021.3528149169</v>
      </c>
      <c r="BL116" s="25" t="n">
        <f aca="false">BJ116+BK116</f>
        <v>122418.934777009</v>
      </c>
      <c r="BM116" s="25" t="n">
        <f aca="false">BK116*Datos!$D$6</f>
        <v>20010.6764074584</v>
      </c>
      <c r="BN116" s="25" t="n">
        <f aca="false">BL116-BM116</f>
        <v>102408.25836955</v>
      </c>
      <c r="BO116" s="25" t="n">
        <f aca="false">BN116/AD116</f>
        <v>44301.5634694963</v>
      </c>
      <c r="BP116" s="25" t="n">
        <f aca="false">-(C116+E116)</f>
        <v>-122210.692922727</v>
      </c>
      <c r="BQ116" s="25" t="n">
        <f aca="false">BE116</f>
        <v>18235.570265581</v>
      </c>
      <c r="BR116" s="25" t="n">
        <f aca="false">BF116</f>
        <v>21744.4544935244</v>
      </c>
      <c r="BS116" s="25" t="n">
        <f aca="false">BG116</f>
        <v>20259.0082609676</v>
      </c>
      <c r="BT116" s="25" t="n">
        <f aca="false">BH116</f>
        <v>21243.7259825646</v>
      </c>
      <c r="BU116" s="25" t="n">
        <f aca="false">BI116+BO116</f>
        <v>63748.8421781686</v>
      </c>
      <c r="BV116" s="27" t="n">
        <f aca="false">IFERROR(IRR(BP116:BU116,0.1),NA())*100</f>
        <v>4.95257481490365</v>
      </c>
    </row>
    <row r="117" customFormat="false" ht="15" hidden="false" customHeight="true" outlineLevel="0" collapsed="false">
      <c r="A117" s="23" t="n">
        <v>116</v>
      </c>
      <c r="B117" s="24" t="n">
        <f aca="true">RAND()</f>
        <v>0.132659853369985</v>
      </c>
      <c r="C117" s="25" t="n">
        <f aca="false">IF(B117&lt;=(Datos!$D$14-Datos!$C$14)/(Datos!$E$14-Datos!$C$14),Datos!$C$14+SQRT((Datos!$E$14-Datos!$C$14)*(Datos!$D$14-Datos!$C$14)*B117),Datos!$E$14-SQRT((Datos!$E$14-Datos!$C$14)*(Datos!$E$14-Datos!$D$14)*(1-B117)))</f>
        <v>67284.5000753651</v>
      </c>
      <c r="D117" s="24" t="n">
        <f aca="true">RAND()</f>
        <v>0.198678536849065</v>
      </c>
      <c r="E117" s="25" t="n">
        <f aca="false">IF(D117&lt;=(Datos!$D$15-Datos!$C$15)/(Datos!$E$15-Datos!$C$15),Datos!$C$15+SQRT((Datos!$E$15-Datos!$C$15)*(Datos!$D$15-Datos!$C$15)*D117),Datos!$E$15-SQRT((Datos!$E$15-Datos!$C$15)*(Datos!$E$15-Datos!$D$15)*(1-D117)))</f>
        <v>28860.1671289829</v>
      </c>
      <c r="F117" s="24" t="n">
        <f aca="true">RAND()</f>
        <v>0.345924739258959</v>
      </c>
      <c r="G117" s="25" t="n">
        <f aca="false">IF(F117&lt;=(Datos!$D$19-Datos!$C$19)/(Datos!$E$19-Datos!$C$19),Datos!$C$19+SQRT((Datos!$E$19-Datos!$C$19)*(Datos!$D$19-Datos!$C$19)*F117),Datos!$E$19-SQRT((Datos!$E$19-Datos!$C$19)*(Datos!$E$19-Datos!$D$19)*(1-F117)))</f>
        <v>37203.3819063579</v>
      </c>
      <c r="H117" s="24" t="n">
        <f aca="true">RAND()</f>
        <v>0.893636524129727</v>
      </c>
      <c r="I117" s="25" t="n">
        <f aca="false">IF(H117&lt;=(Datos!$D$19-Datos!$C$19)/(Datos!$E$19-Datos!$C$19),Datos!$C$19+SQRT((Datos!$E$19-Datos!$C$19)*(Datos!$D$19-Datos!$C$19)*H117),Datos!$E$19-SQRT((Datos!$E$19-Datos!$C$19)*(Datos!$E$19-Datos!$D$19)*(1-H117)))</f>
        <v>42175.5955158175</v>
      </c>
      <c r="J117" s="24" t="n">
        <f aca="true">RAND()</f>
        <v>0.981986009355934</v>
      </c>
      <c r="K117" s="25" t="n">
        <f aca="false">IF(J117&lt;=(Datos!$D$19-Datos!$C$19)/(Datos!$E$19-Datos!$C$19),Datos!$C$19+SQRT((Datos!$E$19-Datos!$C$19)*(Datos!$D$19-Datos!$C$19)*J117),Datos!$E$19-SQRT((Datos!$E$19-Datos!$C$19)*(Datos!$E$19-Datos!$D$19)*(1-J117)))</f>
        <v>43837.6535377501</v>
      </c>
      <c r="L117" s="24" t="n">
        <f aca="true">RAND()</f>
        <v>0.0218512803086279</v>
      </c>
      <c r="M117" s="25" t="n">
        <f aca="false">IF(L117&lt;=(Datos!$D$19-Datos!$C$19)/(Datos!$E$19-Datos!$C$19),Datos!$C$19+SQRT((Datos!$E$19-Datos!$C$19)*(Datos!$D$19-Datos!$C$19)*L117),Datos!$E$19-SQRT((Datos!$E$19-Datos!$C$19)*(Datos!$E$19-Datos!$D$19)*(1-L117)))</f>
        <v>31810.4397383769</v>
      </c>
      <c r="N117" s="24" t="n">
        <f aca="true">RAND()</f>
        <v>0.508794671232274</v>
      </c>
      <c r="O117" s="25" t="n">
        <f aca="false">IF(N117&lt;=(Datos!$D$19-Datos!$C$19)/(Datos!$E$19-Datos!$C$19),Datos!$C$19+SQRT((Datos!$E$19-Datos!$C$19)*(Datos!$D$19-Datos!$C$19)*N117),Datos!$E$19-SQRT((Datos!$E$19-Datos!$C$19)*(Datos!$E$19-Datos!$D$19)*(1-N117)))</f>
        <v>38736.0861193581</v>
      </c>
      <c r="P117" s="24" t="n">
        <f aca="true">RAND()</f>
        <v>0.806836416795497</v>
      </c>
      <c r="Q117" s="26" t="n">
        <f aca="false">IF(P117&lt;=(Datos!$D$23-Datos!$C$23)/(Datos!$E$23-Datos!$C$23),Datos!$C$23+SQRT((Datos!$E$23-Datos!$C$23)*(Datos!$D$23-Datos!$C$23)*P117),Datos!$E$23-SQRT((Datos!$E$23-Datos!$C$23)*(Datos!$E$23-Datos!$D$23)*(1-P117)))</f>
        <v>0.161353433298108</v>
      </c>
      <c r="R117" s="24" t="n">
        <f aca="true">RAND()</f>
        <v>0.880937844962277</v>
      </c>
      <c r="S117" s="26" t="n">
        <f aca="false">IF(R117&lt;=(Datos!$D$24-Datos!$C$24)/(Datos!$E$24-Datos!$C$24),Datos!$C$24+SQRT((Datos!$E$24-Datos!$C$24)*(Datos!$D$24-Datos!$C$24)*R117),Datos!$E$24-SQRT((Datos!$E$24-Datos!$C$24)*(Datos!$E$24-Datos!$D$24)*(1-R117)))</f>
        <v>0.165360605235601</v>
      </c>
      <c r="T117" s="24" t="n">
        <f aca="true">RAND()</f>
        <v>0.714985129403564</v>
      </c>
      <c r="U117" s="26" t="n">
        <f aca="false">IF(T117&lt;=(Datos!$D$25-Datos!$C$25)/(Datos!$E$25-Datos!$C$25),Datos!$C$25+SQRT((Datos!$E$25-Datos!$C$25)*(Datos!$D$25-Datos!$C$25)*T117),Datos!$E$25-SQRT((Datos!$E$25-Datos!$C$25)*(Datos!$E$25-Datos!$D$25)*(1-T117)))</f>
        <v>0.191750369247192</v>
      </c>
      <c r="V117" s="24" t="n">
        <f aca="true">RAND()</f>
        <v>0.0726152820280555</v>
      </c>
      <c r="W117" s="26" t="n">
        <f aca="false">IF(V117&lt;=(Datos!$D$26-Datos!$C$26)/(Datos!$E$26-Datos!$C$26),Datos!$C$26+SQRT((Datos!$E$26-Datos!$C$26)*(Datos!$D$26-Datos!$C$26)*V117),Datos!$E$26-SQRT((Datos!$E$26-Datos!$C$26)*(Datos!$E$26-Datos!$D$26)*(1-V117)))</f>
        <v>0.190082727549591</v>
      </c>
      <c r="X117" s="24" t="n">
        <f aca="true">RAND()</f>
        <v>0.843319792201097</v>
      </c>
      <c r="Y117" s="26" t="n">
        <f aca="false">IF(X117&lt;=(Datos!$D$27-Datos!$C$27)/(Datos!$E$27-Datos!$C$27),Datos!$C$27+SQRT((Datos!$E$27-Datos!$C$27)*(Datos!$D$27-Datos!$C$27)*X117),Datos!$E$27-SQRT((Datos!$E$27-Datos!$C$27)*(Datos!$E$27-Datos!$D$27)*(1-X117)))</f>
        <v>0.250912663887628</v>
      </c>
      <c r="Z117" s="24" t="n">
        <f aca="false">(1+Q117)</f>
        <v>1.16135343329811</v>
      </c>
      <c r="AA117" s="24" t="n">
        <f aca="false">Z117*(1+S117)</f>
        <v>1.35339553992073</v>
      </c>
      <c r="AB117" s="24" t="n">
        <f aca="false">AA117*(1+U117)</f>
        <v>1.61290963443803</v>
      </c>
      <c r="AC117" s="24" t="n">
        <f aca="false">AB117*(1+W117)</f>
        <v>1.91949589704302</v>
      </c>
      <c r="AD117" s="24" t="n">
        <f aca="false">AC117*(1+Y117)</f>
        <v>2.40112172589146</v>
      </c>
      <c r="AE117" s="23" t="n">
        <f aca="false">E117*Q117</f>
        <v>4656.68705181859</v>
      </c>
      <c r="AF117" s="23" t="n">
        <f aca="false">AE117*(1+S117)</f>
        <v>5426.7196411001</v>
      </c>
      <c r="AG117" s="23" t="n">
        <f aca="false">AF117*(1+U117)</f>
        <v>6467.29513608203</v>
      </c>
      <c r="AH117" s="23" t="n">
        <f aca="false">AG117*(1+W117)</f>
        <v>7696.6162354167</v>
      </c>
      <c r="AI117" s="23" t="n">
        <f aca="false">AH117*(1+Y117)</f>
        <v>9627.79471796588</v>
      </c>
      <c r="AJ117" s="25" t="n">
        <f aca="false">G117*Z117</f>
        <v>43206.2753072494</v>
      </c>
      <c r="AK117" s="25" t="n">
        <f aca="false">I117*AA117</f>
        <v>57080.262864608</v>
      </c>
      <c r="AL117" s="25" t="n">
        <f aca="false">K117*AB117</f>
        <v>70706.1737421934</v>
      </c>
      <c r="AM117" s="25" t="n">
        <f aca="false">M117*AC117</f>
        <v>61060.0085609488</v>
      </c>
      <c r="AN117" s="25" t="n">
        <f aca="false">O117*AD117</f>
        <v>93010.0579571933</v>
      </c>
      <c r="AO117" s="25" t="n">
        <f aca="false">C117/Datos!$D$8</f>
        <v>13456.900015073</v>
      </c>
      <c r="AP117" s="25" t="n">
        <f aca="false">AJ117-AO117</f>
        <v>29749.3752921764</v>
      </c>
      <c r="AQ117" s="25" t="n">
        <f aca="false">AK117-AO117</f>
        <v>43623.3628495349</v>
      </c>
      <c r="AR117" s="25" t="n">
        <f aca="false">AL117-AO117</f>
        <v>57249.2737271204</v>
      </c>
      <c r="AS117" s="25" t="n">
        <f aca="false">AM117-AO117</f>
        <v>47603.1085458757</v>
      </c>
      <c r="AT117" s="25" t="n">
        <f aca="false">AN117-AO117</f>
        <v>79553.1579421203</v>
      </c>
      <c r="AU117" s="25" t="n">
        <f aca="false">AP117*Datos!$D$6</f>
        <v>14874.6876460882</v>
      </c>
      <c r="AV117" s="25" t="n">
        <f aca="false">AQ117*Datos!$D$6</f>
        <v>21811.6814247675</v>
      </c>
      <c r="AW117" s="25" t="n">
        <f aca="false">AR117*Datos!$D$6</f>
        <v>28624.6368635602</v>
      </c>
      <c r="AX117" s="25" t="n">
        <f aca="false">AS117*Datos!$D$6</f>
        <v>23801.5542729379</v>
      </c>
      <c r="AY117" s="25" t="n">
        <f aca="false">AT117*Datos!$D$6</f>
        <v>39776.5789710602</v>
      </c>
      <c r="AZ117" s="25" t="n">
        <f aca="false">AJ117-AU117-AE117</f>
        <v>23674.9006093426</v>
      </c>
      <c r="BA117" s="25" t="n">
        <f aca="false">AK117-AV117-AF117</f>
        <v>29841.8617987404</v>
      </c>
      <c r="BB117" s="25" t="n">
        <f aca="false">AL117-AW117-AG117</f>
        <v>35614.2417425512</v>
      </c>
      <c r="BC117" s="25" t="n">
        <f aca="false">AM117-AX117-AH117</f>
        <v>29561.8380525942</v>
      </c>
      <c r="BD117" s="25" t="n">
        <f aca="false">AN117-AY117-AI117</f>
        <v>43605.6842681673</v>
      </c>
      <c r="BE117" s="25" t="n">
        <f aca="false">AZ117/Z117</f>
        <v>20385.6121061344</v>
      </c>
      <c r="BF117" s="25" t="n">
        <f aca="false">BA117/AA117</f>
        <v>22049.6232760515</v>
      </c>
      <c r="BG117" s="25" t="n">
        <f aca="false">BB117/AB117</f>
        <v>22080.7421458301</v>
      </c>
      <c r="BH117" s="25" t="n">
        <f aca="false">BC117/AC117</f>
        <v>15400.8341972151</v>
      </c>
      <c r="BI117" s="25" t="n">
        <f aca="false">BD117/AD117</f>
        <v>18160.5471301035</v>
      </c>
      <c r="BJ117" s="25" t="n">
        <f aca="false">E117*AD117</f>
        <v>69296.7743062593</v>
      </c>
      <c r="BK117" s="25" t="n">
        <f aca="false">0.2*C117*AD117</f>
        <v>32311.6549893409</v>
      </c>
      <c r="BL117" s="25" t="n">
        <f aca="false">BJ117+BK117</f>
        <v>101608.4292956</v>
      </c>
      <c r="BM117" s="25" t="n">
        <f aca="false">BK117*Datos!$D$6</f>
        <v>16155.8274946705</v>
      </c>
      <c r="BN117" s="25" t="n">
        <f aca="false">BL117-BM117</f>
        <v>85452.6018009298</v>
      </c>
      <c r="BO117" s="25" t="n">
        <f aca="false">BN117/AD117</f>
        <v>35588.6171365194</v>
      </c>
      <c r="BP117" s="25" t="n">
        <f aca="false">-(C117+E117)</f>
        <v>-96144.667204348</v>
      </c>
      <c r="BQ117" s="25" t="n">
        <f aca="false">BE117</f>
        <v>20385.6121061344</v>
      </c>
      <c r="BR117" s="25" t="n">
        <f aca="false">BF117</f>
        <v>22049.6232760515</v>
      </c>
      <c r="BS117" s="25" t="n">
        <f aca="false">BG117</f>
        <v>22080.7421458301</v>
      </c>
      <c r="BT117" s="25" t="n">
        <f aca="false">BH117</f>
        <v>15400.8341972151</v>
      </c>
      <c r="BU117" s="25" t="n">
        <f aca="false">BI117+BO117</f>
        <v>53749.1642666229</v>
      </c>
      <c r="BV117" s="27" t="n">
        <f aca="false">IFERROR(IRR(BP117:BU117,0.1),NA())*100</f>
        <v>10.3866580961284</v>
      </c>
    </row>
    <row r="118" customFormat="false" ht="15" hidden="false" customHeight="true" outlineLevel="0" collapsed="false">
      <c r="A118" s="23" t="n">
        <v>117</v>
      </c>
      <c r="B118" s="24" t="n">
        <f aca="true">RAND()</f>
        <v>0.464924126222201</v>
      </c>
      <c r="C118" s="25" t="n">
        <f aca="false">IF(B118&lt;=(Datos!$D$14-Datos!$C$14)/(Datos!$E$14-Datos!$C$14),Datos!$C$14+SQRT((Datos!$E$14-Datos!$C$14)*(Datos!$D$14-Datos!$C$14)*B118),Datos!$E$14-SQRT((Datos!$E$14-Datos!$C$14)*(Datos!$E$14-Datos!$D$14)*(1-B118)))</f>
        <v>74660.4844455669</v>
      </c>
      <c r="D118" s="24" t="n">
        <f aca="true">RAND()</f>
        <v>0.432801602219973</v>
      </c>
      <c r="E118" s="25" t="n">
        <f aca="false">IF(D118&lt;=(Datos!$D$15-Datos!$C$15)/(Datos!$E$15-Datos!$C$15),Datos!$C$15+SQRT((Datos!$E$15-Datos!$C$15)*(Datos!$D$15-Datos!$C$15)*D118),Datos!$E$15-SQRT((Datos!$E$15-Datos!$C$15)*(Datos!$E$15-Datos!$D$15)*(1-D118)))</f>
        <v>30776.1309816865</v>
      </c>
      <c r="F118" s="24" t="n">
        <f aca="true">RAND()</f>
        <v>0.0559272373944592</v>
      </c>
      <c r="G118" s="25" t="n">
        <f aca="false">IF(F118&lt;=(Datos!$D$19-Datos!$C$19)/(Datos!$E$19-Datos!$C$19),Datos!$C$19+SQRT((Datos!$E$19-Datos!$C$19)*(Datos!$D$19-Datos!$C$19)*F118),Datos!$E$19-SQRT((Datos!$E$19-Datos!$C$19)*(Datos!$E$19-Datos!$D$19)*(1-F118)))</f>
        <v>32896.3918259049</v>
      </c>
      <c r="H118" s="24" t="n">
        <f aca="true">RAND()</f>
        <v>0.209716361759852</v>
      </c>
      <c r="I118" s="25" t="n">
        <f aca="false">IF(H118&lt;=(Datos!$D$19-Datos!$C$19)/(Datos!$E$19-Datos!$C$19),Datos!$C$19+SQRT((Datos!$E$19-Datos!$C$19)*(Datos!$D$19-Datos!$C$19)*H118),Datos!$E$19-SQRT((Datos!$E$19-Datos!$C$19)*(Datos!$E$19-Datos!$D$19)*(1-H118)))</f>
        <v>35608.6945240384</v>
      </c>
      <c r="J118" s="24" t="n">
        <f aca="true">RAND()</f>
        <v>0.998643241876985</v>
      </c>
      <c r="K118" s="25" t="n">
        <f aca="false">IF(J118&lt;=(Datos!$D$19-Datos!$C$19)/(Datos!$E$19-Datos!$C$19),Datos!$C$19+SQRT((Datos!$E$19-Datos!$C$19)*(Datos!$D$19-Datos!$C$19)*J118),Datos!$E$19-SQRT((Datos!$E$19-Datos!$C$19)*(Datos!$E$19-Datos!$D$19)*(1-J118)))</f>
        <v>44681.0064903073</v>
      </c>
      <c r="L118" s="24" t="n">
        <f aca="true">RAND()</f>
        <v>0.538835264798734</v>
      </c>
      <c r="M118" s="25" t="n">
        <f aca="false">IF(L118&lt;=(Datos!$D$19-Datos!$C$19)/(Datos!$E$19-Datos!$C$19),Datos!$C$19+SQRT((Datos!$E$19-Datos!$C$19)*(Datos!$D$19-Datos!$C$19)*L118),Datos!$E$19-SQRT((Datos!$E$19-Datos!$C$19)*(Datos!$E$19-Datos!$D$19)*(1-L118)))</f>
        <v>38990.2886338432</v>
      </c>
      <c r="N118" s="24" t="n">
        <f aca="true">RAND()</f>
        <v>0.879856562716759</v>
      </c>
      <c r="O118" s="25" t="n">
        <f aca="false">IF(N118&lt;=(Datos!$D$19-Datos!$C$19)/(Datos!$E$19-Datos!$C$19),Datos!$C$19+SQRT((Datos!$E$19-Datos!$C$19)*(Datos!$D$19-Datos!$C$19)*N118),Datos!$E$19-SQRT((Datos!$E$19-Datos!$C$19)*(Datos!$E$19-Datos!$D$19)*(1-N118)))</f>
        <v>41998.2075694274</v>
      </c>
      <c r="P118" s="24" t="n">
        <f aca="true">RAND()</f>
        <v>0.587142078792589</v>
      </c>
      <c r="Q118" s="26" t="n">
        <f aca="false">IF(P118&lt;=(Datos!$D$23-Datos!$C$23)/(Datos!$E$23-Datos!$C$23),Datos!$C$23+SQRT((Datos!$E$23-Datos!$C$23)*(Datos!$D$23-Datos!$C$23)*P118),Datos!$E$23-SQRT((Datos!$E$23-Datos!$C$23)*(Datos!$E$23-Datos!$D$23)*(1-P118)))</f>
        <v>0.152739327628003</v>
      </c>
      <c r="R118" s="24" t="n">
        <f aca="true">RAND()</f>
        <v>0.164300786711827</v>
      </c>
      <c r="S118" s="26" t="n">
        <f aca="false">IF(R118&lt;=(Datos!$D$24-Datos!$C$24)/(Datos!$E$24-Datos!$C$24),Datos!$C$24+SQRT((Datos!$E$24-Datos!$C$24)*(Datos!$D$24-Datos!$C$24)*R118),Datos!$E$24-SQRT((Datos!$E$24-Datos!$C$24)*(Datos!$E$24-Datos!$D$24)*(1-R118)))</f>
        <v>0.137197133949623</v>
      </c>
      <c r="T118" s="24" t="n">
        <f aca="true">RAND()</f>
        <v>0.554689533316322</v>
      </c>
      <c r="U118" s="26" t="n">
        <f aca="false">IF(T118&lt;=(Datos!$D$25-Datos!$C$25)/(Datos!$E$25-Datos!$C$25),Datos!$C$25+SQRT((Datos!$E$25-Datos!$C$25)*(Datos!$D$25-Datos!$C$25)*T118),Datos!$E$25-SQRT((Datos!$E$25-Datos!$C$25)*(Datos!$E$25-Datos!$D$25)*(1-T118)))</f>
        <v>0.18468896338658</v>
      </c>
      <c r="V118" s="24" t="n">
        <f aca="true">RAND()</f>
        <v>0.435513837491014</v>
      </c>
      <c r="W118" s="26" t="n">
        <f aca="false">IF(V118&lt;=(Datos!$D$26-Datos!$C$26)/(Datos!$E$26-Datos!$C$26),Datos!$C$26+SQRT((Datos!$E$26-Datos!$C$26)*(Datos!$D$26-Datos!$C$26)*V118),Datos!$E$26-SQRT((Datos!$E$26-Datos!$C$26)*(Datos!$E$26-Datos!$D$26)*(1-V118)))</f>
        <v>0.205551135348792</v>
      </c>
      <c r="X118" s="24" t="n">
        <f aca="true">RAND()</f>
        <v>0.429885231087936</v>
      </c>
      <c r="Y118" s="26" t="n">
        <f aca="false">IF(X118&lt;=(Datos!$D$27-Datos!$C$27)/(Datos!$E$27-Datos!$C$27),Datos!$C$27+SQRT((Datos!$E$27-Datos!$C$27)*(Datos!$D$27-Datos!$C$27)*X118),Datos!$E$27-SQRT((Datos!$E$27-Datos!$C$27)*(Datos!$E$27-Datos!$D$27)*(1-X118)))</f>
        <v>0.224514688861599</v>
      </c>
      <c r="Z118" s="24" t="n">
        <f aca="false">(1+Q118)</f>
        <v>1.152739327628</v>
      </c>
      <c r="AA118" s="24" t="n">
        <f aca="false">Z118*(1+S118)</f>
        <v>1.31089185956958</v>
      </c>
      <c r="AB118" s="24" t="n">
        <f aca="false">AA118*(1+U118)</f>
        <v>1.55299911822539</v>
      </c>
      <c r="AC118" s="24" t="n">
        <f aca="false">AB118*(1+W118)</f>
        <v>1.8722198501723</v>
      </c>
      <c r="AD118" s="24" t="n">
        <f aca="false">AC118*(1+Y118)</f>
        <v>2.29256070731424</v>
      </c>
      <c r="AE118" s="23" t="n">
        <f aca="false">E118*Q118</f>
        <v>4700.72555313416</v>
      </c>
      <c r="AF118" s="23" t="n">
        <f aca="false">AE118*(1+S118)</f>
        <v>5345.65162650792</v>
      </c>
      <c r="AG118" s="23" t="n">
        <f aca="false">AF118*(1+U118)</f>
        <v>6332.93448403345</v>
      </c>
      <c r="AH118" s="23" t="n">
        <f aca="false">AG118*(1+W118)</f>
        <v>7634.67635731604</v>
      </c>
      <c r="AI118" s="23" t="n">
        <f aca="false">AH118*(1+Y118)</f>
        <v>9348.77334423786</v>
      </c>
      <c r="AJ118" s="25" t="n">
        <f aca="false">G118*Z118</f>
        <v>37920.964594781</v>
      </c>
      <c r="AK118" s="25" t="n">
        <f aca="false">I118*AA118</f>
        <v>46679.1477814618</v>
      </c>
      <c r="AL118" s="25" t="n">
        <f aca="false">K118*AB118</f>
        <v>69389.5636808702</v>
      </c>
      <c r="AM118" s="25" t="n">
        <f aca="false">M118*AC118</f>
        <v>72998.3923442285</v>
      </c>
      <c r="AN118" s="25" t="n">
        <f aca="false">O118*AD118</f>
        <v>96283.4404512966</v>
      </c>
      <c r="AO118" s="25" t="n">
        <f aca="false">C118/Datos!$D$8</f>
        <v>14932.0968891134</v>
      </c>
      <c r="AP118" s="25" t="n">
        <f aca="false">AJ118-AO118</f>
        <v>22988.8677056676</v>
      </c>
      <c r="AQ118" s="25" t="n">
        <f aca="false">AK118-AO118</f>
        <v>31747.0508923484</v>
      </c>
      <c r="AR118" s="25" t="n">
        <f aca="false">AL118-AO118</f>
        <v>54457.4667917569</v>
      </c>
      <c r="AS118" s="25" t="n">
        <f aca="false">AM118-AO118</f>
        <v>58066.2954551151</v>
      </c>
      <c r="AT118" s="25" t="n">
        <f aca="false">AN118-AO118</f>
        <v>81351.3435621833</v>
      </c>
      <c r="AU118" s="25" t="n">
        <f aca="false">AP118*Datos!$D$6</f>
        <v>11494.4338528338</v>
      </c>
      <c r="AV118" s="25" t="n">
        <f aca="false">AQ118*Datos!$D$6</f>
        <v>15873.5254461742</v>
      </c>
      <c r="AW118" s="25" t="n">
        <f aca="false">AR118*Datos!$D$6</f>
        <v>27228.7333958784</v>
      </c>
      <c r="AX118" s="25" t="n">
        <f aca="false">AS118*Datos!$D$6</f>
        <v>29033.1477275575</v>
      </c>
      <c r="AY118" s="25" t="n">
        <f aca="false">AT118*Datos!$D$6</f>
        <v>40675.6717810916</v>
      </c>
      <c r="AZ118" s="25" t="n">
        <f aca="false">AJ118-AU118-AE118</f>
        <v>21725.805188813</v>
      </c>
      <c r="BA118" s="25" t="n">
        <f aca="false">AK118-AV118-AF118</f>
        <v>25459.9707087797</v>
      </c>
      <c r="BB118" s="25" t="n">
        <f aca="false">AL118-AW118-AG118</f>
        <v>35827.8958009584</v>
      </c>
      <c r="BC118" s="25" t="n">
        <f aca="false">AM118-AX118-AH118</f>
        <v>36330.5682593549</v>
      </c>
      <c r="BD118" s="25" t="n">
        <f aca="false">AN118-AY118-AI118</f>
        <v>46258.9953259671</v>
      </c>
      <c r="BE118" s="25" t="n">
        <f aca="false">AZ118/Z118</f>
        <v>18847.1102426238</v>
      </c>
      <c r="BF118" s="25" t="n">
        <f aca="false">BA118/AA118</f>
        <v>19421.8695637787</v>
      </c>
      <c r="BG118" s="25" t="n">
        <f aca="false">BB118/AB118</f>
        <v>23070.1327389669</v>
      </c>
      <c r="BH118" s="25" t="n">
        <f aca="false">BC118/AC118</f>
        <v>19405.0758814524</v>
      </c>
      <c r="BI118" s="25" t="n">
        <f aca="false">BD118/AD118</f>
        <v>20177.8714859682</v>
      </c>
      <c r="BJ118" s="25" t="n">
        <f aca="false">E118*AD118</f>
        <v>70556.1486117708</v>
      </c>
      <c r="BK118" s="25" t="n">
        <f aca="false">0.2*C118*AD118</f>
        <v>34232.7386057905</v>
      </c>
      <c r="BL118" s="25" t="n">
        <f aca="false">BJ118+BK118</f>
        <v>104788.887217561</v>
      </c>
      <c r="BM118" s="25" t="n">
        <f aca="false">BK118*Datos!$D$6</f>
        <v>17116.3693028952</v>
      </c>
      <c r="BN118" s="25" t="n">
        <f aca="false">BL118-BM118</f>
        <v>87672.517914666</v>
      </c>
      <c r="BO118" s="25" t="n">
        <f aca="false">BN118/AD118</f>
        <v>38242.1794262432</v>
      </c>
      <c r="BP118" s="25" t="n">
        <f aca="false">-(C118+E118)</f>
        <v>-105436.615427253</v>
      </c>
      <c r="BQ118" s="25" t="n">
        <f aca="false">BE118</f>
        <v>18847.1102426238</v>
      </c>
      <c r="BR118" s="25" t="n">
        <f aca="false">BF118</f>
        <v>19421.8695637787</v>
      </c>
      <c r="BS118" s="25" t="n">
        <f aca="false">BG118</f>
        <v>23070.1327389669</v>
      </c>
      <c r="BT118" s="25" t="n">
        <f aca="false">BH118</f>
        <v>19405.0758814524</v>
      </c>
      <c r="BU118" s="25" t="n">
        <f aca="false">BI118+BO118</f>
        <v>58420.0509122114</v>
      </c>
      <c r="BV118" s="27" t="n">
        <f aca="false">IFERROR(IRR(BP118:BU118,0.1),NA())*100</f>
        <v>8.30154467328054</v>
      </c>
    </row>
    <row r="119" customFormat="false" ht="15" hidden="false" customHeight="true" outlineLevel="0" collapsed="false">
      <c r="A119" s="23" t="n">
        <v>118</v>
      </c>
      <c r="B119" s="24" t="n">
        <f aca="true">RAND()</f>
        <v>0.747854829490949</v>
      </c>
      <c r="C119" s="25" t="n">
        <f aca="false">IF(B119&lt;=(Datos!$D$14-Datos!$C$14)/(Datos!$E$14-Datos!$C$14),Datos!$C$14+SQRT((Datos!$E$14-Datos!$C$14)*(Datos!$D$14-Datos!$C$14)*B119),Datos!$E$14-SQRT((Datos!$E$14-Datos!$C$14)*(Datos!$E$14-Datos!$D$14)*(1-B119)))</f>
        <v>82605.3397673062</v>
      </c>
      <c r="D119" s="24" t="n">
        <f aca="true">RAND()</f>
        <v>0.579703599383576</v>
      </c>
      <c r="E119" s="25" t="n">
        <f aca="false">IF(D119&lt;=(Datos!$D$15-Datos!$C$15)/(Datos!$E$15-Datos!$C$15),Datos!$C$15+SQRT((Datos!$E$15-Datos!$C$15)*(Datos!$D$15-Datos!$C$15)*D119),Datos!$E$15-SQRT((Datos!$E$15-Datos!$C$15)*(Datos!$E$15-Datos!$D$15)*(1-D119)))</f>
        <v>32059.9458381908</v>
      </c>
      <c r="F119" s="24" t="n">
        <f aca="true">RAND()</f>
        <v>0.288343362395109</v>
      </c>
      <c r="G119" s="25" t="n">
        <f aca="false">IF(F119&lt;=(Datos!$D$19-Datos!$C$19)/(Datos!$E$19-Datos!$C$19),Datos!$C$19+SQRT((Datos!$E$19-Datos!$C$19)*(Datos!$D$19-Datos!$C$19)*F119),Datos!$E$19-SQRT((Datos!$E$19-Datos!$C$19)*(Datos!$E$19-Datos!$D$19)*(1-F119)))</f>
        <v>36576.5875923055</v>
      </c>
      <c r="H119" s="24" t="n">
        <f aca="true">RAND()</f>
        <v>0.0435857962713506</v>
      </c>
      <c r="I119" s="25" t="n">
        <f aca="false">IF(H119&lt;=(Datos!$D$19-Datos!$C$19)/(Datos!$E$19-Datos!$C$19),Datos!$C$19+SQRT((Datos!$E$19-Datos!$C$19)*(Datos!$D$19-Datos!$C$19)*H119),Datos!$E$19-SQRT((Datos!$E$19-Datos!$C$19)*(Datos!$E$19-Datos!$D$19)*(1-H119)))</f>
        <v>32556.9257792714</v>
      </c>
      <c r="J119" s="24" t="n">
        <f aca="true">RAND()</f>
        <v>0.536669735403323</v>
      </c>
      <c r="K119" s="25" t="n">
        <f aca="false">IF(J119&lt;=(Datos!$D$19-Datos!$C$19)/(Datos!$E$19-Datos!$C$19),Datos!$C$19+SQRT((Datos!$E$19-Datos!$C$19)*(Datos!$D$19-Datos!$C$19)*J119),Datos!$E$19-SQRT((Datos!$E$19-Datos!$C$19)*(Datos!$E$19-Datos!$D$19)*(1-J119)))</f>
        <v>38972.2048745277</v>
      </c>
      <c r="L119" s="24" t="n">
        <f aca="true">RAND()</f>
        <v>0.604114644238096</v>
      </c>
      <c r="M119" s="25" t="n">
        <f aca="false">IF(L119&lt;=(Datos!$D$19-Datos!$C$19)/(Datos!$E$19-Datos!$C$19),Datos!$C$19+SQRT((Datos!$E$19-Datos!$C$19)*(Datos!$D$19-Datos!$C$19)*L119),Datos!$E$19-SQRT((Datos!$E$19-Datos!$C$19)*(Datos!$E$19-Datos!$D$19)*(1-L119)))</f>
        <v>39519.3065207353</v>
      </c>
      <c r="N119" s="24" t="n">
        <f aca="true">RAND()</f>
        <v>0.725690865906136</v>
      </c>
      <c r="O119" s="25" t="n">
        <f aca="false">IF(N119&lt;=(Datos!$D$19-Datos!$C$19)/(Datos!$E$19-Datos!$C$19),Datos!$C$19+SQRT((Datos!$E$19-Datos!$C$19)*(Datos!$D$19-Datos!$C$19)*N119),Datos!$E$19-SQRT((Datos!$E$19-Datos!$C$19)*(Datos!$E$19-Datos!$D$19)*(1-N119)))</f>
        <v>40464.2326936846</v>
      </c>
      <c r="P119" s="24" t="n">
        <f aca="true">RAND()</f>
        <v>0.174839922105043</v>
      </c>
      <c r="Q119" s="26" t="n">
        <f aca="false">IF(P119&lt;=(Datos!$D$23-Datos!$C$23)/(Datos!$E$23-Datos!$C$23),Datos!$C$23+SQRT((Datos!$E$23-Datos!$C$23)*(Datos!$D$23-Datos!$C$23)*P119),Datos!$E$23-SQRT((Datos!$E$23-Datos!$C$23)*(Datos!$E$23-Datos!$D$23)*(1-P119)))</f>
        <v>0.137740120061293</v>
      </c>
      <c r="R119" s="24" t="n">
        <f aca="true">RAND()</f>
        <v>0.110934210803703</v>
      </c>
      <c r="S119" s="26" t="n">
        <f aca="false">IF(R119&lt;=(Datos!$D$24-Datos!$C$24)/(Datos!$E$24-Datos!$C$24),Datos!$C$24+SQRT((Datos!$E$24-Datos!$C$24)*(Datos!$D$24-Datos!$C$24)*R119),Datos!$E$24-SQRT((Datos!$E$24-Datos!$C$24)*(Datos!$E$24-Datos!$D$24)*(1-R119)))</f>
        <v>0.134130873272614</v>
      </c>
      <c r="T119" s="24" t="n">
        <f aca="true">RAND()</f>
        <v>0.702111515144796</v>
      </c>
      <c r="U119" s="26" t="n">
        <f aca="false">IF(T119&lt;=(Datos!$D$25-Datos!$C$25)/(Datos!$E$25-Datos!$C$25),Datos!$C$25+SQRT((Datos!$E$25-Datos!$C$25)*(Datos!$D$25-Datos!$C$25)*T119),Datos!$E$25-SQRT((Datos!$E$25-Datos!$C$25)*(Datos!$E$25-Datos!$D$25)*(1-T119)))</f>
        <v>0.191119422485093</v>
      </c>
      <c r="V119" s="24" t="n">
        <f aca="true">RAND()</f>
        <v>0.965937401420832</v>
      </c>
      <c r="W119" s="26" t="n">
        <f aca="false">IF(V119&lt;=(Datos!$D$26-Datos!$C$26)/(Datos!$E$26-Datos!$C$26),Datos!$C$26+SQRT((Datos!$E$26-Datos!$C$26)*(Datos!$D$26-Datos!$C$26)*V119),Datos!$E$26-SQRT((Datos!$E$26-Datos!$C$26)*(Datos!$E$26-Datos!$D$26)*(1-V119)))</f>
        <v>0.239081250299275</v>
      </c>
      <c r="X119" s="24" t="n">
        <f aca="true">RAND()</f>
        <v>0.0790871830025052</v>
      </c>
      <c r="Y119" s="26" t="n">
        <f aca="false">IF(X119&lt;=(Datos!$D$27-Datos!$C$27)/(Datos!$E$27-Datos!$C$27),Datos!$C$27+SQRT((Datos!$E$27-Datos!$C$27)*(Datos!$D$27-Datos!$C$27)*X119),Datos!$E$27-SQRT((Datos!$E$27-Datos!$C$27)*(Datos!$E$27-Datos!$D$27)*(1-X119)))</f>
        <v>0.20461285030741</v>
      </c>
      <c r="Z119" s="24" t="n">
        <f aca="false">(1+Q119)</f>
        <v>1.13774012006129</v>
      </c>
      <c r="AA119" s="24" t="n">
        <f aca="false">Z119*(1+S119)</f>
        <v>1.2903461959224</v>
      </c>
      <c r="AB119" s="24" t="n">
        <f aca="false">AA119*(1+U119)</f>
        <v>1.53695641569293</v>
      </c>
      <c r="AC119" s="24" t="n">
        <f aca="false">AB119*(1+W119)</f>
        <v>1.90441387721229</v>
      </c>
      <c r="AD119" s="24" t="n">
        <f aca="false">AC119*(1+Y119)</f>
        <v>2.29408142879368</v>
      </c>
      <c r="AE119" s="23" t="n">
        <f aca="false">E119*Q119</f>
        <v>4415.94078891094</v>
      </c>
      <c r="AF119" s="23" t="n">
        <f aca="false">AE119*(1+S119)</f>
        <v>5008.25478324772</v>
      </c>
      <c r="AG119" s="23" t="n">
        <f aca="false">AF119*(1+U119)</f>
        <v>5965.42954508023</v>
      </c>
      <c r="AH119" s="23" t="n">
        <f aca="false">AG119*(1+W119)</f>
        <v>7391.65189929024</v>
      </c>
      <c r="AI119" s="23" t="n">
        <f aca="false">AH119*(1+Y119)</f>
        <v>8904.0788628842</v>
      </c>
      <c r="AJ119" s="25" t="n">
        <f aca="false">G119*Z119</f>
        <v>41614.651158702</v>
      </c>
      <c r="AK119" s="25" t="n">
        <f aca="false">I119*AA119</f>
        <v>42009.7053302108</v>
      </c>
      <c r="AL119" s="25" t="n">
        <f aca="false">K119*AB119</f>
        <v>59898.5803156045</v>
      </c>
      <c r="AM119" s="25" t="n">
        <f aca="false">M119*AC119</f>
        <v>75261.1157558943</v>
      </c>
      <c r="AN119" s="25" t="n">
        <f aca="false">O119*AD119</f>
        <v>92828.2447529677</v>
      </c>
      <c r="AO119" s="25" t="n">
        <f aca="false">C119/Datos!$D$8</f>
        <v>16521.0679534612</v>
      </c>
      <c r="AP119" s="25" t="n">
        <f aca="false">AJ119-AO119</f>
        <v>25093.5832052408</v>
      </c>
      <c r="AQ119" s="25" t="n">
        <f aca="false">AK119-AO119</f>
        <v>25488.6373767496</v>
      </c>
      <c r="AR119" s="25" t="n">
        <f aca="false">AL119-AO119</f>
        <v>43377.5123621433</v>
      </c>
      <c r="AS119" s="25" t="n">
        <f aca="false">AM119-AO119</f>
        <v>58740.0478024331</v>
      </c>
      <c r="AT119" s="25" t="n">
        <f aca="false">AN119-AO119</f>
        <v>76307.1767995065</v>
      </c>
      <c r="AU119" s="25" t="n">
        <f aca="false">AP119*Datos!$D$6</f>
        <v>12546.7916026204</v>
      </c>
      <c r="AV119" s="25" t="n">
        <f aca="false">AQ119*Datos!$D$6</f>
        <v>12744.3186883748</v>
      </c>
      <c r="AW119" s="25" t="n">
        <f aca="false">AR119*Datos!$D$6</f>
        <v>21688.7561810717</v>
      </c>
      <c r="AX119" s="25" t="n">
        <f aca="false">AS119*Datos!$D$6</f>
        <v>29370.0239012165</v>
      </c>
      <c r="AY119" s="25" t="n">
        <f aca="false">AT119*Datos!$D$6</f>
        <v>38153.5883997533</v>
      </c>
      <c r="AZ119" s="25" t="n">
        <f aca="false">AJ119-AU119-AE119</f>
        <v>24651.9187671707</v>
      </c>
      <c r="BA119" s="25" t="n">
        <f aca="false">AK119-AV119-AF119</f>
        <v>24257.1318585883</v>
      </c>
      <c r="BB119" s="25" t="n">
        <f aca="false">AL119-AW119-AG119</f>
        <v>32244.3945894527</v>
      </c>
      <c r="BC119" s="25" t="n">
        <f aca="false">AM119-AX119-AH119</f>
        <v>38499.4399553875</v>
      </c>
      <c r="BD119" s="25" t="n">
        <f aca="false">AN119-AY119-AI119</f>
        <v>45770.5774903303</v>
      </c>
      <c r="BE119" s="25" t="n">
        <f aca="false">AZ119/Z119</f>
        <v>21667.442619359</v>
      </c>
      <c r="BF119" s="25" t="n">
        <f aca="false">BA119/AA119</f>
        <v>18798.9331353421</v>
      </c>
      <c r="BG119" s="25" t="n">
        <f aca="false">BB119/AB119</f>
        <v>20979.3812369855</v>
      </c>
      <c r="BH119" s="25" t="n">
        <f aca="false">BC119/AC119</f>
        <v>20215.8997138499</v>
      </c>
      <c r="BI119" s="25" t="n">
        <f aca="false">BD119/AD119</f>
        <v>19951.5923523248</v>
      </c>
      <c r="BJ119" s="25" t="n">
        <f aca="false">E119*AD119</f>
        <v>73548.1263555246</v>
      </c>
      <c r="BK119" s="25" t="n">
        <f aca="false">0.2*C119*AD119</f>
        <v>37900.6751758738</v>
      </c>
      <c r="BL119" s="25" t="n">
        <f aca="false">BJ119+BK119</f>
        <v>111448.801531398</v>
      </c>
      <c r="BM119" s="25" t="n">
        <f aca="false">BK119*Datos!$D$6</f>
        <v>18950.3375879369</v>
      </c>
      <c r="BN119" s="25" t="n">
        <f aca="false">BL119-BM119</f>
        <v>92498.4639434615</v>
      </c>
      <c r="BO119" s="25" t="n">
        <f aca="false">BN119/AD119</f>
        <v>40320.4798149214</v>
      </c>
      <c r="BP119" s="25" t="n">
        <f aca="false">-(C119+E119)</f>
        <v>-114665.285605497</v>
      </c>
      <c r="BQ119" s="25" t="n">
        <f aca="false">BE119</f>
        <v>21667.442619359</v>
      </c>
      <c r="BR119" s="25" t="n">
        <f aca="false">BF119</f>
        <v>18798.9331353421</v>
      </c>
      <c r="BS119" s="25" t="n">
        <f aca="false">BG119</f>
        <v>20979.3812369855</v>
      </c>
      <c r="BT119" s="25" t="n">
        <f aca="false">BH119</f>
        <v>20215.8997138499</v>
      </c>
      <c r="BU119" s="25" t="n">
        <f aca="false">BI119+BO119</f>
        <v>60272.0721672462</v>
      </c>
      <c r="BV119" s="27" t="n">
        <f aca="false">IFERROR(IRR(BP119:BU119,0.1),NA())*100</f>
        <v>6.31640502037813</v>
      </c>
    </row>
    <row r="120" customFormat="false" ht="15" hidden="false" customHeight="true" outlineLevel="0" collapsed="false">
      <c r="A120" s="23" t="n">
        <v>119</v>
      </c>
      <c r="B120" s="24" t="n">
        <f aca="true">RAND()</f>
        <v>0.412736791392785</v>
      </c>
      <c r="C120" s="25" t="n">
        <f aca="false">IF(B120&lt;=(Datos!$D$14-Datos!$C$14)/(Datos!$E$14-Datos!$C$14),Datos!$C$14+SQRT((Datos!$E$14-Datos!$C$14)*(Datos!$D$14-Datos!$C$14)*B120),Datos!$E$14-SQRT((Datos!$E$14-Datos!$C$14)*(Datos!$E$14-Datos!$D$14)*(1-B120)))</f>
        <v>73453.5152924411</v>
      </c>
      <c r="D120" s="24" t="n">
        <f aca="true">RAND()</f>
        <v>0.912363736052271</v>
      </c>
      <c r="E120" s="25" t="n">
        <f aca="false">IF(D120&lt;=(Datos!$D$15-Datos!$C$15)/(Datos!$E$15-Datos!$C$15),Datos!$C$15+SQRT((Datos!$E$15-Datos!$C$15)*(Datos!$D$15-Datos!$C$15)*D120),Datos!$E$15-SQRT((Datos!$E$15-Datos!$C$15)*(Datos!$E$15-Datos!$D$15)*(1-D120)))</f>
        <v>36374.3359791399</v>
      </c>
      <c r="F120" s="24" t="n">
        <f aca="true">RAND()</f>
        <v>0.960754928189017</v>
      </c>
      <c r="G120" s="25" t="n">
        <f aca="false">IF(F120&lt;=(Datos!$D$19-Datos!$C$19)/(Datos!$E$19-Datos!$C$19),Datos!$C$19+SQRT((Datos!$E$19-Datos!$C$19)*(Datos!$D$19-Datos!$C$19)*F120),Datos!$E$19-SQRT((Datos!$E$19-Datos!$C$19)*(Datos!$E$19-Datos!$D$19)*(1-F120)))</f>
        <v>43284.3717227139</v>
      </c>
      <c r="H120" s="24" t="n">
        <f aca="true">RAND()</f>
        <v>0.155219151890874</v>
      </c>
      <c r="I120" s="25" t="n">
        <f aca="false">IF(H120&lt;=(Datos!$D$19-Datos!$C$19)/(Datos!$E$19-Datos!$C$19),Datos!$C$19+SQRT((Datos!$E$19-Datos!$C$19)*(Datos!$D$19-Datos!$C$19)*H120),Datos!$E$19-SQRT((Datos!$E$19-Datos!$C$19)*(Datos!$E$19-Datos!$D$19)*(1-H120)))</f>
        <v>34825.232925324</v>
      </c>
      <c r="J120" s="24" t="n">
        <f aca="true">RAND()</f>
        <v>0.391154847285138</v>
      </c>
      <c r="K120" s="25" t="n">
        <f aca="false">IF(J120&lt;=(Datos!$D$19-Datos!$C$19)/(Datos!$E$19-Datos!$C$19),Datos!$C$19+SQRT((Datos!$E$19-Datos!$C$19)*(Datos!$D$19-Datos!$C$19)*J120),Datos!$E$19-SQRT((Datos!$E$19-Datos!$C$19)*(Datos!$E$19-Datos!$D$19)*(1-J120)))</f>
        <v>37659.8451089282</v>
      </c>
      <c r="L120" s="24" t="n">
        <f aca="true">RAND()</f>
        <v>0.823218807581889</v>
      </c>
      <c r="M120" s="25" t="n">
        <f aca="false">IF(L120&lt;=(Datos!$D$19-Datos!$C$19)/(Datos!$E$19-Datos!$C$19),Datos!$C$19+SQRT((Datos!$E$19-Datos!$C$19)*(Datos!$D$19-Datos!$C$19)*L120),Datos!$E$19-SQRT((Datos!$E$19-Datos!$C$19)*(Datos!$E$19-Datos!$D$19)*(1-L120)))</f>
        <v>41358.7653973744</v>
      </c>
      <c r="N120" s="24" t="n">
        <f aca="true">RAND()</f>
        <v>0.204550112862067</v>
      </c>
      <c r="O120" s="25" t="n">
        <f aca="false">IF(N120&lt;=(Datos!$D$19-Datos!$C$19)/(Datos!$E$19-Datos!$C$19),Datos!$C$19+SQRT((Datos!$E$19-Datos!$C$19)*(Datos!$D$19-Datos!$C$19)*N120),Datos!$E$19-SQRT((Datos!$E$19-Datos!$C$19)*(Datos!$E$19-Datos!$D$19)*(1-N120)))</f>
        <v>35539.180167616</v>
      </c>
      <c r="P120" s="24" t="n">
        <f aca="true">RAND()</f>
        <v>0.2525450123365</v>
      </c>
      <c r="Q120" s="26" t="n">
        <f aca="false">IF(P120&lt;=(Datos!$D$23-Datos!$C$23)/(Datos!$E$23-Datos!$C$23),Datos!$C$23+SQRT((Datos!$E$23-Datos!$C$23)*(Datos!$D$23-Datos!$C$23)*P120),Datos!$E$23-SQRT((Datos!$E$23-Datos!$C$23)*(Datos!$E$23-Datos!$D$23)*(1-P120)))</f>
        <v>0.141320905754815</v>
      </c>
      <c r="R120" s="24" t="n">
        <f aca="true">RAND()</f>
        <v>0.135309994727392</v>
      </c>
      <c r="S120" s="26" t="n">
        <f aca="false">IF(R120&lt;=(Datos!$D$24-Datos!$C$24)/(Datos!$E$24-Datos!$C$24),Datos!$C$24+SQRT((Datos!$E$24-Datos!$C$24)*(Datos!$D$24-Datos!$C$24)*R120),Datos!$E$24-SQRT((Datos!$E$24-Datos!$C$24)*(Datos!$E$24-Datos!$D$24)*(1-R120)))</f>
        <v>0.135606344559483</v>
      </c>
      <c r="T120" s="24" t="n">
        <f aca="true">RAND()</f>
        <v>0.0368603718388601</v>
      </c>
      <c r="U120" s="26" t="n">
        <f aca="false">IF(T120&lt;=(Datos!$D$25-Datos!$C$25)/(Datos!$E$25-Datos!$C$25),Datos!$C$25+SQRT((Datos!$E$25-Datos!$C$25)*(Datos!$D$25-Datos!$C$25)*T120),Datos!$E$25-SQRT((Datos!$E$25-Datos!$C$25)*(Datos!$E$25-Datos!$D$25)*(1-T120)))</f>
        <v>0.158798112346498</v>
      </c>
      <c r="V120" s="24" t="n">
        <f aca="true">RAND()</f>
        <v>0.890077754744743</v>
      </c>
      <c r="W120" s="26" t="n">
        <f aca="false">IF(V120&lt;=(Datos!$D$26-Datos!$C$26)/(Datos!$E$26-Datos!$C$26),Datos!$C$26+SQRT((Datos!$E$26-Datos!$C$26)*(Datos!$D$26-Datos!$C$26)*V120),Datos!$E$26-SQRT((Datos!$E$26-Datos!$C$26)*(Datos!$E$26-Datos!$D$26)*(1-V120)))</f>
        <v>0.230385519165846</v>
      </c>
      <c r="X120" s="24" t="n">
        <f aca="true">RAND()</f>
        <v>0.37051816386955</v>
      </c>
      <c r="Y120" s="26" t="n">
        <f aca="false">IF(X120&lt;=(Datos!$D$27-Datos!$C$27)/(Datos!$E$27-Datos!$C$27),Datos!$C$27+SQRT((Datos!$E$27-Datos!$C$27)*(Datos!$D$27-Datos!$C$27)*X120),Datos!$E$27-SQRT((Datos!$E$27-Datos!$C$27)*(Datos!$E$27-Datos!$D$27)*(1-X120)))</f>
        <v>0.221697324974711</v>
      </c>
      <c r="Z120" s="24" t="n">
        <f aca="false">(1+Q120)</f>
        <v>1.14132090575482</v>
      </c>
      <c r="AA120" s="24" t="n">
        <f aca="false">Z120*(1+S120)</f>
        <v>1.29609126175354</v>
      </c>
      <c r="AB120" s="24" t="n">
        <f aca="false">AA120*(1+U120)</f>
        <v>1.5019081075488</v>
      </c>
      <c r="AC120" s="24" t="n">
        <f aca="false">AB120*(1+W120)</f>
        <v>1.84792598664582</v>
      </c>
      <c r="AD120" s="24" t="n">
        <f aca="false">AC120*(1+Y120)</f>
        <v>2.25760623463645</v>
      </c>
      <c r="AE120" s="23" t="n">
        <f aca="false">E120*Q120</f>
        <v>5140.454106802</v>
      </c>
      <c r="AF120" s="23" t="n">
        <f aca="false">AE120*(1+S120)</f>
        <v>5837.53229760121</v>
      </c>
      <c r="AG120" s="23" t="n">
        <f aca="false">AF120*(1+U120)</f>
        <v>6764.521407222</v>
      </c>
      <c r="AH120" s="23" t="n">
        <f aca="false">AG120*(1+W120)</f>
        <v>8322.96918353331</v>
      </c>
      <c r="AI120" s="23" t="n">
        <f aca="false">AH120*(1+Y120)</f>
        <v>10168.1491873696</v>
      </c>
      <c r="AJ120" s="25" t="n">
        <f aca="false">G120*Z120</f>
        <v>49401.3583395959</v>
      </c>
      <c r="AK120" s="25" t="n">
        <f aca="false">I120*AA120</f>
        <v>45136.6800830443</v>
      </c>
      <c r="AL120" s="25" t="n">
        <f aca="false">K120*AB120</f>
        <v>56561.6266981312</v>
      </c>
      <c r="AM120" s="25" t="n">
        <f aca="false">M120*AC120</f>
        <v>76427.9373533961</v>
      </c>
      <c r="AN120" s="25" t="n">
        <f aca="false">O120*AD120</f>
        <v>80233.474720278</v>
      </c>
      <c r="AO120" s="25" t="n">
        <f aca="false">C120/Datos!$D$8</f>
        <v>14690.7030584882</v>
      </c>
      <c r="AP120" s="25" t="n">
        <f aca="false">AJ120-AO120</f>
        <v>34710.6552811077</v>
      </c>
      <c r="AQ120" s="25" t="n">
        <f aca="false">AK120-AO120</f>
        <v>30445.9770245561</v>
      </c>
      <c r="AR120" s="25" t="n">
        <f aca="false">AL120-AO120</f>
        <v>41870.9236396429</v>
      </c>
      <c r="AS120" s="25" t="n">
        <f aca="false">AM120-AO120</f>
        <v>61737.2342949078</v>
      </c>
      <c r="AT120" s="25" t="n">
        <f aca="false">AN120-AO120</f>
        <v>65542.7716617898</v>
      </c>
      <c r="AU120" s="25" t="n">
        <f aca="false">AP120*Datos!$D$6</f>
        <v>17355.3276405538</v>
      </c>
      <c r="AV120" s="25" t="n">
        <f aca="false">AQ120*Datos!$D$6</f>
        <v>15222.988512278</v>
      </c>
      <c r="AW120" s="25" t="n">
        <f aca="false">AR120*Datos!$D$6</f>
        <v>20935.4618198215</v>
      </c>
      <c r="AX120" s="25" t="n">
        <f aca="false">AS120*Datos!$D$6</f>
        <v>30868.6171474539</v>
      </c>
      <c r="AY120" s="25" t="n">
        <f aca="false">AT120*Datos!$D$6</f>
        <v>32771.3858308949</v>
      </c>
      <c r="AZ120" s="25" t="n">
        <f aca="false">AJ120-AU120-AE120</f>
        <v>26905.5765922401</v>
      </c>
      <c r="BA120" s="25" t="n">
        <f aca="false">AK120-AV120-AF120</f>
        <v>24076.159273165</v>
      </c>
      <c r="BB120" s="25" t="n">
        <f aca="false">AL120-AW120-AG120</f>
        <v>28861.6434710877</v>
      </c>
      <c r="BC120" s="25" t="n">
        <f aca="false">AM120-AX120-AH120</f>
        <v>37236.3510224088</v>
      </c>
      <c r="BD120" s="25" t="n">
        <f aca="false">AN120-AY120-AI120</f>
        <v>37293.9397020135</v>
      </c>
      <c r="BE120" s="25" t="n">
        <f aca="false">AZ120/Z120</f>
        <v>23574.0679563264</v>
      </c>
      <c r="BF120" s="25" t="n">
        <f aca="false">BA120/AA120</f>
        <v>18575.9753063926</v>
      </c>
      <c r="BG120" s="25" t="n">
        <f aca="false">BB120/AB120</f>
        <v>19216.6506898958</v>
      </c>
      <c r="BH120" s="25" t="n">
        <f aca="false">BC120/AC120</f>
        <v>20150.3476283683</v>
      </c>
      <c r="BI120" s="25" t="n">
        <f aca="false">BD120/AD120</f>
        <v>16519.2402155193</v>
      </c>
      <c r="BJ120" s="25" t="n">
        <f aca="false">E120*AD120</f>
        <v>82118.9276872673</v>
      </c>
      <c r="BK120" s="25" t="n">
        <f aca="false">0.2*C120*AD120</f>
        <v>33165.8228160358</v>
      </c>
      <c r="BL120" s="25" t="n">
        <f aca="false">BJ120+BK120</f>
        <v>115284.750503303</v>
      </c>
      <c r="BM120" s="25" t="n">
        <f aca="false">BK120*Datos!$D$6</f>
        <v>16582.9114080179</v>
      </c>
      <c r="BN120" s="25" t="n">
        <f aca="false">BL120-BM120</f>
        <v>98701.8390952852</v>
      </c>
      <c r="BO120" s="25" t="n">
        <f aca="false">BN120/AD120</f>
        <v>43719.687508384</v>
      </c>
      <c r="BP120" s="25" t="n">
        <f aca="false">-(C120+E120)</f>
        <v>-109827.851271581</v>
      </c>
      <c r="BQ120" s="25" t="n">
        <f aca="false">BE120</f>
        <v>23574.0679563264</v>
      </c>
      <c r="BR120" s="25" t="n">
        <f aca="false">BF120</f>
        <v>18575.9753063926</v>
      </c>
      <c r="BS120" s="25" t="n">
        <f aca="false">BG120</f>
        <v>19216.6506898958</v>
      </c>
      <c r="BT120" s="25" t="n">
        <f aca="false">BH120</f>
        <v>20150.3476283683</v>
      </c>
      <c r="BU120" s="25" t="n">
        <f aca="false">BI120+BO120</f>
        <v>60238.9277239033</v>
      </c>
      <c r="BV120" s="27" t="n">
        <f aca="false">IFERROR(IRR(BP120:BU120,0.1),NA())*100</f>
        <v>7.70198708359156</v>
      </c>
    </row>
    <row r="121" customFormat="false" ht="15" hidden="false" customHeight="true" outlineLevel="0" collapsed="false">
      <c r="A121" s="23" t="n">
        <v>120</v>
      </c>
      <c r="B121" s="24" t="n">
        <f aca="true">RAND()</f>
        <v>0.336767264987259</v>
      </c>
      <c r="C121" s="25" t="n">
        <f aca="false">IF(B121&lt;=(Datos!$D$14-Datos!$C$14)/(Datos!$E$14-Datos!$C$14),Datos!$C$14+SQRT((Datos!$E$14-Datos!$C$14)*(Datos!$D$14-Datos!$C$14)*B121),Datos!$E$14-SQRT((Datos!$E$14-Datos!$C$14)*(Datos!$E$14-Datos!$D$14)*(1-B121)))</f>
        <v>71788.667489548</v>
      </c>
      <c r="D121" s="24" t="n">
        <f aca="true">RAND()</f>
        <v>0.798287139631947</v>
      </c>
      <c r="E121" s="25" t="n">
        <f aca="false">IF(D121&lt;=(Datos!$D$15-Datos!$C$15)/(Datos!$E$15-Datos!$C$15),Datos!$C$15+SQRT((Datos!$E$15-Datos!$C$15)*(Datos!$D$15-Datos!$C$15)*D121),Datos!$E$15-SQRT((Datos!$E$15-Datos!$C$15)*(Datos!$E$15-Datos!$D$15)*(1-D121)))</f>
        <v>34499.370121958</v>
      </c>
      <c r="F121" s="24" t="n">
        <f aca="true">RAND()</f>
        <v>0.288547173106262</v>
      </c>
      <c r="G121" s="25" t="n">
        <f aca="false">IF(F121&lt;=(Datos!$D$19-Datos!$C$19)/(Datos!$E$19-Datos!$C$19),Datos!$C$19+SQRT((Datos!$E$19-Datos!$C$19)*(Datos!$D$19-Datos!$C$19)*F121),Datos!$E$19-SQRT((Datos!$E$19-Datos!$C$19)*(Datos!$E$19-Datos!$D$19)*(1-F121)))</f>
        <v>36578.9114575239</v>
      </c>
      <c r="H121" s="24" t="n">
        <f aca="true">RAND()</f>
        <v>0.287092051974405</v>
      </c>
      <c r="I121" s="25" t="n">
        <f aca="false">IF(H121&lt;=(Datos!$D$19-Datos!$C$19)/(Datos!$E$19-Datos!$C$19),Datos!$C$19+SQRT((Datos!$E$19-Datos!$C$19)*(Datos!$D$19-Datos!$C$19)*H121),Datos!$E$19-SQRT((Datos!$E$19-Datos!$C$19)*(Datos!$E$19-Datos!$D$19)*(1-H121)))</f>
        <v>36562.3020195783</v>
      </c>
      <c r="J121" s="24" t="n">
        <f aca="true">RAND()</f>
        <v>0.0746646416994165</v>
      </c>
      <c r="K121" s="25" t="n">
        <f aca="false">IF(J121&lt;=(Datos!$D$19-Datos!$C$19)/(Datos!$E$19-Datos!$C$19),Datos!$C$19+SQRT((Datos!$E$19-Datos!$C$19)*(Datos!$D$19-Datos!$C$19)*J121),Datos!$E$19-SQRT((Datos!$E$19-Datos!$C$19)*(Datos!$E$19-Datos!$D$19)*(1-J121)))</f>
        <v>33346.5947252263</v>
      </c>
      <c r="L121" s="24" t="n">
        <f aca="true">RAND()</f>
        <v>0.609191050490246</v>
      </c>
      <c r="M121" s="25" t="n">
        <f aca="false">IF(L121&lt;=(Datos!$D$19-Datos!$C$19)/(Datos!$E$19-Datos!$C$19),Datos!$C$19+SQRT((Datos!$E$19-Datos!$C$19)*(Datos!$D$19-Datos!$C$19)*L121),Datos!$E$19-SQRT((Datos!$E$19-Datos!$C$19)*(Datos!$E$19-Datos!$D$19)*(1-L121)))</f>
        <v>39559.218460394</v>
      </c>
      <c r="N121" s="24" t="n">
        <f aca="true">RAND()</f>
        <v>0.604891288855395</v>
      </c>
      <c r="O121" s="25" t="n">
        <f aca="false">IF(N121&lt;=(Datos!$D$19-Datos!$C$19)/(Datos!$E$19-Datos!$C$19),Datos!$C$19+SQRT((Datos!$E$19-Datos!$C$19)*(Datos!$D$19-Datos!$C$19)*N121),Datos!$E$19-SQRT((Datos!$E$19-Datos!$C$19)*(Datos!$E$19-Datos!$D$19)*(1-N121)))</f>
        <v>39525.4235248785</v>
      </c>
      <c r="P121" s="24" t="n">
        <f aca="true">RAND()</f>
        <v>0.354046015259487</v>
      </c>
      <c r="Q121" s="26" t="n">
        <f aca="false">IF(P121&lt;=(Datos!$D$23-Datos!$C$23)/(Datos!$E$23-Datos!$C$23),Datos!$C$23+SQRT((Datos!$E$23-Datos!$C$23)*(Datos!$D$23-Datos!$C$23)*P121),Datos!$E$23-SQRT((Datos!$E$23-Datos!$C$23)*(Datos!$E$23-Datos!$D$23)*(1-P121)))</f>
        <v>0.145244461322577</v>
      </c>
      <c r="R121" s="24" t="n">
        <f aca="true">RAND()</f>
        <v>0.220428427653838</v>
      </c>
      <c r="S121" s="26" t="n">
        <f aca="false">IF(R121&lt;=(Datos!$D$24-Datos!$C$24)/(Datos!$E$24-Datos!$C$24),Datos!$C$24+SQRT((Datos!$E$24-Datos!$C$24)*(Datos!$D$24-Datos!$C$24)*R121),Datos!$E$24-SQRT((Datos!$E$24-Datos!$C$24)*(Datos!$E$24-Datos!$D$24)*(1-R121)))</f>
        <v>0.139919115687623</v>
      </c>
      <c r="T121" s="24" t="n">
        <f aca="true">RAND()</f>
        <v>0.436387537474967</v>
      </c>
      <c r="U121" s="26" t="n">
        <f aca="false">IF(T121&lt;=(Datos!$D$25-Datos!$C$25)/(Datos!$E$25-Datos!$C$25),Datos!$C$25+SQRT((Datos!$E$25-Datos!$C$25)*(Datos!$D$25-Datos!$C$25)*T121),Datos!$E$25-SQRT((Datos!$E$25-Datos!$C$25)*(Datos!$E$25-Datos!$D$25)*(1-T121)))</f>
        <v>0.180274505729065</v>
      </c>
      <c r="V121" s="24" t="n">
        <f aca="true">RAND()</f>
        <v>0.325855111848662</v>
      </c>
      <c r="W121" s="26" t="n">
        <f aca="false">IF(V121&lt;=(Datos!$D$26-Datos!$C$26)/(Datos!$E$26-Datos!$C$26),Datos!$C$26+SQRT((Datos!$E$26-Datos!$C$26)*(Datos!$D$26-Datos!$C$26)*V121),Datos!$E$26-SQRT((Datos!$E$26-Datos!$C$26)*(Datos!$E$26-Datos!$D$26)*(1-V121)))</f>
        <v>0.201425242064116</v>
      </c>
      <c r="X121" s="24" t="n">
        <f aca="true">RAND()</f>
        <v>0.321266784134636</v>
      </c>
      <c r="Y121" s="26" t="n">
        <f aca="false">IF(X121&lt;=(Datos!$D$27-Datos!$C$27)/(Datos!$E$27-Datos!$C$27),Datos!$C$27+SQRT((Datos!$E$27-Datos!$C$27)*(Datos!$D$27-Datos!$C$27)*X121),Datos!$E$27-SQRT((Datos!$E$27-Datos!$C$27)*(Datos!$E$27-Datos!$D$27)*(1-X121)))</f>
        <v>0.219452000223474</v>
      </c>
      <c r="Z121" s="24" t="n">
        <f aca="false">(1+Q121)</f>
        <v>1.14524446132258</v>
      </c>
      <c r="AA121" s="24" t="n">
        <f aca="false">Z121*(1+S121)</f>
        <v>1.30548605359698</v>
      </c>
      <c r="AB121" s="24" t="n">
        <f aca="false">AA121*(1+U121)</f>
        <v>1.54083190664536</v>
      </c>
      <c r="AC121" s="24" t="n">
        <f aca="false">AB121*(1+W121)</f>
        <v>1.85119434642152</v>
      </c>
      <c r="AD121" s="24" t="n">
        <f aca="false">AC121*(1+Y121)</f>
        <v>2.25744264854611</v>
      </c>
      <c r="AE121" s="23" t="n">
        <f aca="false">E121*Q121</f>
        <v>5010.842429332</v>
      </c>
      <c r="AF121" s="23" t="n">
        <f aca="false">AE121*(1+S121)</f>
        <v>5711.95507089415</v>
      </c>
      <c r="AG121" s="23" t="n">
        <f aca="false">AF121*(1+U121)</f>
        <v>6741.67494804622</v>
      </c>
      <c r="AH121" s="23" t="n">
        <f aca="false">AG121*(1+W121)</f>
        <v>8099.61845637402</v>
      </c>
      <c r="AI121" s="23" t="n">
        <f aca="false">AH121*(1+Y121)</f>
        <v>9877.09592767226</v>
      </c>
      <c r="AJ121" s="25" t="n">
        <f aca="false">G121*Z121</f>
        <v>41891.7957479382</v>
      </c>
      <c r="AK121" s="25" t="n">
        <f aca="false">I121*AA121</f>
        <v>47731.5753739601</v>
      </c>
      <c r="AL121" s="25" t="n">
        <f aca="false">K121*AB121</f>
        <v>51381.4971306006</v>
      </c>
      <c r="AM121" s="25" t="n">
        <f aca="false">M121*AC121</f>
        <v>73231.8015627351</v>
      </c>
      <c r="AN121" s="25" t="n">
        <f aca="false">O121*AD121</f>
        <v>89226.3767669084</v>
      </c>
      <c r="AO121" s="25" t="n">
        <f aca="false">C121/Datos!$D$8</f>
        <v>14357.7334979096</v>
      </c>
      <c r="AP121" s="25" t="n">
        <f aca="false">AJ121-AO121</f>
        <v>27534.0622500286</v>
      </c>
      <c r="AQ121" s="25" t="n">
        <f aca="false">AK121-AO121</f>
        <v>33373.8418760505</v>
      </c>
      <c r="AR121" s="25" t="n">
        <f aca="false">AL121-AO121</f>
        <v>37023.763632691</v>
      </c>
      <c r="AS121" s="25" t="n">
        <f aca="false">AM121-AO121</f>
        <v>58874.0680648255</v>
      </c>
      <c r="AT121" s="25" t="n">
        <f aca="false">AN121-AO121</f>
        <v>74868.6432689988</v>
      </c>
      <c r="AU121" s="25" t="n">
        <f aca="false">AP121*Datos!$D$6</f>
        <v>13767.0311250143</v>
      </c>
      <c r="AV121" s="25" t="n">
        <f aca="false">AQ121*Datos!$D$6</f>
        <v>16686.9209380253</v>
      </c>
      <c r="AW121" s="25" t="n">
        <f aca="false">AR121*Datos!$D$6</f>
        <v>18511.8818163455</v>
      </c>
      <c r="AX121" s="25" t="n">
        <f aca="false">AS121*Datos!$D$6</f>
        <v>29437.0340324128</v>
      </c>
      <c r="AY121" s="25" t="n">
        <f aca="false">AT121*Datos!$D$6</f>
        <v>37434.3216344994</v>
      </c>
      <c r="AZ121" s="25" t="n">
        <f aca="false">AJ121-AU121-AE121</f>
        <v>23113.9221935919</v>
      </c>
      <c r="BA121" s="25" t="n">
        <f aca="false">AK121-AV121-AF121</f>
        <v>25332.6993650407</v>
      </c>
      <c r="BB121" s="25" t="n">
        <f aca="false">AL121-AW121-AG121</f>
        <v>26127.9403662089</v>
      </c>
      <c r="BC121" s="25" t="n">
        <f aca="false">AM121-AX121-AH121</f>
        <v>35695.1490739483</v>
      </c>
      <c r="BD121" s="25" t="n">
        <f aca="false">AN121-AY121-AI121</f>
        <v>41914.9592047368</v>
      </c>
      <c r="BE121" s="25" t="n">
        <f aca="false">AZ121/Z121</f>
        <v>20182.5225741751</v>
      </c>
      <c r="BF121" s="25" t="n">
        <f aca="false">BA121/AA121</f>
        <v>19404.8027516204</v>
      </c>
      <c r="BG121" s="25" t="n">
        <f aca="false">BB121/AB121</f>
        <v>16957.0348676733</v>
      </c>
      <c r="BH121" s="25" t="n">
        <f aca="false">BC121/AC121</f>
        <v>19282.2267110687</v>
      </c>
      <c r="BI121" s="25" t="n">
        <f aca="false">BD121/AD121</f>
        <v>18567.4525249764</v>
      </c>
      <c r="BJ121" s="25" t="n">
        <f aca="false">E121*AD121</f>
        <v>77880.3494612854</v>
      </c>
      <c r="BK121" s="25" t="n">
        <f aca="false">0.2*C121*AD121</f>
        <v>32411.7599346402</v>
      </c>
      <c r="BL121" s="25" t="n">
        <f aca="false">BJ121+BK121</f>
        <v>110292.109395926</v>
      </c>
      <c r="BM121" s="25" t="n">
        <f aca="false">BK121*Datos!$D$6</f>
        <v>16205.8799673201</v>
      </c>
      <c r="BN121" s="25" t="n">
        <f aca="false">BL121-BM121</f>
        <v>94086.2294286055</v>
      </c>
      <c r="BO121" s="25" t="n">
        <f aca="false">BN121/AD121</f>
        <v>41678.2368709128</v>
      </c>
      <c r="BP121" s="25" t="n">
        <f aca="false">-(C121+E121)</f>
        <v>-106288.037611506</v>
      </c>
      <c r="BQ121" s="25" t="n">
        <f aca="false">BE121</f>
        <v>20182.5225741751</v>
      </c>
      <c r="BR121" s="25" t="n">
        <f aca="false">BF121</f>
        <v>19404.8027516204</v>
      </c>
      <c r="BS121" s="25" t="n">
        <f aca="false">BG121</f>
        <v>16957.0348676733</v>
      </c>
      <c r="BT121" s="25" t="n">
        <f aca="false">BH121</f>
        <v>19282.2267110687</v>
      </c>
      <c r="BU121" s="25" t="n">
        <f aca="false">BI121+BO121</f>
        <v>60245.6893958892</v>
      </c>
      <c r="BV121" s="27" t="n">
        <f aca="false">IFERROR(IRR(BP121:BU121,0.1),NA())*100</f>
        <v>7.30164601780365</v>
      </c>
    </row>
    <row r="122" customFormat="false" ht="15" hidden="false" customHeight="true" outlineLevel="0" collapsed="false">
      <c r="A122" s="23" t="n">
        <v>121</v>
      </c>
      <c r="B122" s="24" t="n">
        <f aca="true">RAND()</f>
        <v>0.509561928569986</v>
      </c>
      <c r="C122" s="25" t="n">
        <f aca="false">IF(B122&lt;=(Datos!$D$14-Datos!$C$14)/(Datos!$E$14-Datos!$C$14),Datos!$C$14+SQRT((Datos!$E$14-Datos!$C$14)*(Datos!$D$14-Datos!$C$14)*B122),Datos!$E$14-SQRT((Datos!$E$14-Datos!$C$14)*(Datos!$E$14-Datos!$D$14)*(1-B122)))</f>
        <v>75740.4516588619</v>
      </c>
      <c r="D122" s="24" t="n">
        <f aca="true">RAND()</f>
        <v>0.935202667389965</v>
      </c>
      <c r="E122" s="25" t="n">
        <f aca="false">IF(D122&lt;=(Datos!$D$15-Datos!$C$15)/(Datos!$E$15-Datos!$C$15),Datos!$C$15+SQRT((Datos!$E$15-Datos!$C$15)*(Datos!$D$15-Datos!$C$15)*D122),Datos!$E$15-SQRT((Datos!$E$15-Datos!$C$15)*(Datos!$E$15-Datos!$D$15)*(1-D122)))</f>
        <v>36882.3727144661</v>
      </c>
      <c r="F122" s="24" t="n">
        <f aca="true">RAND()</f>
        <v>0.853335732699635</v>
      </c>
      <c r="G122" s="25" t="n">
        <f aca="false">IF(F122&lt;=(Datos!$D$19-Datos!$C$19)/(Datos!$E$19-Datos!$C$19),Datos!$C$19+SQRT((Datos!$E$19-Datos!$C$19)*(Datos!$D$19-Datos!$C$19)*F122),Datos!$E$19-SQRT((Datos!$E$19-Datos!$C$19)*(Datos!$E$19-Datos!$D$19)*(1-F122)))</f>
        <v>41683.4023386115</v>
      </c>
      <c r="H122" s="24" t="n">
        <f aca="true">RAND()</f>
        <v>0.956226594449372</v>
      </c>
      <c r="I122" s="25" t="n">
        <f aca="false">IF(H122&lt;=(Datos!$D$19-Datos!$C$19)/(Datos!$E$19-Datos!$C$19),Datos!$C$19+SQRT((Datos!$E$19-Datos!$C$19)*(Datos!$D$19-Datos!$C$19)*H122),Datos!$E$19-SQRT((Datos!$E$19-Datos!$C$19)*(Datos!$E$19-Datos!$D$19)*(1-H122)))</f>
        <v>43188.0934305828</v>
      </c>
      <c r="J122" s="24" t="n">
        <f aca="true">RAND()</f>
        <v>0.390931056351947</v>
      </c>
      <c r="K122" s="25" t="n">
        <f aca="false">IF(J122&lt;=(Datos!$D$19-Datos!$C$19)/(Datos!$E$19-Datos!$C$19),Datos!$C$19+SQRT((Datos!$E$19-Datos!$C$19)*(Datos!$D$19-Datos!$C$19)*J122),Datos!$E$19-SQRT((Datos!$E$19-Datos!$C$19)*(Datos!$E$19-Datos!$D$19)*(1-J122)))</f>
        <v>37657.6535866277</v>
      </c>
      <c r="L122" s="24" t="n">
        <f aca="true">RAND()</f>
        <v>0.215753018288321</v>
      </c>
      <c r="M122" s="25" t="n">
        <f aca="false">IF(L122&lt;=(Datos!$D$19-Datos!$C$19)/(Datos!$E$19-Datos!$C$19),Datos!$C$19+SQRT((Datos!$E$19-Datos!$C$19)*(Datos!$D$19-Datos!$C$19)*L122),Datos!$E$19-SQRT((Datos!$E$19-Datos!$C$19)*(Datos!$E$19-Datos!$D$19)*(1-L122)))</f>
        <v>35688.8445877215</v>
      </c>
      <c r="N122" s="24" t="n">
        <f aca="true">RAND()</f>
        <v>0.968581760444172</v>
      </c>
      <c r="O122" s="25" t="n">
        <f aca="false">IF(N122&lt;=(Datos!$D$19-Datos!$C$19)/(Datos!$E$19-Datos!$C$19),Datos!$C$19+SQRT((Datos!$E$19-Datos!$C$19)*(Datos!$D$19-Datos!$C$19)*N122),Datos!$E$19-SQRT((Datos!$E$19-Datos!$C$19)*(Datos!$E$19-Datos!$D$19)*(1-N122)))</f>
        <v>43464.9534317529</v>
      </c>
      <c r="P122" s="24" t="n">
        <f aca="true">RAND()</f>
        <v>0.171915360875839</v>
      </c>
      <c r="Q122" s="26" t="n">
        <f aca="false">IF(P122&lt;=(Datos!$D$23-Datos!$C$23)/(Datos!$E$23-Datos!$C$23),Datos!$C$23+SQRT((Datos!$E$23-Datos!$C$23)*(Datos!$D$23-Datos!$C$23)*P122),Datos!$E$23-SQRT((Datos!$E$23-Datos!$C$23)*(Datos!$E$23-Datos!$D$23)*(1-P122)))</f>
        <v>0.137591124170345</v>
      </c>
      <c r="R122" s="24" t="n">
        <f aca="true">RAND()</f>
        <v>0.0837917233397848</v>
      </c>
      <c r="S122" s="26" t="n">
        <f aca="false">IF(R122&lt;=(Datos!$D$24-Datos!$C$24)/(Datos!$E$24-Datos!$C$24),Datos!$C$24+SQRT((Datos!$E$24-Datos!$C$24)*(Datos!$D$24-Datos!$C$24)*R122),Datos!$E$24-SQRT((Datos!$E$24-Datos!$C$24)*(Datos!$E$24-Datos!$D$24)*(1-R122)))</f>
        <v>0.132281087167332</v>
      </c>
      <c r="T122" s="24" t="n">
        <f aca="true">RAND()</f>
        <v>0.364947424108068</v>
      </c>
      <c r="U122" s="26" t="n">
        <f aca="false">IF(T122&lt;=(Datos!$D$25-Datos!$C$25)/(Datos!$E$25-Datos!$C$25),Datos!$C$25+SQRT((Datos!$E$25-Datos!$C$25)*(Datos!$D$25-Datos!$C$25)*T122),Datos!$E$25-SQRT((Datos!$E$25-Datos!$C$25)*(Datos!$E$25-Datos!$D$25)*(1-T122)))</f>
        <v>0.177683742352271</v>
      </c>
      <c r="V122" s="24" t="n">
        <f aca="true">RAND()</f>
        <v>0.264441006381977</v>
      </c>
      <c r="W122" s="26" t="n">
        <f aca="false">IF(V122&lt;=(Datos!$D$26-Datos!$C$26)/(Datos!$E$26-Datos!$C$26),Datos!$C$26+SQRT((Datos!$E$26-Datos!$C$26)*(Datos!$D$26-Datos!$C$26)*V122),Datos!$E$26-SQRT((Datos!$E$26-Datos!$C$26)*(Datos!$E$26-Datos!$D$26)*(1-V122)))</f>
        <v>0.199241034507915</v>
      </c>
      <c r="X122" s="24" t="n">
        <f aca="true">RAND()</f>
        <v>0.569678407999452</v>
      </c>
      <c r="Y122" s="26" t="n">
        <f aca="false">IF(X122&lt;=(Datos!$D$27-Datos!$C$27)/(Datos!$E$27-Datos!$C$27),Datos!$C$27+SQRT((Datos!$E$27-Datos!$C$27)*(Datos!$D$27-Datos!$C$27)*X122),Datos!$E$27-SQRT((Datos!$E$27-Datos!$C$27)*(Datos!$E$27-Datos!$D$27)*(1-X122)))</f>
        <v>0.231794848856134</v>
      </c>
      <c r="Z122" s="24" t="n">
        <f aca="false">(1+Q122)</f>
        <v>1.13759112417035</v>
      </c>
      <c r="AA122" s="24" t="n">
        <f aca="false">Z122*(1+S122)</f>
        <v>1.28807291482751</v>
      </c>
      <c r="AB122" s="24" t="n">
        <f aca="false">AA122*(1+U122)</f>
        <v>1.51694253075666</v>
      </c>
      <c r="AC122" s="24" t="n">
        <f aca="false">AB122*(1+W122)</f>
        <v>1.81917972987367</v>
      </c>
      <c r="AD122" s="24" t="n">
        <f aca="false">AC122*(1+Y122)</f>
        <v>2.24085622040188</v>
      </c>
      <c r="AE122" s="23" t="n">
        <f aca="false">E122*Q122</f>
        <v>5074.68712385307</v>
      </c>
      <c r="AF122" s="23" t="n">
        <f aca="false">AE122*(1+S122)</f>
        <v>5745.97225363041</v>
      </c>
      <c r="AG122" s="23" t="n">
        <f aca="false">AF122*(1+U122)</f>
        <v>6766.93810710778</v>
      </c>
      <c r="AH122" s="23" t="n">
        <f aca="false">AG122*(1+W122)</f>
        <v>8115.18985601897</v>
      </c>
      <c r="AI122" s="23" t="n">
        <f aca="false">AH122*(1+Y122)</f>
        <v>9996.24906213371</v>
      </c>
      <c r="AJ122" s="25" t="n">
        <f aca="false">G122*Z122</f>
        <v>47418.6685256259</v>
      </c>
      <c r="AK122" s="25" t="n">
        <f aca="false">I122*AA122</f>
        <v>55629.4133909735</v>
      </c>
      <c r="AL122" s="25" t="n">
        <f aca="false">K122*AB122</f>
        <v>57124.4963340565</v>
      </c>
      <c r="AM122" s="25" t="n">
        <f aca="false">M122*AC122</f>
        <v>64924.4226565945</v>
      </c>
      <c r="AN122" s="25" t="n">
        <f aca="false">O122*AD122</f>
        <v>97398.7112670214</v>
      </c>
      <c r="AO122" s="25" t="n">
        <f aca="false">C122/Datos!$D$8</f>
        <v>15148.0903317724</v>
      </c>
      <c r="AP122" s="25" t="n">
        <f aca="false">AJ122-AO122</f>
        <v>32270.5781938535</v>
      </c>
      <c r="AQ122" s="25" t="n">
        <f aca="false">AK122-AO122</f>
        <v>40481.3230592011</v>
      </c>
      <c r="AR122" s="25" t="n">
        <f aca="false">AL122-AO122</f>
        <v>41976.4060022841</v>
      </c>
      <c r="AS122" s="25" t="n">
        <f aca="false">AM122-AO122</f>
        <v>49776.3323248221</v>
      </c>
      <c r="AT122" s="25" t="n">
        <f aca="false">AN122-AO122</f>
        <v>82250.6209352491</v>
      </c>
      <c r="AU122" s="25" t="n">
        <f aca="false">AP122*Datos!$D$6</f>
        <v>16135.2890969268</v>
      </c>
      <c r="AV122" s="25" t="n">
        <f aca="false">AQ122*Datos!$D$6</f>
        <v>20240.6615296006</v>
      </c>
      <c r="AW122" s="25" t="n">
        <f aca="false">AR122*Datos!$D$6</f>
        <v>20988.2030011421</v>
      </c>
      <c r="AX122" s="25" t="n">
        <f aca="false">AS122*Datos!$D$6</f>
        <v>24888.166162411</v>
      </c>
      <c r="AY122" s="25" t="n">
        <f aca="false">AT122*Datos!$D$6</f>
        <v>41125.3104676245</v>
      </c>
      <c r="AZ122" s="25" t="n">
        <f aca="false">AJ122-AU122-AE122</f>
        <v>26208.6923048461</v>
      </c>
      <c r="BA122" s="25" t="n">
        <f aca="false">AK122-AV122-AF122</f>
        <v>29642.7796077425</v>
      </c>
      <c r="BB122" s="25" t="n">
        <f aca="false">AL122-AW122-AG122</f>
        <v>29369.3552258067</v>
      </c>
      <c r="BC122" s="25" t="n">
        <f aca="false">AM122-AX122-AH122</f>
        <v>31921.0666381645</v>
      </c>
      <c r="BD122" s="25" t="n">
        <f aca="false">AN122-AY122-AI122</f>
        <v>46277.1517372632</v>
      </c>
      <c r="BE122" s="25" t="n">
        <f aca="false">AZ122/Z122</f>
        <v>23038.7630036761</v>
      </c>
      <c r="BF122" s="25" t="n">
        <f aca="false">BA122/AA122</f>
        <v>23013.2776386437</v>
      </c>
      <c r="BG122" s="25" t="n">
        <f aca="false">BB122/AB122</f>
        <v>19360.8885177457</v>
      </c>
      <c r="BH122" s="25" t="n">
        <f aca="false">BC122/AC122</f>
        <v>17546.9559791001</v>
      </c>
      <c r="BI122" s="25" t="n">
        <f aca="false">BD122/AD122</f>
        <v>20651.5488659794</v>
      </c>
      <c r="BJ122" s="25" t="n">
        <f aca="false">E122*AD122</f>
        <v>82648.0943203918</v>
      </c>
      <c r="BK122" s="25" t="n">
        <f aca="false">0.2*C122*AD122</f>
        <v>33944.6924471617</v>
      </c>
      <c r="BL122" s="25" t="n">
        <f aca="false">BJ122+BK122</f>
        <v>116592.786767553</v>
      </c>
      <c r="BM122" s="25" t="n">
        <f aca="false">BK122*Datos!$D$6</f>
        <v>16972.3462235808</v>
      </c>
      <c r="BN122" s="25" t="n">
        <f aca="false">BL122-BM122</f>
        <v>99620.4405439727</v>
      </c>
      <c r="BO122" s="25" t="n">
        <f aca="false">BN122/AD122</f>
        <v>44456.4178803523</v>
      </c>
      <c r="BP122" s="25" t="n">
        <f aca="false">-(C122+E122)</f>
        <v>-112622.824373328</v>
      </c>
      <c r="BQ122" s="25" t="n">
        <f aca="false">BE122</f>
        <v>23038.7630036761</v>
      </c>
      <c r="BR122" s="25" t="n">
        <f aca="false">BF122</f>
        <v>23013.2776386437</v>
      </c>
      <c r="BS122" s="25" t="n">
        <f aca="false">BG122</f>
        <v>19360.8885177457</v>
      </c>
      <c r="BT122" s="25" t="n">
        <f aca="false">BH122</f>
        <v>17546.9559791001</v>
      </c>
      <c r="BU122" s="25" t="n">
        <f aca="false">BI122+BO122</f>
        <v>65107.9667463317</v>
      </c>
      <c r="BV122" s="27" t="n">
        <f aca="false">IFERROR(IRR(BP122:BU122,0.1),NA())*100</f>
        <v>8.29120769959839</v>
      </c>
    </row>
    <row r="123" customFormat="false" ht="15" hidden="false" customHeight="true" outlineLevel="0" collapsed="false">
      <c r="A123" s="23" t="n">
        <v>122</v>
      </c>
      <c r="B123" s="24" t="n">
        <f aca="true">RAND()</f>
        <v>0.549800886749412</v>
      </c>
      <c r="C123" s="25" t="n">
        <f aca="false">IF(B123&lt;=(Datos!$D$14-Datos!$C$14)/(Datos!$E$14-Datos!$C$14),Datos!$C$14+SQRT((Datos!$E$14-Datos!$C$14)*(Datos!$D$14-Datos!$C$14)*B123),Datos!$E$14-SQRT((Datos!$E$14-Datos!$C$14)*(Datos!$E$14-Datos!$D$14)*(1-B123)))</f>
        <v>76756.9594093048</v>
      </c>
      <c r="D123" s="24" t="n">
        <f aca="true">RAND()</f>
        <v>0.519959323633187</v>
      </c>
      <c r="E123" s="25" t="n">
        <f aca="false">IF(D123&lt;=(Datos!$D$15-Datos!$C$15)/(Datos!$E$15-Datos!$C$15),Datos!$C$15+SQRT((Datos!$E$15-Datos!$C$15)*(Datos!$D$15-Datos!$C$15)*D123),Datos!$E$15-SQRT((Datos!$E$15-Datos!$C$15)*(Datos!$E$15-Datos!$D$15)*(1-D123)))</f>
        <v>31514.3591016929</v>
      </c>
      <c r="F123" s="24" t="n">
        <f aca="true">RAND()</f>
        <v>0.221267261335904</v>
      </c>
      <c r="G123" s="25" t="n">
        <f aca="false">IF(F123&lt;=(Datos!$D$19-Datos!$C$19)/(Datos!$E$19-Datos!$C$19),Datos!$C$19+SQRT((Datos!$E$19-Datos!$C$19)*(Datos!$D$19-Datos!$C$19)*F123),Datos!$E$19-SQRT((Datos!$E$19-Datos!$C$19)*(Datos!$E$19-Datos!$D$19)*(1-F123)))</f>
        <v>35761.0840299709</v>
      </c>
      <c r="H123" s="24" t="n">
        <f aca="true">RAND()</f>
        <v>0.956745316569736</v>
      </c>
      <c r="I123" s="25" t="n">
        <f aca="false">IF(H123&lt;=(Datos!$D$19-Datos!$C$19)/(Datos!$E$19-Datos!$C$19),Datos!$C$19+SQRT((Datos!$E$19-Datos!$C$19)*(Datos!$D$19-Datos!$C$19)*H123),Datos!$E$19-SQRT((Datos!$E$19-Datos!$C$19)*(Datos!$E$19-Datos!$D$19)*(1-H123)))</f>
        <v>43198.8611221592</v>
      </c>
      <c r="J123" s="24" t="n">
        <f aca="true">RAND()</f>
        <v>0.113545799855141</v>
      </c>
      <c r="K123" s="25" t="n">
        <f aca="false">IF(J123&lt;=(Datos!$D$19-Datos!$C$19)/(Datos!$E$19-Datos!$C$19),Datos!$C$19+SQRT((Datos!$E$19-Datos!$C$19)*(Datos!$D$19-Datos!$C$19)*J123),Datos!$E$19-SQRT((Datos!$E$19-Datos!$C$19)*(Datos!$E$19-Datos!$D$19)*(1-J123)))</f>
        <v>34126.9686185227</v>
      </c>
      <c r="L123" s="24" t="n">
        <f aca="true">RAND()</f>
        <v>0.0437078194253617</v>
      </c>
      <c r="M123" s="25" t="n">
        <f aca="false">IF(L123&lt;=(Datos!$D$19-Datos!$C$19)/(Datos!$E$19-Datos!$C$19),Datos!$C$19+SQRT((Datos!$E$19-Datos!$C$19)*(Datos!$D$19-Datos!$C$19)*L123),Datos!$E$19-SQRT((Datos!$E$19-Datos!$C$19)*(Datos!$E$19-Datos!$D$19)*(1-L123)))</f>
        <v>32560.5024729151</v>
      </c>
      <c r="N123" s="24" t="n">
        <f aca="true">RAND()</f>
        <v>0.23772128640409</v>
      </c>
      <c r="O123" s="25" t="n">
        <f aca="false">IF(N123&lt;=(Datos!$D$19-Datos!$C$19)/(Datos!$E$19-Datos!$C$19),Datos!$C$19+SQRT((Datos!$E$19-Datos!$C$19)*(Datos!$D$19-Datos!$C$19)*N123),Datos!$E$19-SQRT((Datos!$E$19-Datos!$C$19)*(Datos!$E$19-Datos!$D$19)*(1-N123)))</f>
        <v>35971.4481460207</v>
      </c>
      <c r="P123" s="24" t="n">
        <f aca="true">RAND()</f>
        <v>0.303746092300593</v>
      </c>
      <c r="Q123" s="26" t="n">
        <f aca="false">IF(P123&lt;=(Datos!$D$23-Datos!$C$23)/(Datos!$E$23-Datos!$C$23),Datos!$C$23+SQRT((Datos!$E$23-Datos!$C$23)*(Datos!$D$23-Datos!$C$23)*P123),Datos!$E$23-SQRT((Datos!$E$23-Datos!$C$23)*(Datos!$E$23-Datos!$D$23)*(1-P123)))</f>
        <v>0.143382535494276</v>
      </c>
      <c r="R123" s="24" t="n">
        <f aca="true">RAND()</f>
        <v>0.738316411043825</v>
      </c>
      <c r="S123" s="26" t="n">
        <f aca="false">IF(R123&lt;=(Datos!$D$24-Datos!$C$24)/(Datos!$E$24-Datos!$C$24),Datos!$C$24+SQRT((Datos!$E$24-Datos!$C$24)*(Datos!$D$24-Datos!$C$24)*R123),Datos!$E$24-SQRT((Datos!$E$24-Datos!$C$24)*(Datos!$E$24-Datos!$D$24)*(1-R123)))</f>
        <v>0.158296763832988</v>
      </c>
      <c r="T123" s="24" t="n">
        <f aca="true">RAND()</f>
        <v>0.0606067642232768</v>
      </c>
      <c r="U123" s="26" t="n">
        <f aca="false">IF(T123&lt;=(Datos!$D$25-Datos!$C$25)/(Datos!$E$25-Datos!$C$25),Datos!$C$25+SQRT((Datos!$E$25-Datos!$C$25)*(Datos!$D$25-Datos!$C$25)*T123),Datos!$E$25-SQRT((Datos!$E$25-Datos!$C$25)*(Datos!$E$25-Datos!$D$25)*(1-T123)))</f>
        <v>0.161281586983615</v>
      </c>
      <c r="V123" s="24" t="n">
        <f aca="true">RAND()</f>
        <v>0.0422004892656998</v>
      </c>
      <c r="W123" s="26" t="n">
        <f aca="false">IF(V123&lt;=(Datos!$D$26-Datos!$C$26)/(Datos!$E$26-Datos!$C$26),Datos!$C$26+SQRT((Datos!$E$26-Datos!$C$26)*(Datos!$D$26-Datos!$C$26)*V123),Datos!$E$26-SQRT((Datos!$E$26-Datos!$C$26)*(Datos!$E$26-Datos!$D$26)*(1-V123)))</f>
        <v>0.187686396097781</v>
      </c>
      <c r="X123" s="24" t="n">
        <f aca="true">RAND()</f>
        <v>0.900038601143751</v>
      </c>
      <c r="Y123" s="26" t="n">
        <f aca="false">IF(X123&lt;=(Datos!$D$27-Datos!$C$27)/(Datos!$E$27-Datos!$C$27),Datos!$C$27+SQRT((Datos!$E$27-Datos!$C$27)*(Datos!$D$27-Datos!$C$27)*X123),Datos!$E$27-SQRT((Datos!$E$27-Datos!$C$27)*(Datos!$E$27-Datos!$D$27)*(1-X123)))</f>
        <v>0.256766585403266</v>
      </c>
      <c r="Z123" s="24" t="n">
        <f aca="false">(1+Q123)</f>
        <v>1.14338253549428</v>
      </c>
      <c r="AA123" s="24" t="n">
        <f aca="false">Z123*(1+S123)</f>
        <v>1.32437629068618</v>
      </c>
      <c r="AB123" s="24" t="n">
        <f aca="false">AA123*(1+U123)</f>
        <v>1.53797380061152</v>
      </c>
      <c r="AC123" s="24" t="n">
        <f aca="false">AB123*(1+W123)</f>
        <v>1.8266305605411</v>
      </c>
      <c r="AD123" s="24" t="n">
        <f aca="false">AC123*(1+Y123)</f>
        <v>2.29564825236449</v>
      </c>
      <c r="AE123" s="23" t="n">
        <f aca="false">E123*Q123</f>
        <v>4518.60871247784</v>
      </c>
      <c r="AF123" s="23" t="n">
        <f aca="false">AE123*(1+S123)</f>
        <v>5233.88984869062</v>
      </c>
      <c r="AG123" s="23" t="n">
        <f aca="false">AF123*(1+U123)</f>
        <v>6078.01990958488</v>
      </c>
      <c r="AH123" s="23" t="n">
        <f aca="false">AG123*(1+W123)</f>
        <v>7218.78156182542</v>
      </c>
      <c r="AI123" s="23" t="n">
        <f aca="false">AH123*(1+Y123)</f>
        <v>9072.32345422739</v>
      </c>
      <c r="AJ123" s="25" t="n">
        <f aca="false">G123*Z123</f>
        <v>40888.598930212</v>
      </c>
      <c r="AK123" s="25" t="n">
        <f aca="false">I123*AA123</f>
        <v>57211.5474548324</v>
      </c>
      <c r="AL123" s="25" t="n">
        <f aca="false">K123*AB123</f>
        <v>52486.3836295793</v>
      </c>
      <c r="AM123" s="25" t="n">
        <f aca="false">M123*AC123</f>
        <v>59476.0088836007</v>
      </c>
      <c r="AN123" s="25" t="n">
        <f aca="false">O123*AD123</f>
        <v>82577.7920714322</v>
      </c>
      <c r="AO123" s="25" t="n">
        <f aca="false">C123/Datos!$D$8</f>
        <v>15351.391881861</v>
      </c>
      <c r="AP123" s="25" t="n">
        <f aca="false">AJ123-AO123</f>
        <v>25537.207048351</v>
      </c>
      <c r="AQ123" s="25" t="n">
        <f aca="false">AK123-AO123</f>
        <v>41860.1555729714</v>
      </c>
      <c r="AR123" s="25" t="n">
        <f aca="false">AL123-AO123</f>
        <v>37134.9917477184</v>
      </c>
      <c r="AS123" s="25" t="n">
        <f aca="false">AM123-AO123</f>
        <v>44124.6170017397</v>
      </c>
      <c r="AT123" s="25" t="n">
        <f aca="false">AN123-AO123</f>
        <v>67226.4001895712</v>
      </c>
      <c r="AU123" s="25" t="n">
        <f aca="false">AP123*Datos!$D$6</f>
        <v>12768.6035241755</v>
      </c>
      <c r="AV123" s="25" t="n">
        <f aca="false">AQ123*Datos!$D$6</f>
        <v>20930.0777864857</v>
      </c>
      <c r="AW123" s="25" t="n">
        <f aca="false">AR123*Datos!$D$6</f>
        <v>18567.4958738592</v>
      </c>
      <c r="AX123" s="25" t="n">
        <f aca="false">AS123*Datos!$D$6</f>
        <v>22062.3085008699</v>
      </c>
      <c r="AY123" s="25" t="n">
        <f aca="false">AT123*Datos!$D$6</f>
        <v>33613.2000947856</v>
      </c>
      <c r="AZ123" s="25" t="n">
        <f aca="false">AJ123-AU123-AE123</f>
        <v>23601.3866935586</v>
      </c>
      <c r="BA123" s="25" t="n">
        <f aca="false">AK123-AV123-AF123</f>
        <v>31047.5798196561</v>
      </c>
      <c r="BB123" s="25" t="n">
        <f aca="false">AL123-AW123-AG123</f>
        <v>27840.8678461352</v>
      </c>
      <c r="BC123" s="25" t="n">
        <f aca="false">AM123-AX123-AH123</f>
        <v>30194.9188209054</v>
      </c>
      <c r="BD123" s="25" t="n">
        <f aca="false">AN123-AY123-AI123</f>
        <v>39892.2685224192</v>
      </c>
      <c r="BE123" s="25" t="n">
        <f aca="false">AZ123/Z123</f>
        <v>20641.7239732947</v>
      </c>
      <c r="BF123" s="25" t="n">
        <f aca="false">BA123/AA123</f>
        <v>23443.1709764073</v>
      </c>
      <c r="BG123" s="25" t="n">
        <f aca="false">BB123/AB123</f>
        <v>18102.3030659335</v>
      </c>
      <c r="BH123" s="25" t="n">
        <f aca="false">BC123/AC123</f>
        <v>16530.3917897666</v>
      </c>
      <c r="BI123" s="25" t="n">
        <f aca="false">BD123/AD123</f>
        <v>17377.3436245429</v>
      </c>
      <c r="BJ123" s="25" t="n">
        <f aca="false">E123*AD123</f>
        <v>72345.8833961883</v>
      </c>
      <c r="BK123" s="25" t="n">
        <f aca="false">0.2*C123*AD123</f>
        <v>35241.3959449565</v>
      </c>
      <c r="BL123" s="25" t="n">
        <f aca="false">BJ123+BK123</f>
        <v>107587.279341145</v>
      </c>
      <c r="BM123" s="25" t="n">
        <f aca="false">BK123*Datos!$D$6</f>
        <v>17620.6979724783</v>
      </c>
      <c r="BN123" s="25" t="n">
        <f aca="false">BL123-BM123</f>
        <v>89966.5813686665</v>
      </c>
      <c r="BO123" s="25" t="n">
        <f aca="false">BN123/AD123</f>
        <v>39190.0550426234</v>
      </c>
      <c r="BP123" s="25" t="n">
        <f aca="false">-(C123+E123)</f>
        <v>-108271.318510998</v>
      </c>
      <c r="BQ123" s="25" t="n">
        <f aca="false">BE123</f>
        <v>20641.7239732947</v>
      </c>
      <c r="BR123" s="25" t="n">
        <f aca="false">BF123</f>
        <v>23443.1709764073</v>
      </c>
      <c r="BS123" s="25" t="n">
        <f aca="false">BG123</f>
        <v>18102.3030659335</v>
      </c>
      <c r="BT123" s="25" t="n">
        <f aca="false">BH123</f>
        <v>16530.3917897666</v>
      </c>
      <c r="BU123" s="25" t="n">
        <f aca="false">BI123+BO123</f>
        <v>56567.3986671663</v>
      </c>
      <c r="BV123" s="27" t="n">
        <f aca="false">IFERROR(IRR(BP123:BU123,0.1),NA())*100</f>
        <v>6.76604057313778</v>
      </c>
    </row>
    <row r="124" customFormat="false" ht="15" hidden="false" customHeight="true" outlineLevel="0" collapsed="false">
      <c r="A124" s="23" t="n">
        <v>123</v>
      </c>
      <c r="B124" s="24" t="n">
        <f aca="true">RAND()</f>
        <v>0.257990680205346</v>
      </c>
      <c r="C124" s="25" t="n">
        <f aca="false">IF(B124&lt;=(Datos!$D$14-Datos!$C$14)/(Datos!$E$14-Datos!$C$14),Datos!$C$14+SQRT((Datos!$E$14-Datos!$C$14)*(Datos!$D$14-Datos!$C$14)*B124),Datos!$E$14-SQRT((Datos!$E$14-Datos!$C$14)*(Datos!$E$14-Datos!$D$14)*(1-B124)))</f>
        <v>70160.2415600665</v>
      </c>
      <c r="D124" s="24" t="n">
        <f aca="true">RAND()</f>
        <v>0.0415935167601114</v>
      </c>
      <c r="E124" s="25" t="n">
        <f aca="false">IF(D124&lt;=(Datos!$D$15-Datos!$C$15)/(Datos!$E$15-Datos!$C$15),Datos!$C$15+SQRT((Datos!$E$15-Datos!$C$15)*(Datos!$D$15-Datos!$C$15)*D124),Datos!$E$15-SQRT((Datos!$E$15-Datos!$C$15)*(Datos!$E$15-Datos!$D$15)*(1-D124)))</f>
        <v>26766.2145274593</v>
      </c>
      <c r="F124" s="24" t="n">
        <f aca="true">RAND()</f>
        <v>0.988938870423751</v>
      </c>
      <c r="G124" s="25" t="n">
        <f aca="false">IF(F124&lt;=(Datos!$D$19-Datos!$C$19)/(Datos!$E$19-Datos!$C$19),Datos!$C$19+SQRT((Datos!$E$19-Datos!$C$19)*(Datos!$D$19-Datos!$C$19)*F124),Datos!$E$19-SQRT((Datos!$E$19-Datos!$C$19)*(Datos!$E$19-Datos!$D$19)*(1-F124)))</f>
        <v>44089.1845860885</v>
      </c>
      <c r="H124" s="24" t="n">
        <f aca="true">RAND()</f>
        <v>0.119561124251836</v>
      </c>
      <c r="I124" s="25" t="n">
        <f aca="false">IF(H124&lt;=(Datos!$D$19-Datos!$C$19)/(Datos!$E$19-Datos!$C$19),Datos!$C$19+SQRT((Datos!$E$19-Datos!$C$19)*(Datos!$D$19-Datos!$C$19)*H124),Datos!$E$19-SQRT((Datos!$E$19-Datos!$C$19)*(Datos!$E$19-Datos!$D$19)*(1-H124)))</f>
        <v>34234.8752800732</v>
      </c>
      <c r="J124" s="24" t="n">
        <f aca="true">RAND()</f>
        <v>0.930603925226271</v>
      </c>
      <c r="K124" s="25" t="n">
        <f aca="false">IF(J124&lt;=(Datos!$D$19-Datos!$C$19)/(Datos!$E$19-Datos!$C$19),Datos!$C$19+SQRT((Datos!$E$19-Datos!$C$19)*(Datos!$D$19-Datos!$C$19)*J124),Datos!$E$19-SQRT((Datos!$E$19-Datos!$C$19)*(Datos!$E$19-Datos!$D$19)*(1-J124)))</f>
        <v>42718.6176103008</v>
      </c>
      <c r="L124" s="24" t="n">
        <f aca="true">RAND()</f>
        <v>0.288520463362766</v>
      </c>
      <c r="M124" s="25" t="n">
        <f aca="false">IF(L124&lt;=(Datos!$D$19-Datos!$C$19)/(Datos!$E$19-Datos!$C$19),Datos!$C$19+SQRT((Datos!$E$19-Datos!$C$19)*(Datos!$D$19-Datos!$C$19)*L124),Datos!$E$19-SQRT((Datos!$E$19-Datos!$C$19)*(Datos!$E$19-Datos!$D$19)*(1-L124)))</f>
        <v>36578.6069577392</v>
      </c>
      <c r="N124" s="24" t="n">
        <f aca="true">RAND()</f>
        <v>0.139388754043149</v>
      </c>
      <c r="O124" s="25" t="n">
        <f aca="false">IF(N124&lt;=(Datos!$D$19-Datos!$C$19)/(Datos!$E$19-Datos!$C$19),Datos!$C$19+SQRT((Datos!$E$19-Datos!$C$19)*(Datos!$D$19-Datos!$C$19)*N124),Datos!$E$19-SQRT((Datos!$E$19-Datos!$C$19)*(Datos!$E$19-Datos!$D$19)*(1-N124)))</f>
        <v>34572.5608914997</v>
      </c>
      <c r="P124" s="24" t="n">
        <f aca="true">RAND()</f>
        <v>0.105473159060839</v>
      </c>
      <c r="Q124" s="26" t="n">
        <f aca="false">IF(P124&lt;=(Datos!$D$23-Datos!$C$23)/(Datos!$E$23-Datos!$C$23),Datos!$C$23+SQRT((Datos!$E$23-Datos!$C$23)*(Datos!$D$23-Datos!$C$23)*P124),Datos!$E$23-SQRT((Datos!$E$23-Datos!$C$23)*(Datos!$E$23-Datos!$D$23)*(1-P124)))</f>
        <v>0.133778667798794</v>
      </c>
      <c r="R124" s="24" t="n">
        <f aca="true">RAND()</f>
        <v>0.403842085712443</v>
      </c>
      <c r="S124" s="26" t="n">
        <f aca="false">IF(R124&lt;=(Datos!$D$24-Datos!$C$24)/(Datos!$E$24-Datos!$C$24),Datos!$C$24+SQRT((Datos!$E$24-Datos!$C$24)*(Datos!$D$24-Datos!$C$24)*R124),Datos!$E$24-SQRT((Datos!$E$24-Datos!$C$24)*(Datos!$E$24-Datos!$D$24)*(1-R124)))</f>
        <v>0.146961375229806</v>
      </c>
      <c r="T124" s="24" t="n">
        <f aca="true">RAND()</f>
        <v>0.832867211280373</v>
      </c>
      <c r="U124" s="26" t="n">
        <f aca="false">IF(T124&lt;=(Datos!$D$25-Datos!$C$25)/(Datos!$E$25-Datos!$C$25),Datos!$C$25+SQRT((Datos!$E$25-Datos!$C$25)*(Datos!$D$25-Datos!$C$25)*T124),Datos!$E$25-SQRT((Datos!$E$25-Datos!$C$25)*(Datos!$E$25-Datos!$D$25)*(1-T124)))</f>
        <v>0.198367343935269</v>
      </c>
      <c r="V124" s="24" t="n">
        <f aca="true">RAND()</f>
        <v>0.88348147356921</v>
      </c>
      <c r="W124" s="26" t="n">
        <f aca="false">IF(V124&lt;=(Datos!$D$26-Datos!$C$26)/(Datos!$E$26-Datos!$C$26),Datos!$C$26+SQRT((Datos!$E$26-Datos!$C$26)*(Datos!$D$26-Datos!$C$26)*V124),Datos!$E$26-SQRT((Datos!$E$26-Datos!$C$26)*(Datos!$E$26-Datos!$D$26)*(1-V124)))</f>
        <v>0.229805573974293</v>
      </c>
      <c r="X124" s="24" t="n">
        <f aca="true">RAND()</f>
        <v>0.584557266384094</v>
      </c>
      <c r="Y124" s="26" t="n">
        <f aca="false">IF(X124&lt;=(Datos!$D$27-Datos!$C$27)/(Datos!$E$27-Datos!$C$27),Datos!$C$27+SQRT((Datos!$E$27-Datos!$C$27)*(Datos!$D$27-Datos!$C$27)*X124),Datos!$E$27-SQRT((Datos!$E$27-Datos!$C$27)*(Datos!$E$27-Datos!$D$27)*(1-X124)))</f>
        <v>0.232635553824352</v>
      </c>
      <c r="Z124" s="24" t="n">
        <f aca="false">(1+Q124)</f>
        <v>1.13377866779879</v>
      </c>
      <c r="AA124" s="24" t="n">
        <f aca="false">Z124*(1+S124)</f>
        <v>1.30040034002472</v>
      </c>
      <c r="AB124" s="24" t="n">
        <f aca="false">AA124*(1+U124)</f>
        <v>1.55835730152795</v>
      </c>
      <c r="AC124" s="24" t="n">
        <f aca="false">AB124*(1+W124)</f>
        <v>1.91647649566261</v>
      </c>
      <c r="AD124" s="24" t="n">
        <f aca="false">AC124*(1+Y124)</f>
        <v>2.36231706662243</v>
      </c>
      <c r="AE124" s="23" t="n">
        <f aca="false">E124*Q124</f>
        <v>3580.74852150022</v>
      </c>
      <c r="AF124" s="23" t="n">
        <f aca="false">AE124*(1+S124)</f>
        <v>4106.98024857199</v>
      </c>
      <c r="AG124" s="23" t="n">
        <f aca="false">AF124*(1+U124)</f>
        <v>4921.67101207582</v>
      </c>
      <c r="AH124" s="23" t="n">
        <f aca="false">AG124*(1+W124)</f>
        <v>6052.69844391855</v>
      </c>
      <c r="AI124" s="23" t="n">
        <f aca="false">AH124*(1+Y124)</f>
        <v>7460.77129855133</v>
      </c>
      <c r="AJ124" s="25" t="n">
        <f aca="false">G124*Z124</f>
        <v>49987.3769643506</v>
      </c>
      <c r="AK124" s="25" t="n">
        <f aca="false">I124*AA124</f>
        <v>44519.0434549112</v>
      </c>
      <c r="AL124" s="25" t="n">
        <f aca="false">K124*AB124</f>
        <v>66570.8696641925</v>
      </c>
      <c r="AM124" s="25" t="n">
        <f aca="false">M124*AC124</f>
        <v>70102.0404785879</v>
      </c>
      <c r="AN124" s="25" t="n">
        <f aca="false">O124*AD124</f>
        <v>81671.3506308328</v>
      </c>
      <c r="AO124" s="25" t="n">
        <f aca="false">C124/Datos!$D$8</f>
        <v>14032.0483120133</v>
      </c>
      <c r="AP124" s="25" t="n">
        <f aca="false">AJ124-AO124</f>
        <v>35955.3286523373</v>
      </c>
      <c r="AQ124" s="25" t="n">
        <f aca="false">AK124-AO124</f>
        <v>30486.9951428979</v>
      </c>
      <c r="AR124" s="25" t="n">
        <f aca="false">AL124-AO124</f>
        <v>52538.8213521792</v>
      </c>
      <c r="AS124" s="25" t="n">
        <f aca="false">AM124-AO124</f>
        <v>56069.9921665746</v>
      </c>
      <c r="AT124" s="25" t="n">
        <f aca="false">AN124-AO124</f>
        <v>67639.3023188195</v>
      </c>
      <c r="AU124" s="25" t="n">
        <f aca="false">AP124*Datos!$D$6</f>
        <v>17977.6643261686</v>
      </c>
      <c r="AV124" s="25" t="n">
        <f aca="false">AQ124*Datos!$D$6</f>
        <v>15243.4975714489</v>
      </c>
      <c r="AW124" s="25" t="n">
        <f aca="false">AR124*Datos!$D$6</f>
        <v>26269.4106760896</v>
      </c>
      <c r="AX124" s="25" t="n">
        <f aca="false">AS124*Datos!$D$6</f>
        <v>28034.9960832873</v>
      </c>
      <c r="AY124" s="25" t="n">
        <f aca="false">AT124*Datos!$D$6</f>
        <v>33819.6511594098</v>
      </c>
      <c r="AZ124" s="25" t="n">
        <f aca="false">AJ124-AU124-AE124</f>
        <v>28428.9641166817</v>
      </c>
      <c r="BA124" s="25" t="n">
        <f aca="false">AK124-AV124-AF124</f>
        <v>25168.5656348903</v>
      </c>
      <c r="BB124" s="25" t="n">
        <f aca="false">AL124-AW124-AG124</f>
        <v>35379.7879760271</v>
      </c>
      <c r="BC124" s="25" t="n">
        <f aca="false">AM124-AX124-AH124</f>
        <v>36014.345951382</v>
      </c>
      <c r="BD124" s="25" t="n">
        <f aca="false">AN124-AY124-AI124</f>
        <v>40390.9281728717</v>
      </c>
      <c r="BE124" s="25" t="n">
        <f aca="false">AZ124/Z124</f>
        <v>25074.5272636642</v>
      </c>
      <c r="BF124" s="25" t="n">
        <f aca="false">BA124/AA124</f>
        <v>19354.474818433</v>
      </c>
      <c r="BG124" s="25" t="n">
        <f aca="false">BB124/AB124</f>
        <v>22703.2580662584</v>
      </c>
      <c r="BH124" s="25" t="n">
        <f aca="false">BC124/AC124</f>
        <v>18791.9580714348</v>
      </c>
      <c r="BI124" s="25" t="n">
        <f aca="false">BD124/AD124</f>
        <v>17098.0131090622</v>
      </c>
      <c r="BJ124" s="25" t="n">
        <f aca="false">E124*AD124</f>
        <v>63230.2853870943</v>
      </c>
      <c r="BK124" s="25" t="n">
        <f aca="false">0.2*C124*AD124</f>
        <v>33148.1472071394</v>
      </c>
      <c r="BL124" s="25" t="n">
        <f aca="false">BJ124+BK124</f>
        <v>96378.4325942338</v>
      </c>
      <c r="BM124" s="25" t="n">
        <f aca="false">BK124*Datos!$D$6</f>
        <v>16574.0736035697</v>
      </c>
      <c r="BN124" s="25" t="n">
        <f aca="false">BL124-BM124</f>
        <v>79804.3589906641</v>
      </c>
      <c r="BO124" s="25" t="n">
        <f aca="false">BN124/AD124</f>
        <v>33782.238683466</v>
      </c>
      <c r="BP124" s="25" t="n">
        <f aca="false">-(C124+E124)</f>
        <v>-96926.4560875258</v>
      </c>
      <c r="BQ124" s="25" t="n">
        <f aca="false">BE124</f>
        <v>25074.5272636642</v>
      </c>
      <c r="BR124" s="25" t="n">
        <f aca="false">BF124</f>
        <v>19354.474818433</v>
      </c>
      <c r="BS124" s="25" t="n">
        <f aca="false">BG124</f>
        <v>22703.2580662584</v>
      </c>
      <c r="BT124" s="25" t="n">
        <f aca="false">BH124</f>
        <v>18791.9580714348</v>
      </c>
      <c r="BU124" s="25" t="n">
        <f aca="false">BI124+BO124</f>
        <v>50880.2517925282</v>
      </c>
      <c r="BV124" s="27" t="n">
        <f aca="false">IFERROR(IRR(BP124:BU124,0.1),NA())*100</f>
        <v>11.2000318337198</v>
      </c>
    </row>
    <row r="125" customFormat="false" ht="15" hidden="false" customHeight="true" outlineLevel="0" collapsed="false">
      <c r="A125" s="23" t="n">
        <v>124</v>
      </c>
      <c r="B125" s="24" t="n">
        <f aca="true">RAND()</f>
        <v>0.775075226366161</v>
      </c>
      <c r="C125" s="25" t="n">
        <f aca="false">IF(B125&lt;=(Datos!$D$14-Datos!$C$14)/(Datos!$E$14-Datos!$C$14),Datos!$C$14+SQRT((Datos!$E$14-Datos!$C$14)*(Datos!$D$14-Datos!$C$14)*B125),Datos!$E$14-SQRT((Datos!$E$14-Datos!$C$14)*(Datos!$E$14-Datos!$D$14)*(1-B125)))</f>
        <v>83571.0703829919</v>
      </c>
      <c r="D125" s="24" t="n">
        <f aca="true">RAND()</f>
        <v>0.271067622999642</v>
      </c>
      <c r="E125" s="25" t="n">
        <f aca="false">IF(D125&lt;=(Datos!$D$15-Datos!$C$15)/(Datos!$E$15-Datos!$C$15),Datos!$C$15+SQRT((Datos!$E$15-Datos!$C$15)*(Datos!$D$15-Datos!$C$15)*D125),Datos!$E$15-SQRT((Datos!$E$15-Datos!$C$15)*(Datos!$E$15-Datos!$D$15)*(1-D125)))</f>
        <v>29508.888080777</v>
      </c>
      <c r="F125" s="24" t="n">
        <f aca="true">RAND()</f>
        <v>0.0888795408405945</v>
      </c>
      <c r="G125" s="25" t="n">
        <f aca="false">IF(F125&lt;=(Datos!$D$19-Datos!$C$19)/(Datos!$E$19-Datos!$C$19),Datos!$C$19+SQRT((Datos!$E$19-Datos!$C$19)*(Datos!$D$19-Datos!$C$19)*F125),Datos!$E$19-SQRT((Datos!$E$19-Datos!$C$19)*(Datos!$E$19-Datos!$D$19)*(1-F125)))</f>
        <v>33651.2917065183</v>
      </c>
      <c r="H125" s="24" t="n">
        <f aca="true">RAND()</f>
        <v>0.474950530347493</v>
      </c>
      <c r="I125" s="25" t="n">
        <f aca="false">IF(H125&lt;=(Datos!$D$19-Datos!$C$19)/(Datos!$E$19-Datos!$C$19),Datos!$C$19+SQRT((Datos!$E$19-Datos!$C$19)*(Datos!$D$19-Datos!$C$19)*H125),Datos!$E$19-SQRT((Datos!$E$19-Datos!$C$19)*(Datos!$E$19-Datos!$D$19)*(1-H125)))</f>
        <v>38440.5319472249</v>
      </c>
      <c r="J125" s="24" t="n">
        <f aca="true">RAND()</f>
        <v>0.0772303425024193</v>
      </c>
      <c r="K125" s="25" t="n">
        <f aca="false">IF(J125&lt;=(Datos!$D$19-Datos!$C$19)/(Datos!$E$19-Datos!$C$19),Datos!$C$19+SQRT((Datos!$E$19-Datos!$C$19)*(Datos!$D$19-Datos!$C$19)*J125),Datos!$E$19-SQRT((Datos!$E$19-Datos!$C$19)*(Datos!$E$19-Datos!$D$19)*(1-J125)))</f>
        <v>33403.6085813975</v>
      </c>
      <c r="L125" s="24" t="n">
        <f aca="true">RAND()</f>
        <v>0.987657050380046</v>
      </c>
      <c r="M125" s="25" t="n">
        <f aca="false">IF(L125&lt;=(Datos!$D$19-Datos!$C$19)/(Datos!$E$19-Datos!$C$19),Datos!$C$19+SQRT((Datos!$E$19-Datos!$C$19)*(Datos!$D$19-Datos!$C$19)*L125),Datos!$E$19-SQRT((Datos!$E$19-Datos!$C$19)*(Datos!$E$19-Datos!$D$19)*(1-L125)))</f>
        <v>44037.8559247719</v>
      </c>
      <c r="N125" s="24" t="n">
        <f aca="true">RAND()</f>
        <v>0.668397251642879</v>
      </c>
      <c r="O125" s="25" t="n">
        <f aca="false">IF(N125&lt;=(Datos!$D$19-Datos!$C$19)/(Datos!$E$19-Datos!$C$19),Datos!$C$19+SQRT((Datos!$E$19-Datos!$C$19)*(Datos!$D$19-Datos!$C$19)*N125),Datos!$E$19-SQRT((Datos!$E$19-Datos!$C$19)*(Datos!$E$19-Datos!$D$19)*(1-N125)))</f>
        <v>40012.9962776449</v>
      </c>
      <c r="P125" s="24" t="n">
        <f aca="true">RAND()</f>
        <v>0.723713715334732</v>
      </c>
      <c r="Q125" s="26" t="n">
        <f aca="false">IF(P125&lt;=(Datos!$D$23-Datos!$C$23)/(Datos!$E$23-Datos!$C$23),Datos!$C$23+SQRT((Datos!$E$23-Datos!$C$23)*(Datos!$D$23-Datos!$C$23)*P125),Datos!$E$23-SQRT((Datos!$E$23-Datos!$C$23)*(Datos!$E$23-Datos!$D$23)*(1-P125)))</f>
        <v>0.157699432464677</v>
      </c>
      <c r="R125" s="24" t="n">
        <f aca="true">RAND()</f>
        <v>0.929312744420799</v>
      </c>
      <c r="S125" s="26" t="n">
        <f aca="false">IF(R125&lt;=(Datos!$D$24-Datos!$C$24)/(Datos!$E$24-Datos!$C$24),Datos!$C$24+SQRT((Datos!$E$24-Datos!$C$24)*(Datos!$D$24-Datos!$C$24)*R125),Datos!$E$24-SQRT((Datos!$E$24-Datos!$C$24)*(Datos!$E$24-Datos!$D$24)*(1-R125)))</f>
        <v>0.168720059395433</v>
      </c>
      <c r="T125" s="24" t="n">
        <f aca="true">RAND()</f>
        <v>0.321243375521417</v>
      </c>
      <c r="U125" s="26" t="n">
        <f aca="false">IF(T125&lt;=(Datos!$D$25-Datos!$C$25)/(Datos!$E$25-Datos!$C$25),Datos!$C$25+SQRT((Datos!$E$25-Datos!$C$25)*(Datos!$D$25-Datos!$C$25)*T125),Datos!$E$25-SQRT((Datos!$E$25-Datos!$C$25)*(Datos!$E$25-Datos!$D$25)*(1-T125)))</f>
        <v>0.175973276431651</v>
      </c>
      <c r="V125" s="24" t="n">
        <f aca="true">RAND()</f>
        <v>0.28488328000494</v>
      </c>
      <c r="W125" s="26" t="n">
        <f aca="false">IF(V125&lt;=(Datos!$D$26-Datos!$C$26)/(Datos!$E$26-Datos!$C$26),Datos!$C$26+SQRT((Datos!$E$26-Datos!$C$26)*(Datos!$D$26-Datos!$C$26)*V125),Datos!$E$26-SQRT((Datos!$E$26-Datos!$C$26)*(Datos!$E$26-Datos!$D$26)*(1-V125)))</f>
        <v>0.19997089362064</v>
      </c>
      <c r="X125" s="24" t="n">
        <f aca="true">RAND()</f>
        <v>0.689536967491962</v>
      </c>
      <c r="Y125" s="26" t="n">
        <f aca="false">IF(X125&lt;=(Datos!$D$27-Datos!$C$27)/(Datos!$E$27-Datos!$C$27),Datos!$C$27+SQRT((Datos!$E$27-Datos!$C$27)*(Datos!$D$27-Datos!$C$27)*X125),Datos!$E$27-SQRT((Datos!$E$27-Datos!$C$27)*(Datos!$E$27-Datos!$D$27)*(1-X125)))</f>
        <v>0.239054910238914</v>
      </c>
      <c r="Z125" s="24" t="n">
        <f aca="false">(1+Q125)</f>
        <v>1.15769943246468</v>
      </c>
      <c r="AA125" s="24" t="n">
        <f aca="false">Z125*(1+S125)</f>
        <v>1.35302654947218</v>
      </c>
      <c r="AB125" s="24" t="n">
        <f aca="false">AA125*(1+U125)</f>
        <v>1.59112306448181</v>
      </c>
      <c r="AC125" s="24" t="n">
        <f aca="false">AB125*(1+W125)</f>
        <v>1.90930136554665</v>
      </c>
      <c r="AD125" s="24" t="n">
        <f aca="false">AC125*(1+Y125)</f>
        <v>2.36572923210643</v>
      </c>
      <c r="AE125" s="23" t="n">
        <f aca="false">E125*Q125</f>
        <v>4653.53490300222</v>
      </c>
      <c r="AF125" s="23" t="n">
        <f aca="false">AE125*(1+S125)</f>
        <v>5438.67958823548</v>
      </c>
      <c r="AG125" s="23" t="n">
        <f aca="false">AF125*(1+U125)</f>
        <v>6395.74185483922</v>
      </c>
      <c r="AH125" s="23" t="n">
        <f aca="false">AG125*(1+W125)</f>
        <v>7674.70406891834</v>
      </c>
      <c r="AI125" s="23" t="n">
        <f aca="false">AH125*(1+Y125)</f>
        <v>9509.37976122385</v>
      </c>
      <c r="AJ125" s="25" t="n">
        <f aca="false">G125*Z125</f>
        <v>38958.0813103395</v>
      </c>
      <c r="AK125" s="25" t="n">
        <f aca="false">I125*AA125</f>
        <v>52011.0603004287</v>
      </c>
      <c r="AL125" s="25" t="n">
        <f aca="false">K125*AB125</f>
        <v>53149.252050784</v>
      </c>
      <c r="AM125" s="25" t="n">
        <f aca="false">M125*AC125</f>
        <v>84081.5384529134</v>
      </c>
      <c r="AN125" s="25" t="n">
        <f aca="false">O125*AD125</f>
        <v>94659.9149581904</v>
      </c>
      <c r="AO125" s="25" t="n">
        <f aca="false">C125/Datos!$D$8</f>
        <v>16714.2140765984</v>
      </c>
      <c r="AP125" s="25" t="n">
        <f aca="false">AJ125-AO125</f>
        <v>22243.8672337411</v>
      </c>
      <c r="AQ125" s="25" t="n">
        <f aca="false">AK125-AO125</f>
        <v>35296.8462238303</v>
      </c>
      <c r="AR125" s="25" t="n">
        <f aca="false">AL125-AO125</f>
        <v>36435.0379741857</v>
      </c>
      <c r="AS125" s="25" t="n">
        <f aca="false">AM125-AO125</f>
        <v>67367.324376315</v>
      </c>
      <c r="AT125" s="25" t="n">
        <f aca="false">AN125-AO125</f>
        <v>77945.700881592</v>
      </c>
      <c r="AU125" s="25" t="n">
        <f aca="false">AP125*Datos!$D$6</f>
        <v>11121.9336168706</v>
      </c>
      <c r="AV125" s="25" t="n">
        <f aca="false">AQ125*Datos!$D$6</f>
        <v>17648.4231119151</v>
      </c>
      <c r="AW125" s="25" t="n">
        <f aca="false">AR125*Datos!$D$6</f>
        <v>18217.5189870928</v>
      </c>
      <c r="AX125" s="25" t="n">
        <f aca="false">AS125*Datos!$D$6</f>
        <v>33683.6621881575</v>
      </c>
      <c r="AY125" s="25" t="n">
        <f aca="false">AT125*Datos!$D$6</f>
        <v>38972.850440796</v>
      </c>
      <c r="AZ125" s="25" t="n">
        <f aca="false">AJ125-AU125-AE125</f>
        <v>23182.6127904667</v>
      </c>
      <c r="BA125" s="25" t="n">
        <f aca="false">AK125-AV125-AF125</f>
        <v>28923.957600278</v>
      </c>
      <c r="BB125" s="25" t="n">
        <f aca="false">AL125-AW125-AG125</f>
        <v>28535.991208852</v>
      </c>
      <c r="BC125" s="25" t="n">
        <f aca="false">AM125-AX125-AH125</f>
        <v>42723.1721958376</v>
      </c>
      <c r="BD125" s="25" t="n">
        <f aca="false">AN125-AY125-AI125</f>
        <v>46177.6847561705</v>
      </c>
      <c r="BE125" s="25" t="n">
        <f aca="false">AZ125/Z125</f>
        <v>20024.7250196126</v>
      </c>
      <c r="BF125" s="25" t="n">
        <f aca="false">BA125/AA125</f>
        <v>21377.2284154819</v>
      </c>
      <c r="BG125" s="25" t="n">
        <f aca="false">BB125/AB125</f>
        <v>17934.4966117662</v>
      </c>
      <c r="BH125" s="25" t="n">
        <f aca="false">BC125/AC125</f>
        <v>22376.3377362932</v>
      </c>
      <c r="BI125" s="25" t="n">
        <f aca="false">BD125/AD125</f>
        <v>19519.4294129147</v>
      </c>
      <c r="BJ125" s="25" t="n">
        <f aca="false">E125*AD125</f>
        <v>69810.0391396513</v>
      </c>
      <c r="BK125" s="25" t="n">
        <f aca="false">0.2*C125*AD125</f>
        <v>39541.3048326936</v>
      </c>
      <c r="BL125" s="25" t="n">
        <f aca="false">BJ125+BK125</f>
        <v>109351.343972345</v>
      </c>
      <c r="BM125" s="25" t="n">
        <f aca="false">BK125*Datos!$D$6</f>
        <v>19770.6524163468</v>
      </c>
      <c r="BN125" s="25" t="n">
        <f aca="false">BL125-BM125</f>
        <v>89580.6915559982</v>
      </c>
      <c r="BO125" s="25" t="n">
        <f aca="false">BN125/AD125</f>
        <v>37865.9951190762</v>
      </c>
      <c r="BP125" s="25" t="n">
        <f aca="false">-(C125+E125)</f>
        <v>-113079.958463769</v>
      </c>
      <c r="BQ125" s="25" t="n">
        <f aca="false">BE125</f>
        <v>20024.7250196126</v>
      </c>
      <c r="BR125" s="25" t="n">
        <f aca="false">BF125</f>
        <v>21377.2284154819</v>
      </c>
      <c r="BS125" s="25" t="n">
        <f aca="false">BG125</f>
        <v>17934.4966117662</v>
      </c>
      <c r="BT125" s="25" t="n">
        <f aca="false">BH125</f>
        <v>22376.3377362932</v>
      </c>
      <c r="BU125" s="25" t="n">
        <f aca="false">BI125+BO125</f>
        <v>57385.424531991</v>
      </c>
      <c r="BV125" s="27" t="n">
        <f aca="false">IFERROR(IRR(BP125:BU125,0.1),NA())*100</f>
        <v>6.13752316393084</v>
      </c>
    </row>
    <row r="126" customFormat="false" ht="15" hidden="false" customHeight="true" outlineLevel="0" collapsed="false">
      <c r="A126" s="23" t="n">
        <v>125</v>
      </c>
      <c r="B126" s="24" t="n">
        <f aca="true">RAND()</f>
        <v>0.41247213176882</v>
      </c>
      <c r="C126" s="25" t="n">
        <f aca="false">IF(B126&lt;=(Datos!$D$14-Datos!$C$14)/(Datos!$E$14-Datos!$C$14),Datos!$C$14+SQRT((Datos!$E$14-Datos!$C$14)*(Datos!$D$14-Datos!$C$14)*B126),Datos!$E$14-SQRT((Datos!$E$14-Datos!$C$14)*(Datos!$E$14-Datos!$D$14)*(1-B126)))</f>
        <v>73447.5341657801</v>
      </c>
      <c r="D126" s="24" t="n">
        <f aca="true">RAND()</f>
        <v>0.702225013781726</v>
      </c>
      <c r="E126" s="25" t="n">
        <f aca="false">IF(D126&lt;=(Datos!$D$15-Datos!$C$15)/(Datos!$E$15-Datos!$C$15),Datos!$C$15+SQRT((Datos!$E$15-Datos!$C$15)*(Datos!$D$15-Datos!$C$15)*D126),Datos!$E$15-SQRT((Datos!$E$15-Datos!$C$15)*(Datos!$E$15-Datos!$D$15)*(1-D126)))</f>
        <v>33316.7187749773</v>
      </c>
      <c r="F126" s="24" t="n">
        <f aca="true">RAND()</f>
        <v>0.0597472885441073</v>
      </c>
      <c r="G126" s="25" t="n">
        <f aca="false">IF(F126&lt;=(Datos!$D$19-Datos!$C$19)/(Datos!$E$19-Datos!$C$19),Datos!$C$19+SQRT((Datos!$E$19-Datos!$C$19)*(Datos!$D$19-Datos!$C$19)*F126),Datos!$E$19-SQRT((Datos!$E$19-Datos!$C$19)*(Datos!$E$19-Datos!$D$19)*(1-F126)))</f>
        <v>32993.675547152</v>
      </c>
      <c r="H126" s="24" t="n">
        <f aca="true">RAND()</f>
        <v>0.0458593625787464</v>
      </c>
      <c r="I126" s="25" t="n">
        <f aca="false">IF(H126&lt;=(Datos!$D$19-Datos!$C$19)/(Datos!$E$19-Datos!$C$19),Datos!$C$19+SQRT((Datos!$E$19-Datos!$C$19)*(Datos!$D$19-Datos!$C$19)*H126),Datos!$E$19-SQRT((Datos!$E$19-Datos!$C$19)*(Datos!$E$19-Datos!$D$19)*(1-H126)))</f>
        <v>32622.7665520995</v>
      </c>
      <c r="J126" s="24" t="n">
        <f aca="true">RAND()</f>
        <v>0.201328397436511</v>
      </c>
      <c r="K126" s="25" t="n">
        <f aca="false">IF(J126&lt;=(Datos!$D$19-Datos!$C$19)/(Datos!$E$19-Datos!$C$19),Datos!$C$19+SQRT((Datos!$E$19-Datos!$C$19)*(Datos!$D$19-Datos!$C$19)*J126),Datos!$E$19-SQRT((Datos!$E$19-Datos!$C$19)*(Datos!$E$19-Datos!$D$19)*(1-J126)))</f>
        <v>35495.3853018216</v>
      </c>
      <c r="L126" s="24" t="n">
        <f aca="true">RAND()</f>
        <v>0.846488117208653</v>
      </c>
      <c r="M126" s="25" t="n">
        <f aca="false">IF(L126&lt;=(Datos!$D$19-Datos!$C$19)/(Datos!$E$19-Datos!$C$19),Datos!$C$19+SQRT((Datos!$E$19-Datos!$C$19)*(Datos!$D$19-Datos!$C$19)*L126),Datos!$E$19-SQRT((Datos!$E$19-Datos!$C$19)*(Datos!$E$19-Datos!$D$19)*(1-L126)))</f>
        <v>41606.8611567826</v>
      </c>
      <c r="N126" s="24" t="n">
        <f aca="true">RAND()</f>
        <v>0.423952273929561</v>
      </c>
      <c r="O126" s="25" t="n">
        <f aca="false">IF(N126&lt;=(Datos!$D$19-Datos!$C$19)/(Datos!$E$19-Datos!$C$19),Datos!$C$19+SQRT((Datos!$E$19-Datos!$C$19)*(Datos!$D$19-Datos!$C$19)*N126),Datos!$E$19-SQRT((Datos!$E$19-Datos!$C$19)*(Datos!$E$19-Datos!$D$19)*(1-N126)))</f>
        <v>37974.511965596</v>
      </c>
      <c r="P126" s="24" t="n">
        <f aca="true">RAND()</f>
        <v>0.516747085594428</v>
      </c>
      <c r="Q126" s="26" t="n">
        <f aca="false">IF(P126&lt;=(Datos!$D$23-Datos!$C$23)/(Datos!$E$23-Datos!$C$23),Datos!$C$23+SQRT((Datos!$E$23-Datos!$C$23)*(Datos!$D$23-Datos!$C$23)*P126),Datos!$E$23-SQRT((Datos!$E$23-Datos!$C$23)*(Datos!$E$23-Datos!$D$23)*(1-P126)))</f>
        <v>0.150506691505868</v>
      </c>
      <c r="R126" s="24" t="n">
        <f aca="true">RAND()</f>
        <v>0.114537095160665</v>
      </c>
      <c r="S126" s="26" t="n">
        <f aca="false">IF(R126&lt;=(Datos!$D$24-Datos!$C$24)/(Datos!$E$24-Datos!$C$24),Datos!$C$24+SQRT((Datos!$E$24-Datos!$C$24)*(Datos!$D$24-Datos!$C$24)*R126),Datos!$E$24-SQRT((Datos!$E$24-Datos!$C$24)*(Datos!$E$24-Datos!$D$24)*(1-R126)))</f>
        <v>0.134358508672184</v>
      </c>
      <c r="T126" s="24" t="n">
        <f aca="true">RAND()</f>
        <v>0.41456211428133</v>
      </c>
      <c r="U126" s="26" t="n">
        <f aca="false">IF(T126&lt;=(Datos!$D$25-Datos!$C$25)/(Datos!$E$25-Datos!$C$25),Datos!$C$25+SQRT((Datos!$E$25-Datos!$C$25)*(Datos!$D$25-Datos!$C$25)*T126),Datos!$E$25-SQRT((Datos!$E$25-Datos!$C$25)*(Datos!$E$25-Datos!$D$25)*(1-T126)))</f>
        <v>0.179505600146257</v>
      </c>
      <c r="V126" s="24" t="n">
        <f aca="true">RAND()</f>
        <v>0.226796145680626</v>
      </c>
      <c r="W126" s="26" t="n">
        <f aca="false">IF(V126&lt;=(Datos!$D$26-Datos!$C$26)/(Datos!$E$26-Datos!$C$26),Datos!$C$26+SQRT((Datos!$E$26-Datos!$C$26)*(Datos!$D$26-Datos!$C$26)*V126),Datos!$E$26-SQRT((Datos!$E$26-Datos!$C$26)*(Datos!$E$26-Datos!$D$26)*(1-V126)))</f>
        <v>0.197818939473293</v>
      </c>
      <c r="X126" s="24" t="n">
        <f aca="true">RAND()</f>
        <v>0.428027192193083</v>
      </c>
      <c r="Y126" s="26" t="n">
        <f aca="false">IF(X126&lt;=(Datos!$D$27-Datos!$C$27)/(Datos!$E$27-Datos!$C$27),Datos!$C$27+SQRT((Datos!$E$27-Datos!$C$27)*(Datos!$D$27-Datos!$C$27)*X126),Datos!$E$27-SQRT((Datos!$E$27-Datos!$C$27)*(Datos!$E$27-Datos!$D$27)*(1-X126)))</f>
        <v>0.224424347397828</v>
      </c>
      <c r="Z126" s="24" t="n">
        <f aca="false">(1+Q126)</f>
        <v>1.15050669150587</v>
      </c>
      <c r="AA126" s="24" t="n">
        <f aca="false">Z126*(1+S126)</f>
        <v>1.30508705479397</v>
      </c>
      <c r="AB126" s="24" t="n">
        <f aca="false">AA126*(1+U126)</f>
        <v>1.53935748980787</v>
      </c>
      <c r="AC126" s="24" t="n">
        <f aca="false">AB126*(1+W126)</f>
        <v>1.84387155591193</v>
      </c>
      <c r="AD126" s="24" t="n">
        <f aca="false">AC126*(1+Y126)</f>
        <v>2.25768122653288</v>
      </c>
      <c r="AE126" s="23" t="n">
        <f aca="false">E126*Q126</f>
        <v>5014.38911465327</v>
      </c>
      <c r="AF126" s="23" t="n">
        <f aca="false">AE126*(1+S126)</f>
        <v>5688.11495800012</v>
      </c>
      <c r="AG126" s="23" t="n">
        <f aca="false">AF126*(1+U126)</f>
        <v>6709.16344723683</v>
      </c>
      <c r="AH126" s="23" t="n">
        <f aca="false">AG126*(1+W126)</f>
        <v>8036.36304512221</v>
      </c>
      <c r="AI126" s="23" t="n">
        <f aca="false">AH126*(1+Y126)</f>
        <v>9839.91857697578</v>
      </c>
      <c r="AJ126" s="25" t="n">
        <f aca="false">G126*Z126</f>
        <v>37959.444494372</v>
      </c>
      <c r="AK126" s="25" t="n">
        <f aca="false">I126*AA126</f>
        <v>42575.5503187106</v>
      </c>
      <c r="AL126" s="25" t="n">
        <f aca="false">K126*AB126</f>
        <v>54640.0872179751</v>
      </c>
      <c r="AM126" s="25" t="n">
        <f aca="false">M126*AC126</f>
        <v>76717.7078177683</v>
      </c>
      <c r="AN126" s="25" t="n">
        <f aca="false">O126*AD126</f>
        <v>85734.3427514744</v>
      </c>
      <c r="AO126" s="25" t="n">
        <f aca="false">C126/Datos!$D$8</f>
        <v>14689.506833156</v>
      </c>
      <c r="AP126" s="25" t="n">
        <f aca="false">AJ126-AO126</f>
        <v>23269.9376612159</v>
      </c>
      <c r="AQ126" s="25" t="n">
        <f aca="false">AK126-AO126</f>
        <v>27886.0434855546</v>
      </c>
      <c r="AR126" s="25" t="n">
        <f aca="false">AL126-AO126</f>
        <v>39950.5803848191</v>
      </c>
      <c r="AS126" s="25" t="n">
        <f aca="false">AM126-AO126</f>
        <v>62028.2009846123</v>
      </c>
      <c r="AT126" s="25" t="n">
        <f aca="false">AN126-AO126</f>
        <v>71044.8359183184</v>
      </c>
      <c r="AU126" s="25" t="n">
        <f aca="false">AP126*Datos!$D$6</f>
        <v>11634.968830608</v>
      </c>
      <c r="AV126" s="25" t="n">
        <f aca="false">AQ126*Datos!$D$6</f>
        <v>13943.0217427773</v>
      </c>
      <c r="AW126" s="25" t="n">
        <f aca="false">AR126*Datos!$D$6</f>
        <v>19975.2901924096</v>
      </c>
      <c r="AX126" s="25" t="n">
        <f aca="false">AS126*Datos!$D$6</f>
        <v>31014.1004923062</v>
      </c>
      <c r="AY126" s="25" t="n">
        <f aca="false">AT126*Datos!$D$6</f>
        <v>35522.4179591592</v>
      </c>
      <c r="AZ126" s="25" t="n">
        <f aca="false">AJ126-AU126-AE126</f>
        <v>21310.0865491107</v>
      </c>
      <c r="BA126" s="25" t="n">
        <f aca="false">AK126-AV126-AF126</f>
        <v>22944.4136179332</v>
      </c>
      <c r="BB126" s="25" t="n">
        <f aca="false">AL126-AW126-AG126</f>
        <v>27955.6335783287</v>
      </c>
      <c r="BC126" s="25" t="n">
        <f aca="false">AM126-AX126-AH126</f>
        <v>37667.24428034</v>
      </c>
      <c r="BD126" s="25" t="n">
        <f aca="false">AN126-AY126-AI126</f>
        <v>40372.0062153395</v>
      </c>
      <c r="BE126" s="25" t="n">
        <f aca="false">AZ126/Z126</f>
        <v>18522.34907145</v>
      </c>
      <c r="BF126" s="25" t="n">
        <f aca="false">BA126/AA126</f>
        <v>17580.7533556108</v>
      </c>
      <c r="BG126" s="25" t="n">
        <f aca="false">BB126/AB126</f>
        <v>18160.5856751429</v>
      </c>
      <c r="BH126" s="25" t="n">
        <f aca="false">BC126/AC126</f>
        <v>20428.3450002626</v>
      </c>
      <c r="BI126" s="25" t="n">
        <f aca="false">BD126/AD126</f>
        <v>17882.0666712717</v>
      </c>
      <c r="BJ126" s="25" t="n">
        <f aca="false">E126*AD126</f>
        <v>75218.5305079418</v>
      </c>
      <c r="BK126" s="25" t="n">
        <f aca="false">0.2*C126*AD126</f>
        <v>33164.2238042428</v>
      </c>
      <c r="BL126" s="25" t="n">
        <f aca="false">BJ126+BK126</f>
        <v>108382.754312185</v>
      </c>
      <c r="BM126" s="25" t="n">
        <f aca="false">BK126*Datos!$D$6</f>
        <v>16582.1119021214</v>
      </c>
      <c r="BN126" s="25" t="n">
        <f aca="false">BL126-BM126</f>
        <v>91800.6424100632</v>
      </c>
      <c r="BO126" s="25" t="n">
        <f aca="false">BN126/AD126</f>
        <v>40661.4721915553</v>
      </c>
      <c r="BP126" s="25" t="n">
        <f aca="false">-(C126+E126)</f>
        <v>-106764.252940757</v>
      </c>
      <c r="BQ126" s="25" t="n">
        <f aca="false">BE126</f>
        <v>18522.34907145</v>
      </c>
      <c r="BR126" s="25" t="n">
        <f aca="false">BF126</f>
        <v>17580.7533556108</v>
      </c>
      <c r="BS126" s="25" t="n">
        <f aca="false">BG126</f>
        <v>18160.5856751429</v>
      </c>
      <c r="BT126" s="25" t="n">
        <f aca="false">BH126</f>
        <v>20428.3450002626</v>
      </c>
      <c r="BU126" s="25" t="n">
        <f aca="false">BI126+BO126</f>
        <v>58543.538862827</v>
      </c>
      <c r="BV126" s="27" t="n">
        <f aca="false">IFERROR(IRR(BP126:BU126,0.1),NA())*100</f>
        <v>6.43439723907116</v>
      </c>
    </row>
    <row r="127" customFormat="false" ht="15" hidden="false" customHeight="true" outlineLevel="0" collapsed="false">
      <c r="A127" s="23" t="n">
        <v>126</v>
      </c>
      <c r="B127" s="24" t="n">
        <f aca="true">RAND()</f>
        <v>0.485631811099218</v>
      </c>
      <c r="C127" s="25" t="n">
        <f aca="false">IF(B127&lt;=(Datos!$D$14-Datos!$C$14)/(Datos!$E$14-Datos!$C$14),Datos!$C$14+SQRT((Datos!$E$14-Datos!$C$14)*(Datos!$D$14-Datos!$C$14)*B127),Datos!$E$14-SQRT((Datos!$E$14-Datos!$C$14)*(Datos!$E$14-Datos!$D$14)*(1-B127)))</f>
        <v>75155.6479923316</v>
      </c>
      <c r="D127" s="24" t="n">
        <f aca="true">RAND()</f>
        <v>0.401584604845045</v>
      </c>
      <c r="E127" s="25" t="n">
        <f aca="false">IF(D127&lt;=(Datos!$D$15-Datos!$C$15)/(Datos!$E$15-Datos!$C$15),Datos!$C$15+SQRT((Datos!$E$15-Datos!$C$15)*(Datos!$D$15-Datos!$C$15)*D127),Datos!$E$15-SQRT((Datos!$E$15-Datos!$C$15)*(Datos!$E$15-Datos!$D$15)*(1-D127)))</f>
        <v>30525.7027029313</v>
      </c>
      <c r="F127" s="24" t="n">
        <f aca="true">RAND()</f>
        <v>0.0665163333304917</v>
      </c>
      <c r="G127" s="25" t="n">
        <f aca="false">IF(F127&lt;=(Datos!$D$19-Datos!$C$19)/(Datos!$E$19-Datos!$C$19),Datos!$C$19+SQRT((Datos!$E$19-Datos!$C$19)*(Datos!$D$19-Datos!$C$19)*F127),Datos!$E$19-SQRT((Datos!$E$19-Datos!$C$19)*(Datos!$E$19-Datos!$D$19)*(1-F127)))</f>
        <v>33158.7101797369</v>
      </c>
      <c r="H127" s="24" t="n">
        <f aca="true">RAND()</f>
        <v>0.17450926462478</v>
      </c>
      <c r="I127" s="25" t="n">
        <f aca="false">IF(H127&lt;=(Datos!$D$19-Datos!$C$19)/(Datos!$E$19-Datos!$C$19),Datos!$C$19+SQRT((Datos!$E$19-Datos!$C$19)*(Datos!$D$19-Datos!$C$19)*H127),Datos!$E$19-SQRT((Datos!$E$19-Datos!$C$19)*(Datos!$E$19-Datos!$D$19)*(1-H127)))</f>
        <v>35116.2867094913</v>
      </c>
      <c r="J127" s="24" t="n">
        <f aca="true">RAND()</f>
        <v>0.384239248375741</v>
      </c>
      <c r="K127" s="25" t="n">
        <f aca="false">IF(J127&lt;=(Datos!$D$19-Datos!$C$19)/(Datos!$E$19-Datos!$C$19),Datos!$C$19+SQRT((Datos!$E$19-Datos!$C$19)*(Datos!$D$19-Datos!$C$19)*J127),Datos!$E$19-SQRT((Datos!$E$19-Datos!$C$19)*(Datos!$E$19-Datos!$D$19)*(1-J127)))</f>
        <v>37591.8302968626</v>
      </c>
      <c r="L127" s="24" t="n">
        <f aca="true">RAND()</f>
        <v>0.144536770510348</v>
      </c>
      <c r="M127" s="25" t="n">
        <f aca="false">IF(L127&lt;=(Datos!$D$19-Datos!$C$19)/(Datos!$E$19-Datos!$C$19),Datos!$C$19+SQRT((Datos!$E$19-Datos!$C$19)*(Datos!$D$19-Datos!$C$19)*L127),Datos!$E$19-SQRT((Datos!$E$19-Datos!$C$19)*(Datos!$E$19-Datos!$D$19)*(1-L127)))</f>
        <v>34656.2340551729</v>
      </c>
      <c r="N127" s="24" t="n">
        <f aca="true">RAND()</f>
        <v>0.391291522021179</v>
      </c>
      <c r="O127" s="25" t="n">
        <f aca="false">IF(N127&lt;=(Datos!$D$19-Datos!$C$19)/(Datos!$E$19-Datos!$C$19),Datos!$C$19+SQRT((Datos!$E$19-Datos!$C$19)*(Datos!$D$19-Datos!$C$19)*N127),Datos!$E$19-SQRT((Datos!$E$19-Datos!$C$19)*(Datos!$E$19-Datos!$D$19)*(1-N127)))</f>
        <v>37661.1832182227</v>
      </c>
      <c r="P127" s="24" t="n">
        <f aca="true">RAND()</f>
        <v>0.862747555889059</v>
      </c>
      <c r="Q127" s="26" t="n">
        <f aca="false">IF(P127&lt;=(Datos!$D$23-Datos!$C$23)/(Datos!$E$23-Datos!$C$23),Datos!$C$23+SQRT((Datos!$E$23-Datos!$C$23)*(Datos!$D$23-Datos!$C$23)*P127),Datos!$E$23-SQRT((Datos!$E$23-Datos!$C$23)*(Datos!$E$23-Datos!$D$23)*(1-P127)))</f>
        <v>0.164282035774322</v>
      </c>
      <c r="R127" s="24" t="n">
        <f aca="true">RAND()</f>
        <v>0.904453095112497</v>
      </c>
      <c r="S127" s="26" t="n">
        <f aca="false">IF(R127&lt;=(Datos!$D$24-Datos!$C$24)/(Datos!$E$24-Datos!$C$24),Datos!$C$24+SQRT((Datos!$E$24-Datos!$C$24)*(Datos!$D$24-Datos!$C$24)*R127),Datos!$E$24-SQRT((Datos!$E$24-Datos!$C$24)*(Datos!$E$24-Datos!$D$24)*(1-R127)))</f>
        <v>0.166885716611362</v>
      </c>
      <c r="T127" s="24" t="n">
        <f aca="true">RAND()</f>
        <v>0.735838130896838</v>
      </c>
      <c r="U127" s="26" t="n">
        <f aca="false">IF(T127&lt;=(Datos!$D$25-Datos!$C$25)/(Datos!$E$25-Datos!$C$25),Datos!$C$25+SQRT((Datos!$E$25-Datos!$C$25)*(Datos!$D$25-Datos!$C$25)*T127),Datos!$E$25-SQRT((Datos!$E$25-Datos!$C$25)*(Datos!$E$25-Datos!$D$25)*(1-T127)))</f>
        <v>0.192803433424624</v>
      </c>
      <c r="V127" s="24" t="n">
        <f aca="true">RAND()</f>
        <v>0.26947328946528</v>
      </c>
      <c r="W127" s="26" t="n">
        <f aca="false">IF(V127&lt;=(Datos!$D$26-Datos!$C$26)/(Datos!$E$26-Datos!$C$26),Datos!$C$26+SQRT((Datos!$E$26-Datos!$C$26)*(Datos!$D$26-Datos!$C$26)*V127),Datos!$E$26-SQRT((Datos!$E$26-Datos!$C$26)*(Datos!$E$26-Datos!$D$26)*(1-V127)))</f>
        <v>0.199423249091009</v>
      </c>
      <c r="X127" s="24" t="n">
        <f aca="true">RAND()</f>
        <v>0.78629724216998</v>
      </c>
      <c r="Y127" s="26" t="n">
        <f aca="false">IF(X127&lt;=(Datos!$D$27-Datos!$C$27)/(Datos!$E$27-Datos!$C$27),Datos!$C$27+SQRT((Datos!$E$27-Datos!$C$27)*(Datos!$D$27-Datos!$C$27)*X127),Datos!$E$27-SQRT((Datos!$E$27-Datos!$C$27)*(Datos!$E$27-Datos!$D$27)*(1-X127)))</f>
        <v>0.246029499675717</v>
      </c>
      <c r="Z127" s="24" t="n">
        <f aca="false">(1+Q127)</f>
        <v>1.16428203577432</v>
      </c>
      <c r="AA127" s="24" t="n">
        <f aca="false">Z127*(1+S127)</f>
        <v>1.35858407765226</v>
      </c>
      <c r="AB127" s="24" t="n">
        <f aca="false">AA127*(1+U127)</f>
        <v>1.62052375241964</v>
      </c>
      <c r="AC127" s="24" t="n">
        <f aca="false">AB127*(1+W127)</f>
        <v>1.94369386435631</v>
      </c>
      <c r="AD127" s="24" t="n">
        <f aca="false">AC127*(1+Y127)</f>
        <v>2.42189989332666</v>
      </c>
      <c r="AE127" s="23" t="n">
        <f aca="false">E127*Q127</f>
        <v>5014.82458347928</v>
      </c>
      <c r="AF127" s="23" t="n">
        <f aca="false">AE127*(1+S127)</f>
        <v>5851.72717777349</v>
      </c>
      <c r="AG127" s="23" t="n">
        <f aca="false">AF127*(1+U127)</f>
        <v>6979.9602691124</v>
      </c>
      <c r="AH127" s="23" t="n">
        <f aca="false">AG127*(1+W127)</f>
        <v>8371.92662450496</v>
      </c>
      <c r="AI127" s="23" t="n">
        <f aca="false">AH127*(1+Y127)</f>
        <v>10431.6675432537</v>
      </c>
      <c r="AJ127" s="25" t="n">
        <f aca="false">G127*Z127</f>
        <v>38606.0905917149</v>
      </c>
      <c r="AK127" s="25" t="n">
        <f aca="false">I127*AA127</f>
        <v>47708.4279897863</v>
      </c>
      <c r="AL127" s="25" t="n">
        <f aca="false">K127*AB127</f>
        <v>60918.453892994</v>
      </c>
      <c r="AM127" s="25" t="n">
        <f aca="false">M127*AC127</f>
        <v>67361.109494736</v>
      </c>
      <c r="AN127" s="25" t="n">
        <f aca="false">O127*AD127</f>
        <v>91211.6156187693</v>
      </c>
      <c r="AO127" s="25" t="n">
        <f aca="false">C127/Datos!$D$8</f>
        <v>15031.1295984663</v>
      </c>
      <c r="AP127" s="25" t="n">
        <f aca="false">AJ127-AO127</f>
        <v>23574.9609932485</v>
      </c>
      <c r="AQ127" s="25" t="n">
        <f aca="false">AK127-AO127</f>
        <v>32677.29839132</v>
      </c>
      <c r="AR127" s="25" t="n">
        <f aca="false">AL127-AO127</f>
        <v>45887.3242945276</v>
      </c>
      <c r="AS127" s="25" t="n">
        <f aca="false">AM127-AO127</f>
        <v>52329.9798962697</v>
      </c>
      <c r="AT127" s="25" t="n">
        <f aca="false">AN127-AO127</f>
        <v>76180.486020303</v>
      </c>
      <c r="AU127" s="25" t="n">
        <f aca="false">AP127*Datos!$D$6</f>
        <v>11787.4804966243</v>
      </c>
      <c r="AV127" s="25" t="n">
        <f aca="false">AQ127*Datos!$D$6</f>
        <v>16338.64919566</v>
      </c>
      <c r="AW127" s="25" t="n">
        <f aca="false">AR127*Datos!$D$6</f>
        <v>22943.6621472638</v>
      </c>
      <c r="AX127" s="25" t="n">
        <f aca="false">AS127*Datos!$D$6</f>
        <v>26164.9899481348</v>
      </c>
      <c r="AY127" s="25" t="n">
        <f aca="false">AT127*Datos!$D$6</f>
        <v>38090.2430101515</v>
      </c>
      <c r="AZ127" s="25" t="n">
        <f aca="false">AJ127-AU127-AE127</f>
        <v>21803.7855116113</v>
      </c>
      <c r="BA127" s="25" t="n">
        <f aca="false">AK127-AV127-AF127</f>
        <v>25518.0516163528</v>
      </c>
      <c r="BB127" s="25" t="n">
        <f aca="false">AL127-AW127-AG127</f>
        <v>30994.8314766177</v>
      </c>
      <c r="BC127" s="25" t="n">
        <f aca="false">AM127-AX127-AH127</f>
        <v>32824.1929220962</v>
      </c>
      <c r="BD127" s="25" t="n">
        <f aca="false">AN127-AY127-AI127</f>
        <v>42689.7050653641</v>
      </c>
      <c r="BE127" s="25" t="n">
        <f aca="false">AZ127/Z127</f>
        <v>18727.2369079459</v>
      </c>
      <c r="BF127" s="25" t="n">
        <f aca="false">BA127/AA127</f>
        <v>18782.8284138661</v>
      </c>
      <c r="BG127" s="25" t="n">
        <f aca="false">BB127/AB127</f>
        <v>19126.4283725177</v>
      </c>
      <c r="BH127" s="25" t="n">
        <f aca="false">BC127/AC127</f>
        <v>16887.5323033272</v>
      </c>
      <c r="BI127" s="25" t="n">
        <f aca="false">BD127/AD127</f>
        <v>17626.5357552523</v>
      </c>
      <c r="BJ127" s="25" t="n">
        <f aca="false">E127*AD127</f>
        <v>73930.1961199506</v>
      </c>
      <c r="BK127" s="25" t="n">
        <f aca="false">0.2*C127*AD127</f>
        <v>36403.8911711048</v>
      </c>
      <c r="BL127" s="25" t="n">
        <f aca="false">BJ127+BK127</f>
        <v>110334.087291055</v>
      </c>
      <c r="BM127" s="25" t="n">
        <f aca="false">BK127*Datos!$D$6</f>
        <v>18201.9455855524</v>
      </c>
      <c r="BN127" s="25" t="n">
        <f aca="false">BL127-BM127</f>
        <v>92132.141705503</v>
      </c>
      <c r="BO127" s="25" t="n">
        <f aca="false">BN127/AD127</f>
        <v>38041.2675021645</v>
      </c>
      <c r="BP127" s="25" t="n">
        <f aca="false">-(C127+E127)</f>
        <v>-105681.350695263</v>
      </c>
      <c r="BQ127" s="25" t="n">
        <f aca="false">BE127</f>
        <v>18727.2369079459</v>
      </c>
      <c r="BR127" s="25" t="n">
        <f aca="false">BF127</f>
        <v>18782.8284138661</v>
      </c>
      <c r="BS127" s="25" t="n">
        <f aca="false">BG127</f>
        <v>19126.4283725177</v>
      </c>
      <c r="BT127" s="25" t="n">
        <f aca="false">BH127</f>
        <v>16887.5323033272</v>
      </c>
      <c r="BU127" s="25" t="n">
        <f aca="false">BI127+BO127</f>
        <v>55667.8032574167</v>
      </c>
      <c r="BV127" s="27" t="n">
        <f aca="false">IFERROR(IRR(BP127:BU127,0.1),NA())*100</f>
        <v>5.92262236169432</v>
      </c>
    </row>
    <row r="128" customFormat="false" ht="15" hidden="false" customHeight="true" outlineLevel="0" collapsed="false">
      <c r="A128" s="23" t="n">
        <v>127</v>
      </c>
      <c r="B128" s="24" t="n">
        <f aca="true">RAND()</f>
        <v>0.336103377503651</v>
      </c>
      <c r="C128" s="25" t="n">
        <f aca="false">IF(B128&lt;=(Datos!$D$14-Datos!$C$14)/(Datos!$E$14-Datos!$C$14),Datos!$C$14+SQRT((Datos!$E$14-Datos!$C$14)*(Datos!$D$14-Datos!$C$14)*B128),Datos!$E$14-SQRT((Datos!$E$14-Datos!$C$14)*(Datos!$E$14-Datos!$D$14)*(1-B128)))</f>
        <v>71774.5514296828</v>
      </c>
      <c r="D128" s="24" t="n">
        <f aca="true">RAND()</f>
        <v>0.76394941840241</v>
      </c>
      <c r="E128" s="25" t="n">
        <f aca="false">IF(D128&lt;=(Datos!$D$15-Datos!$C$15)/(Datos!$E$15-Datos!$C$15),Datos!$C$15+SQRT((Datos!$E$15-Datos!$C$15)*(Datos!$D$15-Datos!$C$15)*D128),Datos!$E$15-SQRT((Datos!$E$15-Datos!$C$15)*(Datos!$E$15-Datos!$D$15)*(1-D128)))</f>
        <v>34049.5725162272</v>
      </c>
      <c r="F128" s="24" t="n">
        <f aca="true">RAND()</f>
        <v>0.360024707713395</v>
      </c>
      <c r="G128" s="25" t="n">
        <f aca="false">IF(F128&lt;=(Datos!$D$19-Datos!$C$19)/(Datos!$E$19-Datos!$C$19),Datos!$C$19+SQRT((Datos!$E$19-Datos!$C$19)*(Datos!$D$19-Datos!$C$19)*F128),Datos!$E$19-SQRT((Datos!$E$19-Datos!$C$19)*(Datos!$E$19-Datos!$D$19)*(1-F128)))</f>
        <v>37348.7213960668</v>
      </c>
      <c r="H128" s="24" t="n">
        <f aca="true">RAND()</f>
        <v>0.0785049488521785</v>
      </c>
      <c r="I128" s="25" t="n">
        <f aca="false">IF(H128&lt;=(Datos!$D$19-Datos!$C$19)/(Datos!$E$19-Datos!$C$19),Datos!$C$19+SQRT((Datos!$E$19-Datos!$C$19)*(Datos!$D$19-Datos!$C$19)*H128),Datos!$E$19-SQRT((Datos!$E$19-Datos!$C$19)*(Datos!$E$19-Datos!$D$19)*(1-H128)))</f>
        <v>33431.5801502845</v>
      </c>
      <c r="J128" s="24" t="n">
        <f aca="true">RAND()</f>
        <v>0.179060758994254</v>
      </c>
      <c r="K128" s="25" t="n">
        <f aca="false">IF(J128&lt;=(Datos!$D$19-Datos!$C$19)/(Datos!$E$19-Datos!$C$19),Datos!$C$19+SQRT((Datos!$E$19-Datos!$C$19)*(Datos!$D$19-Datos!$C$19)*J128),Datos!$E$19-SQRT((Datos!$E$19-Datos!$C$19)*(Datos!$E$19-Datos!$D$19)*(1-J128)))</f>
        <v>35182.5779153948</v>
      </c>
      <c r="L128" s="24" t="n">
        <f aca="true">RAND()</f>
        <v>0.842066251610937</v>
      </c>
      <c r="M128" s="25" t="n">
        <f aca="false">IF(L128&lt;=(Datos!$D$19-Datos!$C$19)/(Datos!$E$19-Datos!$C$19),Datos!$C$19+SQRT((Datos!$E$19-Datos!$C$19)*(Datos!$D$19-Datos!$C$19)*L128),Datos!$E$19-SQRT((Datos!$E$19-Datos!$C$19)*(Datos!$E$19-Datos!$D$19)*(1-L128)))</f>
        <v>41558.3388997201</v>
      </c>
      <c r="N128" s="24" t="n">
        <f aca="true">RAND()</f>
        <v>0.459845854791469</v>
      </c>
      <c r="O128" s="25" t="n">
        <f aca="false">IF(N128&lt;=(Datos!$D$19-Datos!$C$19)/(Datos!$E$19-Datos!$C$19),Datos!$C$19+SQRT((Datos!$E$19-Datos!$C$19)*(Datos!$D$19-Datos!$C$19)*N128),Datos!$E$19-SQRT((Datos!$E$19-Datos!$C$19)*(Datos!$E$19-Datos!$D$19)*(1-N128)))</f>
        <v>38305.2319786217</v>
      </c>
      <c r="P128" s="24" t="n">
        <f aca="true">RAND()</f>
        <v>0.806199703945033</v>
      </c>
      <c r="Q128" s="26" t="n">
        <f aca="false">IF(P128&lt;=(Datos!$D$23-Datos!$C$23)/(Datos!$E$23-Datos!$C$23),Datos!$C$23+SQRT((Datos!$E$23-Datos!$C$23)*(Datos!$D$23-Datos!$C$23)*P128),Datos!$E$23-SQRT((Datos!$E$23-Datos!$C$23)*(Datos!$E$23-Datos!$D$23)*(1-P128)))</f>
        <v>0.161322726834494</v>
      </c>
      <c r="R128" s="24" t="n">
        <f aca="true">RAND()</f>
        <v>0.217635965757266</v>
      </c>
      <c r="S128" s="26" t="n">
        <f aca="false">IF(R128&lt;=(Datos!$D$24-Datos!$C$24)/(Datos!$E$24-Datos!$C$24),Datos!$C$24+SQRT((Datos!$E$24-Datos!$C$24)*(Datos!$D$24-Datos!$C$24)*R128),Datos!$E$24-SQRT((Datos!$E$24-Datos!$C$24)*(Datos!$E$24-Datos!$D$24)*(1-R128)))</f>
        <v>0.139792542493654</v>
      </c>
      <c r="T128" s="24" t="n">
        <f aca="true">RAND()</f>
        <v>0.0864170861916322</v>
      </c>
      <c r="U128" s="26" t="n">
        <f aca="false">IF(T128&lt;=(Datos!$D$25-Datos!$C$25)/(Datos!$E$25-Datos!$C$25),Datos!$C$25+SQRT((Datos!$E$25-Datos!$C$25)*(Datos!$D$25-Datos!$C$25)*T128),Datos!$E$25-SQRT((Datos!$E$25-Datos!$C$25)*(Datos!$E$25-Datos!$D$25)*(1-T128)))</f>
        <v>0.16347129841561</v>
      </c>
      <c r="V128" s="24" t="n">
        <f aca="true">RAND()</f>
        <v>0.533201291193507</v>
      </c>
      <c r="W128" s="26" t="n">
        <f aca="false">IF(V128&lt;=(Datos!$D$26-Datos!$C$26)/(Datos!$E$26-Datos!$C$26),Datos!$C$26+SQRT((Datos!$E$26-Datos!$C$26)*(Datos!$D$26-Datos!$C$26)*V128),Datos!$E$26-SQRT((Datos!$E$26-Datos!$C$26)*(Datos!$E$26-Datos!$D$26)*(1-V128)))</f>
        <v>0.209579763968741</v>
      </c>
      <c r="X128" s="24" t="n">
        <f aca="true">RAND()</f>
        <v>0.855221581704485</v>
      </c>
      <c r="Y128" s="26" t="n">
        <f aca="false">IF(X128&lt;=(Datos!$D$27-Datos!$C$27)/(Datos!$E$27-Datos!$C$27),Datos!$C$27+SQRT((Datos!$E$27-Datos!$C$27)*(Datos!$D$27-Datos!$C$27)*X128),Datos!$E$27-SQRT((Datos!$E$27-Datos!$C$27)*(Datos!$E$27-Datos!$D$27)*(1-X128)))</f>
        <v>0.25203925146217</v>
      </c>
      <c r="Z128" s="24" t="n">
        <f aca="false">(1+Q128)</f>
        <v>1.16132272683449</v>
      </c>
      <c r="AA128" s="24" t="n">
        <f aca="false">Z128*(1+S128)</f>
        <v>1.32366698347435</v>
      </c>
      <c r="AB128" s="24" t="n">
        <f aca="false">AA128*(1+U128)</f>
        <v>1.54004854393278</v>
      </c>
      <c r="AC128" s="24" t="n">
        <f aca="false">AB128*(1+W128)</f>
        <v>1.86281155427061</v>
      </c>
      <c r="AD128" s="24" t="n">
        <f aca="false">AC128*(1+Y128)</f>
        <v>2.33231318402406</v>
      </c>
      <c r="AE128" s="23" t="n">
        <f aca="false">E128*Q128</f>
        <v>5492.96988586661</v>
      </c>
      <c r="AF128" s="23" t="n">
        <f aca="false">AE128*(1+S128)</f>
        <v>6260.84611205297</v>
      </c>
      <c r="AG128" s="23" t="n">
        <f aca="false">AF128*(1+U128)</f>
        <v>7284.3147551706</v>
      </c>
      <c r="AH128" s="23" t="n">
        <f aca="false">AG128*(1+W128)</f>
        <v>8810.95972223327</v>
      </c>
      <c r="AI128" s="23" t="n">
        <f aca="false">AH128*(1+Y128)</f>
        <v>11031.6674152883</v>
      </c>
      <c r="AJ128" s="25" t="n">
        <f aca="false">G128*Z128</f>
        <v>43373.918975462</v>
      </c>
      <c r="AK128" s="25" t="n">
        <f aca="false">I128*AA128</f>
        <v>44252.2788503081</v>
      </c>
      <c r="AL128" s="25" t="n">
        <f aca="false">K128*AB128</f>
        <v>54182.8778904053</v>
      </c>
      <c r="AM128" s="25" t="n">
        <f aca="false">M128*AC128</f>
        <v>77415.3538786924</v>
      </c>
      <c r="AN128" s="25" t="n">
        <f aca="false">O128*AD128</f>
        <v>89339.7975608392</v>
      </c>
      <c r="AO128" s="25" t="n">
        <f aca="false">C128/Datos!$D$8</f>
        <v>14354.9102859366</v>
      </c>
      <c r="AP128" s="25" t="n">
        <f aca="false">AJ128-AO128</f>
        <v>29019.0086895255</v>
      </c>
      <c r="AQ128" s="25" t="n">
        <f aca="false">AK128-AO128</f>
        <v>29897.3685643715</v>
      </c>
      <c r="AR128" s="25" t="n">
        <f aca="false">AL128-AO128</f>
        <v>39827.9676044687</v>
      </c>
      <c r="AS128" s="25" t="n">
        <f aca="false">AM128-AO128</f>
        <v>63060.4435927558</v>
      </c>
      <c r="AT128" s="25" t="n">
        <f aca="false">AN128-AO128</f>
        <v>74984.8872749027</v>
      </c>
      <c r="AU128" s="25" t="n">
        <f aca="false">AP128*Datos!$D$6</f>
        <v>14509.5043447627</v>
      </c>
      <c r="AV128" s="25" t="n">
        <f aca="false">AQ128*Datos!$D$6</f>
        <v>14948.6842821858</v>
      </c>
      <c r="AW128" s="25" t="n">
        <f aca="false">AR128*Datos!$D$6</f>
        <v>19913.9838022343</v>
      </c>
      <c r="AX128" s="25" t="n">
        <f aca="false">AS128*Datos!$D$6</f>
        <v>31530.2217963779</v>
      </c>
      <c r="AY128" s="25" t="n">
        <f aca="false">AT128*Datos!$D$6</f>
        <v>37492.4436374513</v>
      </c>
      <c r="AZ128" s="25" t="n">
        <f aca="false">AJ128-AU128-AE128</f>
        <v>23371.4447448327</v>
      </c>
      <c r="BA128" s="25" t="n">
        <f aca="false">AK128-AV128-AF128</f>
        <v>23042.7484560694</v>
      </c>
      <c r="BB128" s="25" t="n">
        <f aca="false">AL128-AW128-AG128</f>
        <v>26984.5793330003</v>
      </c>
      <c r="BC128" s="25" t="n">
        <f aca="false">AM128-AX128-AH128</f>
        <v>37074.1723600812</v>
      </c>
      <c r="BD128" s="25" t="n">
        <f aca="false">AN128-AY128-AI128</f>
        <v>40815.6865080996</v>
      </c>
      <c r="BE128" s="25" t="n">
        <f aca="false">AZ128/Z128</f>
        <v>20124.8491954842</v>
      </c>
      <c r="BF128" s="25" t="n">
        <f aca="false">BA128/AA128</f>
        <v>17408.2671425308</v>
      </c>
      <c r="BG128" s="25" t="n">
        <f aca="false">BB128/AB128</f>
        <v>17521.9017863493</v>
      </c>
      <c r="BH128" s="25" t="n">
        <f aca="false">BC128/AC128</f>
        <v>19902.2666973943</v>
      </c>
      <c r="BI128" s="25" t="n">
        <f aca="false">BD128/AD128</f>
        <v>17500.0882332956</v>
      </c>
      <c r="BJ128" s="25" t="n">
        <f aca="false">E128*AD128</f>
        <v>79414.2668899799</v>
      </c>
      <c r="BK128" s="25" t="n">
        <f aca="false">0.2*C128*AD128</f>
        <v>33480.1465153724</v>
      </c>
      <c r="BL128" s="25" t="n">
        <f aca="false">BJ128+BK128</f>
        <v>112894.413405352</v>
      </c>
      <c r="BM128" s="25" t="n">
        <f aca="false">BK128*Datos!$D$6</f>
        <v>16740.0732576862</v>
      </c>
      <c r="BN128" s="25" t="n">
        <f aca="false">BL128-BM128</f>
        <v>96154.3401476661</v>
      </c>
      <c r="BO128" s="25" t="n">
        <f aca="false">BN128/AD128</f>
        <v>41227.0276591955</v>
      </c>
      <c r="BP128" s="25" t="n">
        <f aca="false">-(C128+E128)</f>
        <v>-105824.12394591</v>
      </c>
      <c r="BQ128" s="25" t="n">
        <f aca="false">BE128</f>
        <v>20124.8491954842</v>
      </c>
      <c r="BR128" s="25" t="n">
        <f aca="false">BF128</f>
        <v>17408.2671425308</v>
      </c>
      <c r="BS128" s="25" t="n">
        <f aca="false">BG128</f>
        <v>17521.9017863493</v>
      </c>
      <c r="BT128" s="25" t="n">
        <f aca="false">BH128</f>
        <v>19902.2666973943</v>
      </c>
      <c r="BU128" s="25" t="n">
        <f aca="false">BI128+BO128</f>
        <v>58727.1158924911</v>
      </c>
      <c r="BV128" s="27" t="n">
        <f aca="false">IFERROR(IRR(BP128:BU128,0.1),NA())*100</f>
        <v>6.86668716314494</v>
      </c>
    </row>
    <row r="129" customFormat="false" ht="15" hidden="false" customHeight="true" outlineLevel="0" collapsed="false">
      <c r="A129" s="23" t="n">
        <v>128</v>
      </c>
      <c r="B129" s="24" t="n">
        <f aca="true">RAND()</f>
        <v>0.834558496269687</v>
      </c>
      <c r="C129" s="25" t="n">
        <f aca="false">IF(B129&lt;=(Datos!$D$14-Datos!$C$14)/(Datos!$E$14-Datos!$C$14),Datos!$C$14+SQRT((Datos!$E$14-Datos!$C$14)*(Datos!$D$14-Datos!$C$14)*B129),Datos!$E$14-SQRT((Datos!$E$14-Datos!$C$14)*(Datos!$E$14-Datos!$D$14)*(1-B129)))</f>
        <v>85909.9395148078</v>
      </c>
      <c r="D129" s="24" t="n">
        <f aca="true">RAND()</f>
        <v>0.612715218438561</v>
      </c>
      <c r="E129" s="25" t="n">
        <f aca="false">IF(D129&lt;=(Datos!$D$15-Datos!$C$15)/(Datos!$E$15-Datos!$C$15),Datos!$C$15+SQRT((Datos!$E$15-Datos!$C$15)*(Datos!$D$15-Datos!$C$15)*D129),Datos!$E$15-SQRT((Datos!$E$15-Datos!$C$15)*(Datos!$E$15-Datos!$D$15)*(1-D129)))</f>
        <v>32378.1421402511</v>
      </c>
      <c r="F129" s="24" t="n">
        <f aca="true">RAND()</f>
        <v>0.787019148879321</v>
      </c>
      <c r="G129" s="25" t="n">
        <f aca="false">IF(F129&lt;=(Datos!$D$19-Datos!$C$19)/(Datos!$E$19-Datos!$C$19),Datos!$C$19+SQRT((Datos!$E$19-Datos!$C$19)*(Datos!$D$19-Datos!$C$19)*F129),Datos!$E$19-SQRT((Datos!$E$19-Datos!$C$19)*(Datos!$E$19-Datos!$D$19)*(1-F129)))</f>
        <v>41003.3058868546</v>
      </c>
      <c r="H129" s="24" t="n">
        <f aca="true">RAND()</f>
        <v>0.370792263411794</v>
      </c>
      <c r="I129" s="25" t="n">
        <f aca="false">IF(H129&lt;=(Datos!$D$19-Datos!$C$19)/(Datos!$E$19-Datos!$C$19),Datos!$C$19+SQRT((Datos!$E$19-Datos!$C$19)*(Datos!$D$19-Datos!$C$19)*H129),Datos!$E$19-SQRT((Datos!$E$19-Datos!$C$19)*(Datos!$E$19-Datos!$D$19)*(1-H129)))</f>
        <v>37457.8039335832</v>
      </c>
      <c r="J129" s="24" t="n">
        <f aca="true">RAND()</f>
        <v>0.0150243233313065</v>
      </c>
      <c r="K129" s="25" t="n">
        <f aca="false">IF(J129&lt;=(Datos!$D$19-Datos!$C$19)/(Datos!$E$19-Datos!$C$19),Datos!$C$19+SQRT((Datos!$E$19-Datos!$C$19)*(Datos!$D$19-Datos!$C$19)*J129),Datos!$E$19-SQRT((Datos!$E$19-Datos!$C$19)*(Datos!$E$19-Datos!$D$19)*(1-J129)))</f>
        <v>31501.2156739443</v>
      </c>
      <c r="L129" s="24" t="n">
        <f aca="true">RAND()</f>
        <v>0.79264975080917</v>
      </c>
      <c r="M129" s="25" t="n">
        <f aca="false">IF(L129&lt;=(Datos!$D$19-Datos!$C$19)/(Datos!$E$19-Datos!$C$19),Datos!$C$19+SQRT((Datos!$E$19-Datos!$C$19)*(Datos!$D$19-Datos!$C$19)*L129),Datos!$E$19-SQRT((Datos!$E$19-Datos!$C$19)*(Datos!$E$19-Datos!$D$19)*(1-L129)))</f>
        <v>41056.4903082011</v>
      </c>
      <c r="N129" s="24" t="n">
        <f aca="true">RAND()</f>
        <v>0.72142654949608</v>
      </c>
      <c r="O129" s="25" t="n">
        <f aca="false">IF(N129&lt;=(Datos!$D$19-Datos!$C$19)/(Datos!$E$19-Datos!$C$19),Datos!$C$19+SQRT((Datos!$E$19-Datos!$C$19)*(Datos!$D$19-Datos!$C$19)*N129),Datos!$E$19-SQRT((Datos!$E$19-Datos!$C$19)*(Datos!$E$19-Datos!$D$19)*(1-N129)))</f>
        <v>40429.1129101898</v>
      </c>
      <c r="P129" s="24" t="n">
        <f aca="true">RAND()</f>
        <v>0.383267981445546</v>
      </c>
      <c r="Q129" s="26" t="n">
        <f aca="false">IF(P129&lt;=(Datos!$D$23-Datos!$C$23)/(Datos!$E$23-Datos!$C$23),Datos!$C$23+SQRT((Datos!$E$23-Datos!$C$23)*(Datos!$D$23-Datos!$C$23)*P129),Datos!$E$23-SQRT((Datos!$E$23-Datos!$C$23)*(Datos!$E$23-Datos!$D$23)*(1-P129)))</f>
        <v>0.146265611864222</v>
      </c>
      <c r="R129" s="24" t="n">
        <f aca="true">RAND()</f>
        <v>0.890382889434457</v>
      </c>
      <c r="S129" s="26" t="n">
        <f aca="false">IF(R129&lt;=(Datos!$D$24-Datos!$C$24)/(Datos!$E$24-Datos!$C$24),Datos!$C$24+SQRT((Datos!$E$24-Datos!$C$24)*(Datos!$D$24-Datos!$C$24)*R129),Datos!$E$24-SQRT((Datos!$E$24-Datos!$C$24)*(Datos!$E$24-Datos!$D$24)*(1-R129)))</f>
        <v>0.165953263759222</v>
      </c>
      <c r="T129" s="24" t="n">
        <f aca="true">RAND()</f>
        <v>0.0448771890747467</v>
      </c>
      <c r="U129" s="26" t="n">
        <f aca="false">IF(T129&lt;=(Datos!$D$25-Datos!$C$25)/(Datos!$E$25-Datos!$C$25),Datos!$C$25+SQRT((Datos!$E$25-Datos!$C$25)*(Datos!$D$25-Datos!$C$25)*T129),Datos!$E$25-SQRT((Datos!$E$25-Datos!$C$25)*(Datos!$E$25-Datos!$D$25)*(1-T129)))</f>
        <v>0.159707836888667</v>
      </c>
      <c r="V129" s="24" t="n">
        <f aca="true">RAND()</f>
        <v>0.169290636881143</v>
      </c>
      <c r="W129" s="26" t="n">
        <f aca="false">IF(V129&lt;=(Datos!$D$26-Datos!$C$26)/(Datos!$E$26-Datos!$C$26),Datos!$C$26+SQRT((Datos!$E$26-Datos!$C$26)*(Datos!$D$26-Datos!$C$26)*V129),Datos!$E$26-SQRT((Datos!$E$26-Datos!$C$26)*(Datos!$E$26-Datos!$D$26)*(1-V129)))</f>
        <v>0.195395028146567</v>
      </c>
      <c r="X129" s="24" t="n">
        <f aca="true">RAND()</f>
        <v>0.241553220986034</v>
      </c>
      <c r="Y129" s="26" t="n">
        <f aca="false">IF(X129&lt;=(Datos!$D$27-Datos!$C$27)/(Datos!$E$27-Datos!$C$27),Datos!$C$27+SQRT((Datos!$E$27-Datos!$C$27)*(Datos!$D$27-Datos!$C$27)*X129),Datos!$E$27-SQRT((Datos!$E$27-Datos!$C$27)*(Datos!$E$27-Datos!$D$27)*(1-X129)))</f>
        <v>0.215538083261324</v>
      </c>
      <c r="Z129" s="24" t="n">
        <f aca="false">(1+Q129)</f>
        <v>1.14626561186422</v>
      </c>
      <c r="AA129" s="24" t="n">
        <f aca="false">Z129*(1+S129)</f>
        <v>1.33649213128805</v>
      </c>
      <c r="AB129" s="24" t="n">
        <f aca="false">AA129*(1+U129)</f>
        <v>1.54994039859479</v>
      </c>
      <c r="AC129" s="24" t="n">
        <f aca="false">AB129*(1+W129)</f>
        <v>1.85279104640372</v>
      </c>
      <c r="AD129" s="24" t="n">
        <f aca="false">AC129*(1+Y129)</f>
        <v>2.25213807722932</v>
      </c>
      <c r="AE129" s="23" t="n">
        <f aca="false">E129*Q129</f>
        <v>4735.80877117059</v>
      </c>
      <c r="AF129" s="23" t="n">
        <f aca="false">AE129*(1+S129)</f>
        <v>5521.73169328591</v>
      </c>
      <c r="AG129" s="23" t="n">
        <f aca="false">AF129*(1+U129)</f>
        <v>6403.5955179002</v>
      </c>
      <c r="AH129" s="23" t="n">
        <f aca="false">AG129*(1+W129)</f>
        <v>7654.82624435954</v>
      </c>
      <c r="AI129" s="23" t="n">
        <f aca="false">AH129*(1+Y129)</f>
        <v>9304.73282076727</v>
      </c>
      <c r="AJ129" s="25" t="n">
        <f aca="false">G129*Z129</f>
        <v>47000.6795108513</v>
      </c>
      <c r="AK129" s="25" t="n">
        <f aca="false">I129*AA129</f>
        <v>50062.0602125646</v>
      </c>
      <c r="AL129" s="25" t="n">
        <f aca="false">K129*AB129</f>
        <v>48825.0067778937</v>
      </c>
      <c r="AM129" s="25" t="n">
        <f aca="false">M129*AC129</f>
        <v>76069.0976397961</v>
      </c>
      <c r="AN129" s="25" t="n">
        <f aca="false">O129*AD129</f>
        <v>91051.9446136419</v>
      </c>
      <c r="AO129" s="25" t="n">
        <f aca="false">C129/Datos!$D$8</f>
        <v>17181.9879029615</v>
      </c>
      <c r="AP129" s="25" t="n">
        <f aca="false">AJ129-AO129</f>
        <v>29818.6916078897</v>
      </c>
      <c r="AQ129" s="25" t="n">
        <f aca="false">AK129-AO129</f>
        <v>32880.072309603</v>
      </c>
      <c r="AR129" s="25" t="n">
        <f aca="false">AL129-AO129</f>
        <v>31643.0188749321</v>
      </c>
      <c r="AS129" s="25" t="n">
        <f aca="false">AM129-AO129</f>
        <v>58887.1097368346</v>
      </c>
      <c r="AT129" s="25" t="n">
        <f aca="false">AN129-AO129</f>
        <v>73869.9567106804</v>
      </c>
      <c r="AU129" s="25" t="n">
        <f aca="false">AP129*Datos!$D$6</f>
        <v>14909.3458039449</v>
      </c>
      <c r="AV129" s="25" t="n">
        <f aca="false">AQ129*Datos!$D$6</f>
        <v>16440.0361548015</v>
      </c>
      <c r="AW129" s="25" t="n">
        <f aca="false">AR129*Datos!$D$6</f>
        <v>15821.5094374661</v>
      </c>
      <c r="AX129" s="25" t="n">
        <f aca="false">AS129*Datos!$D$6</f>
        <v>29443.5548684173</v>
      </c>
      <c r="AY129" s="25" t="n">
        <f aca="false">AT129*Datos!$D$6</f>
        <v>36934.9783553402</v>
      </c>
      <c r="AZ129" s="25" t="n">
        <f aca="false">AJ129-AU129-AE129</f>
        <v>27355.5249357358</v>
      </c>
      <c r="BA129" s="25" t="n">
        <f aca="false">AK129-AV129-AF129</f>
        <v>28100.2923644772</v>
      </c>
      <c r="BB129" s="25" t="n">
        <f aca="false">AL129-AW129-AG129</f>
        <v>26599.9018225274</v>
      </c>
      <c r="BC129" s="25" t="n">
        <f aca="false">AM129-AX129-AH129</f>
        <v>38970.7165270193</v>
      </c>
      <c r="BD129" s="25" t="n">
        <f aca="false">AN129-AY129-AI129</f>
        <v>44812.2334375345</v>
      </c>
      <c r="BE129" s="25" t="n">
        <f aca="false">AZ129/Z129</f>
        <v>23864.9093653314</v>
      </c>
      <c r="BF129" s="25" t="n">
        <f aca="false">BA129/AA129</f>
        <v>21025.40801149</v>
      </c>
      <c r="BG129" s="25" t="n">
        <f aca="false">BB129/AB129</f>
        <v>17161.8869000663</v>
      </c>
      <c r="BH129" s="25" t="n">
        <f aca="false">BC129/AC129</f>
        <v>21033.5194584741</v>
      </c>
      <c r="BI129" s="25" t="n">
        <f aca="false">BD129/AD129</f>
        <v>19897.6403314776</v>
      </c>
      <c r="BJ129" s="25" t="n">
        <f aca="false">E129*AD129</f>
        <v>72920.0467840029</v>
      </c>
      <c r="BK129" s="25" t="n">
        <f aca="false">0.2*C129*AD129</f>
        <v>38696.2091987533</v>
      </c>
      <c r="BL129" s="25" t="n">
        <f aca="false">BJ129+BK129</f>
        <v>111616.255982756</v>
      </c>
      <c r="BM129" s="25" t="n">
        <f aca="false">BK129*Datos!$D$6</f>
        <v>19348.1045993767</v>
      </c>
      <c r="BN129" s="25" t="n">
        <f aca="false">BL129-BM129</f>
        <v>92268.1513833795</v>
      </c>
      <c r="BO129" s="25" t="n">
        <f aca="false">BN129/AD129</f>
        <v>40969.1360917319</v>
      </c>
      <c r="BP129" s="25" t="n">
        <f aca="false">-(C129+E129)</f>
        <v>-118288.081655059</v>
      </c>
      <c r="BQ129" s="25" t="n">
        <f aca="false">BE129</f>
        <v>23864.9093653314</v>
      </c>
      <c r="BR129" s="25" t="n">
        <f aca="false">BF129</f>
        <v>21025.40801149</v>
      </c>
      <c r="BS129" s="25" t="n">
        <f aca="false">BG129</f>
        <v>17161.8869000663</v>
      </c>
      <c r="BT129" s="25" t="n">
        <f aca="false">BH129</f>
        <v>21033.5194584741</v>
      </c>
      <c r="BU129" s="25" t="n">
        <f aca="false">BI129+BO129</f>
        <v>60866.7764232094</v>
      </c>
      <c r="BV129" s="27" t="n">
        <f aca="false">IFERROR(IRR(BP129:BU129,0.1),NA())*100</f>
        <v>5.86479757278846</v>
      </c>
    </row>
    <row r="130" customFormat="false" ht="15" hidden="false" customHeight="true" outlineLevel="0" collapsed="false">
      <c r="A130" s="23" t="n">
        <v>129</v>
      </c>
      <c r="B130" s="24" t="n">
        <f aca="true">RAND()</f>
        <v>0.44629415890691</v>
      </c>
      <c r="C130" s="25" t="n">
        <f aca="false">IF(B130&lt;=(Datos!$D$14-Datos!$C$14)/(Datos!$E$14-Datos!$C$14),Datos!$C$14+SQRT((Datos!$E$14-Datos!$C$14)*(Datos!$D$14-Datos!$C$14)*B130),Datos!$E$14-SQRT((Datos!$E$14-Datos!$C$14)*(Datos!$E$14-Datos!$D$14)*(1-B130)))</f>
        <v>74223.1303430438</v>
      </c>
      <c r="D130" s="24" t="n">
        <f aca="true">RAND()</f>
        <v>0.970159291244703</v>
      </c>
      <c r="E130" s="25" t="n">
        <f aca="false">IF(D130&lt;=(Datos!$D$15-Datos!$C$15)/(Datos!$E$15-Datos!$C$15),Datos!$C$15+SQRT((Datos!$E$15-Datos!$C$15)*(Datos!$D$15-Datos!$C$15)*D130),Datos!$E$15-SQRT((Datos!$E$15-Datos!$C$15)*(Datos!$E$15-Datos!$D$15)*(1-D130)))</f>
        <v>37884.3189481175</v>
      </c>
      <c r="F130" s="24" t="n">
        <f aca="true">RAND()</f>
        <v>0.0929024697739957</v>
      </c>
      <c r="G130" s="25" t="n">
        <f aca="false">IF(F130&lt;=(Datos!$D$19-Datos!$C$19)/(Datos!$E$19-Datos!$C$19),Datos!$C$19+SQRT((Datos!$E$19-Datos!$C$19)*(Datos!$D$19-Datos!$C$19)*F130),Datos!$E$19-SQRT((Datos!$E$19-Datos!$C$19)*(Datos!$E$19-Datos!$D$19)*(1-F130)))</f>
        <v>33733.0109115966</v>
      </c>
      <c r="H130" s="24" t="n">
        <f aca="true">RAND()</f>
        <v>0.0530225411564605</v>
      </c>
      <c r="I130" s="25" t="n">
        <f aca="false">IF(H130&lt;=(Datos!$D$19-Datos!$C$19)/(Datos!$E$19-Datos!$C$19),Datos!$C$19+SQRT((Datos!$E$19-Datos!$C$19)*(Datos!$D$19-Datos!$C$19)*H130),Datos!$E$19-SQRT((Datos!$E$19-Datos!$C$19)*(Datos!$E$19-Datos!$D$19)*(1-H130)))</f>
        <v>32820.1739615614</v>
      </c>
      <c r="J130" s="24" t="n">
        <f aca="true">RAND()</f>
        <v>0.131157650385133</v>
      </c>
      <c r="K130" s="25" t="n">
        <f aca="false">IF(J130&lt;=(Datos!$D$19-Datos!$C$19)/(Datos!$E$19-Datos!$C$19),Datos!$C$19+SQRT((Datos!$E$19-Datos!$C$19)*(Datos!$D$19-Datos!$C$19)*J130),Datos!$E$19-SQRT((Datos!$E$19-Datos!$C$19)*(Datos!$E$19-Datos!$D$19)*(1-J130)))</f>
        <v>34435.4985692445</v>
      </c>
      <c r="L130" s="24" t="n">
        <f aca="true">RAND()</f>
        <v>0.101863872166493</v>
      </c>
      <c r="M130" s="25" t="n">
        <f aca="false">IF(L130&lt;=(Datos!$D$19-Datos!$C$19)/(Datos!$E$19-Datos!$C$19),Datos!$C$19+SQRT((Datos!$E$19-Datos!$C$19)*(Datos!$D$19-Datos!$C$19)*L130),Datos!$E$19-SQRT((Datos!$E$19-Datos!$C$19)*(Datos!$E$19-Datos!$D$19)*(1-L130)))</f>
        <v>33908.9104396205</v>
      </c>
      <c r="N130" s="24" t="n">
        <f aca="true">RAND()</f>
        <v>0.279320833249708</v>
      </c>
      <c r="O130" s="25" t="n">
        <f aca="false">IF(N130&lt;=(Datos!$D$19-Datos!$C$19)/(Datos!$E$19-Datos!$C$19),Datos!$C$19+SQRT((Datos!$E$19-Datos!$C$19)*(Datos!$D$19-Datos!$C$19)*N130),Datos!$E$19-SQRT((Datos!$E$19-Datos!$C$19)*(Datos!$E$19-Datos!$D$19)*(1-N130)))</f>
        <v>36472.8760985713</v>
      </c>
      <c r="P130" s="24" t="n">
        <f aca="true">RAND()</f>
        <v>0.166773744145162</v>
      </c>
      <c r="Q130" s="26" t="n">
        <f aca="false">IF(P130&lt;=(Datos!$D$23-Datos!$C$23)/(Datos!$E$23-Datos!$C$23),Datos!$C$23+SQRT((Datos!$E$23-Datos!$C$23)*(Datos!$D$23-Datos!$C$23)*P130),Datos!$E$23-SQRT((Datos!$E$23-Datos!$C$23)*(Datos!$E$23-Datos!$D$23)*(1-P130)))</f>
        <v>0.137326071091315</v>
      </c>
      <c r="R130" s="24" t="n">
        <f aca="true">RAND()</f>
        <v>0.181614950211458</v>
      </c>
      <c r="S130" s="26" t="n">
        <f aca="false">IF(R130&lt;=(Datos!$D$24-Datos!$C$24)/(Datos!$E$24-Datos!$C$24),Datos!$C$24+SQRT((Datos!$E$24-Datos!$C$24)*(Datos!$D$24-Datos!$C$24)*R130),Datos!$E$24-SQRT((Datos!$E$24-Datos!$C$24)*(Datos!$E$24-Datos!$D$24)*(1-R130)))</f>
        <v>0.138080567202956</v>
      </c>
      <c r="T130" s="24" t="n">
        <f aca="true">RAND()</f>
        <v>0.925548695758121</v>
      </c>
      <c r="U130" s="26" t="n">
        <f aca="false">IF(T130&lt;=(Datos!$D$25-Datos!$C$25)/(Datos!$E$25-Datos!$C$25),Datos!$C$25+SQRT((Datos!$E$25-Datos!$C$25)*(Datos!$D$25-Datos!$C$25)*T130),Datos!$E$25-SQRT((Datos!$E$25-Datos!$C$25)*(Datos!$E$25-Datos!$D$25)*(1-T130)))</f>
        <v>0.20556172960922</v>
      </c>
      <c r="V130" s="24" t="n">
        <f aca="true">RAND()</f>
        <v>0.11362609615552</v>
      </c>
      <c r="W130" s="26" t="n">
        <f aca="false">IF(V130&lt;=(Datos!$D$26-Datos!$C$26)/(Datos!$E$26-Datos!$C$26),Datos!$C$26+SQRT((Datos!$E$26-Datos!$C$26)*(Datos!$D$26-Datos!$C$26)*V130),Datos!$E$26-SQRT((Datos!$E$26-Datos!$C$26)*(Datos!$E$26-Datos!$D$26)*(1-V130)))</f>
        <v>0.192612554642804</v>
      </c>
      <c r="X130" s="24" t="n">
        <f aca="true">RAND()</f>
        <v>0.804011645768381</v>
      </c>
      <c r="Y130" s="26" t="n">
        <f aca="false">IF(X130&lt;=(Datos!$D$27-Datos!$C$27)/(Datos!$E$27-Datos!$C$27),Datos!$C$27+SQRT((Datos!$E$27-Datos!$C$27)*(Datos!$D$27-Datos!$C$27)*X130),Datos!$E$27-SQRT((Datos!$E$27-Datos!$C$27)*(Datos!$E$27-Datos!$D$27)*(1-X130)))</f>
        <v>0.247467906417651</v>
      </c>
      <c r="Z130" s="24" t="n">
        <f aca="false">(1+Q130)</f>
        <v>1.13732607109131</v>
      </c>
      <c r="AA130" s="24" t="n">
        <f aca="false">Z130*(1+S130)</f>
        <v>1.29436870008231</v>
      </c>
      <c r="AB130" s="24" t="n">
        <f aca="false">AA130*(1+U130)</f>
        <v>1.56044136882327</v>
      </c>
      <c r="AC130" s="24" t="n">
        <f aca="false">AB130*(1+W130)</f>
        <v>1.86100196724264</v>
      </c>
      <c r="AD130" s="24" t="n">
        <f aca="false">AC130*(1+Y130)</f>
        <v>2.3215402279153</v>
      </c>
      <c r="AE130" s="23" t="n">
        <f aca="false">E130*Q130</f>
        <v>5202.50467711523</v>
      </c>
      <c r="AF130" s="23" t="n">
        <f aca="false">AE130*(1+S130)</f>
        <v>5920.86947380733</v>
      </c>
      <c r="AG130" s="23" t="n">
        <f aca="false">AF130*(1+U130)</f>
        <v>7137.9736436336</v>
      </c>
      <c r="AH130" s="23" t="n">
        <f aca="false">AG130*(1+W130)</f>
        <v>8512.83698210688</v>
      </c>
      <c r="AI130" s="23" t="n">
        <f aca="false">AH130*(1+Y130)</f>
        <v>10619.4909277436</v>
      </c>
      <c r="AJ130" s="25" t="n">
        <f aca="false">G130*Z130</f>
        <v>38365.4327661666</v>
      </c>
      <c r="AK130" s="25" t="n">
        <f aca="false">I130*AA130</f>
        <v>42481.4059071016</v>
      </c>
      <c r="AL130" s="25" t="n">
        <f aca="false">K130*AB130</f>
        <v>53734.5765235037</v>
      </c>
      <c r="AM130" s="25" t="n">
        <f aca="false">M130*AC130</f>
        <v>63104.5490351881</v>
      </c>
      <c r="AN130" s="25" t="n">
        <f aca="false">O130*AD130</f>
        <v>84673.2490906039</v>
      </c>
      <c r="AO130" s="25" t="n">
        <f aca="false">C130/Datos!$D$8</f>
        <v>14844.6260686088</v>
      </c>
      <c r="AP130" s="25" t="n">
        <f aca="false">AJ130-AO130</f>
        <v>23520.8066975579</v>
      </c>
      <c r="AQ130" s="25" t="n">
        <f aca="false">AK130-AO130</f>
        <v>27636.7798384929</v>
      </c>
      <c r="AR130" s="25" t="n">
        <f aca="false">AL130-AO130</f>
        <v>38889.9504548949</v>
      </c>
      <c r="AS130" s="25" t="n">
        <f aca="false">AM130-AO130</f>
        <v>48259.9229665794</v>
      </c>
      <c r="AT130" s="25" t="n">
        <f aca="false">AN130-AO130</f>
        <v>69828.6230219951</v>
      </c>
      <c r="AU130" s="25" t="n">
        <f aca="false">AP130*Datos!$D$6</f>
        <v>11760.4033487789</v>
      </c>
      <c r="AV130" s="25" t="n">
        <f aca="false">AQ130*Datos!$D$6</f>
        <v>13818.3899192464</v>
      </c>
      <c r="AW130" s="25" t="n">
        <f aca="false">AR130*Datos!$D$6</f>
        <v>19444.9752274475</v>
      </c>
      <c r="AX130" s="25" t="n">
        <f aca="false">AS130*Datos!$D$6</f>
        <v>24129.9614832897</v>
      </c>
      <c r="AY130" s="25" t="n">
        <f aca="false">AT130*Datos!$D$6</f>
        <v>34914.3115109976</v>
      </c>
      <c r="AZ130" s="25" t="n">
        <f aca="false">AJ130-AU130-AE130</f>
        <v>21402.5247402725</v>
      </c>
      <c r="BA130" s="25" t="n">
        <f aca="false">AK130-AV130-AF130</f>
        <v>22742.1465140479</v>
      </c>
      <c r="BB130" s="25" t="n">
        <f aca="false">AL130-AW130-AG130</f>
        <v>27151.6276524226</v>
      </c>
      <c r="BC130" s="25" t="n">
        <f aca="false">AM130-AX130-AH130</f>
        <v>30461.7505697916</v>
      </c>
      <c r="BD130" s="25" t="n">
        <f aca="false">AN130-AY130-AI130</f>
        <v>39139.4466518627</v>
      </c>
      <c r="BE130" s="25" t="n">
        <f aca="false">AZ130/Z130</f>
        <v>18818.2837660055</v>
      </c>
      <c r="BF130" s="25" t="n">
        <f aca="false">BA130/AA130</f>
        <v>17570.0683372532</v>
      </c>
      <c r="BG130" s="25" t="n">
        <f aca="false">BB130/AB130</f>
        <v>17399.9665702901</v>
      </c>
      <c r="BH130" s="25" t="n">
        <f aca="false">BC130/AC130</f>
        <v>16368.4676889006</v>
      </c>
      <c r="BI130" s="25" t="n">
        <f aca="false">BD130/AD130</f>
        <v>16859.2584273283</v>
      </c>
      <c r="BJ130" s="25" t="n">
        <f aca="false">E130*AD130</f>
        <v>87949.9704452287</v>
      </c>
      <c r="BK130" s="25" t="n">
        <f aca="false">0.2*C130*AD130</f>
        <v>34462.3965866354</v>
      </c>
      <c r="BL130" s="25" t="n">
        <f aca="false">BJ130+BK130</f>
        <v>122412.367031864</v>
      </c>
      <c r="BM130" s="25" t="n">
        <f aca="false">BK130*Datos!$D$6</f>
        <v>17231.1982933177</v>
      </c>
      <c r="BN130" s="25" t="n">
        <f aca="false">BL130-BM130</f>
        <v>105181.168738546</v>
      </c>
      <c r="BO130" s="25" t="n">
        <f aca="false">BN130/AD130</f>
        <v>45306.6319824219</v>
      </c>
      <c r="BP130" s="25" t="n">
        <f aca="false">-(C130+E130)</f>
        <v>-112107.449291161</v>
      </c>
      <c r="BQ130" s="25" t="n">
        <f aca="false">BE130</f>
        <v>18818.2837660055</v>
      </c>
      <c r="BR130" s="25" t="n">
        <f aca="false">BF130</f>
        <v>17570.0683372532</v>
      </c>
      <c r="BS130" s="25" t="n">
        <f aca="false">BG130</f>
        <v>17399.9665702901</v>
      </c>
      <c r="BT130" s="25" t="n">
        <f aca="false">BH130</f>
        <v>16368.4676889006</v>
      </c>
      <c r="BU130" s="25" t="n">
        <f aca="false">BI130+BO130</f>
        <v>62165.8904097502</v>
      </c>
      <c r="BV130" s="27" t="n">
        <f aca="false">IFERROR(IRR(BP130:BU130,0.1),NA())*100</f>
        <v>4.72275815956755</v>
      </c>
    </row>
    <row r="131" customFormat="false" ht="15" hidden="false" customHeight="true" outlineLevel="0" collapsed="false">
      <c r="A131" s="23" t="n">
        <v>130</v>
      </c>
      <c r="B131" s="24" t="n">
        <f aca="true">RAND()</f>
        <v>0.815416626686473</v>
      </c>
      <c r="C131" s="25" t="n">
        <f aca="false">IF(B131&lt;=(Datos!$D$14-Datos!$C$14)/(Datos!$E$14-Datos!$C$14),Datos!$C$14+SQRT((Datos!$E$14-Datos!$C$14)*(Datos!$D$14-Datos!$C$14)*B131),Datos!$E$14-SQRT((Datos!$E$14-Datos!$C$14)*(Datos!$E$14-Datos!$D$14)*(1-B131)))</f>
        <v>85117.1223220698</v>
      </c>
      <c r="D131" s="24" t="n">
        <f aca="true">RAND()</f>
        <v>0.953808346005666</v>
      </c>
      <c r="E131" s="25" t="n">
        <f aca="false">IF(D131&lt;=(Datos!$D$15-Datos!$C$15)/(Datos!$E$15-Datos!$C$15),Datos!$C$15+SQRT((Datos!$E$15-Datos!$C$15)*(Datos!$D$15-Datos!$C$15)*D131),Datos!$E$15-SQRT((Datos!$E$15-Datos!$C$15)*(Datos!$E$15-Datos!$D$15)*(1-D131)))</f>
        <v>37367.7484734262</v>
      </c>
      <c r="F131" s="24" t="n">
        <f aca="true">RAND()</f>
        <v>0.757253274434334</v>
      </c>
      <c r="G131" s="25" t="n">
        <f aca="false">IF(F131&lt;=(Datos!$D$19-Datos!$C$19)/(Datos!$E$19-Datos!$C$19),Datos!$C$19+SQRT((Datos!$E$19-Datos!$C$19)*(Datos!$D$19-Datos!$C$19)*F131),Datos!$E$19-SQRT((Datos!$E$19-Datos!$C$19)*(Datos!$E$19-Datos!$D$19)*(1-F131)))</f>
        <v>40733.1505279158</v>
      </c>
      <c r="H131" s="24" t="n">
        <f aca="true">RAND()</f>
        <v>0.68261980864202</v>
      </c>
      <c r="I131" s="25" t="n">
        <f aca="false">IF(H131&lt;=(Datos!$D$19-Datos!$C$19)/(Datos!$E$19-Datos!$C$19),Datos!$C$19+SQRT((Datos!$E$19-Datos!$C$19)*(Datos!$D$19-Datos!$C$19)*H131),Datos!$E$19-SQRT((Datos!$E$19-Datos!$C$19)*(Datos!$E$19-Datos!$D$19)*(1-H131)))</f>
        <v>40121.1154602872</v>
      </c>
      <c r="J131" s="24" t="n">
        <f aca="true">RAND()</f>
        <v>0.70516269492977</v>
      </c>
      <c r="K131" s="25" t="n">
        <f aca="false">IF(J131&lt;=(Datos!$D$19-Datos!$C$19)/(Datos!$E$19-Datos!$C$19),Datos!$C$19+SQRT((Datos!$E$19-Datos!$C$19)*(Datos!$D$19-Datos!$C$19)*J131),Datos!$E$19-SQRT((Datos!$E$19-Datos!$C$19)*(Datos!$E$19-Datos!$D$19)*(1-J131)))</f>
        <v>40297.5753190224</v>
      </c>
      <c r="L131" s="24" t="n">
        <f aca="true">RAND()</f>
        <v>0.51403982527246</v>
      </c>
      <c r="M131" s="25" t="n">
        <f aca="false">IF(L131&lt;=(Datos!$D$19-Datos!$C$19)/(Datos!$E$19-Datos!$C$19),Datos!$C$19+SQRT((Datos!$E$19-Datos!$C$19)*(Datos!$D$19-Datos!$C$19)*L131),Datos!$E$19-SQRT((Datos!$E$19-Datos!$C$19)*(Datos!$E$19-Datos!$D$19)*(1-L131)))</f>
        <v>38781.0007283264</v>
      </c>
      <c r="N131" s="24" t="n">
        <f aca="true">RAND()</f>
        <v>0.910141545693617</v>
      </c>
      <c r="O131" s="25" t="n">
        <f aca="false">IF(N131&lt;=(Datos!$D$19-Datos!$C$19)/(Datos!$E$19-Datos!$C$19),Datos!$C$19+SQRT((Datos!$E$19-Datos!$C$19)*(Datos!$D$19-Datos!$C$19)*N131),Datos!$E$19-SQRT((Datos!$E$19-Datos!$C$19)*(Datos!$E$19-Datos!$D$19)*(1-N131)))</f>
        <v>42403.9676286728</v>
      </c>
      <c r="P131" s="24" t="n">
        <f aca="true">RAND()</f>
        <v>0.647847510626871</v>
      </c>
      <c r="Q131" s="26" t="n">
        <f aca="false">IF(P131&lt;=(Datos!$D$23-Datos!$C$23)/(Datos!$E$23-Datos!$C$23),Datos!$C$23+SQRT((Datos!$E$23-Datos!$C$23)*(Datos!$D$23-Datos!$C$23)*P131),Datos!$E$23-SQRT((Datos!$E$23-Datos!$C$23)*(Datos!$E$23-Datos!$D$23)*(1-P131)))</f>
        <v>0.154823136000057</v>
      </c>
      <c r="R131" s="24" t="n">
        <f aca="true">RAND()</f>
        <v>0.21161304701365</v>
      </c>
      <c r="S131" s="26" t="n">
        <f aca="false">IF(R131&lt;=(Datos!$D$24-Datos!$C$24)/(Datos!$E$24-Datos!$C$24),Datos!$C$24+SQRT((Datos!$E$24-Datos!$C$24)*(Datos!$D$24-Datos!$C$24)*R131),Datos!$E$24-SQRT((Datos!$E$24-Datos!$C$24)*(Datos!$E$24-Datos!$D$24)*(1-R131)))</f>
        <v>0.139516748823115</v>
      </c>
      <c r="T131" s="24" t="n">
        <f aca="true">RAND()</f>
        <v>0.698817712823209</v>
      </c>
      <c r="U131" s="26" t="n">
        <f aca="false">IF(T131&lt;=(Datos!$D$25-Datos!$C$25)/(Datos!$E$25-Datos!$C$25),Datos!$C$25+SQRT((Datos!$E$25-Datos!$C$25)*(Datos!$D$25-Datos!$C$25)*T131),Datos!$E$25-SQRT((Datos!$E$25-Datos!$C$25)*(Datos!$E$25-Datos!$D$25)*(1-T131)))</f>
        <v>0.190960192767599</v>
      </c>
      <c r="V131" s="24" t="n">
        <f aca="true">RAND()</f>
        <v>0.720482022620919</v>
      </c>
      <c r="W131" s="26" t="n">
        <f aca="false">IF(V131&lt;=(Datos!$D$26-Datos!$C$26)/(Datos!$E$26-Datos!$C$26),Datos!$C$26+SQRT((Datos!$E$26-Datos!$C$26)*(Datos!$D$26-Datos!$C$26)*V131),Datos!$E$26-SQRT((Datos!$E$26-Datos!$C$26)*(Datos!$E$26-Datos!$D$26)*(1-V131)))</f>
        <v>0.21872200580557</v>
      </c>
      <c r="X131" s="24" t="n">
        <f aca="true">RAND()</f>
        <v>0.622988346815338</v>
      </c>
      <c r="Y131" s="26" t="n">
        <f aca="false">IF(X131&lt;=(Datos!$D$27-Datos!$C$27)/(Datos!$E$27-Datos!$C$27),Datos!$C$27+SQRT((Datos!$E$27-Datos!$C$27)*(Datos!$D$27-Datos!$C$27)*X131),Datos!$E$27-SQRT((Datos!$E$27-Datos!$C$27)*(Datos!$E$27-Datos!$D$27)*(1-X131)))</f>
        <v>0.234879462246144</v>
      </c>
      <c r="Z131" s="24" t="n">
        <f aca="false">(1+Q131)</f>
        <v>1.15482313600006</v>
      </c>
      <c r="AA131" s="24" t="n">
        <f aca="false">Z131*(1+S131)</f>
        <v>1.3159403054005</v>
      </c>
      <c r="AB131" s="24" t="n">
        <f aca="false">AA131*(1+U131)</f>
        <v>1.56723251979043</v>
      </c>
      <c r="AC131" s="24" t="n">
        <f aca="false">AB131*(1+W131)</f>
        <v>1.91002076008271</v>
      </c>
      <c r="AD131" s="24" t="n">
        <f aca="false">AC131*(1+Y131)</f>
        <v>2.35864540908991</v>
      </c>
      <c r="AE131" s="23" t="n">
        <f aca="false">E131*Q131</f>
        <v>5785.39200391718</v>
      </c>
      <c r="AF131" s="23" t="n">
        <f aca="false">AE131*(1+S131)</f>
        <v>6592.55108697095</v>
      </c>
      <c r="AG131" s="23" t="n">
        <f aca="false">AF131*(1+U131)</f>
        <v>7851.46591336917</v>
      </c>
      <c r="AH131" s="23" t="n">
        <f aca="false">AG131*(1+W131)</f>
        <v>9568.75428645534</v>
      </c>
      <c r="AI131" s="23" t="n">
        <f aca="false">AH131*(1+Y131)</f>
        <v>11816.2581476234</v>
      </c>
      <c r="AJ131" s="25" t="n">
        <f aca="false">G131*Z131</f>
        <v>47039.5846318101</v>
      </c>
      <c r="AK131" s="25" t="n">
        <f aca="false">I131*AA131</f>
        <v>52796.9929318191</v>
      </c>
      <c r="AL131" s="25" t="n">
        <f aca="false">K131*AB131</f>
        <v>63155.6705086762</v>
      </c>
      <c r="AM131" s="25" t="n">
        <f aca="false">M131*AC131</f>
        <v>74072.5164878862</v>
      </c>
      <c r="AN131" s="25" t="n">
        <f aca="false">O131*AD131</f>
        <v>100015.923574566</v>
      </c>
      <c r="AO131" s="25" t="n">
        <f aca="false">C131/Datos!$D$8</f>
        <v>17023.424464414</v>
      </c>
      <c r="AP131" s="25" t="n">
        <f aca="false">AJ131-AO131</f>
        <v>30016.1601673962</v>
      </c>
      <c r="AQ131" s="25" t="n">
        <f aca="false">AK131-AO131</f>
        <v>35773.5684674051</v>
      </c>
      <c r="AR131" s="25" t="n">
        <f aca="false">AL131-AO131</f>
        <v>46132.2460442622</v>
      </c>
      <c r="AS131" s="25" t="n">
        <f aca="false">AM131-AO131</f>
        <v>57049.0920234723</v>
      </c>
      <c r="AT131" s="25" t="n">
        <f aca="false">AN131-AO131</f>
        <v>82992.4991101523</v>
      </c>
      <c r="AU131" s="25" t="n">
        <f aca="false">AP131*Datos!$D$6</f>
        <v>15008.0800836981</v>
      </c>
      <c r="AV131" s="25" t="n">
        <f aca="false">AQ131*Datos!$D$6</f>
        <v>17886.7842337025</v>
      </c>
      <c r="AW131" s="25" t="n">
        <f aca="false">AR131*Datos!$D$6</f>
        <v>23066.1230221311</v>
      </c>
      <c r="AX131" s="25" t="n">
        <f aca="false">AS131*Datos!$D$6</f>
        <v>28524.5460117361</v>
      </c>
      <c r="AY131" s="25" t="n">
        <f aca="false">AT131*Datos!$D$6</f>
        <v>41496.2495550762</v>
      </c>
      <c r="AZ131" s="25" t="n">
        <f aca="false">AJ131-AU131-AE131</f>
        <v>26246.1125441949</v>
      </c>
      <c r="BA131" s="25" t="n">
        <f aca="false">AK131-AV131-AF131</f>
        <v>28317.6576111456</v>
      </c>
      <c r="BB131" s="25" t="n">
        <f aca="false">AL131-AW131-AG131</f>
        <v>32238.0815731759</v>
      </c>
      <c r="BC131" s="25" t="n">
        <f aca="false">AM131-AX131-AH131</f>
        <v>35979.2161896948</v>
      </c>
      <c r="BD131" s="25" t="n">
        <f aca="false">AN131-AY131-AI131</f>
        <v>46703.4158718667</v>
      </c>
      <c r="BE131" s="25" t="n">
        <f aca="false">AZ131/Z131</f>
        <v>22727.3871868407</v>
      </c>
      <c r="BF131" s="25" t="n">
        <f aca="false">BA131/AA131</f>
        <v>21518.9530216017</v>
      </c>
      <c r="BG131" s="25" t="n">
        <f aca="false">BB131/AB131</f>
        <v>20570.0693203372</v>
      </c>
      <c r="BH131" s="25" t="n">
        <f aca="false">BC131/AC131</f>
        <v>18837.0812200684</v>
      </c>
      <c r="BI131" s="25" t="n">
        <f aca="false">BD131/AD131</f>
        <v>19800.9483290188</v>
      </c>
      <c r="BJ131" s="25" t="n">
        <f aca="false">E131*AD131</f>
        <v>88137.2683848732</v>
      </c>
      <c r="BK131" s="25" t="n">
        <f aca="false">0.2*C131*AD131</f>
        <v>40152.2219599789</v>
      </c>
      <c r="BL131" s="25" t="n">
        <f aca="false">BJ131+BK131</f>
        <v>128289.490344852</v>
      </c>
      <c r="BM131" s="25" t="n">
        <f aca="false">BK131*Datos!$D$6</f>
        <v>20076.1109799894</v>
      </c>
      <c r="BN131" s="25" t="n">
        <f aca="false">BL131-BM131</f>
        <v>108213.379364863</v>
      </c>
      <c r="BO131" s="25" t="n">
        <f aca="false">BN131/AD131</f>
        <v>45879.4607056332</v>
      </c>
      <c r="BP131" s="25" t="n">
        <f aca="false">-(C131+E131)</f>
        <v>-122484.870795496</v>
      </c>
      <c r="BQ131" s="25" t="n">
        <f aca="false">BE131</f>
        <v>22727.3871868407</v>
      </c>
      <c r="BR131" s="25" t="n">
        <f aca="false">BF131</f>
        <v>21518.9530216017</v>
      </c>
      <c r="BS131" s="25" t="n">
        <f aca="false">BG131</f>
        <v>20570.0693203372</v>
      </c>
      <c r="BT131" s="25" t="n">
        <f aca="false">BH131</f>
        <v>18837.0812200684</v>
      </c>
      <c r="BU131" s="25" t="n">
        <f aca="false">BI131+BO131</f>
        <v>65680.409034652</v>
      </c>
      <c r="BV131" s="27" t="n">
        <f aca="false">IFERROR(IRR(BP131:BU131,0.1),NA())*100</f>
        <v>5.84281962079263</v>
      </c>
    </row>
    <row r="132" customFormat="false" ht="15" hidden="false" customHeight="true" outlineLevel="0" collapsed="false">
      <c r="A132" s="23" t="n">
        <v>131</v>
      </c>
      <c r="B132" s="24" t="n">
        <f aca="true">RAND()</f>
        <v>0.500530981162178</v>
      </c>
      <c r="C132" s="25" t="n">
        <f aca="false">IF(B132&lt;=(Datos!$D$14-Datos!$C$14)/(Datos!$E$14-Datos!$C$14),Datos!$C$14+SQRT((Datos!$E$14-Datos!$C$14)*(Datos!$D$14-Datos!$C$14)*B132),Datos!$E$14-SQRT((Datos!$E$14-Datos!$C$14)*(Datos!$E$14-Datos!$D$14)*(1-B132)))</f>
        <v>75518.1123561645</v>
      </c>
      <c r="D132" s="24" t="n">
        <f aca="true">RAND()</f>
        <v>0.309313738685525</v>
      </c>
      <c r="E132" s="25" t="n">
        <f aca="false">IF(D132&lt;=(Datos!$D$15-Datos!$C$15)/(Datos!$E$15-Datos!$C$15),Datos!$C$15+SQRT((Datos!$E$15-Datos!$C$15)*(Datos!$D$15-Datos!$C$15)*D132),Datos!$E$15-SQRT((Datos!$E$15-Datos!$C$15)*(Datos!$E$15-Datos!$D$15)*(1-D132)))</f>
        <v>29816.4852747013</v>
      </c>
      <c r="F132" s="24" t="n">
        <f aca="true">RAND()</f>
        <v>0.937275014463352</v>
      </c>
      <c r="G132" s="25" t="n">
        <f aca="false">IF(F132&lt;=(Datos!$D$19-Datos!$C$19)/(Datos!$E$19-Datos!$C$19),Datos!$C$19+SQRT((Datos!$E$19-Datos!$C$19)*(Datos!$D$19-Datos!$C$19)*F132),Datos!$E$19-SQRT((Datos!$E$19-Datos!$C$19)*(Datos!$E$19-Datos!$D$19)*(1-F132)))</f>
        <v>42831.0431273885</v>
      </c>
      <c r="H132" s="24" t="n">
        <f aca="true">RAND()</f>
        <v>0.0193790916336469</v>
      </c>
      <c r="I132" s="25" t="n">
        <f aca="false">IF(H132&lt;=(Datos!$D$19-Datos!$C$19)/(Datos!$E$19-Datos!$C$19),Datos!$C$19+SQRT((Datos!$E$19-Datos!$C$19)*(Datos!$D$19-Datos!$C$19)*H132),Datos!$E$19-SQRT((Datos!$E$19-Datos!$C$19)*(Datos!$E$19-Datos!$D$19)*(1-H132)))</f>
        <v>31704.9527105017</v>
      </c>
      <c r="J132" s="24" t="n">
        <f aca="true">RAND()</f>
        <v>0.986290394613228</v>
      </c>
      <c r="K132" s="25" t="n">
        <f aca="false">IF(J132&lt;=(Datos!$D$19-Datos!$C$19)/(Datos!$E$19-Datos!$C$19),Datos!$C$19+SQRT((Datos!$E$19-Datos!$C$19)*(Datos!$D$19-Datos!$C$19)*J132),Datos!$E$19-SQRT((Datos!$E$19-Datos!$C$19)*(Datos!$E$19-Datos!$D$19)*(1-J132)))</f>
        <v>43985.9879665369</v>
      </c>
      <c r="L132" s="24" t="n">
        <f aca="true">RAND()</f>
        <v>0.472107306590034</v>
      </c>
      <c r="M132" s="25" t="n">
        <f aca="false">IF(L132&lt;=(Datos!$D$19-Datos!$C$19)/(Datos!$E$19-Datos!$C$19),Datos!$C$19+SQRT((Datos!$E$19-Datos!$C$19)*(Datos!$D$19-Datos!$C$19)*L132),Datos!$E$19-SQRT((Datos!$E$19-Datos!$C$19)*(Datos!$E$19-Datos!$D$19)*(1-L132)))</f>
        <v>38415.2300021155</v>
      </c>
      <c r="N132" s="24" t="n">
        <f aca="true">RAND()</f>
        <v>0.222769481575728</v>
      </c>
      <c r="O132" s="25" t="n">
        <f aca="false">IF(N132&lt;=(Datos!$D$19-Datos!$C$19)/(Datos!$E$19-Datos!$C$19),Datos!$C$19+SQRT((Datos!$E$19-Datos!$C$19)*(Datos!$D$19-Datos!$C$19)*N132),Datos!$E$19-SQRT((Datos!$E$19-Datos!$C$19)*(Datos!$E$19-Datos!$D$19)*(1-N132)))</f>
        <v>35780.607427975</v>
      </c>
      <c r="P132" s="24" t="n">
        <f aca="true">RAND()</f>
        <v>0.100588321581739</v>
      </c>
      <c r="Q132" s="26" t="n">
        <f aca="false">IF(P132&lt;=(Datos!$D$23-Datos!$C$23)/(Datos!$E$23-Datos!$C$23),Datos!$C$23+SQRT((Datos!$E$23-Datos!$C$23)*(Datos!$D$23-Datos!$C$23)*P132),Datos!$E$23-SQRT((Datos!$E$23-Datos!$C$23)*(Datos!$E$23-Datos!$D$23)*(1-P132)))</f>
        <v>0.133455815800134</v>
      </c>
      <c r="R132" s="24" t="n">
        <f aca="true">RAND()</f>
        <v>0.282367745528939</v>
      </c>
      <c r="S132" s="26" t="n">
        <f aca="false">IF(R132&lt;=(Datos!$D$24-Datos!$C$24)/(Datos!$E$24-Datos!$C$24),Datos!$C$24+SQRT((Datos!$E$24-Datos!$C$24)*(Datos!$D$24-Datos!$C$24)*R132),Datos!$E$24-SQRT((Datos!$E$24-Datos!$C$24)*(Datos!$E$24-Datos!$D$24)*(1-R132)))</f>
        <v>0.142544665487696</v>
      </c>
      <c r="T132" s="24" t="n">
        <f aca="true">RAND()</f>
        <v>0.874116200190557</v>
      </c>
      <c r="U132" s="26" t="n">
        <f aca="false">IF(T132&lt;=(Datos!$D$25-Datos!$C$25)/(Datos!$E$25-Datos!$C$25),Datos!$C$25+SQRT((Datos!$E$25-Datos!$C$25)*(Datos!$D$25-Datos!$C$25)*T132),Datos!$E$25-SQRT((Datos!$E$25-Datos!$C$25)*(Datos!$E$25-Datos!$D$25)*(1-T132)))</f>
        <v>0.201225692037616</v>
      </c>
      <c r="V132" s="24" t="n">
        <f aca="true">RAND()</f>
        <v>0.329382002943884</v>
      </c>
      <c r="W132" s="26" t="n">
        <f aca="false">IF(V132&lt;=(Datos!$D$26-Datos!$C$26)/(Datos!$E$26-Datos!$C$26),Datos!$C$26+SQRT((Datos!$E$26-Datos!$C$26)*(Datos!$D$26-Datos!$C$26)*V132),Datos!$E$26-SQRT((Datos!$E$26-Datos!$C$26)*(Datos!$E$26-Datos!$D$26)*(1-V132)))</f>
        <v>0.201552471789611</v>
      </c>
      <c r="X132" s="24" t="n">
        <f aca="true">RAND()</f>
        <v>0.211057436490894</v>
      </c>
      <c r="Y132" s="26" t="n">
        <f aca="false">IF(X132&lt;=(Datos!$D$27-Datos!$C$27)/(Datos!$E$27-Datos!$C$27),Datos!$C$27+SQRT((Datos!$E$27-Datos!$C$27)*(Datos!$D$27-Datos!$C$27)*X132),Datos!$E$27-SQRT((Datos!$E$27-Datos!$C$27)*(Datos!$E$27-Datos!$D$27)*(1-X132)))</f>
        <v>0.213871637533387</v>
      </c>
      <c r="Z132" s="24" t="n">
        <f aca="false">(1+Q132)</f>
        <v>1.13345581580013</v>
      </c>
      <c r="AA132" s="24" t="n">
        <f aca="false">Z132*(1+S132)</f>
        <v>1.29502389590845</v>
      </c>
      <c r="AB132" s="24" t="n">
        <f aca="false">AA132*(1+U132)</f>
        <v>1.55561597556787</v>
      </c>
      <c r="AC132" s="24" t="n">
        <f aca="false">AB132*(1+W132)</f>
        <v>1.86915422059899</v>
      </c>
      <c r="AD132" s="24" t="n">
        <f aca="false">AC132*(1+Y132)</f>
        <v>2.26891329456093</v>
      </c>
      <c r="AE132" s="23" t="n">
        <f aca="false">E132*Q132</f>
        <v>3979.18336662794</v>
      </c>
      <c r="AF132" s="23" t="n">
        <f aca="false">AE132*(1+S132)</f>
        <v>4546.39472853812</v>
      </c>
      <c r="AG132" s="23" t="n">
        <f aca="false">AF132*(1+U132)</f>
        <v>5461.24615406437</v>
      </c>
      <c r="AH132" s="23" t="n">
        <f aca="false">AG132*(1+W132)</f>
        <v>6561.97381546755</v>
      </c>
      <c r="AI132" s="23" t="n">
        <f aca="false">AH132*(1+Y132)</f>
        <v>7965.39390083281</v>
      </c>
      <c r="AJ132" s="25" t="n">
        <f aca="false">G132*Z132</f>
        <v>48547.0949295249</v>
      </c>
      <c r="AK132" s="25" t="n">
        <f aca="false">I132*AA132</f>
        <v>41058.671378747</v>
      </c>
      <c r="AL132" s="25" t="n">
        <f aca="false">K132*AB132</f>
        <v>68425.3055818811</v>
      </c>
      <c r="AM132" s="25" t="n">
        <f aca="false">M132*AC132</f>
        <v>71803.989293735</v>
      </c>
      <c r="AN132" s="25" t="n">
        <f aca="false">O132*AD132</f>
        <v>81183.0958807981</v>
      </c>
      <c r="AO132" s="25" t="n">
        <f aca="false">C132/Datos!$D$8</f>
        <v>15103.6224712329</v>
      </c>
      <c r="AP132" s="25" t="n">
        <f aca="false">AJ132-AO132</f>
        <v>33443.472458292</v>
      </c>
      <c r="AQ132" s="25" t="n">
        <f aca="false">AK132-AO132</f>
        <v>25955.0489075141</v>
      </c>
      <c r="AR132" s="25" t="n">
        <f aca="false">AL132-AO132</f>
        <v>53321.6831106482</v>
      </c>
      <c r="AS132" s="25" t="n">
        <f aca="false">AM132-AO132</f>
        <v>56700.3668225021</v>
      </c>
      <c r="AT132" s="25" t="n">
        <f aca="false">AN132-AO132</f>
        <v>66079.4734095652</v>
      </c>
      <c r="AU132" s="25" t="n">
        <f aca="false">AP132*Datos!$D$6</f>
        <v>16721.736229146</v>
      </c>
      <c r="AV132" s="25" t="n">
        <f aca="false">AQ132*Datos!$D$6</f>
        <v>12977.524453757</v>
      </c>
      <c r="AW132" s="25" t="n">
        <f aca="false">AR132*Datos!$D$6</f>
        <v>26660.8415553241</v>
      </c>
      <c r="AX132" s="25" t="n">
        <f aca="false">AS132*Datos!$D$6</f>
        <v>28350.1834112511</v>
      </c>
      <c r="AY132" s="25" t="n">
        <f aca="false">AT132*Datos!$D$6</f>
        <v>33039.7367047826</v>
      </c>
      <c r="AZ132" s="25" t="n">
        <f aca="false">AJ132-AU132-AE132</f>
        <v>27846.1753337509</v>
      </c>
      <c r="BA132" s="25" t="n">
        <f aca="false">AK132-AV132-AF132</f>
        <v>23534.7521964518</v>
      </c>
      <c r="BB132" s="25" t="n">
        <f aca="false">AL132-AW132-AG132</f>
        <v>36303.2178724926</v>
      </c>
      <c r="BC132" s="25" t="n">
        <f aca="false">AM132-AX132-AH132</f>
        <v>36891.8320670164</v>
      </c>
      <c r="BD132" s="25" t="n">
        <f aca="false">AN132-AY132-AI132</f>
        <v>40177.9652751827</v>
      </c>
      <c r="BE132" s="25" t="n">
        <f aca="false">AZ132/Z132</f>
        <v>24567.4996286412</v>
      </c>
      <c r="BF132" s="25" t="n">
        <f aca="false">BA132/AA132</f>
        <v>18173.2184794493</v>
      </c>
      <c r="BG132" s="25" t="n">
        <f aca="false">BB132/AB132</f>
        <v>23336.8764802253</v>
      </c>
      <c r="BH132" s="25" t="n">
        <f aca="false">BC132/AC132</f>
        <v>19737.1793405009</v>
      </c>
      <c r="BI132" s="25" t="n">
        <f aca="false">BD132/AD132</f>
        <v>17708.0214442296</v>
      </c>
      <c r="BJ132" s="25" t="n">
        <f aca="false">E132*AD132</f>
        <v>67651.0198368501</v>
      </c>
      <c r="BK132" s="25" t="n">
        <f aca="false">0.2*C132*AD132</f>
        <v>34268.8098210096</v>
      </c>
      <c r="BL132" s="25" t="n">
        <f aca="false">BJ132+BK132</f>
        <v>101919.82965786</v>
      </c>
      <c r="BM132" s="25" t="n">
        <f aca="false">BK132*Datos!$D$6</f>
        <v>17134.4049105048</v>
      </c>
      <c r="BN132" s="25" t="n">
        <f aca="false">BL132-BM132</f>
        <v>84785.4247473549</v>
      </c>
      <c r="BO132" s="25" t="n">
        <f aca="false">BN132/AD132</f>
        <v>37368.2965103177</v>
      </c>
      <c r="BP132" s="25" t="n">
        <f aca="false">-(C132+E132)</f>
        <v>-105334.597630866</v>
      </c>
      <c r="BQ132" s="25" t="n">
        <f aca="false">BE132</f>
        <v>24567.4996286412</v>
      </c>
      <c r="BR132" s="25" t="n">
        <f aca="false">BF132</f>
        <v>18173.2184794493</v>
      </c>
      <c r="BS132" s="25" t="n">
        <f aca="false">BG132</f>
        <v>23336.8764802253</v>
      </c>
      <c r="BT132" s="25" t="n">
        <f aca="false">BH132</f>
        <v>19737.1793405009</v>
      </c>
      <c r="BU132" s="25" t="n">
        <f aca="false">BI132+BO132</f>
        <v>55076.3179545474</v>
      </c>
      <c r="BV132" s="27" t="n">
        <f aca="false">IFERROR(IRR(BP132:BU132,0.1),NA())*100</f>
        <v>9.09545021691982</v>
      </c>
    </row>
    <row r="133" customFormat="false" ht="15" hidden="false" customHeight="true" outlineLevel="0" collapsed="false">
      <c r="A133" s="23" t="n">
        <v>132</v>
      </c>
      <c r="B133" s="24" t="n">
        <f aca="true">RAND()</f>
        <v>0.297723800088128</v>
      </c>
      <c r="C133" s="25" t="n">
        <f aca="false">IF(B133&lt;=(Datos!$D$14-Datos!$C$14)/(Datos!$E$14-Datos!$C$14),Datos!$C$14+SQRT((Datos!$E$14-Datos!$C$14)*(Datos!$D$14-Datos!$C$14)*B133),Datos!$E$14-SQRT((Datos!$E$14-Datos!$C$14)*(Datos!$E$14-Datos!$D$14)*(1-B133)))</f>
        <v>70970.1629371737</v>
      </c>
      <c r="D133" s="24" t="n">
        <f aca="true">RAND()</f>
        <v>0.312613098368366</v>
      </c>
      <c r="E133" s="25" t="n">
        <f aca="false">IF(D133&lt;=(Datos!$D$15-Datos!$C$15)/(Datos!$E$15-Datos!$C$15),Datos!$C$15+SQRT((Datos!$E$15-Datos!$C$15)*(Datos!$D$15-Datos!$C$15)*D133),Datos!$E$15-SQRT((Datos!$E$15-Datos!$C$15)*(Datos!$E$15-Datos!$D$15)*(1-D133)))</f>
        <v>29842.1051597035</v>
      </c>
      <c r="F133" s="24" t="n">
        <f aca="true">RAND()</f>
        <v>0.184705030220185</v>
      </c>
      <c r="G133" s="25" t="n">
        <f aca="false">IF(F133&lt;=(Datos!$D$19-Datos!$C$19)/(Datos!$E$19-Datos!$C$19),Datos!$C$19+SQRT((Datos!$E$19-Datos!$C$19)*(Datos!$D$19-Datos!$C$19)*F133),Datos!$E$19-SQRT((Datos!$E$19-Datos!$C$19)*(Datos!$E$19-Datos!$D$19)*(1-F133)))</f>
        <v>35263.6256072243</v>
      </c>
      <c r="H133" s="24" t="n">
        <f aca="true">RAND()</f>
        <v>0.729685668971608</v>
      </c>
      <c r="I133" s="25" t="n">
        <f aca="false">IF(H133&lt;=(Datos!$D$19-Datos!$C$19)/(Datos!$E$19-Datos!$C$19),Datos!$C$19+SQRT((Datos!$E$19-Datos!$C$19)*(Datos!$D$19-Datos!$C$19)*H133),Datos!$E$19-SQRT((Datos!$E$19-Datos!$C$19)*(Datos!$E$19-Datos!$D$19)*(1-H133)))</f>
        <v>40497.3813366965</v>
      </c>
      <c r="J133" s="24" t="n">
        <f aca="true">RAND()</f>
        <v>0.620059640423293</v>
      </c>
      <c r="K133" s="25" t="n">
        <f aca="false">IF(J133&lt;=(Datos!$D$19-Datos!$C$19)/(Datos!$E$19-Datos!$C$19),Datos!$C$19+SQRT((Datos!$E$19-Datos!$C$19)*(Datos!$D$19-Datos!$C$19)*J133),Datos!$E$19-SQRT((Datos!$E$19-Datos!$C$19)*(Datos!$E$19-Datos!$D$19)*(1-J133)))</f>
        <v>39644.1145816241</v>
      </c>
      <c r="L133" s="24" t="n">
        <f aca="true">RAND()</f>
        <v>0.525923318371207</v>
      </c>
      <c r="M133" s="25" t="n">
        <f aca="false">IF(L133&lt;=(Datos!$D$19-Datos!$C$19)/(Datos!$E$19-Datos!$C$19),Datos!$C$19+SQRT((Datos!$E$19-Datos!$C$19)*(Datos!$D$19-Datos!$C$19)*L133),Datos!$E$19-SQRT((Datos!$E$19-Datos!$C$19)*(Datos!$E$19-Datos!$D$19)*(1-L133)))</f>
        <v>38881.9197111706</v>
      </c>
      <c r="N133" s="24" t="n">
        <f aca="true">RAND()</f>
        <v>0.749319420036582</v>
      </c>
      <c r="O133" s="25" t="n">
        <f aca="false">IF(N133&lt;=(Datos!$D$19-Datos!$C$19)/(Datos!$E$19-Datos!$C$19),Datos!$C$19+SQRT((Datos!$E$19-Datos!$C$19)*(Datos!$D$19-Datos!$C$19)*N133),Datos!$E$19-SQRT((Datos!$E$19-Datos!$C$19)*(Datos!$E$19-Datos!$D$19)*(1-N133)))</f>
        <v>40663.9829915859</v>
      </c>
      <c r="P133" s="24" t="n">
        <f aca="true">RAND()</f>
        <v>0.415235325396884</v>
      </c>
      <c r="Q133" s="26" t="n">
        <f aca="false">IF(P133&lt;=(Datos!$D$23-Datos!$C$23)/(Datos!$E$23-Datos!$C$23),Datos!$C$23+SQRT((Datos!$E$23-Datos!$C$23)*(Datos!$D$23-Datos!$C$23)*P133),Datos!$E$23-SQRT((Datos!$E$23-Datos!$C$23)*(Datos!$E$23-Datos!$D$23)*(1-P133)))</f>
        <v>0.147339048734629</v>
      </c>
      <c r="R133" s="24" t="n">
        <f aca="true">RAND()</f>
        <v>0.128315532127605</v>
      </c>
      <c r="S133" s="26" t="n">
        <f aca="false">IF(R133&lt;=(Datos!$D$24-Datos!$C$24)/(Datos!$E$24-Datos!$C$24),Datos!$C$24+SQRT((Datos!$E$24-Datos!$C$24)*(Datos!$D$24-Datos!$C$24)*R133),Datos!$E$24-SQRT((Datos!$E$24-Datos!$C$24)*(Datos!$E$24-Datos!$D$24)*(1-R133)))</f>
        <v>0.135197630007001</v>
      </c>
      <c r="T133" s="24" t="n">
        <f aca="true">RAND()</f>
        <v>0.95302437415193</v>
      </c>
      <c r="U133" s="26" t="n">
        <f aca="false">IF(T133&lt;=(Datos!$D$25-Datos!$C$25)/(Datos!$E$25-Datos!$C$25),Datos!$C$25+SQRT((Datos!$E$25-Datos!$C$25)*(Datos!$D$25-Datos!$C$25)*T133),Datos!$E$25-SQRT((Datos!$E$25-Datos!$C$25)*(Datos!$E$25-Datos!$D$25)*(1-T133)))</f>
        <v>0.208531270673061</v>
      </c>
      <c r="V133" s="24" t="n">
        <f aca="true">RAND()</f>
        <v>0.870517308613399</v>
      </c>
      <c r="W133" s="26" t="n">
        <f aca="false">IF(V133&lt;=(Datos!$D$26-Datos!$C$26)/(Datos!$E$26-Datos!$C$26),Datos!$C$26+SQRT((Datos!$E$26-Datos!$C$26)*(Datos!$D$26-Datos!$C$26)*V133),Datos!$E$26-SQRT((Datos!$E$26-Datos!$C$26)*(Datos!$E$26-Datos!$D$26)*(1-V133)))</f>
        <v>0.228711753950757</v>
      </c>
      <c r="X133" s="24" t="n">
        <f aca="true">RAND()</f>
        <v>0.76859525108128</v>
      </c>
      <c r="Y133" s="26" t="n">
        <f aca="false">IF(X133&lt;=(Datos!$D$27-Datos!$C$27)/(Datos!$E$27-Datos!$C$27),Datos!$C$27+SQRT((Datos!$E$27-Datos!$C$27)*(Datos!$D$27-Datos!$C$27)*X133),Datos!$E$27-SQRT((Datos!$E$27-Datos!$C$27)*(Datos!$E$27-Datos!$D$27)*(1-X133)))</f>
        <v>0.244650521302838</v>
      </c>
      <c r="Z133" s="24" t="n">
        <f aca="false">(1+Q133)</f>
        <v>1.14733904873463</v>
      </c>
      <c r="AA133" s="24" t="n">
        <f aca="false">Z133*(1+S133)</f>
        <v>1.30245656893804</v>
      </c>
      <c r="AB133" s="24" t="n">
        <f aca="false">AA133*(1+U133)</f>
        <v>1.57405949225516</v>
      </c>
      <c r="AC133" s="24" t="n">
        <f aca="false">AB133*(1+W133)</f>
        <v>1.93406539955168</v>
      </c>
      <c r="AD133" s="24" t="n">
        <f aca="false">AC133*(1+Y133)</f>
        <v>2.40723550778578</v>
      </c>
      <c r="AE133" s="23" t="n">
        <f aca="false">E133*Q133</f>
        <v>4396.90738646947</v>
      </c>
      <c r="AF133" s="23" t="n">
        <f aca="false">AE133*(1+S133)</f>
        <v>4991.35884448041</v>
      </c>
      <c r="AG133" s="23" t="n">
        <f aca="false">AF133*(1+U133)</f>
        <v>6032.21324670514</v>
      </c>
      <c r="AH133" s="23" t="n">
        <f aca="false">AG133*(1+W133)</f>
        <v>7411.85131856406</v>
      </c>
      <c r="AI133" s="23" t="n">
        <f aca="false">AH133*(1+Y133)</f>
        <v>9225.16460746988</v>
      </c>
      <c r="AJ133" s="25" t="n">
        <f aca="false">G133*Z133</f>
        <v>40459.3346591269</v>
      </c>
      <c r="AK133" s="25" t="n">
        <f aca="false">I133*AA133</f>
        <v>52746.080346769</v>
      </c>
      <c r="AL133" s="25" t="n">
        <f aca="false">K133*AB133</f>
        <v>62402.1948692566</v>
      </c>
      <c r="AM133" s="25" t="n">
        <f aca="false">M133*AC133</f>
        <v>75200.1755815214</v>
      </c>
      <c r="AN133" s="25" t="n">
        <f aca="false">O133*AD133</f>
        <v>97887.7837453425</v>
      </c>
      <c r="AO133" s="25" t="n">
        <f aca="false">C133/Datos!$D$8</f>
        <v>14194.0325874347</v>
      </c>
      <c r="AP133" s="25" t="n">
        <f aca="false">AJ133-AO133</f>
        <v>26265.3020716921</v>
      </c>
      <c r="AQ133" s="25" t="n">
        <f aca="false">AK133-AO133</f>
        <v>38552.0477593342</v>
      </c>
      <c r="AR133" s="25" t="n">
        <f aca="false">AL133-AO133</f>
        <v>48208.1622818219</v>
      </c>
      <c r="AS133" s="25" t="n">
        <f aca="false">AM133-AO133</f>
        <v>61006.1429940867</v>
      </c>
      <c r="AT133" s="25" t="n">
        <f aca="false">AN133-AO133</f>
        <v>83693.7511579078</v>
      </c>
      <c r="AU133" s="25" t="n">
        <f aca="false">AP133*Datos!$D$6</f>
        <v>13132.6510358461</v>
      </c>
      <c r="AV133" s="25" t="n">
        <f aca="false">AQ133*Datos!$D$6</f>
        <v>19276.0238796671</v>
      </c>
      <c r="AW133" s="25" t="n">
        <f aca="false">AR133*Datos!$D$6</f>
        <v>24104.0811409109</v>
      </c>
      <c r="AX133" s="25" t="n">
        <f aca="false">AS133*Datos!$D$6</f>
        <v>30503.0714970433</v>
      </c>
      <c r="AY133" s="25" t="n">
        <f aca="false">AT133*Datos!$D$6</f>
        <v>41846.8755789539</v>
      </c>
      <c r="AZ133" s="25" t="n">
        <f aca="false">AJ133-AU133-AE133</f>
        <v>22929.7762368113</v>
      </c>
      <c r="BA133" s="25" t="n">
        <f aca="false">AK133-AV133-AF133</f>
        <v>28478.6976226214</v>
      </c>
      <c r="BB133" s="25" t="n">
        <f aca="false">AL133-AW133-AG133</f>
        <v>32265.9004816405</v>
      </c>
      <c r="BC133" s="25" t="n">
        <f aca="false">AM133-AX133-AH133</f>
        <v>37285.252765914</v>
      </c>
      <c r="BD133" s="25" t="n">
        <f aca="false">AN133-AY133-AI133</f>
        <v>46815.7435589187</v>
      </c>
      <c r="BE133" s="25" t="n">
        <f aca="false">AZ133/Z133</f>
        <v>19985.1789774784</v>
      </c>
      <c r="BF133" s="25" t="n">
        <f aca="false">BA133/AA133</f>
        <v>21865.3721757814</v>
      </c>
      <c r="BG133" s="25" t="n">
        <f aca="false">BB133/AB133</f>
        <v>20498.5266696706</v>
      </c>
      <c r="BH133" s="25" t="n">
        <f aca="false">BC133/AC133</f>
        <v>19278.1757920683</v>
      </c>
      <c r="BI133" s="25" t="n">
        <f aca="false">BD133/AD133</f>
        <v>19447.92830095</v>
      </c>
      <c r="BJ133" s="25" t="n">
        <f aca="false">E133*AD133</f>
        <v>71836.9751675155</v>
      </c>
      <c r="BK133" s="25" t="n">
        <f aca="false">0.2*C133*AD133</f>
        <v>34168.3792431413</v>
      </c>
      <c r="BL133" s="25" t="n">
        <f aca="false">BJ133+BK133</f>
        <v>106005.354410657</v>
      </c>
      <c r="BM133" s="25" t="n">
        <f aca="false">BK133*Datos!$D$6</f>
        <v>17084.1896215707</v>
      </c>
      <c r="BN133" s="25" t="n">
        <f aca="false">BL133-BM133</f>
        <v>88921.1647890861</v>
      </c>
      <c r="BO133" s="25" t="n">
        <f aca="false">BN133/AD133</f>
        <v>36939.1214534209</v>
      </c>
      <c r="BP133" s="25" t="n">
        <f aca="false">-(C133+E133)</f>
        <v>-100812.268096877</v>
      </c>
      <c r="BQ133" s="25" t="n">
        <f aca="false">BE133</f>
        <v>19985.1789774784</v>
      </c>
      <c r="BR133" s="25" t="n">
        <f aca="false">BF133</f>
        <v>21865.3721757814</v>
      </c>
      <c r="BS133" s="25" t="n">
        <f aca="false">BG133</f>
        <v>20498.5266696706</v>
      </c>
      <c r="BT133" s="25" t="n">
        <f aca="false">BH133</f>
        <v>19278.1757920683</v>
      </c>
      <c r="BU133" s="25" t="n">
        <f aca="false">BI133+BO133</f>
        <v>56387.0497543709</v>
      </c>
      <c r="BV133" s="27" t="n">
        <f aca="false">IFERROR(IRR(BP133:BU133,0.1),NA())*100</f>
        <v>9.66960949965585</v>
      </c>
    </row>
    <row r="134" customFormat="false" ht="15" hidden="false" customHeight="true" outlineLevel="0" collapsed="false">
      <c r="A134" s="23" t="n">
        <v>133</v>
      </c>
      <c r="B134" s="24" t="n">
        <f aca="true">RAND()</f>
        <v>0.112539932381222</v>
      </c>
      <c r="C134" s="25" t="n">
        <f aca="false">IF(B134&lt;=(Datos!$D$14-Datos!$C$14)/(Datos!$E$14-Datos!$C$14),Datos!$C$14+SQRT((Datos!$E$14-Datos!$C$14)*(Datos!$D$14-Datos!$C$14)*B134),Datos!$E$14-SQRT((Datos!$E$14-Datos!$C$14)*(Datos!$E$14-Datos!$D$14)*(1-B134)))</f>
        <v>66709.3943804556</v>
      </c>
      <c r="D134" s="24" t="n">
        <f aca="true">RAND()</f>
        <v>0.18168072267425</v>
      </c>
      <c r="E134" s="25" t="n">
        <f aca="false">IF(D134&lt;=(Datos!$D$15-Datos!$C$15)/(Datos!$E$15-Datos!$C$15),Datos!$C$15+SQRT((Datos!$E$15-Datos!$C$15)*(Datos!$D$15-Datos!$C$15)*D134),Datos!$E$15-SQRT((Datos!$E$15-Datos!$C$15)*(Datos!$E$15-Datos!$D$15)*(1-D134)))</f>
        <v>28691.34856124</v>
      </c>
      <c r="F134" s="24" t="n">
        <f aca="true">RAND()</f>
        <v>0.991537297071216</v>
      </c>
      <c r="G134" s="25" t="n">
        <f aca="false">IF(F134&lt;=(Datos!$D$19-Datos!$C$19)/(Datos!$E$19-Datos!$C$19),Datos!$C$19+SQRT((Datos!$E$19-Datos!$C$19)*(Datos!$D$19-Datos!$C$19)*F134),Datos!$E$19-SQRT((Datos!$E$19-Datos!$C$19)*(Datos!$E$19-Datos!$D$19)*(1-F134)))</f>
        <v>44203.3176795869</v>
      </c>
      <c r="H134" s="24" t="n">
        <f aca="true">RAND()</f>
        <v>0.760905153846106</v>
      </c>
      <c r="I134" s="25" t="n">
        <f aca="false">IF(H134&lt;=(Datos!$D$19-Datos!$C$19)/(Datos!$E$19-Datos!$C$19),Datos!$C$19+SQRT((Datos!$E$19-Datos!$C$19)*(Datos!$D$19-Datos!$C$19)*H134),Datos!$E$19-SQRT((Datos!$E$19-Datos!$C$19)*(Datos!$E$19-Datos!$D$19)*(1-H134)))</f>
        <v>40765.3673758469</v>
      </c>
      <c r="J134" s="24" t="n">
        <f aca="true">RAND()</f>
        <v>0.353523147332498</v>
      </c>
      <c r="K134" s="25" t="n">
        <f aca="false">IF(J134&lt;=(Datos!$D$19-Datos!$C$19)/(Datos!$E$19-Datos!$C$19),Datos!$C$19+SQRT((Datos!$E$19-Datos!$C$19)*(Datos!$D$19-Datos!$C$19)*J134),Datos!$E$19-SQRT((Datos!$E$19-Datos!$C$19)*(Datos!$E$19-Datos!$D$19)*(1-J134)))</f>
        <v>37282.0650985744</v>
      </c>
      <c r="L134" s="24" t="n">
        <f aca="true">RAND()</f>
        <v>0.0107869792818848</v>
      </c>
      <c r="M134" s="25" t="n">
        <f aca="false">IF(L134&lt;=(Datos!$D$19-Datos!$C$19)/(Datos!$E$19-Datos!$C$19),Datos!$C$19+SQRT((Datos!$E$19-Datos!$C$19)*(Datos!$D$19-Datos!$C$19)*L134),Datos!$E$19-SQRT((Datos!$E$19-Datos!$C$19)*(Datos!$E$19-Datos!$D$19)*(1-L134)))</f>
        <v>31272.024721569</v>
      </c>
      <c r="N134" s="24" t="n">
        <f aca="true">RAND()</f>
        <v>0.913762013260673</v>
      </c>
      <c r="O134" s="25" t="n">
        <f aca="false">IF(N134&lt;=(Datos!$D$19-Datos!$C$19)/(Datos!$E$19-Datos!$C$19),Datos!$C$19+SQRT((Datos!$E$19-Datos!$C$19)*(Datos!$D$19-Datos!$C$19)*N134),Datos!$E$19-SQRT((Datos!$E$19-Datos!$C$19)*(Datos!$E$19-Datos!$D$19)*(1-N134)))</f>
        <v>42456.8033883615</v>
      </c>
      <c r="P134" s="24" t="n">
        <f aca="true">RAND()</f>
        <v>0.895321108344114</v>
      </c>
      <c r="Q134" s="26" t="n">
        <f aca="false">IF(P134&lt;=(Datos!$D$23-Datos!$C$23)/(Datos!$E$23-Datos!$C$23),Datos!$C$23+SQRT((Datos!$E$23-Datos!$C$23)*(Datos!$D$23-Datos!$C$23)*P134),Datos!$E$23-SQRT((Datos!$E$23-Datos!$C$23)*(Datos!$E$23-Datos!$D$23)*(1-P134)))</f>
        <v>0.166273310487208</v>
      </c>
      <c r="R134" s="24" t="n">
        <f aca="true">RAND()</f>
        <v>0.10640170414352</v>
      </c>
      <c r="S134" s="26" t="n">
        <f aca="false">IF(R134&lt;=(Datos!$D$24-Datos!$C$24)/(Datos!$E$24-Datos!$C$24),Datos!$C$24+SQRT((Datos!$E$24-Datos!$C$24)*(Datos!$D$24-Datos!$C$24)*R134),Datos!$E$24-SQRT((Datos!$E$24-Datos!$C$24)*(Datos!$E$24-Datos!$D$24)*(1-R134)))</f>
        <v>0.133839185939149</v>
      </c>
      <c r="T134" s="24" t="n">
        <f aca="true">RAND()</f>
        <v>0.527015432047796</v>
      </c>
      <c r="U134" s="26" t="n">
        <f aca="false">IF(T134&lt;=(Datos!$D$25-Datos!$C$25)/(Datos!$E$25-Datos!$C$25),Datos!$C$25+SQRT((Datos!$E$25-Datos!$C$25)*(Datos!$D$25-Datos!$C$25)*T134),Datos!$E$25-SQRT((Datos!$E$25-Datos!$C$25)*(Datos!$E$25-Datos!$D$25)*(1-T134)))</f>
        <v>0.183608286791274</v>
      </c>
      <c r="V134" s="24" t="n">
        <f aca="true">RAND()</f>
        <v>0.00918250326827415</v>
      </c>
      <c r="W134" s="26" t="n">
        <f aca="false">IF(V134&lt;=(Datos!$D$26-Datos!$C$26)/(Datos!$E$26-Datos!$C$26),Datos!$C$26+SQRT((Datos!$E$26-Datos!$C$26)*(Datos!$D$26-Datos!$C$26)*V134),Datos!$E$26-SQRT((Datos!$E$26-Datos!$C$26)*(Datos!$E$26-Datos!$D$26)*(1-V134)))</f>
        <v>0.183585457373277</v>
      </c>
      <c r="X134" s="24" t="n">
        <f aca="true">RAND()</f>
        <v>0.973913924593302</v>
      </c>
      <c r="Y134" s="26" t="n">
        <f aca="false">IF(X134&lt;=(Datos!$D$27-Datos!$C$27)/(Datos!$E$27-Datos!$C$27),Datos!$C$27+SQRT((Datos!$E$27-Datos!$C$27)*(Datos!$D$27-Datos!$C$27)*X134),Datos!$E$27-SQRT((Datos!$E$27-Datos!$C$27)*(Datos!$E$27-Datos!$D$27)*(1-X134)))</f>
        <v>0.268131351922137</v>
      </c>
      <c r="Z134" s="24" t="n">
        <f aca="false">(1+Q134)</f>
        <v>1.16627331048721</v>
      </c>
      <c r="AA134" s="24" t="n">
        <f aca="false">Z134*(1+S134)</f>
        <v>1.32236638094537</v>
      </c>
      <c r="AB134" s="24" t="n">
        <f aca="false">AA134*(1+U134)</f>
        <v>1.56516380666113</v>
      </c>
      <c r="AC134" s="24" t="n">
        <f aca="false">AB134*(1+W134)</f>
        <v>1.85250511997111</v>
      </c>
      <c r="AD134" s="24" t="n">
        <f aca="false">AC134*(1+Y134)</f>
        <v>2.34921982223164</v>
      </c>
      <c r="AE134" s="23" t="n">
        <f aca="false">E134*Q134</f>
        <v>4770.60550761977</v>
      </c>
      <c r="AF134" s="23" t="n">
        <f aca="false">AE134*(1+S134)</f>
        <v>5409.09946519642</v>
      </c>
      <c r="AG134" s="23" t="n">
        <f aca="false">AF134*(1+U134)</f>
        <v>6402.25495108473</v>
      </c>
      <c r="AH134" s="23" t="n">
        <f aca="false">AG134*(1+W134)</f>
        <v>7577.61585449994</v>
      </c>
      <c r="AI134" s="23" t="n">
        <f aca="false">AH134*(1+Y134)</f>
        <v>9609.41223791363</v>
      </c>
      <c r="AJ134" s="25" t="n">
        <f aca="false">G134*Z134</f>
        <v>51553.1496446896</v>
      </c>
      <c r="AK134" s="25" t="n">
        <f aca="false">I134*AA134</f>
        <v>53906.7513247072</v>
      </c>
      <c r="AL134" s="25" t="n">
        <f aca="false">K134*AB134</f>
        <v>58352.5389298726</v>
      </c>
      <c r="AM134" s="25" t="n">
        <f aca="false">M134*AC134</f>
        <v>57931.5859085697</v>
      </c>
      <c r="AN134" s="25" t="n">
        <f aca="false">O134*AD134</f>
        <v>99740.3641085305</v>
      </c>
      <c r="AO134" s="25" t="n">
        <f aca="false">C134/Datos!$D$8</f>
        <v>13341.8788760911</v>
      </c>
      <c r="AP134" s="25" t="n">
        <f aca="false">AJ134-AO134</f>
        <v>38211.2707685985</v>
      </c>
      <c r="AQ134" s="25" t="n">
        <f aca="false">AK134-AO134</f>
        <v>40564.872448616</v>
      </c>
      <c r="AR134" s="25" t="n">
        <f aca="false">AL134-AO134</f>
        <v>45010.6600537815</v>
      </c>
      <c r="AS134" s="25" t="n">
        <f aca="false">AM134-AO134</f>
        <v>44589.7070324786</v>
      </c>
      <c r="AT134" s="25" t="n">
        <f aca="false">AN134-AO134</f>
        <v>86398.4852324394</v>
      </c>
      <c r="AU134" s="25" t="n">
        <f aca="false">AP134*Datos!$D$6</f>
        <v>19105.6353842992</v>
      </c>
      <c r="AV134" s="25" t="n">
        <f aca="false">AQ134*Datos!$D$6</f>
        <v>20282.436224308</v>
      </c>
      <c r="AW134" s="25" t="n">
        <f aca="false">AR134*Datos!$D$6</f>
        <v>22505.3300268908</v>
      </c>
      <c r="AX134" s="25" t="n">
        <f aca="false">AS134*Datos!$D$6</f>
        <v>22294.8535162393</v>
      </c>
      <c r="AY134" s="25" t="n">
        <f aca="false">AT134*Datos!$D$6</f>
        <v>43199.2426162197</v>
      </c>
      <c r="AZ134" s="25" t="n">
        <f aca="false">AJ134-AU134-AE134</f>
        <v>27676.9087527706</v>
      </c>
      <c r="BA134" s="25" t="n">
        <f aca="false">AK134-AV134-AF134</f>
        <v>28215.2156352027</v>
      </c>
      <c r="BB134" s="25" t="n">
        <f aca="false">AL134-AW134-AG134</f>
        <v>29444.9539518972</v>
      </c>
      <c r="BC134" s="25" t="n">
        <f aca="false">AM134-AX134-AH134</f>
        <v>28059.1165378305</v>
      </c>
      <c r="BD134" s="25" t="n">
        <f aca="false">AN134-AY134-AI134</f>
        <v>46931.7092543972</v>
      </c>
      <c r="BE134" s="25" t="n">
        <f aca="false">AZ134/Z134</f>
        <v>23731.0658692932</v>
      </c>
      <c r="BF134" s="25" t="n">
        <f aca="false">BA134/AA134</f>
        <v>21336.9124032262</v>
      </c>
      <c r="BG134" s="25" t="n">
        <f aca="false">BB134/AB134</f>
        <v>18812.6979595256</v>
      </c>
      <c r="BH134" s="25" t="n">
        <f aca="false">BC134/AC134</f>
        <v>15146.5797504884</v>
      </c>
      <c r="BI134" s="25" t="n">
        <f aca="false">BD134/AD134</f>
        <v>19977.5724733219</v>
      </c>
      <c r="BJ134" s="25" t="n">
        <f aca="false">E134*AD134</f>
        <v>67402.2847666224</v>
      </c>
      <c r="BK134" s="25" t="n">
        <f aca="false">0.2*C134*AD134</f>
        <v>31343.0063215269</v>
      </c>
      <c r="BL134" s="25" t="n">
        <f aca="false">BJ134+BK134</f>
        <v>98745.2910881493</v>
      </c>
      <c r="BM134" s="25" t="n">
        <f aca="false">BK134*Datos!$D$6</f>
        <v>15671.5031607635</v>
      </c>
      <c r="BN134" s="25" t="n">
        <f aca="false">BL134-BM134</f>
        <v>83073.7879273859</v>
      </c>
      <c r="BO134" s="25" t="n">
        <f aca="false">BN134/AD134</f>
        <v>35362.2879992856</v>
      </c>
      <c r="BP134" s="25" t="n">
        <f aca="false">-(C134+E134)</f>
        <v>-95400.7429416956</v>
      </c>
      <c r="BQ134" s="25" t="n">
        <f aca="false">BE134</f>
        <v>23731.0658692932</v>
      </c>
      <c r="BR134" s="25" t="n">
        <f aca="false">BF134</f>
        <v>21336.9124032262</v>
      </c>
      <c r="BS134" s="25" t="n">
        <f aca="false">BG134</f>
        <v>18812.6979595256</v>
      </c>
      <c r="BT134" s="25" t="n">
        <f aca="false">BH134</f>
        <v>15146.5797504884</v>
      </c>
      <c r="BU134" s="25" t="n">
        <f aca="false">BI134+BO134</f>
        <v>55339.8604726075</v>
      </c>
      <c r="BV134" s="27" t="n">
        <f aca="false">IFERROR(IRR(BP134:BU134,0.1),NA())*100</f>
        <v>10.9524794947385</v>
      </c>
    </row>
    <row r="135" customFormat="false" ht="15" hidden="false" customHeight="true" outlineLevel="0" collapsed="false">
      <c r="A135" s="23" t="n">
        <v>134</v>
      </c>
      <c r="B135" s="24" t="n">
        <f aca="true">RAND()</f>
        <v>0.499501060622589</v>
      </c>
      <c r="C135" s="25" t="n">
        <f aca="false">IF(B135&lt;=(Datos!$D$14-Datos!$C$14)/(Datos!$E$14-Datos!$C$14),Datos!$C$14+SQRT((Datos!$E$14-Datos!$C$14)*(Datos!$D$14-Datos!$C$14)*B135),Datos!$E$14-SQRT((Datos!$E$14-Datos!$C$14)*(Datos!$E$14-Datos!$D$14)*(1-B135)))</f>
        <v>75492.8841506616</v>
      </c>
      <c r="D135" s="24" t="n">
        <f aca="true">RAND()</f>
        <v>0.516147277729491</v>
      </c>
      <c r="E135" s="25" t="n">
        <f aca="false">IF(D135&lt;=(Datos!$D$15-Datos!$C$15)/(Datos!$E$15-Datos!$C$15),Datos!$C$15+SQRT((Datos!$E$15-Datos!$C$15)*(Datos!$D$15-Datos!$C$15)*D135),Datos!$E$15-SQRT((Datos!$E$15-Datos!$C$15)*(Datos!$E$15-Datos!$D$15)*(1-D135)))</f>
        <v>31480.7331101452</v>
      </c>
      <c r="F135" s="24" t="n">
        <f aca="true">RAND()</f>
        <v>0.451198805728461</v>
      </c>
      <c r="G135" s="25" t="n">
        <f aca="false">IF(F135&lt;=(Datos!$D$19-Datos!$C$19)/(Datos!$E$19-Datos!$C$19),Datos!$C$19+SQRT((Datos!$E$19-Datos!$C$19)*(Datos!$D$19-Datos!$C$19)*F135),Datos!$E$19-SQRT((Datos!$E$19-Datos!$C$19)*(Datos!$E$19-Datos!$D$19)*(1-F135)))</f>
        <v>38226.7746328236</v>
      </c>
      <c r="H135" s="24" t="n">
        <f aca="true">RAND()</f>
        <v>0.13386718790252</v>
      </c>
      <c r="I135" s="25" t="n">
        <f aca="false">IF(H135&lt;=(Datos!$D$19-Datos!$C$19)/(Datos!$E$19-Datos!$C$19),Datos!$C$19+SQRT((Datos!$E$19-Datos!$C$19)*(Datos!$D$19-Datos!$C$19)*H135),Datos!$E$19-SQRT((Datos!$E$19-Datos!$C$19)*(Datos!$E$19-Datos!$D$19)*(1-H135)))</f>
        <v>34481.0800244336</v>
      </c>
      <c r="J135" s="24" t="n">
        <f aca="true">RAND()</f>
        <v>0.357950531110866</v>
      </c>
      <c r="K135" s="25" t="n">
        <f aca="false">IF(J135&lt;=(Datos!$D$19-Datos!$C$19)/(Datos!$E$19-Datos!$C$19),Datos!$C$19+SQRT((Datos!$E$19-Datos!$C$19)*(Datos!$D$19-Datos!$C$19)*J135),Datos!$E$19-SQRT((Datos!$E$19-Datos!$C$19)*(Datos!$E$19-Datos!$D$19)*(1-J135)))</f>
        <v>37327.5220686553</v>
      </c>
      <c r="L135" s="24" t="n">
        <f aca="true">RAND()</f>
        <v>0.373462859938153</v>
      </c>
      <c r="M135" s="25" t="n">
        <f aca="false">IF(L135&lt;=(Datos!$D$19-Datos!$C$19)/(Datos!$E$19-Datos!$C$19),Datos!$C$19+SQRT((Datos!$E$19-Datos!$C$19)*(Datos!$D$19-Datos!$C$19)*L135),Datos!$E$19-SQRT((Datos!$E$19-Datos!$C$19)*(Datos!$E$19-Datos!$D$19)*(1-L135)))</f>
        <v>37484.6128150174</v>
      </c>
      <c r="N135" s="24" t="n">
        <f aca="true">RAND()</f>
        <v>0.807224996069161</v>
      </c>
      <c r="O135" s="25" t="n">
        <f aca="false">IF(N135&lt;=(Datos!$D$19-Datos!$C$19)/(Datos!$E$19-Datos!$C$19),Datos!$C$19+SQRT((Datos!$E$19-Datos!$C$19)*(Datos!$D$19-Datos!$C$19)*N135),Datos!$E$19-SQRT((Datos!$E$19-Datos!$C$19)*(Datos!$E$19-Datos!$D$19)*(1-N135)))</f>
        <v>41197.6158407109</v>
      </c>
      <c r="P135" s="24" t="n">
        <f aca="true">RAND()</f>
        <v>0.0520492338198317</v>
      </c>
      <c r="Q135" s="26" t="n">
        <f aca="false">IF(P135&lt;=(Datos!$D$23-Datos!$C$23)/(Datos!$E$23-Datos!$C$23),Datos!$C$23+SQRT((Datos!$E$23-Datos!$C$23)*(Datos!$D$23-Datos!$C$23)*P135),Datos!$E$23-SQRT((Datos!$E$23-Datos!$C$23)*(Datos!$E$23-Datos!$D$23)*(1-P135)))</f>
        <v>0.129679288242205</v>
      </c>
      <c r="R135" s="24" t="n">
        <f aca="true">RAND()</f>
        <v>0.204855374221214</v>
      </c>
      <c r="S135" s="26" t="n">
        <f aca="false">IF(R135&lt;=(Datos!$D$24-Datos!$C$24)/(Datos!$E$24-Datos!$C$24),Datos!$C$24+SQRT((Datos!$E$24-Datos!$C$24)*(Datos!$D$24-Datos!$C$24)*R135),Datos!$E$24-SQRT((Datos!$E$24-Datos!$C$24)*(Datos!$E$24-Datos!$D$24)*(1-R135)))</f>
        <v>0.139202595491188</v>
      </c>
      <c r="T135" s="24" t="n">
        <f aca="true">RAND()</f>
        <v>0.0851151987895714</v>
      </c>
      <c r="U135" s="26" t="n">
        <f aca="false">IF(T135&lt;=(Datos!$D$25-Datos!$C$25)/(Datos!$E$25-Datos!$C$25),Datos!$C$25+SQRT((Datos!$E$25-Datos!$C$25)*(Datos!$D$25-Datos!$C$25)*T135),Datos!$E$25-SQRT((Datos!$E$25-Datos!$C$25)*(Datos!$E$25-Datos!$D$25)*(1-T135)))</f>
        <v>0.163369439683775</v>
      </c>
      <c r="V135" s="24" t="n">
        <f aca="true">RAND()</f>
        <v>0.663492874151612</v>
      </c>
      <c r="W135" s="26" t="n">
        <f aca="false">IF(V135&lt;=(Datos!$D$26-Datos!$C$26)/(Datos!$E$26-Datos!$C$26),Datos!$C$26+SQRT((Datos!$E$26-Datos!$C$26)*(Datos!$D$26-Datos!$C$26)*V135),Datos!$E$26-SQRT((Datos!$E$26-Datos!$C$26)*(Datos!$E$26-Datos!$D$26)*(1-V135)))</f>
        <v>0.215681274200965</v>
      </c>
      <c r="X135" s="24" t="n">
        <f aca="true">RAND()</f>
        <v>0.388863323241197</v>
      </c>
      <c r="Y135" s="26" t="n">
        <f aca="false">IF(X135&lt;=(Datos!$D$27-Datos!$C$27)/(Datos!$E$27-Datos!$C$27),Datos!$C$27+SQRT((Datos!$E$27-Datos!$C$27)*(Datos!$D$27-Datos!$C$27)*X135),Datos!$E$27-SQRT((Datos!$E$27-Datos!$C$27)*(Datos!$E$27-Datos!$D$27)*(1-X135)))</f>
        <v>0.22255317193702</v>
      </c>
      <c r="Z135" s="24" t="n">
        <f aca="false">(1+Q135)</f>
        <v>1.12967928824221</v>
      </c>
      <c r="AA135" s="24" t="n">
        <f aca="false">Z135*(1+S135)</f>
        <v>1.28693357723816</v>
      </c>
      <c r="AB135" s="24" t="n">
        <f aca="false">AA135*(1+U135)</f>
        <v>1.49717919466179</v>
      </c>
      <c r="AC135" s="24" t="n">
        <f aca="false">AB135*(1+W135)</f>
        <v>1.82009271107362</v>
      </c>
      <c r="AD135" s="24" t="n">
        <f aca="false">AC135*(1+Y135)</f>
        <v>2.22516011714251</v>
      </c>
      <c r="AE135" s="23" t="n">
        <f aca="false">E135*Q135</f>
        <v>4082.39906306646</v>
      </c>
      <c r="AF135" s="23" t="n">
        <f aca="false">AE135*(1+S135)</f>
        <v>4650.6796084761</v>
      </c>
      <c r="AG135" s="23" t="n">
        <f aca="false">AF135*(1+U135)</f>
        <v>5410.4585302616</v>
      </c>
      <c r="AH135" s="23" t="n">
        <f aca="false">AG135*(1+W135)</f>
        <v>6577.39312007991</v>
      </c>
      <c r="AI135" s="23" t="n">
        <f aca="false">AH135*(1+Y135)</f>
        <v>8041.21282203042</v>
      </c>
      <c r="AJ135" s="25" t="n">
        <f aca="false">G135*Z135</f>
        <v>43183.9955590033</v>
      </c>
      <c r="AK135" s="25" t="n">
        <f aca="false">I135*AA135</f>
        <v>44374.8596628795</v>
      </c>
      <c r="AL135" s="25" t="n">
        <f aca="false">K135*AB135</f>
        <v>55885.9894294696</v>
      </c>
      <c r="AM135" s="25" t="n">
        <f aca="false">M135*AC135</f>
        <v>68225.4705620301</v>
      </c>
      <c r="AN135" s="25" t="n">
        <f aca="false">O135*AD135</f>
        <v>91671.2916901082</v>
      </c>
      <c r="AO135" s="25" t="n">
        <f aca="false">C135/Datos!$D$8</f>
        <v>15098.5768301323</v>
      </c>
      <c r="AP135" s="25" t="n">
        <f aca="false">AJ135-AO135</f>
        <v>28085.418728871</v>
      </c>
      <c r="AQ135" s="25" t="n">
        <f aca="false">AK135-AO135</f>
        <v>29276.2828327472</v>
      </c>
      <c r="AR135" s="25" t="n">
        <f aca="false">AL135-AO135</f>
        <v>40787.4125993372</v>
      </c>
      <c r="AS135" s="25" t="n">
        <f aca="false">AM135-AO135</f>
        <v>53126.8937318978</v>
      </c>
      <c r="AT135" s="25" t="n">
        <f aca="false">AN135-AO135</f>
        <v>76572.7148599759</v>
      </c>
      <c r="AU135" s="25" t="n">
        <f aca="false">AP135*Datos!$D$6</f>
        <v>14042.7093644355</v>
      </c>
      <c r="AV135" s="25" t="n">
        <f aca="false">AQ135*Datos!$D$6</f>
        <v>14638.1414163736</v>
      </c>
      <c r="AW135" s="25" t="n">
        <f aca="false">AR135*Datos!$D$6</f>
        <v>20393.7062996686</v>
      </c>
      <c r="AX135" s="25" t="n">
        <f aca="false">AS135*Datos!$D$6</f>
        <v>26563.4468659489</v>
      </c>
      <c r="AY135" s="25" t="n">
        <f aca="false">AT135*Datos!$D$6</f>
        <v>38286.3574299879</v>
      </c>
      <c r="AZ135" s="25" t="n">
        <f aca="false">AJ135-AU135-AE135</f>
        <v>25058.8871315014</v>
      </c>
      <c r="BA135" s="25" t="n">
        <f aca="false">AK135-AV135-AF135</f>
        <v>25086.0386380298</v>
      </c>
      <c r="BB135" s="25" t="n">
        <f aca="false">AL135-AW135-AG135</f>
        <v>30081.8245995393</v>
      </c>
      <c r="BC135" s="25" t="n">
        <f aca="false">AM135-AX135-AH135</f>
        <v>35084.6305760013</v>
      </c>
      <c r="BD135" s="25" t="n">
        <f aca="false">AN135-AY135-AI135</f>
        <v>45343.7214380898</v>
      </c>
      <c r="BE135" s="25" t="n">
        <f aca="false">AZ135/Z135</f>
        <v>22182.3019969617</v>
      </c>
      <c r="BF135" s="25" t="n">
        <f aca="false">BA135/AA135</f>
        <v>19492.8775515097</v>
      </c>
      <c r="BG135" s="25" t="n">
        <f aca="false">BB135/AB135</f>
        <v>20092.3341085666</v>
      </c>
      <c r="BH135" s="25" t="n">
        <f aca="false">BC135/AC135</f>
        <v>19276.2876102646</v>
      </c>
      <c r="BI135" s="25" t="n">
        <f aca="false">BD135/AD135</f>
        <v>20377.7342083225</v>
      </c>
      <c r="BJ135" s="25" t="n">
        <f aca="false">E135*AD135</f>
        <v>70049.6717751027</v>
      </c>
      <c r="BK135" s="25" t="n">
        <f aca="false">0.2*C135*AD135</f>
        <v>33596.7509880224</v>
      </c>
      <c r="BL135" s="25" t="n">
        <f aca="false">BJ135+BK135</f>
        <v>103646.422763125</v>
      </c>
      <c r="BM135" s="25" t="n">
        <f aca="false">BK135*Datos!$D$6</f>
        <v>16798.3754940112</v>
      </c>
      <c r="BN135" s="25" t="n">
        <f aca="false">BL135-BM135</f>
        <v>86848.0472691139</v>
      </c>
      <c r="BO135" s="25" t="n">
        <f aca="false">BN135/AD135</f>
        <v>39030.0215252114</v>
      </c>
      <c r="BP135" s="25" t="n">
        <f aca="false">-(C135+E135)</f>
        <v>-106973.617260807</v>
      </c>
      <c r="BQ135" s="25" t="n">
        <f aca="false">BE135</f>
        <v>22182.3019969617</v>
      </c>
      <c r="BR135" s="25" t="n">
        <f aca="false">BF135</f>
        <v>19492.8775515097</v>
      </c>
      <c r="BS135" s="25" t="n">
        <f aca="false">BG135</f>
        <v>20092.3341085666</v>
      </c>
      <c r="BT135" s="25" t="n">
        <f aca="false">BH135</f>
        <v>19276.2876102646</v>
      </c>
      <c r="BU135" s="25" t="n">
        <f aca="false">BI135+BO135</f>
        <v>59407.7557335339</v>
      </c>
      <c r="BV135" s="27" t="n">
        <f aca="false">IFERROR(IRR(BP135:BU135,0.1),NA())*100</f>
        <v>8.2494263362706</v>
      </c>
    </row>
    <row r="136" customFormat="false" ht="15" hidden="false" customHeight="true" outlineLevel="0" collapsed="false">
      <c r="A136" s="23" t="n">
        <v>135</v>
      </c>
      <c r="B136" s="24" t="n">
        <f aca="true">RAND()</f>
        <v>0.4648049031201</v>
      </c>
      <c r="C136" s="25" t="n">
        <f aca="false">IF(B136&lt;=(Datos!$D$14-Datos!$C$14)/(Datos!$E$14-Datos!$C$14),Datos!$C$14+SQRT((Datos!$E$14-Datos!$C$14)*(Datos!$D$14-Datos!$C$14)*B136),Datos!$E$14-SQRT((Datos!$E$14-Datos!$C$14)*(Datos!$E$14-Datos!$D$14)*(1-B136)))</f>
        <v>74657.6615866673</v>
      </c>
      <c r="D136" s="24" t="n">
        <f aca="true">RAND()</f>
        <v>0.379093328538791</v>
      </c>
      <c r="E136" s="25" t="n">
        <f aca="false">IF(D136&lt;=(Datos!$D$15-Datos!$C$15)/(Datos!$E$15-Datos!$C$15),Datos!$C$15+SQRT((Datos!$E$15-Datos!$C$15)*(Datos!$D$15-Datos!$C$15)*D136),Datos!$E$15-SQRT((Datos!$E$15-Datos!$C$15)*(Datos!$E$15-Datos!$D$15)*(1-D136)))</f>
        <v>30349.3005062233</v>
      </c>
      <c r="F136" s="24" t="n">
        <f aca="true">RAND()</f>
        <v>0.300642886681338</v>
      </c>
      <c r="G136" s="25" t="n">
        <f aca="false">IF(F136&lt;=(Datos!$D$19-Datos!$C$19)/(Datos!$E$19-Datos!$C$19),Datos!$C$19+SQRT((Datos!$E$19-Datos!$C$19)*(Datos!$D$19-Datos!$C$19)*F136),Datos!$E$19-SQRT((Datos!$E$19-Datos!$C$19)*(Datos!$E$19-Datos!$D$19)*(1-F136)))</f>
        <v>36715.3877775003</v>
      </c>
      <c r="H136" s="24" t="n">
        <f aca="true">RAND()</f>
        <v>0.19312613468587</v>
      </c>
      <c r="I136" s="25" t="n">
        <f aca="false">IF(H136&lt;=(Datos!$D$19-Datos!$C$19)/(Datos!$E$19-Datos!$C$19),Datos!$C$19+SQRT((Datos!$E$19-Datos!$C$19)*(Datos!$D$19-Datos!$C$19)*H136),Datos!$E$19-SQRT((Datos!$E$19-Datos!$C$19)*(Datos!$E$19-Datos!$D$19)*(1-H136)))</f>
        <v>35382.2783468417</v>
      </c>
      <c r="J136" s="24" t="n">
        <f aca="true">RAND()</f>
        <v>0.178106797228184</v>
      </c>
      <c r="K136" s="25" t="n">
        <f aca="false">IF(J136&lt;=(Datos!$D$19-Datos!$C$19)/(Datos!$E$19-Datos!$C$19),Datos!$C$19+SQRT((Datos!$E$19-Datos!$C$19)*(Datos!$D$19-Datos!$C$19)*J136),Datos!$E$19-SQRT((Datos!$E$19-Datos!$C$19)*(Datos!$E$19-Datos!$D$19)*(1-J136)))</f>
        <v>35168.7541617132</v>
      </c>
      <c r="L136" s="24" t="n">
        <f aca="true">RAND()</f>
        <v>0.614789948237218</v>
      </c>
      <c r="M136" s="25" t="n">
        <f aca="false">IF(L136&lt;=(Datos!$D$19-Datos!$C$19)/(Datos!$E$19-Datos!$C$19),Datos!$C$19+SQRT((Datos!$E$19-Datos!$C$19)*(Datos!$D$19-Datos!$C$19)*L136),Datos!$E$19-SQRT((Datos!$E$19-Datos!$C$19)*(Datos!$E$19-Datos!$D$19)*(1-L136)))</f>
        <v>39603.0459873721</v>
      </c>
      <c r="N136" s="24" t="n">
        <f aca="true">RAND()</f>
        <v>0.506055022976481</v>
      </c>
      <c r="O136" s="25" t="n">
        <f aca="false">IF(N136&lt;=(Datos!$D$19-Datos!$C$19)/(Datos!$E$19-Datos!$C$19),Datos!$C$19+SQRT((Datos!$E$19-Datos!$C$19)*(Datos!$D$19-Datos!$C$19)*N136),Datos!$E$19-SQRT((Datos!$E$19-Datos!$C$19)*(Datos!$E$19-Datos!$D$19)*(1-N136)))</f>
        <v>38712.534272327</v>
      </c>
      <c r="P136" s="24" t="n">
        <f aca="true">RAND()</f>
        <v>0.248616984681266</v>
      </c>
      <c r="Q136" s="26" t="n">
        <f aca="false">IF(P136&lt;=(Datos!$D$23-Datos!$C$23)/(Datos!$E$23-Datos!$C$23),Datos!$C$23+SQRT((Datos!$E$23-Datos!$C$23)*(Datos!$D$23-Datos!$C$23)*P136),Datos!$E$23-SQRT((Datos!$E$23-Datos!$C$23)*(Datos!$E$23-Datos!$D$23)*(1-P136)))</f>
        <v>0.141154445689412</v>
      </c>
      <c r="R136" s="24" t="n">
        <f aca="true">RAND()</f>
        <v>0.019127288651962</v>
      </c>
      <c r="S136" s="26" t="n">
        <f aca="false">IF(R136&lt;=(Datos!$D$24-Datos!$C$24)/(Datos!$E$24-Datos!$C$24),Datos!$C$24+SQRT((Datos!$E$24-Datos!$C$24)*(Datos!$D$24-Datos!$C$24)*R136),Datos!$E$24-SQRT((Datos!$E$24-Datos!$C$24)*(Datos!$E$24-Datos!$D$24)*(1-R136)))</f>
        <v>0.125867633217366</v>
      </c>
      <c r="T136" s="24" t="n">
        <f aca="true">RAND()</f>
        <v>0.911218945550202</v>
      </c>
      <c r="U136" s="26" t="n">
        <f aca="false">IF(T136&lt;=(Datos!$D$25-Datos!$C$25)/(Datos!$E$25-Datos!$C$25),Datos!$C$25+SQRT((Datos!$E$25-Datos!$C$25)*(Datos!$D$25-Datos!$C$25)*T136),Datos!$E$25-SQRT((Datos!$E$25-Datos!$C$25)*(Datos!$E$25-Datos!$D$25)*(1-T136)))</f>
        <v>0.204233359506241</v>
      </c>
      <c r="V136" s="24" t="n">
        <f aca="true">RAND()</f>
        <v>0.256114669661929</v>
      </c>
      <c r="W136" s="26" t="n">
        <f aca="false">IF(V136&lt;=(Datos!$D$26-Datos!$C$26)/(Datos!$E$26-Datos!$C$26),Datos!$C$26+SQRT((Datos!$E$26-Datos!$C$26)*(Datos!$D$26-Datos!$C$26)*V136),Datos!$E$26-SQRT((Datos!$E$26-Datos!$C$26)*(Datos!$E$26-Datos!$D$26)*(1-V136)))</f>
        <v>0.198935694799154</v>
      </c>
      <c r="X136" s="24" t="n">
        <f aca="true">RAND()</f>
        <v>0.00224377290742364</v>
      </c>
      <c r="Y136" s="26" t="n">
        <f aca="false">IF(X136&lt;=(Datos!$D$27-Datos!$C$27)/(Datos!$E$27-Datos!$C$27),Datos!$C$27+SQRT((Datos!$E$27-Datos!$C$27)*(Datos!$D$27-Datos!$C$27)*X136),Datos!$E$27-SQRT((Datos!$E$27-Datos!$C$27)*(Datos!$E$27-Datos!$D$27)*(1-X136)))</f>
        <v>0.192461338426557</v>
      </c>
      <c r="Z136" s="24" t="n">
        <f aca="false">(1+Q136)</f>
        <v>1.14115444568941</v>
      </c>
      <c r="AA136" s="24" t="n">
        <f aca="false">Z136*(1+S136)</f>
        <v>1.28478885490381</v>
      </c>
      <c r="AB136" s="24" t="n">
        <f aca="false">AA136*(1+U136)</f>
        <v>1.547185598997</v>
      </c>
      <c r="AC136" s="24" t="n">
        <f aca="false">AB136*(1+W136)</f>
        <v>1.85497604111671</v>
      </c>
      <c r="AD136" s="24" t="n">
        <f aca="false">AC136*(1+Y136)</f>
        <v>2.21198721273922</v>
      </c>
      <c r="AE136" s="23" t="n">
        <f aca="false">E136*Q136</f>
        <v>4283.93869001734</v>
      </c>
      <c r="AF136" s="23" t="n">
        <f aca="false">AE136*(1+S136)</f>
        <v>4823.14791377813</v>
      </c>
      <c r="AG136" s="23" t="n">
        <f aca="false">AF136*(1+U136)</f>
        <v>5808.19561560455</v>
      </c>
      <c r="AH136" s="23" t="n">
        <f aca="false">AG136*(1+W136)</f>
        <v>6963.65304592425</v>
      </c>
      <c r="AI136" s="23" t="n">
        <f aca="false">AH136*(1+Y136)</f>
        <v>8303.88703148099</v>
      </c>
      <c r="AJ136" s="25" t="n">
        <f aca="false">G136*Z136</f>
        <v>41897.9279875052</v>
      </c>
      <c r="AK136" s="25" t="n">
        <f aca="false">I136*AA136</f>
        <v>45458.7568811267</v>
      </c>
      <c r="AL136" s="25" t="n">
        <f aca="false">K136*AB136</f>
        <v>54412.5899736683</v>
      </c>
      <c r="AM136" s="25" t="n">
        <f aca="false">M136*AC136</f>
        <v>73462.7014618183</v>
      </c>
      <c r="AN136" s="25" t="n">
        <f aca="false">O136*AD136</f>
        <v>85631.6307831162</v>
      </c>
      <c r="AO136" s="25" t="n">
        <f aca="false">C136/Datos!$D$8</f>
        <v>14931.5323173335</v>
      </c>
      <c r="AP136" s="25" t="n">
        <f aca="false">AJ136-AO136</f>
        <v>26966.3956701717</v>
      </c>
      <c r="AQ136" s="25" t="n">
        <f aca="false">AK136-AO136</f>
        <v>30527.2245637932</v>
      </c>
      <c r="AR136" s="25" t="n">
        <f aca="false">AL136-AO136</f>
        <v>39481.0576563349</v>
      </c>
      <c r="AS136" s="25" t="n">
        <f aca="false">AM136-AO136</f>
        <v>58531.1691444849</v>
      </c>
      <c r="AT136" s="25" t="n">
        <f aca="false">AN136-AO136</f>
        <v>70700.0984657828</v>
      </c>
      <c r="AU136" s="25" t="n">
        <f aca="false">AP136*Datos!$D$6</f>
        <v>13483.1978350859</v>
      </c>
      <c r="AV136" s="25" t="n">
        <f aca="false">AQ136*Datos!$D$6</f>
        <v>15263.6122818966</v>
      </c>
      <c r="AW136" s="25" t="n">
        <f aca="false">AR136*Datos!$D$6</f>
        <v>19740.5288281674</v>
      </c>
      <c r="AX136" s="25" t="n">
        <f aca="false">AS136*Datos!$D$6</f>
        <v>29265.5845722424</v>
      </c>
      <c r="AY136" s="25" t="n">
        <f aca="false">AT136*Datos!$D$6</f>
        <v>35350.0492328914</v>
      </c>
      <c r="AZ136" s="25" t="n">
        <f aca="false">AJ136-AU136-AE136</f>
        <v>24130.791462402</v>
      </c>
      <c r="BA136" s="25" t="n">
        <f aca="false">AK136-AV136-AF136</f>
        <v>25371.9966854519</v>
      </c>
      <c r="BB136" s="25" t="n">
        <f aca="false">AL136-AW136-AG136</f>
        <v>28863.8655298963</v>
      </c>
      <c r="BC136" s="25" t="n">
        <f aca="false">AM136-AX136-AH136</f>
        <v>37233.4638436517</v>
      </c>
      <c r="BD136" s="25" t="n">
        <f aca="false">AN136-AY136-AI136</f>
        <v>41977.6945187439</v>
      </c>
      <c r="BE136" s="25" t="n">
        <f aca="false">AZ136/Z136</f>
        <v>21145.9470307051</v>
      </c>
      <c r="BF136" s="25" t="n">
        <f aca="false">BA136/AA136</f>
        <v>19747.9893981112</v>
      </c>
      <c r="BG136" s="25" t="n">
        <f aca="false">BB136/AB136</f>
        <v>18655.7227191153</v>
      </c>
      <c r="BH136" s="25" t="n">
        <f aca="false">BC136/AC136</f>
        <v>20072.207413114</v>
      </c>
      <c r="BI136" s="25" t="n">
        <f aca="false">BD136/AD136</f>
        <v>18977.3676253583</v>
      </c>
      <c r="BJ136" s="25" t="n">
        <f aca="false">E136*AD136</f>
        <v>67132.2646353461</v>
      </c>
      <c r="BK136" s="25" t="n">
        <f aca="false">0.2*C136*AD136</f>
        <v>33028.3585525441</v>
      </c>
      <c r="BL136" s="25" t="n">
        <f aca="false">BJ136+BK136</f>
        <v>100160.62318789</v>
      </c>
      <c r="BM136" s="25" t="n">
        <f aca="false">BK136*Datos!$D$6</f>
        <v>16514.179276272</v>
      </c>
      <c r="BN136" s="25" t="n">
        <f aca="false">BL136-BM136</f>
        <v>83646.4439116181</v>
      </c>
      <c r="BO136" s="25" t="n">
        <f aca="false">BN136/AD136</f>
        <v>37815.0666648901</v>
      </c>
      <c r="BP136" s="25" t="n">
        <f aca="false">-(C136+E136)</f>
        <v>-105006.962092891</v>
      </c>
      <c r="BQ136" s="25" t="n">
        <f aca="false">BE136</f>
        <v>21145.9470307051</v>
      </c>
      <c r="BR136" s="25" t="n">
        <f aca="false">BF136</f>
        <v>19747.9893981112</v>
      </c>
      <c r="BS136" s="25" t="n">
        <f aca="false">BG136</f>
        <v>18655.7227191153</v>
      </c>
      <c r="BT136" s="25" t="n">
        <f aca="false">BH136</f>
        <v>20072.207413114</v>
      </c>
      <c r="BU136" s="25" t="n">
        <f aca="false">BI136+BO136</f>
        <v>56792.4342902483</v>
      </c>
      <c r="BV136" s="27" t="n">
        <f aca="false">IFERROR(IRR(BP136:BU136,0.1),NA())*100</f>
        <v>7.9133488413569</v>
      </c>
    </row>
    <row r="137" customFormat="false" ht="15" hidden="false" customHeight="true" outlineLevel="0" collapsed="false">
      <c r="A137" s="23" t="n">
        <v>136</v>
      </c>
      <c r="B137" s="24" t="n">
        <f aca="true">RAND()</f>
        <v>0.338772972946409</v>
      </c>
      <c r="C137" s="25" t="n">
        <f aca="false">IF(B137&lt;=(Datos!$D$14-Datos!$C$14)/(Datos!$E$14-Datos!$C$14),Datos!$C$14+SQRT((Datos!$E$14-Datos!$C$14)*(Datos!$D$14-Datos!$C$14)*B137),Datos!$E$14-SQRT((Datos!$E$14-Datos!$C$14)*(Datos!$E$14-Datos!$D$14)*(1-B137)))</f>
        <v>71831.357283953</v>
      </c>
      <c r="D137" s="24" t="n">
        <f aca="true">RAND()</f>
        <v>0.618541867426459</v>
      </c>
      <c r="E137" s="25" t="n">
        <f aca="false">IF(D137&lt;=(Datos!$D$15-Datos!$C$15)/(Datos!$E$15-Datos!$C$15),Datos!$C$15+SQRT((Datos!$E$15-Datos!$C$15)*(Datos!$D$15-Datos!$C$15)*D137),Datos!$E$15-SQRT((Datos!$E$15-Datos!$C$15)*(Datos!$E$15-Datos!$D$15)*(1-D137)))</f>
        <v>32435.694355327</v>
      </c>
      <c r="F137" s="24" t="n">
        <f aca="true">RAND()</f>
        <v>0.137419998622605</v>
      </c>
      <c r="G137" s="25" t="n">
        <f aca="false">IF(F137&lt;=(Datos!$D$19-Datos!$C$19)/(Datos!$E$19-Datos!$C$19),Datos!$C$19+SQRT((Datos!$E$19-Datos!$C$19)*(Datos!$D$19-Datos!$C$19)*F137),Datos!$E$19-SQRT((Datos!$E$19-Datos!$C$19)*(Datos!$E$19-Datos!$D$19)*(1-F137)))</f>
        <v>34540.1541596504</v>
      </c>
      <c r="H137" s="24" t="n">
        <f aca="true">RAND()</f>
        <v>0.113042943470891</v>
      </c>
      <c r="I137" s="25" t="n">
        <f aca="false">IF(H137&lt;=(Datos!$D$19-Datos!$C$19)/(Datos!$E$19-Datos!$C$19),Datos!$C$19+SQRT((Datos!$E$19-Datos!$C$19)*(Datos!$D$19-Datos!$C$19)*H137),Datos!$E$19-SQRT((Datos!$E$19-Datos!$C$19)*(Datos!$E$19-Datos!$D$19)*(1-H137)))</f>
        <v>34117.8199961428</v>
      </c>
      <c r="J137" s="24" t="n">
        <f aca="true">RAND()</f>
        <v>0.309369234480173</v>
      </c>
      <c r="K137" s="25" t="n">
        <f aca="false">IF(J137&lt;=(Datos!$D$19-Datos!$C$19)/(Datos!$E$19-Datos!$C$19),Datos!$C$19+SQRT((Datos!$E$19-Datos!$C$19)*(Datos!$D$19-Datos!$C$19)*J137),Datos!$E$19-SQRT((Datos!$E$19-Datos!$C$19)*(Datos!$E$19-Datos!$D$19)*(1-J137)))</f>
        <v>36812.1498201395</v>
      </c>
      <c r="L137" s="24" t="n">
        <f aca="true">RAND()</f>
        <v>0.0964646009353398</v>
      </c>
      <c r="M137" s="25" t="n">
        <f aca="false">IF(L137&lt;=(Datos!$D$19-Datos!$C$19)/(Datos!$E$19-Datos!$C$19),Datos!$C$19+SQRT((Datos!$E$19-Datos!$C$19)*(Datos!$D$19-Datos!$C$19)*L137),Datos!$E$19-SQRT((Datos!$E$19-Datos!$C$19)*(Datos!$E$19-Datos!$D$19)*(1-L137)))</f>
        <v>33803.9045913773</v>
      </c>
      <c r="N137" s="24" t="n">
        <f aca="true">RAND()</f>
        <v>0.725511913099188</v>
      </c>
      <c r="O137" s="25" t="n">
        <f aca="false">IF(N137&lt;=(Datos!$D$19-Datos!$C$19)/(Datos!$E$19-Datos!$C$19),Datos!$C$19+SQRT((Datos!$E$19-Datos!$C$19)*(Datos!$D$19-Datos!$C$19)*N137),Datos!$E$19-SQRT((Datos!$E$19-Datos!$C$19)*(Datos!$E$19-Datos!$D$19)*(1-N137)))</f>
        <v>40462.7534211197</v>
      </c>
      <c r="P137" s="24" t="n">
        <f aca="true">RAND()</f>
        <v>0.864079462438742</v>
      </c>
      <c r="Q137" s="26" t="n">
        <f aca="false">IF(P137&lt;=(Datos!$D$23-Datos!$C$23)/(Datos!$E$23-Datos!$C$23),Datos!$C$23+SQRT((Datos!$E$23-Datos!$C$23)*(Datos!$D$23-Datos!$C$23)*P137),Datos!$E$23-SQRT((Datos!$E$23-Datos!$C$23)*(Datos!$E$23-Datos!$D$23)*(1-P137)))</f>
        <v>0.164358485763512</v>
      </c>
      <c r="R137" s="24" t="n">
        <f aca="true">RAND()</f>
        <v>0.905294118781541</v>
      </c>
      <c r="S137" s="26" t="n">
        <f aca="false">IF(R137&lt;=(Datos!$D$24-Datos!$C$24)/(Datos!$E$24-Datos!$C$24),Datos!$C$24+SQRT((Datos!$E$24-Datos!$C$24)*(Datos!$D$24-Datos!$C$24)*R137),Datos!$E$24-SQRT((Datos!$E$24-Datos!$C$24)*(Datos!$E$24-Datos!$D$24)*(1-R137)))</f>
        <v>0.166943561504253</v>
      </c>
      <c r="T137" s="24" t="n">
        <f aca="true">RAND()</f>
        <v>0.484896628990636</v>
      </c>
      <c r="U137" s="26" t="n">
        <f aca="false">IF(T137&lt;=(Datos!$D$25-Datos!$C$25)/(Datos!$E$25-Datos!$C$25),Datos!$C$25+SQRT((Datos!$E$25-Datos!$C$25)*(Datos!$D$25-Datos!$C$25)*T137),Datos!$E$25-SQRT((Datos!$E$25-Datos!$C$25)*(Datos!$E$25-Datos!$D$25)*(1-T137)))</f>
        <v>0.182022514053373</v>
      </c>
      <c r="V137" s="24" t="n">
        <f aca="true">RAND()</f>
        <v>0.502497042209611</v>
      </c>
      <c r="W137" s="26" t="n">
        <f aca="false">IF(V137&lt;=(Datos!$D$26-Datos!$C$26)/(Datos!$E$26-Datos!$C$26),Datos!$C$26+SQRT((Datos!$E$26-Datos!$C$26)*(Datos!$D$26-Datos!$C$26)*V137),Datos!$E$26-SQRT((Datos!$E$26-Datos!$C$26)*(Datos!$E$26-Datos!$D$26)*(1-V137)))</f>
        <v>0.208271588189025</v>
      </c>
      <c r="X137" s="24" t="n">
        <f aca="true">RAND()</f>
        <v>0.378851023285077</v>
      </c>
      <c r="Y137" s="26" t="n">
        <f aca="false">IF(X137&lt;=(Datos!$D$27-Datos!$C$27)/(Datos!$E$27-Datos!$C$27),Datos!$C$27+SQRT((Datos!$E$27-Datos!$C$27)*(Datos!$D$27-Datos!$C$27)*X137),Datos!$E$27-SQRT((Datos!$E$27-Datos!$C$27)*(Datos!$E$27-Datos!$D$27)*(1-X137)))</f>
        <v>0.222084505749665</v>
      </c>
      <c r="Z137" s="24" t="n">
        <f aca="false">(1+Q137)</f>
        <v>1.16435848576351</v>
      </c>
      <c r="AA137" s="24" t="n">
        <f aca="false">Z137*(1+S137)</f>
        <v>1.35874063824457</v>
      </c>
      <c r="AB137" s="24" t="n">
        <f aca="false">AA137*(1+U137)</f>
        <v>1.60606202516433</v>
      </c>
      <c r="AC137" s="24" t="n">
        <f aca="false">AB137*(1+W137)</f>
        <v>1.94055911387539</v>
      </c>
      <c r="AD137" s="24" t="n">
        <f aca="false">AC137*(1+Y137)</f>
        <v>2.37152722555841</v>
      </c>
      <c r="AE137" s="23" t="n">
        <f aca="false">E137*Q137</f>
        <v>5331.08160892964</v>
      </c>
      <c r="AF137" s="23" t="n">
        <f aca="false">AE137*(1+S137)</f>
        <v>6221.07135939418</v>
      </c>
      <c r="AG137" s="23" t="n">
        <f aca="false">AF137*(1+U137)</f>
        <v>7353.44640833654</v>
      </c>
      <c r="AH137" s="23" t="n">
        <f aca="false">AG137*(1+W137)</f>
        <v>8884.96037046367</v>
      </c>
      <c r="AI137" s="23" t="n">
        <f aca="false">AH137*(1+Y137)</f>
        <v>10858.1724029435</v>
      </c>
      <c r="AJ137" s="25" t="n">
        <f aca="false">G137*Z137</f>
        <v>40217.1215953688</v>
      </c>
      <c r="AK137" s="25" t="n">
        <f aca="false">I137*AA137</f>
        <v>46357.2685170725</v>
      </c>
      <c r="AL137" s="25" t="n">
        <f aca="false">K137*AB137</f>
        <v>59122.595890786</v>
      </c>
      <c r="AM137" s="25" t="n">
        <f aca="false">M137*AC137</f>
        <v>65598.4751393713</v>
      </c>
      <c r="AN137" s="25" t="n">
        <f aca="false">O137*AD137</f>
        <v>95958.5213592422</v>
      </c>
      <c r="AO137" s="25" t="n">
        <f aca="false">C137/Datos!$D$8</f>
        <v>14366.2714567906</v>
      </c>
      <c r="AP137" s="25" t="n">
        <f aca="false">AJ137-AO137</f>
        <v>25850.8501385782</v>
      </c>
      <c r="AQ137" s="25" t="n">
        <f aca="false">AK137-AO137</f>
        <v>31990.9970602819</v>
      </c>
      <c r="AR137" s="25" t="n">
        <f aca="false">AL137-AO137</f>
        <v>44756.3244339954</v>
      </c>
      <c r="AS137" s="25" t="n">
        <f aca="false">AM137-AO137</f>
        <v>51232.2036825807</v>
      </c>
      <c r="AT137" s="25" t="n">
        <f aca="false">AN137-AO137</f>
        <v>81592.2499024516</v>
      </c>
      <c r="AU137" s="25" t="n">
        <f aca="false">AP137*Datos!$D$6</f>
        <v>12925.4250692891</v>
      </c>
      <c r="AV137" s="25" t="n">
        <f aca="false">AQ137*Datos!$D$6</f>
        <v>15995.4985301409</v>
      </c>
      <c r="AW137" s="25" t="n">
        <f aca="false">AR137*Datos!$D$6</f>
        <v>22378.1622169977</v>
      </c>
      <c r="AX137" s="25" t="n">
        <f aca="false">AS137*Datos!$D$6</f>
        <v>25616.1018412903</v>
      </c>
      <c r="AY137" s="25" t="n">
        <f aca="false">AT137*Datos!$D$6</f>
        <v>40796.1249512258</v>
      </c>
      <c r="AZ137" s="25" t="n">
        <f aca="false">AJ137-AU137-AE137</f>
        <v>21960.6149171501</v>
      </c>
      <c r="BA137" s="25" t="n">
        <f aca="false">AK137-AV137-AF137</f>
        <v>24140.6986275374</v>
      </c>
      <c r="BB137" s="25" t="n">
        <f aca="false">AL137-AW137-AG137</f>
        <v>29390.9872654518</v>
      </c>
      <c r="BC137" s="25" t="n">
        <f aca="false">AM137-AX137-AH137</f>
        <v>31097.4129276173</v>
      </c>
      <c r="BD137" s="25" t="n">
        <f aca="false">AN137-AY137-AI137</f>
        <v>44304.224005073</v>
      </c>
      <c r="BE137" s="25" t="n">
        <f aca="false">AZ137/Z137</f>
        <v>18860.6989906117</v>
      </c>
      <c r="BF137" s="25" t="n">
        <f aca="false">BA137/AA137</f>
        <v>17766.9659301028</v>
      </c>
      <c r="BG137" s="25" t="n">
        <f aca="false">BB137/AB137</f>
        <v>18300.0325049367</v>
      </c>
      <c r="BH137" s="25" t="n">
        <f aca="false">BC137/AC137</f>
        <v>16024.9758460149</v>
      </c>
      <c r="BI137" s="25" t="n">
        <f aca="false">BD137/AD137</f>
        <v>18681.7269174048</v>
      </c>
      <c r="BJ137" s="25" t="n">
        <f aca="false">E137*AD137</f>
        <v>76922.1322435495</v>
      </c>
      <c r="BK137" s="25" t="n">
        <f aca="false">0.2*C137*AD137</f>
        <v>34070.0038895416</v>
      </c>
      <c r="BL137" s="25" t="n">
        <f aca="false">BJ137+BK137</f>
        <v>110992.136133091</v>
      </c>
      <c r="BM137" s="25" t="n">
        <f aca="false">BK137*Datos!$D$6</f>
        <v>17035.0019447708</v>
      </c>
      <c r="BN137" s="25" t="n">
        <f aca="false">BL137-BM137</f>
        <v>93957.1341883203</v>
      </c>
      <c r="BO137" s="25" t="n">
        <f aca="false">BN137/AD137</f>
        <v>39618.8300837223</v>
      </c>
      <c r="BP137" s="25" t="n">
        <f aca="false">-(C137+E137)</f>
        <v>-104267.05163928</v>
      </c>
      <c r="BQ137" s="25" t="n">
        <f aca="false">BE137</f>
        <v>18860.6989906117</v>
      </c>
      <c r="BR137" s="25" t="n">
        <f aca="false">BF137</f>
        <v>17766.9659301028</v>
      </c>
      <c r="BS137" s="25" t="n">
        <f aca="false">BG137</f>
        <v>18300.0325049367</v>
      </c>
      <c r="BT137" s="25" t="n">
        <f aca="false">BH137</f>
        <v>16024.9758460149</v>
      </c>
      <c r="BU137" s="25" t="n">
        <f aca="false">BI137+BO137</f>
        <v>58300.5570011272</v>
      </c>
      <c r="BV137" s="27" t="n">
        <f aca="false">IFERROR(IRR(BP137:BU137,0.1),NA())*100</f>
        <v>6.28212547112578</v>
      </c>
    </row>
    <row r="138" customFormat="false" ht="15" hidden="false" customHeight="true" outlineLevel="0" collapsed="false">
      <c r="A138" s="23" t="n">
        <v>137</v>
      </c>
      <c r="B138" s="24" t="n">
        <f aca="true">RAND()</f>
        <v>0.104696048139823</v>
      </c>
      <c r="C138" s="25" t="n">
        <f aca="false">IF(B138&lt;=(Datos!$D$14-Datos!$C$14)/(Datos!$E$14-Datos!$C$14),Datos!$C$14+SQRT((Datos!$E$14-Datos!$C$14)*(Datos!$D$14-Datos!$C$14)*B138),Datos!$E$14-SQRT((Datos!$E$14-Datos!$C$14)*(Datos!$E$14-Datos!$D$14)*(1-B138)))</f>
        <v>66471.3537421415</v>
      </c>
      <c r="D138" s="24" t="n">
        <f aca="true">RAND()</f>
        <v>0.577908979535046</v>
      </c>
      <c r="E138" s="25" t="n">
        <f aca="false">IF(D138&lt;=(Datos!$D$15-Datos!$C$15)/(Datos!$E$15-Datos!$C$15),Datos!$C$15+SQRT((Datos!$E$15-Datos!$C$15)*(Datos!$D$15-Datos!$C$15)*D138),Datos!$E$15-SQRT((Datos!$E$15-Datos!$C$15)*(Datos!$E$15-Datos!$D$15)*(1-D138)))</f>
        <v>32043.0123118266</v>
      </c>
      <c r="F138" s="24" t="n">
        <f aca="true">RAND()</f>
        <v>0.992978361703246</v>
      </c>
      <c r="G138" s="25" t="n">
        <f aca="false">IF(F138&lt;=(Datos!$D$19-Datos!$C$19)/(Datos!$E$19-Datos!$C$19),Datos!$C$19+SQRT((Datos!$E$19-Datos!$C$19)*(Datos!$D$19-Datos!$C$19)*F138),Datos!$E$19-SQRT((Datos!$E$19-Datos!$C$19)*(Datos!$E$19-Datos!$D$19)*(1-F138)))</f>
        <v>44274.3121385495</v>
      </c>
      <c r="H138" s="24" t="n">
        <f aca="true">RAND()</f>
        <v>0.754628962456522</v>
      </c>
      <c r="I138" s="25" t="n">
        <f aca="false">IF(H138&lt;=(Datos!$D$19-Datos!$C$19)/(Datos!$E$19-Datos!$C$19),Datos!$C$19+SQRT((Datos!$E$19-Datos!$C$19)*(Datos!$D$19-Datos!$C$19)*H138),Datos!$E$19-SQRT((Datos!$E$19-Datos!$C$19)*(Datos!$E$19-Datos!$D$19)*(1-H138)))</f>
        <v>40710.1482757838</v>
      </c>
      <c r="J138" s="24" t="n">
        <f aca="true">RAND()</f>
        <v>0.350284729702993</v>
      </c>
      <c r="K138" s="25" t="n">
        <f aca="false">IF(J138&lt;=(Datos!$D$19-Datos!$C$19)/(Datos!$E$19-Datos!$C$19),Datos!$C$19+SQRT((Datos!$E$19-Datos!$C$19)*(Datos!$D$19-Datos!$C$19)*J138),Datos!$E$19-SQRT((Datos!$E$19-Datos!$C$19)*(Datos!$E$19-Datos!$D$19)*(1-J138)))</f>
        <v>37248.6350063615</v>
      </c>
      <c r="L138" s="24" t="n">
        <f aca="true">RAND()</f>
        <v>0.483652193084142</v>
      </c>
      <c r="M138" s="25" t="n">
        <f aca="false">IF(L138&lt;=(Datos!$D$19-Datos!$C$19)/(Datos!$E$19-Datos!$C$19),Datos!$C$19+SQRT((Datos!$E$19-Datos!$C$19)*(Datos!$D$19-Datos!$C$19)*L138),Datos!$E$19-SQRT((Datos!$E$19-Datos!$C$19)*(Datos!$E$19-Datos!$D$19)*(1-L138)))</f>
        <v>38517.5013332914</v>
      </c>
      <c r="N138" s="24" t="n">
        <f aca="true">RAND()</f>
        <v>0.832038558106876</v>
      </c>
      <c r="O138" s="25" t="n">
        <f aca="false">IF(N138&lt;=(Datos!$D$19-Datos!$C$19)/(Datos!$E$19-Datos!$C$19),Datos!$C$19+SQRT((Datos!$E$19-Datos!$C$19)*(Datos!$D$19-Datos!$C$19)*N138),Datos!$E$19-SQRT((Datos!$E$19-Datos!$C$19)*(Datos!$E$19-Datos!$D$19)*(1-N138)))</f>
        <v>41450.7594978666</v>
      </c>
      <c r="P138" s="24" t="n">
        <f aca="true">RAND()</f>
        <v>0.474530951905288</v>
      </c>
      <c r="Q138" s="26" t="n">
        <f aca="false">IF(P138&lt;=(Datos!$D$23-Datos!$C$23)/(Datos!$E$23-Datos!$C$23),Datos!$C$23+SQRT((Datos!$E$23-Datos!$C$23)*(Datos!$D$23-Datos!$C$23)*P138),Datos!$E$23-SQRT((Datos!$E$23-Datos!$C$23)*(Datos!$E$23-Datos!$D$23)*(1-P138)))</f>
        <v>0.149225942472904</v>
      </c>
      <c r="R138" s="24" t="n">
        <f aca="true">RAND()</f>
        <v>0.410561763740308</v>
      </c>
      <c r="S138" s="26" t="n">
        <f aca="false">IF(R138&lt;=(Datos!$D$24-Datos!$C$24)/(Datos!$E$24-Datos!$C$24),Datos!$C$24+SQRT((Datos!$E$24-Datos!$C$24)*(Datos!$D$24-Datos!$C$24)*R138),Datos!$E$24-SQRT((Datos!$E$24-Datos!$C$24)*(Datos!$E$24-Datos!$D$24)*(1-R138)))</f>
        <v>0.14718475997195</v>
      </c>
      <c r="T138" s="24" t="n">
        <f aca="true">RAND()</f>
        <v>0.674122751468162</v>
      </c>
      <c r="U138" s="26" t="n">
        <f aca="false">IF(T138&lt;=(Datos!$D$25-Datos!$C$25)/(Datos!$E$25-Datos!$C$25),Datos!$C$25+SQRT((Datos!$E$25-Datos!$C$25)*(Datos!$D$25-Datos!$C$25)*T138),Datos!$E$25-SQRT((Datos!$E$25-Datos!$C$25)*(Datos!$E$25-Datos!$D$25)*(1-T138)))</f>
        <v>0.189793108470265</v>
      </c>
      <c r="V138" s="24" t="n">
        <f aca="true">RAND()</f>
        <v>0.500924651296445</v>
      </c>
      <c r="W138" s="26" t="n">
        <f aca="false">IF(V138&lt;=(Datos!$D$26-Datos!$C$26)/(Datos!$E$26-Datos!$C$26),Datos!$C$26+SQRT((Datos!$E$26-Datos!$C$26)*(Datos!$D$26-Datos!$C$26)*V138),Datos!$E$26-SQRT((Datos!$E$26-Datos!$C$26)*(Datos!$E$26-Datos!$D$26)*(1-V138)))</f>
        <v>0.208205697511952</v>
      </c>
      <c r="X138" s="24" t="n">
        <f aca="true">RAND()</f>
        <v>0.323760791708059</v>
      </c>
      <c r="Y138" s="26" t="n">
        <f aca="false">IF(X138&lt;=(Datos!$D$27-Datos!$C$27)/(Datos!$E$27-Datos!$C$27),Datos!$C$27+SQRT((Datos!$E$27-Datos!$C$27)*(Datos!$D$27-Datos!$C$27)*X138),Datos!$E$27-SQRT((Datos!$E$27-Datos!$C$27)*(Datos!$E$27-Datos!$D$27)*(1-X138)))</f>
        <v>0.219566097774508</v>
      </c>
      <c r="Z138" s="24" t="n">
        <f aca="false">(1+Q138)</f>
        <v>1.1492259424729</v>
      </c>
      <c r="AA138" s="24" t="n">
        <f aca="false">Z138*(1+S138)</f>
        <v>1.31837448696932</v>
      </c>
      <c r="AB138" s="24" t="n">
        <f aca="false">AA138*(1+U138)</f>
        <v>1.56859287897912</v>
      </c>
      <c r="AC138" s="24" t="n">
        <f aca="false">AB138*(1+W138)</f>
        <v>1.89518285345924</v>
      </c>
      <c r="AD138" s="24" t="n">
        <f aca="false">AC138*(1+Y138)</f>
        <v>2.31130075716245</v>
      </c>
      <c r="AE138" s="23" t="n">
        <f aca="false">E138*Q138</f>
        <v>4781.6487119032</v>
      </c>
      <c r="AF138" s="23" t="n">
        <f aca="false">AE138*(1+S138)</f>
        <v>5485.43452983486</v>
      </c>
      <c r="AG138" s="23" t="n">
        <f aca="false">AF138*(1+U138)</f>
        <v>6526.53220056235</v>
      </c>
      <c r="AH138" s="23" t="n">
        <f aca="false">AG138*(1+W138)</f>
        <v>7885.39338971465</v>
      </c>
      <c r="AI138" s="23" t="n">
        <f aca="false">AH138*(1+Y138)</f>
        <v>9616.7584457112</v>
      </c>
      <c r="AJ138" s="25" t="n">
        <f aca="false">G138*Z138</f>
        <v>50881.1880947641</v>
      </c>
      <c r="AK138" s="25" t="n">
        <f aca="false">I138*AA138</f>
        <v>53671.2208475313</v>
      </c>
      <c r="AL138" s="25" t="n">
        <f aca="false">K138*AB138</f>
        <v>58427.9436226708</v>
      </c>
      <c r="AM138" s="25" t="n">
        <f aca="false">M138*AC138</f>
        <v>72997.7080849475</v>
      </c>
      <c r="AN138" s="25" t="n">
        <f aca="false">O138*AD138</f>
        <v>95805.1718123775</v>
      </c>
      <c r="AO138" s="25" t="n">
        <f aca="false">C138/Datos!$D$8</f>
        <v>13294.2707484283</v>
      </c>
      <c r="AP138" s="25" t="n">
        <f aca="false">AJ138-AO138</f>
        <v>37586.9173463358</v>
      </c>
      <c r="AQ138" s="25" t="n">
        <f aca="false">AK138-AO138</f>
        <v>40376.950099103</v>
      </c>
      <c r="AR138" s="25" t="n">
        <f aca="false">AL138-AO138</f>
        <v>45133.6728742425</v>
      </c>
      <c r="AS138" s="25" t="n">
        <f aca="false">AM138-AO138</f>
        <v>59703.4373365192</v>
      </c>
      <c r="AT138" s="25" t="n">
        <f aca="false">AN138-AO138</f>
        <v>82510.9010639492</v>
      </c>
      <c r="AU138" s="25" t="n">
        <f aca="false">AP138*Datos!$D$6</f>
        <v>18793.4586731679</v>
      </c>
      <c r="AV138" s="25" t="n">
        <f aca="false">AQ138*Datos!$D$6</f>
        <v>20188.4750495515</v>
      </c>
      <c r="AW138" s="25" t="n">
        <f aca="false">AR138*Datos!$D$6</f>
        <v>22566.8364371213</v>
      </c>
      <c r="AX138" s="25" t="n">
        <f aca="false">AS138*Datos!$D$6</f>
        <v>29851.7186682596</v>
      </c>
      <c r="AY138" s="25" t="n">
        <f aca="false">AT138*Datos!$D$6</f>
        <v>41255.4505319746</v>
      </c>
      <c r="AZ138" s="25" t="n">
        <f aca="false">AJ138-AU138-AE138</f>
        <v>27306.080709693</v>
      </c>
      <c r="BA138" s="25" t="n">
        <f aca="false">AK138-AV138-AF138</f>
        <v>27997.3112681449</v>
      </c>
      <c r="BB138" s="25" t="n">
        <f aca="false">AL138-AW138-AG138</f>
        <v>29334.5749849872</v>
      </c>
      <c r="BC138" s="25" t="n">
        <f aca="false">AM138-AX138-AH138</f>
        <v>35260.5960269732</v>
      </c>
      <c r="BD138" s="25" t="n">
        <f aca="false">AN138-AY138-AI138</f>
        <v>44932.9628346917</v>
      </c>
      <c r="BE138" s="25" t="n">
        <f aca="false">AZ138/Z138</f>
        <v>23760.4109866645</v>
      </c>
      <c r="BF138" s="25" t="n">
        <f aca="false">BA138/AA138</f>
        <v>21236.2356408347</v>
      </c>
      <c r="BG138" s="25" t="n">
        <f aca="false">BB138/AB138</f>
        <v>18701.2037209292</v>
      </c>
      <c r="BH138" s="25" t="n">
        <f aca="false">BC138/AC138</f>
        <v>18605.3794031603</v>
      </c>
      <c r="BI138" s="25" t="n">
        <f aca="false">BD138/AD138</f>
        <v>19440.5521200345</v>
      </c>
      <c r="BJ138" s="25" t="n">
        <f aca="false">E138*AD138</f>
        <v>74061.0386180904</v>
      </c>
      <c r="BK138" s="25" t="n">
        <f aca="false">0.2*C138*AD138</f>
        <v>30727.0580467649</v>
      </c>
      <c r="BL138" s="25" t="n">
        <f aca="false">BJ138+BK138</f>
        <v>104788.096664855</v>
      </c>
      <c r="BM138" s="25" t="n">
        <f aca="false">BK138*Datos!$D$6</f>
        <v>15363.5290233825</v>
      </c>
      <c r="BN138" s="25" t="n">
        <f aca="false">BL138-BM138</f>
        <v>89424.5676414729</v>
      </c>
      <c r="BO138" s="25" t="n">
        <f aca="false">BN138/AD138</f>
        <v>38690.1476860408</v>
      </c>
      <c r="BP138" s="25" t="n">
        <f aca="false">-(C138+E138)</f>
        <v>-98514.3660539681</v>
      </c>
      <c r="BQ138" s="25" t="n">
        <f aca="false">BE138</f>
        <v>23760.4109866645</v>
      </c>
      <c r="BR138" s="25" t="n">
        <f aca="false">BF138</f>
        <v>21236.2356408347</v>
      </c>
      <c r="BS138" s="25" t="n">
        <f aca="false">BG138</f>
        <v>18701.2037209292</v>
      </c>
      <c r="BT138" s="25" t="n">
        <f aca="false">BH138</f>
        <v>18605.3794031603</v>
      </c>
      <c r="BU138" s="25" t="n">
        <f aca="false">BI138+BO138</f>
        <v>58130.6998060752</v>
      </c>
      <c r="BV138" s="27" t="n">
        <f aca="false">IFERROR(IRR(BP138:BU138,0.1),NA())*100</f>
        <v>11.1943411646226</v>
      </c>
    </row>
    <row r="139" customFormat="false" ht="15" hidden="false" customHeight="true" outlineLevel="0" collapsed="false">
      <c r="A139" s="23" t="n">
        <v>138</v>
      </c>
      <c r="B139" s="24" t="n">
        <f aca="true">RAND()</f>
        <v>0.224969223229081</v>
      </c>
      <c r="C139" s="25" t="n">
        <f aca="false">IF(B139&lt;=(Datos!$D$14-Datos!$C$14)/(Datos!$E$14-Datos!$C$14),Datos!$C$14+SQRT((Datos!$E$14-Datos!$C$14)*(Datos!$D$14-Datos!$C$14)*B139),Datos!$E$14-SQRT((Datos!$E$14-Datos!$C$14)*(Datos!$E$14-Datos!$D$14)*(1-B139)))</f>
        <v>69486.1841270151</v>
      </c>
      <c r="D139" s="24" t="n">
        <f aca="true">RAND()</f>
        <v>0.779483056263814</v>
      </c>
      <c r="E139" s="25" t="n">
        <f aca="false">IF(D139&lt;=(Datos!$D$15-Datos!$C$15)/(Datos!$E$15-Datos!$C$15),Datos!$C$15+SQRT((Datos!$E$15-Datos!$C$15)*(Datos!$D$15-Datos!$C$15)*D139),Datos!$E$15-SQRT((Datos!$E$15-Datos!$C$15)*(Datos!$E$15-Datos!$D$15)*(1-D139)))</f>
        <v>34248.6921869519</v>
      </c>
      <c r="F139" s="24" t="n">
        <f aca="true">RAND()</f>
        <v>0.314998060311649</v>
      </c>
      <c r="G139" s="25" t="n">
        <f aca="false">IF(F139&lt;=(Datos!$D$19-Datos!$C$19)/(Datos!$E$19-Datos!$C$19),Datos!$C$19+SQRT((Datos!$E$19-Datos!$C$19)*(Datos!$D$19-Datos!$C$19)*F139),Datos!$E$19-SQRT((Datos!$E$19-Datos!$C$19)*(Datos!$E$19-Datos!$D$19)*(1-F139)))</f>
        <v>36873.8423786662</v>
      </c>
      <c r="H139" s="24" t="n">
        <f aca="true">RAND()</f>
        <v>0.883537522084535</v>
      </c>
      <c r="I139" s="25" t="n">
        <f aca="false">IF(H139&lt;=(Datos!$D$19-Datos!$C$19)/(Datos!$E$19-Datos!$C$19),Datos!$C$19+SQRT((Datos!$E$19-Datos!$C$19)*(Datos!$D$19-Datos!$C$19)*H139),Datos!$E$19-SQRT((Datos!$E$19-Datos!$C$19)*(Datos!$E$19-Datos!$D$19)*(1-H139)))</f>
        <v>42044.5498069397</v>
      </c>
      <c r="J139" s="24" t="n">
        <f aca="true">RAND()</f>
        <v>0.793933802783706</v>
      </c>
      <c r="K139" s="25" t="n">
        <f aca="false">IF(J139&lt;=(Datos!$D$19-Datos!$C$19)/(Datos!$E$19-Datos!$C$19),Datos!$C$19+SQRT((Datos!$E$19-Datos!$C$19)*(Datos!$D$19-Datos!$C$19)*J139),Datos!$E$19-SQRT((Datos!$E$19-Datos!$C$19)*(Datos!$E$19-Datos!$D$19)*(1-J139)))</f>
        <v>41068.7197007562</v>
      </c>
      <c r="L139" s="24" t="n">
        <f aca="true">RAND()</f>
        <v>0.582633912446419</v>
      </c>
      <c r="M139" s="25" t="n">
        <f aca="false">IF(L139&lt;=(Datos!$D$19-Datos!$C$19)/(Datos!$E$19-Datos!$C$19),Datos!$C$19+SQRT((Datos!$E$19-Datos!$C$19)*(Datos!$D$19-Datos!$C$19)*L139),Datos!$E$19-SQRT((Datos!$E$19-Datos!$C$19)*(Datos!$E$19-Datos!$D$19)*(1-L139)))</f>
        <v>39348.5339421196</v>
      </c>
      <c r="N139" s="24" t="n">
        <f aca="true">RAND()</f>
        <v>0.436582628147443</v>
      </c>
      <c r="O139" s="25" t="n">
        <f aca="false">IF(N139&lt;=(Datos!$D$19-Datos!$C$19)/(Datos!$E$19-Datos!$C$19),Datos!$C$19+SQRT((Datos!$E$19-Datos!$C$19)*(Datos!$D$19-Datos!$C$19)*N139),Datos!$E$19-SQRT((Datos!$E$19-Datos!$C$19)*(Datos!$E$19-Datos!$D$19)*(1-N139)))</f>
        <v>38092.4282030869</v>
      </c>
      <c r="P139" s="24" t="n">
        <f aca="true">RAND()</f>
        <v>0.827337754212078</v>
      </c>
      <c r="Q139" s="26" t="n">
        <f aca="false">IF(P139&lt;=(Datos!$D$23-Datos!$C$23)/(Datos!$E$23-Datos!$C$23),Datos!$C$23+SQRT((Datos!$E$23-Datos!$C$23)*(Datos!$D$23-Datos!$C$23)*P139),Datos!$E$23-SQRT((Datos!$E$23-Datos!$C$23)*(Datos!$E$23-Datos!$D$23)*(1-P139)))</f>
        <v>0.162370704993725</v>
      </c>
      <c r="R139" s="24" t="n">
        <f aca="true">RAND()</f>
        <v>0.998847289948459</v>
      </c>
      <c r="S139" s="26" t="n">
        <f aca="false">IF(R139&lt;=(Datos!$D$24-Datos!$C$24)/(Datos!$E$24-Datos!$C$24),Datos!$C$24+SQRT((Datos!$E$24-Datos!$C$24)*(Datos!$D$24-Datos!$C$24)*R139),Datos!$E$24-SQRT((Datos!$E$24-Datos!$C$24)*(Datos!$E$24-Datos!$D$24)*(1-R139)))</f>
        <v>0.178559556286149</v>
      </c>
      <c r="T139" s="24" t="n">
        <f aca="true">RAND()</f>
        <v>0.0725516004713097</v>
      </c>
      <c r="U139" s="26" t="n">
        <f aca="false">IF(T139&lt;=(Datos!$D$25-Datos!$C$25)/(Datos!$E$25-Datos!$C$25),Datos!$C$25+SQRT((Datos!$E$25-Datos!$C$25)*(Datos!$D$25-Datos!$C$25)*T139),Datos!$E$25-SQRT((Datos!$E$25-Datos!$C$25)*(Datos!$E$25-Datos!$D$25)*(1-T139)))</f>
        <v>0.162343352907122</v>
      </c>
      <c r="V139" s="24" t="n">
        <f aca="true">RAND()</f>
        <v>0.331199547016661</v>
      </c>
      <c r="W139" s="26" t="n">
        <f aca="false">IF(V139&lt;=(Datos!$D$26-Datos!$C$26)/(Datos!$E$26-Datos!$C$26),Datos!$C$26+SQRT((Datos!$E$26-Datos!$C$26)*(Datos!$D$26-Datos!$C$26)*V139),Datos!$E$26-SQRT((Datos!$E$26-Datos!$C$26)*(Datos!$E$26-Datos!$D$26)*(1-V139)))</f>
        <v>0.201618168849849</v>
      </c>
      <c r="X139" s="24" t="n">
        <f aca="true">RAND()</f>
        <v>0.317310825652228</v>
      </c>
      <c r="Y139" s="26" t="n">
        <f aca="false">IF(X139&lt;=(Datos!$D$27-Datos!$C$27)/(Datos!$E$27-Datos!$C$27),Datos!$C$27+SQRT((Datos!$E$27-Datos!$C$27)*(Datos!$D$27-Datos!$C$27)*X139),Datos!$E$27-SQRT((Datos!$E$27-Datos!$C$27)*(Datos!$E$27-Datos!$D$27)*(1-X139)))</f>
        <v>0.219270108118369</v>
      </c>
      <c r="Z139" s="24" t="n">
        <f aca="false">(1+Q139)</f>
        <v>1.16237070499373</v>
      </c>
      <c r="AA139" s="24" t="n">
        <f aca="false">Z139*(1+S139)</f>
        <v>1.36992310231742</v>
      </c>
      <c r="AB139" s="24" t="n">
        <f aca="false">AA139*(1+U139)</f>
        <v>1.59232101197256</v>
      </c>
      <c r="AC139" s="24" t="n">
        <f aca="false">AB139*(1+W139)</f>
        <v>1.91336185862761</v>
      </c>
      <c r="AD139" s="24" t="n">
        <f aca="false">AC139*(1+Y139)</f>
        <v>2.33290492023844</v>
      </c>
      <c r="AE139" s="23" t="n">
        <f aca="false">E139*Q139</f>
        <v>5560.98429550848</v>
      </c>
      <c r="AF139" s="23" t="n">
        <f aca="false">AE139*(1+S139)</f>
        <v>6553.95118382871</v>
      </c>
      <c r="AG139" s="23" t="n">
        <f aca="false">AF139*(1+U139)</f>
        <v>7617.94159380107</v>
      </c>
      <c r="AH139" s="23" t="n">
        <f aca="false">AG139*(1+W139)</f>
        <v>9153.85702834834</v>
      </c>
      <c r="AI139" s="23" t="n">
        <f aca="false">AH139*(1+Y139)</f>
        <v>11161.0242486544</v>
      </c>
      <c r="AJ139" s="25" t="n">
        <f aca="false">G139*Z139</f>
        <v>42861.0741615177</v>
      </c>
      <c r="AK139" s="25" t="n">
        <f aca="false">I139*AA139</f>
        <v>57597.8001070623</v>
      </c>
      <c r="AL139" s="25" t="n">
        <f aca="false">K139*AB139</f>
        <v>65394.5853143255</v>
      </c>
      <c r="AM139" s="25" t="n">
        <f aca="false">M139*AC139</f>
        <v>75287.9840377655</v>
      </c>
      <c r="AN139" s="25" t="n">
        <f aca="false">O139*AD139</f>
        <v>88866.0131788111</v>
      </c>
      <c r="AO139" s="25" t="n">
        <f aca="false">C139/Datos!$D$8</f>
        <v>13897.236825403</v>
      </c>
      <c r="AP139" s="25" t="n">
        <f aca="false">AJ139-AO139</f>
        <v>28963.8373361147</v>
      </c>
      <c r="AQ139" s="25" t="n">
        <f aca="false">AK139-AO139</f>
        <v>43700.5632816593</v>
      </c>
      <c r="AR139" s="25" t="n">
        <f aca="false">AL139-AO139</f>
        <v>51497.3484889225</v>
      </c>
      <c r="AS139" s="25" t="n">
        <f aca="false">AM139-AO139</f>
        <v>61390.7472123624</v>
      </c>
      <c r="AT139" s="25" t="n">
        <f aca="false">AN139-AO139</f>
        <v>74968.7763534081</v>
      </c>
      <c r="AU139" s="25" t="n">
        <f aca="false">AP139*Datos!$D$6</f>
        <v>14481.9186680574</v>
      </c>
      <c r="AV139" s="25" t="n">
        <f aca="false">AQ139*Datos!$D$6</f>
        <v>21850.2816408296</v>
      </c>
      <c r="AW139" s="25" t="n">
        <f aca="false">AR139*Datos!$D$6</f>
        <v>25748.6742444613</v>
      </c>
      <c r="AX139" s="25" t="n">
        <f aca="false">AS139*Datos!$D$6</f>
        <v>30695.3736061812</v>
      </c>
      <c r="AY139" s="25" t="n">
        <f aca="false">AT139*Datos!$D$6</f>
        <v>37484.3881767041</v>
      </c>
      <c r="AZ139" s="25" t="n">
        <f aca="false">AJ139-AU139-AE139</f>
        <v>22818.1711979519</v>
      </c>
      <c r="BA139" s="25" t="n">
        <f aca="false">AK139-AV139-AF139</f>
        <v>29193.5672824039</v>
      </c>
      <c r="BB139" s="25" t="n">
        <f aca="false">AL139-AW139-AG139</f>
        <v>32027.9694760632</v>
      </c>
      <c r="BC139" s="25" t="n">
        <f aca="false">AM139-AX139-AH139</f>
        <v>35438.7534032359</v>
      </c>
      <c r="BD139" s="25" t="n">
        <f aca="false">AN139-AY139-AI139</f>
        <v>40220.6007534527</v>
      </c>
      <c r="BE139" s="25" t="n">
        <f aca="false">AZ139/Z139</f>
        <v>19630.7177219122</v>
      </c>
      <c r="BF139" s="25" t="n">
        <f aca="false">BA139/AA139</f>
        <v>21310.3693433732</v>
      </c>
      <c r="BG139" s="25" t="n">
        <f aca="false">BB139/AB139</f>
        <v>20114.0154750499</v>
      </c>
      <c r="BH139" s="25" t="n">
        <f aca="false">BC139/AC139</f>
        <v>18521.7204176188</v>
      </c>
      <c r="BI139" s="25" t="n">
        <f aca="false">BD139/AD139</f>
        <v>17240.5657875426</v>
      </c>
      <c r="BJ139" s="25" t="n">
        <f aca="false">E139*AD139</f>
        <v>79898.9425146721</v>
      </c>
      <c r="BK139" s="25" t="n">
        <f aca="false">0.2*C139*AD139</f>
        <v>32420.9321677016</v>
      </c>
      <c r="BL139" s="25" t="n">
        <f aca="false">BJ139+BK139</f>
        <v>112319.874682374</v>
      </c>
      <c r="BM139" s="25" t="n">
        <f aca="false">BK139*Datos!$D$6</f>
        <v>16210.4660838508</v>
      </c>
      <c r="BN139" s="25" t="n">
        <f aca="false">BL139-BM139</f>
        <v>96109.4085985229</v>
      </c>
      <c r="BO139" s="25" t="n">
        <f aca="false">BN139/AD139</f>
        <v>41197.3105996534</v>
      </c>
      <c r="BP139" s="25" t="n">
        <f aca="false">-(C139+E139)</f>
        <v>-103734.876313967</v>
      </c>
      <c r="BQ139" s="25" t="n">
        <f aca="false">BE139</f>
        <v>19630.7177219122</v>
      </c>
      <c r="BR139" s="25" t="n">
        <f aca="false">BF139</f>
        <v>21310.3693433732</v>
      </c>
      <c r="BS139" s="25" t="n">
        <f aca="false">BG139</f>
        <v>20114.0154750499</v>
      </c>
      <c r="BT139" s="25" t="n">
        <f aca="false">BH139</f>
        <v>18521.7204176188</v>
      </c>
      <c r="BU139" s="25" t="n">
        <f aca="false">BI139+BO139</f>
        <v>58437.876387196</v>
      </c>
      <c r="BV139" s="27" t="n">
        <f aca="false">IFERROR(IRR(BP139:BU139,0.1),NA())*100</f>
        <v>8.63592237989114</v>
      </c>
    </row>
    <row r="140" customFormat="false" ht="15" hidden="false" customHeight="true" outlineLevel="0" collapsed="false">
      <c r="A140" s="23" t="n">
        <v>139</v>
      </c>
      <c r="B140" s="24" t="n">
        <f aca="true">RAND()</f>
        <v>0.120443480497992</v>
      </c>
      <c r="C140" s="25" t="n">
        <f aca="false">IF(B140&lt;=(Datos!$D$14-Datos!$C$14)/(Datos!$E$14-Datos!$C$14),Datos!$C$14+SQRT((Datos!$E$14-Datos!$C$14)*(Datos!$D$14-Datos!$C$14)*B140),Datos!$E$14-SQRT((Datos!$E$14-Datos!$C$14)*(Datos!$E$14-Datos!$D$14)*(1-B140)))</f>
        <v>66940.9936031664</v>
      </c>
      <c r="D140" s="24" t="n">
        <f aca="true">RAND()</f>
        <v>0.273950012777662</v>
      </c>
      <c r="E140" s="25" t="n">
        <f aca="false">IF(D140&lt;=(Datos!$D$15-Datos!$C$15)/(Datos!$E$15-Datos!$C$15),Datos!$C$15+SQRT((Datos!$E$15-Datos!$C$15)*(Datos!$D$15-Datos!$C$15)*D140),Datos!$E$15-SQRT((Datos!$E$15-Datos!$C$15)*(Datos!$E$15-Datos!$D$15)*(1-D140)))</f>
        <v>29532.7972553738</v>
      </c>
      <c r="F140" s="24" t="n">
        <f aca="true">RAND()</f>
        <v>0.779543060509049</v>
      </c>
      <c r="G140" s="25" t="n">
        <f aca="false">IF(F140&lt;=(Datos!$D$19-Datos!$C$19)/(Datos!$E$19-Datos!$C$19),Datos!$C$19+SQRT((Datos!$E$19-Datos!$C$19)*(Datos!$D$19-Datos!$C$19)*F140),Datos!$E$19-SQRT((Datos!$E$19-Datos!$C$19)*(Datos!$E$19-Datos!$D$19)*(1-F140)))</f>
        <v>40933.764583571</v>
      </c>
      <c r="H140" s="24" t="n">
        <f aca="true">RAND()</f>
        <v>0.419150480761078</v>
      </c>
      <c r="I140" s="25" t="n">
        <f aca="false">IF(H140&lt;=(Datos!$D$19-Datos!$C$19)/(Datos!$E$19-Datos!$C$19),Datos!$C$19+SQRT((Datos!$E$19-Datos!$C$19)*(Datos!$D$19-Datos!$C$19)*H140),Datos!$E$19-SQRT((Datos!$E$19-Datos!$C$19)*(Datos!$E$19-Datos!$D$19)*(1-H140)))</f>
        <v>37929.2226677123</v>
      </c>
      <c r="J140" s="24" t="n">
        <f aca="true">RAND()</f>
        <v>0.959244186280699</v>
      </c>
      <c r="K140" s="25" t="n">
        <f aca="false">IF(J140&lt;=(Datos!$D$19-Datos!$C$19)/(Datos!$E$19-Datos!$C$19),Datos!$C$19+SQRT((Datos!$E$19-Datos!$C$19)*(Datos!$D$19-Datos!$C$19)*J140),Datos!$E$19-SQRT((Datos!$E$19-Datos!$C$19)*(Datos!$E$19-Datos!$D$19)*(1-J140)))</f>
        <v>43251.6619237266</v>
      </c>
      <c r="L140" s="24" t="n">
        <f aca="true">RAND()</f>
        <v>0.614147758350506</v>
      </c>
      <c r="M140" s="25" t="n">
        <f aca="false">IF(L140&lt;=(Datos!$D$19-Datos!$C$19)/(Datos!$E$19-Datos!$C$19),Datos!$C$19+SQRT((Datos!$E$19-Datos!$C$19)*(Datos!$D$19-Datos!$C$19)*L140),Datos!$E$19-SQRT((Datos!$E$19-Datos!$C$19)*(Datos!$E$19-Datos!$D$19)*(1-L140)))</f>
        <v>39598.0291598107</v>
      </c>
      <c r="N140" s="24" t="n">
        <f aca="true">RAND()</f>
        <v>0.522607648238214</v>
      </c>
      <c r="O140" s="25" t="n">
        <f aca="false">IF(N140&lt;=(Datos!$D$19-Datos!$C$19)/(Datos!$E$19-Datos!$C$19),Datos!$C$19+SQRT((Datos!$E$19-Datos!$C$19)*(Datos!$D$19-Datos!$C$19)*N140),Datos!$E$19-SQRT((Datos!$E$19-Datos!$C$19)*(Datos!$E$19-Datos!$D$19)*(1-N140)))</f>
        <v>38853.8775254536</v>
      </c>
      <c r="P140" s="24" t="n">
        <f aca="true">RAND()</f>
        <v>0.716434464799901</v>
      </c>
      <c r="Q140" s="26" t="n">
        <f aca="false">IF(P140&lt;=(Datos!$D$23-Datos!$C$23)/(Datos!$E$23-Datos!$C$23),Datos!$C$23+SQRT((Datos!$E$23-Datos!$C$23)*(Datos!$D$23-Datos!$C$23)*P140),Datos!$E$23-SQRT((Datos!$E$23-Datos!$C$23)*(Datos!$E$23-Datos!$D$23)*(1-P140)))</f>
        <v>0.157407568449585</v>
      </c>
      <c r="R140" s="24" t="n">
        <f aca="true">RAND()</f>
        <v>0.985042870966336</v>
      </c>
      <c r="S140" s="26" t="n">
        <f aca="false">IF(R140&lt;=(Datos!$D$24-Datos!$C$24)/(Datos!$E$24-Datos!$C$24),Datos!$C$24+SQRT((Datos!$E$24-Datos!$C$24)*(Datos!$D$24-Datos!$C$24)*R140),Datos!$E$24-SQRT((Datos!$E$24-Datos!$C$24)*(Datos!$E$24-Datos!$D$24)*(1-R140)))</f>
        <v>0.174811278359693</v>
      </c>
      <c r="T140" s="24" t="n">
        <f aca="true">RAND()</f>
        <v>0.598250127560947</v>
      </c>
      <c r="U140" s="26" t="n">
        <f aca="false">IF(T140&lt;=(Datos!$D$25-Datos!$C$25)/(Datos!$E$25-Datos!$C$25),Datos!$C$25+SQRT((Datos!$E$25-Datos!$C$25)*(Datos!$D$25-Datos!$C$25)*T140),Datos!$E$25-SQRT((Datos!$E$25-Datos!$C$25)*(Datos!$E$25-Datos!$D$25)*(1-T140)))</f>
        <v>0.186460476407239</v>
      </c>
      <c r="V140" s="24" t="n">
        <f aca="true">RAND()</f>
        <v>0.310406195987059</v>
      </c>
      <c r="W140" s="26" t="n">
        <f aca="false">IF(V140&lt;=(Datos!$D$26-Datos!$C$26)/(Datos!$E$26-Datos!$C$26),Datos!$C$26+SQRT((Datos!$E$26-Datos!$C$26)*(Datos!$D$26-Datos!$C$26)*V140),Datos!$E$26-SQRT((Datos!$E$26-Datos!$C$26)*(Datos!$E$26-Datos!$D$26)*(1-V140)))</f>
        <v>0.200871817517383</v>
      </c>
      <c r="X140" s="24" t="n">
        <f aca="true">RAND()</f>
        <v>0.108454772752672</v>
      </c>
      <c r="Y140" s="26" t="n">
        <f aca="false">IF(X140&lt;=(Datos!$D$27-Datos!$C$27)/(Datos!$E$27-Datos!$C$27),Datos!$C$27+SQRT((Datos!$E$27-Datos!$C$27)*(Datos!$D$27-Datos!$C$27)*X140),Datos!$E$27-SQRT((Datos!$E$27-Datos!$C$27)*(Datos!$E$27-Datos!$D$27)*(1-X140)))</f>
        <v>0.207112214539101</v>
      </c>
      <c r="Z140" s="24" t="n">
        <f aca="false">(1+Q140)</f>
        <v>1.15740756844959</v>
      </c>
      <c r="AA140" s="24" t="n">
        <f aca="false">Z140*(1+S140)</f>
        <v>1.35973546507344</v>
      </c>
      <c r="AB140" s="24" t="n">
        <f aca="false">AA140*(1+U140)</f>
        <v>1.61327238767885</v>
      </c>
      <c r="AC140" s="24" t="n">
        <f aca="false">AB140*(1+W140)</f>
        <v>1.93733334434251</v>
      </c>
      <c r="AD140" s="24" t="n">
        <f aca="false">AC140*(1+Y140)</f>
        <v>2.33857874358973</v>
      </c>
      <c r="AE140" s="23" t="n">
        <f aca="false">E140*Q140</f>
        <v>4648.68580548298</v>
      </c>
      <c r="AF140" s="23" t="n">
        <f aca="false">AE140*(1+S140)</f>
        <v>5461.32851383202</v>
      </c>
      <c r="AG140" s="23" t="n">
        <f aca="false">AF140*(1+U140)</f>
        <v>6479.65043033757</v>
      </c>
      <c r="AH140" s="23" t="n">
        <f aca="false">AG140*(1+W140)</f>
        <v>7781.22958915678</v>
      </c>
      <c r="AI140" s="23" t="n">
        <f aca="false">AH140*(1+Y140)</f>
        <v>9392.81728120421</v>
      </c>
      <c r="AJ140" s="25" t="n">
        <f aca="false">G140*Z140</f>
        <v>47377.0489341587</v>
      </c>
      <c r="AK140" s="25" t="n">
        <f aca="false">I140*AA140</f>
        <v>51573.7092239558</v>
      </c>
      <c r="AL140" s="25" t="n">
        <f aca="false">K140*AB140</f>
        <v>69776.7119027689</v>
      </c>
      <c r="AM140" s="25" t="n">
        <f aca="false">M140*AC140</f>
        <v>76714.5822615484</v>
      </c>
      <c r="AN140" s="25" t="n">
        <f aca="false">O140*AD140</f>
        <v>90862.8520870646</v>
      </c>
      <c r="AO140" s="25" t="n">
        <f aca="false">C140/Datos!$D$8</f>
        <v>13388.1987206333</v>
      </c>
      <c r="AP140" s="25" t="n">
        <f aca="false">AJ140-AO140</f>
        <v>33988.8502135254</v>
      </c>
      <c r="AQ140" s="25" t="n">
        <f aca="false">AK140-AO140</f>
        <v>38185.5105033225</v>
      </c>
      <c r="AR140" s="25" t="n">
        <f aca="false">AL140-AO140</f>
        <v>56388.5131821356</v>
      </c>
      <c r="AS140" s="25" t="n">
        <f aca="false">AM140-AO140</f>
        <v>63326.3835409151</v>
      </c>
      <c r="AT140" s="25" t="n">
        <f aca="false">AN140-AO140</f>
        <v>77474.6533664314</v>
      </c>
      <c r="AU140" s="25" t="n">
        <f aca="false">AP140*Datos!$D$6</f>
        <v>16994.4251067627</v>
      </c>
      <c r="AV140" s="25" t="n">
        <f aca="false">AQ140*Datos!$D$6</f>
        <v>19092.7552516613</v>
      </c>
      <c r="AW140" s="25" t="n">
        <f aca="false">AR140*Datos!$D$6</f>
        <v>28194.2565910678</v>
      </c>
      <c r="AX140" s="25" t="n">
        <f aca="false">AS140*Datos!$D$6</f>
        <v>31663.1917704575</v>
      </c>
      <c r="AY140" s="25" t="n">
        <f aca="false">AT140*Datos!$D$6</f>
        <v>38737.3266832157</v>
      </c>
      <c r="AZ140" s="25" t="n">
        <f aca="false">AJ140-AU140-AE140</f>
        <v>25733.938021913</v>
      </c>
      <c r="BA140" s="25" t="n">
        <f aca="false">AK140-AV140-AF140</f>
        <v>27019.6254584625</v>
      </c>
      <c r="BB140" s="25" t="n">
        <f aca="false">AL140-AW140-AG140</f>
        <v>35102.8048813635</v>
      </c>
      <c r="BC140" s="25" t="n">
        <f aca="false">AM140-AX140-AH140</f>
        <v>37270.160901934</v>
      </c>
      <c r="BD140" s="25" t="n">
        <f aca="false">AN140-AY140-AI140</f>
        <v>42732.7081226447</v>
      </c>
      <c r="BE140" s="25" t="n">
        <f aca="false">AZ140/Z140</f>
        <v>22234.1193572677</v>
      </c>
      <c r="BF140" s="25" t="n">
        <f aca="false">BA140/AA140</f>
        <v>19871.2368342935</v>
      </c>
      <c r="BG140" s="25" t="n">
        <f aca="false">BB140/AB140</f>
        <v>21758.7588738618</v>
      </c>
      <c r="BH140" s="25" t="n">
        <f aca="false">BC140/AC140</f>
        <v>19237.8668393707</v>
      </c>
      <c r="BI140" s="25" t="n">
        <f aca="false">BD140/AD140</f>
        <v>18272.9395962309</v>
      </c>
      <c r="BJ140" s="25" t="n">
        <f aca="false">E140*AD140</f>
        <v>69064.7719001625</v>
      </c>
      <c r="BK140" s="25" t="n">
        <f aca="false">0.2*C140*AD140</f>
        <v>31309.3569430282</v>
      </c>
      <c r="BL140" s="25" t="n">
        <f aca="false">BJ140+BK140</f>
        <v>100374.128843191</v>
      </c>
      <c r="BM140" s="25" t="n">
        <f aca="false">BK140*Datos!$D$6</f>
        <v>15654.6784715141</v>
      </c>
      <c r="BN140" s="25" t="n">
        <f aca="false">BL140-BM140</f>
        <v>84719.4503716766</v>
      </c>
      <c r="BO140" s="25" t="n">
        <f aca="false">BN140/AD140</f>
        <v>36226.8966156905</v>
      </c>
      <c r="BP140" s="25" t="n">
        <f aca="false">-(C140+E140)</f>
        <v>-96473.7908585402</v>
      </c>
      <c r="BQ140" s="25" t="n">
        <f aca="false">BE140</f>
        <v>22234.1193572677</v>
      </c>
      <c r="BR140" s="25" t="n">
        <f aca="false">BF140</f>
        <v>19871.2368342935</v>
      </c>
      <c r="BS140" s="25" t="n">
        <f aca="false">BG140</f>
        <v>21758.7588738618</v>
      </c>
      <c r="BT140" s="25" t="n">
        <f aca="false">BH140</f>
        <v>19237.8668393707</v>
      </c>
      <c r="BU140" s="25" t="n">
        <f aca="false">BI140+BO140</f>
        <v>54499.8362119214</v>
      </c>
      <c r="BV140" s="27" t="n">
        <f aca="false">IFERROR(IRR(BP140:BU140,0.1),NA())*100</f>
        <v>11.2178853071063</v>
      </c>
    </row>
    <row r="141" customFormat="false" ht="15" hidden="false" customHeight="true" outlineLevel="0" collapsed="false">
      <c r="A141" s="23" t="n">
        <v>140</v>
      </c>
      <c r="B141" s="24" t="n">
        <f aca="true">RAND()</f>
        <v>0.554461479312517</v>
      </c>
      <c r="C141" s="25" t="n">
        <f aca="false">IF(B141&lt;=(Datos!$D$14-Datos!$C$14)/(Datos!$E$14-Datos!$C$14),Datos!$C$14+SQRT((Datos!$E$14-Datos!$C$14)*(Datos!$D$14-Datos!$C$14)*B141),Datos!$E$14-SQRT((Datos!$E$14-Datos!$C$14)*(Datos!$E$14-Datos!$D$14)*(1-B141)))</f>
        <v>76877.5817695255</v>
      </c>
      <c r="D141" s="24" t="n">
        <f aca="true">RAND()</f>
        <v>0.770470772690467</v>
      </c>
      <c r="E141" s="25" t="n">
        <f aca="false">IF(D141&lt;=(Datos!$D$15-Datos!$C$15)/(Datos!$E$15-Datos!$C$15),Datos!$C$15+SQRT((Datos!$E$15-Datos!$C$15)*(Datos!$D$15-Datos!$C$15)*D141),Datos!$E$15-SQRT((Datos!$E$15-Datos!$C$15)*(Datos!$E$15-Datos!$D$15)*(1-D141)))</f>
        <v>34132.3442418262</v>
      </c>
      <c r="F141" s="24" t="n">
        <f aca="true">RAND()</f>
        <v>0.754392081605099</v>
      </c>
      <c r="G141" s="25" t="n">
        <f aca="false">IF(F141&lt;=(Datos!$D$19-Datos!$C$19)/(Datos!$E$19-Datos!$C$19),Datos!$C$19+SQRT((Datos!$E$19-Datos!$C$19)*(Datos!$D$19-Datos!$C$19)*F141),Datos!$E$19-SQRT((Datos!$E$19-Datos!$C$19)*(Datos!$E$19-Datos!$D$19)*(1-F141)))</f>
        <v>40708.0780669242</v>
      </c>
      <c r="H141" s="24" t="n">
        <f aca="true">RAND()</f>
        <v>0.474323781076407</v>
      </c>
      <c r="I141" s="25" t="n">
        <f aca="false">IF(H141&lt;=(Datos!$D$19-Datos!$C$19)/(Datos!$E$19-Datos!$C$19),Datos!$C$19+SQRT((Datos!$E$19-Datos!$C$19)*(Datos!$D$19-Datos!$C$19)*H141),Datos!$E$19-SQRT((Datos!$E$19-Datos!$C$19)*(Datos!$E$19-Datos!$D$19)*(1-H141)))</f>
        <v>38434.9610053314</v>
      </c>
      <c r="J141" s="24" t="n">
        <f aca="true">RAND()</f>
        <v>0.207455782608687</v>
      </c>
      <c r="K141" s="25" t="n">
        <f aca="false">IF(J141&lt;=(Datos!$D$19-Datos!$C$19)/(Datos!$E$19-Datos!$C$19),Datos!$C$19+SQRT((Datos!$E$19-Datos!$C$19)*(Datos!$D$19-Datos!$C$19)*J141),Datos!$E$19-SQRT((Datos!$E$19-Datos!$C$19)*(Datos!$E$19-Datos!$D$19)*(1-J141)))</f>
        <v>35578.3839408294</v>
      </c>
      <c r="L141" s="24" t="n">
        <f aca="true">RAND()</f>
        <v>0.642450823115344</v>
      </c>
      <c r="M141" s="25" t="n">
        <f aca="false">IF(L141&lt;=(Datos!$D$19-Datos!$C$19)/(Datos!$E$19-Datos!$C$19),Datos!$C$19+SQRT((Datos!$E$19-Datos!$C$19)*(Datos!$D$19-Datos!$C$19)*L141),Datos!$E$19-SQRT((Datos!$E$19-Datos!$C$19)*(Datos!$E$19-Datos!$D$19)*(1-L141)))</f>
        <v>39816.7012518107</v>
      </c>
      <c r="N141" s="24" t="n">
        <f aca="true">RAND()</f>
        <v>0.472971273120707</v>
      </c>
      <c r="O141" s="25" t="n">
        <f aca="false">IF(N141&lt;=(Datos!$D$19-Datos!$C$19)/(Datos!$E$19-Datos!$C$19),Datos!$C$19+SQRT((Datos!$E$19-Datos!$C$19)*(Datos!$D$19-Datos!$C$19)*N141),Datos!$E$19-SQRT((Datos!$E$19-Datos!$C$19)*(Datos!$E$19-Datos!$D$19)*(1-N141)))</f>
        <v>38422.9265085305</v>
      </c>
      <c r="P141" s="24" t="n">
        <f aca="true">RAND()</f>
        <v>0.602158767861126</v>
      </c>
      <c r="Q141" s="26" t="n">
        <f aca="false">IF(P141&lt;=(Datos!$D$23-Datos!$C$23)/(Datos!$E$23-Datos!$C$23),Datos!$C$23+SQRT((Datos!$E$23-Datos!$C$23)*(Datos!$D$23-Datos!$C$23)*P141),Datos!$E$23-SQRT((Datos!$E$23-Datos!$C$23)*(Datos!$E$23-Datos!$D$23)*(1-P141)))</f>
        <v>0.153239689503857</v>
      </c>
      <c r="R141" s="24" t="n">
        <f aca="true">RAND()</f>
        <v>0.968282161883329</v>
      </c>
      <c r="S141" s="26" t="n">
        <f aca="false">IF(R141&lt;=(Datos!$D$24-Datos!$C$24)/(Datos!$E$24-Datos!$C$24),Datos!$C$24+SQRT((Datos!$E$24-Datos!$C$24)*(Datos!$D$24-Datos!$C$24)*R141),Datos!$E$24-SQRT((Datos!$E$24-Datos!$C$24)*(Datos!$E$24-Datos!$D$24)*(1-R141)))</f>
        <v>0.17244406798535</v>
      </c>
      <c r="T141" s="24" t="n">
        <f aca="true">RAND()</f>
        <v>0.827321968962735</v>
      </c>
      <c r="U141" s="26" t="n">
        <f aca="false">IF(T141&lt;=(Datos!$D$25-Datos!$C$25)/(Datos!$E$25-Datos!$C$25),Datos!$C$25+SQRT((Datos!$E$25-Datos!$C$25)*(Datos!$D$25-Datos!$C$25)*T141),Datos!$E$25-SQRT((Datos!$E$25-Datos!$C$25)*(Datos!$E$25-Datos!$D$25)*(1-T141)))</f>
        <v>0.198011400979045</v>
      </c>
      <c r="V141" s="24" t="n">
        <f aca="true">RAND()</f>
        <v>0.0721495819642551</v>
      </c>
      <c r="W141" s="26" t="n">
        <f aca="false">IF(V141&lt;=(Datos!$D$26-Datos!$C$26)/(Datos!$E$26-Datos!$C$26),Datos!$C$26+SQRT((Datos!$E$26-Datos!$C$26)*(Datos!$D$26-Datos!$C$26)*V141),Datos!$E$26-SQRT((Datos!$E$26-Datos!$C$26)*(Datos!$E$26-Datos!$D$26)*(1-V141)))</f>
        <v>0.190050344011523</v>
      </c>
      <c r="X141" s="24" t="n">
        <f aca="true">RAND()</f>
        <v>0.255669071805152</v>
      </c>
      <c r="Y141" s="26" t="n">
        <f aca="false">IF(X141&lt;=(Datos!$D$27-Datos!$C$27)/(Datos!$E$27-Datos!$C$27),Datos!$C$27+SQRT((Datos!$E$27-Datos!$C$27)*(Datos!$D$27-Datos!$C$27)*X141),Datos!$E$27-SQRT((Datos!$E$27-Datos!$C$27)*(Datos!$E$27-Datos!$D$27)*(1-X141)))</f>
        <v>0.216273684436598</v>
      </c>
      <c r="Z141" s="24" t="n">
        <f aca="false">(1+Q141)</f>
        <v>1.15323968950386</v>
      </c>
      <c r="AA141" s="24" t="n">
        <f aca="false">Z141*(1+S141)</f>
        <v>1.35210903292406</v>
      </c>
      <c r="AB141" s="24" t="n">
        <f aca="false">AA141*(1+U141)</f>
        <v>1.61984203680978</v>
      </c>
      <c r="AC141" s="24" t="n">
        <f aca="false">AB141*(1+W141)</f>
        <v>1.92769357314981</v>
      </c>
      <c r="AD141" s="24" t="n">
        <f aca="false">AC141*(1+Y141)</f>
        <v>2.34460296467966</v>
      </c>
      <c r="AE141" s="23" t="n">
        <f aca="false">E141*Q141</f>
        <v>5230.42983365622</v>
      </c>
      <c r="AF141" s="23" t="n">
        <f aca="false">AE141*(1+S141)</f>
        <v>6132.38643148383</v>
      </c>
      <c r="AG141" s="23" t="n">
        <f aca="false">AF141*(1+U141)</f>
        <v>7346.66886012683</v>
      </c>
      <c r="AH141" s="23" t="n">
        <f aca="false">AG141*(1+W141)</f>
        <v>8742.90580433268</v>
      </c>
      <c r="AI141" s="23" t="n">
        <f aca="false">AH141*(1+Y141)</f>
        <v>10633.7662553178</v>
      </c>
      <c r="AJ141" s="25" t="n">
        <f aca="false">G141*Z141</f>
        <v>46946.1713101984</v>
      </c>
      <c r="AK141" s="25" t="n">
        <f aca="false">I141*AA141</f>
        <v>51968.2579553928</v>
      </c>
      <c r="AL141" s="25" t="n">
        <f aca="false">K141*AB141</f>
        <v>57631.3619091134</v>
      </c>
      <c r="AM141" s="25" t="n">
        <f aca="false">M141*AC141</f>
        <v>76754.3991071413</v>
      </c>
      <c r="AN141" s="25" t="n">
        <f aca="false">O141*AD141</f>
        <v>90086.5074035695</v>
      </c>
      <c r="AO141" s="25" t="n">
        <f aca="false">C141/Datos!$D$8</f>
        <v>15375.5163539051</v>
      </c>
      <c r="AP141" s="25" t="n">
        <f aca="false">AJ141-AO141</f>
        <v>31570.6549562933</v>
      </c>
      <c r="AQ141" s="25" t="n">
        <f aca="false">AK141-AO141</f>
        <v>36592.7416014877</v>
      </c>
      <c r="AR141" s="25" t="n">
        <f aca="false">AL141-AO141</f>
        <v>42255.8455552083</v>
      </c>
      <c r="AS141" s="25" t="n">
        <f aca="false">AM141-AO141</f>
        <v>61378.8827532362</v>
      </c>
      <c r="AT141" s="25" t="n">
        <f aca="false">AN141-AO141</f>
        <v>74710.9910496644</v>
      </c>
      <c r="AU141" s="25" t="n">
        <f aca="false">AP141*Datos!$D$6</f>
        <v>15785.3274781466</v>
      </c>
      <c r="AV141" s="25" t="n">
        <f aca="false">AQ141*Datos!$D$6</f>
        <v>18296.3708007438</v>
      </c>
      <c r="AW141" s="25" t="n">
        <f aca="false">AR141*Datos!$D$6</f>
        <v>21127.9227776042</v>
      </c>
      <c r="AX141" s="25" t="n">
        <f aca="false">AS141*Datos!$D$6</f>
        <v>30689.4413766181</v>
      </c>
      <c r="AY141" s="25" t="n">
        <f aca="false">AT141*Datos!$D$6</f>
        <v>37355.4955248322</v>
      </c>
      <c r="AZ141" s="25" t="n">
        <f aca="false">AJ141-AU141-AE141</f>
        <v>25930.4139983955</v>
      </c>
      <c r="BA141" s="25" t="n">
        <f aca="false">AK141-AV141-AF141</f>
        <v>27539.5007231651</v>
      </c>
      <c r="BB141" s="25" t="n">
        <f aca="false">AL141-AW141-AG141</f>
        <v>29156.7702713824</v>
      </c>
      <c r="BC141" s="25" t="n">
        <f aca="false">AM141-AX141-AH141</f>
        <v>37322.0519261905</v>
      </c>
      <c r="BD141" s="25" t="n">
        <f aca="false">AN141-AY141-AI141</f>
        <v>42097.2456234195</v>
      </c>
      <c r="BE141" s="25" t="n">
        <f aca="false">AZ141/Z141</f>
        <v>22484.8435536859</v>
      </c>
      <c r="BF141" s="25" t="n">
        <f aca="false">BA141/AA141</f>
        <v>20367.8106222013</v>
      </c>
      <c r="BG141" s="25" t="n">
        <f aca="false">BB141/AB141</f>
        <v>17999.7614636583</v>
      </c>
      <c r="BH141" s="25" t="n">
        <f aca="false">BC141/AC141</f>
        <v>19360.9878904183</v>
      </c>
      <c r="BI141" s="25" t="n">
        <f aca="false">BD141/AD141</f>
        <v>17954.9570897907</v>
      </c>
      <c r="BJ141" s="25" t="n">
        <f aca="false">E141*AD141</f>
        <v>80026.7955008526</v>
      </c>
      <c r="BK141" s="25" t="n">
        <f aca="false">0.2*C141*AD141</f>
        <v>36049.4812268466</v>
      </c>
      <c r="BL141" s="25" t="n">
        <f aca="false">BJ141+BK141</f>
        <v>116076.276727699</v>
      </c>
      <c r="BM141" s="25" t="n">
        <f aca="false">BK141*Datos!$D$6</f>
        <v>18024.7406134233</v>
      </c>
      <c r="BN141" s="25" t="n">
        <f aca="false">BL141-BM141</f>
        <v>98051.5361142759</v>
      </c>
      <c r="BO141" s="25" t="n">
        <f aca="false">BN141/AD141</f>
        <v>41820.1024187788</v>
      </c>
      <c r="BP141" s="25" t="n">
        <f aca="false">-(C141+E141)</f>
        <v>-111009.926011352</v>
      </c>
      <c r="BQ141" s="25" t="n">
        <f aca="false">BE141</f>
        <v>22484.8435536859</v>
      </c>
      <c r="BR141" s="25" t="n">
        <f aca="false">BF141</f>
        <v>20367.8106222013</v>
      </c>
      <c r="BS141" s="25" t="n">
        <f aca="false">BG141</f>
        <v>17999.7614636583</v>
      </c>
      <c r="BT141" s="25" t="n">
        <f aca="false">BH141</f>
        <v>19360.9878904183</v>
      </c>
      <c r="BU141" s="25" t="n">
        <f aca="false">BI141+BO141</f>
        <v>59775.0595085695</v>
      </c>
      <c r="BV141" s="27" t="n">
        <f aca="false">IFERROR(IRR(BP141:BU141,0.1),NA())*100</f>
        <v>6.9645433327861</v>
      </c>
    </row>
    <row r="142" customFormat="false" ht="15" hidden="false" customHeight="true" outlineLevel="0" collapsed="false">
      <c r="A142" s="23" t="n">
        <v>141</v>
      </c>
      <c r="B142" s="24" t="n">
        <f aca="true">RAND()</f>
        <v>0.171982581207695</v>
      </c>
      <c r="C142" s="25" t="n">
        <f aca="false">IF(B142&lt;=(Datos!$D$14-Datos!$C$14)/(Datos!$E$14-Datos!$C$14),Datos!$C$14+SQRT((Datos!$E$14-Datos!$C$14)*(Datos!$D$14-Datos!$C$14)*B142),Datos!$E$14-SQRT((Datos!$E$14-Datos!$C$14)*(Datos!$E$14-Datos!$D$14)*(1-B142)))</f>
        <v>68294.1565263189</v>
      </c>
      <c r="D142" s="24" t="n">
        <f aca="true">RAND()</f>
        <v>0.115357373462097</v>
      </c>
      <c r="E142" s="25" t="n">
        <f aca="false">IF(D142&lt;=(Datos!$D$15-Datos!$C$15)/(Datos!$E$15-Datos!$C$15),Datos!$C$15+SQRT((Datos!$E$15-Datos!$C$15)*(Datos!$D$15-Datos!$C$15)*D142),Datos!$E$15-SQRT((Datos!$E$15-Datos!$C$15)*(Datos!$E$15-Datos!$D$15)*(1-D142)))</f>
        <v>27941.3947388369</v>
      </c>
      <c r="F142" s="24" t="n">
        <f aca="true">RAND()</f>
        <v>0.304232572130246</v>
      </c>
      <c r="G142" s="25" t="n">
        <f aca="false">IF(F142&lt;=(Datos!$D$19-Datos!$C$19)/(Datos!$E$19-Datos!$C$19),Datos!$C$19+SQRT((Datos!$E$19-Datos!$C$19)*(Datos!$D$19-Datos!$C$19)*F142),Datos!$E$19-SQRT((Datos!$E$19-Datos!$C$19)*(Datos!$E$19-Datos!$D$19)*(1-F142)))</f>
        <v>36755.3597846108</v>
      </c>
      <c r="H142" s="24" t="n">
        <f aca="true">RAND()</f>
        <v>0.0289913616580548</v>
      </c>
      <c r="I142" s="25" t="n">
        <f aca="false">IF(H142&lt;=(Datos!$D$19-Datos!$C$19)/(Datos!$E$19-Datos!$C$19),Datos!$C$19+SQRT((Datos!$E$19-Datos!$C$19)*(Datos!$D$19-Datos!$C$19)*H142),Datos!$E$19-SQRT((Datos!$E$19-Datos!$C$19)*(Datos!$E$19-Datos!$D$19)*(1-H142)))</f>
        <v>32085.3547057295</v>
      </c>
      <c r="J142" s="24" t="n">
        <f aca="true">RAND()</f>
        <v>0.0407396423844426</v>
      </c>
      <c r="K142" s="25" t="n">
        <f aca="false">IF(J142&lt;=(Datos!$D$19-Datos!$C$19)/(Datos!$E$19-Datos!$C$19),Datos!$C$19+SQRT((Datos!$E$19-Datos!$C$19)*(Datos!$D$19-Datos!$C$19)*J142),Datos!$E$19-SQRT((Datos!$E$19-Datos!$C$19)*(Datos!$E$19-Datos!$D$19)*(1-J142)))</f>
        <v>32472.0328391157</v>
      </c>
      <c r="L142" s="24" t="n">
        <f aca="true">RAND()</f>
        <v>0.383551518127912</v>
      </c>
      <c r="M142" s="25" t="n">
        <f aca="false">IF(L142&lt;=(Datos!$D$19-Datos!$C$19)/(Datos!$E$19-Datos!$C$19),Datos!$C$19+SQRT((Datos!$E$19-Datos!$C$19)*(Datos!$D$19-Datos!$C$19)*L142),Datos!$E$19-SQRT((Datos!$E$19-Datos!$C$19)*(Datos!$E$19-Datos!$D$19)*(1-L142)))</f>
        <v>37585.0331389643</v>
      </c>
      <c r="N142" s="24" t="n">
        <f aca="true">RAND()</f>
        <v>0.447381207567032</v>
      </c>
      <c r="O142" s="25" t="n">
        <f aca="false">IF(N142&lt;=(Datos!$D$19-Datos!$C$19)/(Datos!$E$19-Datos!$C$19),Datos!$C$19+SQRT((Datos!$E$19-Datos!$C$19)*(Datos!$D$19-Datos!$C$19)*N142),Datos!$E$19-SQRT((Datos!$E$19-Datos!$C$19)*(Datos!$E$19-Datos!$D$19)*(1-N142)))</f>
        <v>38191.8972854312</v>
      </c>
      <c r="P142" s="24" t="n">
        <f aca="true">RAND()</f>
        <v>0.514631534507359</v>
      </c>
      <c r="Q142" s="26" t="n">
        <f aca="false">IF(P142&lt;=(Datos!$D$23-Datos!$C$23)/(Datos!$E$23-Datos!$C$23),Datos!$C$23+SQRT((Datos!$E$23-Datos!$C$23)*(Datos!$D$23-Datos!$C$23)*P142),Datos!$E$23-SQRT((Datos!$E$23-Datos!$C$23)*(Datos!$E$23-Datos!$D$23)*(1-P142)))</f>
        <v>0.15044220512476</v>
      </c>
      <c r="R142" s="24" t="n">
        <f aca="true">RAND()</f>
        <v>0.333879356136213</v>
      </c>
      <c r="S142" s="26" t="n">
        <f aca="false">IF(R142&lt;=(Datos!$D$24-Datos!$C$24)/(Datos!$E$24-Datos!$C$24),Datos!$C$24+SQRT((Datos!$E$24-Datos!$C$24)*(Datos!$D$24-Datos!$C$24)*R142),Datos!$E$24-SQRT((Datos!$E$24-Datos!$C$24)*(Datos!$E$24-Datos!$D$24)*(1-R142)))</f>
        <v>0.144514951377581</v>
      </c>
      <c r="T142" s="24" t="n">
        <f aca="true">RAND()</f>
        <v>0.960256835381142</v>
      </c>
      <c r="U142" s="26" t="n">
        <f aca="false">IF(T142&lt;=(Datos!$D$25-Datos!$C$25)/(Datos!$E$25-Datos!$C$25),Datos!$C$25+SQRT((Datos!$E$25-Datos!$C$25)*(Datos!$D$25-Datos!$C$25)*T142),Datos!$E$25-SQRT((Datos!$E$25-Datos!$C$25)*(Datos!$E$25-Datos!$D$25)*(1-T142)))</f>
        <v>0.209451025598059</v>
      </c>
      <c r="V142" s="24" t="n">
        <f aca="true">RAND()</f>
        <v>0.94052158199321</v>
      </c>
      <c r="W142" s="26" t="n">
        <f aca="false">IF(V142&lt;=(Datos!$D$26-Datos!$C$26)/(Datos!$E$26-Datos!$C$26),Datos!$C$26+SQRT((Datos!$E$26-Datos!$C$26)*(Datos!$D$26-Datos!$C$26)*V142),Datos!$E$26-SQRT((Datos!$E$26-Datos!$C$26)*(Datos!$E$26-Datos!$D$26)*(1-V142)))</f>
        <v>0.235571747748817</v>
      </c>
      <c r="X142" s="24" t="n">
        <f aca="true">RAND()</f>
        <v>0.575072689262823</v>
      </c>
      <c r="Y142" s="26" t="n">
        <f aca="false">IF(X142&lt;=(Datos!$D$27-Datos!$C$27)/(Datos!$E$27-Datos!$C$27),Datos!$C$27+SQRT((Datos!$E$27-Datos!$C$27)*(Datos!$D$27-Datos!$C$27)*X142),Datos!$E$27-SQRT((Datos!$E$27-Datos!$C$27)*(Datos!$E$27-Datos!$D$27)*(1-X142)))</f>
        <v>0.23209793868756</v>
      </c>
      <c r="Z142" s="24" t="n">
        <f aca="false">(1+Q142)</f>
        <v>1.15044220512476</v>
      </c>
      <c r="AA142" s="24" t="n">
        <f aca="false">Z142*(1+S142)</f>
        <v>1.31669830446108</v>
      </c>
      <c r="AB142" s="24" t="n">
        <f aca="false">AA142*(1+U142)</f>
        <v>1.59248211473368</v>
      </c>
      <c r="AC142" s="24" t="n">
        <f aca="false">AB142*(1+W142)</f>
        <v>1.96762590976023</v>
      </c>
      <c r="AD142" s="24" t="n">
        <f aca="false">AC142*(1+Y142)</f>
        <v>2.42430782752381</v>
      </c>
      <c r="AE142" s="23" t="n">
        <f aca="false">E142*Q142</f>
        <v>4203.56503877199</v>
      </c>
      <c r="AF142" s="23" t="n">
        <f aca="false">AE142*(1+S142)</f>
        <v>4811.04303596263</v>
      </c>
      <c r="AG142" s="23" t="n">
        <f aca="false">AF142*(1+U142)</f>
        <v>5818.7209340414</v>
      </c>
      <c r="AH142" s="23" t="n">
        <f aca="false">AG142*(1+W142)</f>
        <v>7189.44719413616</v>
      </c>
      <c r="AI142" s="23" t="n">
        <f aca="false">AH142*(1+Y142)</f>
        <v>8858.10306819823</v>
      </c>
      <c r="AJ142" s="25" t="n">
        <f aca="false">G142*Z142</f>
        <v>42284.9171607616</v>
      </c>
      <c r="AK142" s="25" t="n">
        <f aca="false">I142*AA142</f>
        <v>42246.7321390665</v>
      </c>
      <c r="AL142" s="25" t="n">
        <f aca="false">K142*AB142</f>
        <v>51711.1315253365</v>
      </c>
      <c r="AM142" s="25" t="n">
        <f aca="false">M142*AC142</f>
        <v>73953.285023423</v>
      </c>
      <c r="AN142" s="25" t="n">
        <f aca="false">O142*AD142</f>
        <v>92588.9155370562</v>
      </c>
      <c r="AO142" s="25" t="n">
        <f aca="false">C142/Datos!$D$8</f>
        <v>13658.8313052638</v>
      </c>
      <c r="AP142" s="25" t="n">
        <f aca="false">AJ142-AO142</f>
        <v>28626.0858554978</v>
      </c>
      <c r="AQ142" s="25" t="n">
        <f aca="false">AK142-AO142</f>
        <v>28587.9008338027</v>
      </c>
      <c r="AR142" s="25" t="n">
        <f aca="false">AL142-AO142</f>
        <v>38052.3002200727</v>
      </c>
      <c r="AS142" s="25" t="n">
        <f aca="false">AM142-AO142</f>
        <v>60294.4537181592</v>
      </c>
      <c r="AT142" s="25" t="n">
        <f aca="false">AN142-AO142</f>
        <v>78930.0842317925</v>
      </c>
      <c r="AU142" s="25" t="n">
        <f aca="false">AP142*Datos!$D$6</f>
        <v>14313.0429277489</v>
      </c>
      <c r="AV142" s="25" t="n">
        <f aca="false">AQ142*Datos!$D$6</f>
        <v>14293.9504169013</v>
      </c>
      <c r="AW142" s="25" t="n">
        <f aca="false">AR142*Datos!$D$6</f>
        <v>19026.1501100364</v>
      </c>
      <c r="AX142" s="25" t="n">
        <f aca="false">AS142*Datos!$D$6</f>
        <v>30147.2268590796</v>
      </c>
      <c r="AY142" s="25" t="n">
        <f aca="false">AT142*Datos!$D$6</f>
        <v>39465.0421158962</v>
      </c>
      <c r="AZ142" s="25" t="n">
        <f aca="false">AJ142-AU142-AE142</f>
        <v>23768.3091942407</v>
      </c>
      <c r="BA142" s="25" t="n">
        <f aca="false">AK142-AV142-AF142</f>
        <v>23141.7386862025</v>
      </c>
      <c r="BB142" s="25" t="n">
        <f aca="false">AL142-AW142-AG142</f>
        <v>26866.2604812587</v>
      </c>
      <c r="BC142" s="25" t="n">
        <f aca="false">AM142-AX142-AH142</f>
        <v>36616.6109702072</v>
      </c>
      <c r="BD142" s="25" t="n">
        <f aca="false">AN142-AY142-AI142</f>
        <v>44265.7703529618</v>
      </c>
      <c r="BE142" s="25" t="n">
        <f aca="false">AZ142/Z142</f>
        <v>20660.1505824129</v>
      </c>
      <c r="BF142" s="25" t="n">
        <f aca="false">BA142/AA142</f>
        <v>17575.5817470079</v>
      </c>
      <c r="BG142" s="25" t="n">
        <f aca="false">BB142/AB142</f>
        <v>16870.6827114047</v>
      </c>
      <c r="BH142" s="25" t="n">
        <f aca="false">BC142/AC142</f>
        <v>18609.5389314472</v>
      </c>
      <c r="BI142" s="25" t="n">
        <f aca="false">BD142/AD142</f>
        <v>18259.1376599955</v>
      </c>
      <c r="BJ142" s="25" t="n">
        <f aca="false">E142*AD142</f>
        <v>67738.5419772949</v>
      </c>
      <c r="BK142" s="25" t="n">
        <f aca="false">0.2*C142*AD142</f>
        <v>33113.2116481783</v>
      </c>
      <c r="BL142" s="25" t="n">
        <f aca="false">BJ142+BK142</f>
        <v>100851.753625473</v>
      </c>
      <c r="BM142" s="25" t="n">
        <f aca="false">BK142*Datos!$D$6</f>
        <v>16556.6058240891</v>
      </c>
      <c r="BN142" s="25" t="n">
        <f aca="false">BL142-BM142</f>
        <v>84295.147801384</v>
      </c>
      <c r="BO142" s="25" t="n">
        <f aca="false">BN142/AD142</f>
        <v>34770.8103914688</v>
      </c>
      <c r="BP142" s="25" t="n">
        <f aca="false">-(C142+E142)</f>
        <v>-96235.5512651558</v>
      </c>
      <c r="BQ142" s="25" t="n">
        <f aca="false">BE142</f>
        <v>20660.1505824129</v>
      </c>
      <c r="BR142" s="25" t="n">
        <f aca="false">BF142</f>
        <v>17575.5817470079</v>
      </c>
      <c r="BS142" s="25" t="n">
        <f aca="false">BG142</f>
        <v>16870.6827114047</v>
      </c>
      <c r="BT142" s="25" t="n">
        <f aca="false">BH142</f>
        <v>18609.5389314472</v>
      </c>
      <c r="BU142" s="25" t="n">
        <f aca="false">BI142+BO142</f>
        <v>53029.9480514642</v>
      </c>
      <c r="BV142" s="27" t="n">
        <f aca="false">IFERROR(IRR(BP142:BU142,0.1),NA())*100</f>
        <v>8.37754325181191</v>
      </c>
    </row>
    <row r="143" customFormat="false" ht="15" hidden="false" customHeight="true" outlineLevel="0" collapsed="false">
      <c r="A143" s="23" t="n">
        <v>142</v>
      </c>
      <c r="B143" s="24" t="n">
        <f aca="true">RAND()</f>
        <v>0.937090932744318</v>
      </c>
      <c r="C143" s="25" t="n">
        <f aca="false">IF(B143&lt;=(Datos!$D$14-Datos!$C$14)/(Datos!$E$14-Datos!$C$14),Datos!$C$14+SQRT((Datos!$E$14-Datos!$C$14)*(Datos!$D$14-Datos!$C$14)*B143),Datos!$E$14-SQRT((Datos!$E$14-Datos!$C$14)*(Datos!$E$14-Datos!$D$14)*(1-B143)))</f>
        <v>91311.4511737104</v>
      </c>
      <c r="D143" s="24" t="n">
        <f aca="true">RAND()</f>
        <v>0.73200347087841</v>
      </c>
      <c r="E143" s="25" t="n">
        <f aca="false">IF(D143&lt;=(Datos!$D$15-Datos!$C$15)/(Datos!$E$15-Datos!$C$15),Datos!$C$15+SQRT((Datos!$E$15-Datos!$C$15)*(Datos!$D$15-Datos!$C$15)*D143),Datos!$E$15-SQRT((Datos!$E$15-Datos!$C$15)*(Datos!$E$15-Datos!$D$15)*(1-D143)))</f>
        <v>33659.6940635141</v>
      </c>
      <c r="F143" s="24" t="n">
        <f aca="true">RAND()</f>
        <v>0.61331948567745</v>
      </c>
      <c r="G143" s="25" t="n">
        <f aca="false">IF(F143&lt;=(Datos!$D$19-Datos!$C$19)/(Datos!$E$19-Datos!$C$19),Datos!$C$19+SQRT((Datos!$E$19-Datos!$C$19)*(Datos!$D$19-Datos!$C$19)*F143),Datos!$E$19-SQRT((Datos!$E$19-Datos!$C$19)*(Datos!$E$19-Datos!$D$19)*(1-F143)))</f>
        <v>39591.5547671698</v>
      </c>
      <c r="H143" s="24" t="n">
        <f aca="true">RAND()</f>
        <v>0.559984166043251</v>
      </c>
      <c r="I143" s="25" t="n">
        <f aca="false">IF(H143&lt;=(Datos!$D$19-Datos!$C$19)/(Datos!$E$19-Datos!$C$19),Datos!$C$19+SQRT((Datos!$E$19-Datos!$C$19)*(Datos!$D$19-Datos!$C$19)*H143),Datos!$E$19-SQRT((Datos!$E$19-Datos!$C$19)*(Datos!$E$19-Datos!$D$19)*(1-H143)))</f>
        <v>39165.0218170219</v>
      </c>
      <c r="J143" s="24" t="n">
        <f aca="true">RAND()</f>
        <v>0.409538849536172</v>
      </c>
      <c r="K143" s="25" t="n">
        <f aca="false">IF(J143&lt;=(Datos!$D$19-Datos!$C$19)/(Datos!$E$19-Datos!$C$19),Datos!$C$19+SQRT((Datos!$E$19-Datos!$C$19)*(Datos!$D$19-Datos!$C$19)*J143),Datos!$E$19-SQRT((Datos!$E$19-Datos!$C$19)*(Datos!$E$19-Datos!$D$19)*(1-J143)))</f>
        <v>37837.7820479027</v>
      </c>
      <c r="L143" s="24" t="n">
        <f aca="true">RAND()</f>
        <v>0.216495828256509</v>
      </c>
      <c r="M143" s="25" t="n">
        <f aca="false">IF(L143&lt;=(Datos!$D$19-Datos!$C$19)/(Datos!$E$19-Datos!$C$19),Datos!$C$19+SQRT((Datos!$E$19-Datos!$C$19)*(Datos!$D$19-Datos!$C$19)*L143),Datos!$E$19-SQRT((Datos!$E$19-Datos!$C$19)*(Datos!$E$19-Datos!$D$19)*(1-L143)))</f>
        <v>35698.6291543209</v>
      </c>
      <c r="N143" s="24" t="n">
        <f aca="true">RAND()</f>
        <v>0.463567518902307</v>
      </c>
      <c r="O143" s="25" t="n">
        <f aca="false">IF(N143&lt;=(Datos!$D$19-Datos!$C$19)/(Datos!$E$19-Datos!$C$19),Datos!$C$19+SQRT((Datos!$E$19-Datos!$C$19)*(Datos!$D$19-Datos!$C$19)*N143),Datos!$E$19-SQRT((Datos!$E$19-Datos!$C$19)*(Datos!$E$19-Datos!$D$19)*(1-N143)))</f>
        <v>38338.7725616751</v>
      </c>
      <c r="P143" s="24" t="n">
        <f aca="true">RAND()</f>
        <v>0.775388367604246</v>
      </c>
      <c r="Q143" s="26" t="n">
        <f aca="false">IF(P143&lt;=(Datos!$D$23-Datos!$C$23)/(Datos!$E$23-Datos!$C$23),Datos!$C$23+SQRT((Datos!$E$23-Datos!$C$23)*(Datos!$D$23-Datos!$C$23)*P143),Datos!$E$23-SQRT((Datos!$E$23-Datos!$C$23)*(Datos!$E$23-Datos!$D$23)*(1-P143)))</f>
        <v>0.159892764031017</v>
      </c>
      <c r="R143" s="24" t="n">
        <f aca="true">RAND()</f>
        <v>0.315333444326702</v>
      </c>
      <c r="S143" s="26" t="n">
        <f aca="false">IF(R143&lt;=(Datos!$D$24-Datos!$C$24)/(Datos!$E$24-Datos!$C$24),Datos!$C$24+SQRT((Datos!$E$24-Datos!$C$24)*(Datos!$D$24-Datos!$C$24)*R143),Datos!$E$24-SQRT((Datos!$E$24-Datos!$C$24)*(Datos!$E$24-Datos!$D$24)*(1-R143)))</f>
        <v>0.143824361477027</v>
      </c>
      <c r="T143" s="24" t="n">
        <f aca="true">RAND()</f>
        <v>0.162632610374619</v>
      </c>
      <c r="U143" s="26" t="n">
        <f aca="false">IF(T143&lt;=(Datos!$D$25-Datos!$C$25)/(Datos!$E$25-Datos!$C$25),Datos!$C$25+SQRT((Datos!$E$25-Datos!$C$25)*(Datos!$D$25-Datos!$C$25)*T143),Datos!$E$25-SQRT((Datos!$E$25-Datos!$C$25)*(Datos!$E$25-Datos!$D$25)*(1-T143)))</f>
        <v>0.168480489219355</v>
      </c>
      <c r="V143" s="24" t="n">
        <f aca="true">RAND()</f>
        <v>0.321560559209212</v>
      </c>
      <c r="W143" s="26" t="n">
        <f aca="false">IF(V143&lt;=(Datos!$D$26-Datos!$C$26)/(Datos!$E$26-Datos!$C$26),Datos!$C$26+SQRT((Datos!$E$26-Datos!$C$26)*(Datos!$D$26-Datos!$C$26)*V143),Datos!$E$26-SQRT((Datos!$E$26-Datos!$C$26)*(Datos!$E$26-Datos!$D$26)*(1-V143)))</f>
        <v>0.201270768087648</v>
      </c>
      <c r="X143" s="24" t="n">
        <f aca="true">RAND()</f>
        <v>0.146527379779483</v>
      </c>
      <c r="Y143" s="26" t="n">
        <f aca="false">IF(X143&lt;=(Datos!$D$27-Datos!$C$27)/(Datos!$E$27-Datos!$C$27),Datos!$C$27+SQRT((Datos!$E$27-Datos!$C$27)*(Datos!$D$27-Datos!$C$27)*X143),Datos!$E$27-SQRT((Datos!$E$27-Datos!$C$27)*(Datos!$E$27-Datos!$D$27)*(1-X143)))</f>
        <v>0.209890297267879</v>
      </c>
      <c r="Z143" s="24" t="n">
        <f aca="false">(1+Q143)</f>
        <v>1.15989276403102</v>
      </c>
      <c r="AA143" s="24" t="n">
        <f aca="false">Z143*(1+S143)</f>
        <v>1.3267136001996</v>
      </c>
      <c r="AB143" s="24" t="n">
        <f aca="false">AA143*(1+U143)</f>
        <v>1.5502389566152</v>
      </c>
      <c r="AC143" s="24" t="n">
        <f aca="false">AB143*(1+W143)</f>
        <v>1.86225674213254</v>
      </c>
      <c r="AD143" s="24" t="n">
        <f aca="false">AC143*(1+Y143)</f>
        <v>2.25312636332785</v>
      </c>
      <c r="AE143" s="23" t="n">
        <f aca="false">E143*Q143</f>
        <v>5381.94152025369</v>
      </c>
      <c r="AF143" s="23" t="n">
        <f aca="false">AE143*(1+S143)</f>
        <v>6155.99582291088</v>
      </c>
      <c r="AG143" s="23" t="n">
        <f aca="false">AF143*(1+U143)</f>
        <v>7193.16101078721</v>
      </c>
      <c r="AH143" s="23" t="n">
        <f aca="false">AG143*(1+W143)</f>
        <v>8640.93405240647</v>
      </c>
      <c r="AI143" s="23" t="n">
        <f aca="false">AH143*(1+Y143)</f>
        <v>10454.5822693382</v>
      </c>
      <c r="AJ143" s="25" t="n">
        <f aca="false">G143*Z143</f>
        <v>45921.957891178</v>
      </c>
      <c r="AK143" s="25" t="n">
        <f aca="false">I143*AA143</f>
        <v>51960.7670967571</v>
      </c>
      <c r="AL143" s="25" t="n">
        <f aca="false">K143*AB143</f>
        <v>58657.6037625741</v>
      </c>
      <c r="AM143" s="25" t="n">
        <f aca="false">M143*AC143</f>
        <v>66480.0128275234</v>
      </c>
      <c r="AN143" s="25" t="n">
        <f aca="false">O143*AD143</f>
        <v>86382.0991963407</v>
      </c>
      <c r="AO143" s="25" t="n">
        <f aca="false">C143/Datos!$D$8</f>
        <v>18262.2902347421</v>
      </c>
      <c r="AP143" s="25" t="n">
        <f aca="false">AJ143-AO143</f>
        <v>27659.6676564359</v>
      </c>
      <c r="AQ143" s="25" t="n">
        <f aca="false">AK143-AO143</f>
        <v>33698.4768620151</v>
      </c>
      <c r="AR143" s="25" t="n">
        <f aca="false">AL143-AO143</f>
        <v>40395.3135278321</v>
      </c>
      <c r="AS143" s="25" t="n">
        <f aca="false">AM143-AO143</f>
        <v>48217.7225927813</v>
      </c>
      <c r="AT143" s="25" t="n">
        <f aca="false">AN143-AO143</f>
        <v>68119.8089615986</v>
      </c>
      <c r="AU143" s="25" t="n">
        <f aca="false">AP143*Datos!$D$6</f>
        <v>13829.8338282179</v>
      </c>
      <c r="AV143" s="25" t="n">
        <f aca="false">AQ143*Datos!$D$6</f>
        <v>16849.2384310075</v>
      </c>
      <c r="AW143" s="25" t="n">
        <f aca="false">AR143*Datos!$D$6</f>
        <v>20197.656763916</v>
      </c>
      <c r="AX143" s="25" t="n">
        <f aca="false">AS143*Datos!$D$6</f>
        <v>24108.8612963907</v>
      </c>
      <c r="AY143" s="25" t="n">
        <f aca="false">AT143*Datos!$D$6</f>
        <v>34059.9044807993</v>
      </c>
      <c r="AZ143" s="25" t="n">
        <f aca="false">AJ143-AU143-AE143</f>
        <v>26710.1825427063</v>
      </c>
      <c r="BA143" s="25" t="n">
        <f aca="false">AK143-AV143-AF143</f>
        <v>28955.5328428387</v>
      </c>
      <c r="BB143" s="25" t="n">
        <f aca="false">AL143-AW143-AG143</f>
        <v>31266.7859878709</v>
      </c>
      <c r="BC143" s="25" t="n">
        <f aca="false">AM143-AX143-AH143</f>
        <v>33730.2174787263</v>
      </c>
      <c r="BD143" s="25" t="n">
        <f aca="false">AN143-AY143-AI143</f>
        <v>41867.6124462032</v>
      </c>
      <c r="BE143" s="25" t="n">
        <f aca="false">AZ143/Z143</f>
        <v>23028.1482659479</v>
      </c>
      <c r="BF143" s="25" t="n">
        <f aca="false">BA143/AA143</f>
        <v>21825.0064207395</v>
      </c>
      <c r="BG143" s="25" t="n">
        <f aca="false">BB143/AB143</f>
        <v>20169.0106253935</v>
      </c>
      <c r="BH143" s="25" t="n">
        <f aca="false">BC143/AC143</f>
        <v>18112.5495296103</v>
      </c>
      <c r="BI143" s="25" t="n">
        <f aca="false">BD143/AD143</f>
        <v>18582.0081499402</v>
      </c>
      <c r="BJ143" s="25" t="n">
        <f aca="false">E143*AD143</f>
        <v>75839.5440760535</v>
      </c>
      <c r="BK143" s="25" t="n">
        <f aca="false">0.2*C143*AD143</f>
        <v>41147.2475826421</v>
      </c>
      <c r="BL143" s="25" t="n">
        <f aca="false">BJ143+BK143</f>
        <v>116986.791658696</v>
      </c>
      <c r="BM143" s="25" t="n">
        <f aca="false">BK143*Datos!$D$6</f>
        <v>20573.6237913211</v>
      </c>
      <c r="BN143" s="25" t="n">
        <f aca="false">BL143-BM143</f>
        <v>96413.1678673746</v>
      </c>
      <c r="BO143" s="25" t="n">
        <f aca="false">BN143/AD143</f>
        <v>42790.8391808851</v>
      </c>
      <c r="BP143" s="25" t="n">
        <f aca="false">-(C143+E143)</f>
        <v>-124971.145237224</v>
      </c>
      <c r="BQ143" s="25" t="n">
        <f aca="false">BE143</f>
        <v>23028.1482659479</v>
      </c>
      <c r="BR143" s="25" t="n">
        <f aca="false">BF143</f>
        <v>21825.0064207395</v>
      </c>
      <c r="BS143" s="25" t="n">
        <f aca="false">BG143</f>
        <v>20169.0106253935</v>
      </c>
      <c r="BT143" s="25" t="n">
        <f aca="false">BH143</f>
        <v>18112.5495296103</v>
      </c>
      <c r="BU143" s="25" t="n">
        <f aca="false">BI143+BO143</f>
        <v>61372.8473308253</v>
      </c>
      <c r="BV143" s="27" t="n">
        <f aca="false">IFERROR(IRR(BP143:BU143,0.1),NA())*100</f>
        <v>4.29364369529973</v>
      </c>
    </row>
    <row r="144" customFormat="false" ht="15" hidden="false" customHeight="true" outlineLevel="0" collapsed="false">
      <c r="A144" s="23" t="n">
        <v>143</v>
      </c>
      <c r="B144" s="24" t="n">
        <f aca="true">RAND()</f>
        <v>0.939631653050578</v>
      </c>
      <c r="C144" s="25" t="n">
        <f aca="false">IF(B144&lt;=(Datos!$D$14-Datos!$C$14)/(Datos!$E$14-Datos!$C$14),Datos!$C$14+SQRT((Datos!$E$14-Datos!$C$14)*(Datos!$D$14-Datos!$C$14)*B144),Datos!$E$14-SQRT((Datos!$E$14-Datos!$C$14)*(Datos!$E$14-Datos!$D$14)*(1-B144)))</f>
        <v>91488.712415897</v>
      </c>
      <c r="D144" s="24" t="n">
        <f aca="true">RAND()</f>
        <v>0.562381135583412</v>
      </c>
      <c r="E144" s="25" t="n">
        <f aca="false">IF(D144&lt;=(Datos!$D$15-Datos!$C$15)/(Datos!$E$15-Datos!$C$15),Datos!$C$15+SQRT((Datos!$E$15-Datos!$C$15)*(Datos!$D$15-Datos!$C$15)*D144),Datos!$E$15-SQRT((Datos!$E$15-Datos!$C$15)*(Datos!$E$15-Datos!$D$15)*(1-D144)))</f>
        <v>31897.9737310665</v>
      </c>
      <c r="F144" s="24" t="n">
        <f aca="true">RAND()</f>
        <v>0.0218192254589133</v>
      </c>
      <c r="G144" s="25" t="n">
        <f aca="false">IF(F144&lt;=(Datos!$D$19-Datos!$C$19)/(Datos!$E$19-Datos!$C$19),Datos!$C$19+SQRT((Datos!$E$19-Datos!$C$19)*(Datos!$D$19-Datos!$C$19)*F144),Datos!$E$19-SQRT((Datos!$E$19-Datos!$C$19)*(Datos!$E$19-Datos!$D$19)*(1-F144)))</f>
        <v>31809.1113340082</v>
      </c>
      <c r="H144" s="24" t="n">
        <f aca="true">RAND()</f>
        <v>0.398896379453699</v>
      </c>
      <c r="I144" s="25" t="n">
        <f aca="false">IF(H144&lt;=(Datos!$D$19-Datos!$C$19)/(Datos!$E$19-Datos!$C$19),Datos!$C$19+SQRT((Datos!$E$19-Datos!$C$19)*(Datos!$D$19-Datos!$C$19)*H144),Datos!$E$19-SQRT((Datos!$E$19-Datos!$C$19)*(Datos!$E$19-Datos!$D$19)*(1-H144)))</f>
        <v>37735.2735515982</v>
      </c>
      <c r="J144" s="24" t="n">
        <f aca="true">RAND()</f>
        <v>0.222626492846331</v>
      </c>
      <c r="K144" s="25" t="n">
        <f aca="false">IF(J144&lt;=(Datos!$D$19-Datos!$C$19)/(Datos!$E$19-Datos!$C$19),Datos!$C$19+SQRT((Datos!$E$19-Datos!$C$19)*(Datos!$D$19-Datos!$C$19)*J144),Datos!$E$19-SQRT((Datos!$E$19-Datos!$C$19)*(Datos!$E$19-Datos!$D$19)*(1-J144)))</f>
        <v>35778.7519350591</v>
      </c>
      <c r="L144" s="24" t="n">
        <f aca="true">RAND()</f>
        <v>0.929154159189541</v>
      </c>
      <c r="M144" s="25" t="n">
        <f aca="false">IF(L144&lt;=(Datos!$D$19-Datos!$C$19)/(Datos!$E$19-Datos!$C$19),Datos!$C$19+SQRT((Datos!$E$19-Datos!$C$19)*(Datos!$D$19-Datos!$C$19)*L144),Datos!$E$19-SQRT((Datos!$E$19-Datos!$C$19)*(Datos!$E$19-Datos!$D$19)*(1-L144)))</f>
        <v>42694.9104007036</v>
      </c>
      <c r="N144" s="24" t="n">
        <f aca="true">RAND()</f>
        <v>0.100382758080619</v>
      </c>
      <c r="O144" s="25" t="n">
        <f aca="false">IF(N144&lt;=(Datos!$D$19-Datos!$C$19)/(Datos!$E$19-Datos!$C$19),Datos!$C$19+SQRT((Datos!$E$19-Datos!$C$19)*(Datos!$D$19-Datos!$C$19)*N144),Datos!$E$19-SQRT((Datos!$E$19-Datos!$C$19)*(Datos!$E$19-Datos!$D$19)*(1-N144)))</f>
        <v>33880.3883455259</v>
      </c>
      <c r="P144" s="24" t="n">
        <f aca="true">RAND()</f>
        <v>0.537147668745705</v>
      </c>
      <c r="Q144" s="26" t="n">
        <f aca="false">IF(P144&lt;=(Datos!$D$23-Datos!$C$23)/(Datos!$E$23-Datos!$C$23),Datos!$C$23+SQRT((Datos!$E$23-Datos!$C$23)*(Datos!$D$23-Datos!$C$23)*P144),Datos!$E$23-SQRT((Datos!$E$23-Datos!$C$23)*(Datos!$E$23-Datos!$D$23)*(1-P144)))</f>
        <v>0.151135935901926</v>
      </c>
      <c r="R144" s="24" t="n">
        <f aca="true">RAND()</f>
        <v>0.262737827730662</v>
      </c>
      <c r="S144" s="26" t="n">
        <f aca="false">IF(R144&lt;=(Datos!$D$24-Datos!$C$24)/(Datos!$E$24-Datos!$C$24),Datos!$C$24+SQRT((Datos!$E$24-Datos!$C$24)*(Datos!$D$24-Datos!$C$24)*R144),Datos!$E$24-SQRT((Datos!$E$24-Datos!$C$24)*(Datos!$E$24-Datos!$D$24)*(1-R144)))</f>
        <v>0.141746909893481</v>
      </c>
      <c r="T144" s="24" t="n">
        <f aca="true">RAND()</f>
        <v>0.557890326589732</v>
      </c>
      <c r="U144" s="26" t="n">
        <f aca="false">IF(T144&lt;=(Datos!$D$25-Datos!$C$25)/(Datos!$E$25-Datos!$C$25),Datos!$C$25+SQRT((Datos!$E$25-Datos!$C$25)*(Datos!$D$25-Datos!$C$25)*T144),Datos!$E$25-SQRT((Datos!$E$25-Datos!$C$25)*(Datos!$E$25-Datos!$D$25)*(1-T144)))</f>
        <v>0.184816096215048</v>
      </c>
      <c r="V144" s="24" t="n">
        <f aca="true">RAND()</f>
        <v>0.182662587670143</v>
      </c>
      <c r="W144" s="26" t="n">
        <f aca="false">IF(V144&lt;=(Datos!$D$26-Datos!$C$26)/(Datos!$E$26-Datos!$C$26),Datos!$C$26+SQRT((Datos!$E$26-Datos!$C$26)*(Datos!$D$26-Datos!$C$26)*V144),Datos!$E$26-SQRT((Datos!$E$26-Datos!$C$26)*(Datos!$E$26-Datos!$D$26)*(1-V144)))</f>
        <v>0.195991485945284</v>
      </c>
      <c r="X144" s="24" t="n">
        <f aca="true">RAND()</f>
        <v>0.0580587387030854</v>
      </c>
      <c r="Y144" s="26" t="n">
        <f aca="false">IF(X144&lt;=(Datos!$D$27-Datos!$C$27)/(Datos!$E$27-Datos!$C$27),Datos!$C$27+SQRT((Datos!$E$27-Datos!$C$27)*(Datos!$D$27-Datos!$C$27)*X144),Datos!$E$27-SQRT((Datos!$E$27-Datos!$C$27)*(Datos!$E$27-Datos!$D$27)*(1-X144)))</f>
        <v>0.202520327252046</v>
      </c>
      <c r="Z144" s="24" t="n">
        <f aca="false">(1+Q144)</f>
        <v>1.15113593590193</v>
      </c>
      <c r="AA144" s="24" t="n">
        <f aca="false">Z144*(1+S144)</f>
        <v>1.31430589768336</v>
      </c>
      <c r="AB144" s="24" t="n">
        <f aca="false">AA144*(1+U144)</f>
        <v>1.55721078292562</v>
      </c>
      <c r="AC144" s="24" t="n">
        <f aca="false">AB144*(1+W144)</f>
        <v>1.86241083820123</v>
      </c>
      <c r="AD144" s="24" t="n">
        <f aca="false">AC144*(1+Y144)</f>
        <v>2.2395868906315</v>
      </c>
      <c r="AE144" s="23" t="n">
        <f aca="false">E144*Q144</f>
        <v>4820.93011321979</v>
      </c>
      <c r="AF144" s="23" t="n">
        <f aca="false">AE144*(1+S144)</f>
        <v>5504.28205958112</v>
      </c>
      <c r="AG144" s="23" t="n">
        <f aca="false">AF144*(1+U144)</f>
        <v>6521.56198229943</v>
      </c>
      <c r="AH144" s="23" t="n">
        <f aca="false">AG144*(1+W144)</f>
        <v>7799.73260589456</v>
      </c>
      <c r="AI144" s="23" t="n">
        <f aca="false">AH144*(1+Y144)</f>
        <v>9379.33700571878</v>
      </c>
      <c r="AJ144" s="25" t="n">
        <f aca="false">G144*Z144</f>
        <v>36616.6111456821</v>
      </c>
      <c r="AK144" s="25" t="n">
        <f aca="false">I144*AA144</f>
        <v>49595.6925795606</v>
      </c>
      <c r="AL144" s="25" t="n">
        <f aca="false">K144*AB144</f>
        <v>55715.0583128949</v>
      </c>
      <c r="AM144" s="25" t="n">
        <f aca="false">M144*AC144</f>
        <v>79515.4638663007</v>
      </c>
      <c r="AN144" s="25" t="n">
        <f aca="false">O144*AD144</f>
        <v>75878.0735881439</v>
      </c>
      <c r="AO144" s="25" t="n">
        <f aca="false">C144/Datos!$D$8</f>
        <v>18297.7424831794</v>
      </c>
      <c r="AP144" s="25" t="n">
        <f aca="false">AJ144-AO144</f>
        <v>18318.8686625027</v>
      </c>
      <c r="AQ144" s="25" t="n">
        <f aca="false">AK144-AO144</f>
        <v>31297.9500963812</v>
      </c>
      <c r="AR144" s="25" t="n">
        <f aca="false">AL144-AO144</f>
        <v>37417.3158297155</v>
      </c>
      <c r="AS144" s="25" t="n">
        <f aca="false">AM144-AO144</f>
        <v>61217.7213831213</v>
      </c>
      <c r="AT144" s="25" t="n">
        <f aca="false">AN144-AO144</f>
        <v>57580.3311049645</v>
      </c>
      <c r="AU144" s="25" t="n">
        <f aca="false">AP144*Datos!$D$6</f>
        <v>9159.43433125135</v>
      </c>
      <c r="AV144" s="25" t="n">
        <f aca="false">AQ144*Datos!$D$6</f>
        <v>15648.9750481906</v>
      </c>
      <c r="AW144" s="25" t="n">
        <f aca="false">AR144*Datos!$D$6</f>
        <v>18708.6579148578</v>
      </c>
      <c r="AX144" s="25" t="n">
        <f aca="false">AS144*Datos!$D$6</f>
        <v>30608.8606915607</v>
      </c>
      <c r="AY144" s="25" t="n">
        <f aca="false">AT144*Datos!$D$6</f>
        <v>28790.1655524823</v>
      </c>
      <c r="AZ144" s="25" t="n">
        <f aca="false">AJ144-AU144-AE144</f>
        <v>22636.246701211</v>
      </c>
      <c r="BA144" s="25" t="n">
        <f aca="false">AK144-AV144-AF144</f>
        <v>28442.4354717889</v>
      </c>
      <c r="BB144" s="25" t="n">
        <f aca="false">AL144-AW144-AG144</f>
        <v>30484.8384157377</v>
      </c>
      <c r="BC144" s="25" t="n">
        <f aca="false">AM144-AX144-AH144</f>
        <v>41106.8705688455</v>
      </c>
      <c r="BD144" s="25" t="n">
        <f aca="false">AN144-AY144-AI144</f>
        <v>37708.5710299429</v>
      </c>
      <c r="BE144" s="25" t="n">
        <f aca="false">AZ144/Z144</f>
        <v>19664.2690017971</v>
      </c>
      <c r="BF144" s="25" t="n">
        <f aca="false">BA144/AA144</f>
        <v>21640.6511771136</v>
      </c>
      <c r="BG144" s="25" t="n">
        <f aca="false">BB144/AB144</f>
        <v>19576.565195923</v>
      </c>
      <c r="BH144" s="25" t="n">
        <f aca="false">BC144/AC144</f>
        <v>22071.8596164033</v>
      </c>
      <c r="BI144" s="25" t="n">
        <f aca="false">BD144/AD144</f>
        <v>16837.2886926973</v>
      </c>
      <c r="BJ144" s="25" t="n">
        <f aca="false">E144*AD144</f>
        <v>71438.2838058045</v>
      </c>
      <c r="BK144" s="25" t="n">
        <f aca="false">0.2*C144*AD144</f>
        <v>40979.3841934796</v>
      </c>
      <c r="BL144" s="25" t="n">
        <f aca="false">BJ144+BK144</f>
        <v>112417.667999284</v>
      </c>
      <c r="BM144" s="25" t="n">
        <f aca="false">BK144*Datos!$D$6</f>
        <v>20489.6920967398</v>
      </c>
      <c r="BN144" s="25" t="n">
        <f aca="false">BL144-BM144</f>
        <v>91927.9759025443</v>
      </c>
      <c r="BO144" s="25" t="n">
        <f aca="false">BN144/AD144</f>
        <v>41046.8449726562</v>
      </c>
      <c r="BP144" s="25" t="n">
        <f aca="false">-(C144+E144)</f>
        <v>-123386.686146963</v>
      </c>
      <c r="BQ144" s="25" t="n">
        <f aca="false">BE144</f>
        <v>19664.2690017971</v>
      </c>
      <c r="BR144" s="25" t="n">
        <f aca="false">BF144</f>
        <v>21640.6511771136</v>
      </c>
      <c r="BS144" s="25" t="n">
        <f aca="false">BG144</f>
        <v>19576.565195923</v>
      </c>
      <c r="BT144" s="25" t="n">
        <f aca="false">BH144</f>
        <v>22071.8596164033</v>
      </c>
      <c r="BU144" s="25" t="n">
        <f aca="false">BI144+BO144</f>
        <v>57884.1336653535</v>
      </c>
      <c r="BV144" s="27" t="n">
        <f aca="false">IFERROR(IRR(BP144:BU144,0.1),NA())*100</f>
        <v>3.84779171632497</v>
      </c>
    </row>
    <row r="145" customFormat="false" ht="15" hidden="false" customHeight="true" outlineLevel="0" collapsed="false">
      <c r="A145" s="23" t="n">
        <v>144</v>
      </c>
      <c r="B145" s="24" t="n">
        <f aca="true">RAND()</f>
        <v>0.744810227738877</v>
      </c>
      <c r="C145" s="25" t="n">
        <f aca="false">IF(B145&lt;=(Datos!$D$14-Datos!$C$14)/(Datos!$E$14-Datos!$C$14),Datos!$C$14+SQRT((Datos!$E$14-Datos!$C$14)*(Datos!$D$14-Datos!$C$14)*B145),Datos!$E$14-SQRT((Datos!$E$14-Datos!$C$14)*(Datos!$E$14-Datos!$D$14)*(1-B145)))</f>
        <v>82500.6363911899</v>
      </c>
      <c r="D145" s="24" t="n">
        <f aca="true">RAND()</f>
        <v>0.449260866326951</v>
      </c>
      <c r="E145" s="25" t="n">
        <f aca="false">IF(D145&lt;=(Datos!$D$15-Datos!$C$15)/(Datos!$E$15-Datos!$C$15),Datos!$C$15+SQRT((Datos!$E$15-Datos!$C$15)*(Datos!$D$15-Datos!$C$15)*D145),Datos!$E$15-SQRT((Datos!$E$15-Datos!$C$15)*(Datos!$E$15-Datos!$D$15)*(1-D145)))</f>
        <v>30910.9477913835</v>
      </c>
      <c r="F145" s="24" t="n">
        <f aca="true">RAND()</f>
        <v>0.483448927610478</v>
      </c>
      <c r="G145" s="25" t="n">
        <f aca="false">IF(F145&lt;=(Datos!$D$19-Datos!$C$19)/(Datos!$E$19-Datos!$C$19),Datos!$C$19+SQRT((Datos!$E$19-Datos!$C$19)*(Datos!$D$19-Datos!$C$19)*F145),Datos!$E$19-SQRT((Datos!$E$19-Datos!$C$19)*(Datos!$E$19-Datos!$D$19)*(1-F145)))</f>
        <v>38515.7113115448</v>
      </c>
      <c r="H145" s="24" t="n">
        <f aca="true">RAND()</f>
        <v>0.0759146852989297</v>
      </c>
      <c r="I145" s="25" t="n">
        <f aca="false">IF(H145&lt;=(Datos!$D$19-Datos!$C$19)/(Datos!$E$19-Datos!$C$19),Datos!$C$19+SQRT((Datos!$E$19-Datos!$C$19)*(Datos!$D$19-Datos!$C$19)*H145),Datos!$E$19-SQRT((Datos!$E$19-Datos!$C$19)*(Datos!$E$19-Datos!$D$19)*(1-H145)))</f>
        <v>33374.4929685568</v>
      </c>
      <c r="J145" s="24" t="n">
        <f aca="true">RAND()</f>
        <v>0.450657733626845</v>
      </c>
      <c r="K145" s="25" t="n">
        <f aca="false">IF(J145&lt;=(Datos!$D$19-Datos!$C$19)/(Datos!$E$19-Datos!$C$19),Datos!$C$19+SQRT((Datos!$E$19-Datos!$C$19)*(Datos!$D$19-Datos!$C$19)*J145),Datos!$E$19-SQRT((Datos!$E$19-Datos!$C$19)*(Datos!$E$19-Datos!$D$19)*(1-J145)))</f>
        <v>38221.8404292486</v>
      </c>
      <c r="L145" s="24" t="n">
        <f aca="true">RAND()</f>
        <v>0.723781455063186</v>
      </c>
      <c r="M145" s="25" t="n">
        <f aca="false">IF(L145&lt;=(Datos!$D$19-Datos!$C$19)/(Datos!$E$19-Datos!$C$19),Datos!$C$19+SQRT((Datos!$E$19-Datos!$C$19)*(Datos!$D$19-Datos!$C$19)*L145),Datos!$E$19-SQRT((Datos!$E$19-Datos!$C$19)*(Datos!$E$19-Datos!$D$19)*(1-L145)))</f>
        <v>40448.4737867105</v>
      </c>
      <c r="N145" s="24" t="n">
        <f aca="true">RAND()</f>
        <v>0.327776023946684</v>
      </c>
      <c r="O145" s="25" t="n">
        <f aca="false">IF(N145&lt;=(Datos!$D$19-Datos!$C$19)/(Datos!$E$19-Datos!$C$19),Datos!$C$19+SQRT((Datos!$E$19-Datos!$C$19)*(Datos!$D$19-Datos!$C$19)*N145),Datos!$E$19-SQRT((Datos!$E$19-Datos!$C$19)*(Datos!$E$19-Datos!$D$19)*(1-N145)))</f>
        <v>37011.8758967913</v>
      </c>
      <c r="P145" s="24" t="n">
        <f aca="true">RAND()</f>
        <v>0.861841688164838</v>
      </c>
      <c r="Q145" s="26" t="n">
        <f aca="false">IF(P145&lt;=(Datos!$D$23-Datos!$C$23)/(Datos!$E$23-Datos!$C$23),Datos!$C$23+SQRT((Datos!$E$23-Datos!$C$23)*(Datos!$D$23-Datos!$C$23)*P145),Datos!$E$23-SQRT((Datos!$E$23-Datos!$C$23)*(Datos!$E$23-Datos!$D$23)*(1-P145)))</f>
        <v>0.164230251704504</v>
      </c>
      <c r="R145" s="24" t="n">
        <f aca="true">RAND()</f>
        <v>0.450716140019203</v>
      </c>
      <c r="S145" s="26" t="n">
        <f aca="false">IF(R145&lt;=(Datos!$D$24-Datos!$C$24)/(Datos!$E$24-Datos!$C$24),Datos!$C$24+SQRT((Datos!$E$24-Datos!$C$24)*(Datos!$D$24-Datos!$C$24)*R145),Datos!$E$24-SQRT((Datos!$E$24-Datos!$C$24)*(Datos!$E$24-Datos!$D$24)*(1-R145)))</f>
        <v>0.14848313627455</v>
      </c>
      <c r="T145" s="24" t="n">
        <f aca="true">RAND()</f>
        <v>0.708723343428716</v>
      </c>
      <c r="U145" s="26" t="n">
        <f aca="false">IF(T145&lt;=(Datos!$D$25-Datos!$C$25)/(Datos!$E$25-Datos!$C$25),Datos!$C$25+SQRT((Datos!$E$25-Datos!$C$25)*(Datos!$D$25-Datos!$C$25)*T145),Datos!$E$25-SQRT((Datos!$E$25-Datos!$C$25)*(Datos!$E$25-Datos!$D$25)*(1-T145)))</f>
        <v>0.191441732573568</v>
      </c>
      <c r="V145" s="24" t="n">
        <f aca="true">RAND()</f>
        <v>0.00447916939341061</v>
      </c>
      <c r="W145" s="26" t="n">
        <f aca="false">IF(V145&lt;=(Datos!$D$26-Datos!$C$26)/(Datos!$E$26-Datos!$C$26),Datos!$C$26+SQRT((Datos!$E$26-Datos!$C$26)*(Datos!$D$26-Datos!$C$26)*V145),Datos!$E$26-SQRT((Datos!$E$26-Datos!$C$26)*(Datos!$E$26-Datos!$D$26)*(1-V145)))</f>
        <v>0.182504163962438</v>
      </c>
      <c r="X145" s="24" t="n">
        <f aca="true">RAND()</f>
        <v>0.485847720003741</v>
      </c>
      <c r="Y145" s="26" t="n">
        <f aca="false">IF(X145&lt;=(Datos!$D$27-Datos!$C$27)/(Datos!$E$27-Datos!$C$27),Datos!$C$27+SQRT((Datos!$E$27-Datos!$C$27)*(Datos!$D$27-Datos!$C$27)*X145),Datos!$E$27-SQRT((Datos!$E$27-Datos!$C$27)*(Datos!$E$27-Datos!$D$27)*(1-X145)))</f>
        <v>0.22730823297725</v>
      </c>
      <c r="Z145" s="24" t="n">
        <f aca="false">(1+Q145)</f>
        <v>1.1642302517045</v>
      </c>
      <c r="AA145" s="24" t="n">
        <f aca="false">Z145*(1+S145)</f>
        <v>1.3370988108233</v>
      </c>
      <c r="AB145" s="24" t="n">
        <f aca="false">AA145*(1+U145)</f>
        <v>1.59307532378937</v>
      </c>
      <c r="AC145" s="24" t="n">
        <f aca="false">AB145*(1+W145)</f>
        <v>1.88381820388674</v>
      </c>
      <c r="AD145" s="24" t="n">
        <f aca="false">AC145*(1+Y145)</f>
        <v>2.31202559106261</v>
      </c>
      <c r="AE145" s="23" t="n">
        <f aca="false">E145*Q145</f>
        <v>5076.51273620369</v>
      </c>
      <c r="AF145" s="23" t="n">
        <f aca="false">AE145*(1+S145)</f>
        <v>5830.28926861291</v>
      </c>
      <c r="AG145" s="23" t="n">
        <f aca="false">AF145*(1+U145)</f>
        <v>6946.44994760125</v>
      </c>
      <c r="AH145" s="23" t="n">
        <f aca="false">AG145*(1+W145)</f>
        <v>8214.20598779514</v>
      </c>
      <c r="AI145" s="23" t="n">
        <f aca="false">AH145*(1+Y145)</f>
        <v>10081.362636192</v>
      </c>
      <c r="AJ145" s="25" t="n">
        <f aca="false">G145*Z145</f>
        <v>44841.1562748178</v>
      </c>
      <c r="AK145" s="25" t="n">
        <f aca="false">I145*AA145</f>
        <v>44624.9948600878</v>
      </c>
      <c r="AL145" s="25" t="n">
        <f aca="false">K145*AB145</f>
        <v>60890.2708176507</v>
      </c>
      <c r="AM145" s="25" t="n">
        <f aca="false">M145*AC145</f>
        <v>76197.5712388408</v>
      </c>
      <c r="AN145" s="25" t="n">
        <f aca="false">O145*AD145</f>
        <v>85572.4042466147</v>
      </c>
      <c r="AO145" s="25" t="n">
        <f aca="false">C145/Datos!$D$8</f>
        <v>16500.127278238</v>
      </c>
      <c r="AP145" s="25" t="n">
        <f aca="false">AJ145-AO145</f>
        <v>28341.0289965798</v>
      </c>
      <c r="AQ145" s="25" t="n">
        <f aca="false">AK145-AO145</f>
        <v>28124.8675818499</v>
      </c>
      <c r="AR145" s="25" t="n">
        <f aca="false">AL145-AO145</f>
        <v>44390.1435394128</v>
      </c>
      <c r="AS145" s="25" t="n">
        <f aca="false">AM145-AO145</f>
        <v>59697.4439606028</v>
      </c>
      <c r="AT145" s="25" t="n">
        <f aca="false">AN145-AO145</f>
        <v>69072.2769683767</v>
      </c>
      <c r="AU145" s="25" t="n">
        <f aca="false">AP145*Datos!$D$6</f>
        <v>14170.5144982899</v>
      </c>
      <c r="AV145" s="25" t="n">
        <f aca="false">AQ145*Datos!$D$6</f>
        <v>14062.4337909249</v>
      </c>
      <c r="AW145" s="25" t="n">
        <f aca="false">AR145*Datos!$D$6</f>
        <v>22195.0717697064</v>
      </c>
      <c r="AX145" s="25" t="n">
        <f aca="false">AS145*Datos!$D$6</f>
        <v>29848.7219803014</v>
      </c>
      <c r="AY145" s="25" t="n">
        <f aca="false">AT145*Datos!$D$6</f>
        <v>34536.1384841884</v>
      </c>
      <c r="AZ145" s="25" t="n">
        <f aca="false">AJ145-AU145-AE145</f>
        <v>25594.1290403242</v>
      </c>
      <c r="BA145" s="25" t="n">
        <f aca="false">AK145-AV145-AF145</f>
        <v>24732.27180055</v>
      </c>
      <c r="BB145" s="25" t="n">
        <f aca="false">AL145-AW145-AG145</f>
        <v>31748.7491003431</v>
      </c>
      <c r="BC145" s="25" t="n">
        <f aca="false">AM145-AX145-AH145</f>
        <v>38134.6432707442</v>
      </c>
      <c r="BD145" s="25" t="n">
        <f aca="false">AN145-AY145-AI145</f>
        <v>40954.9031262343</v>
      </c>
      <c r="BE145" s="25" t="n">
        <f aca="false">AZ145/Z145</f>
        <v>21983.7347490781</v>
      </c>
      <c r="BF145" s="25" t="n">
        <f aca="false">BA145/AA145</f>
        <v>18496.9664174045</v>
      </c>
      <c r="BG145" s="25" t="n">
        <f aca="false">BB145/AB145</f>
        <v>19929.2203113309</v>
      </c>
      <c r="BH145" s="25" t="n">
        <f aca="false">BC145/AC145</f>
        <v>20243.2714537231</v>
      </c>
      <c r="BI145" s="25" t="n">
        <f aca="false">BD145/AD145</f>
        <v>17713.8623744262</v>
      </c>
      <c r="BJ145" s="25" t="n">
        <f aca="false">E145*AD145</f>
        <v>71466.9023376787</v>
      </c>
      <c r="BK145" s="25" t="n">
        <f aca="false">0.2*C145*AD145</f>
        <v>38148.7165230764</v>
      </c>
      <c r="BL145" s="25" t="n">
        <f aca="false">BJ145+BK145</f>
        <v>109615.618860755</v>
      </c>
      <c r="BM145" s="25" t="n">
        <f aca="false">BK145*Datos!$D$6</f>
        <v>19074.3582615382</v>
      </c>
      <c r="BN145" s="25" t="n">
        <f aca="false">BL145-BM145</f>
        <v>90541.2605992169</v>
      </c>
      <c r="BO145" s="25" t="n">
        <f aca="false">BN145/AD145</f>
        <v>39161.0114305024</v>
      </c>
      <c r="BP145" s="25" t="n">
        <f aca="false">-(C145+E145)</f>
        <v>-113411.584182573</v>
      </c>
      <c r="BQ145" s="25" t="n">
        <f aca="false">BE145</f>
        <v>21983.7347490781</v>
      </c>
      <c r="BR145" s="25" t="n">
        <f aca="false">BF145</f>
        <v>18496.9664174045</v>
      </c>
      <c r="BS145" s="25" t="n">
        <f aca="false">BG145</f>
        <v>19929.2203113309</v>
      </c>
      <c r="BT145" s="25" t="n">
        <f aca="false">BH145</f>
        <v>20243.2714537231</v>
      </c>
      <c r="BU145" s="25" t="n">
        <f aca="false">BI145+BO145</f>
        <v>56874.8738049286</v>
      </c>
      <c r="BV145" s="27" t="n">
        <f aca="false">IFERROR(IRR(BP145:BU145,0.1),NA())*100</f>
        <v>5.73915404967846</v>
      </c>
    </row>
    <row r="146" customFormat="false" ht="15" hidden="false" customHeight="true" outlineLevel="0" collapsed="false">
      <c r="A146" s="23" t="n">
        <v>145</v>
      </c>
      <c r="B146" s="24" t="n">
        <f aca="true">RAND()</f>
        <v>0.340260559925942</v>
      </c>
      <c r="C146" s="25" t="n">
        <f aca="false">IF(B146&lt;=(Datos!$D$14-Datos!$C$14)/(Datos!$E$14-Datos!$C$14),Datos!$C$14+SQRT((Datos!$E$14-Datos!$C$14)*(Datos!$D$14-Datos!$C$14)*B146),Datos!$E$14-SQRT((Datos!$E$14-Datos!$C$14)*(Datos!$E$14-Datos!$D$14)*(1-B146)))</f>
        <v>71863.0611457311</v>
      </c>
      <c r="D146" s="24" t="n">
        <f aca="true">RAND()</f>
        <v>0.388119004527822</v>
      </c>
      <c r="E146" s="25" t="n">
        <f aca="false">IF(D146&lt;=(Datos!$D$15-Datos!$C$15)/(Datos!$E$15-Datos!$C$15),Datos!$C$15+SQRT((Datos!$E$15-Datos!$C$15)*(Datos!$D$15-Datos!$C$15)*D146),Datos!$E$15-SQRT((Datos!$E$15-Datos!$C$15)*(Datos!$E$15-Datos!$D$15)*(1-D146)))</f>
        <v>30419.6999357626</v>
      </c>
      <c r="F146" s="24" t="n">
        <f aca="true">RAND()</f>
        <v>0.531996243385231</v>
      </c>
      <c r="G146" s="25" t="n">
        <f aca="false">IF(F146&lt;=(Datos!$D$19-Datos!$C$19)/(Datos!$E$19-Datos!$C$19),Datos!$C$19+SQRT((Datos!$E$19-Datos!$C$19)*(Datos!$D$19-Datos!$C$19)*F146),Datos!$E$19-SQRT((Datos!$E$19-Datos!$C$19)*(Datos!$E$19-Datos!$D$19)*(1-F146)))</f>
        <v>38933.0530339736</v>
      </c>
      <c r="H146" s="24" t="n">
        <f aca="true">RAND()</f>
        <v>0.80055685960334</v>
      </c>
      <c r="I146" s="25" t="n">
        <f aca="false">IF(H146&lt;=(Datos!$D$19-Datos!$C$19)/(Datos!$E$19-Datos!$C$19),Datos!$C$19+SQRT((Datos!$E$19-Datos!$C$19)*(Datos!$D$19-Datos!$C$19)*H146),Datos!$E$19-SQRT((Datos!$E$19-Datos!$C$19)*(Datos!$E$19-Datos!$D$19)*(1-H146)))</f>
        <v>41132.4121820249</v>
      </c>
      <c r="J146" s="24" t="n">
        <f aca="true">RAND()</f>
        <v>0.913486154618965</v>
      </c>
      <c r="K146" s="25" t="n">
        <f aca="false">IF(J146&lt;=(Datos!$D$19-Datos!$C$19)/(Datos!$E$19-Datos!$C$19),Datos!$C$19+SQRT((Datos!$E$19-Datos!$C$19)*(Datos!$D$19-Datos!$C$19)*J146),Datos!$E$19-SQRT((Datos!$E$19-Datos!$C$19)*(Datos!$E$19-Datos!$D$19)*(1-J146)))</f>
        <v>42452.7390389719</v>
      </c>
      <c r="L146" s="24" t="n">
        <f aca="true">RAND()</f>
        <v>0.224319205833437</v>
      </c>
      <c r="M146" s="25" t="n">
        <f aca="false">IF(L146&lt;=(Datos!$D$19-Datos!$C$19)/(Datos!$E$19-Datos!$C$19),Datos!$C$19+SQRT((Datos!$E$19-Datos!$C$19)*(Datos!$D$19-Datos!$C$19)*L146),Datos!$E$19-SQRT((Datos!$E$19-Datos!$C$19)*(Datos!$E$19-Datos!$D$19)*(1-L146)))</f>
        <v>35800.6793459918</v>
      </c>
      <c r="N146" s="24" t="n">
        <f aca="true">RAND()</f>
        <v>0.474873400981328</v>
      </c>
      <c r="O146" s="25" t="n">
        <f aca="false">IF(N146&lt;=(Datos!$D$19-Datos!$C$19)/(Datos!$E$19-Datos!$C$19),Datos!$C$19+SQRT((Datos!$E$19-Datos!$C$19)*(Datos!$D$19-Datos!$C$19)*N146),Datos!$E$19-SQRT((Datos!$E$19-Datos!$C$19)*(Datos!$E$19-Datos!$D$19)*(1-N146)))</f>
        <v>38439.8465713068</v>
      </c>
      <c r="P146" s="24" t="n">
        <f aca="true">RAND()</f>
        <v>0.689346134653705</v>
      </c>
      <c r="Q146" s="26" t="n">
        <f aca="false">IF(P146&lt;=(Datos!$D$23-Datos!$C$23)/(Datos!$E$23-Datos!$C$23),Datos!$C$23+SQRT((Datos!$E$23-Datos!$C$23)*(Datos!$D$23-Datos!$C$23)*P146),Datos!$E$23-SQRT((Datos!$E$23-Datos!$C$23)*(Datos!$E$23-Datos!$D$23)*(1-P146)))</f>
        <v>0.156353077206044</v>
      </c>
      <c r="R146" s="24" t="n">
        <f aca="true">RAND()</f>
        <v>0.738440943216107</v>
      </c>
      <c r="S146" s="26" t="n">
        <f aca="false">IF(R146&lt;=(Datos!$D$24-Datos!$C$24)/(Datos!$E$24-Datos!$C$24),Datos!$C$24+SQRT((Datos!$E$24-Datos!$C$24)*(Datos!$D$24-Datos!$C$24)*R146),Datos!$E$24-SQRT((Datos!$E$24-Datos!$C$24)*(Datos!$E$24-Datos!$D$24)*(1-R146)))</f>
        <v>0.158301928606187</v>
      </c>
      <c r="T146" s="24" t="n">
        <f aca="true">RAND()</f>
        <v>0.368197241791471</v>
      </c>
      <c r="U146" s="26" t="n">
        <f aca="false">IF(T146&lt;=(Datos!$D$25-Datos!$C$25)/(Datos!$E$25-Datos!$C$25),Datos!$C$25+SQRT((Datos!$E$25-Datos!$C$25)*(Datos!$D$25-Datos!$C$25)*T146),Datos!$E$25-SQRT((Datos!$E$25-Datos!$C$25)*(Datos!$E$25-Datos!$D$25)*(1-T146)))</f>
        <v>0.177806729540924</v>
      </c>
      <c r="V146" s="24" t="n">
        <f aca="true">RAND()</f>
        <v>0.335826518023729</v>
      </c>
      <c r="W146" s="26" t="n">
        <f aca="false">IF(V146&lt;=(Datos!$D$26-Datos!$C$26)/(Datos!$E$26-Datos!$C$26),Datos!$C$26+SQRT((Datos!$E$26-Datos!$C$26)*(Datos!$D$26-Datos!$C$26)*V146),Datos!$E$26-SQRT((Datos!$E$26-Datos!$C$26)*(Datos!$E$26-Datos!$D$26)*(1-V146)))</f>
        <v>0.201785819649019</v>
      </c>
      <c r="X146" s="24" t="n">
        <f aca="true">RAND()</f>
        <v>0.00966596540733281</v>
      </c>
      <c r="Y146" s="26" t="n">
        <f aca="false">IF(X146&lt;=(Datos!$D$27-Datos!$C$27)/(Datos!$E$27-Datos!$C$27),Datos!$C$27+SQRT((Datos!$E$27-Datos!$C$27)*(Datos!$D$27-Datos!$C$27)*X146),Datos!$E$27-SQRT((Datos!$E$27-Datos!$C$27)*(Datos!$E$27-Datos!$D$27)*(1-X146)))</f>
        <v>0.19510863059927</v>
      </c>
      <c r="Z146" s="24" t="n">
        <f aca="false">(1+Q146)</f>
        <v>1.15635307720604</v>
      </c>
      <c r="AA146" s="24" t="n">
        <f aca="false">Z146*(1+S146)</f>
        <v>1.33940599947746</v>
      </c>
      <c r="AB146" s="24" t="n">
        <f aca="false">AA146*(1+U146)</f>
        <v>1.57756139977204</v>
      </c>
      <c r="AC146" s="24" t="n">
        <f aca="false">AB146*(1+W146)</f>
        <v>1.89589091987169</v>
      </c>
      <c r="AD146" s="24" t="n">
        <f aca="false">AC146*(1+Y146)</f>
        <v>2.26579560101345</v>
      </c>
      <c r="AE146" s="23" t="n">
        <f aca="false">E146*Q146</f>
        <v>4756.21369264098</v>
      </c>
      <c r="AF146" s="23" t="n">
        <f aca="false">AE146*(1+S146)</f>
        <v>5509.1314930492</v>
      </c>
      <c r="AG146" s="23" t="n">
        <f aca="false">AF146*(1+U146)</f>
        <v>6488.69214643918</v>
      </c>
      <c r="AH146" s="23" t="n">
        <f aca="false">AG146*(1+W146)</f>
        <v>7798.01820965856</v>
      </c>
      <c r="AI146" s="23" t="n">
        <f aca="false">AH146*(1+Y146)</f>
        <v>9319.47886393322</v>
      </c>
      <c r="AJ146" s="25" t="n">
        <f aca="false">G146*Z146</f>
        <v>45020.3556808615</v>
      </c>
      <c r="AK146" s="25" t="n">
        <f aca="false">I146*AA146</f>
        <v>55092.9996495839</v>
      </c>
      <c r="AL146" s="25" t="n">
        <f aca="false">K146*AB146</f>
        <v>66971.8024224777</v>
      </c>
      <c r="AM146" s="25" t="n">
        <f aca="false">M146*AC146</f>
        <v>67874.1828973039</v>
      </c>
      <c r="AN146" s="25" t="n">
        <f aca="false">O146*AD146</f>
        <v>87096.8352648989</v>
      </c>
      <c r="AO146" s="25" t="n">
        <f aca="false">C146/Datos!$D$8</f>
        <v>14372.6122291462</v>
      </c>
      <c r="AP146" s="25" t="n">
        <f aca="false">AJ146-AO146</f>
        <v>30647.7434517152</v>
      </c>
      <c r="AQ146" s="25" t="n">
        <f aca="false">AK146-AO146</f>
        <v>40720.3874204377</v>
      </c>
      <c r="AR146" s="25" t="n">
        <f aca="false">AL146-AO146</f>
        <v>52599.1901933314</v>
      </c>
      <c r="AS146" s="25" t="n">
        <f aca="false">AM146-AO146</f>
        <v>53501.5706681577</v>
      </c>
      <c r="AT146" s="25" t="n">
        <f aca="false">AN146-AO146</f>
        <v>72724.2230357527</v>
      </c>
      <c r="AU146" s="25" t="n">
        <f aca="false">AP146*Datos!$D$6</f>
        <v>15323.8717258576</v>
      </c>
      <c r="AV146" s="25" t="n">
        <f aca="false">AQ146*Datos!$D$6</f>
        <v>20360.1937102188</v>
      </c>
      <c r="AW146" s="25" t="n">
        <f aca="false">AR146*Datos!$D$6</f>
        <v>26299.5950966657</v>
      </c>
      <c r="AX146" s="25" t="n">
        <f aca="false">AS146*Datos!$D$6</f>
        <v>26750.7853340788</v>
      </c>
      <c r="AY146" s="25" t="n">
        <f aca="false">AT146*Datos!$D$6</f>
        <v>36362.1115178763</v>
      </c>
      <c r="AZ146" s="25" t="n">
        <f aca="false">AJ146-AU146-AE146</f>
        <v>24940.2702623629</v>
      </c>
      <c r="BA146" s="25" t="n">
        <f aca="false">AK146-AV146-AF146</f>
        <v>29223.6744463158</v>
      </c>
      <c r="BB146" s="25" t="n">
        <f aca="false">AL146-AW146-AG146</f>
        <v>34183.5151793728</v>
      </c>
      <c r="BC146" s="25" t="n">
        <f aca="false">AM146-AX146-AH146</f>
        <v>33325.3793535665</v>
      </c>
      <c r="BD146" s="25" t="n">
        <f aca="false">AN146-AY146-AI146</f>
        <v>41415.2448830893</v>
      </c>
      <c r="BE146" s="25" t="n">
        <f aca="false">AZ146/Z146</f>
        <v>21568.0407256087</v>
      </c>
      <c r="BF146" s="25" t="n">
        <f aca="false">BA146/AA146</f>
        <v>21818.3840132991</v>
      </c>
      <c r="BG146" s="25" t="n">
        <f aca="false">BB146/AB146</f>
        <v>21668.5798627631</v>
      </c>
      <c r="BH146" s="25" t="n">
        <f aca="false">BC146/AC146</f>
        <v>17577.688148758</v>
      </c>
      <c r="BI146" s="25" t="n">
        <f aca="false">BD146/AD146</f>
        <v>18278.4558609634</v>
      </c>
      <c r="BJ146" s="25" t="n">
        <f aca="false">E146*AD146</f>
        <v>68924.8222986001</v>
      </c>
      <c r="BK146" s="25" t="n">
        <f aca="false">0.2*C146*AD146</f>
        <v>32565.4015638716</v>
      </c>
      <c r="BL146" s="25" t="n">
        <f aca="false">BJ146+BK146</f>
        <v>101490.223862472</v>
      </c>
      <c r="BM146" s="25" t="n">
        <f aca="false">BK146*Datos!$D$6</f>
        <v>16282.7007819358</v>
      </c>
      <c r="BN146" s="25" t="n">
        <f aca="false">BL146-BM146</f>
        <v>85207.5230805359</v>
      </c>
      <c r="BO146" s="25" t="n">
        <f aca="false">BN146/AD146</f>
        <v>37606.0060503357</v>
      </c>
      <c r="BP146" s="25" t="n">
        <f aca="false">-(C146+E146)</f>
        <v>-102282.761081494</v>
      </c>
      <c r="BQ146" s="25" t="n">
        <f aca="false">BE146</f>
        <v>21568.0407256087</v>
      </c>
      <c r="BR146" s="25" t="n">
        <f aca="false">BF146</f>
        <v>21818.3840132991</v>
      </c>
      <c r="BS146" s="25" t="n">
        <f aca="false">BG146</f>
        <v>21668.5798627631</v>
      </c>
      <c r="BT146" s="25" t="n">
        <f aca="false">BH146</f>
        <v>17577.688148758</v>
      </c>
      <c r="BU146" s="25" t="n">
        <f aca="false">BI146+BO146</f>
        <v>55884.4619112991</v>
      </c>
      <c r="BV146" s="27" t="n">
        <f aca="false">IFERROR(IRR(BP146:BU146,0.1),NA())*100</f>
        <v>9.44754083706917</v>
      </c>
    </row>
    <row r="147" customFormat="false" ht="15" hidden="false" customHeight="true" outlineLevel="0" collapsed="false">
      <c r="A147" s="23" t="n">
        <v>146</v>
      </c>
      <c r="B147" s="24" t="n">
        <f aca="true">RAND()</f>
        <v>0.0552797103052162</v>
      </c>
      <c r="C147" s="25" t="n">
        <f aca="false">IF(B147&lt;=(Datos!$D$14-Datos!$C$14)/(Datos!$E$14-Datos!$C$14),Datos!$C$14+SQRT((Datos!$E$14-Datos!$C$14)*(Datos!$D$14-Datos!$C$14)*B147),Datos!$E$14-SQRT((Datos!$E$14-Datos!$C$14)*(Datos!$E$14-Datos!$D$14)*(1-B147)))</f>
        <v>64702.3275217797</v>
      </c>
      <c r="D147" s="24" t="n">
        <f aca="true">RAND()</f>
        <v>0.845186459260363</v>
      </c>
      <c r="E147" s="25" t="n">
        <f aca="false">IF(D147&lt;=(Datos!$D$15-Datos!$C$15)/(Datos!$E$15-Datos!$C$15),Datos!$C$15+SQRT((Datos!$E$15-Datos!$C$15)*(Datos!$D$15-Datos!$C$15)*D147),Datos!$E$15-SQRT((Datos!$E$15-Datos!$C$15)*(Datos!$E$15-Datos!$D$15)*(1-D147)))</f>
        <v>35181.0757309389</v>
      </c>
      <c r="F147" s="24" t="n">
        <f aca="true">RAND()</f>
        <v>0.673912398797202</v>
      </c>
      <c r="G147" s="25" t="n">
        <f aca="false">IF(F147&lt;=(Datos!$D$19-Datos!$C$19)/(Datos!$E$19-Datos!$C$19),Datos!$C$19+SQRT((Datos!$E$19-Datos!$C$19)*(Datos!$D$19-Datos!$C$19)*F147),Datos!$E$19-SQRT((Datos!$E$19-Datos!$C$19)*(Datos!$E$19-Datos!$D$19)*(1-F147)))</f>
        <v>40054.6415609978</v>
      </c>
      <c r="H147" s="24" t="n">
        <f aca="true">RAND()</f>
        <v>0.39025169336817</v>
      </c>
      <c r="I147" s="25" t="n">
        <f aca="false">IF(H147&lt;=(Datos!$D$19-Datos!$C$19)/(Datos!$E$19-Datos!$C$19),Datos!$C$19+SQRT((Datos!$E$19-Datos!$C$19)*(Datos!$D$19-Datos!$C$19)*H147),Datos!$E$19-SQRT((Datos!$E$19-Datos!$C$19)*(Datos!$E$19-Datos!$D$19)*(1-H147)))</f>
        <v>37650.996928847</v>
      </c>
      <c r="J147" s="24" t="n">
        <f aca="true">RAND()</f>
        <v>0.187970006833852</v>
      </c>
      <c r="K147" s="25" t="n">
        <f aca="false">IF(J147&lt;=(Datos!$D$19-Datos!$C$19)/(Datos!$E$19-Datos!$C$19),Datos!$C$19+SQRT((Datos!$E$19-Datos!$C$19)*(Datos!$D$19-Datos!$C$19)*J147),Datos!$E$19-SQRT((Datos!$E$19-Datos!$C$19)*(Datos!$E$19-Datos!$D$19)*(1-J147)))</f>
        <v>35309.9435990487</v>
      </c>
      <c r="L147" s="24" t="n">
        <f aca="true">RAND()</f>
        <v>0.940355645359327</v>
      </c>
      <c r="M147" s="25" t="n">
        <f aca="false">IF(L147&lt;=(Datos!$D$19-Datos!$C$19)/(Datos!$E$19-Datos!$C$19),Datos!$C$19+SQRT((Datos!$E$19-Datos!$C$19)*(Datos!$D$19-Datos!$C$19)*L147),Datos!$E$19-SQRT((Datos!$E$19-Datos!$C$19)*(Datos!$E$19-Datos!$D$19)*(1-L147)))</f>
        <v>42884.9759816847</v>
      </c>
      <c r="N147" s="24" t="n">
        <f aca="true">RAND()</f>
        <v>0.697048911402734</v>
      </c>
      <c r="O147" s="25" t="n">
        <f aca="false">IF(N147&lt;=(Datos!$D$19-Datos!$C$19)/(Datos!$E$19-Datos!$C$19),Datos!$C$19+SQRT((Datos!$E$19-Datos!$C$19)*(Datos!$D$19-Datos!$C$19)*N147),Datos!$E$19-SQRT((Datos!$E$19-Datos!$C$19)*(Datos!$E$19-Datos!$D$19)*(1-N147)))</f>
        <v>40233.3102004856</v>
      </c>
      <c r="P147" s="24" t="n">
        <f aca="true">RAND()</f>
        <v>0.0123894934677975</v>
      </c>
      <c r="Q147" s="26" t="n">
        <f aca="false">IF(P147&lt;=(Datos!$D$23-Datos!$C$23)/(Datos!$E$23-Datos!$C$23),Datos!$C$23+SQRT((Datos!$E$23-Datos!$C$23)*(Datos!$D$23-Datos!$C$23)*P147),Datos!$E$23-SQRT((Datos!$E$23-Datos!$C$23)*(Datos!$E$23-Datos!$D$23)*(1-P147)))</f>
        <v>0.124722402803874</v>
      </c>
      <c r="R147" s="24" t="n">
        <f aca="true">RAND()</f>
        <v>0.684883728633742</v>
      </c>
      <c r="S147" s="26" t="n">
        <f aca="false">IF(R147&lt;=(Datos!$D$24-Datos!$C$24)/(Datos!$E$24-Datos!$C$24),Datos!$C$24+SQRT((Datos!$E$24-Datos!$C$24)*(Datos!$D$24-Datos!$C$24)*R147),Datos!$E$24-SQRT((Datos!$E$24-Datos!$C$24)*(Datos!$E$24-Datos!$D$24)*(1-R147)))</f>
        <v>0.156183843961309</v>
      </c>
      <c r="T147" s="24" t="n">
        <f aca="true">RAND()</f>
        <v>0.310643526185199</v>
      </c>
      <c r="U147" s="26" t="n">
        <f aca="false">IF(T147&lt;=(Datos!$D$25-Datos!$C$25)/(Datos!$E$25-Datos!$C$25),Datos!$C$25+SQRT((Datos!$E$25-Datos!$C$25)*(Datos!$D$25-Datos!$C$25)*T147),Datos!$E$25-SQRT((Datos!$E$25-Datos!$C$25)*(Datos!$E$25-Datos!$D$25)*(1-T147)))</f>
        <v>0.175541170783441</v>
      </c>
      <c r="V147" s="24" t="n">
        <f aca="true">RAND()</f>
        <v>0.231279510703055</v>
      </c>
      <c r="W147" s="26" t="n">
        <f aca="false">IF(V147&lt;=(Datos!$D$26-Datos!$C$26)/(Datos!$E$26-Datos!$C$26),Datos!$C$26+SQRT((Datos!$E$26-Datos!$C$26)*(Datos!$D$26-Datos!$C$26)*V147),Datos!$E$26-SQRT((Datos!$E$26-Datos!$C$26)*(Datos!$E$26-Datos!$D$26)*(1-V147)))</f>
        <v>0.197994202260291</v>
      </c>
      <c r="X147" s="24" t="n">
        <f aca="true">RAND()</f>
        <v>0.855500813927119</v>
      </c>
      <c r="Y147" s="26" t="n">
        <f aca="false">IF(X147&lt;=(Datos!$D$27-Datos!$C$27)/(Datos!$E$27-Datos!$C$27),Datos!$C$27+SQRT((Datos!$E$27-Datos!$C$27)*(Datos!$D$27-Datos!$C$27)*X147),Datos!$E$27-SQRT((Datos!$E$27-Datos!$C$27)*(Datos!$E$27-Datos!$D$27)*(1-X147)))</f>
        <v>0.252066228239037</v>
      </c>
      <c r="Z147" s="24" t="n">
        <f aca="false">(1+Q147)</f>
        <v>1.12472240280387</v>
      </c>
      <c r="AA147" s="24" t="n">
        <f aca="false">Z147*(1+S147)</f>
        <v>1.30038587106318</v>
      </c>
      <c r="AB147" s="24" t="n">
        <f aca="false">AA147*(1+U147)</f>
        <v>1.52865712933986</v>
      </c>
      <c r="AC147" s="24" t="n">
        <f aca="false">AB147*(1+W147)</f>
        <v>1.83132237819301</v>
      </c>
      <c r="AD147" s="24" t="n">
        <f aca="false">AC147*(1+Y147)</f>
        <v>2.29293690275387</v>
      </c>
      <c r="AE147" s="23" t="n">
        <f aca="false">E147*Q147</f>
        <v>4387.86829838776</v>
      </c>
      <c r="AF147" s="23" t="n">
        <f aca="false">AE147*(1+S147)</f>
        <v>5073.18243602593</v>
      </c>
      <c r="AG147" s="23" t="n">
        <f aca="false">AF147*(1+U147)</f>
        <v>5963.73482044391</v>
      </c>
      <c r="AH147" s="23" t="n">
        <f aca="false">AG147*(1+W147)</f>
        <v>7144.51973870962</v>
      </c>
      <c r="AI147" s="23" t="n">
        <f aca="false">AH147*(1+Y147)</f>
        <v>8945.41188182551</v>
      </c>
      <c r="AJ147" s="25" t="n">
        <f aca="false">G147*Z147</f>
        <v>45050.3526999334</v>
      </c>
      <c r="AK147" s="25" t="n">
        <f aca="false">I147*AA147</f>
        <v>48960.8244377159</v>
      </c>
      <c r="AL147" s="25" t="n">
        <f aca="false">K147*AB147</f>
        <v>53976.7970192741</v>
      </c>
      <c r="AM147" s="25" t="n">
        <f aca="false">M147*AC147</f>
        <v>78536.2162035291</v>
      </c>
      <c r="AN147" s="25" t="n">
        <f aca="false">O147*AD147</f>
        <v>92252.441678637</v>
      </c>
      <c r="AO147" s="25" t="n">
        <f aca="false">C147/Datos!$D$8</f>
        <v>12940.4655043559</v>
      </c>
      <c r="AP147" s="25" t="n">
        <f aca="false">AJ147-AO147</f>
        <v>32109.8871955775</v>
      </c>
      <c r="AQ147" s="25" t="n">
        <f aca="false">AK147-AO147</f>
        <v>36020.3589333599</v>
      </c>
      <c r="AR147" s="25" t="n">
        <f aca="false">AL147-AO147</f>
        <v>41036.3315149181</v>
      </c>
      <c r="AS147" s="25" t="n">
        <f aca="false">AM147-AO147</f>
        <v>65595.7506991731</v>
      </c>
      <c r="AT147" s="25" t="n">
        <f aca="false">AN147-AO147</f>
        <v>79311.9761742811</v>
      </c>
      <c r="AU147" s="25" t="n">
        <f aca="false">AP147*Datos!$D$6</f>
        <v>16054.9435977887</v>
      </c>
      <c r="AV147" s="25" t="n">
        <f aca="false">AQ147*Datos!$D$6</f>
        <v>18010.17946668</v>
      </c>
      <c r="AW147" s="25" t="n">
        <f aca="false">AR147*Datos!$D$6</f>
        <v>20518.1657574591</v>
      </c>
      <c r="AX147" s="25" t="n">
        <f aca="false">AS147*Datos!$D$6</f>
        <v>32797.8753495866</v>
      </c>
      <c r="AY147" s="25" t="n">
        <f aca="false">AT147*Datos!$D$6</f>
        <v>39655.9880871405</v>
      </c>
      <c r="AZ147" s="25" t="n">
        <f aca="false">AJ147-AU147-AE147</f>
        <v>24607.5408037569</v>
      </c>
      <c r="BA147" s="25" t="n">
        <f aca="false">AK147-AV147-AF147</f>
        <v>25877.46253501</v>
      </c>
      <c r="BB147" s="25" t="n">
        <f aca="false">AL147-AW147-AG147</f>
        <v>27494.8964413711</v>
      </c>
      <c r="BC147" s="25" t="n">
        <f aca="false">AM147-AX147-AH147</f>
        <v>38593.8211152329</v>
      </c>
      <c r="BD147" s="25" t="n">
        <f aca="false">AN147-AY147-AI147</f>
        <v>43651.041709671</v>
      </c>
      <c r="BE147" s="25" t="n">
        <f aca="false">AZ147/Z147</f>
        <v>21878.7682564263</v>
      </c>
      <c r="BF147" s="25" t="n">
        <f aca="false">BA147/AA147</f>
        <v>19899.8336654126</v>
      </c>
      <c r="BG147" s="25" t="n">
        <f aca="false">BB147/AB147</f>
        <v>17986.3070100256</v>
      </c>
      <c r="BH147" s="25" t="n">
        <f aca="false">BC147/AC147</f>
        <v>21074.2912197217</v>
      </c>
      <c r="BI147" s="25" t="n">
        <f aca="false">BD147/AD147</f>
        <v>19037.1752738791</v>
      </c>
      <c r="BJ147" s="25" t="n">
        <f aca="false">E147*AD147</f>
        <v>80667.9868220484</v>
      </c>
      <c r="BK147" s="25" t="n">
        <f aca="false">0.2*C147*AD147</f>
        <v>29671.6708937512</v>
      </c>
      <c r="BL147" s="25" t="n">
        <f aca="false">BJ147+BK147</f>
        <v>110339.6577158</v>
      </c>
      <c r="BM147" s="25" t="n">
        <f aca="false">BK147*Datos!$D$6</f>
        <v>14835.8354468756</v>
      </c>
      <c r="BN147" s="25" t="n">
        <f aca="false">BL147-BM147</f>
        <v>95503.822268924</v>
      </c>
      <c r="BO147" s="25" t="n">
        <f aca="false">BN147/AD147</f>
        <v>41651.3084831169</v>
      </c>
      <c r="BP147" s="25" t="n">
        <f aca="false">-(C147+E147)</f>
        <v>-99883.4032527186</v>
      </c>
      <c r="BQ147" s="25" t="n">
        <f aca="false">BE147</f>
        <v>21878.7682564263</v>
      </c>
      <c r="BR147" s="25" t="n">
        <f aca="false">BF147</f>
        <v>19899.8336654126</v>
      </c>
      <c r="BS147" s="25" t="n">
        <f aca="false">BG147</f>
        <v>17986.3070100256</v>
      </c>
      <c r="BT147" s="25" t="n">
        <f aca="false">BH147</f>
        <v>21074.2912197217</v>
      </c>
      <c r="BU147" s="25" t="n">
        <f aca="false">BI147+BO147</f>
        <v>60688.483756996</v>
      </c>
      <c r="BV147" s="27" t="n">
        <f aca="false">IFERROR(IRR(BP147:BU147,0.1),NA())*100</f>
        <v>10.6724956604356</v>
      </c>
    </row>
    <row r="148" customFormat="false" ht="15" hidden="false" customHeight="true" outlineLevel="0" collapsed="false">
      <c r="A148" s="23" t="n">
        <v>147</v>
      </c>
      <c r="B148" s="24" t="n">
        <f aca="true">RAND()</f>
        <v>0.774848103978141</v>
      </c>
      <c r="C148" s="25" t="n">
        <f aca="false">IF(B148&lt;=(Datos!$D$14-Datos!$C$14)/(Datos!$E$14-Datos!$C$14),Datos!$C$14+SQRT((Datos!$E$14-Datos!$C$14)*(Datos!$D$14-Datos!$C$14)*B148),Datos!$E$14-SQRT((Datos!$E$14-Datos!$C$14)*(Datos!$E$14-Datos!$D$14)*(1-B148)))</f>
        <v>83562.7777521191</v>
      </c>
      <c r="D148" s="24" t="n">
        <f aca="true">RAND()</f>
        <v>0.905205459848944</v>
      </c>
      <c r="E148" s="25" t="n">
        <f aca="false">IF(D148&lt;=(Datos!$D$15-Datos!$C$15)/(Datos!$E$15-Datos!$C$15),Datos!$C$15+SQRT((Datos!$E$15-Datos!$C$15)*(Datos!$D$15-Datos!$C$15)*D148),Datos!$E$15-SQRT((Datos!$E$15-Datos!$C$15)*(Datos!$E$15-Datos!$D$15)*(1-D148)))</f>
        <v>36229.1670651356</v>
      </c>
      <c r="F148" s="24" t="n">
        <f aca="true">RAND()</f>
        <v>0.145540890211334</v>
      </c>
      <c r="G148" s="25" t="n">
        <f aca="false">IF(F148&lt;=(Datos!$D$19-Datos!$C$19)/(Datos!$E$19-Datos!$C$19),Datos!$C$19+SQRT((Datos!$E$19-Datos!$C$19)*(Datos!$D$19-Datos!$C$19)*F148),Datos!$E$19-SQRT((Datos!$E$19-Datos!$C$19)*(Datos!$E$19-Datos!$D$19)*(1-F148)))</f>
        <v>34672.3798573853</v>
      </c>
      <c r="H148" s="24" t="n">
        <f aca="true">RAND()</f>
        <v>0.211931221863147</v>
      </c>
      <c r="I148" s="25" t="n">
        <f aca="false">IF(H148&lt;=(Datos!$D$19-Datos!$C$19)/(Datos!$E$19-Datos!$C$19),Datos!$C$19+SQRT((Datos!$E$19-Datos!$C$19)*(Datos!$D$19-Datos!$C$19)*H148),Datos!$E$19-SQRT((Datos!$E$19-Datos!$C$19)*(Datos!$E$19-Datos!$D$19)*(1-H148)))</f>
        <v>35638.2340568189</v>
      </c>
      <c r="J148" s="24" t="n">
        <f aca="true">RAND()</f>
        <v>0.604887190673197</v>
      </c>
      <c r="K148" s="25" t="n">
        <f aca="false">IF(J148&lt;=(Datos!$D$19-Datos!$C$19)/(Datos!$E$19-Datos!$C$19),Datos!$C$19+SQRT((Datos!$E$19-Datos!$C$19)*(Datos!$D$19-Datos!$C$19)*J148),Datos!$E$19-SQRT((Datos!$E$19-Datos!$C$19)*(Datos!$E$19-Datos!$D$19)*(1-J148)))</f>
        <v>39525.3912571075</v>
      </c>
      <c r="L148" s="24" t="n">
        <f aca="true">RAND()</f>
        <v>0.92749199354098</v>
      </c>
      <c r="M148" s="25" t="n">
        <f aca="false">IF(L148&lt;=(Datos!$D$19-Datos!$C$19)/(Datos!$E$19-Datos!$C$19),Datos!$C$19+SQRT((Datos!$E$19-Datos!$C$19)*(Datos!$D$19-Datos!$C$19)*L148),Datos!$E$19-SQRT((Datos!$E$19-Datos!$C$19)*(Datos!$E$19-Datos!$D$19)*(1-L148)))</f>
        <v>42668.0264829063</v>
      </c>
      <c r="N148" s="24" t="n">
        <f aca="true">RAND()</f>
        <v>0.093424620778894</v>
      </c>
      <c r="O148" s="25" t="n">
        <f aca="false">IF(N148&lt;=(Datos!$D$19-Datos!$C$19)/(Datos!$E$19-Datos!$C$19),Datos!$C$19+SQRT((Datos!$E$19-Datos!$C$19)*(Datos!$D$19-Datos!$C$19)*N148),Datos!$E$19-SQRT((Datos!$E$19-Datos!$C$19)*(Datos!$E$19-Datos!$D$19)*(1-N148)))</f>
        <v>33743.4867592706</v>
      </c>
      <c r="P148" s="24" t="n">
        <f aca="true">RAND()</f>
        <v>0.725140144513885</v>
      </c>
      <c r="Q148" s="26" t="n">
        <f aca="false">IF(P148&lt;=(Datos!$D$23-Datos!$C$23)/(Datos!$E$23-Datos!$C$23),Datos!$C$23+SQRT((Datos!$E$23-Datos!$C$23)*(Datos!$D$23-Datos!$C$23)*P148),Datos!$E$23-SQRT((Datos!$E$23-Datos!$C$23)*(Datos!$E$23-Datos!$D$23)*(1-P148)))</f>
        <v>0.157757074385886</v>
      </c>
      <c r="R148" s="24" t="n">
        <f aca="true">RAND()</f>
        <v>0.652396877785683</v>
      </c>
      <c r="S148" s="26" t="n">
        <f aca="false">IF(R148&lt;=(Datos!$D$24-Datos!$C$24)/(Datos!$E$24-Datos!$C$24),Datos!$C$24+SQRT((Datos!$E$24-Datos!$C$24)*(Datos!$D$24-Datos!$C$24)*R148),Datos!$E$24-SQRT((Datos!$E$24-Datos!$C$24)*(Datos!$E$24-Datos!$D$24)*(1-R148)))</f>
        <v>0.154986291358821</v>
      </c>
      <c r="T148" s="24" t="n">
        <f aca="true">RAND()</f>
        <v>0.357823494093092</v>
      </c>
      <c r="U148" s="26" t="n">
        <f aca="false">IF(T148&lt;=(Datos!$D$25-Datos!$C$25)/(Datos!$E$25-Datos!$C$25),Datos!$C$25+SQRT((Datos!$E$25-Datos!$C$25)*(Datos!$D$25-Datos!$C$25)*T148),Datos!$E$25-SQRT((Datos!$E$25-Datos!$C$25)*(Datos!$E$25-Datos!$D$25)*(1-T148)))</f>
        <v>0.177412211468532</v>
      </c>
      <c r="V148" s="24" t="n">
        <f aca="true">RAND()</f>
        <v>0.595253038974269</v>
      </c>
      <c r="W148" s="26" t="n">
        <f aca="false">IF(V148&lt;=(Datos!$D$26-Datos!$C$26)/(Datos!$E$26-Datos!$C$26),Datos!$C$26+SQRT((Datos!$E$26-Datos!$C$26)*(Datos!$D$26-Datos!$C$26)*V148),Datos!$E$26-SQRT((Datos!$E$26-Datos!$C$26)*(Datos!$E$26-Datos!$D$26)*(1-V148)))</f>
        <v>0.212362062176707</v>
      </c>
      <c r="X148" s="24" t="n">
        <f aca="true">RAND()</f>
        <v>0.315029551235223</v>
      </c>
      <c r="Y148" s="26" t="n">
        <f aca="false">IF(X148&lt;=(Datos!$D$27-Datos!$C$27)/(Datos!$E$27-Datos!$C$27),Datos!$C$27+SQRT((Datos!$E$27-Datos!$C$27)*(Datos!$D$27-Datos!$C$27)*X148),Datos!$E$27-SQRT((Datos!$E$27-Datos!$C$27)*(Datos!$E$27-Datos!$D$27)*(1-X148)))</f>
        <v>0.219164701067131</v>
      </c>
      <c r="Z148" s="24" t="n">
        <f aca="false">(1+Q148)</f>
        <v>1.15775707438589</v>
      </c>
      <c r="AA148" s="24" t="n">
        <f aca="false">Z148*(1+S148)</f>
        <v>1.33719354963939</v>
      </c>
      <c r="AB148" s="24" t="n">
        <f aca="false">AA148*(1+U148)</f>
        <v>1.57442801444237</v>
      </c>
      <c r="AC148" s="24" t="n">
        <f aca="false">AB148*(1+W148)</f>
        <v>1.90877679433813</v>
      </c>
      <c r="AD148" s="24" t="n">
        <f aca="false">AC148*(1+Y148)</f>
        <v>2.32711328987313</v>
      </c>
      <c r="AE148" s="23" t="n">
        <f aca="false">E148*Q148</f>
        <v>5715.40740363328</v>
      </c>
      <c r="AF148" s="23" t="n">
        <f aca="false">AE148*(1+S148)</f>
        <v>6601.21720072716</v>
      </c>
      <c r="AG148" s="23" t="n">
        <f aca="false">AF148*(1+U148)</f>
        <v>7772.35374269227</v>
      </c>
      <c r="AH148" s="23" t="n">
        <f aca="false">AG148*(1+W148)</f>
        <v>9422.90681145725</v>
      </c>
      <c r="AI148" s="23" t="n">
        <f aca="false">AH148*(1+Y148)</f>
        <v>11488.0753659737</v>
      </c>
      <c r="AJ148" s="25" t="n">
        <f aca="false">G148*Z148</f>
        <v>40142.1930656826</v>
      </c>
      <c r="AK148" s="25" t="n">
        <f aca="false">I148*AA148</f>
        <v>47655.2167013172</v>
      </c>
      <c r="AL148" s="25" t="n">
        <f aca="false">K148*AB148</f>
        <v>62229.8832769857</v>
      </c>
      <c r="AM148" s="25" t="n">
        <f aca="false">M148*AC148</f>
        <v>81443.7388107765</v>
      </c>
      <c r="AN148" s="25" t="n">
        <f aca="false">O148*AD148</f>
        <v>78524.9164841565</v>
      </c>
      <c r="AO148" s="25" t="n">
        <f aca="false">C148/Datos!$D$8</f>
        <v>16712.5555504238</v>
      </c>
      <c r="AP148" s="25" t="n">
        <f aca="false">AJ148-AO148</f>
        <v>23429.6375152587</v>
      </c>
      <c r="AQ148" s="25" t="n">
        <f aca="false">AK148-AO148</f>
        <v>30942.6611508933</v>
      </c>
      <c r="AR148" s="25" t="n">
        <f aca="false">AL148-AO148</f>
        <v>45517.3277265619</v>
      </c>
      <c r="AS148" s="25" t="n">
        <f aca="false">AM148-AO148</f>
        <v>64731.1832603527</v>
      </c>
      <c r="AT148" s="25" t="n">
        <f aca="false">AN148-AO148</f>
        <v>61812.3609337327</v>
      </c>
      <c r="AU148" s="25" t="n">
        <f aca="false">AP148*Datos!$D$6</f>
        <v>11714.8187576294</v>
      </c>
      <c r="AV148" s="25" t="n">
        <f aca="false">AQ148*Datos!$D$6</f>
        <v>15471.3305754467</v>
      </c>
      <c r="AW148" s="25" t="n">
        <f aca="false">AR148*Datos!$D$6</f>
        <v>22758.6638632809</v>
      </c>
      <c r="AX148" s="25" t="n">
        <f aca="false">AS148*Datos!$D$6</f>
        <v>32365.5916301763</v>
      </c>
      <c r="AY148" s="25" t="n">
        <f aca="false">AT148*Datos!$D$6</f>
        <v>30906.1804668663</v>
      </c>
      <c r="AZ148" s="25" t="n">
        <f aca="false">AJ148-AU148-AE148</f>
        <v>22711.9669044199</v>
      </c>
      <c r="BA148" s="25" t="n">
        <f aca="false">AK148-AV148-AF148</f>
        <v>25582.6689251433</v>
      </c>
      <c r="BB148" s="25" t="n">
        <f aca="false">AL148-AW148-AG148</f>
        <v>31698.8656710125</v>
      </c>
      <c r="BC148" s="25" t="n">
        <f aca="false">AM148-AX148-AH148</f>
        <v>39655.2403691429</v>
      </c>
      <c r="BD148" s="25" t="n">
        <f aca="false">AN148-AY148-AI148</f>
        <v>36130.6606513164</v>
      </c>
      <c r="BE148" s="25" t="n">
        <f aca="false">AZ148/Z148</f>
        <v>19617.212804739</v>
      </c>
      <c r="BF148" s="25" t="n">
        <f aca="false">BA148/AA148</f>
        <v>19131.6125717495</v>
      </c>
      <c r="BG148" s="25" t="n">
        <f aca="false">BB148/AB148</f>
        <v>20133.5757368618</v>
      </c>
      <c r="BH148" s="25" t="n">
        <f aca="false">BC148/AC148</f>
        <v>20775.2108506188</v>
      </c>
      <c r="BI148" s="25" t="n">
        <f aca="false">BD148/AD148</f>
        <v>15525.9569048683</v>
      </c>
      <c r="BJ148" s="25" t="n">
        <f aca="false">E148*AD148</f>
        <v>84309.3761583108</v>
      </c>
      <c r="BK148" s="25" t="n">
        <f aca="false">0.2*C148*AD148</f>
        <v>38892.0101291342</v>
      </c>
      <c r="BL148" s="25" t="n">
        <f aca="false">BJ148+BK148</f>
        <v>123201.386287445</v>
      </c>
      <c r="BM148" s="25" t="n">
        <f aca="false">BK148*Datos!$D$6</f>
        <v>19446.0050645671</v>
      </c>
      <c r="BN148" s="25" t="n">
        <f aca="false">BL148-BM148</f>
        <v>103755.381222878</v>
      </c>
      <c r="BO148" s="25" t="n">
        <f aca="false">BN148/AD148</f>
        <v>44585.4448403475</v>
      </c>
      <c r="BP148" s="25" t="n">
        <f aca="false">-(C148+E148)</f>
        <v>-119791.944817255</v>
      </c>
      <c r="BQ148" s="25" t="n">
        <f aca="false">BE148</f>
        <v>19617.212804739</v>
      </c>
      <c r="BR148" s="25" t="n">
        <f aca="false">BF148</f>
        <v>19131.6125717495</v>
      </c>
      <c r="BS148" s="25" t="n">
        <f aca="false">BG148</f>
        <v>20133.5757368618</v>
      </c>
      <c r="BT148" s="25" t="n">
        <f aca="false">BH148</f>
        <v>20775.2108506188</v>
      </c>
      <c r="BU148" s="25" t="n">
        <f aca="false">BI148+BO148</f>
        <v>60111.4017452158</v>
      </c>
      <c r="BV148" s="27" t="n">
        <f aca="false">IFERROR(IRR(BP148:BU148,0.1),NA())*100</f>
        <v>4.4501714607385</v>
      </c>
    </row>
    <row r="149" customFormat="false" ht="15" hidden="false" customHeight="true" outlineLevel="0" collapsed="false">
      <c r="A149" s="23" t="n">
        <v>148</v>
      </c>
      <c r="B149" s="24" t="n">
        <f aca="true">RAND()</f>
        <v>0.496151276581258</v>
      </c>
      <c r="C149" s="25" t="n">
        <f aca="false">IF(B149&lt;=(Datos!$D$14-Datos!$C$14)/(Datos!$E$14-Datos!$C$14),Datos!$C$14+SQRT((Datos!$E$14-Datos!$C$14)*(Datos!$D$14-Datos!$C$14)*B149),Datos!$E$14-SQRT((Datos!$E$14-Datos!$C$14)*(Datos!$E$14-Datos!$D$14)*(1-B149)))</f>
        <v>75411.0092093537</v>
      </c>
      <c r="D149" s="24" t="n">
        <f aca="true">RAND()</f>
        <v>0.48460844978859</v>
      </c>
      <c r="E149" s="25" t="n">
        <f aca="false">IF(D149&lt;=(Datos!$D$15-Datos!$C$15)/(Datos!$E$15-Datos!$C$15),Datos!$C$15+SQRT((Datos!$E$15-Datos!$C$15)*(Datos!$D$15-Datos!$C$15)*D149),Datos!$E$15-SQRT((Datos!$E$15-Datos!$C$15)*(Datos!$E$15-Datos!$D$15)*(1-D149)))</f>
        <v>31207.4615422103</v>
      </c>
      <c r="F149" s="24" t="n">
        <f aca="true">RAND()</f>
        <v>0.928820717558928</v>
      </c>
      <c r="G149" s="25" t="n">
        <f aca="false">IF(F149&lt;=(Datos!$D$19-Datos!$C$19)/(Datos!$E$19-Datos!$C$19),Datos!$C$19+SQRT((Datos!$E$19-Datos!$C$19)*(Datos!$D$19-Datos!$C$19)*F149),Datos!$E$19-SQRT((Datos!$E$19-Datos!$C$19)*(Datos!$E$19-Datos!$D$19)*(1-F149)))</f>
        <v>42689.4922239732</v>
      </c>
      <c r="H149" s="24" t="n">
        <f aca="true">RAND()</f>
        <v>0.997308709125275</v>
      </c>
      <c r="I149" s="25" t="n">
        <f aca="false">IF(H149&lt;=(Datos!$D$19-Datos!$C$19)/(Datos!$E$19-Datos!$C$19),Datos!$C$19+SQRT((Datos!$E$19-Datos!$C$19)*(Datos!$D$19-Datos!$C$19)*H149),Datos!$E$19-SQRT((Datos!$E$19-Datos!$C$19)*(Datos!$E$19-Datos!$D$19)*(1-H149)))</f>
        <v>44550.726346639</v>
      </c>
      <c r="J149" s="24" t="n">
        <f aca="true">RAND()</f>
        <v>0.191819801898755</v>
      </c>
      <c r="K149" s="25" t="n">
        <f aca="false">IF(J149&lt;=(Datos!$D$19-Datos!$C$19)/(Datos!$E$19-Datos!$C$19),Datos!$C$19+SQRT((Datos!$E$19-Datos!$C$19)*(Datos!$D$19-Datos!$C$19)*J149),Datos!$E$19-SQRT((Datos!$E$19-Datos!$C$19)*(Datos!$E$19-Datos!$D$19)*(1-J149)))</f>
        <v>35364.0442098116</v>
      </c>
      <c r="L149" s="24" t="n">
        <f aca="true">RAND()</f>
        <v>0.652560665695884</v>
      </c>
      <c r="M149" s="25" t="n">
        <f aca="false">IF(L149&lt;=(Datos!$D$19-Datos!$C$19)/(Datos!$E$19-Datos!$C$19),Datos!$C$19+SQRT((Datos!$E$19-Datos!$C$19)*(Datos!$D$19-Datos!$C$19)*L149),Datos!$E$19-SQRT((Datos!$E$19-Datos!$C$19)*(Datos!$E$19-Datos!$D$19)*(1-L149)))</f>
        <v>39893.639363469</v>
      </c>
      <c r="N149" s="24" t="n">
        <f aca="true">RAND()</f>
        <v>0.967221889669966</v>
      </c>
      <c r="O149" s="25" t="n">
        <f aca="false">IF(N149&lt;=(Datos!$D$19-Datos!$C$19)/(Datos!$E$19-Datos!$C$19),Datos!$C$19+SQRT((Datos!$E$19-Datos!$C$19)*(Datos!$D$19-Datos!$C$19)*N149),Datos!$E$19-SQRT((Datos!$E$19-Datos!$C$19)*(Datos!$E$19-Datos!$D$19)*(1-N149)))</f>
        <v>43432.0847361058</v>
      </c>
      <c r="P149" s="24" t="n">
        <f aca="true">RAND()</f>
        <v>0.0127583900018612</v>
      </c>
      <c r="Q149" s="26" t="n">
        <f aca="false">IF(P149&lt;=(Datos!$D$23-Datos!$C$23)/(Datos!$E$23-Datos!$C$23),Datos!$C$23+SQRT((Datos!$E$23-Datos!$C$23)*(Datos!$D$23-Datos!$C$23)*P149),Datos!$E$23-SQRT((Datos!$E$23-Datos!$C$23)*(Datos!$E$23-Datos!$D$23)*(1-P149)))</f>
        <v>0.124792191774475</v>
      </c>
      <c r="R149" s="24" t="n">
        <f aca="true">RAND()</f>
        <v>0.806233564358885</v>
      </c>
      <c r="S149" s="26" t="n">
        <f aca="false">IF(R149&lt;=(Datos!$D$24-Datos!$C$24)/(Datos!$E$24-Datos!$C$24),Datos!$C$24+SQRT((Datos!$E$24-Datos!$C$24)*(Datos!$D$24-Datos!$C$24)*R149),Datos!$E$24-SQRT((Datos!$E$24-Datos!$C$24)*(Datos!$E$24-Datos!$D$24)*(1-R149)))</f>
        <v>0.161324358534337</v>
      </c>
      <c r="T149" s="24" t="n">
        <f aca="true">RAND()</f>
        <v>0.71158812042743</v>
      </c>
      <c r="U149" s="26" t="n">
        <f aca="false">IF(T149&lt;=(Datos!$D$25-Datos!$C$25)/(Datos!$E$25-Datos!$C$25),Datos!$C$25+SQRT((Datos!$E$25-Datos!$C$25)*(Datos!$D$25-Datos!$C$25)*T149),Datos!$E$25-SQRT((Datos!$E$25-Datos!$C$25)*(Datos!$E$25-Datos!$D$25)*(1-T149)))</f>
        <v>0.191582518359235</v>
      </c>
      <c r="V149" s="24" t="n">
        <f aca="true">RAND()</f>
        <v>0.717667567565498</v>
      </c>
      <c r="W149" s="26" t="n">
        <f aca="false">IF(V149&lt;=(Datos!$D$26-Datos!$C$26)/(Datos!$E$26-Datos!$C$26),Datos!$C$26+SQRT((Datos!$E$26-Datos!$C$26)*(Datos!$D$26-Datos!$C$26)*V149),Datos!$E$26-SQRT((Datos!$E$26-Datos!$C$26)*(Datos!$E$26-Datos!$D$26)*(1-V149)))</f>
        <v>0.21856493178756</v>
      </c>
      <c r="X149" s="24" t="n">
        <f aca="true">RAND()</f>
        <v>0.186902944048757</v>
      </c>
      <c r="Y149" s="26" t="n">
        <f aca="false">IF(X149&lt;=(Datos!$D$27-Datos!$C$27)/(Datos!$E$27-Datos!$C$27),Datos!$C$27+SQRT((Datos!$E$27-Datos!$C$27)*(Datos!$D$27-Datos!$C$27)*X149),Datos!$E$27-SQRT((Datos!$E$27-Datos!$C$27)*(Datos!$E$27-Datos!$D$27)*(1-X149)))</f>
        <v>0.212464148079365</v>
      </c>
      <c r="Z149" s="24" t="n">
        <f aca="false">(1+Q149)</f>
        <v>1.12479219177448</v>
      </c>
      <c r="AA149" s="24" t="n">
        <f aca="false">Z149*(1+S149)</f>
        <v>1.30624857059692</v>
      </c>
      <c r="AB149" s="24" t="n">
        <f aca="false">AA149*(1+U149)</f>
        <v>1.55650296135503</v>
      </c>
      <c r="AC149" s="24" t="n">
        <f aca="false">AB149*(1+W149)</f>
        <v>1.89669992493073</v>
      </c>
      <c r="AD149" s="24" t="n">
        <f aca="false">AC149*(1+Y149)</f>
        <v>2.29968065864334</v>
      </c>
      <c r="AE149" s="23" t="n">
        <f aca="false">E149*Q149</f>
        <v>3894.44752557007</v>
      </c>
      <c r="AF149" s="23" t="n">
        <f aca="false">AE149*(1+S149)</f>
        <v>4522.7167744783</v>
      </c>
      <c r="AG149" s="23" t="n">
        <f aca="false">AF149*(1+U149)</f>
        <v>5389.19024395841</v>
      </c>
      <c r="AH149" s="23" t="n">
        <f aca="false">AG149*(1+W149)</f>
        <v>6567.07824201936</v>
      </c>
      <c r="AI149" s="23" t="n">
        <f aca="false">AH149*(1+Y149)</f>
        <v>7962.34692608054</v>
      </c>
      <c r="AJ149" s="25" t="n">
        <f aca="false">G149*Z149</f>
        <v>48016.8075243422</v>
      </c>
      <c r="AK149" s="25" t="n">
        <f aca="false">I149*AA149</f>
        <v>58194.3226093519</v>
      </c>
      <c r="AL149" s="25" t="n">
        <f aca="false">K149*AB149</f>
        <v>55044.2395380621</v>
      </c>
      <c r="AM149" s="25" t="n">
        <f aca="false">M149*AC149</f>
        <v>75666.2627859052</v>
      </c>
      <c r="AN149" s="25" t="n">
        <f aca="false">O149*AD149</f>
        <v>99879.9252321809</v>
      </c>
      <c r="AO149" s="25" t="n">
        <f aca="false">C149/Datos!$D$8</f>
        <v>15082.2018418707</v>
      </c>
      <c r="AP149" s="25" t="n">
        <f aca="false">AJ149-AO149</f>
        <v>32934.6056824715</v>
      </c>
      <c r="AQ149" s="25" t="n">
        <f aca="false">AK149-AO149</f>
        <v>43112.1207674811</v>
      </c>
      <c r="AR149" s="25" t="n">
        <f aca="false">AL149-AO149</f>
        <v>39962.0376961913</v>
      </c>
      <c r="AS149" s="25" t="n">
        <f aca="false">AM149-AO149</f>
        <v>60584.0609440345</v>
      </c>
      <c r="AT149" s="25" t="n">
        <f aca="false">AN149-AO149</f>
        <v>84797.7233903101</v>
      </c>
      <c r="AU149" s="25" t="n">
        <f aca="false">AP149*Datos!$D$6</f>
        <v>16467.3028412357</v>
      </c>
      <c r="AV149" s="25" t="n">
        <f aca="false">AQ149*Datos!$D$6</f>
        <v>21556.0603837406</v>
      </c>
      <c r="AW149" s="25" t="n">
        <f aca="false">AR149*Datos!$D$6</f>
        <v>19981.0188480957</v>
      </c>
      <c r="AX149" s="25" t="n">
        <f aca="false">AS149*Datos!$D$6</f>
        <v>30292.0304720173</v>
      </c>
      <c r="AY149" s="25" t="n">
        <f aca="false">AT149*Datos!$D$6</f>
        <v>42398.8616951551</v>
      </c>
      <c r="AZ149" s="25" t="n">
        <f aca="false">AJ149-AU149-AE149</f>
        <v>27655.0571575364</v>
      </c>
      <c r="BA149" s="25" t="n">
        <f aca="false">AK149-AV149-AF149</f>
        <v>32115.545451133</v>
      </c>
      <c r="BB149" s="25" t="n">
        <f aca="false">AL149-AW149-AG149</f>
        <v>29674.030446008</v>
      </c>
      <c r="BC149" s="25" t="n">
        <f aca="false">AM149-AX149-AH149</f>
        <v>38807.1540718686</v>
      </c>
      <c r="BD149" s="25" t="n">
        <f aca="false">AN149-AY149-AI149</f>
        <v>49518.7166109453</v>
      </c>
      <c r="BE149" s="25" t="n">
        <f aca="false">AZ149/Z149</f>
        <v>24586.8146665454</v>
      </c>
      <c r="BF149" s="25" t="n">
        <f aca="false">BA149/AA149</f>
        <v>24586.0904073235</v>
      </c>
      <c r="BG149" s="25" t="n">
        <f aca="false">BB149/AB149</f>
        <v>19064.5512297483</v>
      </c>
      <c r="BH149" s="25" t="n">
        <f aca="false">BC149/AC149</f>
        <v>20460.3551472624</v>
      </c>
      <c r="BI149" s="25" t="n">
        <f aca="false">BD149/AD149</f>
        <v>21532.8664981503</v>
      </c>
      <c r="BJ149" s="25" t="n">
        <f aca="false">E149*AD149</f>
        <v>71767.1957139767</v>
      </c>
      <c r="BK149" s="25" t="n">
        <f aca="false">0.2*C149*AD149</f>
        <v>34684.247865505</v>
      </c>
      <c r="BL149" s="25" t="n">
        <f aca="false">BJ149+BK149</f>
        <v>106451.443579482</v>
      </c>
      <c r="BM149" s="25" t="n">
        <f aca="false">BK149*Datos!$D$6</f>
        <v>17342.1239327525</v>
      </c>
      <c r="BN149" s="25" t="n">
        <f aca="false">BL149-BM149</f>
        <v>89109.3196467292</v>
      </c>
      <c r="BO149" s="25" t="n">
        <f aca="false">BN149/AD149</f>
        <v>38748.5624631456</v>
      </c>
      <c r="BP149" s="25" t="n">
        <f aca="false">-(C149+E149)</f>
        <v>-106618.470751564</v>
      </c>
      <c r="BQ149" s="25" t="n">
        <f aca="false">BE149</f>
        <v>24586.8146665454</v>
      </c>
      <c r="BR149" s="25" t="n">
        <f aca="false">BF149</f>
        <v>24586.0904073235</v>
      </c>
      <c r="BS149" s="25" t="n">
        <f aca="false">BG149</f>
        <v>19064.5512297483</v>
      </c>
      <c r="BT149" s="25" t="n">
        <f aca="false">BH149</f>
        <v>20460.3551472624</v>
      </c>
      <c r="BU149" s="25" t="n">
        <f aca="false">BI149+BO149</f>
        <v>60281.4289612959</v>
      </c>
      <c r="BV149" s="27" t="n">
        <f aca="false">IFERROR(IRR(BP149:BU149,0.1),NA())*100</f>
        <v>10.5684093759745</v>
      </c>
    </row>
    <row r="150" customFormat="false" ht="15" hidden="false" customHeight="true" outlineLevel="0" collapsed="false">
      <c r="A150" s="23" t="n">
        <v>149</v>
      </c>
      <c r="B150" s="24" t="n">
        <f aca="true">RAND()</f>
        <v>0.229834814898885</v>
      </c>
      <c r="C150" s="25" t="n">
        <f aca="false">IF(B150&lt;=(Datos!$D$14-Datos!$C$14)/(Datos!$E$14-Datos!$C$14),Datos!$C$14+SQRT((Datos!$E$14-Datos!$C$14)*(Datos!$D$14-Datos!$C$14)*B150),Datos!$E$14-SQRT((Datos!$E$14-Datos!$C$14)*(Datos!$E$14-Datos!$D$14)*(1-B150)))</f>
        <v>69588.218080517</v>
      </c>
      <c r="D150" s="24" t="n">
        <f aca="true">RAND()</f>
        <v>0.503618049534629</v>
      </c>
      <c r="E150" s="25" t="n">
        <f aca="false">IF(D150&lt;=(Datos!$D$15-Datos!$C$15)/(Datos!$E$15-Datos!$C$15),Datos!$C$15+SQRT((Datos!$E$15-Datos!$C$15)*(Datos!$D$15-Datos!$C$15)*D150),Datos!$E$15-SQRT((Datos!$E$15-Datos!$C$15)*(Datos!$E$15-Datos!$D$15)*(1-D150)))</f>
        <v>31371.1360788453</v>
      </c>
      <c r="F150" s="24" t="n">
        <f aca="true">RAND()</f>
        <v>0.00851848527995715</v>
      </c>
      <c r="G150" s="25" t="n">
        <f aca="false">IF(F150&lt;=(Datos!$D$19-Datos!$C$19)/(Datos!$E$19-Datos!$C$19),Datos!$C$19+SQRT((Datos!$E$19-Datos!$C$19)*(Datos!$D$19-Datos!$C$19)*F150),Datos!$E$19-SQRT((Datos!$E$19-Datos!$C$19)*(Datos!$E$19-Datos!$D$19)*(1-F150)))</f>
        <v>31130.3861251774</v>
      </c>
      <c r="H150" s="24" t="n">
        <f aca="true">RAND()</f>
        <v>0.411582972189768</v>
      </c>
      <c r="I150" s="25" t="n">
        <f aca="false">IF(H150&lt;=(Datos!$D$19-Datos!$C$19)/(Datos!$E$19-Datos!$C$19),Datos!$C$19+SQRT((Datos!$E$19-Datos!$C$19)*(Datos!$D$19-Datos!$C$19)*H150),Datos!$E$19-SQRT((Datos!$E$19-Datos!$C$19)*(Datos!$E$19-Datos!$D$19)*(1-H150)))</f>
        <v>37857.3179793404</v>
      </c>
      <c r="J150" s="24" t="n">
        <f aca="true">RAND()</f>
        <v>0.703105482183008</v>
      </c>
      <c r="K150" s="25" t="n">
        <f aca="false">IF(J150&lt;=(Datos!$D$19-Datos!$C$19)/(Datos!$E$19-Datos!$C$19),Datos!$C$19+SQRT((Datos!$E$19-Datos!$C$19)*(Datos!$D$19-Datos!$C$19)*J150),Datos!$E$19-SQRT((Datos!$E$19-Datos!$C$19)*(Datos!$E$19-Datos!$D$19)*(1-J150)))</f>
        <v>40281.1983686243</v>
      </c>
      <c r="L150" s="24" t="n">
        <f aca="true">RAND()</f>
        <v>0.691574911075785</v>
      </c>
      <c r="M150" s="25" t="n">
        <f aca="false">IF(L150&lt;=(Datos!$D$19-Datos!$C$19)/(Datos!$E$19-Datos!$C$19),Datos!$C$19+SQRT((Datos!$E$19-Datos!$C$19)*(Datos!$D$19-Datos!$C$19)*L150),Datos!$E$19-SQRT((Datos!$E$19-Datos!$C$19)*(Datos!$E$19-Datos!$D$19)*(1-L150)))</f>
        <v>40190.4385159023</v>
      </c>
      <c r="N150" s="24" t="n">
        <f aca="true">RAND()</f>
        <v>0.244443961239898</v>
      </c>
      <c r="O150" s="25" t="n">
        <f aca="false">IF(N150&lt;=(Datos!$D$19-Datos!$C$19)/(Datos!$E$19-Datos!$C$19),Datos!$C$19+SQRT((Datos!$E$19-Datos!$C$19)*(Datos!$D$19-Datos!$C$19)*N150),Datos!$E$19-SQRT((Datos!$E$19-Datos!$C$19)*(Datos!$E$19-Datos!$D$19)*(1-N150)))</f>
        <v>36055.2947232967</v>
      </c>
      <c r="P150" s="24" t="n">
        <f aca="true">RAND()</f>
        <v>0.238468646785806</v>
      </c>
      <c r="Q150" s="26" t="n">
        <f aca="false">IF(P150&lt;=(Datos!$D$23-Datos!$C$23)/(Datos!$E$23-Datos!$C$23),Datos!$C$23+SQRT((Datos!$E$23-Datos!$C$23)*(Datos!$D$23-Datos!$C$23)*P150),Datos!$E$23-SQRT((Datos!$E$23-Datos!$C$23)*(Datos!$E$23-Datos!$D$23)*(1-P150)))</f>
        <v>0.14071819403844</v>
      </c>
      <c r="R150" s="24" t="n">
        <f aca="true">RAND()</f>
        <v>0.0460269111835921</v>
      </c>
      <c r="S150" s="26" t="n">
        <f aca="false">IF(R150&lt;=(Datos!$D$24-Datos!$C$24)/(Datos!$E$24-Datos!$C$24),Datos!$C$24+SQRT((Datos!$E$24-Datos!$C$24)*(Datos!$D$24-Datos!$C$24)*R150),Datos!$E$24-SQRT((Datos!$E$24-Datos!$C$24)*(Datos!$E$24-Datos!$D$24)*(1-R150)))</f>
        <v>0.129102111850031</v>
      </c>
      <c r="T150" s="24" t="n">
        <f aca="true">RAND()</f>
        <v>0.168032863715918</v>
      </c>
      <c r="U150" s="26" t="n">
        <f aca="false">IF(T150&lt;=(Datos!$D$25-Datos!$C$25)/(Datos!$E$25-Datos!$C$25),Datos!$C$25+SQRT((Datos!$E$25-Datos!$C$25)*(Datos!$D$25-Datos!$C$25)*T150),Datos!$E$25-SQRT((Datos!$E$25-Datos!$C$25)*(Datos!$E$25-Datos!$D$25)*(1-T150)))</f>
        <v>0.168784808058733</v>
      </c>
      <c r="V150" s="24" t="n">
        <f aca="true">RAND()</f>
        <v>0.746456918504049</v>
      </c>
      <c r="W150" s="26" t="n">
        <f aca="false">IF(V150&lt;=(Datos!$D$26-Datos!$C$26)/(Datos!$E$26-Datos!$C$26),Datos!$C$26+SQRT((Datos!$E$26-Datos!$C$26)*(Datos!$D$26-Datos!$C$26)*V150),Datos!$E$26-SQRT((Datos!$E$26-Datos!$C$26)*(Datos!$E$26-Datos!$D$26)*(1-V150)))</f>
        <v>0.22021072701062</v>
      </c>
      <c r="X150" s="24" t="n">
        <f aca="true">RAND()</f>
        <v>0.0477734226476216</v>
      </c>
      <c r="Y150" s="26" t="n">
        <f aca="false">IF(X150&lt;=(Datos!$D$27-Datos!$C$27)/(Datos!$E$27-Datos!$C$27),Datos!$C$27+SQRT((Datos!$E$27-Datos!$C$27)*(Datos!$D$27-Datos!$C$27)*X150),Datos!$E$27-SQRT((Datos!$E$27-Datos!$C$27)*(Datos!$E$27-Datos!$D$27)*(1-X150)))</f>
        <v>0.201357299025234</v>
      </c>
      <c r="Z150" s="24" t="n">
        <f aca="false">(1+Q150)</f>
        <v>1.14071819403844</v>
      </c>
      <c r="AA150" s="24" t="n">
        <f aca="false">Z150*(1+S150)</f>
        <v>1.28798732191456</v>
      </c>
      <c r="AB150" s="24" t="n">
        <f aca="false">AA150*(1+U150)</f>
        <v>1.50538001482599</v>
      </c>
      <c r="AC150" s="24" t="n">
        <f aca="false">AB150*(1+W150)</f>
        <v>1.83688084231807</v>
      </c>
      <c r="AD150" s="24" t="n">
        <f aca="false">AC150*(1+Y150)</f>
        <v>2.20675020735844</v>
      </c>
      <c r="AE150" s="23" t="n">
        <f aca="false">E150*Q150</f>
        <v>4414.48961394926</v>
      </c>
      <c r="AF150" s="23" t="n">
        <f aca="false">AE150*(1+S150)</f>
        <v>4984.40954585013</v>
      </c>
      <c r="AG150" s="23" t="n">
        <f aca="false">AF150*(1+U150)</f>
        <v>5825.70215433256</v>
      </c>
      <c r="AH150" s="23" t="n">
        <f aca="false">AG150*(1+W150)</f>
        <v>7108.58426108546</v>
      </c>
      <c r="AI150" s="23" t="n">
        <f aca="false">AH150*(1+Y150)</f>
        <v>8539.94958779092</v>
      </c>
      <c r="AJ150" s="25" t="n">
        <f aca="false">G150*Z150</f>
        <v>35510.9978404317</v>
      </c>
      <c r="AK150" s="25" t="n">
        <f aca="false">I150*AA150</f>
        <v>48759.7455990784</v>
      </c>
      <c r="AL150" s="25" t="n">
        <f aca="false">K150*AB150</f>
        <v>60638.510997368</v>
      </c>
      <c r="AM150" s="25" t="n">
        <f aca="false">M150*AC150</f>
        <v>73825.0465542233</v>
      </c>
      <c r="AN150" s="25" t="n">
        <f aca="false">O150*AD150</f>
        <v>79565.0291070045</v>
      </c>
      <c r="AO150" s="25" t="n">
        <f aca="false">C150/Datos!$D$8</f>
        <v>13917.6436161034</v>
      </c>
      <c r="AP150" s="25" t="n">
        <f aca="false">AJ150-AO150</f>
        <v>21593.3542243283</v>
      </c>
      <c r="AQ150" s="25" t="n">
        <f aca="false">AK150-AO150</f>
        <v>34842.1019829749</v>
      </c>
      <c r="AR150" s="25" t="n">
        <f aca="false">AL150-AO150</f>
        <v>46720.8673812646</v>
      </c>
      <c r="AS150" s="25" t="n">
        <f aca="false">AM150-AO150</f>
        <v>59907.4029381199</v>
      </c>
      <c r="AT150" s="25" t="n">
        <f aca="false">AN150-AO150</f>
        <v>65647.3854909011</v>
      </c>
      <c r="AU150" s="25" t="n">
        <f aca="false">AP150*Datos!$D$6</f>
        <v>10796.6771121641</v>
      </c>
      <c r="AV150" s="25" t="n">
        <f aca="false">AQ150*Datos!$D$6</f>
        <v>17421.0509914875</v>
      </c>
      <c r="AW150" s="25" t="n">
        <f aca="false">AR150*Datos!$D$6</f>
        <v>23360.4336906323</v>
      </c>
      <c r="AX150" s="25" t="n">
        <f aca="false">AS150*Datos!$D$6</f>
        <v>29953.7014690599</v>
      </c>
      <c r="AY150" s="25" t="n">
        <f aca="false">AT150*Datos!$D$6</f>
        <v>32823.6927454505</v>
      </c>
      <c r="AZ150" s="25" t="n">
        <f aca="false">AJ150-AU150-AE150</f>
        <v>20299.8311143183</v>
      </c>
      <c r="BA150" s="25" t="n">
        <f aca="false">AK150-AV150-AF150</f>
        <v>26354.2850617408</v>
      </c>
      <c r="BB150" s="25" t="n">
        <f aca="false">AL150-AW150-AG150</f>
        <v>31452.3751524032</v>
      </c>
      <c r="BC150" s="25" t="n">
        <f aca="false">AM150-AX150-AH150</f>
        <v>36762.7608240779</v>
      </c>
      <c r="BD150" s="25" t="n">
        <f aca="false">AN150-AY150-AI150</f>
        <v>38201.386773763</v>
      </c>
      <c r="BE150" s="25" t="n">
        <f aca="false">AZ150/Z150</f>
        <v>17795.6582269032</v>
      </c>
      <c r="BF150" s="25" t="n">
        <f aca="false">BA150/AA150</f>
        <v>20461.6028537966</v>
      </c>
      <c r="BG150" s="25" t="n">
        <f aca="false">BB150/AB150</f>
        <v>20893.3125474227</v>
      </c>
      <c r="BH150" s="25" t="n">
        <f aca="false">BC150/AC150</f>
        <v>20013.6884097962</v>
      </c>
      <c r="BI150" s="25" t="n">
        <f aca="false">BD150/AD150</f>
        <v>17311.1513239605</v>
      </c>
      <c r="BJ150" s="25" t="n">
        <f aca="false">E150*AD150</f>
        <v>69228.2610470615</v>
      </c>
      <c r="BK150" s="25" t="n">
        <f aca="false">0.2*C150*AD150</f>
        <v>30712.762935777</v>
      </c>
      <c r="BL150" s="25" t="n">
        <f aca="false">BJ150+BK150</f>
        <v>99941.0239828385</v>
      </c>
      <c r="BM150" s="25" t="n">
        <f aca="false">BK150*Datos!$D$6</f>
        <v>15356.3814678885</v>
      </c>
      <c r="BN150" s="25" t="n">
        <f aca="false">BL150-BM150</f>
        <v>84584.64251495</v>
      </c>
      <c r="BO150" s="25" t="n">
        <f aca="false">BN150/AD150</f>
        <v>38329.957886897</v>
      </c>
      <c r="BP150" s="25" t="n">
        <f aca="false">-(C150+E150)</f>
        <v>-100959.354159362</v>
      </c>
      <c r="BQ150" s="25" t="n">
        <f aca="false">BE150</f>
        <v>17795.6582269032</v>
      </c>
      <c r="BR150" s="25" t="n">
        <f aca="false">BF150</f>
        <v>20461.6028537966</v>
      </c>
      <c r="BS150" s="25" t="n">
        <f aca="false">BG150</f>
        <v>20893.3125474227</v>
      </c>
      <c r="BT150" s="25" t="n">
        <f aca="false">BH150</f>
        <v>20013.6884097962</v>
      </c>
      <c r="BU150" s="25" t="n">
        <f aca="false">BI150+BO150</f>
        <v>55641.1092108574</v>
      </c>
      <c r="BV150" s="27" t="n">
        <f aca="false">IFERROR(IRR(BP150:BU150,0.1),NA())*100</f>
        <v>8.69897728892452</v>
      </c>
    </row>
    <row r="151" customFormat="false" ht="15" hidden="false" customHeight="true" outlineLevel="0" collapsed="false">
      <c r="A151" s="23" t="n">
        <v>150</v>
      </c>
      <c r="B151" s="24" t="n">
        <f aca="true">RAND()</f>
        <v>0.0846718980252011</v>
      </c>
      <c r="C151" s="25" t="n">
        <f aca="false">IF(B151&lt;=(Datos!$D$14-Datos!$C$14)/(Datos!$E$14-Datos!$C$14),Datos!$C$14+SQRT((Datos!$E$14-Datos!$C$14)*(Datos!$D$14-Datos!$C$14)*B151),Datos!$E$14-SQRT((Datos!$E$14-Datos!$C$14)*(Datos!$E$14-Datos!$D$14)*(1-B151)))</f>
        <v>65819.6872089555</v>
      </c>
      <c r="D151" s="24" t="n">
        <f aca="true">RAND()</f>
        <v>0.748360217386267</v>
      </c>
      <c r="E151" s="25" t="n">
        <f aca="false">IF(D151&lt;=(Datos!$D$15-Datos!$C$15)/(Datos!$E$15-Datos!$C$15),Datos!$C$15+SQRT((Datos!$E$15-Datos!$C$15)*(Datos!$D$15-Datos!$C$15)*D151),Datos!$E$15-SQRT((Datos!$E$15-Datos!$C$15)*(Datos!$E$15-Datos!$D$15)*(1-D151)))</f>
        <v>33856.2253140223</v>
      </c>
      <c r="F151" s="24" t="n">
        <f aca="true">RAND()</f>
        <v>0.18641758796515</v>
      </c>
      <c r="G151" s="25" t="n">
        <f aca="false">IF(F151&lt;=(Datos!$D$19-Datos!$C$19)/(Datos!$E$19-Datos!$C$19),Datos!$C$19+SQRT((Datos!$E$19-Datos!$C$19)*(Datos!$D$19-Datos!$C$19)*F151),Datos!$E$19-SQRT((Datos!$E$19-Datos!$C$19)*(Datos!$E$19-Datos!$D$19)*(1-F151)))</f>
        <v>35287.9710849032</v>
      </c>
      <c r="H151" s="24" t="n">
        <f aca="true">RAND()</f>
        <v>0.0170257605313182</v>
      </c>
      <c r="I151" s="25" t="n">
        <f aca="false">IF(H151&lt;=(Datos!$D$19-Datos!$C$19)/(Datos!$E$19-Datos!$C$19),Datos!$C$19+SQRT((Datos!$E$19-Datos!$C$19)*(Datos!$D$19-Datos!$C$19)*H151),Datos!$E$19-SQRT((Datos!$E$19-Datos!$C$19)*(Datos!$E$19-Datos!$D$19)*(1-H151)))</f>
        <v>31598.0813745544</v>
      </c>
      <c r="J151" s="24" t="n">
        <f aca="true">RAND()</f>
        <v>0.954538851146706</v>
      </c>
      <c r="K151" s="25" t="n">
        <f aca="false">IF(J151&lt;=(Datos!$D$19-Datos!$C$19)/(Datos!$E$19-Datos!$C$19),Datos!$C$19+SQRT((Datos!$E$19-Datos!$C$19)*(Datos!$D$19-Datos!$C$19)*J151),Datos!$E$19-SQRT((Datos!$E$19-Datos!$C$19)*(Datos!$E$19-Datos!$D$19)*(1-J151)))</f>
        <v>43153.493524518</v>
      </c>
      <c r="L151" s="24" t="n">
        <f aca="true">RAND()</f>
        <v>0.930092252477309</v>
      </c>
      <c r="M151" s="25" t="n">
        <f aca="false">IF(L151&lt;=(Datos!$D$19-Datos!$C$19)/(Datos!$E$19-Datos!$C$19),Datos!$C$19+SQRT((Datos!$E$19-Datos!$C$19)*(Datos!$D$19-Datos!$C$19)*L151),Datos!$E$19-SQRT((Datos!$E$19-Datos!$C$19)*(Datos!$E$19-Datos!$D$19)*(1-L151)))</f>
        <v>42710.2224858729</v>
      </c>
      <c r="N151" s="24" t="n">
        <f aca="true">RAND()</f>
        <v>0.224314189150324</v>
      </c>
      <c r="O151" s="25" t="n">
        <f aca="false">IF(N151&lt;=(Datos!$D$19-Datos!$C$19)/(Datos!$E$19-Datos!$C$19),Datos!$C$19+SQRT((Datos!$E$19-Datos!$C$19)*(Datos!$D$19-Datos!$C$19)*N151),Datos!$E$19-SQRT((Datos!$E$19-Datos!$C$19)*(Datos!$E$19-Datos!$D$19)*(1-N151)))</f>
        <v>35800.6144823241</v>
      </c>
      <c r="P151" s="24" t="n">
        <f aca="true">RAND()</f>
        <v>0.71218824760238</v>
      </c>
      <c r="Q151" s="26" t="n">
        <f aca="false">IF(P151&lt;=(Datos!$D$23-Datos!$C$23)/(Datos!$E$23-Datos!$C$23),Datos!$C$23+SQRT((Datos!$E$23-Datos!$C$23)*(Datos!$D$23-Datos!$C$23)*P151),Datos!$E$23-SQRT((Datos!$E$23-Datos!$C$23)*(Datos!$E$23-Datos!$D$23)*(1-P151)))</f>
        <v>0.157239043202982</v>
      </c>
      <c r="R151" s="24" t="n">
        <f aca="true">RAND()</f>
        <v>0.581466641583611</v>
      </c>
      <c r="S151" s="26" t="n">
        <f aca="false">IF(R151&lt;=(Datos!$D$24-Datos!$C$24)/(Datos!$E$24-Datos!$C$24),Datos!$C$24+SQRT((Datos!$E$24-Datos!$C$24)*(Datos!$D$24-Datos!$C$24)*R151),Datos!$E$24-SQRT((Datos!$E$24-Datos!$C$24)*(Datos!$E$24-Datos!$D$24)*(1-R151)))</f>
        <v>0.152552594928673</v>
      </c>
      <c r="T151" s="24" t="n">
        <f aca="true">RAND()</f>
        <v>0.552931681469869</v>
      </c>
      <c r="U151" s="26" t="n">
        <f aca="false">IF(T151&lt;=(Datos!$D$25-Datos!$C$25)/(Datos!$E$25-Datos!$C$25),Datos!$C$25+SQRT((Datos!$E$25-Datos!$C$25)*(Datos!$D$25-Datos!$C$25)*T151),Datos!$E$25-SQRT((Datos!$E$25-Datos!$C$25)*(Datos!$E$25-Datos!$D$25)*(1-T151)))</f>
        <v>0.184619337317055</v>
      </c>
      <c r="V151" s="24" t="n">
        <f aca="true">RAND()</f>
        <v>0.87875825923694</v>
      </c>
      <c r="W151" s="26" t="n">
        <f aca="false">IF(V151&lt;=(Datos!$D$26-Datos!$C$26)/(Datos!$E$26-Datos!$C$26),Datos!$C$26+SQRT((Datos!$E$26-Datos!$C$26)*(Datos!$D$26-Datos!$C$26)*V151),Datos!$E$26-SQRT((Datos!$E$26-Datos!$C$26)*(Datos!$E$26-Datos!$D$26)*(1-V151)))</f>
        <v>0.229400337559302</v>
      </c>
      <c r="X151" s="24" t="n">
        <f aca="true">RAND()</f>
        <v>0.643835131478844</v>
      </c>
      <c r="Y151" s="26" t="n">
        <f aca="false">IF(X151&lt;=(Datos!$D$27-Datos!$C$27)/(Datos!$E$27-Datos!$C$27),Datos!$C$27+SQRT((Datos!$E$27-Datos!$C$27)*(Datos!$D$27-Datos!$C$27)*X151),Datos!$E$27-SQRT((Datos!$E$27-Datos!$C$27)*(Datos!$E$27-Datos!$D$27)*(1-X151)))</f>
        <v>0.236144666344739</v>
      </c>
      <c r="Z151" s="24" t="n">
        <f aca="false">(1+Q151)</f>
        <v>1.15723904320298</v>
      </c>
      <c r="AA151" s="24" t="n">
        <f aca="false">Z151*(1+S151)</f>
        <v>1.33377886219637</v>
      </c>
      <c r="AB151" s="24" t="n">
        <f aca="false">AA151*(1+U151)</f>
        <v>1.58002023186256</v>
      </c>
      <c r="AC151" s="24" t="n">
        <f aca="false">AB151*(1+W151)</f>
        <v>1.94247740640236</v>
      </c>
      <c r="AD151" s="24" t="n">
        <f aca="false">AC151*(1+Y151)</f>
        <v>2.40118308541944</v>
      </c>
      <c r="AE151" s="23" t="n">
        <f aca="false">E151*Q151</f>
        <v>5323.52047484146</v>
      </c>
      <c r="AF151" s="23" t="n">
        <f aca="false">AE151*(1+S151)</f>
        <v>6135.63733743444</v>
      </c>
      <c r="AG151" s="23" t="n">
        <f aca="false">AF151*(1+U151)</f>
        <v>7268.39463668937</v>
      </c>
      <c r="AH151" s="23" t="n">
        <f aca="false">AG151*(1+W151)</f>
        <v>8935.76681986012</v>
      </c>
      <c r="AI151" s="23" t="n">
        <f aca="false">AH151*(1+Y151)</f>
        <v>11045.9004940704</v>
      </c>
      <c r="AJ151" s="25" t="n">
        <f aca="false">G151*Z151</f>
        <v>40836.6178948679</v>
      </c>
      <c r="AK151" s="25" t="n">
        <f aca="false">I151*AA151</f>
        <v>42144.8530233416</v>
      </c>
      <c r="AL151" s="25" t="n">
        <f aca="false">K151*AB151</f>
        <v>68183.3928442884</v>
      </c>
      <c r="AM151" s="25" t="n">
        <f aca="false">M151*AC151</f>
        <v>82963.6422012262</v>
      </c>
      <c r="AN151" s="25" t="n">
        <f aca="false">O151*AD151</f>
        <v>85963.8299425789</v>
      </c>
      <c r="AO151" s="25" t="n">
        <f aca="false">C151/Datos!$D$8</f>
        <v>13163.9374417911</v>
      </c>
      <c r="AP151" s="25" t="n">
        <f aca="false">AJ151-AO151</f>
        <v>27672.6804530768</v>
      </c>
      <c r="AQ151" s="25" t="n">
        <f aca="false">AK151-AO151</f>
        <v>28980.9155815505</v>
      </c>
      <c r="AR151" s="25" t="n">
        <f aca="false">AL151-AO151</f>
        <v>55019.4554024973</v>
      </c>
      <c r="AS151" s="25" t="n">
        <f aca="false">AM151-AO151</f>
        <v>69799.7047594351</v>
      </c>
      <c r="AT151" s="25" t="n">
        <f aca="false">AN151-AO151</f>
        <v>72799.8925007878</v>
      </c>
      <c r="AU151" s="25" t="n">
        <f aca="false">AP151*Datos!$D$6</f>
        <v>13836.3402265384</v>
      </c>
      <c r="AV151" s="25" t="n">
        <f aca="false">AQ151*Datos!$D$6</f>
        <v>14490.4577907752</v>
      </c>
      <c r="AW151" s="25" t="n">
        <f aca="false">AR151*Datos!$D$6</f>
        <v>27509.7277012487</v>
      </c>
      <c r="AX151" s="25" t="n">
        <f aca="false">AS151*Datos!$D$6</f>
        <v>34899.8523797176</v>
      </c>
      <c r="AY151" s="25" t="n">
        <f aca="false">AT151*Datos!$D$6</f>
        <v>36399.9462503939</v>
      </c>
      <c r="AZ151" s="25" t="n">
        <f aca="false">AJ151-AU151-AE151</f>
        <v>21676.757193488</v>
      </c>
      <c r="BA151" s="25" t="n">
        <f aca="false">AK151-AV151-AF151</f>
        <v>21518.7578951319</v>
      </c>
      <c r="BB151" s="25" t="n">
        <f aca="false">AL151-AW151-AG151</f>
        <v>33405.2705063504</v>
      </c>
      <c r="BC151" s="25" t="n">
        <f aca="false">AM151-AX151-AH151</f>
        <v>39128.0230016485</v>
      </c>
      <c r="BD151" s="25" t="n">
        <f aca="false">AN151-AY151-AI151</f>
        <v>38517.9831981146</v>
      </c>
      <c r="BE151" s="25" t="n">
        <f aca="false">AZ151/Z151</f>
        <v>18731.4430158626</v>
      </c>
      <c r="BF151" s="25" t="n">
        <f aca="false">BA151/AA151</f>
        <v>16133.677407135</v>
      </c>
      <c r="BG151" s="25" t="n">
        <f aca="false">BB151/AB151</f>
        <v>21142.3055431205</v>
      </c>
      <c r="BH151" s="25" t="n">
        <f aca="false">BC151/AC151</f>
        <v>20143.3606757451</v>
      </c>
      <c r="BI151" s="25" t="n">
        <f aca="false">BD151/AD151</f>
        <v>16041.2520944384</v>
      </c>
      <c r="BJ151" s="25" t="n">
        <f aca="false">E151*AD151</f>
        <v>81294.9955601799</v>
      </c>
      <c r="BK151" s="25" t="n">
        <f aca="false">0.2*C151*AD151</f>
        <v>31609.0239227484</v>
      </c>
      <c r="BL151" s="25" t="n">
        <f aca="false">BJ151+BK151</f>
        <v>112904.019482928</v>
      </c>
      <c r="BM151" s="25" t="n">
        <f aca="false">BK151*Datos!$D$6</f>
        <v>15804.5119613742</v>
      </c>
      <c r="BN151" s="25" t="n">
        <f aca="false">BL151-BM151</f>
        <v>97099.5075215541</v>
      </c>
      <c r="BO151" s="25" t="n">
        <f aca="false">BN151/AD151</f>
        <v>40438.1940349179</v>
      </c>
      <c r="BP151" s="25" t="n">
        <f aca="false">-(C151+E151)</f>
        <v>-99675.9125229779</v>
      </c>
      <c r="BQ151" s="25" t="n">
        <f aca="false">BE151</f>
        <v>18731.4430158626</v>
      </c>
      <c r="BR151" s="25" t="n">
        <f aca="false">BF151</f>
        <v>16133.677407135</v>
      </c>
      <c r="BS151" s="25" t="n">
        <f aca="false">BG151</f>
        <v>21142.3055431205</v>
      </c>
      <c r="BT151" s="25" t="n">
        <f aca="false">BH151</f>
        <v>20143.3606757451</v>
      </c>
      <c r="BU151" s="25" t="n">
        <f aca="false">BI151+BO151</f>
        <v>56479.4461293563</v>
      </c>
      <c r="BV151" s="27" t="n">
        <f aca="false">IFERROR(IRR(BP151:BU151,0.1),NA())*100</f>
        <v>8.48143093120113</v>
      </c>
    </row>
    <row r="152" customFormat="false" ht="15" hidden="false" customHeight="true" outlineLevel="0" collapsed="false">
      <c r="A152" s="23" t="n">
        <v>151</v>
      </c>
      <c r="B152" s="24" t="n">
        <f aca="true">RAND()</f>
        <v>0.239347492171308</v>
      </c>
      <c r="C152" s="25" t="n">
        <f aca="false">IF(B152&lt;=(Datos!$D$14-Datos!$C$14)/(Datos!$E$14-Datos!$C$14),Datos!$C$14+SQRT((Datos!$E$14-Datos!$C$14)*(Datos!$D$14-Datos!$C$14)*B152),Datos!$E$14-SQRT((Datos!$E$14-Datos!$C$14)*(Datos!$E$14-Datos!$D$14)*(1-B152)))</f>
        <v>69784.6306454829</v>
      </c>
      <c r="D152" s="24" t="n">
        <f aca="true">RAND()</f>
        <v>0.777433015563198</v>
      </c>
      <c r="E152" s="25" t="n">
        <f aca="false">IF(D152&lt;=(Datos!$D$15-Datos!$C$15)/(Datos!$E$15-Datos!$C$15),Datos!$C$15+SQRT((Datos!$E$15-Datos!$C$15)*(Datos!$D$15-Datos!$C$15)*D152),Datos!$E$15-SQRT((Datos!$E$15-Datos!$C$15)*(Datos!$E$15-Datos!$D$15)*(1-D152)))</f>
        <v>34222.0204512719</v>
      </c>
      <c r="F152" s="24" t="n">
        <f aca="true">RAND()</f>
        <v>0.625868363982106</v>
      </c>
      <c r="G152" s="25" t="n">
        <f aca="false">IF(F152&lt;=(Datos!$D$19-Datos!$C$19)/(Datos!$E$19-Datos!$C$19),Datos!$C$19+SQRT((Datos!$E$19-Datos!$C$19)*(Datos!$D$19-Datos!$C$19)*F152),Datos!$E$19-SQRT((Datos!$E$19-Datos!$C$19)*(Datos!$E$19-Datos!$D$19)*(1-F152)))</f>
        <v>39689.1823492654</v>
      </c>
      <c r="H152" s="24" t="n">
        <f aca="true">RAND()</f>
        <v>0.999367985723397</v>
      </c>
      <c r="I152" s="25" t="n">
        <f aca="false">IF(H152&lt;=(Datos!$D$19-Datos!$C$19)/(Datos!$E$19-Datos!$C$19),Datos!$C$19+SQRT((Datos!$E$19-Datos!$C$19)*(Datos!$D$19-Datos!$C$19)*H152),Datos!$E$19-SQRT((Datos!$E$19-Datos!$C$19)*(Datos!$E$19-Datos!$D$19)*(1-H152)))</f>
        <v>44782.2821303953</v>
      </c>
      <c r="J152" s="24" t="n">
        <f aca="true">RAND()</f>
        <v>0.95912077011381</v>
      </c>
      <c r="K152" s="25" t="n">
        <f aca="false">IF(J152&lt;=(Datos!$D$19-Datos!$C$19)/(Datos!$E$19-Datos!$C$19),Datos!$C$19+SQRT((Datos!$E$19-Datos!$C$19)*(Datos!$D$19-Datos!$C$19)*J152),Datos!$E$19-SQRT((Datos!$E$19-Datos!$C$19)*(Datos!$E$19-Datos!$D$19)*(1-J152)))</f>
        <v>43249.0167786457</v>
      </c>
      <c r="L152" s="24" t="n">
        <f aca="true">RAND()</f>
        <v>0.671567518505587</v>
      </c>
      <c r="M152" s="25" t="n">
        <f aca="false">IF(L152&lt;=(Datos!$D$19-Datos!$C$19)/(Datos!$E$19-Datos!$C$19),Datos!$C$19+SQRT((Datos!$E$19-Datos!$C$19)*(Datos!$D$19-Datos!$C$19)*L152),Datos!$E$19-SQRT((Datos!$E$19-Datos!$C$19)*(Datos!$E$19-Datos!$D$19)*(1-L152)))</f>
        <v>40036.8924944063</v>
      </c>
      <c r="N152" s="24" t="n">
        <f aca="true">RAND()</f>
        <v>0.00961502933958554</v>
      </c>
      <c r="O152" s="25" t="n">
        <f aca="false">IF(N152&lt;=(Datos!$D$19-Datos!$C$19)/(Datos!$E$19-Datos!$C$19),Datos!$C$19+SQRT((Datos!$E$19-Datos!$C$19)*(Datos!$D$19-Datos!$C$19)*N152),Datos!$E$19-SQRT((Datos!$E$19-Datos!$C$19)*(Datos!$E$19-Datos!$D$19)*(1-N152)))</f>
        <v>31200.9389663667</v>
      </c>
      <c r="P152" s="24" t="n">
        <f aca="true">RAND()</f>
        <v>0.318513481567217</v>
      </c>
      <c r="Q152" s="26" t="n">
        <f aca="false">IF(P152&lt;=(Datos!$D$23-Datos!$C$23)/(Datos!$E$23-Datos!$C$23),Datos!$C$23+SQRT((Datos!$E$23-Datos!$C$23)*(Datos!$D$23-Datos!$C$23)*P152),Datos!$E$23-SQRT((Datos!$E$23-Datos!$C$23)*(Datos!$E$23-Datos!$D$23)*(1-P152)))</f>
        <v>0.143944190669576</v>
      </c>
      <c r="R152" s="24" t="n">
        <f aca="true">RAND()</f>
        <v>0.896634123304511</v>
      </c>
      <c r="S152" s="26" t="n">
        <f aca="false">IF(R152&lt;=(Datos!$D$24-Datos!$C$24)/(Datos!$E$24-Datos!$C$24),Datos!$C$24+SQRT((Datos!$E$24-Datos!$C$24)*(Datos!$D$24-Datos!$C$24)*R152),Datos!$E$24-SQRT((Datos!$E$24-Datos!$C$24)*(Datos!$E$24-Datos!$D$24)*(1-R152)))</f>
        <v>0.166359670896497</v>
      </c>
      <c r="T152" s="24" t="n">
        <f aca="true">RAND()</f>
        <v>0.533248955508033</v>
      </c>
      <c r="U152" s="26" t="n">
        <f aca="false">IF(T152&lt;=(Datos!$D$25-Datos!$C$25)/(Datos!$E$25-Datos!$C$25),Datos!$C$25+SQRT((Datos!$E$25-Datos!$C$25)*(Datos!$D$25-Datos!$C$25)*T152),Datos!$E$25-SQRT((Datos!$E$25-Datos!$C$25)*(Datos!$E$25-Datos!$D$25)*(1-T152)))</f>
        <v>0.183848887643981</v>
      </c>
      <c r="V152" s="24" t="n">
        <f aca="true">RAND()</f>
        <v>0.394968531873278</v>
      </c>
      <c r="W152" s="26" t="n">
        <f aca="false">IF(V152&lt;=(Datos!$D$26-Datos!$C$26)/(Datos!$E$26-Datos!$C$26),Datos!$C$26+SQRT((Datos!$E$26-Datos!$C$26)*(Datos!$D$26-Datos!$C$26)*V152),Datos!$E$26-SQRT((Datos!$E$26-Datos!$C$26)*(Datos!$E$26-Datos!$D$26)*(1-V152)))</f>
        <v>0.20398250182329</v>
      </c>
      <c r="X152" s="24" t="n">
        <f aca="true">RAND()</f>
        <v>0.85851948700475</v>
      </c>
      <c r="Y152" s="26" t="n">
        <f aca="false">IF(X152&lt;=(Datos!$D$27-Datos!$C$27)/(Datos!$E$27-Datos!$C$27),Datos!$C$27+SQRT((Datos!$E$27-Datos!$C$27)*(Datos!$D$27-Datos!$C$27)*X152),Datos!$E$27-SQRT((Datos!$E$27-Datos!$C$27)*(Datos!$E$27-Datos!$D$27)*(1-X152)))</f>
        <v>0.252359544682217</v>
      </c>
      <c r="Z152" s="24" t="n">
        <f aca="false">(1+Q152)</f>
        <v>1.14394419066958</v>
      </c>
      <c r="AA152" s="24" t="n">
        <f aca="false">Z152*(1+S152)</f>
        <v>1.33425036975333</v>
      </c>
      <c r="AB152" s="24" t="n">
        <f aca="false">AA152*(1+U152)</f>
        <v>1.57955081607104</v>
      </c>
      <c r="AC152" s="24" t="n">
        <f aca="false">AB152*(1+W152)</f>
        <v>1.90175154329024</v>
      </c>
      <c r="AD152" s="24" t="n">
        <f aca="false">AC152*(1+Y152)</f>
        <v>2.38167669685366</v>
      </c>
      <c r="AE152" s="23" t="n">
        <f aca="false">E152*Q152</f>
        <v>4926.061036936</v>
      </c>
      <c r="AF152" s="23" t="n">
        <f aca="false">AE152*(1+S152)</f>
        <v>5745.55892985673</v>
      </c>
      <c r="AG152" s="23" t="n">
        <f aca="false">AF152*(1+U152)</f>
        <v>6801.87354800383</v>
      </c>
      <c r="AH152" s="23" t="n">
        <f aca="false">AG152*(1+W152)</f>
        <v>8189.3367314113</v>
      </c>
      <c r="AI152" s="23" t="n">
        <f aca="false">AH152*(1+Y152)</f>
        <v>10255.9940201996</v>
      </c>
      <c r="AJ152" s="25" t="n">
        <f aca="false">G152*Z152</f>
        <v>45402.2095808676</v>
      </c>
      <c r="AK152" s="25" t="n">
        <f aca="false">I152*AA152</f>
        <v>59750.7764908776</v>
      </c>
      <c r="AL152" s="25" t="n">
        <f aca="false">K152*AB152</f>
        <v>68314.0197469801</v>
      </c>
      <c r="AM152" s="25" t="n">
        <f aca="false">M152*AC152</f>
        <v>76140.2220897823</v>
      </c>
      <c r="AN152" s="25" t="n">
        <f aca="false">O152*AD152</f>
        <v>74310.5492561489</v>
      </c>
      <c r="AO152" s="25" t="n">
        <f aca="false">C152/Datos!$D$8</f>
        <v>13956.9261290966</v>
      </c>
      <c r="AP152" s="25" t="n">
        <f aca="false">AJ152-AO152</f>
        <v>31445.283451771</v>
      </c>
      <c r="AQ152" s="25" t="n">
        <f aca="false">AK152-AO152</f>
        <v>45793.850361781</v>
      </c>
      <c r="AR152" s="25" t="n">
        <f aca="false">AL152-AO152</f>
        <v>54357.0936178835</v>
      </c>
      <c r="AS152" s="25" t="n">
        <f aca="false">AM152-AO152</f>
        <v>62183.2959606858</v>
      </c>
      <c r="AT152" s="25" t="n">
        <f aca="false">AN152-AO152</f>
        <v>60353.6231270523</v>
      </c>
      <c r="AU152" s="25" t="n">
        <f aca="false">AP152*Datos!$D$6</f>
        <v>15722.6417258855</v>
      </c>
      <c r="AV152" s="25" t="n">
        <f aca="false">AQ152*Datos!$D$6</f>
        <v>22896.9251808905</v>
      </c>
      <c r="AW152" s="25" t="n">
        <f aca="false">AR152*Datos!$D$6</f>
        <v>27178.5468089418</v>
      </c>
      <c r="AX152" s="25" t="n">
        <f aca="false">AS152*Datos!$D$6</f>
        <v>31091.6479803429</v>
      </c>
      <c r="AY152" s="25" t="n">
        <f aca="false">AT152*Datos!$D$6</f>
        <v>30176.8115635262</v>
      </c>
      <c r="AZ152" s="25" t="n">
        <f aca="false">AJ152-AU152-AE152</f>
        <v>24753.5068180461</v>
      </c>
      <c r="BA152" s="25" t="n">
        <f aca="false">AK152-AV152-AF152</f>
        <v>31108.2923801304</v>
      </c>
      <c r="BB152" s="25" t="n">
        <f aca="false">AL152-AW152-AG152</f>
        <v>34333.5993900345</v>
      </c>
      <c r="BC152" s="25" t="n">
        <f aca="false">AM152-AX152-AH152</f>
        <v>36859.2373780282</v>
      </c>
      <c r="BD152" s="25" t="n">
        <f aca="false">AN152-AY152-AI152</f>
        <v>33877.7436724231</v>
      </c>
      <c r="BE152" s="25" t="n">
        <f aca="false">AZ152/Z152</f>
        <v>21638.7364173398</v>
      </c>
      <c r="BF152" s="25" t="n">
        <f aca="false">BA152/AA152</f>
        <v>23315.1836307017</v>
      </c>
      <c r="BG152" s="25" t="n">
        <f aca="false">BB152/AB152</f>
        <v>21736.305689383</v>
      </c>
      <c r="BH152" s="25" t="n">
        <f aca="false">BC152/AC152</f>
        <v>19381.7312824459</v>
      </c>
      <c r="BI152" s="25" t="n">
        <f aca="false">BD152/AD152</f>
        <v>14224.3251223718</v>
      </c>
      <c r="BJ152" s="25" t="n">
        <f aca="false">E152*AD152</f>
        <v>81505.7886280438</v>
      </c>
      <c r="BK152" s="25" t="n">
        <f aca="false">0.2*C152*AD152</f>
        <v>33240.8857213773</v>
      </c>
      <c r="BL152" s="25" t="n">
        <f aca="false">BJ152+BK152</f>
        <v>114746.674349421</v>
      </c>
      <c r="BM152" s="25" t="n">
        <f aca="false">BK152*Datos!$D$6</f>
        <v>16620.4428606887</v>
      </c>
      <c r="BN152" s="25" t="n">
        <f aca="false">BL152-BM152</f>
        <v>98126.2314887324</v>
      </c>
      <c r="BO152" s="25" t="n">
        <f aca="false">BN152/AD152</f>
        <v>41200.4835158202</v>
      </c>
      <c r="BP152" s="25" t="n">
        <f aca="false">-(C152+E152)</f>
        <v>-104006.651096755</v>
      </c>
      <c r="BQ152" s="25" t="n">
        <f aca="false">BE152</f>
        <v>21638.7364173398</v>
      </c>
      <c r="BR152" s="25" t="n">
        <f aca="false">BF152</f>
        <v>23315.1836307017</v>
      </c>
      <c r="BS152" s="25" t="n">
        <f aca="false">BG152</f>
        <v>21736.305689383</v>
      </c>
      <c r="BT152" s="25" t="n">
        <f aca="false">BH152</f>
        <v>19381.7312824459</v>
      </c>
      <c r="BU152" s="25" t="n">
        <f aca="false">BI152+BO152</f>
        <v>55424.808638192</v>
      </c>
      <c r="BV152" s="27" t="n">
        <f aca="false">IFERROR(IRR(BP152:BU152,0.1),NA())*100</f>
        <v>9.64426210779861</v>
      </c>
    </row>
    <row r="153" customFormat="false" ht="15" hidden="false" customHeight="true" outlineLevel="0" collapsed="false">
      <c r="A153" s="23" t="n">
        <v>152</v>
      </c>
      <c r="B153" s="24" t="n">
        <f aca="true">RAND()</f>
        <v>0.132108060766561</v>
      </c>
      <c r="C153" s="25" t="n">
        <f aca="false">IF(B153&lt;=(Datos!$D$14-Datos!$C$14)/(Datos!$E$14-Datos!$C$14),Datos!$C$14+SQRT((Datos!$E$14-Datos!$C$14)*(Datos!$D$14-Datos!$C$14)*B153),Datos!$E$14-SQRT((Datos!$E$14-Datos!$C$14)*(Datos!$E$14-Datos!$D$14)*(1-B153)))</f>
        <v>67269.3345160767</v>
      </c>
      <c r="D153" s="24" t="n">
        <f aca="true">RAND()</f>
        <v>0.967756225064848</v>
      </c>
      <c r="E153" s="25" t="n">
        <f aca="false">IF(D153&lt;=(Datos!$D$15-Datos!$C$15)/(Datos!$E$15-Datos!$C$15),Datos!$C$15+SQRT((Datos!$E$15-Datos!$C$15)*(Datos!$D$15-Datos!$C$15)*D153),Datos!$E$15-SQRT((Datos!$E$15-Datos!$C$15)*(Datos!$E$15-Datos!$D$15)*(1-D153)))</f>
        <v>37800.7805384017</v>
      </c>
      <c r="F153" s="24" t="n">
        <f aca="true">RAND()</f>
        <v>0.903697552319464</v>
      </c>
      <c r="G153" s="25" t="n">
        <f aca="false">IF(F153&lt;=(Datos!$D$19-Datos!$C$19)/(Datos!$E$19-Datos!$C$19),Datos!$C$19+SQRT((Datos!$E$19-Datos!$C$19)*(Datos!$D$19-Datos!$C$19)*F153),Datos!$E$19-SQRT((Datos!$E$19-Datos!$C$19)*(Datos!$E$19-Datos!$D$19)*(1-F153)))</f>
        <v>42312.4949160904</v>
      </c>
      <c r="H153" s="24" t="n">
        <f aca="true">RAND()</f>
        <v>0.0574204498974518</v>
      </c>
      <c r="I153" s="25" t="n">
        <f aca="false">IF(H153&lt;=(Datos!$D$19-Datos!$C$19)/(Datos!$E$19-Datos!$C$19),Datos!$C$19+SQRT((Datos!$E$19-Datos!$C$19)*(Datos!$D$19-Datos!$C$19)*H153),Datos!$E$19-SQRT((Datos!$E$19-Datos!$C$19)*(Datos!$E$19-Datos!$D$19)*(1-H153)))</f>
        <v>32934.8028016577</v>
      </c>
      <c r="J153" s="24" t="n">
        <f aca="true">RAND()</f>
        <v>0.25777864684279</v>
      </c>
      <c r="K153" s="25" t="n">
        <f aca="false">IF(J153&lt;=(Datos!$D$19-Datos!$C$19)/(Datos!$E$19-Datos!$C$19),Datos!$C$19+SQRT((Datos!$E$19-Datos!$C$19)*(Datos!$D$19-Datos!$C$19)*J153),Datos!$E$19-SQRT((Datos!$E$19-Datos!$C$19)*(Datos!$E$19-Datos!$D$19)*(1-J153)))</f>
        <v>36218.2631840747</v>
      </c>
      <c r="L153" s="24" t="n">
        <f aca="true">RAND()</f>
        <v>0.254235927295624</v>
      </c>
      <c r="M153" s="25" t="n">
        <f aca="false">IF(L153&lt;=(Datos!$D$19-Datos!$C$19)/(Datos!$E$19-Datos!$C$19),Datos!$C$19+SQRT((Datos!$E$19-Datos!$C$19)*(Datos!$D$19-Datos!$C$19)*L153),Datos!$E$19-SQRT((Datos!$E$19-Datos!$C$19)*(Datos!$E$19-Datos!$D$19)*(1-L153)))</f>
        <v>36175.3857445785</v>
      </c>
      <c r="N153" s="24" t="n">
        <f aca="true">RAND()</f>
        <v>0.392596824804855</v>
      </c>
      <c r="O153" s="25" t="n">
        <f aca="false">IF(N153&lt;=(Datos!$D$19-Datos!$C$19)/(Datos!$E$19-Datos!$C$19),Datos!$C$19+SQRT((Datos!$E$19-Datos!$C$19)*(Datos!$D$19-Datos!$C$19)*N153),Datos!$E$19-SQRT((Datos!$E$19-Datos!$C$19)*(Datos!$E$19-Datos!$D$19)*(1-N153)))</f>
        <v>37673.9509850356</v>
      </c>
      <c r="P153" s="24" t="n">
        <f aca="true">RAND()</f>
        <v>0.603108901529858</v>
      </c>
      <c r="Q153" s="26" t="n">
        <f aca="false">IF(P153&lt;=(Datos!$D$23-Datos!$C$23)/(Datos!$E$23-Datos!$C$23),Datos!$C$23+SQRT((Datos!$E$23-Datos!$C$23)*(Datos!$D$23-Datos!$C$23)*P153),Datos!$E$23-SQRT((Datos!$E$23-Datos!$C$23)*(Datos!$E$23-Datos!$D$23)*(1-P153)))</f>
        <v>0.15327166340293</v>
      </c>
      <c r="R153" s="24" t="n">
        <f aca="true">RAND()</f>
        <v>0.783814077844093</v>
      </c>
      <c r="S153" s="26" t="n">
        <f aca="false">IF(R153&lt;=(Datos!$D$24-Datos!$C$24)/(Datos!$E$24-Datos!$C$24),Datos!$C$24+SQRT((Datos!$E$24-Datos!$C$24)*(Datos!$D$24-Datos!$C$24)*R153),Datos!$E$24-SQRT((Datos!$E$24-Datos!$C$24)*(Datos!$E$24-Datos!$D$24)*(1-R153)))</f>
        <v>0.160273503608582</v>
      </c>
      <c r="T153" s="24" t="n">
        <f aca="true">RAND()</f>
        <v>0.351862676899425</v>
      </c>
      <c r="U153" s="26" t="n">
        <f aca="false">IF(T153&lt;=(Datos!$D$25-Datos!$C$25)/(Datos!$E$25-Datos!$C$25),Datos!$C$25+SQRT((Datos!$E$25-Datos!$C$25)*(Datos!$D$25-Datos!$C$25)*T153),Datos!$E$25-SQRT((Datos!$E$25-Datos!$C$25)*(Datos!$E$25-Datos!$D$25)*(1-T153)))</f>
        <v>0.177182928861489</v>
      </c>
      <c r="V153" s="24" t="n">
        <f aca="true">RAND()</f>
        <v>0.899938723594584</v>
      </c>
      <c r="W153" s="26" t="n">
        <f aca="false">IF(V153&lt;=(Datos!$D$26-Datos!$C$26)/(Datos!$E$26-Datos!$C$26),Datos!$C$26+SQRT((Datos!$E$26-Datos!$C$26)*(Datos!$D$26-Datos!$C$26)*V153),Datos!$E$26-SQRT((Datos!$E$26-Datos!$C$26)*(Datos!$E$26-Datos!$D$26)*(1-V153)))</f>
        <v>0.23128598206106</v>
      </c>
      <c r="X153" s="24" t="n">
        <f aca="true">RAND()</f>
        <v>0.941259673365653</v>
      </c>
      <c r="Y153" s="26" t="n">
        <f aca="false">IF(X153&lt;=(Datos!$D$27-Datos!$C$27)/(Datos!$E$27-Datos!$C$27),Datos!$C$27+SQRT((Datos!$E$27-Datos!$C$27)*(Datos!$D$27-Datos!$C$27)*X153),Datos!$E$27-SQRT((Datos!$E$27-Datos!$C$27)*(Datos!$E$27-Datos!$D$27)*(1-X153)))</f>
        <v>0.262189953289632</v>
      </c>
      <c r="Z153" s="24" t="n">
        <f aca="false">(1+Q153)</f>
        <v>1.15327166340293</v>
      </c>
      <c r="AA153" s="24" t="n">
        <f aca="false">Z153*(1+S153)</f>
        <v>1.33811055350902</v>
      </c>
      <c r="AB153" s="24" t="n">
        <f aca="false">AA153*(1+U153)</f>
        <v>1.57520090052021</v>
      </c>
      <c r="AC153" s="24" t="n">
        <f aca="false">AB153*(1+W153)</f>
        <v>1.93952278774049</v>
      </c>
      <c r="AD153" s="24" t="n">
        <f aca="false">AC153*(1+Y153)</f>
        <v>2.44804617686235</v>
      </c>
      <c r="AE153" s="23" t="n">
        <f aca="false">E153*Q153</f>
        <v>5793.78851104994</v>
      </c>
      <c r="AF153" s="23" t="n">
        <f aca="false">AE153*(1+S153)</f>
        <v>6722.37929488306</v>
      </c>
      <c r="AG153" s="23" t="n">
        <f aca="false">AF153*(1+U153)</f>
        <v>7913.47014726828</v>
      </c>
      <c r="AH153" s="23" t="n">
        <f aca="false">AG153*(1+W153)</f>
        <v>9743.7448617901</v>
      </c>
      <c r="AI153" s="23" t="n">
        <f aca="false">AH153*(1+Y153)</f>
        <v>12298.4568719689</v>
      </c>
      <c r="AJ153" s="25" t="n">
        <f aca="false">G153*Z153</f>
        <v>48797.8013946076</v>
      </c>
      <c r="AK153" s="25" t="n">
        <f aca="false">I153*AA153</f>
        <v>44070.4072066364</v>
      </c>
      <c r="AL153" s="25" t="n">
        <f aca="false">K153*AB153</f>
        <v>57051.0407828324</v>
      </c>
      <c r="AM153" s="25" t="n">
        <f aca="false">M153*AC153</f>
        <v>70162.9850069127</v>
      </c>
      <c r="AN153" s="25" t="n">
        <f aca="false">O153*AD153</f>
        <v>92227.5716762159</v>
      </c>
      <c r="AO153" s="25" t="n">
        <f aca="false">C153/Datos!$D$8</f>
        <v>13453.8669032153</v>
      </c>
      <c r="AP153" s="25" t="n">
        <f aca="false">AJ153-AO153</f>
        <v>35343.9344913922</v>
      </c>
      <c r="AQ153" s="25" t="n">
        <f aca="false">AK153-AO153</f>
        <v>30616.5403034211</v>
      </c>
      <c r="AR153" s="25" t="n">
        <f aca="false">AL153-AO153</f>
        <v>43597.1738796171</v>
      </c>
      <c r="AS153" s="25" t="n">
        <f aca="false">AM153-AO153</f>
        <v>56709.1181036973</v>
      </c>
      <c r="AT153" s="25" t="n">
        <f aca="false">AN153-AO153</f>
        <v>78773.7047730006</v>
      </c>
      <c r="AU153" s="25" t="n">
        <f aca="false">AP153*Datos!$D$6</f>
        <v>17671.9672456961</v>
      </c>
      <c r="AV153" s="25" t="n">
        <f aca="false">AQ153*Datos!$D$6</f>
        <v>15308.2701517105</v>
      </c>
      <c r="AW153" s="25" t="n">
        <f aca="false">AR153*Datos!$D$6</f>
        <v>21798.5869398085</v>
      </c>
      <c r="AX153" s="25" t="n">
        <f aca="false">AS153*Datos!$D$6</f>
        <v>28354.5590518487</v>
      </c>
      <c r="AY153" s="25" t="n">
        <f aca="false">AT153*Datos!$D$6</f>
        <v>39386.8523865003</v>
      </c>
      <c r="AZ153" s="25" t="n">
        <f aca="false">AJ153-AU153-AE153</f>
        <v>25332.0456378615</v>
      </c>
      <c r="BA153" s="25" t="n">
        <f aca="false">AK153-AV153-AF153</f>
        <v>22039.7577600428</v>
      </c>
      <c r="BB153" s="25" t="n">
        <f aca="false">AL153-AW153-AG153</f>
        <v>27338.9836957556</v>
      </c>
      <c r="BC153" s="25" t="n">
        <f aca="false">AM153-AX153-AH153</f>
        <v>32064.6810932739</v>
      </c>
      <c r="BD153" s="25" t="n">
        <f aca="false">AN153-AY153-AI153</f>
        <v>40542.2624177467</v>
      </c>
      <c r="BE153" s="25" t="n">
        <f aca="false">AZ153/Z153</f>
        <v>21965.3759315605</v>
      </c>
      <c r="BF153" s="25" t="n">
        <f aca="false">BA153/AA153</f>
        <v>16470.8048241952</v>
      </c>
      <c r="BG153" s="25" t="n">
        <f aca="false">BB153/AB153</f>
        <v>17355.8710426885</v>
      </c>
      <c r="BH153" s="25" t="n">
        <f aca="false">BC153/AC153</f>
        <v>16532.252828351</v>
      </c>
      <c r="BI153" s="25" t="n">
        <f aca="false">BD153/AD153</f>
        <v>16561.0693135329</v>
      </c>
      <c r="BJ153" s="25" t="n">
        <f aca="false">E153*AD153</f>
        <v>92538.056279447</v>
      </c>
      <c r="BK153" s="25" t="n">
        <f aca="false">0.2*C153*AD153</f>
        <v>32935.6874364313</v>
      </c>
      <c r="BL153" s="25" t="n">
        <f aca="false">BJ153+BK153</f>
        <v>125473.743715878</v>
      </c>
      <c r="BM153" s="25" t="n">
        <f aca="false">BK153*Datos!$D$6</f>
        <v>16467.8437182156</v>
      </c>
      <c r="BN153" s="25" t="n">
        <f aca="false">BL153-BM153</f>
        <v>109005.899997663</v>
      </c>
      <c r="BO153" s="25" t="n">
        <f aca="false">BN153/AD153</f>
        <v>44527.7139900093</v>
      </c>
      <c r="BP153" s="25" t="n">
        <f aca="false">-(C153+E153)</f>
        <v>-105070.115054478</v>
      </c>
      <c r="BQ153" s="25" t="n">
        <f aca="false">BE153</f>
        <v>21965.3759315605</v>
      </c>
      <c r="BR153" s="25" t="n">
        <f aca="false">BF153</f>
        <v>16470.8048241952</v>
      </c>
      <c r="BS153" s="25" t="n">
        <f aca="false">BG153</f>
        <v>17355.8710426885</v>
      </c>
      <c r="BT153" s="25" t="n">
        <f aca="false">BH153</f>
        <v>16532.252828351</v>
      </c>
      <c r="BU153" s="25" t="n">
        <f aca="false">BI153+BO153</f>
        <v>61088.7833035423</v>
      </c>
      <c r="BV153" s="27" t="n">
        <f aca="false">IFERROR(IRR(BP153:BU153,0.1),NA())*100</f>
        <v>7.05353710506431</v>
      </c>
    </row>
    <row r="154" customFormat="false" ht="15" hidden="false" customHeight="true" outlineLevel="0" collapsed="false">
      <c r="A154" s="23" t="n">
        <v>153</v>
      </c>
      <c r="B154" s="24" t="n">
        <f aca="true">RAND()</f>
        <v>0.66107763347588</v>
      </c>
      <c r="C154" s="25" t="n">
        <f aca="false">IF(B154&lt;=(Datos!$D$14-Datos!$C$14)/(Datos!$E$14-Datos!$C$14),Datos!$C$14+SQRT((Datos!$E$14-Datos!$C$14)*(Datos!$D$14-Datos!$C$14)*B154),Datos!$E$14-SQRT((Datos!$E$14-Datos!$C$14)*(Datos!$E$14-Datos!$D$14)*(1-B154)))</f>
        <v>79833.0260120924</v>
      </c>
      <c r="D154" s="24" t="n">
        <f aca="true">RAND()</f>
        <v>0.691092047709687</v>
      </c>
      <c r="E154" s="25" t="n">
        <f aca="false">IF(D154&lt;=(Datos!$D$15-Datos!$C$15)/(Datos!$E$15-Datos!$C$15),Datos!$C$15+SQRT((Datos!$E$15-Datos!$C$15)*(Datos!$D$15-Datos!$C$15)*D154),Datos!$E$15-SQRT((Datos!$E$15-Datos!$C$15)*(Datos!$E$15-Datos!$D$15)*(1-D154)))</f>
        <v>33192.9306714602</v>
      </c>
      <c r="F154" s="24" t="n">
        <f aca="true">RAND()</f>
        <v>0.364208713839584</v>
      </c>
      <c r="G154" s="25" t="n">
        <f aca="false">IF(F154&lt;=(Datos!$D$19-Datos!$C$19)/(Datos!$E$19-Datos!$C$19),Datos!$C$19+SQRT((Datos!$E$19-Datos!$C$19)*(Datos!$D$19-Datos!$C$19)*F154),Datos!$E$19-SQRT((Datos!$E$19-Datos!$C$19)*(Datos!$E$19-Datos!$D$19)*(1-F154)))</f>
        <v>37391.2994172837</v>
      </c>
      <c r="H154" s="24" t="n">
        <f aca="true">RAND()</f>
        <v>0.573017087721022</v>
      </c>
      <c r="I154" s="25" t="n">
        <f aca="false">IF(H154&lt;=(Datos!$D$19-Datos!$C$19)/(Datos!$E$19-Datos!$C$19),Datos!$C$19+SQRT((Datos!$E$19-Datos!$C$19)*(Datos!$D$19-Datos!$C$19)*H154),Datos!$E$19-SQRT((Datos!$E$19-Datos!$C$19)*(Datos!$E$19-Datos!$D$19)*(1-H154)))</f>
        <v>39271.0605196036</v>
      </c>
      <c r="J154" s="24" t="n">
        <f aca="true">RAND()</f>
        <v>0.981782910675279</v>
      </c>
      <c r="K154" s="25" t="n">
        <f aca="false">IF(J154&lt;=(Datos!$D$19-Datos!$C$19)/(Datos!$E$19-Datos!$C$19),Datos!$C$19+SQRT((Datos!$E$19-Datos!$C$19)*(Datos!$D$19-Datos!$C$19)*J154),Datos!$E$19-SQRT((Datos!$E$19-Datos!$C$19)*(Datos!$E$19-Datos!$D$19)*(1-J154)))</f>
        <v>43831.1194674587</v>
      </c>
      <c r="L154" s="24" t="n">
        <f aca="true">RAND()</f>
        <v>0.137714316887657</v>
      </c>
      <c r="M154" s="25" t="n">
        <f aca="false">IF(L154&lt;=(Datos!$D$19-Datos!$C$19)/(Datos!$E$19-Datos!$C$19),Datos!$C$19+SQRT((Datos!$E$19-Datos!$C$19)*(Datos!$D$19-Datos!$C$19)*L154),Datos!$E$19-SQRT((Datos!$E$19-Datos!$C$19)*(Datos!$E$19-Datos!$D$19)*(1-L154)))</f>
        <v>34545.0134799744</v>
      </c>
      <c r="N154" s="24" t="n">
        <f aca="true">RAND()</f>
        <v>0.0692741146666981</v>
      </c>
      <c r="O154" s="25" t="n">
        <f aca="false">IF(N154&lt;=(Datos!$D$19-Datos!$C$19)/(Datos!$E$19-Datos!$C$19),Datos!$C$19+SQRT((Datos!$E$19-Datos!$C$19)*(Datos!$D$19-Datos!$C$19)*N154),Datos!$E$19-SQRT((Datos!$E$19-Datos!$C$19)*(Datos!$E$19-Datos!$D$19)*(1-N154)))</f>
        <v>33223.5255854429</v>
      </c>
      <c r="P154" s="24" t="n">
        <f aca="true">RAND()</f>
        <v>0.357194986411457</v>
      </c>
      <c r="Q154" s="26" t="n">
        <f aca="false">IF(P154&lt;=(Datos!$D$23-Datos!$C$23)/(Datos!$E$23-Datos!$C$23),Datos!$C$23+SQRT((Datos!$E$23-Datos!$C$23)*(Datos!$D$23-Datos!$C$23)*P154),Datos!$E$23-SQRT((Datos!$E$23-Datos!$C$23)*(Datos!$E$23-Datos!$D$23)*(1-P154)))</f>
        <v>0.145356477979811</v>
      </c>
      <c r="R154" s="24" t="n">
        <f aca="true">RAND()</f>
        <v>0.852988984802447</v>
      </c>
      <c r="S154" s="26" t="n">
        <f aca="false">IF(R154&lt;=(Datos!$D$24-Datos!$C$24)/(Datos!$E$24-Datos!$C$24),Datos!$C$24+SQRT((Datos!$E$24-Datos!$C$24)*(Datos!$D$24-Datos!$C$24)*R154),Datos!$E$24-SQRT((Datos!$E$24-Datos!$C$24)*(Datos!$E$24-Datos!$D$24)*(1-R154)))</f>
        <v>0.163732860504822</v>
      </c>
      <c r="T154" s="24" t="n">
        <f aca="true">RAND()</f>
        <v>0.612552006571653</v>
      </c>
      <c r="U154" s="26" t="n">
        <f aca="false">IF(T154&lt;=(Datos!$D$25-Datos!$C$25)/(Datos!$E$25-Datos!$C$25),Datos!$C$25+SQRT((Datos!$E$25-Datos!$C$25)*(Datos!$D$25-Datos!$C$25)*T154),Datos!$E$25-SQRT((Datos!$E$25-Datos!$C$25)*(Datos!$E$25-Datos!$D$25)*(1-T154)))</f>
        <v>0.187062872292816</v>
      </c>
      <c r="V154" s="24" t="n">
        <f aca="true">RAND()</f>
        <v>0.466965450204393</v>
      </c>
      <c r="W154" s="26" t="n">
        <f aca="false">IF(V154&lt;=(Datos!$D$26-Datos!$C$26)/(Datos!$E$26-Datos!$C$26),Datos!$C$26+SQRT((Datos!$E$26-Datos!$C$26)*(Datos!$D$26-Datos!$C$26)*V154),Datos!$E$26-SQRT((Datos!$E$26-Datos!$C$26)*(Datos!$E$26-Datos!$D$26)*(1-V154)))</f>
        <v>0.206807165822505</v>
      </c>
      <c r="X154" s="24" t="n">
        <f aca="true">RAND()</f>
        <v>0.729099421456308</v>
      </c>
      <c r="Y154" s="26" t="n">
        <f aca="false">IF(X154&lt;=(Datos!$D$27-Datos!$C$27)/(Datos!$E$27-Datos!$C$27),Datos!$C$27+SQRT((Datos!$E$27-Datos!$C$27)*(Datos!$D$27-Datos!$C$27)*X154),Datos!$E$27-SQRT((Datos!$E$27-Datos!$C$27)*(Datos!$E$27-Datos!$D$27)*(1-X154)))</f>
        <v>0.241752606309241</v>
      </c>
      <c r="Z154" s="24" t="n">
        <f aca="false">(1+Q154)</f>
        <v>1.14535647797981</v>
      </c>
      <c r="AA154" s="24" t="n">
        <f aca="false">Z154*(1+S154)</f>
        <v>1.33288897041717</v>
      </c>
      <c r="AB154" s="24" t="n">
        <f aca="false">AA154*(1+U154)</f>
        <v>1.58222300967082</v>
      </c>
      <c r="AC154" s="24" t="n">
        <f aca="false">AB154*(1+W154)</f>
        <v>1.909438066</v>
      </c>
      <c r="AD154" s="24" t="n">
        <f aca="false">AC154*(1+Y154)</f>
        <v>2.37104969504157</v>
      </c>
      <c r="AE154" s="23" t="n">
        <f aca="false">E154*Q154</f>
        <v>4824.80749623149</v>
      </c>
      <c r="AF154" s="23" t="n">
        <f aca="false">AE154*(1+S154)</f>
        <v>5614.78702897458</v>
      </c>
      <c r="AG154" s="23" t="n">
        <f aca="false">AF154*(1+U154)</f>
        <v>6665.10521792701</v>
      </c>
      <c r="AH154" s="23" t="n">
        <f aca="false">AG154*(1+W154)</f>
        <v>8043.49673795528</v>
      </c>
      <c r="AI154" s="23" t="n">
        <f aca="false">AH154*(1+Y154)</f>
        <v>9988.03303819585</v>
      </c>
      <c r="AJ154" s="25" t="n">
        <f aca="false">G154*Z154</f>
        <v>42826.3670076686</v>
      </c>
      <c r="AK154" s="25" t="n">
        <f aca="false">I154*AA154</f>
        <v>52343.963423165</v>
      </c>
      <c r="AL154" s="25" t="n">
        <f aca="false">K154*AB154</f>
        <v>69350.6057610438</v>
      </c>
      <c r="AM154" s="25" t="n">
        <f aca="false">M154*AC154</f>
        <v>65961.5637291461</v>
      </c>
      <c r="AN154" s="25" t="n">
        <f aca="false">O154*AD154</f>
        <v>78774.6302075702</v>
      </c>
      <c r="AO154" s="25" t="n">
        <f aca="false">C154/Datos!$D$8</f>
        <v>15966.6052024185</v>
      </c>
      <c r="AP154" s="25" t="n">
        <f aca="false">AJ154-AO154</f>
        <v>26859.7618052501</v>
      </c>
      <c r="AQ154" s="25" t="n">
        <f aca="false">AK154-AO154</f>
        <v>36377.3582207465</v>
      </c>
      <c r="AR154" s="25" t="n">
        <f aca="false">AL154-AO154</f>
        <v>53384.0005586254</v>
      </c>
      <c r="AS154" s="25" t="n">
        <f aca="false">AM154-AO154</f>
        <v>49994.9585267276</v>
      </c>
      <c r="AT154" s="25" t="n">
        <f aca="false">AN154-AO154</f>
        <v>62808.0250051518</v>
      </c>
      <c r="AU154" s="25" t="n">
        <f aca="false">AP154*Datos!$D$6</f>
        <v>13429.880902625</v>
      </c>
      <c r="AV154" s="25" t="n">
        <f aca="false">AQ154*Datos!$D$6</f>
        <v>18188.6791103732</v>
      </c>
      <c r="AW154" s="25" t="n">
        <f aca="false">AR154*Datos!$D$6</f>
        <v>26692.0002793127</v>
      </c>
      <c r="AX154" s="25" t="n">
        <f aca="false">AS154*Datos!$D$6</f>
        <v>24997.4792633638</v>
      </c>
      <c r="AY154" s="25" t="n">
        <f aca="false">AT154*Datos!$D$6</f>
        <v>31404.0125025759</v>
      </c>
      <c r="AZ154" s="25" t="n">
        <f aca="false">AJ154-AU154-AE154</f>
        <v>24571.678608812</v>
      </c>
      <c r="BA154" s="25" t="n">
        <f aca="false">AK154-AV154-AF154</f>
        <v>28540.4972838171</v>
      </c>
      <c r="BB154" s="25" t="n">
        <f aca="false">AL154-AW154-AG154</f>
        <v>35993.5002638042</v>
      </c>
      <c r="BC154" s="25" t="n">
        <f aca="false">AM154-AX154-AH154</f>
        <v>32920.587727827</v>
      </c>
      <c r="BD154" s="25" t="n">
        <f aca="false">AN154-AY154-AI154</f>
        <v>37382.5846667985</v>
      </c>
      <c r="BE154" s="25" t="n">
        <f aca="false">AZ154/Z154</f>
        <v>21453.302165062</v>
      </c>
      <c r="BF154" s="25" t="n">
        <f aca="false">BA154/AA154</f>
        <v>21412.5091566212</v>
      </c>
      <c r="BG154" s="25" t="n">
        <f aca="false">BB154/AB154</f>
        <v>22748.6896877404</v>
      </c>
      <c r="BH154" s="25" t="n">
        <f aca="false">BC154/AC154</f>
        <v>17240.9822104317</v>
      </c>
      <c r="BI154" s="25" t="n">
        <f aca="false">BD154/AD154</f>
        <v>15766.2594525009</v>
      </c>
      <c r="BJ154" s="25" t="n">
        <f aca="false">E154*AD154</f>
        <v>78702.0881461019</v>
      </c>
      <c r="BK154" s="25" t="n">
        <f aca="false">0.2*C154*AD154</f>
        <v>37857.6143960435</v>
      </c>
      <c r="BL154" s="25" t="n">
        <f aca="false">BJ154+BK154</f>
        <v>116559.702542145</v>
      </c>
      <c r="BM154" s="25" t="n">
        <f aca="false">BK154*Datos!$D$6</f>
        <v>18928.8071980218</v>
      </c>
      <c r="BN154" s="25" t="n">
        <f aca="false">BL154-BM154</f>
        <v>97630.8953441237</v>
      </c>
      <c r="BO154" s="25" t="n">
        <f aca="false">BN154/AD154</f>
        <v>41176.2332726695</v>
      </c>
      <c r="BP154" s="25" t="n">
        <f aca="false">-(C154+E154)</f>
        <v>-113025.956683553</v>
      </c>
      <c r="BQ154" s="25" t="n">
        <f aca="false">BE154</f>
        <v>21453.302165062</v>
      </c>
      <c r="BR154" s="25" t="n">
        <f aca="false">BF154</f>
        <v>21412.5091566212</v>
      </c>
      <c r="BS154" s="25" t="n">
        <f aca="false">BG154</f>
        <v>22748.6896877404</v>
      </c>
      <c r="BT154" s="25" t="n">
        <f aca="false">BH154</f>
        <v>17240.9822104317</v>
      </c>
      <c r="BU154" s="25" t="n">
        <f aca="false">BI154+BO154</f>
        <v>56942.4927251703</v>
      </c>
      <c r="BV154" s="27" t="n">
        <f aca="false">IFERROR(IRR(BP154:BU154,0.1),NA())*100</f>
        <v>6.44115364388308</v>
      </c>
    </row>
    <row r="155" customFormat="false" ht="15" hidden="false" customHeight="true" outlineLevel="0" collapsed="false">
      <c r="A155" s="23" t="n">
        <v>154</v>
      </c>
      <c r="B155" s="24" t="n">
        <f aca="true">RAND()</f>
        <v>0.104216543070363</v>
      </c>
      <c r="C155" s="25" t="n">
        <f aca="false">IF(B155&lt;=(Datos!$D$14-Datos!$C$14)/(Datos!$E$14-Datos!$C$14),Datos!$C$14+SQRT((Datos!$E$14-Datos!$C$14)*(Datos!$D$14-Datos!$C$14)*B155),Datos!$E$14-SQRT((Datos!$E$14-Datos!$C$14)*(Datos!$E$14-Datos!$D$14)*(1-B155)))</f>
        <v>66456.5174225851</v>
      </c>
      <c r="D155" s="24" t="n">
        <f aca="true">RAND()</f>
        <v>0.587563133737195</v>
      </c>
      <c r="E155" s="25" t="n">
        <f aca="false">IF(D155&lt;=(Datos!$D$15-Datos!$C$15)/(Datos!$E$15-Datos!$C$15),Datos!$C$15+SQRT((Datos!$E$15-Datos!$C$15)*(Datos!$D$15-Datos!$C$15)*D155),Datos!$E$15-SQRT((Datos!$E$15-Datos!$C$15)*(Datos!$E$15-Datos!$D$15)*(1-D155)))</f>
        <v>32134.5356183236</v>
      </c>
      <c r="F155" s="24" t="n">
        <f aca="true">RAND()</f>
        <v>0.363948672247503</v>
      </c>
      <c r="G155" s="25" t="n">
        <f aca="false">IF(F155&lt;=(Datos!$D$19-Datos!$C$19)/(Datos!$E$19-Datos!$C$19),Datos!$C$19+SQRT((Datos!$E$19-Datos!$C$19)*(Datos!$D$19-Datos!$C$19)*F155),Datos!$E$19-SQRT((Datos!$E$19-Datos!$C$19)*(Datos!$E$19-Datos!$D$19)*(1-F155)))</f>
        <v>37388.6602870294</v>
      </c>
      <c r="H155" s="24" t="n">
        <f aca="true">RAND()</f>
        <v>0.658590621406578</v>
      </c>
      <c r="I155" s="25" t="n">
        <f aca="false">IF(H155&lt;=(Datos!$D$19-Datos!$C$19)/(Datos!$E$19-Datos!$C$19),Datos!$C$19+SQRT((Datos!$E$19-Datos!$C$19)*(Datos!$D$19-Datos!$C$19)*H155),Datos!$E$19-SQRT((Datos!$E$19-Datos!$C$19)*(Datos!$E$19-Datos!$D$19)*(1-H155)))</f>
        <v>39939.2451026719</v>
      </c>
      <c r="J155" s="24" t="n">
        <f aca="true">RAND()</f>
        <v>0.582948203475159</v>
      </c>
      <c r="K155" s="25" t="n">
        <f aca="false">IF(J155&lt;=(Datos!$D$19-Datos!$C$19)/(Datos!$E$19-Datos!$C$19),Datos!$C$19+SQRT((Datos!$E$19-Datos!$C$19)*(Datos!$D$19-Datos!$C$19)*J155),Datos!$E$19-SQRT((Datos!$E$19-Datos!$C$19)*(Datos!$E$19-Datos!$D$19)*(1-J155)))</f>
        <v>39351.055048564</v>
      </c>
      <c r="L155" s="24" t="n">
        <f aca="true">RAND()</f>
        <v>0.354619603440991</v>
      </c>
      <c r="M155" s="25" t="n">
        <f aca="false">IF(L155&lt;=(Datos!$D$19-Datos!$C$19)/(Datos!$E$19-Datos!$C$19),Datos!$C$19+SQRT((Datos!$E$19-Datos!$C$19)*(Datos!$D$19-Datos!$C$19)*L155),Datos!$E$19-SQRT((Datos!$E$19-Datos!$C$19)*(Datos!$E$19-Datos!$D$19)*(1-L155)))</f>
        <v>37293.3490603528</v>
      </c>
      <c r="N155" s="24" t="n">
        <f aca="true">RAND()</f>
        <v>0.798757625434561</v>
      </c>
      <c r="O155" s="25" t="n">
        <f aca="false">IF(N155&lt;=(Datos!$D$19-Datos!$C$19)/(Datos!$E$19-Datos!$C$19),Datos!$C$19+SQRT((Datos!$E$19-Datos!$C$19)*(Datos!$D$19-Datos!$C$19)*N155),Datos!$E$19-SQRT((Datos!$E$19-Datos!$C$19)*(Datos!$E$19-Datos!$D$19)*(1-N155)))</f>
        <v>41115.0060370178</v>
      </c>
      <c r="P155" s="24" t="n">
        <f aca="true">RAND()</f>
        <v>0.201763787015393</v>
      </c>
      <c r="Q155" s="26" t="n">
        <f aca="false">IF(P155&lt;=(Datos!$D$23-Datos!$C$23)/(Datos!$E$23-Datos!$C$23),Datos!$C$23+SQRT((Datos!$E$23-Datos!$C$23)*(Datos!$D$23-Datos!$C$23)*P155),Datos!$E$23-SQRT((Datos!$E$23-Datos!$C$23)*(Datos!$E$23-Datos!$D$23)*(1-P155)))</f>
        <v>0.139057146077724</v>
      </c>
      <c r="R155" s="24" t="n">
        <f aca="true">RAND()</f>
        <v>0.872763866262538</v>
      </c>
      <c r="S155" s="26" t="n">
        <f aca="false">IF(R155&lt;=(Datos!$D$24-Datos!$C$24)/(Datos!$E$24-Datos!$C$24),Datos!$C$24+SQRT((Datos!$E$24-Datos!$C$24)*(Datos!$D$24-Datos!$C$24)*R155),Datos!$E$24-SQRT((Datos!$E$24-Datos!$C$24)*(Datos!$E$24-Datos!$D$24)*(1-R155)))</f>
        <v>0.164866426703272</v>
      </c>
      <c r="T155" s="24" t="n">
        <f aca="true">RAND()</f>
        <v>0.305554595576069</v>
      </c>
      <c r="U155" s="26" t="n">
        <f aca="false">IF(T155&lt;=(Datos!$D$25-Datos!$C$25)/(Datos!$E$25-Datos!$C$25),Datos!$C$25+SQRT((Datos!$E$25-Datos!$C$25)*(Datos!$D$25-Datos!$C$25)*T155),Datos!$E$25-SQRT((Datos!$E$25-Datos!$C$25)*(Datos!$E$25-Datos!$D$25)*(1-T155)))</f>
        <v>0.175331100463852</v>
      </c>
      <c r="V155" s="24" t="n">
        <f aca="true">RAND()</f>
        <v>0.182735535458624</v>
      </c>
      <c r="W155" s="26" t="n">
        <f aca="false">IF(V155&lt;=(Datos!$D$26-Datos!$C$26)/(Datos!$E$26-Datos!$C$26),Datos!$C$26+SQRT((Datos!$E$26-Datos!$C$26)*(Datos!$D$26-Datos!$C$26)*V155),Datos!$E$26-SQRT((Datos!$E$26-Datos!$C$26)*(Datos!$E$26-Datos!$D$26)*(1-V155)))</f>
        <v>0.195994678791463</v>
      </c>
      <c r="X155" s="24" t="n">
        <f aca="true">RAND()</f>
        <v>0.567958963921595</v>
      </c>
      <c r="Y155" s="26" t="n">
        <f aca="false">IF(X155&lt;=(Datos!$D$27-Datos!$C$27)/(Datos!$E$27-Datos!$C$27),Datos!$C$27+SQRT((Datos!$E$27-Datos!$C$27)*(Datos!$D$27-Datos!$C$27)*X155),Datos!$E$27-SQRT((Datos!$E$27-Datos!$C$27)*(Datos!$E$27-Datos!$D$27)*(1-X155)))</f>
        <v>0.231698637753958</v>
      </c>
      <c r="Z155" s="24" t="n">
        <f aca="false">(1+Q155)</f>
        <v>1.13905714607772</v>
      </c>
      <c r="AA155" s="24" t="n">
        <f aca="false">Z155*(1+S155)</f>
        <v>1.32684942756239</v>
      </c>
      <c r="AB155" s="24" t="n">
        <f aca="false">AA155*(1+U155)</f>
        <v>1.55948739784673</v>
      </c>
      <c r="AC155" s="24" t="n">
        <f aca="false">AB155*(1+W155)</f>
        <v>1.86513862946703</v>
      </c>
      <c r="AD155" s="24" t="n">
        <f aca="false">AC155*(1+Y155)</f>
        <v>2.29728870913683</v>
      </c>
      <c r="AE155" s="23" t="n">
        <f aca="false">E155*Q155</f>
        <v>4468.53681361704</v>
      </c>
      <c r="AF155" s="23" t="n">
        <f aca="false">AE155*(1+S155)</f>
        <v>5205.24851067011</v>
      </c>
      <c r="AG155" s="23" t="n">
        <f aca="false">AF155*(1+U155)</f>
        <v>6117.89046023372</v>
      </c>
      <c r="AH155" s="23" t="n">
        <f aca="false">AG155*(1+W155)</f>
        <v>7316.96443586859</v>
      </c>
      <c r="AI155" s="23" t="n">
        <f aca="false">AH155*(1+Y155)</f>
        <v>9012.2951281535</v>
      </c>
      <c r="AJ155" s="25" t="n">
        <f aca="false">G155*Z155</f>
        <v>42587.8206822132</v>
      </c>
      <c r="AK155" s="25" t="n">
        <f aca="false">I155*AA155</f>
        <v>52993.364501754</v>
      </c>
      <c r="AL155" s="25" t="n">
        <f aca="false">K155*AB155</f>
        <v>61367.4744402085</v>
      </c>
      <c r="AM155" s="25" t="n">
        <f aca="false">M155*AC155</f>
        <v>69557.2659546621</v>
      </c>
      <c r="AN155" s="25" t="n">
        <f aca="false">O155*AD155</f>
        <v>94453.0391449337</v>
      </c>
      <c r="AO155" s="25" t="n">
        <f aca="false">C155/Datos!$D$8</f>
        <v>13291.303484517</v>
      </c>
      <c r="AP155" s="25" t="n">
        <f aca="false">AJ155-AO155</f>
        <v>29296.5171976962</v>
      </c>
      <c r="AQ155" s="25" t="n">
        <f aca="false">AK155-AO155</f>
        <v>39702.061017237</v>
      </c>
      <c r="AR155" s="25" t="n">
        <f aca="false">AL155-AO155</f>
        <v>48076.1709556914</v>
      </c>
      <c r="AS155" s="25" t="n">
        <f aca="false">AM155-AO155</f>
        <v>56265.962470145</v>
      </c>
      <c r="AT155" s="25" t="n">
        <f aca="false">AN155-AO155</f>
        <v>81161.7356604166</v>
      </c>
      <c r="AU155" s="25" t="n">
        <f aca="false">AP155*Datos!$D$6</f>
        <v>14648.2585988481</v>
      </c>
      <c r="AV155" s="25" t="n">
        <f aca="false">AQ155*Datos!$D$6</f>
        <v>19851.0305086185</v>
      </c>
      <c r="AW155" s="25" t="n">
        <f aca="false">AR155*Datos!$D$6</f>
        <v>24038.0854778457</v>
      </c>
      <c r="AX155" s="25" t="n">
        <f aca="false">AS155*Datos!$D$6</f>
        <v>28132.9812350725</v>
      </c>
      <c r="AY155" s="25" t="n">
        <f aca="false">AT155*Datos!$D$6</f>
        <v>40580.8678302083</v>
      </c>
      <c r="AZ155" s="25" t="n">
        <f aca="false">AJ155-AU155-AE155</f>
        <v>23471.0252697481</v>
      </c>
      <c r="BA155" s="25" t="n">
        <f aca="false">AK155-AV155-AF155</f>
        <v>27937.0854824654</v>
      </c>
      <c r="BB155" s="25" t="n">
        <f aca="false">AL155-AW155-AG155</f>
        <v>31211.498502129</v>
      </c>
      <c r="BC155" s="25" t="n">
        <f aca="false">AM155-AX155-AH155</f>
        <v>34107.320283721</v>
      </c>
      <c r="BD155" s="25" t="n">
        <f aca="false">AN155-AY155-AI155</f>
        <v>44859.8761865718</v>
      </c>
      <c r="BE155" s="25" t="n">
        <f aca="false">AZ155/Z155</f>
        <v>20605.6608753733</v>
      </c>
      <c r="BF155" s="25" t="n">
        <f aca="false">BA155/AA155</f>
        <v>21055.2040812874</v>
      </c>
      <c r="BG155" s="25" t="n">
        <f aca="false">BB155/AB155</f>
        <v>20013.9472401152</v>
      </c>
      <c r="BH155" s="25" t="n">
        <f aca="false">BC155/AC155</f>
        <v>18286.7480973611</v>
      </c>
      <c r="BI155" s="25" t="n">
        <f aca="false">BD155/AD155</f>
        <v>19527.313222824</v>
      </c>
      <c r="BJ155" s="25" t="n">
        <f aca="false">E155*AD155</f>
        <v>73822.30584933</v>
      </c>
      <c r="BK155" s="25" t="n">
        <f aca="false">0.2*C155*AD155</f>
        <v>30533.961424692</v>
      </c>
      <c r="BL155" s="25" t="n">
        <f aca="false">BJ155+BK155</f>
        <v>104356.267274022</v>
      </c>
      <c r="BM155" s="25" t="n">
        <f aca="false">BK155*Datos!$D$6</f>
        <v>15266.980712346</v>
      </c>
      <c r="BN155" s="25" t="n">
        <f aca="false">BL155-BM155</f>
        <v>89089.286561676</v>
      </c>
      <c r="BO155" s="25" t="n">
        <f aca="false">BN155/AD155</f>
        <v>38780.1873605821</v>
      </c>
      <c r="BP155" s="25" t="n">
        <f aca="false">-(C155+E155)</f>
        <v>-98591.0530409087</v>
      </c>
      <c r="BQ155" s="25" t="n">
        <f aca="false">BE155</f>
        <v>20605.6608753733</v>
      </c>
      <c r="BR155" s="25" t="n">
        <f aca="false">BF155</f>
        <v>21055.2040812874</v>
      </c>
      <c r="BS155" s="25" t="n">
        <f aca="false">BG155</f>
        <v>20013.9472401152</v>
      </c>
      <c r="BT155" s="25" t="n">
        <f aca="false">BH155</f>
        <v>18286.7480973611</v>
      </c>
      <c r="BU155" s="25" t="n">
        <f aca="false">BI155+BO155</f>
        <v>58307.5005834061</v>
      </c>
      <c r="BV155" s="27" t="n">
        <f aca="false">IFERROR(IRR(BP155:BU155,0.1),NA())*100</f>
        <v>10.4291918126851</v>
      </c>
    </row>
    <row r="156" customFormat="false" ht="15" hidden="false" customHeight="true" outlineLevel="0" collapsed="false">
      <c r="A156" s="23" t="n">
        <v>155</v>
      </c>
      <c r="B156" s="24" t="n">
        <f aca="true">RAND()</f>
        <v>0.196432094289129</v>
      </c>
      <c r="C156" s="25" t="n">
        <f aca="false">IF(B156&lt;=(Datos!$D$14-Datos!$C$14)/(Datos!$E$14-Datos!$C$14),Datos!$C$14+SQRT((Datos!$E$14-Datos!$C$14)*(Datos!$D$14-Datos!$C$14)*B156),Datos!$E$14-SQRT((Datos!$E$14-Datos!$C$14)*(Datos!$E$14-Datos!$D$14)*(1-B156)))</f>
        <v>68864.132090377</v>
      </c>
      <c r="D156" s="24" t="n">
        <f aca="true">RAND()</f>
        <v>0.471338412976711</v>
      </c>
      <c r="E156" s="25" t="n">
        <f aca="false">IF(D156&lt;=(Datos!$D$15-Datos!$C$15)/(Datos!$E$15-Datos!$C$15),Datos!$C$15+SQRT((Datos!$E$15-Datos!$C$15)*(Datos!$D$15-Datos!$C$15)*D156),Datos!$E$15-SQRT((Datos!$E$15-Datos!$C$15)*(Datos!$E$15-Datos!$D$15)*(1-D156)))</f>
        <v>31094.9880374312</v>
      </c>
      <c r="F156" s="24" t="n">
        <f aca="true">RAND()</f>
        <v>0.564397155538915</v>
      </c>
      <c r="G156" s="25" t="n">
        <f aca="false">IF(F156&lt;=(Datos!$D$19-Datos!$C$19)/(Datos!$E$19-Datos!$C$19),Datos!$C$19+SQRT((Datos!$E$19-Datos!$C$19)*(Datos!$D$19-Datos!$C$19)*F156),Datos!$E$19-SQRT((Datos!$E$19-Datos!$C$19)*(Datos!$E$19-Datos!$D$19)*(1-F156)))</f>
        <v>39201.0637064873</v>
      </c>
      <c r="H156" s="24" t="n">
        <f aca="true">RAND()</f>
        <v>0.517189099276656</v>
      </c>
      <c r="I156" s="25" t="n">
        <f aca="false">IF(H156&lt;=(Datos!$D$19-Datos!$C$19)/(Datos!$E$19-Datos!$C$19),Datos!$C$19+SQRT((Datos!$E$19-Datos!$C$19)*(Datos!$D$19-Datos!$C$19)*H156),Datos!$E$19-SQRT((Datos!$E$19-Datos!$C$19)*(Datos!$E$19-Datos!$D$19)*(1-H156)))</f>
        <v>38807.8581330252</v>
      </c>
      <c r="J156" s="24" t="n">
        <f aca="true">RAND()</f>
        <v>0.846381677940016</v>
      </c>
      <c r="K156" s="25" t="n">
        <f aca="false">IF(J156&lt;=(Datos!$D$19-Datos!$C$19)/(Datos!$E$19-Datos!$C$19),Datos!$C$19+SQRT((Datos!$E$19-Datos!$C$19)*(Datos!$D$19-Datos!$C$19)*J156),Datos!$E$19-SQRT((Datos!$E$19-Datos!$C$19)*(Datos!$E$19-Datos!$D$19)*(1-J156)))</f>
        <v>41605.685024265</v>
      </c>
      <c r="L156" s="24" t="n">
        <f aca="true">RAND()</f>
        <v>0.488104111021051</v>
      </c>
      <c r="M156" s="25" t="n">
        <f aca="false">IF(L156&lt;=(Datos!$D$19-Datos!$C$19)/(Datos!$E$19-Datos!$C$19),Datos!$C$19+SQRT((Datos!$E$19-Datos!$C$19)*(Datos!$D$19-Datos!$C$19)*L156),Datos!$E$19-SQRT((Datos!$E$19-Datos!$C$19)*(Datos!$E$19-Datos!$D$19)*(1-L156)))</f>
        <v>38556.6124519671</v>
      </c>
      <c r="N156" s="24" t="n">
        <f aca="true">RAND()</f>
        <v>0.946099781734253</v>
      </c>
      <c r="O156" s="25" t="n">
        <f aca="false">IF(N156&lt;=(Datos!$D$19-Datos!$C$19)/(Datos!$E$19-Datos!$C$19),Datos!$C$19+SQRT((Datos!$E$19-Datos!$C$19)*(Datos!$D$19-Datos!$C$19)*N156),Datos!$E$19-SQRT((Datos!$E$19-Datos!$C$19)*(Datos!$E$19-Datos!$D$19)*(1-N156)))</f>
        <v>42989.3990028026</v>
      </c>
      <c r="P156" s="24" t="n">
        <f aca="true">RAND()</f>
        <v>0.469172023747889</v>
      </c>
      <c r="Q156" s="26" t="n">
        <f aca="false">IF(P156&lt;=(Datos!$D$23-Datos!$C$23)/(Datos!$E$23-Datos!$C$23),Datos!$C$23+SQRT((Datos!$E$23-Datos!$C$23)*(Datos!$D$23-Datos!$C$23)*P156),Datos!$E$23-SQRT((Datos!$E$23-Datos!$C$23)*(Datos!$E$23-Datos!$D$23)*(1-P156)))</f>
        <v>0.149060448082337</v>
      </c>
      <c r="R156" s="24" t="n">
        <f aca="true">RAND()</f>
        <v>0.0746789749473748</v>
      </c>
      <c r="S156" s="26" t="n">
        <f aca="false">IF(R156&lt;=(Datos!$D$24-Datos!$C$24)/(Datos!$E$24-Datos!$C$24),Datos!$C$24+SQRT((Datos!$E$24-Datos!$C$24)*(Datos!$D$24-Datos!$C$24)*R156),Datos!$E$24-SQRT((Datos!$E$24-Datos!$C$24)*(Datos!$E$24-Datos!$D$24)*(1-R156)))</f>
        <v>0.131594056878646</v>
      </c>
      <c r="T156" s="24" t="n">
        <f aca="true">RAND()</f>
        <v>0.766208969564964</v>
      </c>
      <c r="U156" s="26" t="n">
        <f aca="false">IF(T156&lt;=(Datos!$D$25-Datos!$C$25)/(Datos!$E$25-Datos!$C$25),Datos!$C$25+SQRT((Datos!$E$25-Datos!$C$25)*(Datos!$D$25-Datos!$C$25)*T156),Datos!$E$25-SQRT((Datos!$E$25-Datos!$C$25)*(Datos!$E$25-Datos!$D$25)*(1-T156)))</f>
        <v>0.19441455716197</v>
      </c>
      <c r="V156" s="24" t="n">
        <f aca="true">RAND()</f>
        <v>0.792270576039823</v>
      </c>
      <c r="W156" s="26" t="n">
        <f aca="false">IF(V156&lt;=(Datos!$D$26-Datos!$C$26)/(Datos!$E$26-Datos!$C$26),Datos!$C$26+SQRT((Datos!$E$26-Datos!$C$26)*(Datos!$D$26-Datos!$C$26)*V156),Datos!$E$26-SQRT((Datos!$E$26-Datos!$C$26)*(Datos!$E$26-Datos!$D$26)*(1-V156)))</f>
        <v>0.223036079961166</v>
      </c>
      <c r="X156" s="24" t="n">
        <f aca="true">RAND()</f>
        <v>0.583338229331782</v>
      </c>
      <c r="Y156" s="26" t="n">
        <f aca="false">IF(X156&lt;=(Datos!$D$27-Datos!$C$27)/(Datos!$E$27-Datos!$C$27),Datos!$C$27+SQRT((Datos!$E$27-Datos!$C$27)*(Datos!$D$27-Datos!$C$27)*X156),Datos!$E$27-SQRT((Datos!$E$27-Datos!$C$27)*(Datos!$E$27-Datos!$D$27)*(1-X156)))</f>
        <v>0.23256611378341</v>
      </c>
      <c r="Z156" s="24" t="n">
        <f aca="false">(1+Q156)</f>
        <v>1.14906044808234</v>
      </c>
      <c r="AA156" s="24" t="n">
        <f aca="false">Z156*(1+S156)</f>
        <v>1.30026997404429</v>
      </c>
      <c r="AB156" s="24" t="n">
        <f aca="false">AA156*(1+U156)</f>
        <v>1.55306138523911</v>
      </c>
      <c r="AC156" s="24" t="n">
        <f aca="false">AB156*(1+W156)</f>
        <v>1.8994501085419</v>
      </c>
      <c r="AD156" s="24" t="n">
        <f aca="false">AC156*(1+Y156)</f>
        <v>2.34119783861097</v>
      </c>
      <c r="AE156" s="23" t="n">
        <f aca="false">E156*Q156</f>
        <v>4635.0328499744</v>
      </c>
      <c r="AF156" s="23" t="n">
        <f aca="false">AE156*(1+S156)</f>
        <v>5244.97562646832</v>
      </c>
      <c r="AG156" s="23" t="n">
        <f aca="false">AF156*(1+U156)</f>
        <v>6264.67524021349</v>
      </c>
      <c r="AH156" s="23" t="n">
        <f aca="false">AG156*(1+W156)</f>
        <v>7661.92384802048</v>
      </c>
      <c r="AI156" s="23" t="n">
        <f aca="false">AH156*(1+Y156)</f>
        <v>9443.82770145904</v>
      </c>
      <c r="AJ156" s="25" t="n">
        <f aca="false">G156*Z156</f>
        <v>45044.3918278805</v>
      </c>
      <c r="AK156" s="25" t="n">
        <f aca="false">I156*AA156</f>
        <v>50460.692687343</v>
      </c>
      <c r="AL156" s="25" t="n">
        <f aca="false">K156*AB156</f>
        <v>64616.1828176072</v>
      </c>
      <c r="AM156" s="25" t="n">
        <f aca="false">M156*AC156</f>
        <v>73236.3617068969</v>
      </c>
      <c r="AN156" s="25" t="n">
        <f aca="false">O156*AD156</f>
        <v>100646.688028546</v>
      </c>
      <c r="AO156" s="25" t="n">
        <f aca="false">C156/Datos!$D$8</f>
        <v>13772.8264180754</v>
      </c>
      <c r="AP156" s="25" t="n">
        <f aca="false">AJ156-AO156</f>
        <v>31271.5654098051</v>
      </c>
      <c r="AQ156" s="25" t="n">
        <f aca="false">AK156-AO156</f>
        <v>36687.8662692676</v>
      </c>
      <c r="AR156" s="25" t="n">
        <f aca="false">AL156-AO156</f>
        <v>50843.3563995318</v>
      </c>
      <c r="AS156" s="25" t="n">
        <f aca="false">AM156-AO156</f>
        <v>59463.5352888215</v>
      </c>
      <c r="AT156" s="25" t="n">
        <f aca="false">AN156-AO156</f>
        <v>86873.8616104707</v>
      </c>
      <c r="AU156" s="25" t="n">
        <f aca="false">AP156*Datos!$D$6</f>
        <v>15635.7827049025</v>
      </c>
      <c r="AV156" s="25" t="n">
        <f aca="false">AQ156*Datos!$D$6</f>
        <v>18343.9331346338</v>
      </c>
      <c r="AW156" s="25" t="n">
        <f aca="false">AR156*Datos!$D$6</f>
        <v>25421.6781997659</v>
      </c>
      <c r="AX156" s="25" t="n">
        <f aca="false">AS156*Datos!$D$6</f>
        <v>29731.7676444107</v>
      </c>
      <c r="AY156" s="25" t="n">
        <f aca="false">AT156*Datos!$D$6</f>
        <v>43436.9308052353</v>
      </c>
      <c r="AZ156" s="25" t="n">
        <f aca="false">AJ156-AU156-AE156</f>
        <v>24773.5762730036</v>
      </c>
      <c r="BA156" s="25" t="n">
        <f aca="false">AK156-AV156-AF156</f>
        <v>26871.7839262409</v>
      </c>
      <c r="BB156" s="25" t="n">
        <f aca="false">AL156-AW156-AG156</f>
        <v>32929.8293776278</v>
      </c>
      <c r="BC156" s="25" t="n">
        <f aca="false">AM156-AX156-AH156</f>
        <v>35842.6702144657</v>
      </c>
      <c r="BD156" s="25" t="n">
        <f aca="false">AN156-AY156-AI156</f>
        <v>47765.9295218517</v>
      </c>
      <c r="BE156" s="25" t="n">
        <f aca="false">AZ156/Z156</f>
        <v>21559.8546746153</v>
      </c>
      <c r="BF156" s="25" t="n">
        <f aca="false">BA156/AA156</f>
        <v>20666.3111989431</v>
      </c>
      <c r="BG156" s="25" t="n">
        <f aca="false">BB156/AB156</f>
        <v>21203.1730945122</v>
      </c>
      <c r="BH156" s="25" t="n">
        <f aca="false">BC156/AC156</f>
        <v>18870.0245683105</v>
      </c>
      <c r="BI156" s="25" t="n">
        <f aca="false">BD156/AD156</f>
        <v>20402.3464972064</v>
      </c>
      <c r="BJ156" s="25" t="n">
        <f aca="false">E156*AD156</f>
        <v>72799.5187848679</v>
      </c>
      <c r="BK156" s="25" t="n">
        <f aca="false">0.2*C156*AD156</f>
        <v>32244.9114415622</v>
      </c>
      <c r="BL156" s="25" t="n">
        <f aca="false">BJ156+BK156</f>
        <v>105044.43022643</v>
      </c>
      <c r="BM156" s="25" t="n">
        <f aca="false">BK156*Datos!$D$6</f>
        <v>16122.4557207811</v>
      </c>
      <c r="BN156" s="25" t="n">
        <f aca="false">BL156-BM156</f>
        <v>88921.974505649</v>
      </c>
      <c r="BO156" s="25" t="n">
        <f aca="false">BN156/AD156</f>
        <v>37981.4012464689</v>
      </c>
      <c r="BP156" s="25" t="n">
        <f aca="false">-(C156+E156)</f>
        <v>-99959.1201278082</v>
      </c>
      <c r="BQ156" s="25" t="n">
        <f aca="false">BE156</f>
        <v>21559.8546746153</v>
      </c>
      <c r="BR156" s="25" t="n">
        <f aca="false">BF156</f>
        <v>20666.3111989431</v>
      </c>
      <c r="BS156" s="25" t="n">
        <f aca="false">BG156</f>
        <v>21203.1730945122</v>
      </c>
      <c r="BT156" s="25" t="n">
        <f aca="false">BH156</f>
        <v>18870.0245683105</v>
      </c>
      <c r="BU156" s="25" t="n">
        <f aca="false">BI156+BO156</f>
        <v>58383.7477436753</v>
      </c>
      <c r="BV156" s="27" t="n">
        <f aca="false">IFERROR(IRR(BP156:BU156,0.1),NA())*100</f>
        <v>10.5971877042551</v>
      </c>
    </row>
    <row r="157" customFormat="false" ht="15" hidden="false" customHeight="true" outlineLevel="0" collapsed="false">
      <c r="A157" s="23" t="n">
        <v>156</v>
      </c>
      <c r="B157" s="24" t="n">
        <f aca="true">RAND()</f>
        <v>0.605365429601605</v>
      </c>
      <c r="C157" s="25" t="n">
        <f aca="false">IF(B157&lt;=(Datos!$D$14-Datos!$C$14)/(Datos!$E$14-Datos!$C$14),Datos!$C$14+SQRT((Datos!$E$14-Datos!$C$14)*(Datos!$D$14-Datos!$C$14)*B157),Datos!$E$14-SQRT((Datos!$E$14-Datos!$C$14)*(Datos!$E$14-Datos!$D$14)*(1-B157)))</f>
        <v>78238.5321157309</v>
      </c>
      <c r="D157" s="24" t="n">
        <f aca="true">RAND()</f>
        <v>0.537590944618694</v>
      </c>
      <c r="E157" s="25" t="n">
        <f aca="false">IF(D157&lt;=(Datos!$D$15-Datos!$C$15)/(Datos!$E$15-Datos!$C$15),Datos!$C$15+SQRT((Datos!$E$15-Datos!$C$15)*(Datos!$D$15-Datos!$C$15)*D157),Datos!$E$15-SQRT((Datos!$E$15-Datos!$C$15)*(Datos!$E$15-Datos!$D$15)*(1-D157)))</f>
        <v>31671.6533269084</v>
      </c>
      <c r="F157" s="24" t="n">
        <f aca="true">RAND()</f>
        <v>0.757599286912209</v>
      </c>
      <c r="G157" s="25" t="n">
        <f aca="false">IF(F157&lt;=(Datos!$D$19-Datos!$C$19)/(Datos!$E$19-Datos!$C$19),Datos!$C$19+SQRT((Datos!$E$19-Datos!$C$19)*(Datos!$D$19-Datos!$C$19)*F157),Datos!$E$19-SQRT((Datos!$E$19-Datos!$C$19)*(Datos!$E$19-Datos!$D$19)*(1-F157)))</f>
        <v>40736.1926073538</v>
      </c>
      <c r="H157" s="24" t="n">
        <f aca="true">RAND()</f>
        <v>0.964209409536282</v>
      </c>
      <c r="I157" s="25" t="n">
        <f aca="false">IF(H157&lt;=(Datos!$D$19-Datos!$C$19)/(Datos!$E$19-Datos!$C$19),Datos!$C$19+SQRT((Datos!$E$19-Datos!$C$19)*(Datos!$D$19-Datos!$C$19)*H157),Datos!$E$19-SQRT((Datos!$E$19-Datos!$C$19)*(Datos!$E$19-Datos!$D$19)*(1-H157)))</f>
        <v>43361.618394641</v>
      </c>
      <c r="J157" s="24" t="n">
        <f aca="true">RAND()</f>
        <v>0.40871398007246</v>
      </c>
      <c r="K157" s="25" t="n">
        <f aca="false">IF(J157&lt;=(Datos!$D$19-Datos!$C$19)/(Datos!$E$19-Datos!$C$19),Datos!$C$19+SQRT((Datos!$E$19-Datos!$C$19)*(Datos!$D$19-Datos!$C$19)*J157),Datos!$E$19-SQRT((Datos!$E$19-Datos!$C$19)*(Datos!$E$19-Datos!$D$19)*(1-J157)))</f>
        <v>37829.884865748</v>
      </c>
      <c r="L157" s="24" t="n">
        <f aca="true">RAND()</f>
        <v>0.258712446296702</v>
      </c>
      <c r="M157" s="25" t="n">
        <f aca="false">IF(L157&lt;=(Datos!$D$19-Datos!$C$19)/(Datos!$E$19-Datos!$C$19),Datos!$C$19+SQRT((Datos!$E$19-Datos!$C$19)*(Datos!$D$19-Datos!$C$19)*L157),Datos!$E$19-SQRT((Datos!$E$19-Datos!$C$19)*(Datos!$E$19-Datos!$D$19)*(1-L157)))</f>
        <v>36229.5157873229</v>
      </c>
      <c r="N157" s="24" t="n">
        <f aca="true">RAND()</f>
        <v>0.550522296774878</v>
      </c>
      <c r="O157" s="25" t="n">
        <f aca="false">IF(N157&lt;=(Datos!$D$19-Datos!$C$19)/(Datos!$E$19-Datos!$C$19),Datos!$C$19+SQRT((Datos!$E$19-Datos!$C$19)*(Datos!$D$19-Datos!$C$19)*N157),Datos!$E$19-SQRT((Datos!$E$19-Datos!$C$19)*(Datos!$E$19-Datos!$D$19)*(1-N157)))</f>
        <v>39087.2627625832</v>
      </c>
      <c r="P157" s="24" t="n">
        <f aca="true">RAND()</f>
        <v>0.00447786813483671</v>
      </c>
      <c r="Q157" s="26" t="n">
        <f aca="false">IF(P157&lt;=(Datos!$D$23-Datos!$C$23)/(Datos!$E$23-Datos!$C$23),Datos!$C$23+SQRT((Datos!$E$23-Datos!$C$23)*(Datos!$D$23-Datos!$C$23)*P157),Datos!$E$23-SQRT((Datos!$E$23-Datos!$C$23)*(Datos!$E$23-Datos!$D$23)*(1-P157)))</f>
        <v>0.122839042557396</v>
      </c>
      <c r="R157" s="24" t="n">
        <f aca="true">RAND()</f>
        <v>0.0383148039508619</v>
      </c>
      <c r="S157" s="26" t="n">
        <f aca="false">IF(R157&lt;=(Datos!$D$24-Datos!$C$24)/(Datos!$E$24-Datos!$C$24),Datos!$C$24+SQRT((Datos!$E$24-Datos!$C$24)*(Datos!$D$24-Datos!$C$24)*R157),Datos!$E$24-SQRT((Datos!$E$24-Datos!$C$24)*(Datos!$E$24-Datos!$D$24)*(1-R157)))</f>
        <v>0.128304616012288</v>
      </c>
      <c r="T157" s="24" t="n">
        <f aca="true">RAND()</f>
        <v>0.545941117636321</v>
      </c>
      <c r="U157" s="26" t="n">
        <f aca="false">IF(T157&lt;=(Datos!$D$25-Datos!$C$25)/(Datos!$E$25-Datos!$C$25),Datos!$C$25+SQRT((Datos!$E$25-Datos!$C$25)*(Datos!$D$25-Datos!$C$25)*T157),Datos!$E$25-SQRT((Datos!$E$25-Datos!$C$25)*(Datos!$E$25-Datos!$D$25)*(1-T157)))</f>
        <v>0.184343796183297</v>
      </c>
      <c r="V157" s="24" t="n">
        <f aca="true">RAND()</f>
        <v>0.509939744682553</v>
      </c>
      <c r="W157" s="26" t="n">
        <f aca="false">IF(V157&lt;=(Datos!$D$26-Datos!$C$26)/(Datos!$E$26-Datos!$C$26),Datos!$C$26+SQRT((Datos!$E$26-Datos!$C$26)*(Datos!$D$26-Datos!$C$26)*V157),Datos!$E$26-SQRT((Datos!$E$26-Datos!$C$26)*(Datos!$E$26-Datos!$D$26)*(1-V157)))</f>
        <v>0.208584895344681</v>
      </c>
      <c r="X157" s="24" t="n">
        <f aca="true">RAND()</f>
        <v>0.569873565703452</v>
      </c>
      <c r="Y157" s="26" t="n">
        <f aca="false">IF(X157&lt;=(Datos!$D$27-Datos!$C$27)/(Datos!$E$27-Datos!$C$27),Datos!$C$27+SQRT((Datos!$E$27-Datos!$C$27)*(Datos!$D$27-Datos!$C$27)*X157),Datos!$E$27-SQRT((Datos!$E$27-Datos!$C$27)*(Datos!$E$27-Datos!$D$27)*(1-X157)))</f>
        <v>0.231805780998118</v>
      </c>
      <c r="Z157" s="24" t="n">
        <f aca="false">(1+Q157)</f>
        <v>1.1228390425574</v>
      </c>
      <c r="AA157" s="24" t="n">
        <f aca="false">Z157*(1+S157)</f>
        <v>1.26690447475633</v>
      </c>
      <c r="AB157" s="24" t="n">
        <f aca="false">AA157*(1+U157)</f>
        <v>1.50045045503451</v>
      </c>
      <c r="AC157" s="24" t="n">
        <f aca="false">AB157*(1+W157)</f>
        <v>1.81342175616777</v>
      </c>
      <c r="AD157" s="24" t="n">
        <f aca="false">AC157*(1+Y157)</f>
        <v>2.23378340263522</v>
      </c>
      <c r="AE157" s="23" t="n">
        <f aca="false">E157*Q157</f>
        <v>3890.5155708872</v>
      </c>
      <c r="AF157" s="23" t="n">
        <f aca="false">AE157*(1+S157)</f>
        <v>4389.68667729971</v>
      </c>
      <c r="AG157" s="23" t="n">
        <f aca="false">AF157*(1+U157)</f>
        <v>5198.89818344838</v>
      </c>
      <c r="AH157" s="23" t="n">
        <f aca="false">AG157*(1+W157)</f>
        <v>6283.3098169506</v>
      </c>
      <c r="AI157" s="23" t="n">
        <f aca="false">AH157*(1+Y157)</f>
        <v>7739.81735632198</v>
      </c>
      <c r="AJ157" s="25" t="n">
        <f aca="false">G157*Z157</f>
        <v>45740.1875046748</v>
      </c>
      <c r="AK157" s="25" t="n">
        <f aca="false">I157*AA157</f>
        <v>54935.0283768469</v>
      </c>
      <c r="AL157" s="25" t="n">
        <f aca="false">K157*AB157</f>
        <v>56761.8679607148</v>
      </c>
      <c r="AM157" s="25" t="n">
        <f aca="false">M157*AC157</f>
        <v>65699.392144155</v>
      </c>
      <c r="AN157" s="25" t="n">
        <f aca="false">O157*AD157</f>
        <v>87312.4788134999</v>
      </c>
      <c r="AO157" s="25" t="n">
        <f aca="false">C157/Datos!$D$8</f>
        <v>15647.7064231462</v>
      </c>
      <c r="AP157" s="25" t="n">
        <f aca="false">AJ157-AO157</f>
        <v>30092.4810815286</v>
      </c>
      <c r="AQ157" s="25" t="n">
        <f aca="false">AK157-AO157</f>
        <v>39287.3219537007</v>
      </c>
      <c r="AR157" s="25" t="n">
        <f aca="false">AL157-AO157</f>
        <v>41114.1615375687</v>
      </c>
      <c r="AS157" s="25" t="n">
        <f aca="false">AM157-AO157</f>
        <v>50051.6857210088</v>
      </c>
      <c r="AT157" s="25" t="n">
        <f aca="false">AN157-AO157</f>
        <v>71664.7723903537</v>
      </c>
      <c r="AU157" s="25" t="n">
        <f aca="false">AP157*Datos!$D$6</f>
        <v>15046.2405407643</v>
      </c>
      <c r="AV157" s="25" t="n">
        <f aca="false">AQ157*Datos!$D$6</f>
        <v>19643.6609768504</v>
      </c>
      <c r="AW157" s="25" t="n">
        <f aca="false">AR157*Datos!$D$6</f>
        <v>20557.0807687843</v>
      </c>
      <c r="AX157" s="25" t="n">
        <f aca="false">AS157*Datos!$D$6</f>
        <v>25025.8428605044</v>
      </c>
      <c r="AY157" s="25" t="n">
        <f aca="false">AT157*Datos!$D$6</f>
        <v>35832.3861951769</v>
      </c>
      <c r="AZ157" s="25" t="n">
        <f aca="false">AJ157-AU157-AE157</f>
        <v>26803.4313930233</v>
      </c>
      <c r="BA157" s="25" t="n">
        <f aca="false">AK157-AV157-AF157</f>
        <v>30901.6807226969</v>
      </c>
      <c r="BB157" s="25" t="n">
        <f aca="false">AL157-AW157-AG157</f>
        <v>31005.8890084821</v>
      </c>
      <c r="BC157" s="25" t="n">
        <f aca="false">AM157-AX157-AH157</f>
        <v>34390.2394667</v>
      </c>
      <c r="BD157" s="25" t="n">
        <f aca="false">AN157-AY157-AI157</f>
        <v>43740.2752620011</v>
      </c>
      <c r="BE157" s="25" t="n">
        <f aca="false">AZ157/Z157</f>
        <v>23871.1252255491</v>
      </c>
      <c r="BF157" s="25" t="n">
        <f aca="false">BA157/AA157</f>
        <v>24391.4843924128</v>
      </c>
      <c r="BG157" s="25" t="n">
        <f aca="false">BB157/AB157</f>
        <v>20664.3870875223</v>
      </c>
      <c r="BH157" s="25" t="n">
        <f aca="false">BC157/AC157</f>
        <v>18964.2808407546</v>
      </c>
      <c r="BI157" s="25" t="n">
        <f aca="false">BD157/AD157</f>
        <v>19581.2517947802</v>
      </c>
      <c r="BJ157" s="25" t="n">
        <f aca="false">E157*AD157</f>
        <v>70747.6135356644</v>
      </c>
      <c r="BK157" s="25" t="n">
        <f aca="false">0.2*C157*AD157</f>
        <v>34953.5868973324</v>
      </c>
      <c r="BL157" s="25" t="n">
        <f aca="false">BJ157+BK157</f>
        <v>105701.200432997</v>
      </c>
      <c r="BM157" s="25" t="n">
        <f aca="false">BK157*Datos!$D$6</f>
        <v>17476.7934486662</v>
      </c>
      <c r="BN157" s="25" t="n">
        <f aca="false">BL157-BM157</f>
        <v>88224.4069843306</v>
      </c>
      <c r="BO157" s="25" t="n">
        <f aca="false">BN157/AD157</f>
        <v>39495.5065384815</v>
      </c>
      <c r="BP157" s="25" t="n">
        <f aca="false">-(C157+E157)</f>
        <v>-109910.185442639</v>
      </c>
      <c r="BQ157" s="25" t="n">
        <f aca="false">BE157</f>
        <v>23871.1252255491</v>
      </c>
      <c r="BR157" s="25" t="n">
        <f aca="false">BF157</f>
        <v>24391.4843924128</v>
      </c>
      <c r="BS157" s="25" t="n">
        <f aca="false">BG157</f>
        <v>20664.3870875223</v>
      </c>
      <c r="BT157" s="25" t="n">
        <f aca="false">BH157</f>
        <v>18964.2808407546</v>
      </c>
      <c r="BU157" s="25" t="n">
        <f aca="false">BI157+BO157</f>
        <v>59076.7583332617</v>
      </c>
      <c r="BV157" s="27" t="n">
        <f aca="false">IFERROR(IRR(BP157:BU157,0.1),NA())*100</f>
        <v>9.09407514168529</v>
      </c>
    </row>
    <row r="158" customFormat="false" ht="15" hidden="false" customHeight="true" outlineLevel="0" collapsed="false">
      <c r="A158" s="23" t="n">
        <v>157</v>
      </c>
      <c r="B158" s="24" t="n">
        <f aca="true">RAND()</f>
        <v>0.784002534677696</v>
      </c>
      <c r="C158" s="25" t="n">
        <f aca="false">IF(B158&lt;=(Datos!$D$14-Datos!$C$14)/(Datos!$E$14-Datos!$C$14),Datos!$C$14+SQRT((Datos!$E$14-Datos!$C$14)*(Datos!$D$14-Datos!$C$14)*B158),Datos!$E$14-SQRT((Datos!$E$14-Datos!$C$14)*(Datos!$E$14-Datos!$D$14)*(1-B158)))</f>
        <v>83900.4050241391</v>
      </c>
      <c r="D158" s="24" t="n">
        <f aca="true">RAND()</f>
        <v>0.863313229799107</v>
      </c>
      <c r="E158" s="25" t="n">
        <f aca="false">IF(D158&lt;=(Datos!$D$15-Datos!$C$15)/(Datos!$E$15-Datos!$C$15),Datos!$C$15+SQRT((Datos!$E$15-Datos!$C$15)*(Datos!$D$15-Datos!$C$15)*D158),Datos!$E$15-SQRT((Datos!$E$15-Datos!$C$15)*(Datos!$E$15-Datos!$D$15)*(1-D158)))</f>
        <v>35471.9744335821</v>
      </c>
      <c r="F158" s="24" t="n">
        <f aca="true">RAND()</f>
        <v>0.343358163371356</v>
      </c>
      <c r="G158" s="25" t="n">
        <f aca="false">IF(F158&lt;=(Datos!$D$19-Datos!$C$19)/(Datos!$E$19-Datos!$C$19),Datos!$C$19+SQRT((Datos!$E$19-Datos!$C$19)*(Datos!$D$19-Datos!$C$19)*F158),Datos!$E$19-SQRT((Datos!$E$19-Datos!$C$19)*(Datos!$E$19-Datos!$D$19)*(1-F158)))</f>
        <v>37176.6095411206</v>
      </c>
      <c r="H158" s="24" t="n">
        <f aca="true">RAND()</f>
        <v>0.821676616121544</v>
      </c>
      <c r="I158" s="25" t="n">
        <f aca="false">IF(H158&lt;=(Datos!$D$19-Datos!$C$19)/(Datos!$E$19-Datos!$C$19),Datos!$C$19+SQRT((Datos!$E$19-Datos!$C$19)*(Datos!$D$19-Datos!$C$19)*H158),Datos!$E$19-SQRT((Datos!$E$19-Datos!$C$19)*(Datos!$E$19-Datos!$D$19)*(1-H158)))</f>
        <v>41342.9173114511</v>
      </c>
      <c r="J158" s="24" t="n">
        <f aca="true">RAND()</f>
        <v>0.341863922447624</v>
      </c>
      <c r="K158" s="25" t="n">
        <f aca="false">IF(J158&lt;=(Datos!$D$19-Datos!$C$19)/(Datos!$E$19-Datos!$C$19),Datos!$C$19+SQRT((Datos!$E$19-Datos!$C$19)*(Datos!$D$19-Datos!$C$19)*J158),Datos!$E$19-SQRT((Datos!$E$19-Datos!$C$19)*(Datos!$E$19-Datos!$D$19)*(1-J158)))</f>
        <v>37160.9767746547</v>
      </c>
      <c r="L158" s="24" t="n">
        <f aca="true">RAND()</f>
        <v>0.192464864331654</v>
      </c>
      <c r="M158" s="25" t="n">
        <f aca="false">IF(L158&lt;=(Datos!$D$19-Datos!$C$19)/(Datos!$E$19-Datos!$C$19),Datos!$C$19+SQRT((Datos!$E$19-Datos!$C$19)*(Datos!$D$19-Datos!$C$19)*L158),Datos!$E$19-SQRT((Datos!$E$19-Datos!$C$19)*(Datos!$E$19-Datos!$D$19)*(1-L158)))</f>
        <v>35373.0558949027</v>
      </c>
      <c r="N158" s="24" t="n">
        <f aca="true">RAND()</f>
        <v>0.929789609685647</v>
      </c>
      <c r="O158" s="25" t="n">
        <f aca="false">IF(N158&lt;=(Datos!$D$19-Datos!$C$19)/(Datos!$E$19-Datos!$C$19),Datos!$C$19+SQRT((Datos!$E$19-Datos!$C$19)*(Datos!$D$19-Datos!$C$19)*N158),Datos!$E$19-SQRT((Datos!$E$19-Datos!$C$19)*(Datos!$E$19-Datos!$D$19)*(1-N158)))</f>
        <v>42705.2714161417</v>
      </c>
      <c r="P158" s="24" t="n">
        <f aca="true">RAND()</f>
        <v>0.0509499599796744</v>
      </c>
      <c r="Q158" s="26" t="n">
        <f aca="false">IF(P158&lt;=(Datos!$D$23-Datos!$C$23)/(Datos!$E$23-Datos!$C$23),Datos!$C$23+SQRT((Datos!$E$23-Datos!$C$23)*(Datos!$D$23-Datos!$C$23)*P158),Datos!$E$23-SQRT((Datos!$E$23-Datos!$C$23)*(Datos!$E$23-Datos!$D$23)*(1-P158)))</f>
        <v>0.129576530058608</v>
      </c>
      <c r="R158" s="24" t="n">
        <f aca="true">RAND()</f>
        <v>0.914934084223054</v>
      </c>
      <c r="S158" s="26" t="n">
        <f aca="false">IF(R158&lt;=(Datos!$D$24-Datos!$C$24)/(Datos!$E$24-Datos!$C$24),Datos!$C$24+SQRT((Datos!$E$24-Datos!$C$24)*(Datos!$D$24-Datos!$C$24)*R158),Datos!$E$24-SQRT((Datos!$E$24-Datos!$C$24)*(Datos!$E$24-Datos!$D$24)*(1-R158)))</f>
        <v>0.167625887975353</v>
      </c>
      <c r="T158" s="24" t="n">
        <f aca="true">RAND()</f>
        <v>0.589914778342206</v>
      </c>
      <c r="U158" s="26" t="n">
        <f aca="false">IF(T158&lt;=(Datos!$D$25-Datos!$C$25)/(Datos!$E$25-Datos!$C$25),Datos!$C$25+SQRT((Datos!$E$25-Datos!$C$25)*(Datos!$D$25-Datos!$C$25)*T158),Datos!$E$25-SQRT((Datos!$E$25-Datos!$C$25)*(Datos!$E$25-Datos!$D$25)*(1-T158)))</f>
        <v>0.186114330157988</v>
      </c>
      <c r="V158" s="24" t="n">
        <f aca="true">RAND()</f>
        <v>0.45150989785683</v>
      </c>
      <c r="W158" s="26" t="n">
        <f aca="false">IF(V158&lt;=(Datos!$D$26-Datos!$C$26)/(Datos!$E$26-Datos!$C$26),Datos!$C$26+SQRT((Datos!$E$26-Datos!$C$26)*(Datos!$D$26-Datos!$C$26)*V158),Datos!$E$26-SQRT((Datos!$E$26-Datos!$C$26)*(Datos!$E$26-Datos!$D$26)*(1-V158)))</f>
        <v>0.206185443543257</v>
      </c>
      <c r="X158" s="24" t="n">
        <f aca="true">RAND()</f>
        <v>0.806257406748921</v>
      </c>
      <c r="Y158" s="26" t="n">
        <f aca="false">IF(X158&lt;=(Datos!$D$27-Datos!$C$27)/(Datos!$E$27-Datos!$C$27),Datos!$C$27+SQRT((Datos!$E$27-Datos!$C$27)*(Datos!$D$27-Datos!$C$27)*X158),Datos!$E$27-SQRT((Datos!$E$27-Datos!$C$27)*(Datos!$E$27-Datos!$D$27)*(1-X158)))</f>
        <v>0.247654830290199</v>
      </c>
      <c r="Z158" s="24" t="n">
        <f aca="false">(1+Q158)</f>
        <v>1.12957653005861</v>
      </c>
      <c r="AA158" s="24" t="n">
        <f aca="false">Z158*(1+S158)</f>
        <v>1.3189227989458</v>
      </c>
      <c r="AB158" s="24" t="n">
        <f aca="false">AA158*(1+U158)</f>
        <v>1.5643932322017</v>
      </c>
      <c r="AC158" s="24" t="n">
        <f aca="false">AB158*(1+W158)</f>
        <v>1.88694834465927</v>
      </c>
      <c r="AD158" s="24" t="n">
        <f aca="false">AC158*(1+Y158)</f>
        <v>2.35426021672224</v>
      </c>
      <c r="AE158" s="23" t="n">
        <f aca="false">E158*Q158</f>
        <v>4596.33536143121</v>
      </c>
      <c r="AF158" s="23" t="n">
        <f aca="false">AE158*(1+S158)</f>
        <v>5366.80015782364</v>
      </c>
      <c r="AG158" s="23" t="n">
        <f aca="false">AF158*(1+U158)</f>
        <v>6365.63857428877</v>
      </c>
      <c r="AH158" s="23" t="n">
        <f aca="false">AG158*(1+W158)</f>
        <v>7678.14058716457</v>
      </c>
      <c r="AI158" s="23" t="n">
        <f aca="false">AH158*(1+Y158)</f>
        <v>9579.6691912231</v>
      </c>
      <c r="AJ158" s="25" t="n">
        <f aca="false">G158*Z158</f>
        <v>41993.8256048028</v>
      </c>
      <c r="AK158" s="25" t="n">
        <f aca="false">I158*AA158</f>
        <v>54528.1162170038</v>
      </c>
      <c r="AL158" s="25" t="n">
        <f aca="false">K158*AB158</f>
        <v>58134.3805682742</v>
      </c>
      <c r="AM158" s="25" t="n">
        <f aca="false">M158*AC158</f>
        <v>66747.1292664265</v>
      </c>
      <c r="AN158" s="25" t="n">
        <f aca="false">O158*AD158</f>
        <v>100539.321539348</v>
      </c>
      <c r="AO158" s="25" t="n">
        <f aca="false">C158/Datos!$D$8</f>
        <v>16780.0810048278</v>
      </c>
      <c r="AP158" s="25" t="n">
        <f aca="false">AJ158-AO158</f>
        <v>25213.7445999749</v>
      </c>
      <c r="AQ158" s="25" t="n">
        <f aca="false">AK158-AO158</f>
        <v>37748.035212176</v>
      </c>
      <c r="AR158" s="25" t="n">
        <f aca="false">AL158-AO158</f>
        <v>41354.2995634464</v>
      </c>
      <c r="AS158" s="25" t="n">
        <f aca="false">AM158-AO158</f>
        <v>49967.0482615987</v>
      </c>
      <c r="AT158" s="25" t="n">
        <f aca="false">AN158-AO158</f>
        <v>83759.2405345198</v>
      </c>
      <c r="AU158" s="25" t="n">
        <f aca="false">AP158*Datos!$D$6</f>
        <v>12606.8722999875</v>
      </c>
      <c r="AV158" s="25" t="n">
        <f aca="false">AQ158*Datos!$D$6</f>
        <v>18874.017606088</v>
      </c>
      <c r="AW158" s="25" t="n">
        <f aca="false">AR158*Datos!$D$6</f>
        <v>20677.1497817232</v>
      </c>
      <c r="AX158" s="25" t="n">
        <f aca="false">AS158*Datos!$D$6</f>
        <v>24983.5241307993</v>
      </c>
      <c r="AY158" s="25" t="n">
        <f aca="false">AT158*Datos!$D$6</f>
        <v>41879.6202672599</v>
      </c>
      <c r="AZ158" s="25" t="n">
        <f aca="false">AJ158-AU158-AE158</f>
        <v>24790.6179433841</v>
      </c>
      <c r="BA158" s="25" t="n">
        <f aca="false">AK158-AV158-AF158</f>
        <v>30287.2984530922</v>
      </c>
      <c r="BB158" s="25" t="n">
        <f aca="false">AL158-AW158-AG158</f>
        <v>31091.5922122622</v>
      </c>
      <c r="BC158" s="25" t="n">
        <f aca="false">AM158-AX158-AH158</f>
        <v>34085.4645484626</v>
      </c>
      <c r="BD158" s="25" t="n">
        <f aca="false">AN158-AY158-AI158</f>
        <v>49080.0320808646</v>
      </c>
      <c r="BE158" s="25" t="n">
        <f aca="false">AZ158/Z158</f>
        <v>21946.8245698216</v>
      </c>
      <c r="BF158" s="25" t="n">
        <f aca="false">BA158/AA158</f>
        <v>22963.66282947</v>
      </c>
      <c r="BG158" s="25" t="n">
        <f aca="false">BB158/AB158</f>
        <v>19874.5376624422</v>
      </c>
      <c r="BH158" s="25" t="n">
        <f aca="false">BC158/AC158</f>
        <v>18063.8037310011</v>
      </c>
      <c r="BI158" s="25" t="n">
        <f aca="false">BD158/AD158</f>
        <v>20847.3267875194</v>
      </c>
      <c r="BJ158" s="25" t="n">
        <f aca="false">E158*AD158</f>
        <v>83510.2582175707</v>
      </c>
      <c r="BK158" s="25" t="n">
        <f aca="false">0.2*C158*AD158</f>
        <v>39504.6771430427</v>
      </c>
      <c r="BL158" s="25" t="n">
        <f aca="false">BJ158+BK158</f>
        <v>123014.935360613</v>
      </c>
      <c r="BM158" s="25" t="n">
        <f aca="false">BK158*Datos!$D$6</f>
        <v>19752.3385715213</v>
      </c>
      <c r="BN158" s="25" t="n">
        <f aca="false">BL158-BM158</f>
        <v>103262.596789092</v>
      </c>
      <c r="BO158" s="25" t="n">
        <f aca="false">BN158/AD158</f>
        <v>43862.014935996</v>
      </c>
      <c r="BP158" s="25" t="n">
        <f aca="false">-(C158+E158)</f>
        <v>-119372.379457721</v>
      </c>
      <c r="BQ158" s="25" t="n">
        <f aca="false">BE158</f>
        <v>21946.8245698216</v>
      </c>
      <c r="BR158" s="25" t="n">
        <f aca="false">BF158</f>
        <v>22963.66282947</v>
      </c>
      <c r="BS158" s="25" t="n">
        <f aca="false">BG158</f>
        <v>19874.5376624422</v>
      </c>
      <c r="BT158" s="25" t="n">
        <f aca="false">BH158</f>
        <v>18063.8037310011</v>
      </c>
      <c r="BU158" s="25" t="n">
        <f aca="false">BI158+BO158</f>
        <v>64709.3417235154</v>
      </c>
      <c r="BV158" s="27" t="n">
        <f aca="false">IFERROR(IRR(BP158:BU158,0.1),NA())*100</f>
        <v>6.2910351010938</v>
      </c>
    </row>
    <row r="159" customFormat="false" ht="15" hidden="false" customHeight="true" outlineLevel="0" collapsed="false">
      <c r="A159" s="23" t="n">
        <v>158</v>
      </c>
      <c r="B159" s="24" t="n">
        <f aca="true">RAND()</f>
        <v>0.356326605299881</v>
      </c>
      <c r="C159" s="25" t="n">
        <f aca="false">IF(B159&lt;=(Datos!$D$14-Datos!$C$14)/(Datos!$E$14-Datos!$C$14),Datos!$C$14+SQRT((Datos!$E$14-Datos!$C$14)*(Datos!$D$14-Datos!$C$14)*B159),Datos!$E$14-SQRT((Datos!$E$14-Datos!$C$14)*(Datos!$E$14-Datos!$D$14)*(1-B159)))</f>
        <v>72207.7695454261</v>
      </c>
      <c r="D159" s="24" t="n">
        <f aca="true">RAND()</f>
        <v>0.256208066711811</v>
      </c>
      <c r="E159" s="25" t="n">
        <f aca="false">IF(D159&lt;=(Datos!$D$15-Datos!$C$15)/(Datos!$E$15-Datos!$C$15),Datos!$C$15+SQRT((Datos!$E$15-Datos!$C$15)*(Datos!$D$15-Datos!$C$15)*D159),Datos!$E$15-SQRT((Datos!$E$15-Datos!$C$15)*(Datos!$E$15-Datos!$D$15)*(1-D159)))</f>
        <v>29383.5607676164</v>
      </c>
      <c r="F159" s="24" t="n">
        <f aca="true">RAND()</f>
        <v>0.0910365994029443</v>
      </c>
      <c r="G159" s="25" t="n">
        <f aca="false">IF(F159&lt;=(Datos!$D$19-Datos!$C$19)/(Datos!$E$19-Datos!$C$19),Datos!$C$19+SQRT((Datos!$E$19-Datos!$C$19)*(Datos!$D$19-Datos!$C$19)*F159),Datos!$E$19-SQRT((Datos!$E$19-Datos!$C$19)*(Datos!$E$19-Datos!$D$19)*(1-F159)))</f>
        <v>33695.3335316912</v>
      </c>
      <c r="H159" s="24" t="n">
        <f aca="true">RAND()</f>
        <v>0.93820583302378</v>
      </c>
      <c r="I159" s="25" t="n">
        <f aca="false">IF(H159&lt;=(Datos!$D$19-Datos!$C$19)/(Datos!$E$19-Datos!$C$19),Datos!$C$19+SQRT((Datos!$E$19-Datos!$C$19)*(Datos!$D$19-Datos!$C$19)*H159),Datos!$E$19-SQRT((Datos!$E$19-Datos!$C$19)*(Datos!$E$19-Datos!$D$19)*(1-H159)))</f>
        <v>42847.1965897425</v>
      </c>
      <c r="J159" s="24" t="n">
        <f aca="true">RAND()</f>
        <v>0.461385308919685</v>
      </c>
      <c r="K159" s="25" t="n">
        <f aca="false">IF(J159&lt;=(Datos!$D$19-Datos!$C$19)/(Datos!$E$19-Datos!$C$19),Datos!$C$19+SQRT((Datos!$E$19-Datos!$C$19)*(Datos!$D$19-Datos!$C$19)*J159),Datos!$E$19-SQRT((Datos!$E$19-Datos!$C$19)*(Datos!$E$19-Datos!$D$19)*(1-J159)))</f>
        <v>38319.1223297865</v>
      </c>
      <c r="L159" s="24" t="n">
        <f aca="true">RAND()</f>
        <v>0.108566085876</v>
      </c>
      <c r="M159" s="25" t="n">
        <f aca="false">IF(L159&lt;=(Datos!$D$19-Datos!$C$19)/(Datos!$E$19-Datos!$C$19),Datos!$C$19+SQRT((Datos!$E$19-Datos!$C$19)*(Datos!$D$19-Datos!$C$19)*L159),Datos!$E$19-SQRT((Datos!$E$19-Datos!$C$19)*(Datos!$E$19-Datos!$D$19)*(1-L159)))</f>
        <v>34035.4569606675</v>
      </c>
      <c r="N159" s="24" t="n">
        <f aca="true">RAND()</f>
        <v>0.257133226002255</v>
      </c>
      <c r="O159" s="25" t="n">
        <f aca="false">IF(N159&lt;=(Datos!$D$19-Datos!$C$19)/(Datos!$E$19-Datos!$C$19),Datos!$C$19+SQRT((Datos!$E$19-Datos!$C$19)*(Datos!$D$19-Datos!$C$19)*N159),Datos!$E$19-SQRT((Datos!$E$19-Datos!$C$19)*(Datos!$E$19-Datos!$D$19)*(1-N159)))</f>
        <v>36210.4737259196</v>
      </c>
      <c r="P159" s="24" t="n">
        <f aca="true">RAND()</f>
        <v>0.0548618482904548</v>
      </c>
      <c r="Q159" s="26" t="n">
        <f aca="false">IF(P159&lt;=(Datos!$D$23-Datos!$C$23)/(Datos!$E$23-Datos!$C$23),Datos!$C$23+SQRT((Datos!$E$23-Datos!$C$23)*(Datos!$D$23-Datos!$C$23)*P159),Datos!$E$23-SQRT((Datos!$E$23-Datos!$C$23)*(Datos!$E$23-Datos!$D$23)*(1-P159)))</f>
        <v>0.129937370221684</v>
      </c>
      <c r="R159" s="24" t="n">
        <f aca="true">RAND()</f>
        <v>0.193771890252771</v>
      </c>
      <c r="S159" s="26" t="n">
        <f aca="false">IF(R159&lt;=(Datos!$D$24-Datos!$C$24)/(Datos!$E$24-Datos!$C$24),Datos!$C$24+SQRT((Datos!$E$24-Datos!$C$24)*(Datos!$D$24-Datos!$C$24)*R159),Datos!$E$24-SQRT((Datos!$E$24-Datos!$C$24)*(Datos!$E$24-Datos!$D$24)*(1-R159)))</f>
        <v>0.138675904327635</v>
      </c>
      <c r="T159" s="24" t="n">
        <f aca="true">RAND()</f>
        <v>0.455526697730689</v>
      </c>
      <c r="U159" s="26" t="n">
        <f aca="false">IF(T159&lt;=(Datos!$D$25-Datos!$C$25)/(Datos!$E$25-Datos!$C$25),Datos!$C$25+SQRT((Datos!$E$25-Datos!$C$25)*(Datos!$D$25-Datos!$C$25)*T159),Datos!$E$25-SQRT((Datos!$E$25-Datos!$C$25)*(Datos!$E$25-Datos!$D$25)*(1-T159)))</f>
        <v>0.180954830691184</v>
      </c>
      <c r="V159" s="24" t="n">
        <f aca="true">RAND()</f>
        <v>0.586503228995298</v>
      </c>
      <c r="W159" s="26" t="n">
        <f aca="false">IF(V159&lt;=(Datos!$D$26-Datos!$C$26)/(Datos!$E$26-Datos!$C$26),Datos!$C$26+SQRT((Datos!$E$26-Datos!$C$26)*(Datos!$D$26-Datos!$C$26)*V159),Datos!$E$26-SQRT((Datos!$E$26-Datos!$C$26)*(Datos!$E$26-Datos!$D$26)*(1-V159)))</f>
        <v>0.211957409413705</v>
      </c>
      <c r="X159" s="24" t="n">
        <f aca="true">RAND()</f>
        <v>0.91515927917158</v>
      </c>
      <c r="Y159" s="26" t="n">
        <f aca="false">IF(X159&lt;=(Datos!$D$27-Datos!$C$27)/(Datos!$E$27-Datos!$C$27),Datos!$C$27+SQRT((Datos!$E$27-Datos!$C$27)*(Datos!$D$27-Datos!$C$27)*X159),Datos!$E$27-SQRT((Datos!$E$27-Datos!$C$27)*(Datos!$E$27-Datos!$D$27)*(1-X159)))</f>
        <v>0.258595797317502</v>
      </c>
      <c r="Z159" s="24" t="n">
        <f aca="false">(1+Q159)</f>
        <v>1.12993737022168</v>
      </c>
      <c r="AA159" s="24" t="n">
        <f aca="false">Z159*(1+S159)</f>
        <v>1.28663245687077</v>
      </c>
      <c r="AB159" s="24" t="n">
        <f aca="false">AA159*(1+U159)</f>
        <v>1.5194548152656</v>
      </c>
      <c r="AC159" s="24" t="n">
        <f aca="false">AB159*(1+W159)</f>
        <v>1.84151452163048</v>
      </c>
      <c r="AD159" s="24" t="n">
        <f aca="false">AC159*(1+Y159)</f>
        <v>2.31772243762327</v>
      </c>
      <c r="AE159" s="23" t="n">
        <f aca="false">E159*Q159</f>
        <v>3818.02261389313</v>
      </c>
      <c r="AF159" s="23" t="n">
        <f aca="false">AE159*(1+S159)</f>
        <v>4347.49035261813</v>
      </c>
      <c r="AG159" s="23" t="n">
        <f aca="false">AF159*(1+U159)</f>
        <v>5134.1897333077</v>
      </c>
      <c r="AH159" s="23" t="n">
        <f aca="false">AG159*(1+W159)</f>
        <v>6222.41928861804</v>
      </c>
      <c r="AI159" s="23" t="n">
        <f aca="false">AH159*(1+Y159)</f>
        <v>7831.51076580202</v>
      </c>
      <c r="AJ159" s="25" t="n">
        <f aca="false">G159*Z159</f>
        <v>38073.6165595417</v>
      </c>
      <c r="AK159" s="25" t="n">
        <f aca="false">I159*AA159</f>
        <v>55128.5938182851</v>
      </c>
      <c r="AL159" s="25" t="n">
        <f aca="false">K159*AB159</f>
        <v>58224.1749407457</v>
      </c>
      <c r="AM159" s="25" t="n">
        <f aca="false">M159*AC159</f>
        <v>62676.7882433983</v>
      </c>
      <c r="AN159" s="25" t="n">
        <f aca="false">O159*AD159</f>
        <v>83925.8274315317</v>
      </c>
      <c r="AO159" s="25" t="n">
        <f aca="false">C159/Datos!$D$8</f>
        <v>14441.5539090852</v>
      </c>
      <c r="AP159" s="25" t="n">
        <f aca="false">AJ159-AO159</f>
        <v>23632.0626504565</v>
      </c>
      <c r="AQ159" s="25" t="n">
        <f aca="false">AK159-AO159</f>
        <v>40687.0399091998</v>
      </c>
      <c r="AR159" s="25" t="n">
        <f aca="false">AL159-AO159</f>
        <v>43782.6210316604</v>
      </c>
      <c r="AS159" s="25" t="n">
        <f aca="false">AM159-AO159</f>
        <v>48235.2343343131</v>
      </c>
      <c r="AT159" s="25" t="n">
        <f aca="false">AN159-AO159</f>
        <v>69484.2735224465</v>
      </c>
      <c r="AU159" s="25" t="n">
        <f aca="false">AP159*Datos!$D$6</f>
        <v>11816.0313252283</v>
      </c>
      <c r="AV159" s="25" t="n">
        <f aca="false">AQ159*Datos!$D$6</f>
        <v>20343.5199545999</v>
      </c>
      <c r="AW159" s="25" t="n">
        <f aca="false">AR159*Datos!$D$6</f>
        <v>21891.3105158302</v>
      </c>
      <c r="AX159" s="25" t="n">
        <f aca="false">AS159*Datos!$D$6</f>
        <v>24117.6171671565</v>
      </c>
      <c r="AY159" s="25" t="n">
        <f aca="false">AT159*Datos!$D$6</f>
        <v>34742.1367612232</v>
      </c>
      <c r="AZ159" s="25" t="n">
        <f aca="false">AJ159-AU159-AE159</f>
        <v>22439.5626204204</v>
      </c>
      <c r="BA159" s="25" t="n">
        <f aca="false">AK159-AV159-AF159</f>
        <v>30437.583511067</v>
      </c>
      <c r="BB159" s="25" t="n">
        <f aca="false">AL159-AW159-AG159</f>
        <v>31198.6746916078</v>
      </c>
      <c r="BC159" s="25" t="n">
        <f aca="false">AM159-AX159-AH159</f>
        <v>32336.7517876237</v>
      </c>
      <c r="BD159" s="25" t="n">
        <f aca="false">AN159-AY159-AI159</f>
        <v>41352.1799045064</v>
      </c>
      <c r="BE159" s="25" t="n">
        <f aca="false">AZ159/Z159</f>
        <v>19859.1207015464</v>
      </c>
      <c r="BF159" s="25" t="n">
        <f aca="false">BA159/AA159</f>
        <v>23656.7819726036</v>
      </c>
      <c r="BG159" s="25" t="n">
        <f aca="false">BB159/AB159</f>
        <v>20532.8084640373</v>
      </c>
      <c r="BH159" s="25" t="n">
        <f aca="false">BC159/AC159</f>
        <v>17559.8679281621</v>
      </c>
      <c r="BI159" s="25" t="n">
        <f aca="false">BD159/AD159</f>
        <v>17841.7308445749</v>
      </c>
      <c r="BJ159" s="25" t="n">
        <f aca="false">E159*AD159</f>
        <v>68102.9380883713</v>
      </c>
      <c r="BK159" s="25" t="n">
        <f aca="false">0.2*C159*AD159</f>
        <v>33471.5135292328</v>
      </c>
      <c r="BL159" s="25" t="n">
        <f aca="false">BJ159+BK159</f>
        <v>101574.451617604</v>
      </c>
      <c r="BM159" s="25" t="n">
        <f aca="false">BK159*Datos!$D$6</f>
        <v>16735.7567646164</v>
      </c>
      <c r="BN159" s="25" t="n">
        <f aca="false">BL159-BM159</f>
        <v>84838.6948529877</v>
      </c>
      <c r="BO159" s="25" t="n">
        <f aca="false">BN159/AD159</f>
        <v>36604.337722159</v>
      </c>
      <c r="BP159" s="25" t="n">
        <f aca="false">-(C159+E159)</f>
        <v>-101591.330313043</v>
      </c>
      <c r="BQ159" s="25" t="n">
        <f aca="false">BE159</f>
        <v>19859.1207015464</v>
      </c>
      <c r="BR159" s="25" t="n">
        <f aca="false">BF159</f>
        <v>23656.7819726036</v>
      </c>
      <c r="BS159" s="25" t="n">
        <f aca="false">BG159</f>
        <v>20532.8084640373</v>
      </c>
      <c r="BT159" s="25" t="n">
        <f aca="false">BH159</f>
        <v>17559.8679281621</v>
      </c>
      <c r="BU159" s="25" t="n">
        <f aca="false">BI159+BO159</f>
        <v>54446.068566734</v>
      </c>
      <c r="BV159" s="27" t="n">
        <f aca="false">IFERROR(IRR(BP159:BU159,0.1),NA())*100</f>
        <v>9.07249541013198</v>
      </c>
    </row>
    <row r="160" customFormat="false" ht="15" hidden="false" customHeight="true" outlineLevel="0" collapsed="false">
      <c r="A160" s="23" t="n">
        <v>159</v>
      </c>
      <c r="B160" s="24" t="n">
        <f aca="true">RAND()</f>
        <v>0.879595775863643</v>
      </c>
      <c r="C160" s="25" t="n">
        <f aca="false">IF(B160&lt;=(Datos!$D$14-Datos!$C$14)/(Datos!$E$14-Datos!$C$14),Datos!$C$14+SQRT((Datos!$E$14-Datos!$C$14)*(Datos!$D$14-Datos!$C$14)*B160),Datos!$E$14-SQRT((Datos!$E$14-Datos!$C$14)*(Datos!$E$14-Datos!$D$14)*(1-B160)))</f>
        <v>87979.805785112</v>
      </c>
      <c r="D160" s="24" t="n">
        <f aca="true">RAND()</f>
        <v>0.378211861698285</v>
      </c>
      <c r="E160" s="25" t="n">
        <f aca="false">IF(D160&lt;=(Datos!$D$15-Datos!$C$15)/(Datos!$E$15-Datos!$C$15),Datos!$C$15+SQRT((Datos!$E$15-Datos!$C$15)*(Datos!$D$15-Datos!$C$15)*D160),Datos!$E$15-SQRT((Datos!$E$15-Datos!$C$15)*(Datos!$E$15-Datos!$D$15)*(1-D160)))</f>
        <v>30342.4526537398</v>
      </c>
      <c r="F160" s="24" t="n">
        <f aca="true">RAND()</f>
        <v>0.426608697132433</v>
      </c>
      <c r="G160" s="25" t="n">
        <f aca="false">IF(F160&lt;=(Datos!$D$19-Datos!$C$19)/(Datos!$E$19-Datos!$C$19),Datos!$C$19+SQRT((Datos!$E$19-Datos!$C$19)*(Datos!$D$19-Datos!$C$19)*F160),Datos!$E$19-SQRT((Datos!$E$19-Datos!$C$19)*(Datos!$E$19-Datos!$D$19)*(1-F160)))</f>
        <v>37999.4565171557</v>
      </c>
      <c r="H160" s="24" t="n">
        <f aca="true">RAND()</f>
        <v>0.47130931450764</v>
      </c>
      <c r="I160" s="25" t="n">
        <f aca="false">IF(H160&lt;=(Datos!$D$19-Datos!$C$19)/(Datos!$E$19-Datos!$C$19),Datos!$C$19+SQRT((Datos!$E$19-Datos!$C$19)*(Datos!$D$19-Datos!$C$19)*H160),Datos!$E$19-SQRT((Datos!$E$19-Datos!$C$19)*(Datos!$E$19-Datos!$D$19)*(1-H160)))</f>
        <v>38408.1149597366</v>
      </c>
      <c r="J160" s="24" t="n">
        <f aca="true">RAND()</f>
        <v>0.180205315568871</v>
      </c>
      <c r="K160" s="25" t="n">
        <f aca="false">IF(J160&lt;=(Datos!$D$19-Datos!$C$19)/(Datos!$E$19-Datos!$C$19),Datos!$C$19+SQRT((Datos!$E$19-Datos!$C$19)*(Datos!$D$19-Datos!$C$19)*J160),Datos!$E$19-SQRT((Datos!$E$19-Datos!$C$19)*(Datos!$E$19-Datos!$D$19)*(1-J160)))</f>
        <v>35199.1150530961</v>
      </c>
      <c r="L160" s="24" t="n">
        <f aca="true">RAND()</f>
        <v>0.749248098829087</v>
      </c>
      <c r="M160" s="25" t="n">
        <f aca="false">IF(L160&lt;=(Datos!$D$19-Datos!$C$19)/(Datos!$E$19-Datos!$C$19),Datos!$C$19+SQRT((Datos!$E$19-Datos!$C$19)*(Datos!$D$19-Datos!$C$19)*L160),Datos!$E$19-SQRT((Datos!$E$19-Datos!$C$19)*(Datos!$E$19-Datos!$D$19)*(1-L160)))</f>
        <v>40663.3662146985</v>
      </c>
      <c r="N160" s="24" t="n">
        <f aca="true">RAND()</f>
        <v>0.400332477593287</v>
      </c>
      <c r="O160" s="25" t="n">
        <f aca="false">IF(N160&lt;=(Datos!$D$19-Datos!$C$19)/(Datos!$E$19-Datos!$C$19),Datos!$C$19+SQRT((Datos!$E$19-Datos!$C$19)*(Datos!$D$19-Datos!$C$19)*N160),Datos!$E$19-SQRT((Datos!$E$19-Datos!$C$19)*(Datos!$E$19-Datos!$D$19)*(1-N160)))</f>
        <v>37749.1852242022</v>
      </c>
      <c r="P160" s="24" t="n">
        <f aca="true">RAND()</f>
        <v>0.666577981471198</v>
      </c>
      <c r="Q160" s="26" t="n">
        <f aca="false">IF(P160&lt;=(Datos!$D$23-Datos!$C$23)/(Datos!$E$23-Datos!$C$23),Datos!$C$23+SQRT((Datos!$E$23-Datos!$C$23)*(Datos!$D$23-Datos!$C$23)*P160),Datos!$E$23-SQRT((Datos!$E$23-Datos!$C$23)*(Datos!$E$23-Datos!$D$23)*(1-P160)))</f>
        <v>0.155501844286726</v>
      </c>
      <c r="R160" s="24" t="n">
        <f aca="true">RAND()</f>
        <v>0.319593953814727</v>
      </c>
      <c r="S160" s="26" t="n">
        <f aca="false">IF(R160&lt;=(Datos!$D$24-Datos!$C$24)/(Datos!$E$24-Datos!$C$24),Datos!$C$24+SQRT((Datos!$E$24-Datos!$C$24)*(Datos!$D$24-Datos!$C$24)*R160),Datos!$E$24-SQRT((Datos!$E$24-Datos!$C$24)*(Datos!$E$24-Datos!$D$24)*(1-R160)))</f>
        <v>0.143984768434707</v>
      </c>
      <c r="T160" s="24" t="n">
        <f aca="true">RAND()</f>
        <v>0.160157765095174</v>
      </c>
      <c r="U160" s="26" t="n">
        <f aca="false">IF(T160&lt;=(Datos!$D$25-Datos!$C$25)/(Datos!$E$25-Datos!$C$25),Datos!$C$25+SQRT((Datos!$E$25-Datos!$C$25)*(Datos!$D$25-Datos!$C$25)*T160),Datos!$E$25-SQRT((Datos!$E$25-Datos!$C$25)*(Datos!$E$25-Datos!$D$25)*(1-T160)))</f>
        <v>0.168339337684329</v>
      </c>
      <c r="V160" s="24" t="n">
        <f aca="true">RAND()</f>
        <v>0.136989836906671</v>
      </c>
      <c r="W160" s="26" t="n">
        <f aca="false">IF(V160&lt;=(Datos!$D$26-Datos!$C$26)/(Datos!$E$26-Datos!$C$26),Datos!$C$26+SQRT((Datos!$E$26-Datos!$C$26)*(Datos!$D$26-Datos!$C$26)*V160),Datos!$E$26-SQRT((Datos!$E$26-Datos!$C$26)*(Datos!$E$26-Datos!$D$26)*(1-V160)))</f>
        <v>0.19384867400401</v>
      </c>
      <c r="X160" s="24" t="n">
        <f aca="true">RAND()</f>
        <v>0.287849304894178</v>
      </c>
      <c r="Y160" s="26" t="n">
        <f aca="false">IF(X160&lt;=(Datos!$D$27-Datos!$C$27)/(Datos!$E$27-Datos!$C$27),Datos!$C$27+SQRT((Datos!$E$27-Datos!$C$27)*(Datos!$D$27-Datos!$C$27)*X160),Datos!$E$27-SQRT((Datos!$E$27-Datos!$C$27)*(Datos!$E$27-Datos!$D$27)*(1-X160)))</f>
        <v>0.217878183642667</v>
      </c>
      <c r="Z160" s="24" t="n">
        <f aca="false">(1+Q160)</f>
        <v>1.15550184428673</v>
      </c>
      <c r="AA160" s="24" t="n">
        <f aca="false">Z160*(1+S160)</f>
        <v>1.32187650976223</v>
      </c>
      <c r="AB160" s="24" t="n">
        <f aca="false">AA160*(1+U160)</f>
        <v>1.54440032591607</v>
      </c>
      <c r="AC160" s="24" t="n">
        <f aca="false">AB160*(1+W160)</f>
        <v>1.84378028122626</v>
      </c>
      <c r="AD160" s="24" t="n">
        <f aca="false">AC160*(1+Y160)</f>
        <v>2.24549977993601</v>
      </c>
      <c r="AE160" s="23" t="n">
        <f aca="false">E160*Q160</f>
        <v>4718.30734783919</v>
      </c>
      <c r="AF160" s="23" t="n">
        <f aca="false">AE160*(1+S160)</f>
        <v>5397.67173872159</v>
      </c>
      <c r="AG160" s="23" t="n">
        <f aca="false">AF160*(1+U160)</f>
        <v>6306.3122242554</v>
      </c>
      <c r="AH160" s="23" t="n">
        <f aca="false">AG160*(1+W160)</f>
        <v>7528.78248678259</v>
      </c>
      <c r="AI160" s="23" t="n">
        <f aca="false">AH160*(1+Y160)</f>
        <v>9169.13994004351</v>
      </c>
      <c r="AJ160" s="25" t="n">
        <f aca="false">G160*Z160</f>
        <v>43908.4420874667</v>
      </c>
      <c r="AK160" s="25" t="n">
        <f aca="false">I160*AA160</f>
        <v>50770.7849495229</v>
      </c>
      <c r="AL160" s="25" t="n">
        <f aca="false">K160*AB160</f>
        <v>54361.524759959</v>
      </c>
      <c r="AM160" s="25" t="n">
        <f aca="false">M160*AC160</f>
        <v>74974.3127949433</v>
      </c>
      <c r="AN160" s="25" t="n">
        <f aca="false">O160*AD160</f>
        <v>84765.7871137096</v>
      </c>
      <c r="AO160" s="25" t="n">
        <f aca="false">C160/Datos!$D$8</f>
        <v>17595.9611570224</v>
      </c>
      <c r="AP160" s="25" t="n">
        <f aca="false">AJ160-AO160</f>
        <v>26312.4809304443</v>
      </c>
      <c r="AQ160" s="25" t="n">
        <f aca="false">AK160-AO160</f>
        <v>33174.8237925006</v>
      </c>
      <c r="AR160" s="25" t="n">
        <f aca="false">AL160-AO160</f>
        <v>36765.5636029366</v>
      </c>
      <c r="AS160" s="25" t="n">
        <f aca="false">AM160-AO160</f>
        <v>57378.351637921</v>
      </c>
      <c r="AT160" s="25" t="n">
        <f aca="false">AN160-AO160</f>
        <v>67169.8259566872</v>
      </c>
      <c r="AU160" s="25" t="n">
        <f aca="false">AP160*Datos!$D$6</f>
        <v>13156.2404652221</v>
      </c>
      <c r="AV160" s="25" t="n">
        <f aca="false">AQ160*Datos!$D$6</f>
        <v>16587.4118962503</v>
      </c>
      <c r="AW160" s="25" t="n">
        <f aca="false">AR160*Datos!$D$6</f>
        <v>18382.7818014683</v>
      </c>
      <c r="AX160" s="25" t="n">
        <f aca="false">AS160*Datos!$D$6</f>
        <v>28689.1758189605</v>
      </c>
      <c r="AY160" s="25" t="n">
        <f aca="false">AT160*Datos!$D$6</f>
        <v>33584.9129783436</v>
      </c>
      <c r="AZ160" s="25" t="n">
        <f aca="false">AJ160-AU160-AE160</f>
        <v>26033.8942744053</v>
      </c>
      <c r="BA160" s="25" t="n">
        <f aca="false">AK160-AV160-AF160</f>
        <v>28785.7013145511</v>
      </c>
      <c r="BB160" s="25" t="n">
        <f aca="false">AL160-AW160-AG160</f>
        <v>29672.4307342353</v>
      </c>
      <c r="BC160" s="25" t="n">
        <f aca="false">AM160-AX160-AH160</f>
        <v>38756.3544892003</v>
      </c>
      <c r="BD160" s="25" t="n">
        <f aca="false">AN160-AY160-AI160</f>
        <v>42011.7341953225</v>
      </c>
      <c r="BE160" s="25" t="n">
        <f aca="false">AZ160/Z160</f>
        <v>22530.3788160335</v>
      </c>
      <c r="BF160" s="25" t="n">
        <f aca="false">BA160/AA160</f>
        <v>21776.3921984883</v>
      </c>
      <c r="BG160" s="25" t="n">
        <f aca="false">BB160/AB160</f>
        <v>19212.9140588175</v>
      </c>
      <c r="BH160" s="25" t="n">
        <f aca="false">BC160/AC160</f>
        <v>21020.0504278222</v>
      </c>
      <c r="BI160" s="25" t="n">
        <f aca="false">BD160/AD160</f>
        <v>18709.302299072</v>
      </c>
      <c r="BJ160" s="25" t="n">
        <f aca="false">E160*AD160</f>
        <v>68133.9707566915</v>
      </c>
      <c r="BK160" s="25" t="n">
        <f aca="false">0.2*C160*AD160</f>
        <v>39511.7269058563</v>
      </c>
      <c r="BL160" s="25" t="n">
        <f aca="false">BJ160+BK160</f>
        <v>107645.697662548</v>
      </c>
      <c r="BM160" s="25" t="n">
        <f aca="false">BK160*Datos!$D$6</f>
        <v>19755.8634529282</v>
      </c>
      <c r="BN160" s="25" t="n">
        <f aca="false">BL160-BM160</f>
        <v>87889.8342096197</v>
      </c>
      <c r="BO160" s="25" t="n">
        <f aca="false">BN160/AD160</f>
        <v>39140.433232251</v>
      </c>
      <c r="BP160" s="25" t="n">
        <f aca="false">-(C160+E160)</f>
        <v>-118322.258438852</v>
      </c>
      <c r="BQ160" s="25" t="n">
        <f aca="false">BE160</f>
        <v>22530.3788160335</v>
      </c>
      <c r="BR160" s="25" t="n">
        <f aca="false">BF160</f>
        <v>21776.3921984883</v>
      </c>
      <c r="BS160" s="25" t="n">
        <f aca="false">BG160</f>
        <v>19212.9140588175</v>
      </c>
      <c r="BT160" s="25" t="n">
        <f aca="false">BH160</f>
        <v>21020.0504278222</v>
      </c>
      <c r="BU160" s="25" t="n">
        <f aca="false">BI160+BO160</f>
        <v>57849.735531323</v>
      </c>
      <c r="BV160" s="27" t="n">
        <f aca="false">IFERROR(IRR(BP160:BU160,0.1),NA())*100</f>
        <v>5.55063189162107</v>
      </c>
    </row>
    <row r="161" customFormat="false" ht="15" hidden="false" customHeight="true" outlineLevel="0" collapsed="false">
      <c r="A161" s="23" t="n">
        <v>160</v>
      </c>
      <c r="B161" s="24" t="n">
        <f aca="true">RAND()</f>
        <v>0.9325893531832</v>
      </c>
      <c r="C161" s="25" t="n">
        <f aca="false">IF(B161&lt;=(Datos!$D$14-Datos!$C$14)/(Datos!$E$14-Datos!$C$14),Datos!$C$14+SQRT((Datos!$E$14-Datos!$C$14)*(Datos!$D$14-Datos!$C$14)*B161),Datos!$E$14-SQRT((Datos!$E$14-Datos!$C$14)*(Datos!$E$14-Datos!$D$14)*(1-B161)))</f>
        <v>91005.9588515418</v>
      </c>
      <c r="D161" s="24" t="n">
        <f aca="true">RAND()</f>
        <v>0.799857416772067</v>
      </c>
      <c r="E161" s="25" t="n">
        <f aca="false">IF(D161&lt;=(Datos!$D$15-Datos!$C$15)/(Datos!$E$15-Datos!$C$15),Datos!$C$15+SQRT((Datos!$E$15-Datos!$C$15)*(Datos!$D$15-Datos!$C$15)*D161),Datos!$E$15-SQRT((Datos!$E$15-Datos!$C$15)*(Datos!$E$15-Datos!$D$15)*(1-D161)))</f>
        <v>34520.8223715424</v>
      </c>
      <c r="F161" s="24" t="n">
        <f aca="true">RAND()</f>
        <v>0.07045144398447</v>
      </c>
      <c r="G161" s="25" t="n">
        <f aca="false">IF(F161&lt;=(Datos!$D$19-Datos!$C$19)/(Datos!$E$19-Datos!$C$19),Datos!$C$19+SQRT((Datos!$E$19-Datos!$C$19)*(Datos!$D$19-Datos!$C$19)*F161),Datos!$E$19-SQRT((Datos!$E$19-Datos!$C$19)*(Datos!$E$19-Datos!$D$19)*(1-F161)))</f>
        <v>33250.8024544211</v>
      </c>
      <c r="H161" s="24" t="n">
        <f aca="true">RAND()</f>
        <v>0.46214081268593</v>
      </c>
      <c r="I161" s="25" t="n">
        <f aca="false">IF(H161&lt;=(Datos!$D$19-Datos!$C$19)/(Datos!$E$19-Datos!$C$19),Datos!$C$19+SQRT((Datos!$E$19-Datos!$C$19)*(Datos!$D$19-Datos!$C$19)*H161),Datos!$E$19-SQRT((Datos!$E$19-Datos!$C$19)*(Datos!$E$19-Datos!$D$19)*(1-H161)))</f>
        <v>38325.9306928949</v>
      </c>
      <c r="J161" s="24" t="n">
        <f aca="true">RAND()</f>
        <v>0.37918249997731</v>
      </c>
      <c r="K161" s="25" t="n">
        <f aca="false">IF(J161&lt;=(Datos!$D$19-Datos!$C$19)/(Datos!$E$19-Datos!$C$19),Datos!$C$19+SQRT((Datos!$E$19-Datos!$C$19)*(Datos!$D$19-Datos!$C$19)*J161),Datos!$E$19-SQRT((Datos!$E$19-Datos!$C$19)*(Datos!$E$19-Datos!$D$19)*(1-J161)))</f>
        <v>37541.7090235965</v>
      </c>
      <c r="L161" s="24" t="n">
        <f aca="true">RAND()</f>
        <v>0.773461658230683</v>
      </c>
      <c r="M161" s="25" t="n">
        <f aca="false">IF(L161&lt;=(Datos!$D$19-Datos!$C$19)/(Datos!$E$19-Datos!$C$19),Datos!$C$19+SQRT((Datos!$E$19-Datos!$C$19)*(Datos!$D$19-Datos!$C$19)*L161),Datos!$E$19-SQRT((Datos!$E$19-Datos!$C$19)*(Datos!$E$19-Datos!$D$19)*(1-L161)))</f>
        <v>40878.0616655876</v>
      </c>
      <c r="N161" s="24" t="n">
        <f aca="true">RAND()</f>
        <v>0.0353672696653166</v>
      </c>
      <c r="O161" s="25" t="n">
        <f aca="false">IF(N161&lt;=(Datos!$D$19-Datos!$C$19)/(Datos!$E$19-Datos!$C$19),Datos!$C$19+SQRT((Datos!$E$19-Datos!$C$19)*(Datos!$D$19-Datos!$C$19)*N161),Datos!$E$19-SQRT((Datos!$E$19-Datos!$C$19)*(Datos!$E$19-Datos!$D$19)*(1-N161)))</f>
        <v>32303.2781963535</v>
      </c>
      <c r="P161" s="24" t="n">
        <f aca="true">RAND()</f>
        <v>0.910313696673248</v>
      </c>
      <c r="Q161" s="26" t="n">
        <f aca="false">IF(P161&lt;=(Datos!$D$23-Datos!$C$23)/(Datos!$E$23-Datos!$C$23),Datos!$C$23+SQRT((Datos!$E$23-Datos!$C$23)*(Datos!$D$23-Datos!$C$23)*P161),Datos!$E$23-SQRT((Datos!$E$23-Datos!$C$23)*(Datos!$E$23-Datos!$D$23)*(1-P161)))</f>
        <v>0.167294279005576</v>
      </c>
      <c r="R161" s="24" t="n">
        <f aca="true">RAND()</f>
        <v>0.822160669129788</v>
      </c>
      <c r="S161" s="26" t="n">
        <f aca="false">IF(R161&lt;=(Datos!$D$24-Datos!$C$24)/(Datos!$E$24-Datos!$C$24),Datos!$C$24+SQRT((Datos!$E$24-Datos!$C$24)*(Datos!$D$24-Datos!$C$24)*R161),Datos!$E$24-SQRT((Datos!$E$24-Datos!$C$24)*(Datos!$E$24-Datos!$D$24)*(1-R161)))</f>
        <v>0.162108359617788</v>
      </c>
      <c r="T161" s="24" t="n">
        <f aca="true">RAND()</f>
        <v>0.451478842225963</v>
      </c>
      <c r="U161" s="26" t="n">
        <f aca="false">IF(T161&lt;=(Datos!$D$25-Datos!$C$25)/(Datos!$E$25-Datos!$C$25),Datos!$C$25+SQRT((Datos!$E$25-Datos!$C$25)*(Datos!$D$25-Datos!$C$25)*T161),Datos!$E$25-SQRT((Datos!$E$25-Datos!$C$25)*(Datos!$E$25-Datos!$D$25)*(1-T161)))</f>
        <v>0.180809959916233</v>
      </c>
      <c r="V161" s="24" t="n">
        <f aca="true">RAND()</f>
        <v>0.452858153045016</v>
      </c>
      <c r="W161" s="26" t="n">
        <f aca="false">IF(V161&lt;=(Datos!$D$26-Datos!$C$26)/(Datos!$E$26-Datos!$C$26),Datos!$C$26+SQRT((Datos!$E$26-Datos!$C$26)*(Datos!$D$26-Datos!$C$26)*V161),Datos!$E$26-SQRT((Datos!$E$26-Datos!$C$26)*(Datos!$E$26-Datos!$D$26)*(1-V161)))</f>
        <v>0.206239327423559</v>
      </c>
      <c r="X161" s="24" t="n">
        <f aca="true">RAND()</f>
        <v>0.872392064267244</v>
      </c>
      <c r="Y161" s="26" t="n">
        <f aca="false">IF(X161&lt;=(Datos!$D$27-Datos!$C$27)/(Datos!$E$27-Datos!$C$27),Datos!$C$27+SQRT((Datos!$E$27-Datos!$C$27)*(Datos!$D$27-Datos!$C$27)*X161),Datos!$E$27-SQRT((Datos!$E$27-Datos!$C$27)*(Datos!$E$27-Datos!$D$27)*(1-X161)))</f>
        <v>0.253749612327493</v>
      </c>
      <c r="Z161" s="24" t="n">
        <f aca="false">(1+Q161)</f>
        <v>1.16729427900558</v>
      </c>
      <c r="AA161" s="24" t="n">
        <f aca="false">Z161*(1+S161)</f>
        <v>1.3565224397664</v>
      </c>
      <c r="AB161" s="24" t="n">
        <f aca="false">AA161*(1+U161)</f>
        <v>1.60179520772603</v>
      </c>
      <c r="AC161" s="24" t="n">
        <f aca="false">AB161*(1+W161)</f>
        <v>1.93214837403773</v>
      </c>
      <c r="AD161" s="24" t="n">
        <f aca="false">AC161*(1+Y161)</f>
        <v>2.422430274909</v>
      </c>
      <c r="AE161" s="23" t="n">
        <f aca="false">E161*Q161</f>
        <v>5775.13608932674</v>
      </c>
      <c r="AF161" s="23" t="n">
        <f aca="false">AE161*(1+S161)</f>
        <v>6711.33392733699</v>
      </c>
      <c r="AG161" s="23" t="n">
        <f aca="false">AF161*(1+U161)</f>
        <v>7924.80994572324</v>
      </c>
      <c r="AH161" s="23" t="n">
        <f aca="false">AG161*(1+W161)</f>
        <v>9559.21741888873</v>
      </c>
      <c r="AI161" s="23" t="n">
        <f aca="false">AH161*(1+Y161)</f>
        <v>11984.865133086</v>
      </c>
      <c r="AJ161" s="25" t="n">
        <f aca="false">G161*Z161</f>
        <v>38813.4714773904</v>
      </c>
      <c r="AK161" s="25" t="n">
        <f aca="false">I161*AA161</f>
        <v>51989.9850098437</v>
      </c>
      <c r="AL161" s="25" t="n">
        <f aca="false">K161*AB161</f>
        <v>60134.1296038419</v>
      </c>
      <c r="AM161" s="25" t="n">
        <f aca="false">M161*AC161</f>
        <v>78982.480380979</v>
      </c>
      <c r="AN161" s="25" t="n">
        <f aca="false">O161*AD161</f>
        <v>78252.4390816545</v>
      </c>
      <c r="AO161" s="25" t="n">
        <f aca="false">C161/Datos!$D$8</f>
        <v>18201.1917703084</v>
      </c>
      <c r="AP161" s="25" t="n">
        <f aca="false">AJ161-AO161</f>
        <v>20612.279707082</v>
      </c>
      <c r="AQ161" s="25" t="n">
        <f aca="false">AK161-AO161</f>
        <v>33788.7932395354</v>
      </c>
      <c r="AR161" s="25" t="n">
        <f aca="false">AL161-AO161</f>
        <v>41932.9378335336</v>
      </c>
      <c r="AS161" s="25" t="n">
        <f aca="false">AM161-AO161</f>
        <v>60781.2886106707</v>
      </c>
      <c r="AT161" s="25" t="n">
        <f aca="false">AN161-AO161</f>
        <v>60051.2473113461</v>
      </c>
      <c r="AU161" s="25" t="n">
        <f aca="false">AP161*Datos!$D$6</f>
        <v>10306.139853541</v>
      </c>
      <c r="AV161" s="25" t="n">
        <f aca="false">AQ161*Datos!$D$6</f>
        <v>16894.3966197677</v>
      </c>
      <c r="AW161" s="25" t="n">
        <f aca="false">AR161*Datos!$D$6</f>
        <v>20966.4689167668</v>
      </c>
      <c r="AX161" s="25" t="n">
        <f aca="false">AS161*Datos!$D$6</f>
        <v>30390.6443053353</v>
      </c>
      <c r="AY161" s="25" t="n">
        <f aca="false">AT161*Datos!$D$6</f>
        <v>30025.6236556731</v>
      </c>
      <c r="AZ161" s="25" t="n">
        <f aca="false">AJ161-AU161-AE161</f>
        <v>22732.1955345226</v>
      </c>
      <c r="BA161" s="25" t="n">
        <f aca="false">AK161-AV161-AF161</f>
        <v>28384.254462739</v>
      </c>
      <c r="BB161" s="25" t="n">
        <f aca="false">AL161-AW161-AG161</f>
        <v>31242.8507413519</v>
      </c>
      <c r="BC161" s="25" t="n">
        <f aca="false">AM161-AX161-AH161</f>
        <v>39032.618656755</v>
      </c>
      <c r="BD161" s="25" t="n">
        <f aca="false">AN161-AY161-AI161</f>
        <v>36241.9502928955</v>
      </c>
      <c r="BE161" s="25" t="n">
        <f aca="false">AZ161/Z161</f>
        <v>19474.2627830647</v>
      </c>
      <c r="BF161" s="25" t="n">
        <f aca="false">BA161/AA161</f>
        <v>20924.2793415397</v>
      </c>
      <c r="BG161" s="25" t="n">
        <f aca="false">BB161/AB161</f>
        <v>19504.8971245865</v>
      </c>
      <c r="BH161" s="25" t="n">
        <f aca="false">BC161/AC161</f>
        <v>20201.6673156348</v>
      </c>
      <c r="BI161" s="25" t="n">
        <f aca="false">BD161/AD161</f>
        <v>14960.9880079033</v>
      </c>
      <c r="BJ161" s="25" t="n">
        <f aca="false">E161*AD161</f>
        <v>83624.2852275802</v>
      </c>
      <c r="BK161" s="25" t="n">
        <f aca="false">0.2*C161*AD161</f>
        <v>44091.1179838195</v>
      </c>
      <c r="BL161" s="25" t="n">
        <f aca="false">BJ161+BK161</f>
        <v>127715.4032114</v>
      </c>
      <c r="BM161" s="25" t="n">
        <f aca="false">BK161*Datos!$D$6</f>
        <v>22045.5589919097</v>
      </c>
      <c r="BN161" s="25" t="n">
        <f aca="false">BL161-BM161</f>
        <v>105669.84421949</v>
      </c>
      <c r="BO161" s="25" t="n">
        <f aca="false">BN161/AD161</f>
        <v>43621.4182566966</v>
      </c>
      <c r="BP161" s="25" t="n">
        <f aca="false">-(C161+E161)</f>
        <v>-125526.781223084</v>
      </c>
      <c r="BQ161" s="25" t="n">
        <f aca="false">BE161</f>
        <v>19474.2627830647</v>
      </c>
      <c r="BR161" s="25" t="n">
        <f aca="false">BF161</f>
        <v>20924.2793415397</v>
      </c>
      <c r="BS161" s="25" t="n">
        <f aca="false">BG161</f>
        <v>19504.8971245865</v>
      </c>
      <c r="BT161" s="25" t="n">
        <f aca="false">BH161</f>
        <v>20201.6673156348</v>
      </c>
      <c r="BU161" s="25" t="n">
        <f aca="false">BI161+BO161</f>
        <v>58582.4062645999</v>
      </c>
      <c r="BV161" s="27" t="n">
        <f aca="false">IFERROR(IRR(BP161:BU161,0.1),NA())*100</f>
        <v>2.86726096902884</v>
      </c>
    </row>
    <row r="162" customFormat="false" ht="15" hidden="false" customHeight="true" outlineLevel="0" collapsed="false">
      <c r="A162" s="23" t="n">
        <v>161</v>
      </c>
      <c r="B162" s="24" t="n">
        <f aca="true">RAND()</f>
        <v>0.537521423030668</v>
      </c>
      <c r="C162" s="25" t="n">
        <f aca="false">IF(B162&lt;=(Datos!$D$14-Datos!$C$14)/(Datos!$E$14-Datos!$C$14),Datos!$C$14+SQRT((Datos!$E$14-Datos!$C$14)*(Datos!$D$14-Datos!$C$14)*B162),Datos!$E$14-SQRT((Datos!$E$14-Datos!$C$14)*(Datos!$E$14-Datos!$D$14)*(1-B162)))</f>
        <v>76442.1076417435</v>
      </c>
      <c r="D162" s="24" t="n">
        <f aca="true">RAND()</f>
        <v>0.717354283551515</v>
      </c>
      <c r="E162" s="25" t="n">
        <f aca="false">IF(D162&lt;=(Datos!$D$15-Datos!$C$15)/(Datos!$E$15-Datos!$C$15),Datos!$C$15+SQRT((Datos!$E$15-Datos!$C$15)*(Datos!$D$15-Datos!$C$15)*D162),Datos!$E$15-SQRT((Datos!$E$15-Datos!$C$15)*(Datos!$E$15-Datos!$D$15)*(1-D162)))</f>
        <v>33488.7130713451</v>
      </c>
      <c r="F162" s="24" t="n">
        <f aca="true">RAND()</f>
        <v>0.0429974445500181</v>
      </c>
      <c r="G162" s="25" t="n">
        <f aca="false">IF(F162&lt;=(Datos!$D$19-Datos!$C$19)/(Datos!$E$19-Datos!$C$19),Datos!$C$19+SQRT((Datos!$E$19-Datos!$C$19)*(Datos!$D$19-Datos!$C$19)*F162),Datos!$E$19-SQRT((Datos!$E$19-Datos!$C$19)*(Datos!$E$19-Datos!$D$19)*(1-F162)))</f>
        <v>32539.6095531602</v>
      </c>
      <c r="H162" s="24" t="n">
        <f aca="true">RAND()</f>
        <v>0.734980544241231</v>
      </c>
      <c r="I162" s="25" t="n">
        <f aca="false">IF(H162&lt;=(Datos!$D$19-Datos!$C$19)/(Datos!$E$19-Datos!$C$19),Datos!$C$19+SQRT((Datos!$E$19-Datos!$C$19)*(Datos!$D$19-Datos!$C$19)*H162),Datos!$E$19-SQRT((Datos!$E$19-Datos!$C$19)*(Datos!$E$19-Datos!$D$19)*(1-H162)))</f>
        <v>40541.6977242556</v>
      </c>
      <c r="J162" s="24" t="n">
        <f aca="true">RAND()</f>
        <v>0.287524264472153</v>
      </c>
      <c r="K162" s="25" t="n">
        <f aca="false">IF(J162&lt;=(Datos!$D$19-Datos!$C$19)/(Datos!$E$19-Datos!$C$19),Datos!$C$19+SQRT((Datos!$E$19-Datos!$C$19)*(Datos!$D$19-Datos!$C$19)*J162),Datos!$E$19-SQRT((Datos!$E$19-Datos!$C$19)*(Datos!$E$19-Datos!$D$19)*(1-J162)))</f>
        <v>36567.2398822354</v>
      </c>
      <c r="L162" s="24" t="n">
        <f aca="true">RAND()</f>
        <v>0.271375557873571</v>
      </c>
      <c r="M162" s="25" t="n">
        <f aca="false">IF(L162&lt;=(Datos!$D$19-Datos!$C$19)/(Datos!$E$19-Datos!$C$19),Datos!$C$19+SQRT((Datos!$E$19-Datos!$C$19)*(Datos!$D$19-Datos!$C$19)*L162),Datos!$E$19-SQRT((Datos!$E$19-Datos!$C$19)*(Datos!$E$19-Datos!$D$19)*(1-L162)))</f>
        <v>36380.1515406012</v>
      </c>
      <c r="N162" s="24" t="n">
        <f aca="true">RAND()</f>
        <v>0.391461015642922</v>
      </c>
      <c r="O162" s="25" t="n">
        <f aca="false">IF(N162&lt;=(Datos!$D$19-Datos!$C$19)/(Datos!$E$19-Datos!$C$19),Datos!$C$19+SQRT((Datos!$E$19-Datos!$C$19)*(Datos!$D$19-Datos!$C$19)*N162),Datos!$E$19-SQRT((Datos!$E$19-Datos!$C$19)*(Datos!$E$19-Datos!$D$19)*(1-N162)))</f>
        <v>37662.8423151229</v>
      </c>
      <c r="P162" s="24" t="n">
        <f aca="true">RAND()</f>
        <v>0.0988195582443651</v>
      </c>
      <c r="Q162" s="26" t="n">
        <f aca="false">IF(P162&lt;=(Datos!$D$23-Datos!$C$23)/(Datos!$E$23-Datos!$C$23),Datos!$C$23+SQRT((Datos!$E$23-Datos!$C$23)*(Datos!$D$23-Datos!$C$23)*P162),Datos!$E$23-SQRT((Datos!$E$23-Datos!$C$23)*(Datos!$E$23-Datos!$D$23)*(1-P162)))</f>
        <v>0.133336986347742</v>
      </c>
      <c r="R162" s="24" t="n">
        <f aca="true">RAND()</f>
        <v>0.258319769476281</v>
      </c>
      <c r="S162" s="26" t="n">
        <f aca="false">IF(R162&lt;=(Datos!$D$24-Datos!$C$24)/(Datos!$E$24-Datos!$C$24),Datos!$C$24+SQRT((Datos!$E$24-Datos!$C$24)*(Datos!$D$24-Datos!$C$24)*R162),Datos!$E$24-SQRT((Datos!$E$24-Datos!$C$24)*(Datos!$E$24-Datos!$D$24)*(1-R162)))</f>
        <v>0.141563292537488</v>
      </c>
      <c r="T162" s="24" t="n">
        <f aca="true">RAND()</f>
        <v>0.489677595958851</v>
      </c>
      <c r="U162" s="26" t="n">
        <f aca="false">IF(T162&lt;=(Datos!$D$25-Datos!$C$25)/(Datos!$E$25-Datos!$C$25),Datos!$C$25+SQRT((Datos!$E$25-Datos!$C$25)*(Datos!$D$25-Datos!$C$25)*T162),Datos!$E$25-SQRT((Datos!$E$25-Datos!$C$25)*(Datos!$E$25-Datos!$D$25)*(1-T162)))</f>
        <v>0.182199170229806</v>
      </c>
      <c r="V162" s="24" t="n">
        <f aca="true">RAND()</f>
        <v>0.585771308081581</v>
      </c>
      <c r="W162" s="26" t="n">
        <f aca="false">IF(V162&lt;=(Datos!$D$26-Datos!$C$26)/(Datos!$E$26-Datos!$C$26),Datos!$C$26+SQRT((Datos!$E$26-Datos!$C$26)*(Datos!$D$26-Datos!$C$26)*V162),Datos!$E$26-SQRT((Datos!$E$26-Datos!$C$26)*(Datos!$E$26-Datos!$D$26)*(1-V162)))</f>
        <v>0.211923755152136</v>
      </c>
      <c r="X162" s="24" t="n">
        <f aca="true">RAND()</f>
        <v>0.768201523475868</v>
      </c>
      <c r="Y162" s="26" t="n">
        <f aca="false">IF(X162&lt;=(Datos!$D$27-Datos!$C$27)/(Datos!$E$27-Datos!$C$27),Datos!$C$27+SQRT((Datos!$E$27-Datos!$C$27)*(Datos!$D$27-Datos!$C$27)*X162),Datos!$E$27-SQRT((Datos!$E$27-Datos!$C$27)*(Datos!$E$27-Datos!$D$27)*(1-X162)))</f>
        <v>0.244620461093588</v>
      </c>
      <c r="Z162" s="24" t="n">
        <f aca="false">(1+Q162)</f>
        <v>1.13333698634774</v>
      </c>
      <c r="AA162" s="24" t="n">
        <f aca="false">Z162*(1+S162)</f>
        <v>1.29377590168964</v>
      </c>
      <c r="AB162" s="24" t="n">
        <f aca="false">AA162*(1+U162)</f>
        <v>1.52950079744081</v>
      </c>
      <c r="AC162" s="24" t="n">
        <f aca="false">AB162*(1+W162)</f>
        <v>1.85363834994266</v>
      </c>
      <c r="AD162" s="24" t="n">
        <f aca="false">AC162*(1+Y162)</f>
        <v>2.30707621780639</v>
      </c>
      <c r="AE162" s="23" t="n">
        <f aca="false">E162*Q162</f>
        <v>4465.28407759739</v>
      </c>
      <c r="AF162" s="23" t="n">
        <f aca="false">AE162*(1+S162)</f>
        <v>5097.40439373729</v>
      </c>
      <c r="AG162" s="23" t="n">
        <f aca="false">AF162*(1+U162)</f>
        <v>6026.14724460199</v>
      </c>
      <c r="AH162" s="23" t="n">
        <f aca="false">AG162*(1+W162)</f>
        <v>7303.23099777775</v>
      </c>
      <c r="AI162" s="23" t="n">
        <f aca="false">AH162*(1+Y162)</f>
        <v>9089.75073192712</v>
      </c>
      <c r="AJ162" s="25" t="n">
        <f aca="false">G162*Z162</f>
        <v>36878.3430279108</v>
      </c>
      <c r="AK162" s="25" t="n">
        <f aca="false">I162*AA162</f>
        <v>52451.8715292277</v>
      </c>
      <c r="AL162" s="25" t="n">
        <f aca="false">K162*AB162</f>
        <v>55929.6225600886</v>
      </c>
      <c r="AM162" s="25" t="n">
        <f aca="false">M162*AC162</f>
        <v>67435.6440723839</v>
      </c>
      <c r="AN162" s="25" t="n">
        <f aca="false">O162*AD162</f>
        <v>86891.0478002122</v>
      </c>
      <c r="AO162" s="25" t="n">
        <f aca="false">C162/Datos!$D$8</f>
        <v>15288.4215283487</v>
      </c>
      <c r="AP162" s="25" t="n">
        <f aca="false">AJ162-AO162</f>
        <v>21589.9214995621</v>
      </c>
      <c r="AQ162" s="25" t="n">
        <f aca="false">AK162-AO162</f>
        <v>37163.450000879</v>
      </c>
      <c r="AR162" s="25" t="n">
        <f aca="false">AL162-AO162</f>
        <v>40641.2010317399</v>
      </c>
      <c r="AS162" s="25" t="n">
        <f aca="false">AM162-AO162</f>
        <v>52147.2225440351</v>
      </c>
      <c r="AT162" s="25" t="n">
        <f aca="false">AN162-AO162</f>
        <v>71602.6262718635</v>
      </c>
      <c r="AU162" s="25" t="n">
        <f aca="false">AP162*Datos!$D$6</f>
        <v>10794.9607497811</v>
      </c>
      <c r="AV162" s="25" t="n">
        <f aca="false">AQ162*Datos!$D$6</f>
        <v>18581.7250004395</v>
      </c>
      <c r="AW162" s="25" t="n">
        <f aca="false">AR162*Datos!$D$6</f>
        <v>20320.6005158699</v>
      </c>
      <c r="AX162" s="25" t="n">
        <f aca="false">AS162*Datos!$D$6</f>
        <v>26073.6112720176</v>
      </c>
      <c r="AY162" s="25" t="n">
        <f aca="false">AT162*Datos!$D$6</f>
        <v>35801.3131359318</v>
      </c>
      <c r="AZ162" s="25" t="n">
        <f aca="false">AJ162-AU162-AE162</f>
        <v>21618.0982005324</v>
      </c>
      <c r="BA162" s="25" t="n">
        <f aca="false">AK162-AV162-AF162</f>
        <v>28772.7421350509</v>
      </c>
      <c r="BB162" s="25" t="n">
        <f aca="false">AL162-AW162-AG162</f>
        <v>29582.8747996166</v>
      </c>
      <c r="BC162" s="25" t="n">
        <f aca="false">AM162-AX162-AH162</f>
        <v>34058.8018025885</v>
      </c>
      <c r="BD162" s="25" t="n">
        <f aca="false">AN162-AY162-AI162</f>
        <v>41999.9839323534</v>
      </c>
      <c r="BE162" s="25" t="n">
        <f aca="false">AZ162/Z162</f>
        <v>19074.7310472927</v>
      </c>
      <c r="BF162" s="25" t="n">
        <f aca="false">BA162/AA162</f>
        <v>22239.3554381979</v>
      </c>
      <c r="BG162" s="25" t="n">
        <f aca="false">BB162/AB162</f>
        <v>19341.5229656076</v>
      </c>
      <c r="BH162" s="25" t="n">
        <f aca="false">BC162/AC162</f>
        <v>18374.0273843828</v>
      </c>
      <c r="BI162" s="25" t="n">
        <f aca="false">BD162/AD162</f>
        <v>18204.8532285976</v>
      </c>
      <c r="BJ162" s="25" t="n">
        <f aca="false">E162*AD162</f>
        <v>77261.0134918422</v>
      </c>
      <c r="BK162" s="25" t="n">
        <f aca="false">0.2*C162*AD162</f>
        <v>35271.5537158525</v>
      </c>
      <c r="BL162" s="25" t="n">
        <f aca="false">BJ162+BK162</f>
        <v>112532.567207695</v>
      </c>
      <c r="BM162" s="25" t="n">
        <f aca="false">BK162*Datos!$D$6</f>
        <v>17635.7768579263</v>
      </c>
      <c r="BN162" s="25" t="n">
        <f aca="false">BL162-BM162</f>
        <v>94896.7903497684</v>
      </c>
      <c r="BO162" s="25" t="n">
        <f aca="false">BN162/AD162</f>
        <v>41132.9238355194</v>
      </c>
      <c r="BP162" s="25" t="n">
        <f aca="false">-(C162+E162)</f>
        <v>-109930.820713089</v>
      </c>
      <c r="BQ162" s="25" t="n">
        <f aca="false">BE162</f>
        <v>19074.7310472927</v>
      </c>
      <c r="BR162" s="25" t="n">
        <f aca="false">BF162</f>
        <v>22239.3554381979</v>
      </c>
      <c r="BS162" s="25" t="n">
        <f aca="false">BG162</f>
        <v>19341.5229656076</v>
      </c>
      <c r="BT162" s="25" t="n">
        <f aca="false">BH162</f>
        <v>18374.0273843828</v>
      </c>
      <c r="BU162" s="25" t="n">
        <f aca="false">BI162+BO162</f>
        <v>59337.777064117</v>
      </c>
      <c r="BV162" s="27" t="n">
        <f aca="false">IFERROR(IRR(BP162:BU162,0.1),NA())*100</f>
        <v>6.837576045059</v>
      </c>
    </row>
    <row r="163" customFormat="false" ht="15" hidden="false" customHeight="true" outlineLevel="0" collapsed="false">
      <c r="A163" s="23" t="n">
        <v>162</v>
      </c>
      <c r="B163" s="24" t="n">
        <f aca="true">RAND()</f>
        <v>0.0415631399658556</v>
      </c>
      <c r="C163" s="25" t="n">
        <f aca="false">IF(B163&lt;=(Datos!$D$14-Datos!$C$14)/(Datos!$E$14-Datos!$C$14),Datos!$C$14+SQRT((Datos!$E$14-Datos!$C$14)*(Datos!$D$14-Datos!$C$14)*B163),Datos!$E$14-SQRT((Datos!$E$14-Datos!$C$14)*(Datos!$E$14-Datos!$D$14)*(1-B163)))</f>
        <v>64077.4079985136</v>
      </c>
      <c r="D163" s="24" t="n">
        <f aca="true">RAND()</f>
        <v>0.925566101579743</v>
      </c>
      <c r="E163" s="25" t="n">
        <f aca="false">IF(D163&lt;=(Datos!$D$15-Datos!$C$15)/(Datos!$E$15-Datos!$C$15),Datos!$C$15+SQRT((Datos!$E$15-Datos!$C$15)*(Datos!$D$15-Datos!$C$15)*D163),Datos!$E$15-SQRT((Datos!$E$15-Datos!$C$15)*(Datos!$E$15-Datos!$D$15)*(1-D163)))</f>
        <v>36658.5804269684</v>
      </c>
      <c r="F163" s="24" t="n">
        <f aca="true">RAND()</f>
        <v>0.416423690593175</v>
      </c>
      <c r="G163" s="25" t="n">
        <f aca="false">IF(F163&lt;=(Datos!$D$19-Datos!$C$19)/(Datos!$E$19-Datos!$C$19),Datos!$C$19+SQRT((Datos!$E$19-Datos!$C$19)*(Datos!$D$19-Datos!$C$19)*F163),Datos!$E$19-SQRT((Datos!$E$19-Datos!$C$19)*(Datos!$E$19-Datos!$D$19)*(1-F163)))</f>
        <v>37903.3887408488</v>
      </c>
      <c r="H163" s="24" t="n">
        <f aca="true">RAND()</f>
        <v>0.679057764895501</v>
      </c>
      <c r="I163" s="25" t="n">
        <f aca="false">IF(H163&lt;=(Datos!$D$19-Datos!$C$19)/(Datos!$E$19-Datos!$C$19),Datos!$C$19+SQRT((Datos!$E$19-Datos!$C$19)*(Datos!$D$19-Datos!$C$19)*H163),Datos!$E$19-SQRT((Datos!$E$19-Datos!$C$19)*(Datos!$E$19-Datos!$D$19)*(1-H163)))</f>
        <v>40093.8133308202</v>
      </c>
      <c r="J163" s="24" t="n">
        <f aca="true">RAND()</f>
        <v>0.894825102685502</v>
      </c>
      <c r="K163" s="25" t="n">
        <f aca="false">IF(J163&lt;=(Datos!$D$19-Datos!$C$19)/(Datos!$E$19-Datos!$C$19),Datos!$C$19+SQRT((Datos!$E$19-Datos!$C$19)*(Datos!$D$19-Datos!$C$19)*J163),Datos!$E$19-SQRT((Datos!$E$19-Datos!$C$19)*(Datos!$E$19-Datos!$D$19)*(1-J163)))</f>
        <v>42191.4207686826</v>
      </c>
      <c r="L163" s="24" t="n">
        <f aca="true">RAND()</f>
        <v>0.571440481450693</v>
      </c>
      <c r="M163" s="25" t="n">
        <f aca="false">IF(L163&lt;=(Datos!$D$19-Datos!$C$19)/(Datos!$E$19-Datos!$C$19),Datos!$C$19+SQRT((Datos!$E$19-Datos!$C$19)*(Datos!$D$19-Datos!$C$19)*L163),Datos!$E$19-SQRT((Datos!$E$19-Datos!$C$19)*(Datos!$E$19-Datos!$D$19)*(1-L163)))</f>
        <v>39258.2974794291</v>
      </c>
      <c r="N163" s="24" t="n">
        <f aca="true">RAND()</f>
        <v>0.17278171140594</v>
      </c>
      <c r="O163" s="25" t="n">
        <f aca="false">IF(N163&lt;=(Datos!$D$19-Datos!$C$19)/(Datos!$E$19-Datos!$C$19),Datos!$C$19+SQRT((Datos!$E$19-Datos!$C$19)*(Datos!$D$19-Datos!$C$19)*N163),Datos!$E$19-SQRT((Datos!$E$19-Datos!$C$19)*(Datos!$E$19-Datos!$D$19)*(1-N163)))</f>
        <v>35090.8994009793</v>
      </c>
      <c r="P163" s="24" t="n">
        <f aca="true">RAND()</f>
        <v>0.699887420905969</v>
      </c>
      <c r="Q163" s="26" t="n">
        <f aca="false">IF(P163&lt;=(Datos!$D$23-Datos!$C$23)/(Datos!$E$23-Datos!$C$23),Datos!$C$23+SQRT((Datos!$E$23-Datos!$C$23)*(Datos!$D$23-Datos!$C$23)*P163),Datos!$E$23-SQRT((Datos!$E$23-Datos!$C$23)*(Datos!$E$23-Datos!$D$23)*(1-P163)))</f>
        <v>0.156757740162169</v>
      </c>
      <c r="R163" s="24" t="n">
        <f aca="true">RAND()</f>
        <v>0.638696366546675</v>
      </c>
      <c r="S163" s="26" t="n">
        <f aca="false">IF(R163&lt;=(Datos!$D$24-Datos!$C$24)/(Datos!$E$24-Datos!$C$24),Datos!$C$24+SQRT((Datos!$E$24-Datos!$C$24)*(Datos!$D$24-Datos!$C$24)*R163),Datos!$E$24-SQRT((Datos!$E$24-Datos!$C$24)*(Datos!$E$24-Datos!$D$24)*(1-R163)))</f>
        <v>0.154498107124843</v>
      </c>
      <c r="T163" s="24" t="n">
        <f aca="true">RAND()</f>
        <v>0.745398380984097</v>
      </c>
      <c r="U163" s="26" t="n">
        <f aca="false">IF(T163&lt;=(Datos!$D$25-Datos!$C$25)/(Datos!$E$25-Datos!$C$25),Datos!$C$25+SQRT((Datos!$E$25-Datos!$C$25)*(Datos!$D$25-Datos!$C$25)*T163),Datos!$E$25-SQRT((Datos!$E$25-Datos!$C$25)*(Datos!$E$25-Datos!$D$25)*(1-T163)))</f>
        <v>0.193300102373894</v>
      </c>
      <c r="V163" s="24" t="n">
        <f aca="true">RAND()</f>
        <v>0.573932733530376</v>
      </c>
      <c r="W163" s="26" t="n">
        <f aca="false">IF(V163&lt;=(Datos!$D$26-Datos!$C$26)/(Datos!$E$26-Datos!$C$26),Datos!$C$26+SQRT((Datos!$E$26-Datos!$C$26)*(Datos!$D$26-Datos!$C$26)*V163),Datos!$E$26-SQRT((Datos!$E$26-Datos!$C$26)*(Datos!$E$26-Datos!$D$26)*(1-V163)))</f>
        <v>0.211383482385854</v>
      </c>
      <c r="X163" s="24" t="n">
        <f aca="true">RAND()</f>
        <v>0.162697073434781</v>
      </c>
      <c r="Y163" s="26" t="n">
        <f aca="false">IF(X163&lt;=(Datos!$D$27-Datos!$C$27)/(Datos!$E$27-Datos!$C$27),Datos!$C$27+SQRT((Datos!$E$27-Datos!$C$27)*(Datos!$D$27-Datos!$C$27)*X163),Datos!$E$27-SQRT((Datos!$E$27-Datos!$C$27)*(Datos!$E$27-Datos!$D$27)*(1-X163)))</f>
        <v>0.210959057666649</v>
      </c>
      <c r="Z163" s="24" t="n">
        <f aca="false">(1+Q163)</f>
        <v>1.15675774016217</v>
      </c>
      <c r="AA163" s="24" t="n">
        <f aca="false">Z163*(1+S163)</f>
        <v>1.33547462141924</v>
      </c>
      <c r="AB163" s="24" t="n">
        <f aca="false">AA163*(1+U163)</f>
        <v>1.59362200245731</v>
      </c>
      <c r="AC163" s="24" t="n">
        <f aca="false">AB163*(1+W163)</f>
        <v>1.93048737094345</v>
      </c>
      <c r="AD163" s="24" t="n">
        <f aca="false">AC163*(1+Y163)</f>
        <v>2.33774116755505</v>
      </c>
      <c r="AE163" s="23" t="n">
        <f aca="false">E163*Q163</f>
        <v>5746.51622528469</v>
      </c>
      <c r="AF163" s="23" t="n">
        <f aca="false">AE163*(1+S163)</f>
        <v>6634.34210465337</v>
      </c>
      <c r="AG163" s="23" t="n">
        <f aca="false">AF163*(1+U163)</f>
        <v>7916.7611126663</v>
      </c>
      <c r="AH163" s="23" t="n">
        <f aca="false">AG163*(1+W163)</f>
        <v>9590.23364587861</v>
      </c>
      <c r="AI163" s="23" t="n">
        <f aca="false">AH163*(1+Y163)</f>
        <v>11613.3802986162</v>
      </c>
      <c r="AJ163" s="25" t="n">
        <f aca="false">G163*Z163</f>
        <v>43845.0383043525</v>
      </c>
      <c r="AK163" s="25" t="n">
        <f aca="false">I163*AA163</f>
        <v>53544.2701792306</v>
      </c>
      <c r="AL163" s="25" t="n">
        <f aca="false">K163*AB163</f>
        <v>67237.176451907</v>
      </c>
      <c r="AM163" s="25" t="n">
        <f aca="false">M163*AC163</f>
        <v>75787.6474887792</v>
      </c>
      <c r="AN163" s="25" t="n">
        <f aca="false">O163*AD163</f>
        <v>82033.4401362022</v>
      </c>
      <c r="AO163" s="25" t="n">
        <f aca="false">C163/Datos!$D$8</f>
        <v>12815.4815997027</v>
      </c>
      <c r="AP163" s="25" t="n">
        <f aca="false">AJ163-AO163</f>
        <v>31029.5567046498</v>
      </c>
      <c r="AQ163" s="25" t="n">
        <f aca="false">AK163-AO163</f>
        <v>40728.7885795279</v>
      </c>
      <c r="AR163" s="25" t="n">
        <f aca="false">AL163-AO163</f>
        <v>54421.6948522042</v>
      </c>
      <c r="AS163" s="25" t="n">
        <f aca="false">AM163-AO163</f>
        <v>62972.1658890765</v>
      </c>
      <c r="AT163" s="25" t="n">
        <f aca="false">AN163-AO163</f>
        <v>69217.9585364994</v>
      </c>
      <c r="AU163" s="25" t="n">
        <f aca="false">AP163*Datos!$D$6</f>
        <v>15514.7783523249</v>
      </c>
      <c r="AV163" s="25" t="n">
        <f aca="false">AQ163*Datos!$D$6</f>
        <v>20364.3942897639</v>
      </c>
      <c r="AW163" s="25" t="n">
        <f aca="false">AR163*Datos!$D$6</f>
        <v>27210.8474261021</v>
      </c>
      <c r="AX163" s="25" t="n">
        <f aca="false">AS163*Datos!$D$6</f>
        <v>31486.0829445383</v>
      </c>
      <c r="AY163" s="25" t="n">
        <f aca="false">AT163*Datos!$D$6</f>
        <v>34608.9792682497</v>
      </c>
      <c r="AZ163" s="25" t="n">
        <f aca="false">AJ163-AU163-AE163</f>
        <v>22583.7437267429</v>
      </c>
      <c r="BA163" s="25" t="n">
        <f aca="false">AK163-AV163-AF163</f>
        <v>26545.5337848133</v>
      </c>
      <c r="BB163" s="25" t="n">
        <f aca="false">AL163-AW163-AG163</f>
        <v>32109.5679131385</v>
      </c>
      <c r="BC163" s="25" t="n">
        <f aca="false">AM163-AX163-AH163</f>
        <v>34711.3308983623</v>
      </c>
      <c r="BD163" s="25" t="n">
        <f aca="false">AN163-AY163-AI163</f>
        <v>35811.0805693363</v>
      </c>
      <c r="BE163" s="25" t="n">
        <f aca="false">AZ163/Z163</f>
        <v>19523.3132596777</v>
      </c>
      <c r="BF163" s="25" t="n">
        <f aca="false">BA163/AA163</f>
        <v>19877.2281846905</v>
      </c>
      <c r="BG163" s="25" t="n">
        <f aca="false">BB163/AB163</f>
        <v>20148.7980610375</v>
      </c>
      <c r="BH163" s="25" t="n">
        <f aca="false">BC163/AC163</f>
        <v>17980.6050124008</v>
      </c>
      <c r="BI163" s="25" t="n">
        <f aca="false">BD163/AD163</f>
        <v>15318.6678946111</v>
      </c>
      <c r="BJ163" s="25" t="n">
        <f aca="false">E163*AD163</f>
        <v>85698.2726082519</v>
      </c>
      <c r="BK163" s="25" t="n">
        <f aca="false">0.2*C163*AD163</f>
        <v>29959.2789176693</v>
      </c>
      <c r="BL163" s="25" t="n">
        <f aca="false">BJ163+BK163</f>
        <v>115657.551525921</v>
      </c>
      <c r="BM163" s="25" t="n">
        <f aca="false">BK163*Datos!$D$6</f>
        <v>14979.6394588347</v>
      </c>
      <c r="BN163" s="25" t="n">
        <f aca="false">BL163-BM163</f>
        <v>100677.912067087</v>
      </c>
      <c r="BO163" s="25" t="n">
        <f aca="false">BN163/AD163</f>
        <v>43066.3212268198</v>
      </c>
      <c r="BP163" s="25" t="n">
        <f aca="false">-(C163+E163)</f>
        <v>-100735.988425482</v>
      </c>
      <c r="BQ163" s="25" t="n">
        <f aca="false">BE163</f>
        <v>19523.3132596777</v>
      </c>
      <c r="BR163" s="25" t="n">
        <f aca="false">BF163</f>
        <v>19877.2281846905</v>
      </c>
      <c r="BS163" s="25" t="n">
        <f aca="false">BG163</f>
        <v>20148.7980610375</v>
      </c>
      <c r="BT163" s="25" t="n">
        <f aca="false">BH163</f>
        <v>17980.6050124008</v>
      </c>
      <c r="BU163" s="25" t="n">
        <f aca="false">BI163+BO163</f>
        <v>58384.9891214309</v>
      </c>
      <c r="BV163" s="27" t="n">
        <f aca="false">IFERROR(IRR(BP163:BU163,0.1),NA())*100</f>
        <v>9.04777225201421</v>
      </c>
    </row>
    <row r="164" customFormat="false" ht="15" hidden="false" customHeight="true" outlineLevel="0" collapsed="false">
      <c r="A164" s="23" t="n">
        <v>163</v>
      </c>
      <c r="B164" s="24" t="n">
        <f aca="true">RAND()</f>
        <v>0.338541457651025</v>
      </c>
      <c r="C164" s="25" t="n">
        <f aca="false">IF(B164&lt;=(Datos!$D$14-Datos!$C$14)/(Datos!$E$14-Datos!$C$14),Datos!$C$14+SQRT((Datos!$E$14-Datos!$C$14)*(Datos!$D$14-Datos!$C$14)*B164),Datos!$E$14-SQRT((Datos!$E$14-Datos!$C$14)*(Datos!$E$14-Datos!$D$14)*(1-B164)))</f>
        <v>71826.4263747254</v>
      </c>
      <c r="D164" s="24" t="n">
        <f aca="true">RAND()</f>
        <v>0.807934742521515</v>
      </c>
      <c r="E164" s="25" t="n">
        <f aca="false">IF(D164&lt;=(Datos!$D$15-Datos!$C$15)/(Datos!$E$15-Datos!$C$15),Datos!$C$15+SQRT((Datos!$E$15-Datos!$C$15)*(Datos!$D$15-Datos!$C$15)*D164),Datos!$E$15-SQRT((Datos!$E$15-Datos!$C$15)*(Datos!$E$15-Datos!$D$15)*(1-D164)))</f>
        <v>34632.5249304936</v>
      </c>
      <c r="F164" s="24" t="n">
        <f aca="true">RAND()</f>
        <v>0.855275330046907</v>
      </c>
      <c r="G164" s="25" t="n">
        <f aca="false">IF(F164&lt;=(Datos!$D$19-Datos!$C$19)/(Datos!$E$19-Datos!$C$19),Datos!$C$19+SQRT((Datos!$E$19-Datos!$C$19)*(Datos!$D$19-Datos!$C$19)*F164),Datos!$E$19-SQRT((Datos!$E$19-Datos!$C$19)*(Datos!$E$19-Datos!$D$19)*(1-F164)))</f>
        <v>41705.4059056567</v>
      </c>
      <c r="H164" s="24" t="n">
        <f aca="true">RAND()</f>
        <v>0.210583775104462</v>
      </c>
      <c r="I164" s="25" t="n">
        <f aca="false">IF(H164&lt;=(Datos!$D$19-Datos!$C$19)/(Datos!$E$19-Datos!$C$19),Datos!$C$19+SQRT((Datos!$E$19-Datos!$C$19)*(Datos!$D$19-Datos!$C$19)*H164),Datos!$E$19-SQRT((Datos!$E$19-Datos!$C$19)*(Datos!$E$19-Datos!$D$19)*(1-H164)))</f>
        <v>35620.2816891744</v>
      </c>
      <c r="J164" s="24" t="n">
        <f aca="true">RAND()</f>
        <v>0.553347109611726</v>
      </c>
      <c r="K164" s="25" t="n">
        <f aca="false">IF(J164&lt;=(Datos!$D$19-Datos!$C$19)/(Datos!$E$19-Datos!$C$19),Datos!$C$19+SQRT((Datos!$E$19-Datos!$C$19)*(Datos!$D$19-Datos!$C$19)*J164),Datos!$E$19-SQRT((Datos!$E$19-Datos!$C$19)*(Datos!$E$19-Datos!$D$19)*(1-J164)))</f>
        <v>39110.5469891637</v>
      </c>
      <c r="L164" s="24" t="n">
        <f aca="true">RAND()</f>
        <v>0.752616829954742</v>
      </c>
      <c r="M164" s="25" t="n">
        <f aca="false">IF(L164&lt;=(Datos!$D$19-Datos!$C$19)/(Datos!$E$19-Datos!$C$19),Datos!$C$19+SQRT((Datos!$E$19-Datos!$C$19)*(Datos!$D$19-Datos!$C$19)*L164),Datos!$E$19-SQRT((Datos!$E$19-Datos!$C$19)*(Datos!$E$19-Datos!$D$19)*(1-L164)))</f>
        <v>40692.5950093595</v>
      </c>
      <c r="N164" s="24" t="n">
        <f aca="true">RAND()</f>
        <v>0.522540833818206</v>
      </c>
      <c r="O164" s="25" t="n">
        <f aca="false">IF(N164&lt;=(Datos!$D$19-Datos!$C$19)/(Datos!$E$19-Datos!$C$19),Datos!$C$19+SQRT((Datos!$E$19-Datos!$C$19)*(Datos!$D$19-Datos!$C$19)*N164),Datos!$E$19-SQRT((Datos!$E$19-Datos!$C$19)*(Datos!$E$19-Datos!$D$19)*(1-N164)))</f>
        <v>38853.3115314401</v>
      </c>
      <c r="P164" s="24" t="n">
        <f aca="true">RAND()</f>
        <v>0.854497150041245</v>
      </c>
      <c r="Q164" s="26" t="n">
        <f aca="false">IF(P164&lt;=(Datos!$D$23-Datos!$C$23)/(Datos!$E$23-Datos!$C$23),Datos!$C$23+SQRT((Datos!$E$23-Datos!$C$23)*(Datos!$D$23-Datos!$C$23)*P164),Datos!$E$23-SQRT((Datos!$E$23-Datos!$C$23)*(Datos!$E$23-Datos!$D$23)*(1-P164)))</f>
        <v>0.163816516755477</v>
      </c>
      <c r="R164" s="24" t="n">
        <f aca="true">RAND()</f>
        <v>0.79458764442503</v>
      </c>
      <c r="S164" s="26" t="n">
        <f aca="false">IF(R164&lt;=(Datos!$D$24-Datos!$C$24)/(Datos!$E$24-Datos!$C$24),Datos!$C$24+SQRT((Datos!$E$24-Datos!$C$24)*(Datos!$D$24-Datos!$C$24)*R164),Datos!$E$24-SQRT((Datos!$E$24-Datos!$C$24)*(Datos!$E$24-Datos!$D$24)*(1-R164)))</f>
        <v>0.160771317256896</v>
      </c>
      <c r="T164" s="24" t="n">
        <f aca="true">RAND()</f>
        <v>0.300522919333169</v>
      </c>
      <c r="U164" s="26" t="n">
        <f aca="false">IF(T164&lt;=(Datos!$D$25-Datos!$C$25)/(Datos!$E$25-Datos!$C$25),Datos!$C$25+SQRT((Datos!$E$25-Datos!$C$25)*(Datos!$D$25-Datos!$C$25)*T164),Datos!$E$25-SQRT((Datos!$E$25-Datos!$C$25)*(Datos!$E$25-Datos!$D$25)*(1-T164)))</f>
        <v>0.175121666556971</v>
      </c>
      <c r="V164" s="24" t="n">
        <f aca="true">RAND()</f>
        <v>0.249828076259533</v>
      </c>
      <c r="W164" s="26" t="n">
        <f aca="false">IF(V164&lt;=(Datos!$D$26-Datos!$C$26)/(Datos!$E$26-Datos!$C$26),Datos!$C$26+SQRT((Datos!$E$26-Datos!$C$26)*(Datos!$D$26-Datos!$C$26)*V164),Datos!$E$26-SQRT((Datos!$E$26-Datos!$C$26)*(Datos!$E$26-Datos!$D$26)*(1-V164)))</f>
        <v>0.198701853030204</v>
      </c>
      <c r="X164" s="24" t="n">
        <f aca="true">RAND()</f>
        <v>0.434025948724333</v>
      </c>
      <c r="Y164" s="26" t="n">
        <f aca="false">IF(X164&lt;=(Datos!$D$27-Datos!$C$27)/(Datos!$E$27-Datos!$C$27),Datos!$C$27+SQRT((Datos!$E$27-Datos!$C$27)*(Datos!$D$27-Datos!$C$27)*X164),Datos!$E$27-SQRT((Datos!$E$27-Datos!$C$27)*(Datos!$E$27-Datos!$D$27)*(1-X164)))</f>
        <v>0.224716549701664</v>
      </c>
      <c r="Z164" s="24" t="n">
        <f aca="false">(1+Q164)</f>
        <v>1.16381651675548</v>
      </c>
      <c r="AA164" s="24" t="n">
        <f aca="false">Z164*(1+S164)</f>
        <v>1.35092483119959</v>
      </c>
      <c r="AB164" s="24" t="n">
        <f aca="false">AA164*(1+U164)</f>
        <v>1.58750103903245</v>
      </c>
      <c r="AC164" s="24" t="n">
        <f aca="false">AB164*(1+W164)</f>
        <v>1.90294043717558</v>
      </c>
      <c r="AD164" s="24" t="n">
        <f aca="false">AC164*(1+Y164)</f>
        <v>2.33056264650545</v>
      </c>
      <c r="AE164" s="23" t="n">
        <f aca="false">E164*Q164</f>
        <v>5673.37960056068</v>
      </c>
      <c r="AF164" s="23" t="n">
        <f aca="false">AE164*(1+S164)</f>
        <v>6585.49631224122</v>
      </c>
      <c r="AG164" s="23" t="n">
        <f aca="false">AF164*(1+U164)</f>
        <v>7738.75940154569</v>
      </c>
      <c r="AH164" s="23" t="n">
        <f aca="false">AG164*(1+W164)</f>
        <v>9276.46523478773</v>
      </c>
      <c r="AI164" s="23" t="n">
        <f aca="false">AH164*(1+Y164)</f>
        <v>11361.0404957767</v>
      </c>
      <c r="AJ164" s="25" t="n">
        <f aca="false">G164*Z164</f>
        <v>48537.4402309946</v>
      </c>
      <c r="AK164" s="25" t="n">
        <f aca="false">I164*AA164</f>
        <v>48120.3230282297</v>
      </c>
      <c r="AL164" s="25" t="n">
        <f aca="false">K164*AB164</f>
        <v>62088.0339824249</v>
      </c>
      <c r="AM164" s="25" t="n">
        <f aca="false">M164*AC164</f>
        <v>77435.5845369193</v>
      </c>
      <c r="AN164" s="25" t="n">
        <f aca="false">O164*AD164</f>
        <v>90550.0765482138</v>
      </c>
      <c r="AO164" s="25" t="n">
        <f aca="false">C164/Datos!$D$8</f>
        <v>14365.2852749451</v>
      </c>
      <c r="AP164" s="25" t="n">
        <f aca="false">AJ164-AO164</f>
        <v>34172.1549560496</v>
      </c>
      <c r="AQ164" s="25" t="n">
        <f aca="false">AK164-AO164</f>
        <v>33755.0377532846</v>
      </c>
      <c r="AR164" s="25" t="n">
        <f aca="false">AL164-AO164</f>
        <v>47722.7487074798</v>
      </c>
      <c r="AS164" s="25" t="n">
        <f aca="false">AM164-AO164</f>
        <v>63070.2992619743</v>
      </c>
      <c r="AT164" s="25" t="n">
        <f aca="false">AN164-AO164</f>
        <v>76184.7912732687</v>
      </c>
      <c r="AU164" s="25" t="n">
        <f aca="false">AP164*Datos!$D$6</f>
        <v>17086.0774780248</v>
      </c>
      <c r="AV164" s="25" t="n">
        <f aca="false">AQ164*Datos!$D$6</f>
        <v>16877.5188766423</v>
      </c>
      <c r="AW164" s="25" t="n">
        <f aca="false">AR164*Datos!$D$6</f>
        <v>23861.3743537399</v>
      </c>
      <c r="AX164" s="25" t="n">
        <f aca="false">AS164*Datos!$D$6</f>
        <v>31535.1496309871</v>
      </c>
      <c r="AY164" s="25" t="n">
        <f aca="false">AT164*Datos!$D$6</f>
        <v>38092.3956366344</v>
      </c>
      <c r="AZ164" s="25" t="n">
        <f aca="false">AJ164-AU164-AE164</f>
        <v>25777.9831524092</v>
      </c>
      <c r="BA164" s="25" t="n">
        <f aca="false">AK164-AV164-AF164</f>
        <v>24657.3078393462</v>
      </c>
      <c r="BB164" s="25" t="n">
        <f aca="false">AL164-AW164-AG164</f>
        <v>30487.9002271393</v>
      </c>
      <c r="BC164" s="25" t="n">
        <f aca="false">AM164-AX164-AH164</f>
        <v>36623.9696711445</v>
      </c>
      <c r="BD164" s="25" t="n">
        <f aca="false">AN164-AY164-AI164</f>
        <v>41096.6404158028</v>
      </c>
      <c r="BE164" s="25" t="n">
        <f aca="false">AZ164/Z164</f>
        <v>22149.5251023536</v>
      </c>
      <c r="BF164" s="25" t="n">
        <f aca="false">BA164/AA164</f>
        <v>18252.1686402426</v>
      </c>
      <c r="BG164" s="25" t="n">
        <f aca="false">BB164/AB164</f>
        <v>19204.9639512179</v>
      </c>
      <c r="BH164" s="25" t="n">
        <f aca="false">BC164/AC164</f>
        <v>19245.9884480164</v>
      </c>
      <c r="BI164" s="25" t="n">
        <f aca="false">BD164/AD164</f>
        <v>17633.7849048705</v>
      </c>
      <c r="BJ164" s="25" t="n">
        <f aca="false">E164*AD164</f>
        <v>80713.2689571771</v>
      </c>
      <c r="BK164" s="25" t="n">
        <f aca="false">0.2*C164*AD164</f>
        <v>33479.1972681817</v>
      </c>
      <c r="BL164" s="25" t="n">
        <f aca="false">BJ164+BK164</f>
        <v>114192.466225359</v>
      </c>
      <c r="BM164" s="25" t="n">
        <f aca="false">BK164*Datos!$D$6</f>
        <v>16739.5986340909</v>
      </c>
      <c r="BN164" s="25" t="n">
        <f aca="false">BL164-BM164</f>
        <v>97452.8675912679</v>
      </c>
      <c r="BO164" s="25" t="n">
        <f aca="false">BN164/AD164</f>
        <v>41815.1675679661</v>
      </c>
      <c r="BP164" s="25" t="n">
        <f aca="false">-(C164+E164)</f>
        <v>-106458.951305219</v>
      </c>
      <c r="BQ164" s="25" t="n">
        <f aca="false">BE164</f>
        <v>22149.5251023536</v>
      </c>
      <c r="BR164" s="25" t="n">
        <f aca="false">BF164</f>
        <v>18252.1686402426</v>
      </c>
      <c r="BS164" s="25" t="n">
        <f aca="false">BG164</f>
        <v>19204.9639512179</v>
      </c>
      <c r="BT164" s="25" t="n">
        <f aca="false">BH164</f>
        <v>19245.9884480164</v>
      </c>
      <c r="BU164" s="25" t="n">
        <f aca="false">BI164+BO164</f>
        <v>59448.9524728366</v>
      </c>
      <c r="BV164" s="27" t="n">
        <f aca="false">IFERROR(IRR(BP164:BU164,0.1),NA())*100</f>
        <v>7.86408780537877</v>
      </c>
    </row>
    <row r="165" customFormat="false" ht="15" hidden="false" customHeight="true" outlineLevel="0" collapsed="false">
      <c r="A165" s="23" t="n">
        <v>164</v>
      </c>
      <c r="B165" s="24" t="n">
        <f aca="true">RAND()</f>
        <v>0.773825468181287</v>
      </c>
      <c r="C165" s="25" t="n">
        <f aca="false">IF(B165&lt;=(Datos!$D$14-Datos!$C$14)/(Datos!$E$14-Datos!$C$14),Datos!$C$14+SQRT((Datos!$E$14-Datos!$C$14)*(Datos!$D$14-Datos!$C$14)*B165),Datos!$E$14-SQRT((Datos!$E$14-Datos!$C$14)*(Datos!$E$14-Datos!$D$14)*(1-B165)))</f>
        <v>83525.4912612711</v>
      </c>
      <c r="D165" s="24" t="n">
        <f aca="true">RAND()</f>
        <v>0.326991572923642</v>
      </c>
      <c r="E165" s="25" t="n">
        <f aca="false">IF(D165&lt;=(Datos!$D$15-Datos!$C$15)/(Datos!$E$15-Datos!$C$15),Datos!$C$15+SQRT((Datos!$E$15-Datos!$C$15)*(Datos!$D$15-Datos!$C$15)*D165),Datos!$E$15-SQRT((Datos!$E$15-Datos!$C$15)*(Datos!$E$15-Datos!$D$15)*(1-D165)))</f>
        <v>29952.2083931589</v>
      </c>
      <c r="F165" s="24" t="n">
        <f aca="true">RAND()</f>
        <v>0.720414608060104</v>
      </c>
      <c r="G165" s="25" t="n">
        <f aca="false">IF(F165&lt;=(Datos!$D$19-Datos!$C$19)/(Datos!$E$19-Datos!$C$19),Datos!$C$19+SQRT((Datos!$E$19-Datos!$C$19)*(Datos!$D$19-Datos!$C$19)*F165),Datos!$E$19-SQRT((Datos!$E$19-Datos!$C$19)*(Datos!$E$19-Datos!$D$19)*(1-F165)))</f>
        <v>40420.81837055</v>
      </c>
      <c r="H165" s="24" t="n">
        <f aca="true">RAND()</f>
        <v>0.191360211833495</v>
      </c>
      <c r="I165" s="25" t="n">
        <f aca="false">IF(H165&lt;=(Datos!$D$19-Datos!$C$19)/(Datos!$E$19-Datos!$C$19),Datos!$C$19+SQRT((Datos!$E$19-Datos!$C$19)*(Datos!$D$19-Datos!$C$19)*H165),Datos!$E$19-SQRT((Datos!$E$19-Datos!$C$19)*(Datos!$E$19-Datos!$D$19)*(1-H165)))</f>
        <v>35357.6143734898</v>
      </c>
      <c r="J165" s="24" t="n">
        <f aca="true">RAND()</f>
        <v>0.219280240791805</v>
      </c>
      <c r="K165" s="25" t="n">
        <f aca="false">IF(J165&lt;=(Datos!$D$19-Datos!$C$19)/(Datos!$E$19-Datos!$C$19),Datos!$C$19+SQRT((Datos!$E$19-Datos!$C$19)*(Datos!$D$19-Datos!$C$19)*J165),Datos!$E$19-SQRT((Datos!$E$19-Datos!$C$19)*(Datos!$E$19-Datos!$D$19)*(1-J165)))</f>
        <v>35735.1578983295</v>
      </c>
      <c r="L165" s="24" t="n">
        <f aca="true">RAND()</f>
        <v>0.433198588180232</v>
      </c>
      <c r="M165" s="25" t="n">
        <f aca="false">IF(L165&lt;=(Datos!$D$19-Datos!$C$19)/(Datos!$E$19-Datos!$C$19),Datos!$C$19+SQRT((Datos!$E$19-Datos!$C$19)*(Datos!$D$19-Datos!$C$19)*L165),Datos!$E$19-SQRT((Datos!$E$19-Datos!$C$19)*(Datos!$E$19-Datos!$D$19)*(1-L165)))</f>
        <v>38061.0041698932</v>
      </c>
      <c r="N165" s="24" t="n">
        <f aca="true">RAND()</f>
        <v>0.861645494720957</v>
      </c>
      <c r="O165" s="25" t="n">
        <f aca="false">IF(N165&lt;=(Datos!$D$19-Datos!$C$19)/(Datos!$E$19-Datos!$C$19),Datos!$C$19+SQRT((Datos!$E$19-Datos!$C$19)*(Datos!$D$19-Datos!$C$19)*N165),Datos!$E$19-SQRT((Datos!$E$19-Datos!$C$19)*(Datos!$E$19-Datos!$D$19)*(1-N165)))</f>
        <v>41778.7288384974</v>
      </c>
      <c r="P165" s="24" t="n">
        <f aca="true">RAND()</f>
        <v>0.399086821309676</v>
      </c>
      <c r="Q165" s="26" t="n">
        <f aca="false">IF(P165&lt;=(Datos!$D$23-Datos!$C$23)/(Datos!$E$23-Datos!$C$23),Datos!$C$23+SQRT((Datos!$E$23-Datos!$C$23)*(Datos!$D$23-Datos!$C$23)*P165),Datos!$E$23-SQRT((Datos!$E$23-Datos!$C$23)*(Datos!$E$23-Datos!$D$23)*(1-P165)))</f>
        <v>0.146802169284545</v>
      </c>
      <c r="R165" s="24" t="n">
        <f aca="true">RAND()</f>
        <v>0.2682149971567</v>
      </c>
      <c r="S165" s="26" t="n">
        <f aca="false">IF(R165&lt;=(Datos!$D$24-Datos!$C$24)/(Datos!$E$24-Datos!$C$24),Datos!$C$24+SQRT((Datos!$E$24-Datos!$C$24)*(Datos!$D$24-Datos!$C$24)*R165),Datos!$E$24-SQRT((Datos!$E$24-Datos!$C$24)*(Datos!$E$24-Datos!$D$24)*(1-R165)))</f>
        <v>0.141972414407207</v>
      </c>
      <c r="T165" s="24" t="n">
        <f aca="true">RAND()</f>
        <v>0.777821977489044</v>
      </c>
      <c r="U165" s="26" t="n">
        <f aca="false">IF(T165&lt;=(Datos!$D$25-Datos!$C$25)/(Datos!$E$25-Datos!$C$25),Datos!$C$25+SQRT((Datos!$E$25-Datos!$C$25)*(Datos!$D$25-Datos!$C$25)*T165),Datos!$E$25-SQRT((Datos!$E$25-Datos!$C$25)*(Datos!$E$25-Datos!$D$25)*(1-T165)))</f>
        <v>0.195058098247514</v>
      </c>
      <c r="V165" s="24" t="n">
        <f aca="true">RAND()</f>
        <v>0.204239197645178</v>
      </c>
      <c r="W165" s="26" t="n">
        <f aca="false">IF(V165&lt;=(Datos!$D$26-Datos!$C$26)/(Datos!$E$26-Datos!$C$26),Datos!$C$26+SQRT((Datos!$E$26-Datos!$C$26)*(Datos!$D$26-Datos!$C$26)*V165),Datos!$E$26-SQRT((Datos!$E$26-Datos!$C$26)*(Datos!$E$26-Datos!$D$26)*(1-V165)))</f>
        <v>0.196909609005038</v>
      </c>
      <c r="X165" s="24" t="n">
        <f aca="true">RAND()</f>
        <v>0.292843889676202</v>
      </c>
      <c r="Y165" s="26" t="n">
        <f aca="false">IF(X165&lt;=(Datos!$D$27-Datos!$C$27)/(Datos!$E$27-Datos!$C$27),Datos!$C$27+SQRT((Datos!$E$27-Datos!$C$27)*(Datos!$D$27-Datos!$C$27)*X165),Datos!$E$27-SQRT((Datos!$E$27-Datos!$C$27)*(Datos!$E$27-Datos!$D$27)*(1-X165)))</f>
        <v>0.218119006065751</v>
      </c>
      <c r="Z165" s="24" t="n">
        <f aca="false">(1+Q165)</f>
        <v>1.14680216928455</v>
      </c>
      <c r="AA165" s="24" t="n">
        <f aca="false">Z165*(1+S165)</f>
        <v>1.3096164421053</v>
      </c>
      <c r="AB165" s="24" t="n">
        <f aca="false">AA165*(1+U165)</f>
        <v>1.56506773473603</v>
      </c>
      <c r="AC165" s="24" t="n">
        <f aca="false">AB165*(1+W165)</f>
        <v>1.8732446104493</v>
      </c>
      <c r="AD165" s="24" t="n">
        <f aca="false">AC165*(1+Y165)</f>
        <v>2.28183486299853</v>
      </c>
      <c r="AE165" s="23" t="n">
        <f aca="false">E165*Q165</f>
        <v>4397.04916697848</v>
      </c>
      <c r="AF165" s="23" t="n">
        <f aca="false">AE165*(1+S165)</f>
        <v>5021.30885348162</v>
      </c>
      <c r="AG165" s="23" t="n">
        <f aca="false">AF165*(1+U165)</f>
        <v>6000.75580915515</v>
      </c>
      <c r="AH165" s="23" t="n">
        <f aca="false">AG165*(1+W165)</f>
        <v>7182.36228927059</v>
      </c>
      <c r="AI165" s="23" t="n">
        <f aca="false">AH165*(1+Y165)</f>
        <v>8748.97201301043</v>
      </c>
      <c r="AJ165" s="25" t="n">
        <f aca="false">G165*Z165</f>
        <v>46354.6821916034</v>
      </c>
      <c r="AK165" s="25" t="n">
        <f aca="false">I165*AA165</f>
        <v>46304.9131371407</v>
      </c>
      <c r="AL165" s="25" t="n">
        <f aca="false">K165*AB165</f>
        <v>55927.9426223728</v>
      </c>
      <c r="AM165" s="25" t="n">
        <f aca="false">M165*AC165</f>
        <v>71297.5709295407</v>
      </c>
      <c r="AN165" s="25" t="n">
        <f aca="false">O165*AD165</f>
        <v>95332.1599954454</v>
      </c>
      <c r="AO165" s="25" t="n">
        <f aca="false">C165/Datos!$D$8</f>
        <v>16705.0982522542</v>
      </c>
      <c r="AP165" s="25" t="n">
        <f aca="false">AJ165-AO165</f>
        <v>29649.5839393491</v>
      </c>
      <c r="AQ165" s="25" t="n">
        <f aca="false">AK165-AO165</f>
        <v>29599.8148848865</v>
      </c>
      <c r="AR165" s="25" t="n">
        <f aca="false">AL165-AO165</f>
        <v>39222.8443701186</v>
      </c>
      <c r="AS165" s="25" t="n">
        <f aca="false">AM165-AO165</f>
        <v>54592.4726772865</v>
      </c>
      <c r="AT165" s="25" t="n">
        <f aca="false">AN165-AO165</f>
        <v>78627.0617431911</v>
      </c>
      <c r="AU165" s="25" t="n">
        <f aca="false">AP165*Datos!$D$6</f>
        <v>14824.7919696746</v>
      </c>
      <c r="AV165" s="25" t="n">
        <f aca="false">AQ165*Datos!$D$6</f>
        <v>14799.9074424433</v>
      </c>
      <c r="AW165" s="25" t="n">
        <f aca="false">AR165*Datos!$D$6</f>
        <v>19611.4221850593</v>
      </c>
      <c r="AX165" s="25" t="n">
        <f aca="false">AS165*Datos!$D$6</f>
        <v>27296.2363386432</v>
      </c>
      <c r="AY165" s="25" t="n">
        <f aca="false">AT165*Datos!$D$6</f>
        <v>39313.5308715956</v>
      </c>
      <c r="AZ165" s="25" t="n">
        <f aca="false">AJ165-AU165-AE165</f>
        <v>27132.8410549503</v>
      </c>
      <c r="BA165" s="25" t="n">
        <f aca="false">AK165-AV165-AF165</f>
        <v>26483.6968412158</v>
      </c>
      <c r="BB165" s="25" t="n">
        <f aca="false">AL165-AW165-AG165</f>
        <v>30315.7646281584</v>
      </c>
      <c r="BC165" s="25" t="n">
        <f aca="false">AM165-AX165-AH165</f>
        <v>36818.9723016269</v>
      </c>
      <c r="BD165" s="25" t="n">
        <f aca="false">AN165-AY165-AI165</f>
        <v>47269.6571108394</v>
      </c>
      <c r="BE165" s="25" t="n">
        <f aca="false">AZ165/Z165</f>
        <v>23659.5655132721</v>
      </c>
      <c r="BF165" s="25" t="n">
        <f aca="false">BA165/AA165</f>
        <v>20222.4834613725</v>
      </c>
      <c r="BG165" s="25" t="n">
        <f aca="false">BB165/AB165</f>
        <v>19370.2572453016</v>
      </c>
      <c r="BH165" s="25" t="n">
        <f aca="false">BC165/AC165</f>
        <v>19655.1865657288</v>
      </c>
      <c r="BI165" s="25" t="n">
        <f aca="false">BD165/AD165</f>
        <v>20715.634543651</v>
      </c>
      <c r="BJ165" s="25" t="n">
        <f aca="false">E165*AD165</f>
        <v>68345.993335307</v>
      </c>
      <c r="BK165" s="25" t="n">
        <f aca="false">0.2*C165*AD165</f>
        <v>38118.2755818094</v>
      </c>
      <c r="BL165" s="25" t="n">
        <f aca="false">BJ165+BK165</f>
        <v>106464.268917116</v>
      </c>
      <c r="BM165" s="25" t="n">
        <f aca="false">BK165*Datos!$D$6</f>
        <v>19059.1377909047</v>
      </c>
      <c r="BN165" s="25" t="n">
        <f aca="false">BL165-BM165</f>
        <v>87405.1311262117</v>
      </c>
      <c r="BO165" s="25" t="n">
        <f aca="false">BN165/AD165</f>
        <v>38304.757519286</v>
      </c>
      <c r="BP165" s="25" t="n">
        <f aca="false">-(C165+E165)</f>
        <v>-113477.69965443</v>
      </c>
      <c r="BQ165" s="25" t="n">
        <f aca="false">BE165</f>
        <v>23659.5655132721</v>
      </c>
      <c r="BR165" s="25" t="n">
        <f aca="false">BF165</f>
        <v>20222.4834613725</v>
      </c>
      <c r="BS165" s="25" t="n">
        <f aca="false">BG165</f>
        <v>19370.2572453016</v>
      </c>
      <c r="BT165" s="25" t="n">
        <f aca="false">BH165</f>
        <v>19655.1865657288</v>
      </c>
      <c r="BU165" s="25" t="n">
        <f aca="false">BI165+BO165</f>
        <v>59020.3920629369</v>
      </c>
      <c r="BV165" s="27" t="n">
        <f aca="false">IFERROR(IRR(BP165:BU165,0.1),NA())*100</f>
        <v>6.76877506800321</v>
      </c>
    </row>
    <row r="166" customFormat="false" ht="15" hidden="false" customHeight="true" outlineLevel="0" collapsed="false">
      <c r="A166" s="23" t="n">
        <v>165</v>
      </c>
      <c r="B166" s="24" t="n">
        <f aca="true">RAND()</f>
        <v>0.89282509720502</v>
      </c>
      <c r="C166" s="25" t="n">
        <f aca="false">IF(B166&lt;=(Datos!$D$14-Datos!$C$14)/(Datos!$E$14-Datos!$C$14),Datos!$C$14+SQRT((Datos!$E$14-Datos!$C$14)*(Datos!$D$14-Datos!$C$14)*B166),Datos!$E$14-SQRT((Datos!$E$14-Datos!$C$14)*(Datos!$E$14-Datos!$D$14)*(1-B166)))</f>
        <v>88659.3702399745</v>
      </c>
      <c r="D166" s="24" t="n">
        <f aca="true">RAND()</f>
        <v>0.67331380643975</v>
      </c>
      <c r="E166" s="25" t="n">
        <f aca="false">IF(D166&lt;=(Datos!$D$15-Datos!$C$15)/(Datos!$E$15-Datos!$C$15),Datos!$C$15+SQRT((Datos!$E$15-Datos!$C$15)*(Datos!$D$15-Datos!$C$15)*D166),Datos!$E$15-SQRT((Datos!$E$15-Datos!$C$15)*(Datos!$E$15-Datos!$D$15)*(1-D166)))</f>
        <v>32999.7907864095</v>
      </c>
      <c r="F166" s="24" t="n">
        <f aca="true">RAND()</f>
        <v>0.645183466533166</v>
      </c>
      <c r="G166" s="25" t="n">
        <f aca="false">IF(F166&lt;=(Datos!$D$19-Datos!$C$19)/(Datos!$E$19-Datos!$C$19),Datos!$C$19+SQRT((Datos!$E$19-Datos!$C$19)*(Datos!$D$19-Datos!$C$19)*F166),Datos!$E$19-SQRT((Datos!$E$19-Datos!$C$19)*(Datos!$E$19-Datos!$D$19)*(1-F166)))</f>
        <v>39837.5566061891</v>
      </c>
      <c r="H166" s="24" t="n">
        <f aca="true">RAND()</f>
        <v>0.448564376703504</v>
      </c>
      <c r="I166" s="25" t="n">
        <f aca="false">IF(H166&lt;=(Datos!$D$19-Datos!$C$19)/(Datos!$E$19-Datos!$C$19),Datos!$C$19+SQRT((Datos!$E$19-Datos!$C$19)*(Datos!$D$19-Datos!$C$19)*H166),Datos!$E$19-SQRT((Datos!$E$19-Datos!$C$19)*(Datos!$E$19-Datos!$D$19)*(1-H166)))</f>
        <v>38202.7225057005</v>
      </c>
      <c r="J166" s="24" t="n">
        <f aca="true">RAND()</f>
        <v>0.858031310103155</v>
      </c>
      <c r="K166" s="25" t="n">
        <f aca="false">IF(J166&lt;=(Datos!$D$19-Datos!$C$19)/(Datos!$E$19-Datos!$C$19),Datos!$C$19+SQRT((Datos!$E$19-Datos!$C$19)*(Datos!$D$19-Datos!$C$19)*J166),Datos!$E$19-SQRT((Datos!$E$19-Datos!$C$19)*(Datos!$E$19-Datos!$D$19)*(1-J166)))</f>
        <v>41736.9260286866</v>
      </c>
      <c r="L166" s="24" t="n">
        <f aca="true">RAND()</f>
        <v>0.540667823776539</v>
      </c>
      <c r="M166" s="25" t="n">
        <f aca="false">IF(L166&lt;=(Datos!$D$19-Datos!$C$19)/(Datos!$E$19-Datos!$C$19),Datos!$C$19+SQRT((Datos!$E$19-Datos!$C$19)*(Datos!$D$19-Datos!$C$19)*L166),Datos!$E$19-SQRT((Datos!$E$19-Datos!$C$19)*(Datos!$E$19-Datos!$D$19)*(1-L166)))</f>
        <v>39005.563478566</v>
      </c>
      <c r="N166" s="24" t="n">
        <f aca="true">RAND()</f>
        <v>0.419175920166649</v>
      </c>
      <c r="O166" s="25" t="n">
        <f aca="false">IF(N166&lt;=(Datos!$D$19-Datos!$C$19)/(Datos!$E$19-Datos!$C$19),Datos!$C$19+SQRT((Datos!$E$19-Datos!$C$19)*(Datos!$D$19-Datos!$C$19)*N166),Datos!$E$19-SQRT((Datos!$E$19-Datos!$C$19)*(Datos!$E$19-Datos!$D$19)*(1-N166)))</f>
        <v>37929.4632873226</v>
      </c>
      <c r="P166" s="24" t="n">
        <f aca="true">RAND()</f>
        <v>0.239663172498815</v>
      </c>
      <c r="Q166" s="26" t="n">
        <f aca="false">IF(P166&lt;=(Datos!$D$23-Datos!$C$23)/(Datos!$E$23-Datos!$C$23),Datos!$C$23+SQRT((Datos!$E$23-Datos!$C$23)*(Datos!$D$23-Datos!$C$23)*P166),Datos!$E$23-SQRT((Datos!$E$23-Datos!$C$23)*(Datos!$E$23-Datos!$D$23)*(1-P166)))</f>
        <v>0.140770019511254</v>
      </c>
      <c r="R166" s="24" t="n">
        <f aca="true">RAND()</f>
        <v>0.880379542290106</v>
      </c>
      <c r="S166" s="26" t="n">
        <f aca="false">IF(R166&lt;=(Datos!$D$24-Datos!$C$24)/(Datos!$E$24-Datos!$C$24),Datos!$C$24+SQRT((Datos!$E$24-Datos!$C$24)*(Datos!$D$24-Datos!$C$24)*R166),Datos!$E$24-SQRT((Datos!$E$24-Datos!$C$24)*(Datos!$E$24-Datos!$D$24)*(1-R166)))</f>
        <v>0.165326322073938</v>
      </c>
      <c r="T166" s="24" t="n">
        <f aca="true">RAND()</f>
        <v>0.476089132676807</v>
      </c>
      <c r="U166" s="26" t="n">
        <f aca="false">IF(T166&lt;=(Datos!$D$25-Datos!$C$25)/(Datos!$E$25-Datos!$C$25),Datos!$C$25+SQRT((Datos!$E$25-Datos!$C$25)*(Datos!$D$25-Datos!$C$25)*T166),Datos!$E$25-SQRT((Datos!$E$25-Datos!$C$25)*(Datos!$E$25-Datos!$D$25)*(1-T166)))</f>
        <v>0.181699211124248</v>
      </c>
      <c r="V166" s="24" t="n">
        <f aca="true">RAND()</f>
        <v>0.64951223127828</v>
      </c>
      <c r="W166" s="26" t="n">
        <f aca="false">IF(V166&lt;=(Datos!$D$26-Datos!$C$26)/(Datos!$E$26-Datos!$C$26),Datos!$C$26+SQRT((Datos!$E$26-Datos!$C$26)*(Datos!$D$26-Datos!$C$26)*V166),Datos!$E$26-SQRT((Datos!$E$26-Datos!$C$26)*(Datos!$E$26-Datos!$D$26)*(1-V166)))</f>
        <v>0.214975620055081</v>
      </c>
      <c r="X166" s="24" t="n">
        <f aca="true">RAND()</f>
        <v>0.5336353109975</v>
      </c>
      <c r="Y166" s="26" t="n">
        <f aca="false">IF(X166&lt;=(Datos!$D$27-Datos!$C$27)/(Datos!$E$27-Datos!$C$27),Datos!$C$27+SQRT((Datos!$E$27-Datos!$C$27)*(Datos!$D$27-Datos!$C$27)*X166),Datos!$E$27-SQRT((Datos!$E$27-Datos!$C$27)*(Datos!$E$27-Datos!$D$27)*(1-X166)))</f>
        <v>0.22981664299179</v>
      </c>
      <c r="Z166" s="24" t="n">
        <f aca="false">(1+Q166)</f>
        <v>1.14077001951125</v>
      </c>
      <c r="AA166" s="24" t="n">
        <f aca="false">Z166*(1+S166)</f>
        <v>1.32936933116926</v>
      </c>
      <c r="AB166" s="24" t="n">
        <f aca="false">AA166*(1+U166)</f>
        <v>1.57091468993549</v>
      </c>
      <c r="AC166" s="24" t="n">
        <f aca="false">AB166*(1+W166)</f>
        <v>1.90862304945801</v>
      </c>
      <c r="AD166" s="24" t="n">
        <f aca="false">AC166*(1+Y166)</f>
        <v>2.3472563914212</v>
      </c>
      <c r="AE166" s="23" t="n">
        <f aca="false">E166*Q166</f>
        <v>4645.38119287016</v>
      </c>
      <c r="AF166" s="23" t="n">
        <f aca="false">AE166*(1+S166)</f>
        <v>5413.38498011882</v>
      </c>
      <c r="AG166" s="23" t="n">
        <f aca="false">AF166*(1+U166)</f>
        <v>6396.99276051827</v>
      </c>
      <c r="AH166" s="23" t="n">
        <f aca="false">AG166*(1+W166)</f>
        <v>7772.19024569855</v>
      </c>
      <c r="AI166" s="23" t="n">
        <f aca="false">AH166*(1+Y166)</f>
        <v>9558.36891665852</v>
      </c>
      <c r="AJ166" s="25" t="n">
        <f aca="false">G166*Z166</f>
        <v>45445.490226923</v>
      </c>
      <c r="AK166" s="25" t="n">
        <f aca="false">I166*AA166</f>
        <v>50785.5276662481</v>
      </c>
      <c r="AL166" s="25" t="n">
        <f aca="false">K166*AB166</f>
        <v>65565.1502112145</v>
      </c>
      <c r="AM166" s="25" t="n">
        <f aca="false">M166*AC166</f>
        <v>74446.9175122883</v>
      </c>
      <c r="AN166" s="25" t="n">
        <f aca="false">O166*AD166</f>
        <v>89030.1751243437</v>
      </c>
      <c r="AO166" s="25" t="n">
        <f aca="false">C166/Datos!$D$8</f>
        <v>17731.8740479949</v>
      </c>
      <c r="AP166" s="25" t="n">
        <f aca="false">AJ166-AO166</f>
        <v>27713.6161789281</v>
      </c>
      <c r="AQ166" s="25" t="n">
        <f aca="false">AK166-AO166</f>
        <v>33053.6536182532</v>
      </c>
      <c r="AR166" s="25" t="n">
        <f aca="false">AL166-AO166</f>
        <v>47833.2761632196</v>
      </c>
      <c r="AS166" s="25" t="n">
        <f aca="false">AM166-AO166</f>
        <v>56715.0434642934</v>
      </c>
      <c r="AT166" s="25" t="n">
        <f aca="false">AN166-AO166</f>
        <v>71298.3010763488</v>
      </c>
      <c r="AU166" s="25" t="n">
        <f aca="false">AP166*Datos!$D$6</f>
        <v>13856.8080894641</v>
      </c>
      <c r="AV166" s="25" t="n">
        <f aca="false">AQ166*Datos!$D$6</f>
        <v>16526.8268091266</v>
      </c>
      <c r="AW166" s="25" t="n">
        <f aca="false">AR166*Datos!$D$6</f>
        <v>23916.6380816098</v>
      </c>
      <c r="AX166" s="25" t="n">
        <f aca="false">AS166*Datos!$D$6</f>
        <v>28357.5217321467</v>
      </c>
      <c r="AY166" s="25" t="n">
        <f aca="false">AT166*Datos!$D$6</f>
        <v>35649.1505381744</v>
      </c>
      <c r="AZ166" s="25" t="n">
        <f aca="false">AJ166-AU166-AE166</f>
        <v>26943.3009445888</v>
      </c>
      <c r="BA166" s="25" t="n">
        <f aca="false">AK166-AV166-AF166</f>
        <v>28845.3158770027</v>
      </c>
      <c r="BB166" s="25" t="n">
        <f aca="false">AL166-AW166-AG166</f>
        <v>35251.5193690864</v>
      </c>
      <c r="BC166" s="25" t="n">
        <f aca="false">AM166-AX166-AH166</f>
        <v>38317.2055344431</v>
      </c>
      <c r="BD166" s="25" t="n">
        <f aca="false">AN166-AY166-AI166</f>
        <v>43822.6556695108</v>
      </c>
      <c r="BE166" s="25" t="n">
        <f aca="false">AZ166/Z166</f>
        <v>23618.5212477203</v>
      </c>
      <c r="BF166" s="25" t="n">
        <f aca="false">BA166/AA166</f>
        <v>21698.4965732822</v>
      </c>
      <c r="BG166" s="25" t="n">
        <f aca="false">BB166/AB166</f>
        <v>22440.1233211042</v>
      </c>
      <c r="BH166" s="25" t="n">
        <f aca="false">BC166/AC166</f>
        <v>20075.8371567</v>
      </c>
      <c r="BI166" s="25" t="n">
        <f aca="false">BD166/AD166</f>
        <v>18669.7353683538</v>
      </c>
      <c r="BJ166" s="25" t="n">
        <f aca="false">E166*AD166</f>
        <v>77458.969838962</v>
      </c>
      <c r="BK166" s="25" t="n">
        <f aca="false">0.2*C166*AD166</f>
        <v>41621.2546910317</v>
      </c>
      <c r="BL166" s="25" t="n">
        <f aca="false">BJ166+BK166</f>
        <v>119080.224529994</v>
      </c>
      <c r="BM166" s="25" t="n">
        <f aca="false">BK166*Datos!$D$6</f>
        <v>20810.6273455158</v>
      </c>
      <c r="BN166" s="25" t="n">
        <f aca="false">BL166-BM166</f>
        <v>98269.5971844778</v>
      </c>
      <c r="BO166" s="25" t="n">
        <f aca="false">BN166/AD166</f>
        <v>41865.7278104069</v>
      </c>
      <c r="BP166" s="25" t="n">
        <f aca="false">-(C166+E166)</f>
        <v>-121659.161026384</v>
      </c>
      <c r="BQ166" s="25" t="n">
        <f aca="false">BE166</f>
        <v>23618.5212477203</v>
      </c>
      <c r="BR166" s="25" t="n">
        <f aca="false">BF166</f>
        <v>21698.4965732822</v>
      </c>
      <c r="BS166" s="25" t="n">
        <f aca="false">BG166</f>
        <v>22440.1233211042</v>
      </c>
      <c r="BT166" s="25" t="n">
        <f aca="false">BH166</f>
        <v>20075.8371567</v>
      </c>
      <c r="BU166" s="25" t="n">
        <f aca="false">BI166+BO166</f>
        <v>60535.4631787607</v>
      </c>
      <c r="BV166" s="27" t="n">
        <f aca="false">IFERROR(IRR(BP166:BU166,0.1),NA())*100</f>
        <v>5.9773060698729</v>
      </c>
    </row>
    <row r="167" customFormat="false" ht="15" hidden="false" customHeight="true" outlineLevel="0" collapsed="false">
      <c r="A167" s="23" t="n">
        <v>166</v>
      </c>
      <c r="B167" s="24" t="n">
        <f aca="true">RAND()</f>
        <v>0.983675546716925</v>
      </c>
      <c r="C167" s="25" t="n">
        <f aca="false">IF(B167&lt;=(Datos!$D$14-Datos!$C$14)/(Datos!$E$14-Datos!$C$14),Datos!$C$14+SQRT((Datos!$E$14-Datos!$C$14)*(Datos!$D$14-Datos!$C$14)*B167),Datos!$E$14-SQRT((Datos!$E$14-Datos!$C$14)*(Datos!$E$14-Datos!$D$14)*(1-B167)))</f>
        <v>95574.0149187226</v>
      </c>
      <c r="D167" s="24" t="n">
        <f aca="true">RAND()</f>
        <v>0.543602382624931</v>
      </c>
      <c r="E167" s="25" t="n">
        <f aca="false">IF(D167&lt;=(Datos!$D$15-Datos!$C$15)/(Datos!$E$15-Datos!$C$15),Datos!$C$15+SQRT((Datos!$E$15-Datos!$C$15)*(Datos!$D$15-Datos!$C$15)*D167),Datos!$E$15-SQRT((Datos!$E$15-Datos!$C$15)*(Datos!$E$15-Datos!$D$15)*(1-D167)))</f>
        <v>31725.9657599052</v>
      </c>
      <c r="F167" s="24" t="n">
        <f aca="true">RAND()</f>
        <v>0.658827333789724</v>
      </c>
      <c r="G167" s="25" t="n">
        <f aca="false">IF(F167&lt;=(Datos!$D$19-Datos!$C$19)/(Datos!$E$19-Datos!$C$19),Datos!$C$19+SQRT((Datos!$E$19-Datos!$C$19)*(Datos!$D$19-Datos!$C$19)*F167),Datos!$E$19-SQRT((Datos!$E$19-Datos!$C$19)*(Datos!$E$19-Datos!$D$19)*(1-F167)))</f>
        <v>39941.0311370833</v>
      </c>
      <c r="H167" s="24" t="n">
        <f aca="true">RAND()</f>
        <v>0.522744806011355</v>
      </c>
      <c r="I167" s="25" t="n">
        <f aca="false">IF(H167&lt;=(Datos!$D$19-Datos!$C$19)/(Datos!$E$19-Datos!$C$19),Datos!$C$19+SQRT((Datos!$E$19-Datos!$C$19)*(Datos!$D$19-Datos!$C$19)*H167),Datos!$E$19-SQRT((Datos!$E$19-Datos!$C$19)*(Datos!$E$19-Datos!$D$19)*(1-H167)))</f>
        <v>38855.0392941931</v>
      </c>
      <c r="J167" s="24" t="n">
        <f aca="true">RAND()</f>
        <v>0.819666811380583</v>
      </c>
      <c r="K167" s="25" t="n">
        <f aca="false">IF(J167&lt;=(Datos!$D$19-Datos!$C$19)/(Datos!$E$19-Datos!$C$19),Datos!$C$19+SQRT((Datos!$E$19-Datos!$C$19)*(Datos!$D$19-Datos!$C$19)*J167),Datos!$E$19-SQRT((Datos!$E$19-Datos!$C$19)*(Datos!$E$19-Datos!$D$19)*(1-J167)))</f>
        <v>41322.3663659282</v>
      </c>
      <c r="L167" s="24" t="n">
        <f aca="true">RAND()</f>
        <v>0.285866486670554</v>
      </c>
      <c r="M167" s="25" t="n">
        <f aca="false">IF(L167&lt;=(Datos!$D$19-Datos!$C$19)/(Datos!$E$19-Datos!$C$19),Datos!$C$19+SQRT((Datos!$E$19-Datos!$C$19)*(Datos!$D$19-Datos!$C$19)*L167),Datos!$E$19-SQRT((Datos!$E$19-Datos!$C$19)*(Datos!$E$19-Datos!$D$19)*(1-L167)))</f>
        <v>36548.2801559328</v>
      </c>
      <c r="N167" s="24" t="n">
        <f aca="true">RAND()</f>
        <v>0.40488637303669</v>
      </c>
      <c r="O167" s="25" t="n">
        <f aca="false">IF(N167&lt;=(Datos!$D$19-Datos!$C$19)/(Datos!$E$19-Datos!$C$19),Datos!$C$19+SQRT((Datos!$E$19-Datos!$C$19)*(Datos!$D$19-Datos!$C$19)*N167),Datos!$E$19-SQRT((Datos!$E$19-Datos!$C$19)*(Datos!$E$19-Datos!$D$19)*(1-N167)))</f>
        <v>37793.1351813955</v>
      </c>
      <c r="P167" s="24" t="n">
        <f aca="true">RAND()</f>
        <v>0.533853152672657</v>
      </c>
      <c r="Q167" s="26" t="n">
        <f aca="false">IF(P167&lt;=(Datos!$D$23-Datos!$C$23)/(Datos!$E$23-Datos!$C$23),Datos!$C$23+SQRT((Datos!$E$23-Datos!$C$23)*(Datos!$D$23-Datos!$C$23)*P167),Datos!$E$23-SQRT((Datos!$E$23-Datos!$C$23)*(Datos!$E$23-Datos!$D$23)*(1-P167)))</f>
        <v>0.151033392929285</v>
      </c>
      <c r="R167" s="24" t="n">
        <f aca="true">RAND()</f>
        <v>0.45444646981797</v>
      </c>
      <c r="S167" s="26" t="n">
        <f aca="false">IF(R167&lt;=(Datos!$D$24-Datos!$C$24)/(Datos!$E$24-Datos!$C$24),Datos!$C$24+SQRT((Datos!$E$24-Datos!$C$24)*(Datos!$D$24-Datos!$C$24)*R167),Datos!$E$24-SQRT((Datos!$E$24-Datos!$C$24)*(Datos!$E$24-Datos!$D$24)*(1-R167)))</f>
        <v>0.148600763026051</v>
      </c>
      <c r="T167" s="24" t="n">
        <f aca="true">RAND()</f>
        <v>0.979584361363</v>
      </c>
      <c r="U167" s="26" t="n">
        <f aca="false">IF(T167&lt;=(Datos!$D$25-Datos!$C$25)/(Datos!$E$25-Datos!$C$25),Datos!$C$25+SQRT((Datos!$E$25-Datos!$C$25)*(Datos!$D$25-Datos!$C$25)*T167),Datos!$E$25-SQRT((Datos!$E$25-Datos!$C$25)*(Datos!$E$25-Datos!$D$25)*(1-T167)))</f>
        <v>0.21243932620836</v>
      </c>
      <c r="V167" s="24" t="n">
        <f aca="true">RAND()</f>
        <v>0.315738536200992</v>
      </c>
      <c r="W167" s="26" t="n">
        <f aca="false">IF(V167&lt;=(Datos!$D$26-Datos!$C$26)/(Datos!$E$26-Datos!$C$26),Datos!$C$26+SQRT((Datos!$E$26-Datos!$C$26)*(Datos!$D$26-Datos!$C$26)*V167),Datos!$E$26-SQRT((Datos!$E$26-Datos!$C$26)*(Datos!$E$26-Datos!$D$26)*(1-V167)))</f>
        <v>0.201062129967718</v>
      </c>
      <c r="X167" s="24" t="n">
        <f aca="true">RAND()</f>
        <v>0.400758145172712</v>
      </c>
      <c r="Y167" s="26" t="n">
        <f aca="false">IF(X167&lt;=(Datos!$D$27-Datos!$C$27)/(Datos!$E$27-Datos!$C$27),Datos!$C$27+SQRT((Datos!$E$27-Datos!$C$27)*(Datos!$D$27-Datos!$C$27)*X167),Datos!$E$27-SQRT((Datos!$E$27-Datos!$C$27)*(Datos!$E$27-Datos!$D$27)*(1-X167)))</f>
        <v>0.223114975467463</v>
      </c>
      <c r="Z167" s="24" t="n">
        <f aca="false">(1+Q167)</f>
        <v>1.15103339292928</v>
      </c>
      <c r="AA167" s="24" t="n">
        <f aca="false">Z167*(1+S167)</f>
        <v>1.32207783338704</v>
      </c>
      <c r="AB167" s="24" t="n">
        <f aca="false">AA167*(1+U167)</f>
        <v>1.60293915750679</v>
      </c>
      <c r="AC167" s="24" t="n">
        <f aca="false">AB167*(1+W167)</f>
        <v>1.92522951872377</v>
      </c>
      <c r="AD167" s="24" t="n">
        <f aca="false">AC167*(1+Y167)</f>
        <v>2.35477705556306</v>
      </c>
      <c r="AE167" s="23" t="n">
        <f aca="false">E167*Q167</f>
        <v>4791.6802526768</v>
      </c>
      <c r="AF167" s="23" t="n">
        <f aca="false">AE167*(1+S167)</f>
        <v>5503.72759440143</v>
      </c>
      <c r="AG167" s="23" t="n">
        <f aca="false">AF167*(1+U167)</f>
        <v>6672.93577619043</v>
      </c>
      <c r="AH167" s="23" t="n">
        <f aca="false">AG167*(1+W167)</f>
        <v>8014.61045648907</v>
      </c>
      <c r="AI167" s="23" t="n">
        <f aca="false">AH167*(1+Y167)</f>
        <v>9802.7900718699</v>
      </c>
      <c r="AJ167" s="25" t="n">
        <f aca="false">G167*Z167</f>
        <v>45973.4605868111</v>
      </c>
      <c r="AK167" s="25" t="n">
        <f aca="false">I167*AA167</f>
        <v>51369.3861662351</v>
      </c>
      <c r="AL167" s="25" t="n">
        <f aca="false">K167*AB167</f>
        <v>66237.2391287879</v>
      </c>
      <c r="AM167" s="25" t="n">
        <f aca="false">M167*AC167</f>
        <v>70363.8278147879</v>
      </c>
      <c r="AN167" s="25" t="n">
        <f aca="false">O167*AD167</f>
        <v>88994.4075829429</v>
      </c>
      <c r="AO167" s="25" t="n">
        <f aca="false">C167/Datos!$D$8</f>
        <v>19114.8029837445</v>
      </c>
      <c r="AP167" s="25" t="n">
        <f aca="false">AJ167-AO167</f>
        <v>26858.6576030666</v>
      </c>
      <c r="AQ167" s="25" t="n">
        <f aca="false">AK167-AO167</f>
        <v>32254.5831824906</v>
      </c>
      <c r="AR167" s="25" t="n">
        <f aca="false">AL167-AO167</f>
        <v>47122.4361450434</v>
      </c>
      <c r="AS167" s="25" t="n">
        <f aca="false">AM167-AO167</f>
        <v>51249.0248310433</v>
      </c>
      <c r="AT167" s="25" t="n">
        <f aca="false">AN167-AO167</f>
        <v>69879.6045991984</v>
      </c>
      <c r="AU167" s="25" t="n">
        <f aca="false">AP167*Datos!$D$6</f>
        <v>13429.3288015333</v>
      </c>
      <c r="AV167" s="25" t="n">
        <f aca="false">AQ167*Datos!$D$6</f>
        <v>16127.2915912453</v>
      </c>
      <c r="AW167" s="25" t="n">
        <f aca="false">AR167*Datos!$D$6</f>
        <v>23561.2180725217</v>
      </c>
      <c r="AX167" s="25" t="n">
        <f aca="false">AS167*Datos!$D$6</f>
        <v>25624.5124155217</v>
      </c>
      <c r="AY167" s="25" t="n">
        <f aca="false">AT167*Datos!$D$6</f>
        <v>34939.8022995992</v>
      </c>
      <c r="AZ167" s="25" t="n">
        <f aca="false">AJ167-AU167-AE167</f>
        <v>27752.451532601</v>
      </c>
      <c r="BA167" s="25" t="n">
        <f aca="false">AK167-AV167-AF167</f>
        <v>29738.3669805884</v>
      </c>
      <c r="BB167" s="25" t="n">
        <f aca="false">AL167-AW167-AG167</f>
        <v>36003.0852800758</v>
      </c>
      <c r="BC167" s="25" t="n">
        <f aca="false">AM167-AX167-AH167</f>
        <v>36724.7049427771</v>
      </c>
      <c r="BD167" s="25" t="n">
        <f aca="false">AN167-AY167-AI167</f>
        <v>44251.8152114738</v>
      </c>
      <c r="BE167" s="25" t="n">
        <f aca="false">AZ167/Z167</f>
        <v>24110.9004335429</v>
      </c>
      <c r="BF167" s="25" t="n">
        <f aca="false">BA167/AA167</f>
        <v>22493.6582624651</v>
      </c>
      <c r="BG167" s="25" t="n">
        <f aca="false">BB167/AB167</f>
        <v>22460.6686482567</v>
      </c>
      <c r="BH167" s="25" t="n">
        <f aca="false">BC167/AC167</f>
        <v>19075.4944205935</v>
      </c>
      <c r="BI167" s="25" t="n">
        <f aca="false">BD167/AD167</f>
        <v>18792.3587529999</v>
      </c>
      <c r="BJ167" s="25" t="n">
        <f aca="false">E167*AD167</f>
        <v>74707.576237004</v>
      </c>
      <c r="BK167" s="25" t="n">
        <f aca="false">0.2*C167*AD167</f>
        <v>45011.0994877298</v>
      </c>
      <c r="BL167" s="25" t="n">
        <f aca="false">BJ167+BK167</f>
        <v>119718.675724734</v>
      </c>
      <c r="BM167" s="25" t="n">
        <f aca="false">BK167*Datos!$D$6</f>
        <v>22505.5497438649</v>
      </c>
      <c r="BN167" s="25" t="n">
        <f aca="false">BL167-BM167</f>
        <v>97213.1259808689</v>
      </c>
      <c r="BO167" s="25" t="n">
        <f aca="false">BN167/AD167</f>
        <v>41283.3672517775</v>
      </c>
      <c r="BP167" s="25" t="n">
        <f aca="false">-(C167+E167)</f>
        <v>-127299.980678628</v>
      </c>
      <c r="BQ167" s="25" t="n">
        <f aca="false">BE167</f>
        <v>24110.9004335429</v>
      </c>
      <c r="BR167" s="25" t="n">
        <f aca="false">BF167</f>
        <v>22493.6582624651</v>
      </c>
      <c r="BS167" s="25" t="n">
        <f aca="false">BG167</f>
        <v>22460.6686482567</v>
      </c>
      <c r="BT167" s="25" t="n">
        <f aca="false">BH167</f>
        <v>19075.4944205935</v>
      </c>
      <c r="BU167" s="25" t="n">
        <f aca="false">BI167+BO167</f>
        <v>60075.7260047775</v>
      </c>
      <c r="BV167" s="27" t="n">
        <f aca="false">IFERROR(IRR(BP167:BU167,0.1),NA())*100</f>
        <v>4.56274021906702</v>
      </c>
    </row>
    <row r="168" customFormat="false" ht="15" hidden="false" customHeight="true" outlineLevel="0" collapsed="false">
      <c r="A168" s="23" t="n">
        <v>167</v>
      </c>
      <c r="B168" s="24" t="n">
        <f aca="true">RAND()</f>
        <v>0.15815401707026</v>
      </c>
      <c r="C168" s="25" t="n">
        <f aca="false">IF(B168&lt;=(Datos!$D$14-Datos!$C$14)/(Datos!$E$14-Datos!$C$14),Datos!$C$14+SQRT((Datos!$E$14-Datos!$C$14)*(Datos!$D$14-Datos!$C$14)*B168),Datos!$E$14-SQRT((Datos!$E$14-Datos!$C$14)*(Datos!$E$14-Datos!$D$14)*(1-B168)))</f>
        <v>67953.7165418504</v>
      </c>
      <c r="D168" s="24" t="n">
        <f aca="true">RAND()</f>
        <v>0.323120786441922</v>
      </c>
      <c r="E168" s="25" t="n">
        <f aca="false">IF(D168&lt;=(Datos!$D$15-Datos!$C$15)/(Datos!$E$15-Datos!$C$15),Datos!$C$15+SQRT((Datos!$E$15-Datos!$C$15)*(Datos!$D$15-Datos!$C$15)*D168),Datos!$E$15-SQRT((Datos!$E$15-Datos!$C$15)*(Datos!$E$15-Datos!$D$15)*(1-D168)))</f>
        <v>29922.8100697817</v>
      </c>
      <c r="F168" s="24" t="n">
        <f aca="true">RAND()</f>
        <v>0.879706896152507</v>
      </c>
      <c r="G168" s="25" t="n">
        <f aca="false">IF(F168&lt;=(Datos!$D$19-Datos!$C$19)/(Datos!$E$19-Datos!$C$19),Datos!$C$19+SQRT((Datos!$E$19-Datos!$C$19)*(Datos!$D$19-Datos!$C$19)*F168),Datos!$E$19-SQRT((Datos!$E$19-Datos!$C$19)*(Datos!$E$19-Datos!$D$19)*(1-F168)))</f>
        <v>41996.3384364143</v>
      </c>
      <c r="H168" s="24" t="n">
        <f aca="true">RAND()</f>
        <v>0.172648500620154</v>
      </c>
      <c r="I168" s="25" t="n">
        <f aca="false">IF(H168&lt;=(Datos!$D$19-Datos!$C$19)/(Datos!$E$19-Datos!$C$19),Datos!$C$19+SQRT((Datos!$E$19-Datos!$C$19)*(Datos!$D$19-Datos!$C$19)*H168),Datos!$E$19-SQRT((Datos!$E$19-Datos!$C$19)*(Datos!$E$19-Datos!$D$19)*(1-H168)))</f>
        <v>35088.936538514</v>
      </c>
      <c r="J168" s="24" t="n">
        <f aca="true">RAND()</f>
        <v>0.375752047462484</v>
      </c>
      <c r="K168" s="25" t="n">
        <f aca="false">IF(J168&lt;=(Datos!$D$19-Datos!$C$19)/(Datos!$E$19-Datos!$C$19),Datos!$C$19+SQRT((Datos!$E$19-Datos!$C$19)*(Datos!$D$19-Datos!$C$19)*J168),Datos!$E$19-SQRT((Datos!$E$19-Datos!$C$19)*(Datos!$E$19-Datos!$D$19)*(1-J168)))</f>
        <v>37507.5167078983</v>
      </c>
      <c r="L168" s="24" t="n">
        <f aca="true">RAND()</f>
        <v>0.223578645129383</v>
      </c>
      <c r="M168" s="25" t="n">
        <f aca="false">IF(L168&lt;=(Datos!$D$19-Datos!$C$19)/(Datos!$E$19-Datos!$C$19),Datos!$C$19+SQRT((Datos!$E$19-Datos!$C$19)*(Datos!$D$19-Datos!$C$19)*L168),Datos!$E$19-SQRT((Datos!$E$19-Datos!$C$19)*(Datos!$E$19-Datos!$D$19)*(1-L168)))</f>
        <v>35791.0963357043</v>
      </c>
      <c r="N168" s="24" t="n">
        <f aca="true">RAND()</f>
        <v>0.879203896677214</v>
      </c>
      <c r="O168" s="25" t="n">
        <f aca="false">IF(N168&lt;=(Datos!$D$19-Datos!$C$19)/(Datos!$E$19-Datos!$C$19),Datos!$C$19+SQRT((Datos!$E$19-Datos!$C$19)*(Datos!$D$19-Datos!$C$19)*N168),Datos!$E$19-SQRT((Datos!$E$19-Datos!$C$19)*(Datos!$E$19-Datos!$D$19)*(1-N168)))</f>
        <v>41990.065158644</v>
      </c>
      <c r="P168" s="24" t="n">
        <f aca="true">RAND()</f>
        <v>0.156480153532947</v>
      </c>
      <c r="Q168" s="26" t="n">
        <f aca="false">IF(P168&lt;=(Datos!$D$23-Datos!$C$23)/(Datos!$E$23-Datos!$C$23),Datos!$C$23+SQRT((Datos!$E$23-Datos!$C$23)*(Datos!$D$23-Datos!$C$23)*P168),Datos!$E$23-SQRT((Datos!$E$23-Datos!$C$23)*(Datos!$E$23-Datos!$D$23)*(1-P168)))</f>
        <v>0.136782856620948</v>
      </c>
      <c r="R168" s="24" t="n">
        <f aca="true">RAND()</f>
        <v>0.0421965071081788</v>
      </c>
      <c r="S168" s="26" t="n">
        <f aca="false">IF(R168&lt;=(Datos!$D$24-Datos!$C$24)/(Datos!$E$24-Datos!$C$24),Datos!$C$24+SQRT((Datos!$E$24-Datos!$C$24)*(Datos!$D$24-Datos!$C$24)*R168),Datos!$E$24-SQRT((Datos!$E$24-Datos!$C$24)*(Datos!$E$24-Datos!$D$24)*(1-R168)))</f>
        <v>0.128715142729452</v>
      </c>
      <c r="T168" s="24" t="n">
        <f aca="true">RAND()</f>
        <v>0.76862898661785</v>
      </c>
      <c r="U168" s="26" t="n">
        <f aca="false">IF(T168&lt;=(Datos!$D$25-Datos!$C$25)/(Datos!$E$25-Datos!$C$25),Datos!$C$25+SQRT((Datos!$E$25-Datos!$C$25)*(Datos!$D$25-Datos!$C$25)*T168),Datos!$E$25-SQRT((Datos!$E$25-Datos!$C$25)*(Datos!$E$25-Datos!$D$25)*(1-T168)))</f>
        <v>0.194547321605182</v>
      </c>
      <c r="V168" s="24" t="n">
        <f aca="true">RAND()</f>
        <v>0.893037277081228</v>
      </c>
      <c r="W168" s="26" t="n">
        <f aca="false">IF(V168&lt;=(Datos!$D$26-Datos!$C$26)/(Datos!$E$26-Datos!$C$26),Datos!$C$26+SQRT((Datos!$E$26-Datos!$C$26)*(Datos!$D$26-Datos!$C$26)*V168),Datos!$E$26-SQRT((Datos!$E$26-Datos!$C$26)*(Datos!$E$26-Datos!$D$26)*(1-V168)))</f>
        <v>0.230651368776689</v>
      </c>
      <c r="X168" s="24" t="n">
        <f aca="true">RAND()</f>
        <v>0.597155744150637</v>
      </c>
      <c r="Y168" s="26" t="n">
        <f aca="false">IF(X168&lt;=(Datos!$D$27-Datos!$C$27)/(Datos!$E$27-Datos!$C$27),Datos!$C$27+SQRT((Datos!$E$27-Datos!$C$27)*(Datos!$D$27-Datos!$C$27)*X168),Datos!$E$27-SQRT((Datos!$E$27-Datos!$C$27)*(Datos!$E$27-Datos!$D$27)*(1-X168)))</f>
        <v>0.233359256206761</v>
      </c>
      <c r="Z168" s="24" t="n">
        <f aca="false">(1+Q168)</f>
        <v>1.13678285662095</v>
      </c>
      <c r="AA168" s="24" t="n">
        <f aca="false">Z168*(1+S168)</f>
        <v>1.28310402426331</v>
      </c>
      <c r="AB168" s="24" t="n">
        <f aca="false">AA168*(1+U168)</f>
        <v>1.53272847552457</v>
      </c>
      <c r="AC168" s="24" t="n">
        <f aca="false">AB168*(1+W168)</f>
        <v>1.88625439636731</v>
      </c>
      <c r="AD168" s="24" t="n">
        <f aca="false">AC168*(1+Y168)</f>
        <v>2.32642931932032</v>
      </c>
      <c r="AE168" s="23" t="n">
        <f aca="false">E168*Q168</f>
        <v>4092.92743947081</v>
      </c>
      <c r="AF168" s="23" t="n">
        <f aca="false">AE168*(1+S168)</f>
        <v>4619.74917902359</v>
      </c>
      <c r="AG168" s="23" t="n">
        <f aca="false">AF168*(1+U168)</f>
        <v>5518.50900829037</v>
      </c>
      <c r="AH168" s="23" t="n">
        <f aca="false">AG168*(1+W168)</f>
        <v>6791.36066465903</v>
      </c>
      <c r="AI168" s="23" t="n">
        <f aca="false">AH168*(1+Y168)</f>
        <v>8376.18753799572</v>
      </c>
      <c r="AJ168" s="25" t="n">
        <f aca="false">G168*Z168</f>
        <v>47740.7175753672</v>
      </c>
      <c r="AK168" s="25" t="n">
        <f aca="false">I168*AA168</f>
        <v>45022.7556796872</v>
      </c>
      <c r="AL168" s="25" t="n">
        <f aca="false">K168*AB168</f>
        <v>57488.8389044092</v>
      </c>
      <c r="AM168" s="25" t="n">
        <f aca="false">M168*AC168</f>
        <v>67511.1128140282</v>
      </c>
      <c r="AN168" s="25" t="n">
        <f aca="false">O168*AD168</f>
        <v>97686.9187052401</v>
      </c>
      <c r="AO168" s="25" t="n">
        <f aca="false">C168/Datos!$D$8</f>
        <v>13590.7433083701</v>
      </c>
      <c r="AP168" s="25" t="n">
        <f aca="false">AJ168-AO168</f>
        <v>34149.9742669971</v>
      </c>
      <c r="AQ168" s="25" t="n">
        <f aca="false">AK168-AO168</f>
        <v>31432.0123713171</v>
      </c>
      <c r="AR168" s="25" t="n">
        <f aca="false">AL168-AO168</f>
        <v>43898.0955960391</v>
      </c>
      <c r="AS168" s="25" t="n">
        <f aca="false">AM168-AO168</f>
        <v>53920.3695056582</v>
      </c>
      <c r="AT168" s="25" t="n">
        <f aca="false">AN168-AO168</f>
        <v>84096.17539687</v>
      </c>
      <c r="AU168" s="25" t="n">
        <f aca="false">AP168*Datos!$D$6</f>
        <v>17074.9871334986</v>
      </c>
      <c r="AV168" s="25" t="n">
        <f aca="false">AQ168*Datos!$D$6</f>
        <v>15716.0061856585</v>
      </c>
      <c r="AW168" s="25" t="n">
        <f aca="false">AR168*Datos!$D$6</f>
        <v>21949.0477980196</v>
      </c>
      <c r="AX168" s="25" t="n">
        <f aca="false">AS168*Datos!$D$6</f>
        <v>26960.1847528291</v>
      </c>
      <c r="AY168" s="25" t="n">
        <f aca="false">AT168*Datos!$D$6</f>
        <v>42048.087698435</v>
      </c>
      <c r="AZ168" s="25" t="n">
        <f aca="false">AJ168-AU168-AE168</f>
        <v>26572.8030023978</v>
      </c>
      <c r="BA168" s="25" t="n">
        <f aca="false">AK168-AV168-AF168</f>
        <v>24687.000315005</v>
      </c>
      <c r="BB168" s="25" t="n">
        <f aca="false">AL168-AW168-AG168</f>
        <v>30021.2820980993</v>
      </c>
      <c r="BC168" s="25" t="n">
        <f aca="false">AM168-AX168-AH168</f>
        <v>33759.5673965401</v>
      </c>
      <c r="BD168" s="25" t="n">
        <f aca="false">AN168-AY168-AI168</f>
        <v>47262.6434688094</v>
      </c>
      <c r="BE168" s="25" t="n">
        <f aca="false">AZ168/Z168</f>
        <v>23375.4431179448</v>
      </c>
      <c r="BF168" s="25" t="n">
        <f aca="false">BA168/AA168</f>
        <v>19240.0614822941</v>
      </c>
      <c r="BG168" s="25" t="n">
        <f aca="false">BB168/AB168</f>
        <v>19586.8234834123</v>
      </c>
      <c r="BH168" s="25" t="n">
        <f aca="false">BC168/AC168</f>
        <v>17897.674598695</v>
      </c>
      <c r="BI168" s="25" t="n">
        <f aca="false">BD168/AD168</f>
        <v>20315.5295010714</v>
      </c>
      <c r="BJ168" s="25" t="n">
        <f aca="false">E168*AD168</f>
        <v>69613.3026627936</v>
      </c>
      <c r="BK168" s="25" t="n">
        <f aca="false">0.2*C168*AD168</f>
        <v>31617.9037039486</v>
      </c>
      <c r="BL168" s="25" t="n">
        <f aca="false">BJ168+BK168</f>
        <v>101231.206366742</v>
      </c>
      <c r="BM168" s="25" t="n">
        <f aca="false">BK168*Datos!$D$6</f>
        <v>15808.9518519743</v>
      </c>
      <c r="BN168" s="25" t="n">
        <f aca="false">BL168-BM168</f>
        <v>85422.2545147679</v>
      </c>
      <c r="BO168" s="25" t="n">
        <f aca="false">BN168/AD168</f>
        <v>36718.1817239667</v>
      </c>
      <c r="BP168" s="25" t="n">
        <f aca="false">-(C168+E168)</f>
        <v>-97876.5266116321</v>
      </c>
      <c r="BQ168" s="25" t="n">
        <f aca="false">BE168</f>
        <v>23375.4431179448</v>
      </c>
      <c r="BR168" s="25" t="n">
        <f aca="false">BF168</f>
        <v>19240.0614822941</v>
      </c>
      <c r="BS168" s="25" t="n">
        <f aca="false">BG168</f>
        <v>19586.8234834123</v>
      </c>
      <c r="BT168" s="25" t="n">
        <f aca="false">BH168</f>
        <v>17897.674598695</v>
      </c>
      <c r="BU168" s="25" t="n">
        <f aca="false">BI168+BO168</f>
        <v>57033.7112250381</v>
      </c>
      <c r="BV168" s="27" t="n">
        <f aca="false">IFERROR(IRR(BP168:BU168,0.1),NA())*100</f>
        <v>10.5614001683077</v>
      </c>
    </row>
    <row r="169" customFormat="false" ht="15" hidden="false" customHeight="true" outlineLevel="0" collapsed="false">
      <c r="A169" s="23" t="n">
        <v>168</v>
      </c>
      <c r="B169" s="24" t="n">
        <f aca="true">RAND()</f>
        <v>0.945023884770708</v>
      </c>
      <c r="C169" s="25" t="n">
        <f aca="false">IF(B169&lt;=(Datos!$D$14-Datos!$C$14)/(Datos!$E$14-Datos!$C$14),Datos!$C$14+SQRT((Datos!$E$14-Datos!$C$14)*(Datos!$D$14-Datos!$C$14)*B169),Datos!$E$14-SQRT((Datos!$E$14-Datos!$C$14)*(Datos!$E$14-Datos!$D$14)*(1-B169)))</f>
        <v>91877.7257941418</v>
      </c>
      <c r="D169" s="24" t="n">
        <f aca="true">RAND()</f>
        <v>0.333066178615383</v>
      </c>
      <c r="E169" s="25" t="n">
        <f aca="false">IF(D169&lt;=(Datos!$D$15-Datos!$C$15)/(Datos!$E$15-Datos!$C$15),Datos!$C$15+SQRT((Datos!$E$15-Datos!$C$15)*(Datos!$D$15-Datos!$C$15)*D169),Datos!$E$15-SQRT((Datos!$E$15-Datos!$C$15)*(Datos!$E$15-Datos!$D$15)*(1-D169)))</f>
        <v>29997.9959379889</v>
      </c>
      <c r="F169" s="24" t="n">
        <f aca="true">RAND()</f>
        <v>0.757172764457856</v>
      </c>
      <c r="G169" s="25" t="n">
        <f aca="false">IF(F169&lt;=(Datos!$D$19-Datos!$C$19)/(Datos!$E$19-Datos!$C$19),Datos!$C$19+SQRT((Datos!$E$19-Datos!$C$19)*(Datos!$D$19-Datos!$C$19)*F169),Datos!$E$19-SQRT((Datos!$E$19-Datos!$C$19)*(Datos!$E$19-Datos!$D$19)*(1-F169)))</f>
        <v>40732.4430096763</v>
      </c>
      <c r="H169" s="24" t="n">
        <f aca="true">RAND()</f>
        <v>0.310727955867462</v>
      </c>
      <c r="I169" s="25" t="n">
        <f aca="false">IF(H169&lt;=(Datos!$D$19-Datos!$C$19)/(Datos!$E$19-Datos!$C$19),Datos!$C$19+SQRT((Datos!$E$19-Datos!$C$19)*(Datos!$D$19-Datos!$C$19)*H169),Datos!$E$19-SQRT((Datos!$E$19-Datos!$C$19)*(Datos!$E$19-Datos!$D$19)*(1-H169)))</f>
        <v>36827.0926008162</v>
      </c>
      <c r="J169" s="24" t="n">
        <f aca="true">RAND()</f>
        <v>0.462965246089236</v>
      </c>
      <c r="K169" s="25" t="n">
        <f aca="false">IF(J169&lt;=(Datos!$D$19-Datos!$C$19)/(Datos!$E$19-Datos!$C$19),Datos!$C$19+SQRT((Datos!$E$19-Datos!$C$19)*(Datos!$D$19-Datos!$C$19)*J169),Datos!$E$19-SQRT((Datos!$E$19-Datos!$C$19)*(Datos!$E$19-Datos!$D$19)*(1-J169)))</f>
        <v>38333.3538814445</v>
      </c>
      <c r="L169" s="24" t="n">
        <f aca="true">RAND()</f>
        <v>0.815076025772578</v>
      </c>
      <c r="M169" s="25" t="n">
        <f aca="false">IF(L169&lt;=(Datos!$D$19-Datos!$C$19)/(Datos!$E$19-Datos!$C$19),Datos!$C$19+SQRT((Datos!$E$19-Datos!$C$19)*(Datos!$D$19-Datos!$C$19)*L169),Datos!$E$19-SQRT((Datos!$E$19-Datos!$C$19)*(Datos!$E$19-Datos!$D$19)*(1-L169)))</f>
        <v>41275.8493495756</v>
      </c>
      <c r="N169" s="24" t="n">
        <f aca="true">RAND()</f>
        <v>0.880579666393852</v>
      </c>
      <c r="O169" s="25" t="n">
        <f aca="false">IF(N169&lt;=(Datos!$D$19-Datos!$C$19)/(Datos!$E$19-Datos!$C$19),Datos!$C$19+SQRT((Datos!$E$19-Datos!$C$19)*(Datos!$D$19-Datos!$C$19)*N169),Datos!$E$19-SQRT((Datos!$E$19-Datos!$C$19)*(Datos!$E$19-Datos!$D$19)*(1-N169)))</f>
        <v>42007.2546014635</v>
      </c>
      <c r="P169" s="24" t="n">
        <f aca="true">RAND()</f>
        <v>0.250480347838168</v>
      </c>
      <c r="Q169" s="26" t="n">
        <f aca="false">IF(P169&lt;=(Datos!$D$23-Datos!$C$23)/(Datos!$E$23-Datos!$C$23),Datos!$C$23+SQRT((Datos!$E$23-Datos!$C$23)*(Datos!$D$23-Datos!$C$23)*P169),Datos!$E$23-SQRT((Datos!$E$23-Datos!$C$23)*(Datos!$E$23-Datos!$D$23)*(1-P169)))</f>
        <v>0.141233573088595</v>
      </c>
      <c r="R169" s="24" t="n">
        <f aca="true">RAND()</f>
        <v>0.787830520238711</v>
      </c>
      <c r="S169" s="26" t="n">
        <f aca="false">IF(R169&lt;=(Datos!$D$24-Datos!$C$24)/(Datos!$E$24-Datos!$C$24),Datos!$C$24+SQRT((Datos!$E$24-Datos!$C$24)*(Datos!$D$24-Datos!$C$24)*R169),Datos!$E$24-SQRT((Datos!$E$24-Datos!$C$24)*(Datos!$E$24-Datos!$D$24)*(1-R169)))</f>
        <v>0.160457608550376</v>
      </c>
      <c r="T169" s="24" t="n">
        <f aca="true">RAND()</f>
        <v>0.200151956205512</v>
      </c>
      <c r="U169" s="26" t="n">
        <f aca="false">IF(T169&lt;=(Datos!$D$25-Datos!$C$25)/(Datos!$E$25-Datos!$C$25),Datos!$C$25+SQRT((Datos!$E$25-Datos!$C$25)*(Datos!$D$25-Datos!$C$25)*T169),Datos!$E$25-SQRT((Datos!$E$25-Datos!$C$25)*(Datos!$E$25-Datos!$D$25)*(1-T169)))</f>
        <v>0.170501685492456</v>
      </c>
      <c r="V169" s="24" t="n">
        <f aca="true">RAND()</f>
        <v>0.734942414449637</v>
      </c>
      <c r="W169" s="26" t="n">
        <f aca="false">IF(V169&lt;=(Datos!$D$26-Datos!$C$26)/(Datos!$E$26-Datos!$C$26),Datos!$C$26+SQRT((Datos!$E$26-Datos!$C$26)*(Datos!$D$26-Datos!$C$26)*V169),Datos!$E$26-SQRT((Datos!$E$26-Datos!$C$26)*(Datos!$E$26-Datos!$D$26)*(1-V169)))</f>
        <v>0.219541806530487</v>
      </c>
      <c r="X169" s="24" t="n">
        <f aca="true">RAND()</f>
        <v>0.0525966249356485</v>
      </c>
      <c r="Y169" s="26" t="n">
        <f aca="false">IF(X169&lt;=(Datos!$D$27-Datos!$C$27)/(Datos!$E$27-Datos!$C$27),Datos!$C$27+SQRT((Datos!$E$27-Datos!$C$27)*(Datos!$D$27-Datos!$C$27)*X169),Datos!$E$27-SQRT((Datos!$E$27-Datos!$C$27)*(Datos!$E$27-Datos!$D$27)*(1-X169)))</f>
        <v>0.201916832101119</v>
      </c>
      <c r="Z169" s="24" t="n">
        <f aca="false">(1+Q169)</f>
        <v>1.1412335730886</v>
      </c>
      <c r="AA169" s="24" t="n">
        <f aca="false">Z169*(1+S169)</f>
        <v>1.32435318302379</v>
      </c>
      <c r="AB169" s="24" t="n">
        <f aca="false">AA169*(1+U169)</f>
        <v>1.55015763291665</v>
      </c>
      <c r="AC169" s="24" t="n">
        <f aca="false">AB169*(1+W169)</f>
        <v>1.89048204005419</v>
      </c>
      <c r="AD169" s="24" t="n">
        <f aca="false">AC169*(1+Y169)</f>
        <v>2.272202184726</v>
      </c>
      <c r="AE169" s="23" t="n">
        <f aca="false">E169*Q169</f>
        <v>4236.72415181933</v>
      </c>
      <c r="AF169" s="23" t="n">
        <f aca="false">AE169*(1+S169)</f>
        <v>4916.53877730788</v>
      </c>
      <c r="AG169" s="23" t="n">
        <f aca="false">AF169*(1+U169)</f>
        <v>5754.81692562789</v>
      </c>
      <c r="AH169" s="23" t="n">
        <f aca="false">AG169*(1+W169)</f>
        <v>7018.23982973247</v>
      </c>
      <c r="AI169" s="23" t="n">
        <f aca="false">AH169*(1+Y169)</f>
        <v>8435.34058307794</v>
      </c>
      <c r="AJ169" s="25" t="n">
        <f aca="false">G169*Z169</f>
        <v>46485.2314765604</v>
      </c>
      <c r="AK169" s="25" t="n">
        <f aca="false">I169*AA169</f>
        <v>48772.0773074029</v>
      </c>
      <c r="AL169" s="25" t="n">
        <f aca="false">K169*AB169</f>
        <v>59422.7411146161</v>
      </c>
      <c r="AM169" s="25" t="n">
        <f aca="false">M169*AC169</f>
        <v>78031.2518833551</v>
      </c>
      <c r="AN169" s="25" t="n">
        <f aca="false">O169*AD169</f>
        <v>95448.9756797866</v>
      </c>
      <c r="AO169" s="25" t="n">
        <f aca="false">C169/Datos!$D$8</f>
        <v>18375.5451588284</v>
      </c>
      <c r="AP169" s="25" t="n">
        <f aca="false">AJ169-AO169</f>
        <v>28109.6863177321</v>
      </c>
      <c r="AQ169" s="25" t="n">
        <f aca="false">AK169-AO169</f>
        <v>30396.5321485745</v>
      </c>
      <c r="AR169" s="25" t="n">
        <f aca="false">AL169-AO169</f>
        <v>41047.1959557878</v>
      </c>
      <c r="AS169" s="25" t="n">
        <f aca="false">AM169-AO169</f>
        <v>59655.7067245268</v>
      </c>
      <c r="AT169" s="25" t="n">
        <f aca="false">AN169-AO169</f>
        <v>77073.4305209582</v>
      </c>
      <c r="AU169" s="25" t="n">
        <f aca="false">AP169*Datos!$D$6</f>
        <v>14054.843158866</v>
      </c>
      <c r="AV169" s="25" t="n">
        <f aca="false">AQ169*Datos!$D$6</f>
        <v>15198.2660742873</v>
      </c>
      <c r="AW169" s="25" t="n">
        <f aca="false">AR169*Datos!$D$6</f>
        <v>20523.5979778939</v>
      </c>
      <c r="AX169" s="25" t="n">
        <f aca="false">AS169*Datos!$D$6</f>
        <v>29827.8533622634</v>
      </c>
      <c r="AY169" s="25" t="n">
        <f aca="false">AT169*Datos!$D$6</f>
        <v>38536.7152604791</v>
      </c>
      <c r="AZ169" s="25" t="n">
        <f aca="false">AJ169-AU169-AE169</f>
        <v>28193.6641658751</v>
      </c>
      <c r="BA169" s="25" t="n">
        <f aca="false">AK169-AV169-AF169</f>
        <v>28657.2724558077</v>
      </c>
      <c r="BB169" s="25" t="n">
        <f aca="false">AL169-AW169-AG169</f>
        <v>33144.3262110944</v>
      </c>
      <c r="BC169" s="25" t="n">
        <f aca="false">AM169-AX169-AH169</f>
        <v>41185.1586913593</v>
      </c>
      <c r="BD169" s="25" t="n">
        <f aca="false">AN169-AY169-AI169</f>
        <v>48476.9198362295</v>
      </c>
      <c r="BE169" s="25" t="n">
        <f aca="false">AZ169/Z169</f>
        <v>24704.5520134609</v>
      </c>
      <c r="BF169" s="25" t="n">
        <f aca="false">BA169/AA169</f>
        <v>21638.6933811544</v>
      </c>
      <c r="BG169" s="25" t="n">
        <f aca="false">BB169/AB169</f>
        <v>21381.2618196336</v>
      </c>
      <c r="BH169" s="25" t="n">
        <f aca="false">BC169/AC169</f>
        <v>21785.5329057655</v>
      </c>
      <c r="BI169" s="25" t="n">
        <f aca="false">BD169/AD169</f>
        <v>21334.7738868033</v>
      </c>
      <c r="BJ169" s="25" t="n">
        <f aca="false">E169*AD169</f>
        <v>68161.5119076999</v>
      </c>
      <c r="BK169" s="25" t="n">
        <f aca="false">0.2*C169*AD169</f>
        <v>41752.953855421</v>
      </c>
      <c r="BL169" s="25" t="n">
        <f aca="false">BJ169+BK169</f>
        <v>109914.465763121</v>
      </c>
      <c r="BM169" s="25" t="n">
        <f aca="false">BK169*Datos!$D$6</f>
        <v>20876.4769277105</v>
      </c>
      <c r="BN169" s="25" t="n">
        <f aca="false">BL169-BM169</f>
        <v>89037.9888354104</v>
      </c>
      <c r="BO169" s="25" t="n">
        <f aca="false">BN169/AD169</f>
        <v>39185.7685174031</v>
      </c>
      <c r="BP169" s="25" t="n">
        <f aca="false">-(C169+E169)</f>
        <v>-121875.721732131</v>
      </c>
      <c r="BQ169" s="25" t="n">
        <f aca="false">BE169</f>
        <v>24704.5520134609</v>
      </c>
      <c r="BR169" s="25" t="n">
        <f aca="false">BF169</f>
        <v>21638.6933811544</v>
      </c>
      <c r="BS169" s="25" t="n">
        <f aca="false">BG169</f>
        <v>21381.2618196336</v>
      </c>
      <c r="BT169" s="25" t="n">
        <f aca="false">BH169</f>
        <v>21785.5329057655</v>
      </c>
      <c r="BU169" s="25" t="n">
        <f aca="false">BI169+BO169</f>
        <v>60520.5424042064</v>
      </c>
      <c r="BV169" s="27" t="n">
        <f aca="false">IFERROR(IRR(BP169:BU169,0.1),NA())*100</f>
        <v>6.29140489869279</v>
      </c>
    </row>
    <row r="170" customFormat="false" ht="15" hidden="false" customHeight="true" outlineLevel="0" collapsed="false">
      <c r="A170" s="23" t="n">
        <v>169</v>
      </c>
      <c r="B170" s="24" t="n">
        <f aca="true">RAND()</f>
        <v>0.476518955068089</v>
      </c>
      <c r="C170" s="25" t="n">
        <f aca="false">IF(B170&lt;=(Datos!$D$14-Datos!$C$14)/(Datos!$E$14-Datos!$C$14),Datos!$C$14+SQRT((Datos!$E$14-Datos!$C$14)*(Datos!$D$14-Datos!$C$14)*B170),Datos!$E$14-SQRT((Datos!$E$14-Datos!$C$14)*(Datos!$E$14-Datos!$D$14)*(1-B170)))</f>
        <v>74936.5354765489</v>
      </c>
      <c r="D170" s="24" t="n">
        <f aca="true">RAND()</f>
        <v>0.367722436399275</v>
      </c>
      <c r="E170" s="25" t="n">
        <f aca="false">IF(D170&lt;=(Datos!$D$15-Datos!$C$15)/(Datos!$E$15-Datos!$C$15),Datos!$C$15+SQRT((Datos!$E$15-Datos!$C$15)*(Datos!$D$15-Datos!$C$15)*D170),Datos!$E$15-SQRT((Datos!$E$15-Datos!$C$15)*(Datos!$E$15-Datos!$D$15)*(1-D170)))</f>
        <v>30261.3330203714</v>
      </c>
      <c r="F170" s="24" t="n">
        <f aca="true">RAND()</f>
        <v>0.639450771806613</v>
      </c>
      <c r="G170" s="25" t="n">
        <f aca="false">IF(F170&lt;=(Datos!$D$19-Datos!$C$19)/(Datos!$E$19-Datos!$C$19),Datos!$C$19+SQRT((Datos!$E$19-Datos!$C$19)*(Datos!$D$19-Datos!$C$19)*F170),Datos!$E$19-SQRT((Datos!$E$19-Datos!$C$19)*(Datos!$E$19-Datos!$D$19)*(1-F170)))</f>
        <v>39793.7539161954</v>
      </c>
      <c r="H170" s="24" t="n">
        <f aca="true">RAND()</f>
        <v>0.330041450398718</v>
      </c>
      <c r="I170" s="25" t="n">
        <f aca="false">IF(H170&lt;=(Datos!$D$19-Datos!$C$19)/(Datos!$E$19-Datos!$C$19),Datos!$C$19+SQRT((Datos!$E$19-Datos!$C$19)*(Datos!$D$19-Datos!$C$19)*H170),Datos!$E$19-SQRT((Datos!$E$19-Datos!$C$19)*(Datos!$E$19-Datos!$D$19)*(1-H170)))</f>
        <v>37036.0654885957</v>
      </c>
      <c r="J170" s="24" t="n">
        <f aca="true">RAND()</f>
        <v>0.803145113180543</v>
      </c>
      <c r="K170" s="25" t="n">
        <f aca="false">IF(J170&lt;=(Datos!$D$19-Datos!$C$19)/(Datos!$E$19-Datos!$C$19),Datos!$C$19+SQRT((Datos!$E$19-Datos!$C$19)*(Datos!$D$19-Datos!$C$19)*J170),Datos!$E$19-SQRT((Datos!$E$19-Datos!$C$19)*(Datos!$E$19-Datos!$D$19)*(1-J170)))</f>
        <v>41157.5897523222</v>
      </c>
      <c r="L170" s="24" t="n">
        <f aca="true">RAND()</f>
        <v>0.343405617317023</v>
      </c>
      <c r="M170" s="25" t="n">
        <f aca="false">IF(L170&lt;=(Datos!$D$19-Datos!$C$19)/(Datos!$E$19-Datos!$C$19),Datos!$C$19+SQRT((Datos!$E$19-Datos!$C$19)*(Datos!$D$19-Datos!$C$19)*L170),Datos!$E$19-SQRT((Datos!$E$19-Datos!$C$19)*(Datos!$E$19-Datos!$D$19)*(1-L170)))</f>
        <v>37177.1054470137</v>
      </c>
      <c r="N170" s="24" t="n">
        <f aca="true">RAND()</f>
        <v>0.20958377682687</v>
      </c>
      <c r="O170" s="25" t="n">
        <f aca="false">IF(N170&lt;=(Datos!$D$19-Datos!$C$19)/(Datos!$E$19-Datos!$C$19),Datos!$C$19+SQRT((Datos!$E$19-Datos!$C$19)*(Datos!$D$19-Datos!$C$19)*N170),Datos!$E$19-SQRT((Datos!$E$19-Datos!$C$19)*(Datos!$E$19-Datos!$D$19)*(1-N170)))</f>
        <v>35606.9213053181</v>
      </c>
      <c r="P170" s="24" t="n">
        <f aca="true">RAND()</f>
        <v>0.513802950119555</v>
      </c>
      <c r="Q170" s="26" t="n">
        <f aca="false">IF(P170&lt;=(Datos!$D$23-Datos!$C$23)/(Datos!$E$23-Datos!$C$23),Datos!$C$23+SQRT((Datos!$E$23-Datos!$C$23)*(Datos!$D$23-Datos!$C$23)*P170),Datos!$E$23-SQRT((Datos!$E$23-Datos!$C$23)*(Datos!$E$23-Datos!$D$23)*(1-P170)))</f>
        <v>0.15041698646546</v>
      </c>
      <c r="R170" s="24" t="n">
        <f aca="true">RAND()</f>
        <v>0.589719282362919</v>
      </c>
      <c r="S170" s="26" t="n">
        <f aca="false">IF(R170&lt;=(Datos!$D$24-Datos!$C$24)/(Datos!$E$24-Datos!$C$24),Datos!$C$24+SQRT((Datos!$E$24-Datos!$C$24)*(Datos!$D$24-Datos!$C$24)*R170),Datos!$E$24-SQRT((Datos!$E$24-Datos!$C$24)*(Datos!$E$24-Datos!$D$24)*(1-R170)))</f>
        <v>0.152824546153804</v>
      </c>
      <c r="T170" s="24" t="n">
        <f aca="true">RAND()</f>
        <v>0.513701985810905</v>
      </c>
      <c r="U170" s="26" t="n">
        <f aca="false">IF(T170&lt;=(Datos!$D$25-Datos!$C$25)/(Datos!$E$25-Datos!$C$25),Datos!$C$25+SQRT((Datos!$E$25-Datos!$C$25)*(Datos!$D$25-Datos!$C$25)*T170),Datos!$E$25-SQRT((Datos!$E$25-Datos!$C$25)*(Datos!$E$25-Datos!$D$25)*(1-T170)))</f>
        <v>0.18309966883984</v>
      </c>
      <c r="V170" s="24" t="n">
        <f aca="true">RAND()</f>
        <v>0.523101288215236</v>
      </c>
      <c r="W170" s="26" t="n">
        <f aca="false">IF(V170&lt;=(Datos!$D$26-Datos!$C$26)/(Datos!$E$26-Datos!$C$26),Datos!$C$26+SQRT((Datos!$E$26-Datos!$C$26)*(Datos!$D$26-Datos!$C$26)*V170),Datos!$E$26-SQRT((Datos!$E$26-Datos!$C$26)*(Datos!$E$26-Datos!$D$26)*(1-V170)))</f>
        <v>0.209144822956611</v>
      </c>
      <c r="X170" s="24" t="n">
        <f aca="true">RAND()</f>
        <v>0.837759616812718</v>
      </c>
      <c r="Y170" s="26" t="n">
        <f aca="false">IF(X170&lt;=(Datos!$D$27-Datos!$C$27)/(Datos!$E$27-Datos!$C$27),Datos!$C$27+SQRT((Datos!$E$27-Datos!$C$27)*(Datos!$D$27-Datos!$C$27)*X170),Datos!$E$27-SQRT((Datos!$E$27-Datos!$C$27)*(Datos!$E$27-Datos!$D$27)*(1-X170)))</f>
        <v>0.250401046146674</v>
      </c>
      <c r="Z170" s="24" t="n">
        <f aca="false">(1+Q170)</f>
        <v>1.15041698646546</v>
      </c>
      <c r="AA170" s="24" t="n">
        <f aca="false">Z170*(1+S170)</f>
        <v>1.32622894030967</v>
      </c>
      <c r="AB170" s="24" t="n">
        <f aca="false">AA170*(1+U170)</f>
        <v>1.56906102008618</v>
      </c>
      <c r="AC170" s="24" t="n">
        <f aca="false">AB170*(1+W170)</f>
        <v>1.89722200934023</v>
      </c>
      <c r="AD170" s="24" t="n">
        <f aca="false">AC170*(1+Y170)</f>
        <v>2.37228838525152</v>
      </c>
      <c r="AE170" s="23" t="n">
        <f aca="false">E170*Q170</f>
        <v>4551.81851935197</v>
      </c>
      <c r="AF170" s="23" t="n">
        <f aca="false">AE170*(1+S170)</f>
        <v>5247.44811874641</v>
      </c>
      <c r="AG170" s="23" t="n">
        <f aca="false">AF170*(1+U170)</f>
        <v>6208.25413154312</v>
      </c>
      <c r="AH170" s="23" t="n">
        <f aca="false">AG170*(1+W170)</f>
        <v>7506.67834275435</v>
      </c>
      <c r="AI170" s="23" t="n">
        <f aca="false">AH170*(1+Y170)</f>
        <v>9386.35845286662</v>
      </c>
      <c r="AJ170" s="25" t="n">
        <f aca="false">G170*Z170</f>
        <v>45779.4104604176</v>
      </c>
      <c r="AK170" s="25" t="n">
        <f aca="false">I170*AA170</f>
        <v>49118.3018861798</v>
      </c>
      <c r="AL170" s="25" t="n">
        <f aca="false">K170*AB170</f>
        <v>64578.7697610673</v>
      </c>
      <c r="AM170" s="25" t="n">
        <f aca="false">M170*AC170</f>
        <v>70533.2226976368</v>
      </c>
      <c r="AN170" s="25" t="n">
        <f aca="false">O170*AD170</f>
        <v>84469.8858471709</v>
      </c>
      <c r="AO170" s="25" t="n">
        <f aca="false">C170/Datos!$D$8</f>
        <v>14987.3070953098</v>
      </c>
      <c r="AP170" s="25" t="n">
        <f aca="false">AJ170-AO170</f>
        <v>30792.1033651078</v>
      </c>
      <c r="AQ170" s="25" t="n">
        <f aca="false">AK170-AO170</f>
        <v>34130.9947908701</v>
      </c>
      <c r="AR170" s="25" t="n">
        <f aca="false">AL170-AO170</f>
        <v>49591.4626657575</v>
      </c>
      <c r="AS170" s="25" t="n">
        <f aca="false">AM170-AO170</f>
        <v>55545.915602327</v>
      </c>
      <c r="AT170" s="25" t="n">
        <f aca="false">AN170-AO170</f>
        <v>69482.5787518612</v>
      </c>
      <c r="AU170" s="25" t="n">
        <f aca="false">AP170*Datos!$D$6</f>
        <v>15396.0516825539</v>
      </c>
      <c r="AV170" s="25" t="n">
        <f aca="false">AQ170*Datos!$D$6</f>
        <v>17065.497395435</v>
      </c>
      <c r="AW170" s="25" t="n">
        <f aca="false">AR170*Datos!$D$6</f>
        <v>24795.7313328788</v>
      </c>
      <c r="AX170" s="25" t="n">
        <f aca="false">AS170*Datos!$D$6</f>
        <v>27772.9578011635</v>
      </c>
      <c r="AY170" s="25" t="n">
        <f aca="false">AT170*Datos!$D$6</f>
        <v>34741.2893759306</v>
      </c>
      <c r="AZ170" s="25" t="n">
        <f aca="false">AJ170-AU170-AE170</f>
        <v>25831.5402585117</v>
      </c>
      <c r="BA170" s="25" t="n">
        <f aca="false">AK170-AV170-AF170</f>
        <v>26805.3563719984</v>
      </c>
      <c r="BB170" s="25" t="n">
        <f aca="false">AL170-AW170-AG170</f>
        <v>33574.7842966454</v>
      </c>
      <c r="BC170" s="25" t="n">
        <f aca="false">AM170-AX170-AH170</f>
        <v>35253.5865537189</v>
      </c>
      <c r="BD170" s="25" t="n">
        <f aca="false">AN170-AY170-AI170</f>
        <v>40342.2380183737</v>
      </c>
      <c r="BE170" s="25" t="n">
        <f aca="false">AZ170/Z170</f>
        <v>22454.0671447112</v>
      </c>
      <c r="BF170" s="25" t="n">
        <f aca="false">BA170/AA170</f>
        <v>20211.7112342153</v>
      </c>
      <c r="BG170" s="25" t="n">
        <f aca="false">BB170/AB170</f>
        <v>21398.0105724641</v>
      </c>
      <c r="BH170" s="25" t="n">
        <f aca="false">BC170/AC170</f>
        <v>18581.6875305904</v>
      </c>
      <c r="BI170" s="25" t="n">
        <f aca="false">BD170/AD170</f>
        <v>17005.621352438</v>
      </c>
      <c r="BJ170" s="25" t="n">
        <f aca="false">E170*AD170</f>
        <v>71788.6088464552</v>
      </c>
      <c r="BK170" s="25" t="n">
        <f aca="false">0.2*C170*AD170</f>
        <v>35554.214548401</v>
      </c>
      <c r="BL170" s="25" t="n">
        <f aca="false">BJ170+BK170</f>
        <v>107342.823394856</v>
      </c>
      <c r="BM170" s="25" t="n">
        <f aca="false">BK170*Datos!$D$6</f>
        <v>17777.1072742005</v>
      </c>
      <c r="BN170" s="25" t="n">
        <f aca="false">BL170-BM170</f>
        <v>89565.7161206557</v>
      </c>
      <c r="BO170" s="25" t="n">
        <f aca="false">BN170/AD170</f>
        <v>37754.9865680263</v>
      </c>
      <c r="BP170" s="25" t="n">
        <f aca="false">-(C170+E170)</f>
        <v>-105197.86849692</v>
      </c>
      <c r="BQ170" s="25" t="n">
        <f aca="false">BE170</f>
        <v>22454.0671447112</v>
      </c>
      <c r="BR170" s="25" t="n">
        <f aca="false">BF170</f>
        <v>20211.7112342153</v>
      </c>
      <c r="BS170" s="25" t="n">
        <f aca="false">BG170</f>
        <v>21398.0105724641</v>
      </c>
      <c r="BT170" s="25" t="n">
        <f aca="false">BH170</f>
        <v>18581.6875305904</v>
      </c>
      <c r="BU170" s="25" t="n">
        <f aca="false">BI170+BO170</f>
        <v>54760.6079204642</v>
      </c>
      <c r="BV170" s="27" t="n">
        <f aca="false">IFERROR(IRR(BP170:BU170,0.1),NA())*100</f>
        <v>8.26113789984448</v>
      </c>
    </row>
    <row r="171" customFormat="false" ht="15" hidden="false" customHeight="true" outlineLevel="0" collapsed="false">
      <c r="A171" s="23" t="n">
        <v>170</v>
      </c>
      <c r="B171" s="24" t="n">
        <f aca="true">RAND()</f>
        <v>0.686466259180969</v>
      </c>
      <c r="C171" s="25" t="n">
        <f aca="false">IF(B171&lt;=(Datos!$D$14-Datos!$C$14)/(Datos!$E$14-Datos!$C$14),Datos!$C$14+SQRT((Datos!$E$14-Datos!$C$14)*(Datos!$D$14-Datos!$C$14)*B171),Datos!$E$14-SQRT((Datos!$E$14-Datos!$C$14)*(Datos!$E$14-Datos!$D$14)*(1-B171)))</f>
        <v>80603.0804254171</v>
      </c>
      <c r="D171" s="24" t="n">
        <f aca="true">RAND()</f>
        <v>0.929184616152688</v>
      </c>
      <c r="E171" s="25" t="n">
        <f aca="false">IF(D171&lt;=(Datos!$D$15-Datos!$C$15)/(Datos!$E$15-Datos!$C$15),Datos!$C$15+SQRT((Datos!$E$15-Datos!$C$15)*(Datos!$D$15-Datos!$C$15)*D171),Datos!$E$15-SQRT((Datos!$E$15-Datos!$C$15)*(Datos!$E$15-Datos!$D$15)*(1-D171)))</f>
        <v>36740.8118223863</v>
      </c>
      <c r="F171" s="24" t="n">
        <f aca="true">RAND()</f>
        <v>0.122145227778712</v>
      </c>
      <c r="G171" s="25" t="n">
        <f aca="false">IF(F171&lt;=(Datos!$D$19-Datos!$C$19)/(Datos!$E$19-Datos!$C$19),Datos!$C$19+SQRT((Datos!$E$19-Datos!$C$19)*(Datos!$D$19-Datos!$C$19)*F171),Datos!$E$19-SQRT((Datos!$E$19-Datos!$C$19)*(Datos!$E$19-Datos!$D$19)*(1-F171)))</f>
        <v>34280.3953283321</v>
      </c>
      <c r="H171" s="24" t="n">
        <f aca="true">RAND()</f>
        <v>0.885780599521923</v>
      </c>
      <c r="I171" s="25" t="n">
        <f aca="false">IF(H171&lt;=(Datos!$D$19-Datos!$C$19)/(Datos!$E$19-Datos!$C$19),Datos!$C$19+SQRT((Datos!$E$19-Datos!$C$19)*(Datos!$D$19-Datos!$C$19)*H171),Datos!$E$19-SQRT((Datos!$E$19-Datos!$C$19)*(Datos!$E$19-Datos!$D$19)*(1-H171)))</f>
        <v>42073.1492973068</v>
      </c>
      <c r="J171" s="24" t="n">
        <f aca="true">RAND()</f>
        <v>0.996760212452041</v>
      </c>
      <c r="K171" s="25" t="n">
        <f aca="false">IF(J171&lt;=(Datos!$D$19-Datos!$C$19)/(Datos!$E$19-Datos!$C$19),Datos!$C$19+SQRT((Datos!$E$19-Datos!$C$19)*(Datos!$D$19-Datos!$C$19)*J171),Datos!$E$19-SQRT((Datos!$E$19-Datos!$C$19)*(Datos!$E$19-Datos!$D$19)*(1-J171)))</f>
        <v>44507.0658602846</v>
      </c>
      <c r="L171" s="24" t="n">
        <f aca="true">RAND()</f>
        <v>0.822560791506299</v>
      </c>
      <c r="M171" s="25" t="n">
        <f aca="false">IF(L171&lt;=(Datos!$D$19-Datos!$C$19)/(Datos!$E$19-Datos!$C$19),Datos!$C$19+SQRT((Datos!$E$19-Datos!$C$19)*(Datos!$D$19-Datos!$C$19)*L171),Datos!$E$19-SQRT((Datos!$E$19-Datos!$C$19)*(Datos!$E$19-Datos!$D$19)*(1-L171)))</f>
        <v>41351.994978481</v>
      </c>
      <c r="N171" s="24" t="n">
        <f aca="true">RAND()</f>
        <v>0.642544018269342</v>
      </c>
      <c r="O171" s="25" t="n">
        <f aca="false">IF(N171&lt;=(Datos!$D$19-Datos!$C$19)/(Datos!$E$19-Datos!$C$19),Datos!$C$19+SQRT((Datos!$E$19-Datos!$C$19)*(Datos!$D$19-Datos!$C$19)*N171),Datos!$E$19-SQRT((Datos!$E$19-Datos!$C$19)*(Datos!$E$19-Datos!$D$19)*(1-N171)))</f>
        <v>39817.4132407881</v>
      </c>
      <c r="P171" s="24" t="n">
        <f aca="true">RAND()</f>
        <v>0.750198870063326</v>
      </c>
      <c r="Q171" s="26" t="n">
        <f aca="false">IF(P171&lt;=(Datos!$D$23-Datos!$C$23)/(Datos!$E$23-Datos!$C$23),Datos!$C$23+SQRT((Datos!$E$23-Datos!$C$23)*(Datos!$D$23-Datos!$C$23)*P171),Datos!$E$23-SQRT((Datos!$E$23-Datos!$C$23)*(Datos!$E$23-Datos!$D$23)*(1-P171)))</f>
        <v>0.158795235585227</v>
      </c>
      <c r="R171" s="24" t="n">
        <f aca="true">RAND()</f>
        <v>0.235153901490226</v>
      </c>
      <c r="S171" s="26" t="n">
        <f aca="false">IF(R171&lt;=(Datos!$D$24-Datos!$C$24)/(Datos!$E$24-Datos!$C$24),Datos!$C$24+SQRT((Datos!$E$24-Datos!$C$24)*(Datos!$D$24-Datos!$C$24)*R171),Datos!$E$24-SQRT((Datos!$E$24-Datos!$C$24)*(Datos!$E$24-Datos!$D$24)*(1-R171)))</f>
        <v>0.140573697350802</v>
      </c>
      <c r="T171" s="24" t="n">
        <f aca="true">RAND()</f>
        <v>0.665861163562117</v>
      </c>
      <c r="U171" s="26" t="n">
        <f aca="false">IF(T171&lt;=(Datos!$D$25-Datos!$C$25)/(Datos!$E$25-Datos!$C$25),Datos!$C$25+SQRT((Datos!$E$25-Datos!$C$25)*(Datos!$D$25-Datos!$C$25)*T171),Datos!$E$25-SQRT((Datos!$E$25-Datos!$C$25)*(Datos!$E$25-Datos!$D$25)*(1-T171)))</f>
        <v>0.189412604850591</v>
      </c>
      <c r="V171" s="24" t="n">
        <f aca="true">RAND()</f>
        <v>0.750670465287923</v>
      </c>
      <c r="W171" s="26" t="n">
        <f aca="false">IF(V171&lt;=(Datos!$D$26-Datos!$C$26)/(Datos!$E$26-Datos!$C$26),Datos!$C$26+SQRT((Datos!$E$26-Datos!$C$26)*(Datos!$D$26-Datos!$C$26)*V171),Datos!$E$26-SQRT((Datos!$E$26-Datos!$C$26)*(Datos!$E$26-Datos!$D$26)*(1-V171)))</f>
        <v>0.220459292975755</v>
      </c>
      <c r="X171" s="24" t="n">
        <f aca="true">RAND()</f>
        <v>0.33261239282082</v>
      </c>
      <c r="Y171" s="26" t="n">
        <f aca="false">IF(X171&lt;=(Datos!$D$27-Datos!$C$27)/(Datos!$E$27-Datos!$C$27),Datos!$C$27+SQRT((Datos!$E$27-Datos!$C$27)*(Datos!$D$27-Datos!$C$27)*X171),Datos!$E$27-SQRT((Datos!$E$27-Datos!$C$27)*(Datos!$E$27-Datos!$D$27)*(1-X171)))</f>
        <v>0.219967540116203</v>
      </c>
      <c r="Z171" s="24" t="n">
        <f aca="false">(1+Q171)</f>
        <v>1.15879523558523</v>
      </c>
      <c r="AA171" s="24" t="n">
        <f aca="false">Z171*(1+S171)</f>
        <v>1.32169136632394</v>
      </c>
      <c r="AB171" s="24" t="n">
        <f aca="false">AA171*(1+U171)</f>
        <v>1.57203637082789</v>
      </c>
      <c r="AC171" s="24" t="n">
        <f aca="false">AB171*(1+W171)</f>
        <v>1.91860639767278</v>
      </c>
      <c r="AD171" s="24" t="n">
        <f aca="false">AC171*(1+Y171)</f>
        <v>2.34063752742007</v>
      </c>
      <c r="AE171" s="23" t="n">
        <f aca="false">E171*Q171</f>
        <v>5834.26586892834</v>
      </c>
      <c r="AF171" s="23" t="n">
        <f aca="false">AE171*(1+S171)</f>
        <v>6654.41019345118</v>
      </c>
      <c r="AG171" s="23" t="n">
        <f aca="false">AF171*(1+U171)</f>
        <v>7914.8393619371</v>
      </c>
      <c r="AH171" s="23" t="n">
        <f aca="false">AG171*(1+W171)</f>
        <v>9659.73925168643</v>
      </c>
      <c r="AI171" s="23" t="n">
        <f aca="false">AH171*(1+Y171)</f>
        <v>11784.5683330438</v>
      </c>
      <c r="AJ171" s="25" t="n">
        <f aca="false">G171*Z171</f>
        <v>39723.9587804493</v>
      </c>
      <c r="AK171" s="25" t="n">
        <f aca="false">I171*AA171</f>
        <v>55607.7181803084</v>
      </c>
      <c r="AL171" s="25" t="n">
        <f aca="false">K171*AB171</f>
        <v>69966.7262911997</v>
      </c>
      <c r="AM171" s="25" t="n">
        <f aca="false">M171*AC171</f>
        <v>79338.2021222464</v>
      </c>
      <c r="AN171" s="25" t="n">
        <f aca="false">O171*AD171</f>
        <v>93198.1316761814</v>
      </c>
      <c r="AO171" s="25" t="n">
        <f aca="false">C171/Datos!$D$8</f>
        <v>16120.6160850834</v>
      </c>
      <c r="AP171" s="25" t="n">
        <f aca="false">AJ171-AO171</f>
        <v>23603.3426953659</v>
      </c>
      <c r="AQ171" s="25" t="n">
        <f aca="false">AK171-AO171</f>
        <v>39487.102095225</v>
      </c>
      <c r="AR171" s="25" t="n">
        <f aca="false">AL171-AO171</f>
        <v>53846.1102061163</v>
      </c>
      <c r="AS171" s="25" t="n">
        <f aca="false">AM171-AO171</f>
        <v>63217.5860371629</v>
      </c>
      <c r="AT171" s="25" t="n">
        <f aca="false">AN171-AO171</f>
        <v>77077.5155910979</v>
      </c>
      <c r="AU171" s="25" t="n">
        <f aca="false">AP171*Datos!$D$6</f>
        <v>11801.6713476829</v>
      </c>
      <c r="AV171" s="25" t="n">
        <f aca="false">AQ171*Datos!$D$6</f>
        <v>19743.5510476125</v>
      </c>
      <c r="AW171" s="25" t="n">
        <f aca="false">AR171*Datos!$D$6</f>
        <v>26923.0551030581</v>
      </c>
      <c r="AX171" s="25" t="n">
        <f aca="false">AS171*Datos!$D$6</f>
        <v>31608.7930185815</v>
      </c>
      <c r="AY171" s="25" t="n">
        <f aca="false">AT171*Datos!$D$6</f>
        <v>38538.757795549</v>
      </c>
      <c r="AZ171" s="25" t="n">
        <f aca="false">AJ171-AU171-AE171</f>
        <v>22088.021563838</v>
      </c>
      <c r="BA171" s="25" t="n">
        <f aca="false">AK171-AV171-AF171</f>
        <v>29209.7569392447</v>
      </c>
      <c r="BB171" s="25" t="n">
        <f aca="false">AL171-AW171-AG171</f>
        <v>35128.8318262045</v>
      </c>
      <c r="BC171" s="25" t="n">
        <f aca="false">AM171-AX171-AH171</f>
        <v>38069.6698519785</v>
      </c>
      <c r="BD171" s="25" t="n">
        <f aca="false">AN171-AY171-AI171</f>
        <v>42874.8055475886</v>
      </c>
      <c r="BE171" s="25" t="n">
        <f aca="false">AZ171/Z171</f>
        <v>19061.1946662715</v>
      </c>
      <c r="BF171" s="25" t="n">
        <f aca="false">BA171/AA171</f>
        <v>22100.285803097</v>
      </c>
      <c r="BG171" s="25" t="n">
        <f aca="false">BB171/AB171</f>
        <v>22346.0681178161</v>
      </c>
      <c r="BH171" s="25" t="n">
        <f aca="false">BC171/AC171</f>
        <v>19842.3553148556</v>
      </c>
      <c r="BI171" s="25" t="n">
        <f aca="false">BD171/AD171</f>
        <v>18317.5758934561</v>
      </c>
      <c r="BJ171" s="25" t="n">
        <f aca="false">E171*AD171</f>
        <v>85996.9229393563</v>
      </c>
      <c r="BK171" s="25" t="n">
        <f aca="false">0.2*C171*AD171</f>
        <v>37732.5189738779</v>
      </c>
      <c r="BL171" s="25" t="n">
        <f aca="false">BJ171+BK171</f>
        <v>123729.441913234</v>
      </c>
      <c r="BM171" s="25" t="n">
        <f aca="false">BK171*Datos!$D$6</f>
        <v>18866.2594869389</v>
      </c>
      <c r="BN171" s="25" t="n">
        <f aca="false">BL171-BM171</f>
        <v>104863.182426295</v>
      </c>
      <c r="BO171" s="25" t="n">
        <f aca="false">BN171/AD171</f>
        <v>44801.119864928</v>
      </c>
      <c r="BP171" s="25" t="n">
        <f aca="false">-(C171+E171)</f>
        <v>-117343.892247803</v>
      </c>
      <c r="BQ171" s="25" t="n">
        <f aca="false">BE171</f>
        <v>19061.1946662715</v>
      </c>
      <c r="BR171" s="25" t="n">
        <f aca="false">BF171</f>
        <v>22100.285803097</v>
      </c>
      <c r="BS171" s="25" t="n">
        <f aca="false">BG171</f>
        <v>22346.0681178161</v>
      </c>
      <c r="BT171" s="25" t="n">
        <f aca="false">BH171</f>
        <v>19842.3553148556</v>
      </c>
      <c r="BU171" s="25" t="n">
        <f aca="false">BI171+BO171</f>
        <v>63118.6957583841</v>
      </c>
      <c r="BV171" s="27" t="n">
        <f aca="false">IFERROR(IRR(BP171:BU171,0.1),NA())*100</f>
        <v>6.50818777278736</v>
      </c>
    </row>
    <row r="172" customFormat="false" ht="15" hidden="false" customHeight="true" outlineLevel="0" collapsed="false">
      <c r="A172" s="23" t="n">
        <v>171</v>
      </c>
      <c r="B172" s="24" t="n">
        <f aca="true">RAND()</f>
        <v>0.332511594048212</v>
      </c>
      <c r="C172" s="25" t="n">
        <f aca="false">IF(B172&lt;=(Datos!$D$14-Datos!$C$14)/(Datos!$E$14-Datos!$C$14),Datos!$C$14+SQRT((Datos!$E$14-Datos!$C$14)*(Datos!$D$14-Datos!$C$14)*B172),Datos!$E$14-SQRT((Datos!$E$14-Datos!$C$14)*(Datos!$E$14-Datos!$D$14)*(1-B172)))</f>
        <v>71698.302398228</v>
      </c>
      <c r="D172" s="24" t="n">
        <f aca="true">RAND()</f>
        <v>0.0251538363783439</v>
      </c>
      <c r="E172" s="25" t="n">
        <f aca="false">IF(D172&lt;=(Datos!$D$15-Datos!$C$15)/(Datos!$E$15-Datos!$C$15),Datos!$C$15+SQRT((Datos!$E$15-Datos!$C$15)*(Datos!$D$15-Datos!$C$15)*D172),Datos!$E$15-SQRT((Datos!$E$15-Datos!$C$15)*(Datos!$E$15-Datos!$D$15)*(1-D172)))</f>
        <v>26373.5129152563</v>
      </c>
      <c r="F172" s="24" t="n">
        <f aca="true">RAND()</f>
        <v>0.953710952453203</v>
      </c>
      <c r="G172" s="25" t="n">
        <f aca="false">IF(F172&lt;=(Datos!$D$19-Datos!$C$19)/(Datos!$E$19-Datos!$C$19),Datos!$C$19+SQRT((Datos!$E$19-Datos!$C$19)*(Datos!$D$19-Datos!$C$19)*F172),Datos!$E$19-SQRT((Datos!$E$19-Datos!$C$19)*(Datos!$E$19-Datos!$D$19)*(1-F172)))</f>
        <v>43136.7559027305</v>
      </c>
      <c r="H172" s="24" t="n">
        <f aca="true">RAND()</f>
        <v>0.858668302148918</v>
      </c>
      <c r="I172" s="25" t="n">
        <f aca="false">IF(H172&lt;=(Datos!$D$19-Datos!$C$19)/(Datos!$E$19-Datos!$C$19),Datos!$C$19+SQRT((Datos!$E$19-Datos!$C$19)*(Datos!$D$19-Datos!$C$19)*H172),Datos!$E$19-SQRT((Datos!$E$19-Datos!$C$19)*(Datos!$E$19-Datos!$D$19)*(1-H172)))</f>
        <v>41744.2547183738</v>
      </c>
      <c r="J172" s="24" t="n">
        <f aca="true">RAND()</f>
        <v>0.68765474357145</v>
      </c>
      <c r="K172" s="25" t="n">
        <f aca="false">IF(J172&lt;=(Datos!$D$19-Datos!$C$19)/(Datos!$E$19-Datos!$C$19),Datos!$C$19+SQRT((Datos!$E$19-Datos!$C$19)*(Datos!$D$19-Datos!$C$19)*J172),Datos!$E$19-SQRT((Datos!$E$19-Datos!$C$19)*(Datos!$E$19-Datos!$D$19)*(1-J172)))</f>
        <v>40159.9696042131</v>
      </c>
      <c r="L172" s="24" t="n">
        <f aca="true">RAND()</f>
        <v>0.616858676210241</v>
      </c>
      <c r="M172" s="25" t="n">
        <f aca="false">IF(L172&lt;=(Datos!$D$19-Datos!$C$19)/(Datos!$E$19-Datos!$C$19),Datos!$C$19+SQRT((Datos!$E$19-Datos!$C$19)*(Datos!$D$19-Datos!$C$19)*L172),Datos!$E$19-SQRT((Datos!$E$19-Datos!$C$19)*(Datos!$E$19-Datos!$D$19)*(1-L172)))</f>
        <v>39619.1892294276</v>
      </c>
      <c r="N172" s="24" t="n">
        <f aca="true">RAND()</f>
        <v>0.101012694972922</v>
      </c>
      <c r="O172" s="25" t="n">
        <f aca="false">IF(N172&lt;=(Datos!$D$19-Datos!$C$19)/(Datos!$E$19-Datos!$C$19),Datos!$C$19+SQRT((Datos!$E$19-Datos!$C$19)*(Datos!$D$19-Datos!$C$19)*N172),Datos!$E$19-SQRT((Datos!$E$19-Datos!$C$19)*(Datos!$E$19-Datos!$D$19)*(1-N172)))</f>
        <v>33892.5447005703</v>
      </c>
      <c r="P172" s="24" t="n">
        <f aca="true">RAND()</f>
        <v>0.276715512974439</v>
      </c>
      <c r="Q172" s="26" t="n">
        <f aca="false">IF(P172&lt;=(Datos!$D$23-Datos!$C$23)/(Datos!$E$23-Datos!$C$23),Datos!$C$23+SQRT((Datos!$E$23-Datos!$C$23)*(Datos!$D$23-Datos!$C$23)*P172),Datos!$E$23-SQRT((Datos!$E$23-Datos!$C$23)*(Datos!$E$23-Datos!$D$23)*(1-P172)))</f>
        <v>0.142317883487329</v>
      </c>
      <c r="R172" s="24" t="n">
        <f aca="true">RAND()</f>
        <v>0.834866824507934</v>
      </c>
      <c r="S172" s="26" t="n">
        <f aca="false">IF(R172&lt;=(Datos!$D$24-Datos!$C$24)/(Datos!$E$24-Datos!$C$24),Datos!$C$24+SQRT((Datos!$E$24-Datos!$C$24)*(Datos!$D$24-Datos!$C$24)*R172),Datos!$E$24-SQRT((Datos!$E$24-Datos!$C$24)*(Datos!$E$24-Datos!$D$24)*(1-R172)))</f>
        <v>0.162759358599933</v>
      </c>
      <c r="T172" s="24" t="n">
        <f aca="true">RAND()</f>
        <v>0.543473567640052</v>
      </c>
      <c r="U172" s="26" t="n">
        <f aca="false">IF(T172&lt;=(Datos!$D$25-Datos!$C$25)/(Datos!$E$25-Datos!$C$25),Datos!$C$25+SQRT((Datos!$E$25-Datos!$C$25)*(Datos!$D$25-Datos!$C$25)*T172),Datos!$E$25-SQRT((Datos!$E$25-Datos!$C$25)*(Datos!$E$25-Datos!$D$25)*(1-T172)))</f>
        <v>0.18424704193206</v>
      </c>
      <c r="V172" s="24" t="n">
        <f aca="true">RAND()</f>
        <v>0.489433062490632</v>
      </c>
      <c r="W172" s="26" t="n">
        <f aca="false">IF(V172&lt;=(Datos!$D$26-Datos!$C$26)/(Datos!$E$26-Datos!$C$26),Datos!$C$26+SQRT((Datos!$E$26-Datos!$C$26)*(Datos!$D$26-Datos!$C$26)*V172),Datos!$E$26-SQRT((Datos!$E$26-Datos!$C$26)*(Datos!$E$26-Datos!$D$26)*(1-V172)))</f>
        <v>0.207727263144164</v>
      </c>
      <c r="X172" s="24" t="n">
        <f aca="true">RAND()</f>
        <v>0.917007377029245</v>
      </c>
      <c r="Y172" s="26" t="n">
        <f aca="false">IF(X172&lt;=(Datos!$D$27-Datos!$C$27)/(Datos!$E$27-Datos!$C$27),Datos!$C$27+SQRT((Datos!$E$27-Datos!$C$27)*(Datos!$D$27-Datos!$C$27)*X172),Datos!$E$27-SQRT((Datos!$E$27-Datos!$C$27)*(Datos!$E$27-Datos!$D$27)*(1-X172)))</f>
        <v>0.258830206329724</v>
      </c>
      <c r="Z172" s="24" t="n">
        <f aca="false">(1+Q172)</f>
        <v>1.14231788348733</v>
      </c>
      <c r="AA172" s="24" t="n">
        <f aca="false">Z172*(1+S172)</f>
        <v>1.32824080952096</v>
      </c>
      <c r="AB172" s="24" t="n">
        <f aca="false">AA172*(1+U172)</f>
        <v>1.57296524964864</v>
      </c>
      <c r="AC172" s="24" t="n">
        <f aca="false">AB172*(1+W172)</f>
        <v>1.89971301597903</v>
      </c>
      <c r="AD172" s="24" t="n">
        <f aca="false">AC172*(1+Y172)</f>
        <v>2.39141612787214</v>
      </c>
      <c r="AE172" s="23" t="n">
        <f aca="false">E172*Q172</f>
        <v>3753.42253822501</v>
      </c>
      <c r="AF172" s="23" t="n">
        <f aca="false">AE172*(1+S172)</f>
        <v>4364.32718310104</v>
      </c>
      <c r="AG172" s="23" t="n">
        <f aca="false">AF172*(1+U172)</f>
        <v>5168.44155661109</v>
      </c>
      <c r="AH172" s="23" t="n">
        <f aca="false">AG172*(1+W172)</f>
        <v>6242.06777588647</v>
      </c>
      <c r="AI172" s="23" t="n">
        <f aca="false">AH172*(1+Y172)</f>
        <v>7857.70346624328</v>
      </c>
      <c r="AJ172" s="25" t="n">
        <f aca="false">G172*Z172</f>
        <v>49275.8877033166</v>
      </c>
      <c r="AK172" s="25" t="n">
        <f aca="false">I172*AA172</f>
        <v>55446.422679982</v>
      </c>
      <c r="AL172" s="25" t="n">
        <f aca="false">K172*AB172</f>
        <v>63170.2366143729</v>
      </c>
      <c r="AM172" s="25" t="n">
        <f aca="false">M172*AC172</f>
        <v>75265.0894616798</v>
      </c>
      <c r="AN172" s="25" t="n">
        <f aca="false">O172*AD172</f>
        <v>81051.1780115715</v>
      </c>
      <c r="AO172" s="25" t="n">
        <f aca="false">C172/Datos!$D$8</f>
        <v>14339.6604796456</v>
      </c>
      <c r="AP172" s="25" t="n">
        <f aca="false">AJ172-AO172</f>
        <v>34936.227223671</v>
      </c>
      <c r="AQ172" s="25" t="n">
        <f aca="false">AK172-AO172</f>
        <v>41106.7622003364</v>
      </c>
      <c r="AR172" s="25" t="n">
        <f aca="false">AL172-AO172</f>
        <v>48830.5761347273</v>
      </c>
      <c r="AS172" s="25" t="n">
        <f aca="false">AM172-AO172</f>
        <v>60925.4289820342</v>
      </c>
      <c r="AT172" s="25" t="n">
        <f aca="false">AN172-AO172</f>
        <v>66711.5175319258</v>
      </c>
      <c r="AU172" s="25" t="n">
        <f aca="false">AP172*Datos!$D$6</f>
        <v>17468.1136118355</v>
      </c>
      <c r="AV172" s="25" t="n">
        <f aca="false">AQ172*Datos!$D$6</f>
        <v>20553.3811001682</v>
      </c>
      <c r="AW172" s="25" t="n">
        <f aca="false">AR172*Datos!$D$6</f>
        <v>24415.2880673636</v>
      </c>
      <c r="AX172" s="25" t="n">
        <f aca="false">AS172*Datos!$D$6</f>
        <v>30462.7144910171</v>
      </c>
      <c r="AY172" s="25" t="n">
        <f aca="false">AT172*Datos!$D$6</f>
        <v>33355.7587659629</v>
      </c>
      <c r="AZ172" s="25" t="n">
        <f aca="false">AJ172-AU172-AE172</f>
        <v>28054.3515532561</v>
      </c>
      <c r="BA172" s="25" t="n">
        <f aca="false">AK172-AV172-AF172</f>
        <v>30528.7143967127</v>
      </c>
      <c r="BB172" s="25" t="n">
        <f aca="false">AL172-AW172-AG172</f>
        <v>33586.5069903981</v>
      </c>
      <c r="BC172" s="25" t="n">
        <f aca="false">AM172-AX172-AH172</f>
        <v>38560.3071947762</v>
      </c>
      <c r="BD172" s="25" t="n">
        <f aca="false">AN172-AY172-AI172</f>
        <v>39837.7157793652</v>
      </c>
      <c r="BE172" s="25" t="n">
        <f aca="false">AZ172/Z172</f>
        <v>24559.1458899429</v>
      </c>
      <c r="BF172" s="25" t="n">
        <f aca="false">BA172/AA172</f>
        <v>22984.321952676</v>
      </c>
      <c r="BG172" s="25" t="n">
        <f aca="false">BB172/AB172</f>
        <v>21352.3515525219</v>
      </c>
      <c r="BH172" s="25" t="n">
        <f aca="false">BC172/AC172</f>
        <v>20297.9644138006</v>
      </c>
      <c r="BI172" s="25" t="n">
        <f aca="false">BD172/AD172</f>
        <v>16658.6297194593</v>
      </c>
      <c r="BJ172" s="25" t="n">
        <f aca="false">E172*AD172</f>
        <v>63070.0441341881</v>
      </c>
      <c r="BK172" s="25" t="n">
        <f aca="false">0.2*C172*AD172</f>
        <v>34292.0953392353</v>
      </c>
      <c r="BL172" s="25" t="n">
        <f aca="false">BJ172+BK172</f>
        <v>97362.1394734234</v>
      </c>
      <c r="BM172" s="25" t="n">
        <f aca="false">BK172*Datos!$D$6</f>
        <v>17146.0476696176</v>
      </c>
      <c r="BN172" s="25" t="n">
        <f aca="false">BL172-BM172</f>
        <v>80216.0918038057</v>
      </c>
      <c r="BO172" s="25" t="n">
        <f aca="false">BN172/AD172</f>
        <v>33543.3431550791</v>
      </c>
      <c r="BP172" s="25" t="n">
        <f aca="false">-(C172+E172)</f>
        <v>-98071.8153134843</v>
      </c>
      <c r="BQ172" s="25" t="n">
        <f aca="false">BE172</f>
        <v>24559.1458899429</v>
      </c>
      <c r="BR172" s="25" t="n">
        <f aca="false">BF172</f>
        <v>22984.321952676</v>
      </c>
      <c r="BS172" s="25" t="n">
        <f aca="false">BG172</f>
        <v>21352.3515525219</v>
      </c>
      <c r="BT172" s="25" t="n">
        <f aca="false">BH172</f>
        <v>20297.9644138006</v>
      </c>
      <c r="BU172" s="25" t="n">
        <f aca="false">BI172+BO172</f>
        <v>50201.9728745384</v>
      </c>
      <c r="BV172" s="27" t="n">
        <f aca="false">IFERROR(IRR(BP172:BU172,0.1),NA())*100</f>
        <v>11.5399516369347</v>
      </c>
    </row>
    <row r="173" customFormat="false" ht="15" hidden="false" customHeight="true" outlineLevel="0" collapsed="false">
      <c r="A173" s="23" t="n">
        <v>172</v>
      </c>
      <c r="B173" s="24" t="n">
        <f aca="true">RAND()</f>
        <v>0.784946505254833</v>
      </c>
      <c r="C173" s="25" t="n">
        <f aca="false">IF(B173&lt;=(Datos!$D$14-Datos!$C$14)/(Datos!$E$14-Datos!$C$14),Datos!$C$14+SQRT((Datos!$E$14-Datos!$C$14)*(Datos!$D$14-Datos!$C$14)*B173),Datos!$E$14-SQRT((Datos!$E$14-Datos!$C$14)*(Datos!$E$14-Datos!$D$14)*(1-B173)))</f>
        <v>83935.6234576564</v>
      </c>
      <c r="D173" s="24" t="n">
        <f aca="true">RAND()</f>
        <v>0.00637009196621786</v>
      </c>
      <c r="E173" s="25" t="n">
        <f aca="false">IF(D173&lt;=(Datos!$D$15-Datos!$C$15)/(Datos!$E$15-Datos!$C$15),Datos!$C$15+SQRT((Datos!$E$15-Datos!$C$15)*(Datos!$D$15-Datos!$C$15)*D173),Datos!$E$15-SQRT((Datos!$E$15-Datos!$C$15)*(Datos!$E$15-Datos!$D$15)*(1-D173)))</f>
        <v>25691.1996075421</v>
      </c>
      <c r="F173" s="24" t="n">
        <f aca="true">RAND()</f>
        <v>0.785614206826552</v>
      </c>
      <c r="G173" s="25" t="n">
        <f aca="false">IF(F173&lt;=(Datos!$D$19-Datos!$C$19)/(Datos!$E$19-Datos!$C$19),Datos!$C$19+SQRT((Datos!$E$19-Datos!$C$19)*(Datos!$D$19-Datos!$C$19)*F173),Datos!$E$19-SQRT((Datos!$E$19-Datos!$C$19)*(Datos!$E$19-Datos!$D$19)*(1-F173)))</f>
        <v>40990.1453283182</v>
      </c>
      <c r="H173" s="24" t="n">
        <f aca="true">RAND()</f>
        <v>0.705034783595685</v>
      </c>
      <c r="I173" s="25" t="n">
        <f aca="false">IF(H173&lt;=(Datos!$D$19-Datos!$C$19)/(Datos!$E$19-Datos!$C$19),Datos!$C$19+SQRT((Datos!$E$19-Datos!$C$19)*(Datos!$D$19-Datos!$C$19)*H173),Datos!$E$19-SQRT((Datos!$E$19-Datos!$C$19)*(Datos!$E$19-Datos!$D$19)*(1-H173)))</f>
        <v>40296.5553867061</v>
      </c>
      <c r="J173" s="24" t="n">
        <f aca="true">RAND()</f>
        <v>0.925911937138106</v>
      </c>
      <c r="K173" s="25" t="n">
        <f aca="false">IF(J173&lt;=(Datos!$D$19-Datos!$C$19)/(Datos!$E$19-Datos!$C$19),Datos!$C$19+SQRT((Datos!$E$19-Datos!$C$19)*(Datos!$D$19-Datos!$C$19)*J173),Datos!$E$19-SQRT((Datos!$E$19-Datos!$C$19)*(Datos!$E$19-Datos!$D$19)*(1-J173)))</f>
        <v>42642.7548463</v>
      </c>
      <c r="L173" s="24" t="n">
        <f aca="true">RAND()</f>
        <v>0.749756216714371</v>
      </c>
      <c r="M173" s="25" t="n">
        <f aca="false">IF(L173&lt;=(Datos!$D$19-Datos!$C$19)/(Datos!$E$19-Datos!$C$19),Datos!$C$19+SQRT((Datos!$E$19-Datos!$C$19)*(Datos!$D$19-Datos!$C$19)*L173),Datos!$E$19-SQRT((Datos!$E$19-Datos!$C$19)*(Datos!$E$19-Datos!$D$19)*(1-L173)))</f>
        <v>40667.7622703247</v>
      </c>
      <c r="N173" s="24" t="n">
        <f aca="true">RAND()</f>
        <v>0.44101764413641</v>
      </c>
      <c r="O173" s="25" t="n">
        <f aca="false">IF(N173&lt;=(Datos!$D$19-Datos!$C$19)/(Datos!$E$19-Datos!$C$19),Datos!$C$19+SQRT((Datos!$E$19-Datos!$C$19)*(Datos!$D$19-Datos!$C$19)*N173),Datos!$E$19-SQRT((Datos!$E$19-Datos!$C$19)*(Datos!$E$19-Datos!$D$19)*(1-N173)))</f>
        <v>38133.4277288522</v>
      </c>
      <c r="P173" s="24" t="n">
        <f aca="true">RAND()</f>
        <v>0.369971856023768</v>
      </c>
      <c r="Q173" s="26" t="n">
        <f aca="false">IF(P173&lt;=(Datos!$D$23-Datos!$C$23)/(Datos!$E$23-Datos!$C$23),Datos!$C$23+SQRT((Datos!$E$23-Datos!$C$23)*(Datos!$D$23-Datos!$C$23)*P173),Datos!$E$23-SQRT((Datos!$E$23-Datos!$C$23)*(Datos!$E$23-Datos!$D$23)*(1-P173)))</f>
        <v>0.145805994281228</v>
      </c>
      <c r="R173" s="24" t="n">
        <f aca="true">RAND()</f>
        <v>0.992827499145921</v>
      </c>
      <c r="S173" s="26" t="n">
        <f aca="false">IF(R173&lt;=(Datos!$D$24-Datos!$C$24)/(Datos!$E$24-Datos!$C$24),Datos!$C$24+SQRT((Datos!$E$24-Datos!$C$24)*(Datos!$D$24-Datos!$C$24)*R173),Datos!$E$24-SQRT((Datos!$E$24-Datos!$C$24)*(Datos!$E$24-Datos!$D$24)*(1-R173)))</f>
        <v>0.176406881363308</v>
      </c>
      <c r="T173" s="24" t="n">
        <f aca="true">RAND()</f>
        <v>0.568741718338716</v>
      </c>
      <c r="U173" s="26" t="n">
        <f aca="false">IF(T173&lt;=(Datos!$D$25-Datos!$C$25)/(Datos!$E$25-Datos!$C$25),Datos!$C$25+SQRT((Datos!$E$25-Datos!$C$25)*(Datos!$D$25-Datos!$C$25)*T173),Datos!$E$25-SQRT((Datos!$E$25-Datos!$C$25)*(Datos!$E$25-Datos!$D$25)*(1-T173)))</f>
        <v>0.185250565635516</v>
      </c>
      <c r="V173" s="24" t="n">
        <f aca="true">RAND()</f>
        <v>0.125973225610248</v>
      </c>
      <c r="W173" s="26" t="n">
        <f aca="false">IF(V173&lt;=(Datos!$D$26-Datos!$C$26)/(Datos!$E$26-Datos!$C$26),Datos!$C$26+SQRT((Datos!$E$26-Datos!$C$26)*(Datos!$D$26-Datos!$C$26)*V173),Datos!$E$26-SQRT((Datos!$E$26-Datos!$C$26)*(Datos!$E$26-Datos!$D$26)*(1-V173)))</f>
        <v>0.193280154963492</v>
      </c>
      <c r="X173" s="24" t="n">
        <f aca="true">RAND()</f>
        <v>0.619601017453748</v>
      </c>
      <c r="Y173" s="26" t="n">
        <f aca="false">IF(X173&lt;=(Datos!$D$27-Datos!$C$27)/(Datos!$E$27-Datos!$C$27),Datos!$C$27+SQRT((Datos!$E$27-Datos!$C$27)*(Datos!$D$27-Datos!$C$27)*X173),Datos!$E$27-SQRT((Datos!$E$27-Datos!$C$27)*(Datos!$E$27-Datos!$D$27)*(1-X173)))</f>
        <v>0.234677218689165</v>
      </c>
      <c r="Z173" s="24" t="n">
        <f aca="false">(1+Q173)</f>
        <v>1.14580599428123</v>
      </c>
      <c r="AA173" s="24" t="n">
        <f aca="false">Z173*(1+S173)</f>
        <v>1.34793405637976</v>
      </c>
      <c r="AB173" s="24" t="n">
        <f aca="false">AA173*(1+U173)</f>
        <v>1.59763960276349</v>
      </c>
      <c r="AC173" s="24" t="n">
        <f aca="false">AB173*(1+W173)</f>
        <v>1.90643163276143</v>
      </c>
      <c r="AD173" s="24" t="n">
        <f aca="false">AC173*(1+Y173)</f>
        <v>2.35382770595893</v>
      </c>
      <c r="AE173" s="23" t="n">
        <f aca="false">E173*Q173</f>
        <v>3745.93090305517</v>
      </c>
      <c r="AF173" s="23" t="n">
        <f aca="false">AE173*(1+S173)</f>
        <v>4406.73889146558</v>
      </c>
      <c r="AG173" s="23" t="n">
        <f aca="false">AF173*(1+U173)</f>
        <v>5223.0897637176</v>
      </c>
      <c r="AH173" s="23" t="n">
        <f aca="false">AG173*(1+W173)</f>
        <v>6232.60936263717</v>
      </c>
      <c r="AI173" s="23" t="n">
        <f aca="false">AH173*(1+Y173)</f>
        <v>7695.26079303691</v>
      </c>
      <c r="AJ173" s="25" t="n">
        <f aca="false">G173*Z173</f>
        <v>46966.7542236457</v>
      </c>
      <c r="AK173" s="25" t="n">
        <f aca="false">I173*AA173</f>
        <v>54317.0993605346</v>
      </c>
      <c r="AL173" s="25" t="n">
        <f aca="false">K173*AB173</f>
        <v>68127.7539133837</v>
      </c>
      <c r="AM173" s="25" t="n">
        <f aca="false">M173*AC173</f>
        <v>77530.3084257688</v>
      </c>
      <c r="AN173" s="25" t="n">
        <f aca="false">O173*AD173</f>
        <v>89759.5187113546</v>
      </c>
      <c r="AO173" s="25" t="n">
        <f aca="false">C173/Datos!$D$8</f>
        <v>16787.1246915313</v>
      </c>
      <c r="AP173" s="25" t="n">
        <f aca="false">AJ173-AO173</f>
        <v>30179.6295321144</v>
      </c>
      <c r="AQ173" s="25" t="n">
        <f aca="false">AK173-AO173</f>
        <v>37529.9746690033</v>
      </c>
      <c r="AR173" s="25" t="n">
        <f aca="false">AL173-AO173</f>
        <v>51340.6292218524</v>
      </c>
      <c r="AS173" s="25" t="n">
        <f aca="false">AM173-AO173</f>
        <v>60743.1837342375</v>
      </c>
      <c r="AT173" s="25" t="n">
        <f aca="false">AN173-AO173</f>
        <v>72972.3940198233</v>
      </c>
      <c r="AU173" s="25" t="n">
        <f aca="false">AP173*Datos!$D$6</f>
        <v>15089.8147660572</v>
      </c>
      <c r="AV173" s="25" t="n">
        <f aca="false">AQ173*Datos!$D$6</f>
        <v>18764.9873345016</v>
      </c>
      <c r="AW173" s="25" t="n">
        <f aca="false">AR173*Datos!$D$6</f>
        <v>25670.3146109262</v>
      </c>
      <c r="AX173" s="25" t="n">
        <f aca="false">AS173*Datos!$D$6</f>
        <v>30371.5918671187</v>
      </c>
      <c r="AY173" s="25" t="n">
        <f aca="false">AT173*Datos!$D$6</f>
        <v>36486.1970099117</v>
      </c>
      <c r="AZ173" s="25" t="n">
        <f aca="false">AJ173-AU173-AE173</f>
        <v>28131.0085545333</v>
      </c>
      <c r="BA173" s="25" t="n">
        <f aca="false">AK173-AV173-AF173</f>
        <v>31145.3731345673</v>
      </c>
      <c r="BB173" s="25" t="n">
        <f aca="false">AL173-AW173-AG173</f>
        <v>37234.3495387399</v>
      </c>
      <c r="BC173" s="25" t="n">
        <f aca="false">AM173-AX173-AH173</f>
        <v>40926.1071960129</v>
      </c>
      <c r="BD173" s="25" t="n">
        <f aca="false">AN173-AY173-AI173</f>
        <v>45578.060908406</v>
      </c>
      <c r="BE173" s="25" t="n">
        <f aca="false">AZ173/Z173</f>
        <v>24551.284157123</v>
      </c>
      <c r="BF173" s="25" t="n">
        <f aca="false">BA173/AA173</f>
        <v>23106.0065491754</v>
      </c>
      <c r="BG173" s="25" t="n">
        <f aca="false">BB173/AB173</f>
        <v>23305.850377228</v>
      </c>
      <c r="BH173" s="25" t="n">
        <f aca="false">BC173/AC173</f>
        <v>21467.3878111916</v>
      </c>
      <c r="BI173" s="25" t="n">
        <f aca="false">BD173/AD173</f>
        <v>19363.3802478495</v>
      </c>
      <c r="BJ173" s="25" t="n">
        <f aca="false">E173*AD173</f>
        <v>60472.6574355536</v>
      </c>
      <c r="BK173" s="25" t="n">
        <f aca="false">0.2*C173*AD173</f>
        <v>39513.9992023135</v>
      </c>
      <c r="BL173" s="25" t="n">
        <f aca="false">BJ173+BK173</f>
        <v>99986.6566378671</v>
      </c>
      <c r="BM173" s="25" t="n">
        <f aca="false">BK173*Datos!$D$6</f>
        <v>19756.9996011567</v>
      </c>
      <c r="BN173" s="25" t="n">
        <f aca="false">BL173-BM173</f>
        <v>80229.6570367104</v>
      </c>
      <c r="BO173" s="25" t="n">
        <f aca="false">BN173/AD173</f>
        <v>34084.7619533077</v>
      </c>
      <c r="BP173" s="25" t="n">
        <f aca="false">-(C173+E173)</f>
        <v>-109626.823065198</v>
      </c>
      <c r="BQ173" s="25" t="n">
        <f aca="false">BE173</f>
        <v>24551.284157123</v>
      </c>
      <c r="BR173" s="25" t="n">
        <f aca="false">BF173</f>
        <v>23106.0065491754</v>
      </c>
      <c r="BS173" s="25" t="n">
        <f aca="false">BG173</f>
        <v>23305.850377228</v>
      </c>
      <c r="BT173" s="25" t="n">
        <f aca="false">BH173</f>
        <v>21467.3878111916</v>
      </c>
      <c r="BU173" s="25" t="n">
        <f aca="false">BI173+BO173</f>
        <v>53448.1422011573</v>
      </c>
      <c r="BV173" s="27" t="n">
        <f aca="false">IFERROR(IRR(BP173:BU173,0.1),NA())*100</f>
        <v>9.08964503059391</v>
      </c>
    </row>
    <row r="174" customFormat="false" ht="15" hidden="false" customHeight="true" outlineLevel="0" collapsed="false">
      <c r="A174" s="23" t="n">
        <v>173</v>
      </c>
      <c r="B174" s="24" t="n">
        <f aca="true">RAND()</f>
        <v>0.631096242615891</v>
      </c>
      <c r="C174" s="25" t="n">
        <f aca="false">IF(B174&lt;=(Datos!$D$14-Datos!$C$14)/(Datos!$E$14-Datos!$C$14),Datos!$C$14+SQRT((Datos!$E$14-Datos!$C$14)*(Datos!$D$14-Datos!$C$14)*B174),Datos!$E$14-SQRT((Datos!$E$14-Datos!$C$14)*(Datos!$E$14-Datos!$D$14)*(1-B174)))</f>
        <v>78959.9308731903</v>
      </c>
      <c r="D174" s="24" t="n">
        <f aca="true">RAND()</f>
        <v>0.311285607324726</v>
      </c>
      <c r="E174" s="25" t="n">
        <f aca="false">IF(D174&lt;=(Datos!$D$15-Datos!$C$15)/(Datos!$E$15-Datos!$C$15),Datos!$C$15+SQRT((Datos!$E$15-Datos!$C$15)*(Datos!$D$15-Datos!$C$15)*D174),Datos!$E$15-SQRT((Datos!$E$15-Datos!$C$15)*(Datos!$E$15-Datos!$D$15)*(1-D174)))</f>
        <v>29831.8133810563</v>
      </c>
      <c r="F174" s="24" t="n">
        <f aca="true">RAND()</f>
        <v>0.775934952758589</v>
      </c>
      <c r="G174" s="25" t="n">
        <f aca="false">IF(F174&lt;=(Datos!$D$19-Datos!$C$19)/(Datos!$E$19-Datos!$C$19),Datos!$C$19+SQRT((Datos!$E$19-Datos!$C$19)*(Datos!$D$19-Datos!$C$19)*F174),Datos!$E$19-SQRT((Datos!$E$19-Datos!$C$19)*(Datos!$E$19-Datos!$D$19)*(1-F174)))</f>
        <v>40900.6246154925</v>
      </c>
      <c r="H174" s="24" t="n">
        <f aca="true">RAND()</f>
        <v>0.479644009943564</v>
      </c>
      <c r="I174" s="25" t="n">
        <f aca="false">IF(H174&lt;=(Datos!$D$19-Datos!$C$19)/(Datos!$E$19-Datos!$C$19),Datos!$C$19+SQRT((Datos!$E$19-Datos!$C$19)*(Datos!$D$19-Datos!$C$19)*H174),Datos!$E$19-SQRT((Datos!$E$19-Datos!$C$19)*(Datos!$E$19-Datos!$D$19)*(1-H174)))</f>
        <v>38482.1342533312</v>
      </c>
      <c r="J174" s="24" t="n">
        <f aca="true">RAND()</f>
        <v>0.106805709250442</v>
      </c>
      <c r="K174" s="25" t="n">
        <f aca="false">IF(J174&lt;=(Datos!$D$19-Datos!$C$19)/(Datos!$E$19-Datos!$C$19),Datos!$C$19+SQRT((Datos!$E$19-Datos!$C$19)*(Datos!$D$19-Datos!$C$19)*J174),Datos!$E$19-SQRT((Datos!$E$19-Datos!$C$19)*(Datos!$E$19-Datos!$D$19)*(1-J174)))</f>
        <v>34002.6061994114</v>
      </c>
      <c r="L174" s="24" t="n">
        <f aca="true">RAND()</f>
        <v>0.746948663814419</v>
      </c>
      <c r="M174" s="25" t="n">
        <f aca="false">IF(L174&lt;=(Datos!$D$19-Datos!$C$19)/(Datos!$E$19-Datos!$C$19),Datos!$C$19+SQRT((Datos!$E$19-Datos!$C$19)*(Datos!$D$19-Datos!$C$19)*L174),Datos!$E$19-SQRT((Datos!$E$19-Datos!$C$19)*(Datos!$E$19-Datos!$D$19)*(1-L174)))</f>
        <v>40643.5277788194</v>
      </c>
      <c r="N174" s="24" t="n">
        <f aca="true">RAND()</f>
        <v>0.0698800713117665</v>
      </c>
      <c r="O174" s="25" t="n">
        <f aca="false">IF(N174&lt;=(Datos!$D$19-Datos!$C$19)/(Datos!$E$19-Datos!$C$19),Datos!$C$19+SQRT((Datos!$E$19-Datos!$C$19)*(Datos!$D$19-Datos!$C$19)*N174),Datos!$E$19-SQRT((Datos!$E$19-Datos!$C$19)*(Datos!$E$19-Datos!$D$19)*(1-N174)))</f>
        <v>33237.5933495059</v>
      </c>
      <c r="P174" s="24" t="n">
        <f aca="true">RAND()</f>
        <v>0.00749623918983073</v>
      </c>
      <c r="Q174" s="26" t="n">
        <f aca="false">IF(P174&lt;=(Datos!$D$23-Datos!$C$23)/(Datos!$E$23-Datos!$C$23),Datos!$C$23+SQRT((Datos!$E$23-Datos!$C$23)*(Datos!$D$23-Datos!$C$23)*P174),Datos!$E$23-SQRT((Datos!$E$23-Datos!$C$23)*(Datos!$E$23-Datos!$D$23)*(1-P174)))</f>
        <v>0.12367331329207</v>
      </c>
      <c r="R174" s="24" t="n">
        <f aca="true">RAND()</f>
        <v>0.385576014686493</v>
      </c>
      <c r="S174" s="26" t="n">
        <f aca="false">IF(R174&lt;=(Datos!$D$24-Datos!$C$24)/(Datos!$E$24-Datos!$C$24),Datos!$C$24+SQRT((Datos!$E$24-Datos!$C$24)*(Datos!$D$24-Datos!$C$24)*R174),Datos!$E$24-SQRT((Datos!$E$24-Datos!$C$24)*(Datos!$E$24-Datos!$D$24)*(1-R174)))</f>
        <v>0.146344578691558</v>
      </c>
      <c r="T174" s="24" t="n">
        <f aca="true">RAND()</f>
        <v>0.898514533649576</v>
      </c>
      <c r="U174" s="26" t="n">
        <f aca="false">IF(T174&lt;=(Datos!$D$25-Datos!$C$25)/(Datos!$E$25-Datos!$C$25),Datos!$C$25+SQRT((Datos!$E$25-Datos!$C$25)*(Datos!$D$25-Datos!$C$25)*T174),Datos!$E$25-SQRT((Datos!$E$25-Datos!$C$25)*(Datos!$E$25-Datos!$D$25)*(1-T174)))</f>
        <v>0.203142974586803</v>
      </c>
      <c r="V174" s="24" t="n">
        <f aca="true">RAND()</f>
        <v>0.211315393028793</v>
      </c>
      <c r="W174" s="26" t="n">
        <f aca="false">IF(V174&lt;=(Datos!$D$26-Datos!$C$26)/(Datos!$E$26-Datos!$C$26),Datos!$C$26+SQRT((Datos!$E$26-Datos!$C$26)*(Datos!$D$26-Datos!$C$26)*V174),Datos!$E$26-SQRT((Datos!$E$26-Datos!$C$26)*(Datos!$E$26-Datos!$D$26)*(1-V174)))</f>
        <v>0.197200045065066</v>
      </c>
      <c r="X174" s="24" t="n">
        <f aca="true">RAND()</f>
        <v>0.42428955442767</v>
      </c>
      <c r="Y174" s="26" t="n">
        <f aca="false">IF(X174&lt;=(Datos!$D$27-Datos!$C$27)/(Datos!$E$27-Datos!$C$27),Datos!$C$27+SQRT((Datos!$E$27-Datos!$C$27)*(Datos!$D$27-Datos!$C$27)*X174),Datos!$E$27-SQRT((Datos!$E$27-Datos!$C$27)*(Datos!$E$27-Datos!$D$27)*(1-X174)))</f>
        <v>0.224243059570215</v>
      </c>
      <c r="Z174" s="24" t="n">
        <f aca="false">(1+Q174)</f>
        <v>1.12367331329207</v>
      </c>
      <c r="AA174" s="24" t="n">
        <f aca="false">Z174*(1+S174)</f>
        <v>1.28811681091274</v>
      </c>
      <c r="AB174" s="24" t="n">
        <f aca="false">AA174*(1+U174)</f>
        <v>1.54978869149683</v>
      </c>
      <c r="AC174" s="24" t="n">
        <f aca="false">AB174*(1+W174)</f>
        <v>1.85540709130133</v>
      </c>
      <c r="AD174" s="24" t="n">
        <f aca="false">AC174*(1+Y174)</f>
        <v>2.27146925420301</v>
      </c>
      <c r="AE174" s="23" t="n">
        <f aca="false">E174*Q174</f>
        <v>3689.39920234593</v>
      </c>
      <c r="AF174" s="23" t="n">
        <f aca="false">AE174*(1+S174)</f>
        <v>4229.32277423821</v>
      </c>
      <c r="AG174" s="23" t="n">
        <f aca="false">AF174*(1+U174)</f>
        <v>5088.47998308467</v>
      </c>
      <c r="AH174" s="23" t="n">
        <f aca="false">AG174*(1+W174)</f>
        <v>6091.92846506165</v>
      </c>
      <c r="AI174" s="23" t="n">
        <f aca="false">AH174*(1+Y174)</f>
        <v>7458.00114274996</v>
      </c>
      <c r="AJ174" s="25" t="n">
        <f aca="false">G174*Z174</f>
        <v>45958.9403774057</v>
      </c>
      <c r="AK174" s="25" t="n">
        <f aca="false">I174*AA174</f>
        <v>49569.4840515171</v>
      </c>
      <c r="AL174" s="25" t="n">
        <f aca="false">K174*AB174</f>
        <v>52696.8545692676</v>
      </c>
      <c r="AM174" s="25" t="n">
        <f aca="false">M174*AC174</f>
        <v>75410.289656324</v>
      </c>
      <c r="AN174" s="25" t="n">
        <f aca="false">O174*AD174</f>
        <v>75498.1713771052</v>
      </c>
      <c r="AO174" s="25" t="n">
        <f aca="false">C174/Datos!$D$8</f>
        <v>15791.9861746381</v>
      </c>
      <c r="AP174" s="25" t="n">
        <f aca="false">AJ174-AO174</f>
        <v>30166.9542027676</v>
      </c>
      <c r="AQ174" s="25" t="n">
        <f aca="false">AK174-AO174</f>
        <v>33777.497876879</v>
      </c>
      <c r="AR174" s="25" t="n">
        <f aca="false">AL174-AO174</f>
        <v>36904.8683946295</v>
      </c>
      <c r="AS174" s="25" t="n">
        <f aca="false">AM174-AO174</f>
        <v>59618.3034816859</v>
      </c>
      <c r="AT174" s="25" t="n">
        <f aca="false">AN174-AO174</f>
        <v>59706.1852024672</v>
      </c>
      <c r="AU174" s="25" t="n">
        <f aca="false">AP174*Datos!$D$6</f>
        <v>15083.4771013838</v>
      </c>
      <c r="AV174" s="25" t="n">
        <f aca="false">AQ174*Datos!$D$6</f>
        <v>16888.7489384395</v>
      </c>
      <c r="AW174" s="25" t="n">
        <f aca="false">AR174*Datos!$D$6</f>
        <v>18452.4341973148</v>
      </c>
      <c r="AX174" s="25" t="n">
        <f aca="false">AS174*Datos!$D$6</f>
        <v>29809.151740843</v>
      </c>
      <c r="AY174" s="25" t="n">
        <f aca="false">AT174*Datos!$D$6</f>
        <v>29853.0926012336</v>
      </c>
      <c r="AZ174" s="25" t="n">
        <f aca="false">AJ174-AU174-AE174</f>
        <v>27186.0640736759</v>
      </c>
      <c r="BA174" s="25" t="n">
        <f aca="false">AK174-AV174-AF174</f>
        <v>28451.4123388394</v>
      </c>
      <c r="BB174" s="25" t="n">
        <f aca="false">AL174-AW174-AG174</f>
        <v>29155.9403888681</v>
      </c>
      <c r="BC174" s="25" t="n">
        <f aca="false">AM174-AX174-AH174</f>
        <v>39509.2094504194</v>
      </c>
      <c r="BD174" s="25" t="n">
        <f aca="false">AN174-AY174-AI174</f>
        <v>38187.0776331217</v>
      </c>
      <c r="BE174" s="25" t="n">
        <f aca="false">AZ174/Z174</f>
        <v>24193.9216248074</v>
      </c>
      <c r="BF174" s="25" t="n">
        <f aca="false">BA174/AA174</f>
        <v>22087.6026908453</v>
      </c>
      <c r="BG174" s="25" t="n">
        <f aca="false">BB174/AB174</f>
        <v>18812.8488411595</v>
      </c>
      <c r="BH174" s="25" t="n">
        <f aca="false">BC174/AC174</f>
        <v>21294.0920812741</v>
      </c>
      <c r="BI174" s="25" t="n">
        <f aca="false">BD174/AD174</f>
        <v>16811.6198634264</v>
      </c>
      <c r="BJ174" s="25" t="n">
        <f aca="false">E174*AD174</f>
        <v>67762.0468921913</v>
      </c>
      <c r="BK174" s="25" t="n">
        <f aca="false">0.2*C174*AD174</f>
        <v>35871.0110584894</v>
      </c>
      <c r="BL174" s="25" t="n">
        <f aca="false">BJ174+BK174</f>
        <v>103633.057950681</v>
      </c>
      <c r="BM174" s="25" t="n">
        <f aca="false">BK174*Datos!$D$6</f>
        <v>17935.5055292447</v>
      </c>
      <c r="BN174" s="25" t="n">
        <f aca="false">BL174-BM174</f>
        <v>85697.552421436</v>
      </c>
      <c r="BO174" s="25" t="n">
        <f aca="false">BN174/AD174</f>
        <v>37727.8064683753</v>
      </c>
      <c r="BP174" s="25" t="n">
        <f aca="false">-(C174+E174)</f>
        <v>-108791.744254247</v>
      </c>
      <c r="BQ174" s="25" t="n">
        <f aca="false">BE174</f>
        <v>24193.9216248074</v>
      </c>
      <c r="BR174" s="25" t="n">
        <f aca="false">BF174</f>
        <v>22087.6026908453</v>
      </c>
      <c r="BS174" s="25" t="n">
        <f aca="false">BG174</f>
        <v>18812.8488411595</v>
      </c>
      <c r="BT174" s="25" t="n">
        <f aca="false">BH174</f>
        <v>21294.0920812741</v>
      </c>
      <c r="BU174" s="25" t="n">
        <f aca="false">BI174+BO174</f>
        <v>54539.4263318017</v>
      </c>
      <c r="BV174" s="27" t="n">
        <f aca="false">IFERROR(IRR(BP174:BU174,0.1),NA())*100</f>
        <v>8.07694612268661</v>
      </c>
    </row>
    <row r="175" customFormat="false" ht="15" hidden="false" customHeight="true" outlineLevel="0" collapsed="false">
      <c r="A175" s="23" t="n">
        <v>174</v>
      </c>
      <c r="B175" s="24" t="n">
        <f aca="true">RAND()</f>
        <v>0.00271450270162606</v>
      </c>
      <c r="C175" s="25" t="n">
        <f aca="false">IF(B175&lt;=(Datos!$D$14-Datos!$C$14)/(Datos!$E$14-Datos!$C$14),Datos!$C$14+SQRT((Datos!$E$14-Datos!$C$14)*(Datos!$D$14-Datos!$C$14)*B175),Datos!$E$14-SQRT((Datos!$E$14-Datos!$C$14)*(Datos!$E$14-Datos!$D$14)*(1-B175)))</f>
        <v>61042.0177928665</v>
      </c>
      <c r="D175" s="24" t="n">
        <f aca="true">RAND()</f>
        <v>0.544114415129118</v>
      </c>
      <c r="E175" s="25" t="n">
        <f aca="false">IF(D175&lt;=(Datos!$D$15-Datos!$C$15)/(Datos!$E$15-Datos!$C$15),Datos!$C$15+SQRT((Datos!$E$15-Datos!$C$15)*(Datos!$D$15-Datos!$C$15)*D175),Datos!$E$15-SQRT((Datos!$E$15-Datos!$C$15)*(Datos!$E$15-Datos!$D$15)*(1-D175)))</f>
        <v>31730.6083820735</v>
      </c>
      <c r="F175" s="24" t="n">
        <f aca="true">RAND()</f>
        <v>0.619934015873319</v>
      </c>
      <c r="G175" s="25" t="n">
        <f aca="false">IF(F175&lt;=(Datos!$D$19-Datos!$C$19)/(Datos!$E$19-Datos!$C$19),Datos!$C$19+SQRT((Datos!$E$19-Datos!$C$19)*(Datos!$D$19-Datos!$C$19)*F175),Datos!$E$19-SQRT((Datos!$E$19-Datos!$C$19)*(Datos!$E$19-Datos!$D$19)*(1-F175)))</f>
        <v>39643.1375796987</v>
      </c>
      <c r="H175" s="24" t="n">
        <f aca="true">RAND()</f>
        <v>0.330306061860375</v>
      </c>
      <c r="I175" s="25" t="n">
        <f aca="false">IF(H175&lt;=(Datos!$D$19-Datos!$C$19)/(Datos!$E$19-Datos!$C$19),Datos!$C$19+SQRT((Datos!$E$19-Datos!$C$19)*(Datos!$D$19-Datos!$C$19)*H175),Datos!$E$19-SQRT((Datos!$E$19-Datos!$C$19)*(Datos!$E$19-Datos!$D$19)*(1-H175)))</f>
        <v>37038.8855139899</v>
      </c>
      <c r="J175" s="24" t="n">
        <f aca="true">RAND()</f>
        <v>0.750624062355208</v>
      </c>
      <c r="K175" s="25" t="n">
        <f aca="false">IF(J175&lt;=(Datos!$D$19-Datos!$C$19)/(Datos!$E$19-Datos!$C$19),Datos!$C$19+SQRT((Datos!$E$19-Datos!$C$19)*(Datos!$D$19-Datos!$C$19)*J175),Datos!$E$19-SQRT((Datos!$E$19-Datos!$C$19)*(Datos!$E$19-Datos!$D$19)*(1-J175)))</f>
        <v>40675.2808965946</v>
      </c>
      <c r="L175" s="24" t="n">
        <f aca="true">RAND()</f>
        <v>0.180023777023704</v>
      </c>
      <c r="M175" s="25" t="n">
        <f aca="false">IF(L175&lt;=(Datos!$D$19-Datos!$C$19)/(Datos!$E$19-Datos!$C$19),Datos!$C$19+SQRT((Datos!$E$19-Datos!$C$19)*(Datos!$D$19-Datos!$C$19)*L175),Datos!$E$19-SQRT((Datos!$E$19-Datos!$C$19)*(Datos!$E$19-Datos!$D$19)*(1-L175)))</f>
        <v>35196.4956031498</v>
      </c>
      <c r="N175" s="24" t="n">
        <f aca="true">RAND()</f>
        <v>0.788968735365346</v>
      </c>
      <c r="O175" s="25" t="n">
        <f aca="false">IF(N175&lt;=(Datos!$D$19-Datos!$C$19)/(Datos!$E$19-Datos!$C$19),Datos!$C$19+SQRT((Datos!$E$19-Datos!$C$19)*(Datos!$D$19-Datos!$C$19)*N175),Datos!$E$19-SQRT((Datos!$E$19-Datos!$C$19)*(Datos!$E$19-Datos!$D$19)*(1-N175)))</f>
        <v>41021.6404325905</v>
      </c>
      <c r="P175" s="24" t="n">
        <f aca="true">RAND()</f>
        <v>0.491570711629979</v>
      </c>
      <c r="Q175" s="26" t="n">
        <f aca="false">IF(P175&lt;=(Datos!$D$23-Datos!$C$23)/(Datos!$E$23-Datos!$C$23),Datos!$C$23+SQRT((Datos!$E$23-Datos!$C$23)*(Datos!$D$23-Datos!$C$23)*P175),Datos!$E$23-SQRT((Datos!$E$23-Datos!$C$23)*(Datos!$E$23-Datos!$D$23)*(1-P175)))</f>
        <v>0.149746046475691</v>
      </c>
      <c r="R175" s="24" t="n">
        <f aca="true">RAND()</f>
        <v>0.792717240367201</v>
      </c>
      <c r="S175" s="26" t="n">
        <f aca="false">IF(R175&lt;=(Datos!$D$24-Datos!$C$24)/(Datos!$E$24-Datos!$C$24),Datos!$C$24+SQRT((Datos!$E$24-Datos!$C$24)*(Datos!$D$24-Datos!$C$24)*R175),Datos!$E$24-SQRT((Datos!$E$24-Datos!$C$24)*(Datos!$E$24-Datos!$D$24)*(1-R175)))</f>
        <v>0.160683971232703</v>
      </c>
      <c r="T175" s="24" t="n">
        <f aca="true">RAND()</f>
        <v>0.212984913839477</v>
      </c>
      <c r="U175" s="26" t="n">
        <f aca="false">IF(T175&lt;=(Datos!$D$25-Datos!$C$25)/(Datos!$E$25-Datos!$C$25),Datos!$C$25+SQRT((Datos!$E$25-Datos!$C$25)*(Datos!$D$25-Datos!$C$25)*T175),Datos!$E$25-SQRT((Datos!$E$25-Datos!$C$25)*(Datos!$E$25-Datos!$D$25)*(1-T175)))</f>
        <v>0.171148719087994</v>
      </c>
      <c r="V175" s="24" t="n">
        <f aca="true">RAND()</f>
        <v>0.793687870474778</v>
      </c>
      <c r="W175" s="26" t="n">
        <f aca="false">IF(V175&lt;=(Datos!$D$26-Datos!$C$26)/(Datos!$E$26-Datos!$C$26),Datos!$C$26+SQRT((Datos!$E$26-Datos!$C$26)*(Datos!$D$26-Datos!$C$26)*V175),Datos!$E$26-SQRT((Datos!$E$26-Datos!$C$26)*(Datos!$E$26-Datos!$D$26)*(1-V175)))</f>
        <v>0.223128221991497</v>
      </c>
      <c r="X175" s="24" t="n">
        <f aca="true">RAND()</f>
        <v>0.859238864566631</v>
      </c>
      <c r="Y175" s="26" t="n">
        <f aca="false">IF(X175&lt;=(Datos!$D$27-Datos!$C$27)/(Datos!$E$27-Datos!$C$27),Datos!$C$27+SQRT((Datos!$E$27-Datos!$C$27)*(Datos!$D$27-Datos!$C$27)*X175),Datos!$E$27-SQRT((Datos!$E$27-Datos!$C$27)*(Datos!$E$27-Datos!$D$27)*(1-X175)))</f>
        <v>0.252429905126384</v>
      </c>
      <c r="Z175" s="24" t="n">
        <f aca="false">(1+Q175)</f>
        <v>1.14974604647569</v>
      </c>
      <c r="AA175" s="24" t="n">
        <f aca="false">Z175*(1+S175)</f>
        <v>1.33449180713251</v>
      </c>
      <c r="AB175" s="24" t="n">
        <f aca="false">AA175*(1+U175)</f>
        <v>1.56288837055666</v>
      </c>
      <c r="AC175" s="24" t="n">
        <f aca="false">AB175*(1+W175)</f>
        <v>1.91161287385015</v>
      </c>
      <c r="AD175" s="24" t="n">
        <f aca="false">AC175*(1+Y175)</f>
        <v>2.39416113023452</v>
      </c>
      <c r="AE175" s="23" t="n">
        <f aca="false">E175*Q175</f>
        <v>4751.53315748393</v>
      </c>
      <c r="AF175" s="23" t="n">
        <f aca="false">AE175*(1+S175)</f>
        <v>5515.02837467231</v>
      </c>
      <c r="AG175" s="23" t="n">
        <f aca="false">AF175*(1+U175)</f>
        <v>6458.91841673143</v>
      </c>
      <c r="AH175" s="23" t="n">
        <f aca="false">AG175*(1+W175)</f>
        <v>7900.08539904484</v>
      </c>
      <c r="AI175" s="23" t="n">
        <f aca="false">AH175*(1+Y175)</f>
        <v>9894.30320681606</v>
      </c>
      <c r="AJ175" s="25" t="n">
        <f aca="false">G175*Z175</f>
        <v>45579.5407021505</v>
      </c>
      <c r="AK175" s="25" t="n">
        <f aca="false">I175*AA175</f>
        <v>49428.0892637383</v>
      </c>
      <c r="AL175" s="25" t="n">
        <f aca="false">K175*AB175</f>
        <v>63570.9234824131</v>
      </c>
      <c r="AM175" s="25" t="n">
        <f aca="false">M175*AC175</f>
        <v>67282.0741093914</v>
      </c>
      <c r="AN175" s="25" t="n">
        <f aca="false">O175*AD175</f>
        <v>98212.4170221648</v>
      </c>
      <c r="AO175" s="25" t="n">
        <f aca="false">C175/Datos!$D$8</f>
        <v>12208.4035585733</v>
      </c>
      <c r="AP175" s="25" t="n">
        <f aca="false">AJ175-AO175</f>
        <v>33371.1371435772</v>
      </c>
      <c r="AQ175" s="25" t="n">
        <f aca="false">AK175-AO175</f>
        <v>37219.685705165</v>
      </c>
      <c r="AR175" s="25" t="n">
        <f aca="false">AL175-AO175</f>
        <v>51362.5199238398</v>
      </c>
      <c r="AS175" s="25" t="n">
        <f aca="false">AM175-AO175</f>
        <v>55073.6705508181</v>
      </c>
      <c r="AT175" s="25" t="n">
        <f aca="false">AN175-AO175</f>
        <v>86004.0134635915</v>
      </c>
      <c r="AU175" s="25" t="n">
        <f aca="false">AP175*Datos!$D$6</f>
        <v>16685.5685717886</v>
      </c>
      <c r="AV175" s="25" t="n">
        <f aca="false">AQ175*Datos!$D$6</f>
        <v>18609.8428525825</v>
      </c>
      <c r="AW175" s="25" t="n">
        <f aca="false">AR175*Datos!$D$6</f>
        <v>25681.2599619199</v>
      </c>
      <c r="AX175" s="25" t="n">
        <f aca="false">AS175*Datos!$D$6</f>
        <v>27536.8352754091</v>
      </c>
      <c r="AY175" s="25" t="n">
        <f aca="false">AT175*Datos!$D$6</f>
        <v>43002.0067317957</v>
      </c>
      <c r="AZ175" s="25" t="n">
        <f aca="false">AJ175-AU175-AE175</f>
        <v>24142.438972878</v>
      </c>
      <c r="BA175" s="25" t="n">
        <f aca="false">AK175-AV175-AF175</f>
        <v>25303.2180364835</v>
      </c>
      <c r="BB175" s="25" t="n">
        <f aca="false">AL175-AW175-AG175</f>
        <v>31430.7451037618</v>
      </c>
      <c r="BC175" s="25" t="n">
        <f aca="false">AM175-AX175-AH175</f>
        <v>31845.1534349375</v>
      </c>
      <c r="BD175" s="25" t="n">
        <f aca="false">AN175-AY175-AI175</f>
        <v>45316.107083553</v>
      </c>
      <c r="BE175" s="25" t="n">
        <f aca="false">AZ175/Z175</f>
        <v>20998.0621780624</v>
      </c>
      <c r="BF175" s="25" t="n">
        <f aca="false">BA175/AA175</f>
        <v>18960.9392138974</v>
      </c>
      <c r="BG175" s="25" t="n">
        <f aca="false">BB175/AB175</f>
        <v>20110.6782134203</v>
      </c>
      <c r="BH175" s="25" t="n">
        <f aca="false">BC175/AC175</f>
        <v>16658.7879118007</v>
      </c>
      <c r="BI175" s="25" t="n">
        <f aca="false">BD175/AD175</f>
        <v>18927.7599202833</v>
      </c>
      <c r="BJ175" s="25" t="n">
        <f aca="false">E175*AD175</f>
        <v>75968.1892270541</v>
      </c>
      <c r="BK175" s="25" t="n">
        <f aca="false">0.2*C175*AD175</f>
        <v>29228.885262153</v>
      </c>
      <c r="BL175" s="25" t="n">
        <f aca="false">BJ175+BK175</f>
        <v>105197.074489207</v>
      </c>
      <c r="BM175" s="25" t="n">
        <f aca="false">BK175*Datos!$D$6</f>
        <v>14614.4426310765</v>
      </c>
      <c r="BN175" s="25" t="n">
        <f aca="false">BL175-BM175</f>
        <v>90582.6318581306</v>
      </c>
      <c r="BO175" s="25" t="n">
        <f aca="false">BN175/AD175</f>
        <v>37834.8101613602</v>
      </c>
      <c r="BP175" s="25" t="n">
        <f aca="false">-(C175+E175)</f>
        <v>-92772.6261749401</v>
      </c>
      <c r="BQ175" s="25" t="n">
        <f aca="false">BE175</f>
        <v>20998.0621780624</v>
      </c>
      <c r="BR175" s="25" t="n">
        <f aca="false">BF175</f>
        <v>18960.9392138974</v>
      </c>
      <c r="BS175" s="25" t="n">
        <f aca="false">BG175</f>
        <v>20110.6782134203</v>
      </c>
      <c r="BT175" s="25" t="n">
        <f aca="false">BH175</f>
        <v>16658.7879118007</v>
      </c>
      <c r="BU175" s="25" t="n">
        <f aca="false">BI175+BO175</f>
        <v>56762.5700816435</v>
      </c>
      <c r="BV175" s="27" t="n">
        <f aca="false">IFERROR(IRR(BP175:BU175,0.1),NA())*100</f>
        <v>11.3279867703186</v>
      </c>
    </row>
    <row r="176" customFormat="false" ht="15" hidden="false" customHeight="true" outlineLevel="0" collapsed="false">
      <c r="A176" s="23" t="n">
        <v>175</v>
      </c>
      <c r="B176" s="24" t="n">
        <f aca="true">RAND()</f>
        <v>0.400521882998302</v>
      </c>
      <c r="C176" s="25" t="n">
        <f aca="false">IF(B176&lt;=(Datos!$D$14-Datos!$C$14)/(Datos!$E$14-Datos!$C$14),Datos!$C$14+SQRT((Datos!$E$14-Datos!$C$14)*(Datos!$D$14-Datos!$C$14)*B176),Datos!$E$14-SQRT((Datos!$E$14-Datos!$C$14)*(Datos!$E$14-Datos!$D$14)*(1-B176)))</f>
        <v>73178.8564672936</v>
      </c>
      <c r="D176" s="24" t="n">
        <f aca="true">RAND()</f>
        <v>0.570788167042719</v>
      </c>
      <c r="E176" s="25" t="n">
        <f aca="false">IF(D176&lt;=(Datos!$D$15-Datos!$C$15)/(Datos!$E$15-Datos!$C$15),Datos!$C$15+SQRT((Datos!$E$15-Datos!$C$15)*(Datos!$D$15-Datos!$C$15)*D176),Datos!$E$15-SQRT((Datos!$E$15-Datos!$C$15)*(Datos!$E$15-Datos!$D$15)*(1-D176)))</f>
        <v>31976.1745442967</v>
      </c>
      <c r="F176" s="24" t="n">
        <f aca="true">RAND()</f>
        <v>0.851868285739111</v>
      </c>
      <c r="G176" s="25" t="n">
        <f aca="false">IF(F176&lt;=(Datos!$D$19-Datos!$C$19)/(Datos!$E$19-Datos!$C$19),Datos!$C$19+SQRT((Datos!$E$19-Datos!$C$19)*(Datos!$D$19-Datos!$C$19)*F176),Datos!$E$19-SQRT((Datos!$E$19-Datos!$C$19)*(Datos!$E$19-Datos!$D$19)*(1-F176)))</f>
        <v>41666.8515530258</v>
      </c>
      <c r="H176" s="24" t="n">
        <f aca="true">RAND()</f>
        <v>0.960965137804413</v>
      </c>
      <c r="I176" s="25" t="n">
        <f aca="false">IF(H176&lt;=(Datos!$D$19-Datos!$C$19)/(Datos!$E$19-Datos!$C$19),Datos!$C$19+SQRT((Datos!$E$19-Datos!$C$19)*(Datos!$D$19-Datos!$C$19)*H176),Datos!$E$19-SQRT((Datos!$E$19-Datos!$C$19)*(Datos!$E$19-Datos!$D$19)*(1-H176)))</f>
        <v>43288.9726288954</v>
      </c>
      <c r="J176" s="24" t="n">
        <f aca="true">RAND()</f>
        <v>0.334782739684688</v>
      </c>
      <c r="K176" s="25" t="n">
        <f aca="false">IF(J176&lt;=(Datos!$D$19-Datos!$C$19)/(Datos!$E$19-Datos!$C$19),Datos!$C$19+SQRT((Datos!$E$19-Datos!$C$19)*(Datos!$D$19-Datos!$C$19)*J176),Datos!$E$19-SQRT((Datos!$E$19-Datos!$C$19)*(Datos!$E$19-Datos!$D$19)*(1-J176)))</f>
        <v>37086.4244124031</v>
      </c>
      <c r="L176" s="24" t="n">
        <f aca="true">RAND()</f>
        <v>0.915197966456324</v>
      </c>
      <c r="M176" s="25" t="n">
        <f aca="false">IF(L176&lt;=(Datos!$D$19-Datos!$C$19)/(Datos!$E$19-Datos!$C$19),Datos!$C$19+SQRT((Datos!$E$19-Datos!$C$19)*(Datos!$D$19-Datos!$C$19)*L176),Datos!$E$19-SQRT((Datos!$E$19-Datos!$C$19)*(Datos!$E$19-Datos!$D$19)*(1-L176)))</f>
        <v>42478.0657193781</v>
      </c>
      <c r="N176" s="24" t="n">
        <f aca="true">RAND()</f>
        <v>0.989403540089834</v>
      </c>
      <c r="O176" s="25" t="n">
        <f aca="false">IF(N176&lt;=(Datos!$D$19-Datos!$C$19)/(Datos!$E$19-Datos!$C$19),Datos!$C$19+SQRT((Datos!$E$19-Datos!$C$19)*(Datos!$D$19-Datos!$C$19)*N176),Datos!$E$19-SQRT((Datos!$E$19-Datos!$C$19)*(Datos!$E$19-Datos!$D$19)*(1-N176)))</f>
        <v>44108.521176212</v>
      </c>
      <c r="P176" s="24" t="n">
        <f aca="true">RAND()</f>
        <v>0.700463556400416</v>
      </c>
      <c r="Q176" s="26" t="n">
        <f aca="false">IF(P176&lt;=(Datos!$D$23-Datos!$C$23)/(Datos!$E$23-Datos!$C$23),Datos!$C$23+SQRT((Datos!$E$23-Datos!$C$23)*(Datos!$D$23-Datos!$C$23)*P176),Datos!$E$23-SQRT((Datos!$E$23-Datos!$C$23)*(Datos!$E$23-Datos!$D$23)*(1-P176)))</f>
        <v>0.156780060325676</v>
      </c>
      <c r="R176" s="24" t="n">
        <f aca="true">RAND()</f>
        <v>0.754114474139425</v>
      </c>
      <c r="S176" s="26" t="n">
        <f aca="false">IF(R176&lt;=(Datos!$D$24-Datos!$C$24)/(Datos!$E$24-Datos!$C$24),Datos!$C$24+SQRT((Datos!$E$24-Datos!$C$24)*(Datos!$D$24-Datos!$C$24)*R176),Datos!$E$24-SQRT((Datos!$E$24-Datos!$C$24)*(Datos!$E$24-Datos!$D$24)*(1-R176)))</f>
        <v>0.158962083122395</v>
      </c>
      <c r="T176" s="24" t="n">
        <f aca="true">RAND()</f>
        <v>0.629227301643991</v>
      </c>
      <c r="U176" s="26" t="n">
        <f aca="false">IF(T176&lt;=(Datos!$D$25-Datos!$C$25)/(Datos!$E$25-Datos!$C$25),Datos!$C$25+SQRT((Datos!$E$25-Datos!$C$25)*(Datos!$D$25-Datos!$C$25)*T176),Datos!$E$25-SQRT((Datos!$E$25-Datos!$C$25)*(Datos!$E$25-Datos!$D$25)*(1-T176)))</f>
        <v>0.187779454452216</v>
      </c>
      <c r="V176" s="24" t="n">
        <f aca="true">RAND()</f>
        <v>0.214902483466436</v>
      </c>
      <c r="W176" s="26" t="n">
        <f aca="false">IF(V176&lt;=(Datos!$D$26-Datos!$C$26)/(Datos!$E$26-Datos!$C$26),Datos!$C$26+SQRT((Datos!$E$26-Datos!$C$26)*(Datos!$D$26-Datos!$C$26)*V176),Datos!$E$26-SQRT((Datos!$E$26-Datos!$C$26)*(Datos!$E$26-Datos!$D$26)*(1-V176)))</f>
        <v>0.197345416594969</v>
      </c>
      <c r="X176" s="24" t="n">
        <f aca="true">RAND()</f>
        <v>0.663777593542538</v>
      </c>
      <c r="Y176" s="26" t="n">
        <f aca="false">IF(X176&lt;=(Datos!$D$27-Datos!$C$27)/(Datos!$E$27-Datos!$C$27),Datos!$C$27+SQRT((Datos!$E$27-Datos!$C$27)*(Datos!$D$27-Datos!$C$27)*X176),Datos!$E$27-SQRT((Datos!$E$27-Datos!$C$27)*(Datos!$E$27-Datos!$D$27)*(1-X176)))</f>
        <v>0.237390130311508</v>
      </c>
      <c r="Z176" s="24" t="n">
        <f aca="false">(1+Q176)</f>
        <v>1.15678006032568</v>
      </c>
      <c r="AA176" s="24" t="n">
        <f aca="false">Z176*(1+S176)</f>
        <v>1.34066422842949</v>
      </c>
      <c r="AB176" s="24" t="n">
        <f aca="false">AA176*(1+U176)</f>
        <v>1.59241342584759</v>
      </c>
      <c r="AC176" s="24" t="n">
        <f aca="false">AB176*(1+W176)</f>
        <v>1.9066689167629</v>
      </c>
      <c r="AD176" s="24" t="n">
        <f aca="false">AC176*(1+Y176)</f>
        <v>2.35929329937415</v>
      </c>
      <c r="AE176" s="23" t="n">
        <f aca="false">E176*Q176</f>
        <v>5013.22657403918</v>
      </c>
      <c r="AF176" s="23" t="n">
        <f aca="false">AE176*(1+S176)</f>
        <v>5810.13951341299</v>
      </c>
      <c r="AG176" s="23" t="n">
        <f aca="false">AF176*(1+U176)</f>
        <v>6901.16434153295</v>
      </c>
      <c r="AH176" s="23" t="n">
        <f aca="false">AG176*(1+W176)</f>
        <v>8263.07749350311</v>
      </c>
      <c r="AI176" s="23" t="n">
        <f aca="false">AH176*(1+Y176)</f>
        <v>10224.6505364599</v>
      </c>
      <c r="AJ176" s="25" t="n">
        <f aca="false">G176*Z176</f>
        <v>48199.3830530901</v>
      </c>
      <c r="AK176" s="25" t="n">
        <f aca="false">I176*AA176</f>
        <v>58035.9770890236</v>
      </c>
      <c r="AL176" s="25" t="n">
        <f aca="false">K176*AB176</f>
        <v>59056.9201509924</v>
      </c>
      <c r="AM176" s="25" t="n">
        <f aca="false">M176*AC176</f>
        <v>80991.60755135</v>
      </c>
      <c r="AN176" s="25" t="n">
        <f aca="false">O176*AD176</f>
        <v>104064.93845634</v>
      </c>
      <c r="AO176" s="25" t="n">
        <f aca="false">C176/Datos!$D$8</f>
        <v>14635.7712934587</v>
      </c>
      <c r="AP176" s="25" t="n">
        <f aca="false">AJ176-AO176</f>
        <v>33563.6117596314</v>
      </c>
      <c r="AQ176" s="25" t="n">
        <f aca="false">AK176-AO176</f>
        <v>43400.2057955649</v>
      </c>
      <c r="AR176" s="25" t="n">
        <f aca="false">AL176-AO176</f>
        <v>44421.1488575337</v>
      </c>
      <c r="AS176" s="25" t="n">
        <f aca="false">AM176-AO176</f>
        <v>66355.8362578913</v>
      </c>
      <c r="AT176" s="25" t="n">
        <f aca="false">AN176-AO176</f>
        <v>89429.1671628808</v>
      </c>
      <c r="AU176" s="25" t="n">
        <f aca="false">AP176*Datos!$D$6</f>
        <v>16781.8058798157</v>
      </c>
      <c r="AV176" s="25" t="n">
        <f aca="false">AQ176*Datos!$D$6</f>
        <v>21700.1028977824</v>
      </c>
      <c r="AW176" s="25" t="n">
        <f aca="false">AR176*Datos!$D$6</f>
        <v>22210.5744287669</v>
      </c>
      <c r="AX176" s="25" t="n">
        <f aca="false">AS176*Datos!$D$6</f>
        <v>33177.9181289456</v>
      </c>
      <c r="AY176" s="25" t="n">
        <f aca="false">AT176*Datos!$D$6</f>
        <v>44714.5835814404</v>
      </c>
      <c r="AZ176" s="25" t="n">
        <f aca="false">AJ176-AU176-AE176</f>
        <v>26404.3505992353</v>
      </c>
      <c r="BA176" s="25" t="n">
        <f aca="false">AK176-AV176-AF176</f>
        <v>30525.7346778282</v>
      </c>
      <c r="BB176" s="25" t="n">
        <f aca="false">AL176-AW176-AG176</f>
        <v>29945.1813806926</v>
      </c>
      <c r="BC176" s="25" t="n">
        <f aca="false">AM176-AX176-AH176</f>
        <v>39550.6119289012</v>
      </c>
      <c r="BD176" s="25" t="n">
        <f aca="false">AN176-AY176-AI176</f>
        <v>49125.7043384392</v>
      </c>
      <c r="BE176" s="25" t="n">
        <f aca="false">AZ176/Z176</f>
        <v>22825.7311003454</v>
      </c>
      <c r="BF176" s="25" t="n">
        <f aca="false">BA176/AA176</f>
        <v>22769.1125268459</v>
      </c>
      <c r="BG176" s="25" t="n">
        <f aca="false">BB176/AB176</f>
        <v>18804.9038614164</v>
      </c>
      <c r="BH176" s="25" t="n">
        <f aca="false">BC176/AC176</f>
        <v>20743.3034551428</v>
      </c>
      <c r="BI176" s="25" t="n">
        <f aca="false">BD176/AD176</f>
        <v>20822.2116137366</v>
      </c>
      <c r="BJ176" s="25" t="n">
        <f aca="false">E176*AD176</f>
        <v>75441.1743419773</v>
      </c>
      <c r="BK176" s="25" t="n">
        <f aca="false">0.2*C176*AD176</f>
        <v>34530.0771438296</v>
      </c>
      <c r="BL176" s="25" t="n">
        <f aca="false">BJ176+BK176</f>
        <v>109971.251485807</v>
      </c>
      <c r="BM176" s="25" t="n">
        <f aca="false">BK176*Datos!$D$6</f>
        <v>17265.0385719148</v>
      </c>
      <c r="BN176" s="25" t="n">
        <f aca="false">BL176-BM176</f>
        <v>92706.2129138922</v>
      </c>
      <c r="BO176" s="25" t="n">
        <f aca="false">BN176/AD176</f>
        <v>39294.0601910261</v>
      </c>
      <c r="BP176" s="25" t="n">
        <f aca="false">-(C176+E176)</f>
        <v>-105155.03101159</v>
      </c>
      <c r="BQ176" s="25" t="n">
        <f aca="false">BE176</f>
        <v>22825.7311003454</v>
      </c>
      <c r="BR176" s="25" t="n">
        <f aca="false">BF176</f>
        <v>22769.1125268459</v>
      </c>
      <c r="BS176" s="25" t="n">
        <f aca="false">BG176</f>
        <v>18804.9038614164</v>
      </c>
      <c r="BT176" s="25" t="n">
        <f aca="false">BH176</f>
        <v>20743.3034551428</v>
      </c>
      <c r="BU176" s="25" t="n">
        <f aca="false">BI176+BO176</f>
        <v>60116.2718047626</v>
      </c>
      <c r="BV176" s="27" t="n">
        <f aca="false">IFERROR(IRR(BP176:BU176,0.1),NA())*100</f>
        <v>10.0118046472633</v>
      </c>
    </row>
    <row r="177" customFormat="false" ht="15" hidden="false" customHeight="true" outlineLevel="0" collapsed="false">
      <c r="A177" s="23" t="n">
        <v>176</v>
      </c>
      <c r="B177" s="24" t="n">
        <f aca="true">RAND()</f>
        <v>0.630002697061141</v>
      </c>
      <c r="C177" s="25" t="n">
        <f aca="false">IF(B177&lt;=(Datos!$D$14-Datos!$C$14)/(Datos!$E$14-Datos!$C$14),Datos!$C$14+SQRT((Datos!$E$14-Datos!$C$14)*(Datos!$D$14-Datos!$C$14)*B177),Datos!$E$14-SQRT((Datos!$E$14-Datos!$C$14)*(Datos!$E$14-Datos!$D$14)*(1-B177)))</f>
        <v>78928.7692925489</v>
      </c>
      <c r="D177" s="24" t="n">
        <f aca="true">RAND()</f>
        <v>0.916448978406454</v>
      </c>
      <c r="E177" s="25" t="n">
        <f aca="false">IF(D177&lt;=(Datos!$D$15-Datos!$C$15)/(Datos!$E$15-Datos!$C$15),Datos!$C$15+SQRT((Datos!$E$15-Datos!$C$15)*(Datos!$D$15-Datos!$C$15)*D177),Datos!$E$15-SQRT((Datos!$E$15-Datos!$C$15)*(Datos!$E$15-Datos!$D$15)*(1-D177)))</f>
        <v>36459.8512405505</v>
      </c>
      <c r="F177" s="24" t="n">
        <f aca="true">RAND()</f>
        <v>0.0971616404190552</v>
      </c>
      <c r="G177" s="25" t="n">
        <f aca="false">IF(F177&lt;=(Datos!$D$19-Datos!$C$19)/(Datos!$E$19-Datos!$C$19),Datos!$C$19+SQRT((Datos!$E$19-Datos!$C$19)*(Datos!$D$19-Datos!$C$19)*F177),Datos!$E$19-SQRT((Datos!$E$19-Datos!$C$19)*(Datos!$E$19-Datos!$D$19)*(1-F177)))</f>
        <v>33817.6230907278</v>
      </c>
      <c r="H177" s="24" t="n">
        <f aca="true">RAND()</f>
        <v>0.485142615395904</v>
      </c>
      <c r="I177" s="25" t="n">
        <f aca="false">IF(H177&lt;=(Datos!$D$19-Datos!$C$19)/(Datos!$E$19-Datos!$C$19),Datos!$C$19+SQRT((Datos!$E$19-Datos!$C$19)*(Datos!$D$19-Datos!$C$19)*H177),Datos!$E$19-SQRT((Datos!$E$19-Datos!$C$19)*(Datos!$E$19-Datos!$D$19)*(1-H177)))</f>
        <v>38530.6150018264</v>
      </c>
      <c r="J177" s="24" t="n">
        <f aca="true">RAND()</f>
        <v>0.127265857809619</v>
      </c>
      <c r="K177" s="25" t="n">
        <f aca="false">IF(J177&lt;=(Datos!$D$19-Datos!$C$19)/(Datos!$E$19-Datos!$C$19),Datos!$C$19+SQRT((Datos!$E$19-Datos!$C$19)*(Datos!$D$19-Datos!$C$19)*J177),Datos!$E$19-SQRT((Datos!$E$19-Datos!$C$19)*(Datos!$E$19-Datos!$D$19)*(1-J177)))</f>
        <v>34369.1965704741</v>
      </c>
      <c r="L177" s="24" t="n">
        <f aca="true">RAND()</f>
        <v>0.619467451534038</v>
      </c>
      <c r="M177" s="25" t="n">
        <f aca="false">IF(L177&lt;=(Datos!$D$19-Datos!$C$19)/(Datos!$E$19-Datos!$C$19),Datos!$C$19+SQRT((Datos!$E$19-Datos!$C$19)*(Datos!$D$19-Datos!$C$19)*L177),Datos!$E$19-SQRT((Datos!$E$19-Datos!$C$19)*(Datos!$E$19-Datos!$D$19)*(1-L177)))</f>
        <v>39639.5081684755</v>
      </c>
      <c r="N177" s="24" t="n">
        <f aca="true">RAND()</f>
        <v>0.74805017591504</v>
      </c>
      <c r="O177" s="25" t="n">
        <f aca="false">IF(N177&lt;=(Datos!$D$19-Datos!$C$19)/(Datos!$E$19-Datos!$C$19),Datos!$C$19+SQRT((Datos!$E$19-Datos!$C$19)*(Datos!$D$19-Datos!$C$19)*N177),Datos!$E$19-SQRT((Datos!$E$19-Datos!$C$19)*(Datos!$E$19-Datos!$D$19)*(1-N177)))</f>
        <v>40653.0198060755</v>
      </c>
      <c r="P177" s="24" t="n">
        <f aca="true">RAND()</f>
        <v>0.740772741235429</v>
      </c>
      <c r="Q177" s="26" t="n">
        <f aca="false">IF(P177&lt;=(Datos!$D$23-Datos!$C$23)/(Datos!$E$23-Datos!$C$23),Datos!$C$23+SQRT((Datos!$E$23-Datos!$C$23)*(Datos!$D$23-Datos!$C$23)*P177),Datos!$E$23-SQRT((Datos!$E$23-Datos!$C$23)*(Datos!$E$23-Datos!$D$23)*(1-P177)))</f>
        <v>0.158398864248002</v>
      </c>
      <c r="R177" s="24" t="n">
        <f aca="true">RAND()</f>
        <v>0.757046480459673</v>
      </c>
      <c r="S177" s="26" t="n">
        <f aca="false">IF(R177&lt;=(Datos!$D$24-Datos!$C$24)/(Datos!$E$24-Datos!$C$24),Datos!$C$24+SQRT((Datos!$E$24-Datos!$C$24)*(Datos!$D$24-Datos!$C$24)*R177),Datos!$E$24-SQRT((Datos!$E$24-Datos!$C$24)*(Datos!$E$24-Datos!$D$24)*(1-R177)))</f>
        <v>0.159087890226651</v>
      </c>
      <c r="T177" s="24" t="n">
        <f aca="true">RAND()</f>
        <v>0.659953867471532</v>
      </c>
      <c r="U177" s="26" t="n">
        <f aca="false">IF(T177&lt;=(Datos!$D$25-Datos!$C$25)/(Datos!$E$25-Datos!$C$25),Datos!$C$25+SQRT((Datos!$E$25-Datos!$C$25)*(Datos!$D$25-Datos!$C$25)*T177),Datos!$E$25-SQRT((Datos!$E$25-Datos!$C$25)*(Datos!$E$25-Datos!$D$25)*(1-T177)))</f>
        <v>0.189143409600545</v>
      </c>
      <c r="V177" s="24" t="n">
        <f aca="true">RAND()</f>
        <v>0.810988620502543</v>
      </c>
      <c r="W177" s="26" t="n">
        <f aca="false">IF(V177&lt;=(Datos!$D$26-Datos!$C$26)/(Datos!$E$26-Datos!$C$26),Datos!$C$26+SQRT((Datos!$E$26-Datos!$C$26)*(Datos!$D$26-Datos!$C$26)*V177),Datos!$E$26-SQRT((Datos!$E$26-Datos!$C$26)*(Datos!$E$26-Datos!$D$26)*(1-V177)))</f>
        <v>0.2242795834357</v>
      </c>
      <c r="X177" s="24" t="n">
        <f aca="true">RAND()</f>
        <v>0.308766232056281</v>
      </c>
      <c r="Y177" s="26" t="n">
        <f aca="false">IF(X177&lt;=(Datos!$D$27-Datos!$C$27)/(Datos!$E$27-Datos!$C$27),Datos!$C$27+SQRT((Datos!$E$27-Datos!$C$27)*(Datos!$D$27-Datos!$C$27)*X177),Datos!$E$27-SQRT((Datos!$E$27-Datos!$C$27)*(Datos!$E$27-Datos!$D$27)*(1-X177)))</f>
        <v>0.218873323787745</v>
      </c>
      <c r="Z177" s="24" t="n">
        <f aca="false">(1+Q177)</f>
        <v>1.158398864248</v>
      </c>
      <c r="AA177" s="24" t="n">
        <f aca="false">Z177*(1+S177)</f>
        <v>1.34268609560217</v>
      </c>
      <c r="AB177" s="24" t="n">
        <f aca="false">AA177*(1+U177)</f>
        <v>1.5966463217476</v>
      </c>
      <c r="AC177" s="24" t="n">
        <f aca="false">AB177*(1+W177)</f>
        <v>1.9547414936833</v>
      </c>
      <c r="AD177" s="24" t="n">
        <f aca="false">AC177*(1+Y177)</f>
        <v>2.38258226155158</v>
      </c>
      <c r="AE177" s="23" t="n">
        <f aca="false">E177*Q177</f>
        <v>5775.19902715432</v>
      </c>
      <c r="AF177" s="23" t="n">
        <f aca="false">AE177*(1+S177)</f>
        <v>6693.96325602331</v>
      </c>
      <c r="AG177" s="23" t="n">
        <f aca="false">AF177*(1+U177)</f>
        <v>7960.08229000833</v>
      </c>
      <c r="AH177" s="23" t="n">
        <f aca="false">AG177*(1+W177)</f>
        <v>9745.36623012529</v>
      </c>
      <c r="AI177" s="23" t="n">
        <f aca="false">AH177*(1+Y177)</f>
        <v>11878.3669284417</v>
      </c>
      <c r="AJ177" s="25" t="n">
        <f aca="false">G177*Z177</f>
        <v>39174.2961798661</v>
      </c>
      <c r="AK177" s="25" t="n">
        <f aca="false">I177*AA177</f>
        <v>51734.5210179525</v>
      </c>
      <c r="AL177" s="25" t="n">
        <f aca="false">K177*AB177</f>
        <v>54875.4512856679</v>
      </c>
      <c r="AM177" s="25" t="n">
        <f aca="false">M177*AC177</f>
        <v>77484.9914061171</v>
      </c>
      <c r="AN177" s="25" t="n">
        <f aca="false">O177*AD177</f>
        <v>96859.1638684607</v>
      </c>
      <c r="AO177" s="25" t="n">
        <f aca="false">C177/Datos!$D$8</f>
        <v>15785.7538585098</v>
      </c>
      <c r="AP177" s="25" t="n">
        <f aca="false">AJ177-AO177</f>
        <v>23388.5423213564</v>
      </c>
      <c r="AQ177" s="25" t="n">
        <f aca="false">AK177-AO177</f>
        <v>35948.7671594428</v>
      </c>
      <c r="AR177" s="25" t="n">
        <f aca="false">AL177-AO177</f>
        <v>39089.6974271581</v>
      </c>
      <c r="AS177" s="25" t="n">
        <f aca="false">AM177-AO177</f>
        <v>61699.2375476074</v>
      </c>
      <c r="AT177" s="25" t="n">
        <f aca="false">AN177-AO177</f>
        <v>81073.4100099509</v>
      </c>
      <c r="AU177" s="25" t="n">
        <f aca="false">AP177*Datos!$D$6</f>
        <v>11694.2711606782</v>
      </c>
      <c r="AV177" s="25" t="n">
        <f aca="false">AQ177*Datos!$D$6</f>
        <v>17974.3835797214</v>
      </c>
      <c r="AW177" s="25" t="n">
        <f aca="false">AR177*Datos!$D$6</f>
        <v>19544.8487135791</v>
      </c>
      <c r="AX177" s="25" t="n">
        <f aca="false">AS177*Datos!$D$6</f>
        <v>30849.6187738037</v>
      </c>
      <c r="AY177" s="25" t="n">
        <f aca="false">AT177*Datos!$D$6</f>
        <v>40536.7050049755</v>
      </c>
      <c r="AZ177" s="25" t="n">
        <f aca="false">AJ177-AU177-AE177</f>
        <v>21704.8259920336</v>
      </c>
      <c r="BA177" s="25" t="n">
        <f aca="false">AK177-AV177-AF177</f>
        <v>27066.1741822078</v>
      </c>
      <c r="BB177" s="25" t="n">
        <f aca="false">AL177-AW177-AG177</f>
        <v>27370.5202820805</v>
      </c>
      <c r="BC177" s="25" t="n">
        <f aca="false">AM177-AX177-AH177</f>
        <v>36890.0064021882</v>
      </c>
      <c r="BD177" s="25" t="n">
        <f aca="false">AN177-AY177-AI177</f>
        <v>44444.0919350436</v>
      </c>
      <c r="BE177" s="25" t="n">
        <f aca="false">AZ177/Z177</f>
        <v>18736.9192615048</v>
      </c>
      <c r="BF177" s="25" t="n">
        <f aca="false">BA177/AA177</f>
        <v>20158.22929191</v>
      </c>
      <c r="BG177" s="25" t="n">
        <f aca="false">BB177/AB177</f>
        <v>17142.5067087633</v>
      </c>
      <c r="BH177" s="25" t="n">
        <f aca="false">BC177/AC177</f>
        <v>18872.063913002</v>
      </c>
      <c r="BI177" s="25" t="n">
        <f aca="false">BD177/AD177</f>
        <v>18653.7491914763</v>
      </c>
      <c r="BJ177" s="25" t="n">
        <f aca="false">E177*AD177</f>
        <v>86868.5948245451</v>
      </c>
      <c r="BK177" s="25" t="n">
        <f aca="false">0.2*C177*AD177</f>
        <v>37610.8571285049</v>
      </c>
      <c r="BL177" s="25" t="n">
        <f aca="false">BJ177+BK177</f>
        <v>124479.45195305</v>
      </c>
      <c r="BM177" s="25" t="n">
        <f aca="false">BK177*Datos!$D$6</f>
        <v>18805.4285642524</v>
      </c>
      <c r="BN177" s="25" t="n">
        <f aca="false">BL177-BM177</f>
        <v>105674.023388798</v>
      </c>
      <c r="BO177" s="25" t="n">
        <f aca="false">BN177/AD177</f>
        <v>44352.7281698054</v>
      </c>
      <c r="BP177" s="25" t="n">
        <f aca="false">-(C177+E177)</f>
        <v>-115388.620533099</v>
      </c>
      <c r="BQ177" s="25" t="n">
        <f aca="false">BE177</f>
        <v>18736.9192615048</v>
      </c>
      <c r="BR177" s="25" t="n">
        <f aca="false">BF177</f>
        <v>20158.22929191</v>
      </c>
      <c r="BS177" s="25" t="n">
        <f aca="false">BG177</f>
        <v>17142.5067087633</v>
      </c>
      <c r="BT177" s="25" t="n">
        <f aca="false">BH177</f>
        <v>18872.063913002</v>
      </c>
      <c r="BU177" s="25" t="n">
        <f aca="false">BI177+BO177</f>
        <v>63006.4773612817</v>
      </c>
      <c r="BV177" s="27" t="n">
        <f aca="false">IFERROR(IRR(BP177:BU177,0.1),NA())*100</f>
        <v>5.11408919049162</v>
      </c>
    </row>
    <row r="178" customFormat="false" ht="15" hidden="false" customHeight="true" outlineLevel="0" collapsed="false">
      <c r="A178" s="23" t="n">
        <v>177</v>
      </c>
      <c r="B178" s="24" t="n">
        <f aca="true">RAND()</f>
        <v>0.950690316935493</v>
      </c>
      <c r="C178" s="25" t="n">
        <f aca="false">IF(B178&lt;=(Datos!$D$14-Datos!$C$14)/(Datos!$E$14-Datos!$C$14),Datos!$C$14+SQRT((Datos!$E$14-Datos!$C$14)*(Datos!$D$14-Datos!$C$14)*B178),Datos!$E$14-SQRT((Datos!$E$14-Datos!$C$14)*(Datos!$E$14-Datos!$D$14)*(1-B178)))</f>
        <v>92307.6908748148</v>
      </c>
      <c r="D178" s="24" t="n">
        <f aca="true">RAND()</f>
        <v>0.942996416203239</v>
      </c>
      <c r="E178" s="25" t="n">
        <f aca="false">IF(D178&lt;=(Datos!$D$15-Datos!$C$15)/(Datos!$E$15-Datos!$C$15),Datos!$C$15+SQRT((Datos!$E$15-Datos!$C$15)*(Datos!$D$15-Datos!$C$15)*D178),Datos!$E$15-SQRT((Datos!$E$15-Datos!$C$15)*(Datos!$E$15-Datos!$D$15)*(1-D178)))</f>
        <v>37075.8697755548</v>
      </c>
      <c r="F178" s="24" t="n">
        <f aca="true">RAND()</f>
        <v>0.559856132786524</v>
      </c>
      <c r="G178" s="25" t="n">
        <f aca="false">IF(F178&lt;=(Datos!$D$19-Datos!$C$19)/(Datos!$E$19-Datos!$C$19),Datos!$C$19+SQRT((Datos!$E$19-Datos!$C$19)*(Datos!$D$19-Datos!$C$19)*F178),Datos!$E$19-SQRT((Datos!$E$19-Datos!$C$19)*(Datos!$E$19-Datos!$D$19)*(1-F178)))</f>
        <v>39163.9740242964</v>
      </c>
      <c r="H178" s="24" t="n">
        <f aca="true">RAND()</f>
        <v>0.183840537721843</v>
      </c>
      <c r="I178" s="25" t="n">
        <f aca="false">IF(H178&lt;=(Datos!$D$19-Datos!$C$19)/(Datos!$E$19-Datos!$C$19),Datos!$C$19+SQRT((Datos!$E$19-Datos!$C$19)*(Datos!$D$19-Datos!$C$19)*H178),Datos!$E$19-SQRT((Datos!$E$19-Datos!$C$19)*(Datos!$E$19-Datos!$D$19)*(1-H178)))</f>
        <v>35251.2932367443</v>
      </c>
      <c r="J178" s="24" t="n">
        <f aca="true">RAND()</f>
        <v>0.578882439008162</v>
      </c>
      <c r="K178" s="25" t="n">
        <f aca="false">IF(J178&lt;=(Datos!$D$19-Datos!$C$19)/(Datos!$E$19-Datos!$C$19),Datos!$C$19+SQRT((Datos!$E$19-Datos!$C$19)*(Datos!$D$19-Datos!$C$19)*J178),Datos!$E$19-SQRT((Datos!$E$19-Datos!$C$19)*(Datos!$E$19-Datos!$D$19)*(1-J178)))</f>
        <v>39318.3885866186</v>
      </c>
      <c r="L178" s="24" t="n">
        <f aca="true">RAND()</f>
        <v>0.351160956271461</v>
      </c>
      <c r="M178" s="25" t="n">
        <f aca="false">IF(L178&lt;=(Datos!$D$19-Datos!$C$19)/(Datos!$E$19-Datos!$C$19),Datos!$C$19+SQRT((Datos!$E$19-Datos!$C$19)*(Datos!$D$19-Datos!$C$19)*L178),Datos!$E$19-SQRT((Datos!$E$19-Datos!$C$19)*(Datos!$E$19-Datos!$D$19)*(1-L178)))</f>
        <v>37257.695463487</v>
      </c>
      <c r="N178" s="24" t="n">
        <f aca="true">RAND()</f>
        <v>0.330486555859636</v>
      </c>
      <c r="O178" s="25" t="n">
        <f aca="false">IF(N178&lt;=(Datos!$D$19-Datos!$C$19)/(Datos!$E$19-Datos!$C$19),Datos!$C$19+SQRT((Datos!$E$19-Datos!$C$19)*(Datos!$D$19-Datos!$C$19)*N178),Datos!$E$19-SQRT((Datos!$E$19-Datos!$C$19)*(Datos!$E$19-Datos!$D$19)*(1-N178)))</f>
        <v>37040.8084322005</v>
      </c>
      <c r="P178" s="24" t="n">
        <f aca="true">RAND()</f>
        <v>0.708364499286217</v>
      </c>
      <c r="Q178" s="26" t="n">
        <f aca="false">IF(P178&lt;=(Datos!$D$23-Datos!$C$23)/(Datos!$E$23-Datos!$C$23),Datos!$C$23+SQRT((Datos!$E$23-Datos!$C$23)*(Datos!$D$23-Datos!$C$23)*P178),Datos!$E$23-SQRT((Datos!$E$23-Datos!$C$23)*(Datos!$E$23-Datos!$D$23)*(1-P178)))</f>
        <v>0.157088345732252</v>
      </c>
      <c r="R178" s="24" t="n">
        <f aca="true">RAND()</f>
        <v>0.172001133369879</v>
      </c>
      <c r="S178" s="26" t="n">
        <f aca="false">IF(R178&lt;=(Datos!$D$24-Datos!$C$24)/(Datos!$E$24-Datos!$C$24),Datos!$C$24+SQRT((Datos!$E$24-Datos!$C$24)*(Datos!$D$24-Datos!$C$24)*R178),Datos!$E$24-SQRT((Datos!$E$24-Datos!$C$24)*(Datos!$E$24-Datos!$D$24)*(1-R178)))</f>
        <v>0.137595511929631</v>
      </c>
      <c r="T178" s="24" t="n">
        <f aca="true">RAND()</f>
        <v>0.277395513507112</v>
      </c>
      <c r="U178" s="26" t="n">
        <f aca="false">IF(T178&lt;=(Datos!$D$25-Datos!$C$25)/(Datos!$E$25-Datos!$C$25),Datos!$C$25+SQRT((Datos!$E$25-Datos!$C$25)*(Datos!$D$25-Datos!$C$25)*T178),Datos!$E$25-SQRT((Datos!$E$25-Datos!$C$25)*(Datos!$E$25-Datos!$D$25)*(1-T178)))</f>
        <v>0.174135670248927</v>
      </c>
      <c r="V178" s="24" t="n">
        <f aca="true">RAND()</f>
        <v>0.572589150467206</v>
      </c>
      <c r="W178" s="26" t="n">
        <f aca="false">IF(V178&lt;=(Datos!$D$26-Datos!$C$26)/(Datos!$E$26-Datos!$C$26),Datos!$C$26+SQRT((Datos!$E$26-Datos!$C$26)*(Datos!$D$26-Datos!$C$26)*V178),Datos!$E$26-SQRT((Datos!$E$26-Datos!$C$26)*(Datos!$E$26-Datos!$D$26)*(1-V178)))</f>
        <v>0.211322642626922</v>
      </c>
      <c r="X178" s="24" t="n">
        <f aca="true">RAND()</f>
        <v>0.990232174266688</v>
      </c>
      <c r="Y178" s="26" t="n">
        <f aca="false">IF(X178&lt;=(Datos!$D$27-Datos!$C$27)/(Datos!$E$27-Datos!$C$27),Datos!$C$27+SQRT((Datos!$E$27-Datos!$C$27)*(Datos!$D$27-Datos!$C$27)*X178),Datos!$E$27-SQRT((Datos!$E$27-Datos!$C$27)*(Datos!$E$27-Datos!$D$27)*(1-X178)))</f>
        <v>0.272737338025222</v>
      </c>
      <c r="Z178" s="24" t="n">
        <f aca="false">(1+Q178)</f>
        <v>1.15708834573225</v>
      </c>
      <c r="AA178" s="24" t="n">
        <f aca="false">Z178*(1+S178)</f>
        <v>1.31629850901109</v>
      </c>
      <c r="AB178" s="24" t="n">
        <f aca="false">AA178*(1+U178)</f>
        <v>1.5455130321254</v>
      </c>
      <c r="AC178" s="24" t="n">
        <f aca="false">AB178*(1+W178)</f>
        <v>1.87211493028849</v>
      </c>
      <c r="AD178" s="24" t="n">
        <f aca="false">AC178*(1+Y178)</f>
        <v>2.38271057285264</v>
      </c>
      <c r="AE178" s="23" t="n">
        <f aca="false">E178*Q178</f>
        <v>5824.1870496263</v>
      </c>
      <c r="AF178" s="23" t="n">
        <f aca="false">AE178*(1+S178)</f>
        <v>6625.56904829356</v>
      </c>
      <c r="AG178" s="23" t="n">
        <f aca="false">AF178*(1+U178)</f>
        <v>7779.31695529871</v>
      </c>
      <c r="AH178" s="23" t="n">
        <f aca="false">AG178*(1+W178)</f>
        <v>9423.26277212485</v>
      </c>
      <c r="AI178" s="23" t="n">
        <f aca="false">AH178*(1+Y178)</f>
        <v>11993.3383761064</v>
      </c>
      <c r="AJ178" s="25" t="n">
        <f aca="false">G178*Z178</f>
        <v>45316.177916074</v>
      </c>
      <c r="AK178" s="25" t="n">
        <f aca="false">I178*AA178</f>
        <v>46401.2247282393</v>
      </c>
      <c r="AL178" s="25" t="n">
        <f aca="false">K178*AB178</f>
        <v>60767.0819627897</v>
      </c>
      <c r="AM178" s="25" t="n">
        <f aca="false">M178*AC178</f>
        <v>69750.6879453356</v>
      </c>
      <c r="AN178" s="25" t="n">
        <f aca="false">O178*AD178</f>
        <v>88257.5258784134</v>
      </c>
      <c r="AO178" s="25" t="n">
        <f aca="false">C178/Datos!$D$8</f>
        <v>18461.538174963</v>
      </c>
      <c r="AP178" s="25" t="n">
        <f aca="false">AJ178-AO178</f>
        <v>26854.639741111</v>
      </c>
      <c r="AQ178" s="25" t="n">
        <f aca="false">AK178-AO178</f>
        <v>27939.6865532763</v>
      </c>
      <c r="AR178" s="25" t="n">
        <f aca="false">AL178-AO178</f>
        <v>42305.5437878268</v>
      </c>
      <c r="AS178" s="25" t="n">
        <f aca="false">AM178-AO178</f>
        <v>51289.1497703726</v>
      </c>
      <c r="AT178" s="25" t="n">
        <f aca="false">AN178-AO178</f>
        <v>69795.9877034505</v>
      </c>
      <c r="AU178" s="25" t="n">
        <f aca="false">AP178*Datos!$D$6</f>
        <v>13427.3198705555</v>
      </c>
      <c r="AV178" s="25" t="n">
        <f aca="false">AQ178*Datos!$D$6</f>
        <v>13969.8432766382</v>
      </c>
      <c r="AW178" s="25" t="n">
        <f aca="false">AR178*Datos!$D$6</f>
        <v>21152.7718939134</v>
      </c>
      <c r="AX178" s="25" t="n">
        <f aca="false">AS178*Datos!$D$6</f>
        <v>25644.5748851863</v>
      </c>
      <c r="AY178" s="25" t="n">
        <f aca="false">AT178*Datos!$D$6</f>
        <v>34897.9938517252</v>
      </c>
      <c r="AZ178" s="25" t="n">
        <f aca="false">AJ178-AU178-AE178</f>
        <v>26064.6709958922</v>
      </c>
      <c r="BA178" s="25" t="n">
        <f aca="false">AK178-AV178-AF178</f>
        <v>25805.8124033076</v>
      </c>
      <c r="BB178" s="25" t="n">
        <f aca="false">AL178-AW178-AG178</f>
        <v>31834.9931135776</v>
      </c>
      <c r="BC178" s="25" t="n">
        <f aca="false">AM178-AX178-AH178</f>
        <v>34682.8502880244</v>
      </c>
      <c r="BD178" s="25" t="n">
        <f aca="false">AN178-AY178-AI178</f>
        <v>41366.1936505818</v>
      </c>
      <c r="BE178" s="25" t="n">
        <f aca="false">AZ178/Z178</f>
        <v>22526.0854903844</v>
      </c>
      <c r="BF178" s="25" t="n">
        <f aca="false">BA178/AA178</f>
        <v>19604.83296657</v>
      </c>
      <c r="BG178" s="25" t="n">
        <f aca="false">BB178/AB178</f>
        <v>20598.3336612813</v>
      </c>
      <c r="BH178" s="25" t="n">
        <f aca="false">BC178/AC178</f>
        <v>18526.0262214136</v>
      </c>
      <c r="BI178" s="25" t="n">
        <f aca="false">BD178/AD178</f>
        <v>17360.9812798443</v>
      </c>
      <c r="BJ178" s="25" t="n">
        <f aca="false">E178*AD178</f>
        <v>88341.0669119221</v>
      </c>
      <c r="BK178" s="25" t="n">
        <f aca="false">0.2*C178*AD178</f>
        <v>43988.5022006069</v>
      </c>
      <c r="BL178" s="25" t="n">
        <f aca="false">BJ178+BK178</f>
        <v>132329.569112529</v>
      </c>
      <c r="BM178" s="25" t="n">
        <f aca="false">BK178*Datos!$D$6</f>
        <v>21994.2511003035</v>
      </c>
      <c r="BN178" s="25" t="n">
        <f aca="false">BL178-BM178</f>
        <v>110335.318012226</v>
      </c>
      <c r="BO178" s="25" t="n">
        <f aca="false">BN178/AD178</f>
        <v>46306.6388630363</v>
      </c>
      <c r="BP178" s="25" t="n">
        <f aca="false">-(C178+E178)</f>
        <v>-129383.56065037</v>
      </c>
      <c r="BQ178" s="25" t="n">
        <f aca="false">BE178</f>
        <v>22526.0854903844</v>
      </c>
      <c r="BR178" s="25" t="n">
        <f aca="false">BF178</f>
        <v>19604.83296657</v>
      </c>
      <c r="BS178" s="25" t="n">
        <f aca="false">BG178</f>
        <v>20598.3336612813</v>
      </c>
      <c r="BT178" s="25" t="n">
        <f aca="false">BH178</f>
        <v>18526.0262214136</v>
      </c>
      <c r="BU178" s="25" t="n">
        <f aca="false">BI178+BO178</f>
        <v>63667.6201428806</v>
      </c>
      <c r="BV178" s="27" t="n">
        <f aca="false">IFERROR(IRR(BP178:BU178,0.1),NA())*100</f>
        <v>3.27224905337583</v>
      </c>
    </row>
    <row r="179" customFormat="false" ht="15" hidden="false" customHeight="true" outlineLevel="0" collapsed="false">
      <c r="A179" s="23" t="n">
        <v>178</v>
      </c>
      <c r="B179" s="24" t="n">
        <f aca="true">RAND()</f>
        <v>0.749423073708684</v>
      </c>
      <c r="C179" s="25" t="n">
        <f aca="false">IF(B179&lt;=(Datos!$D$14-Datos!$C$14)/(Datos!$E$14-Datos!$C$14),Datos!$C$14+SQRT((Datos!$E$14-Datos!$C$14)*(Datos!$D$14-Datos!$C$14)*B179),Datos!$E$14-SQRT((Datos!$E$14-Datos!$C$14)*(Datos!$E$14-Datos!$D$14)*(1-B179)))</f>
        <v>82659.5181281033</v>
      </c>
      <c r="D179" s="24" t="n">
        <f aca="true">RAND()</f>
        <v>0.963249472944964</v>
      </c>
      <c r="E179" s="25" t="n">
        <f aca="false">IF(D179&lt;=(Datos!$D$15-Datos!$C$15)/(Datos!$E$15-Datos!$C$15),Datos!$C$15+SQRT((Datos!$E$15-Datos!$C$15)*(Datos!$D$15-Datos!$C$15)*D179),Datos!$E$15-SQRT((Datos!$E$15-Datos!$C$15)*(Datos!$E$15-Datos!$D$15)*(1-D179)))</f>
        <v>37652.11178753</v>
      </c>
      <c r="F179" s="24" t="n">
        <f aca="true">RAND()</f>
        <v>0.0508722751203304</v>
      </c>
      <c r="G179" s="25" t="n">
        <f aca="false">IF(F179&lt;=(Datos!$D$19-Datos!$C$19)/(Datos!$E$19-Datos!$C$19),Datos!$C$19+SQRT((Datos!$E$19-Datos!$C$19)*(Datos!$D$19-Datos!$C$19)*F179),Datos!$E$19-SQRT((Datos!$E$19-Datos!$C$19)*(Datos!$E$19-Datos!$D$19)*(1-F179)))</f>
        <v>32762.3977389307</v>
      </c>
      <c r="H179" s="24" t="n">
        <f aca="true">RAND()</f>
        <v>0.8701107371764</v>
      </c>
      <c r="I179" s="25" t="n">
        <f aca="false">IF(H179&lt;=(Datos!$D$19-Datos!$C$19)/(Datos!$E$19-Datos!$C$19),Datos!$C$19+SQRT((Datos!$E$19-Datos!$C$19)*(Datos!$D$19-Datos!$C$19)*H179),Datos!$E$19-SQRT((Datos!$E$19-Datos!$C$19)*(Datos!$E$19-Datos!$D$19)*(1-H179)))</f>
        <v>41878.8311946051</v>
      </c>
      <c r="J179" s="24" t="n">
        <f aca="true">RAND()</f>
        <v>0.821361889458184</v>
      </c>
      <c r="K179" s="25" t="n">
        <f aca="false">IF(J179&lt;=(Datos!$D$19-Datos!$C$19)/(Datos!$E$19-Datos!$C$19),Datos!$C$19+SQRT((Datos!$E$19-Datos!$C$19)*(Datos!$D$19-Datos!$C$19)*J179),Datos!$E$19-SQRT((Datos!$E$19-Datos!$C$19)*(Datos!$E$19-Datos!$D$19)*(1-J179)))</f>
        <v>41339.6915033516</v>
      </c>
      <c r="L179" s="24" t="n">
        <f aca="true">RAND()</f>
        <v>0.441582330494444</v>
      </c>
      <c r="M179" s="25" t="n">
        <f aca="false">IF(L179&lt;=(Datos!$D$19-Datos!$C$19)/(Datos!$E$19-Datos!$C$19),Datos!$C$19+SQRT((Datos!$E$19-Datos!$C$19)*(Datos!$D$19-Datos!$C$19)*L179),Datos!$E$19-SQRT((Datos!$E$19-Datos!$C$19)*(Datos!$E$19-Datos!$D$19)*(1-L179)))</f>
        <v>38138.6331514676</v>
      </c>
      <c r="N179" s="24" t="n">
        <f aca="true">RAND()</f>
        <v>0.0482695900672767</v>
      </c>
      <c r="O179" s="25" t="n">
        <f aca="false">IF(N179&lt;=(Datos!$D$19-Datos!$C$19)/(Datos!$E$19-Datos!$C$19),Datos!$C$19+SQRT((Datos!$E$19-Datos!$C$19)*(Datos!$D$19-Datos!$C$19)*N179),Datos!$E$19-SQRT((Datos!$E$19-Datos!$C$19)*(Datos!$E$19-Datos!$D$19)*(1-N179)))</f>
        <v>32690.806293677</v>
      </c>
      <c r="P179" s="24" t="n">
        <f aca="true">RAND()</f>
        <v>0.922391024921127</v>
      </c>
      <c r="Q179" s="26" t="n">
        <f aca="false">IF(P179&lt;=(Datos!$D$23-Datos!$C$23)/(Datos!$E$23-Datos!$C$23),Datos!$C$23+SQRT((Datos!$E$23-Datos!$C$23)*(Datos!$D$23-Datos!$C$23)*P179),Datos!$E$23-SQRT((Datos!$E$23-Datos!$C$23)*(Datos!$E$23-Datos!$D$23)*(1-P179)))</f>
        <v>0.168180687196712</v>
      </c>
      <c r="R179" s="24" t="n">
        <f aca="true">RAND()</f>
        <v>0.361786110843449</v>
      </c>
      <c r="S179" s="26" t="n">
        <f aca="false">IF(R179&lt;=(Datos!$D$24-Datos!$C$24)/(Datos!$E$24-Datos!$C$24),Datos!$C$24+SQRT((Datos!$E$24-Datos!$C$24)*(Datos!$D$24-Datos!$C$24)*R179),Datos!$E$24-SQRT((Datos!$E$24-Datos!$C$24)*(Datos!$E$24-Datos!$D$24)*(1-R179)))</f>
        <v>0.145518914544279</v>
      </c>
      <c r="T179" s="24" t="n">
        <f aca="true">RAND()</f>
        <v>0.156852142277952</v>
      </c>
      <c r="U179" s="26" t="n">
        <f aca="false">IF(T179&lt;=(Datos!$D$25-Datos!$C$25)/(Datos!$E$25-Datos!$C$25),Datos!$C$25+SQRT((Datos!$E$25-Datos!$C$25)*(Datos!$D$25-Datos!$C$25)*T179),Datos!$E$25-SQRT((Datos!$E$25-Datos!$C$25)*(Datos!$E$25-Datos!$D$25)*(1-T179)))</f>
        <v>0.168149090852814</v>
      </c>
      <c r="V179" s="24" t="n">
        <f aca="true">RAND()</f>
        <v>0.822695457898248</v>
      </c>
      <c r="W179" s="26" t="n">
        <f aca="false">IF(V179&lt;=(Datos!$D$26-Datos!$C$26)/(Datos!$E$26-Datos!$C$26),Datos!$C$26+SQRT((Datos!$E$26-Datos!$C$26)*(Datos!$D$26-Datos!$C$26)*V179),Datos!$E$26-SQRT((Datos!$E$26-Datos!$C$26)*(Datos!$E$26-Datos!$D$26)*(1-V179)))</f>
        <v>0.225088839903446</v>
      </c>
      <c r="X179" s="24" t="n">
        <f aca="true">RAND()</f>
        <v>0.985873161321492</v>
      </c>
      <c r="Y179" s="26" t="n">
        <f aca="false">IF(X179&lt;=(Datos!$D$27-Datos!$C$27)/(Datos!$E$27-Datos!$C$27),Datos!$C$27+SQRT((Datos!$E$27-Datos!$C$27)*(Datos!$D$27-Datos!$C$27)*X179),Datos!$E$27-SQRT((Datos!$E$27-Datos!$C$27)*(Datos!$E$27-Datos!$D$27)*(1-X179)))</f>
        <v>0.271265875609774</v>
      </c>
      <c r="Z179" s="24" t="n">
        <f aca="false">(1+Q179)</f>
        <v>1.16818068719671</v>
      </c>
      <c r="AA179" s="24" t="n">
        <f aca="false">Z179*(1+S179)</f>
        <v>1.33817307278917</v>
      </c>
      <c r="AB179" s="24" t="n">
        <f aca="false">AA179*(1+U179)</f>
        <v>1.56318565838238</v>
      </c>
      <c r="AC179" s="24" t="n">
        <f aca="false">AB179*(1+W179)</f>
        <v>1.91504130478138</v>
      </c>
      <c r="AD179" s="24" t="n">
        <f aca="false">AC179*(1+Y179)</f>
        <v>2.43452666115178</v>
      </c>
      <c r="AE179" s="23" t="n">
        <f aca="false">E179*Q179</f>
        <v>6332.35803483421</v>
      </c>
      <c r="AF179" s="23" t="n">
        <f aca="false">AE179*(1+S179)</f>
        <v>7253.83590256903</v>
      </c>
      <c r="AG179" s="23" t="n">
        <f aca="false">AF179*(1+U179)</f>
        <v>8473.56181478152</v>
      </c>
      <c r="AH179" s="23" t="n">
        <f aca="false">AG179*(1+W179)</f>
        <v>10380.8660135208</v>
      </c>
      <c r="AI179" s="23" t="n">
        <f aca="false">AH179*(1+Y179)</f>
        <v>13196.8407222663</v>
      </c>
      <c r="AJ179" s="25" t="n">
        <f aca="false">G179*Z179</f>
        <v>38272.4003048761</v>
      </c>
      <c r="AK179" s="25" t="n">
        <f aca="false">I179*AA179</f>
        <v>56041.1242245036</v>
      </c>
      <c r="AL179" s="25" t="n">
        <f aca="false">K179*AB179</f>
        <v>64621.6128799913</v>
      </c>
      <c r="AM179" s="25" t="n">
        <f aca="false">M179*AC179</f>
        <v>73037.0577929647</v>
      </c>
      <c r="AN179" s="25" t="n">
        <f aca="false">O179*AD179</f>
        <v>79586.639496505</v>
      </c>
      <c r="AO179" s="25" t="n">
        <f aca="false">C179/Datos!$D$8</f>
        <v>16531.9036256207</v>
      </c>
      <c r="AP179" s="25" t="n">
        <f aca="false">AJ179-AO179</f>
        <v>21740.4966792554</v>
      </c>
      <c r="AQ179" s="25" t="n">
        <f aca="false">AK179-AO179</f>
        <v>39509.2205988829</v>
      </c>
      <c r="AR179" s="25" t="n">
        <f aca="false">AL179-AO179</f>
        <v>48089.7092543707</v>
      </c>
      <c r="AS179" s="25" t="n">
        <f aca="false">AM179-AO179</f>
        <v>56505.1541673441</v>
      </c>
      <c r="AT179" s="25" t="n">
        <f aca="false">AN179-AO179</f>
        <v>63054.7358708844</v>
      </c>
      <c r="AU179" s="25" t="n">
        <f aca="false">AP179*Datos!$D$6</f>
        <v>10870.2483396277</v>
      </c>
      <c r="AV179" s="25" t="n">
        <f aca="false">AQ179*Datos!$D$6</f>
        <v>19754.6102994415</v>
      </c>
      <c r="AW179" s="25" t="n">
        <f aca="false">AR179*Datos!$D$6</f>
        <v>24044.8546271853</v>
      </c>
      <c r="AX179" s="25" t="n">
        <f aca="false">AS179*Datos!$D$6</f>
        <v>28252.577083672</v>
      </c>
      <c r="AY179" s="25" t="n">
        <f aca="false">AT179*Datos!$D$6</f>
        <v>31527.3679354422</v>
      </c>
      <c r="AZ179" s="25" t="n">
        <f aca="false">AJ179-AU179-AE179</f>
        <v>21069.7939304142</v>
      </c>
      <c r="BA179" s="25" t="n">
        <f aca="false">AK179-AV179-AF179</f>
        <v>29032.6780224931</v>
      </c>
      <c r="BB179" s="25" t="n">
        <f aca="false">AL179-AW179-AG179</f>
        <v>32103.1964380245</v>
      </c>
      <c r="BC179" s="25" t="n">
        <f aca="false">AM179-AX179-AH179</f>
        <v>34403.6146957719</v>
      </c>
      <c r="BD179" s="25" t="n">
        <f aca="false">AN179-AY179-AI179</f>
        <v>34862.4308387965</v>
      </c>
      <c r="BE179" s="25" t="n">
        <f aca="false">AZ179/Z179</f>
        <v>18036.4169356159</v>
      </c>
      <c r="BF179" s="25" t="n">
        <f aca="false">BA179/AA179</f>
        <v>21695.7571579138</v>
      </c>
      <c r="BG179" s="25" t="n">
        <f aca="false">BB179/AB179</f>
        <v>20537.0336312102</v>
      </c>
      <c r="BH179" s="25" t="n">
        <f aca="false">BC179/AC179</f>
        <v>17964.946557484</v>
      </c>
      <c r="BI179" s="25" t="n">
        <f aca="false">BD179/AD179</f>
        <v>14320.0037178081</v>
      </c>
      <c r="BJ179" s="25" t="n">
        <f aca="false">E179*AD179</f>
        <v>91665.0699954091</v>
      </c>
      <c r="BK179" s="25" t="n">
        <f aca="false">0.2*C179*AD179</f>
        <v>40247.3601361653</v>
      </c>
      <c r="BL179" s="25" t="n">
        <f aca="false">BJ179+BK179</f>
        <v>131912.430131574</v>
      </c>
      <c r="BM179" s="25" t="n">
        <f aca="false">BK179*Datos!$D$6</f>
        <v>20123.6800680827</v>
      </c>
      <c r="BN179" s="25" t="n">
        <f aca="false">BL179-BM179</f>
        <v>111788.750063492</v>
      </c>
      <c r="BO179" s="25" t="n">
        <f aca="false">BN179/AD179</f>
        <v>45918.0636003404</v>
      </c>
      <c r="BP179" s="25" t="n">
        <f aca="false">-(C179+E179)</f>
        <v>-120311.629915633</v>
      </c>
      <c r="BQ179" s="25" t="n">
        <f aca="false">BE179</f>
        <v>18036.4169356159</v>
      </c>
      <c r="BR179" s="25" t="n">
        <f aca="false">BF179</f>
        <v>21695.7571579138</v>
      </c>
      <c r="BS179" s="25" t="n">
        <f aca="false">BG179</f>
        <v>20537.0336312102</v>
      </c>
      <c r="BT179" s="25" t="n">
        <f aca="false">BH179</f>
        <v>17964.946557484</v>
      </c>
      <c r="BU179" s="25" t="n">
        <f aca="false">BI179+BO179</f>
        <v>60238.0673181485</v>
      </c>
      <c r="BV179" s="27" t="n">
        <f aca="false">IFERROR(IRR(BP179:BU179,0.1),NA())*100</f>
        <v>4.05320030954861</v>
      </c>
    </row>
    <row r="180" customFormat="false" ht="15" hidden="false" customHeight="true" outlineLevel="0" collapsed="false">
      <c r="A180" s="23" t="n">
        <v>179</v>
      </c>
      <c r="B180" s="24" t="n">
        <f aca="true">RAND()</f>
        <v>0.642552739559153</v>
      </c>
      <c r="C180" s="25" t="n">
        <f aca="false">IF(B180&lt;=(Datos!$D$14-Datos!$C$14)/(Datos!$E$14-Datos!$C$14),Datos!$C$14+SQRT((Datos!$E$14-Datos!$C$14)*(Datos!$D$14-Datos!$C$14)*B180),Datos!$E$14-SQRT((Datos!$E$14-Datos!$C$14)*(Datos!$E$14-Datos!$D$14)*(1-B180)))</f>
        <v>79289.2126530879</v>
      </c>
      <c r="D180" s="24" t="n">
        <f aca="true">RAND()</f>
        <v>0.970447579634271</v>
      </c>
      <c r="E180" s="25" t="n">
        <f aca="false">IF(D180&lt;=(Datos!$D$15-Datos!$C$15)/(Datos!$E$15-Datos!$C$15),Datos!$C$15+SQRT((Datos!$E$15-Datos!$C$15)*(Datos!$D$15-Datos!$C$15)*D180),Datos!$E$15-SQRT((Datos!$E$15-Datos!$C$15)*(Datos!$E$15-Datos!$D$15)*(1-D180)))</f>
        <v>37894.5634526637</v>
      </c>
      <c r="F180" s="24" t="n">
        <f aca="true">RAND()</f>
        <v>0.559406264131582</v>
      </c>
      <c r="G180" s="25" t="n">
        <f aca="false">IF(F180&lt;=(Datos!$D$19-Datos!$C$19)/(Datos!$E$19-Datos!$C$19),Datos!$C$19+SQRT((Datos!$E$19-Datos!$C$19)*(Datos!$D$19-Datos!$C$19)*F180),Datos!$E$19-SQRT((Datos!$E$19-Datos!$C$19)*(Datos!$E$19-Datos!$D$19)*(1-F180)))</f>
        <v>39160.2914593225</v>
      </c>
      <c r="H180" s="24" t="n">
        <f aca="true">RAND()</f>
        <v>0.630085828137588</v>
      </c>
      <c r="I180" s="25" t="n">
        <f aca="false">IF(H180&lt;=(Datos!$D$19-Datos!$C$19)/(Datos!$E$19-Datos!$C$19),Datos!$C$19+SQRT((Datos!$E$19-Datos!$C$19)*(Datos!$D$19-Datos!$C$19)*H180),Datos!$E$19-SQRT((Datos!$E$19-Datos!$C$19)*(Datos!$E$19-Datos!$D$19)*(1-H180)))</f>
        <v>39721.7732035179</v>
      </c>
      <c r="J180" s="24" t="n">
        <f aca="true">RAND()</f>
        <v>0.759187951935652</v>
      </c>
      <c r="K180" s="25" t="n">
        <f aca="false">IF(J180&lt;=(Datos!$D$19-Datos!$C$19)/(Datos!$E$19-Datos!$C$19),Datos!$C$19+SQRT((Datos!$E$19-Datos!$C$19)*(Datos!$D$19-Datos!$C$19)*J180),Datos!$E$19-SQRT((Datos!$E$19-Datos!$C$19)*(Datos!$E$19-Datos!$D$19)*(1-J180)))</f>
        <v>40750.1878153469</v>
      </c>
      <c r="L180" s="24" t="n">
        <f aca="true">RAND()</f>
        <v>0.547214317802293</v>
      </c>
      <c r="M180" s="25" t="n">
        <f aca="false">IF(L180&lt;=(Datos!$D$19-Datos!$C$19)/(Datos!$E$19-Datos!$C$19),Datos!$C$19+SQRT((Datos!$E$19-Datos!$C$19)*(Datos!$D$19-Datos!$C$19)*L180),Datos!$E$19-SQRT((Datos!$E$19-Datos!$C$19)*(Datos!$E$19-Datos!$D$19)*(1-L180)))</f>
        <v>39059.9198490022</v>
      </c>
      <c r="N180" s="24" t="n">
        <f aca="true">RAND()</f>
        <v>0.129121736886482</v>
      </c>
      <c r="O180" s="25" t="n">
        <f aca="false">IF(N180&lt;=(Datos!$D$19-Datos!$C$19)/(Datos!$E$19-Datos!$C$19),Datos!$C$19+SQRT((Datos!$E$19-Datos!$C$19)*(Datos!$D$19-Datos!$C$19)*N180),Datos!$E$19-SQRT((Datos!$E$19-Datos!$C$19)*(Datos!$E$19-Datos!$D$19)*(1-N180)))</f>
        <v>34400.9385968191</v>
      </c>
      <c r="P180" s="24" t="n">
        <f aca="true">RAND()</f>
        <v>0.937705216829407</v>
      </c>
      <c r="Q180" s="26" t="n">
        <f aca="false">IF(P180&lt;=(Datos!$D$23-Datos!$C$23)/(Datos!$E$23-Datos!$C$23),Datos!$C$23+SQRT((Datos!$E$23-Datos!$C$23)*(Datos!$D$23-Datos!$C$23)*P180),Datos!$E$23-SQRT((Datos!$E$23-Datos!$C$23)*(Datos!$E$23-Datos!$D$23)*(1-P180)))</f>
        <v>0.169410825825067</v>
      </c>
      <c r="R180" s="24" t="n">
        <f aca="true">RAND()</f>
        <v>0.807040363247085</v>
      </c>
      <c r="S180" s="26" t="n">
        <f aca="false">IF(R180&lt;=(Datos!$D$24-Datos!$C$24)/(Datos!$E$24-Datos!$C$24),Datos!$C$24+SQRT((Datos!$E$24-Datos!$C$24)*(Datos!$D$24-Datos!$C$24)*R180),Datos!$E$24-SQRT((Datos!$E$24-Datos!$C$24)*(Datos!$E$24-Datos!$D$24)*(1-R180)))</f>
        <v>0.161363279629848</v>
      </c>
      <c r="T180" s="24" t="n">
        <f aca="true">RAND()</f>
        <v>0.417024538286834</v>
      </c>
      <c r="U180" s="26" t="n">
        <f aca="false">IF(T180&lt;=(Datos!$D$25-Datos!$C$25)/(Datos!$E$25-Datos!$C$25),Datos!$C$25+SQRT((Datos!$E$25-Datos!$C$25)*(Datos!$D$25-Datos!$C$25)*T180),Datos!$E$25-SQRT((Datos!$E$25-Datos!$C$25)*(Datos!$E$25-Datos!$D$25)*(1-T180)))</f>
        <v>0.179593099371346</v>
      </c>
      <c r="V180" s="24" t="n">
        <f aca="true">RAND()</f>
        <v>0.618156829484552</v>
      </c>
      <c r="W180" s="26" t="n">
        <f aca="false">IF(V180&lt;=(Datos!$D$26-Datos!$C$26)/(Datos!$E$26-Datos!$C$26),Datos!$C$26+SQRT((Datos!$E$26-Datos!$C$26)*(Datos!$D$26-Datos!$C$26)*V180),Datos!$E$26-SQRT((Datos!$E$26-Datos!$C$26)*(Datos!$E$26-Datos!$D$26)*(1-V180)))</f>
        <v>0.213442496026068</v>
      </c>
      <c r="X180" s="24" t="n">
        <f aca="true">RAND()</f>
        <v>0.612389600920094</v>
      </c>
      <c r="Y180" s="26" t="n">
        <f aca="false">IF(X180&lt;=(Datos!$D$27-Datos!$C$27)/(Datos!$E$27-Datos!$C$27),Datos!$C$27+SQRT((Datos!$E$27-Datos!$C$27)*(Datos!$D$27-Datos!$C$27)*X180),Datos!$E$27-SQRT((Datos!$E$27-Datos!$C$27)*(Datos!$E$27-Datos!$D$27)*(1-X180)))</f>
        <v>0.234249632186927</v>
      </c>
      <c r="Z180" s="24" t="n">
        <f aca="false">(1+Q180)</f>
        <v>1.16941082582507</v>
      </c>
      <c r="AA180" s="24" t="n">
        <f aca="false">Z180*(1+S180)</f>
        <v>1.35811079191485</v>
      </c>
      <c r="AB180" s="24" t="n">
        <f aca="false">AA180*(1+U180)</f>
        <v>1.60201811832451</v>
      </c>
      <c r="AC180" s="24" t="n">
        <f aca="false">AB180*(1+W180)</f>
        <v>1.94395686417868</v>
      </c>
      <c r="AD180" s="24" t="n">
        <f aca="false">AC180*(1+Y180)</f>
        <v>2.39932804459978</v>
      </c>
      <c r="AE180" s="23" t="n">
        <f aca="false">E180*Q180</f>
        <v>6419.74928879616</v>
      </c>
      <c r="AF180" s="23" t="n">
        <f aca="false">AE180*(1+S180)</f>
        <v>7455.66108843769</v>
      </c>
      <c r="AG180" s="23" t="n">
        <f aca="false">AF180*(1+U180)</f>
        <v>8794.64637117256</v>
      </c>
      <c r="AH180" s="23" t="n">
        <f aca="false">AG180*(1+W180)</f>
        <v>10671.7976443022</v>
      </c>
      <c r="AI180" s="23" t="n">
        <f aca="false">AH180*(1+Y180)</f>
        <v>13171.6623172533</v>
      </c>
      <c r="AJ180" s="25" t="n">
        <f aca="false">G180*Z180</f>
        <v>45794.4687749967</v>
      </c>
      <c r="AK180" s="25" t="n">
        <f aca="false">I180*AA180</f>
        <v>53946.5688616917</v>
      </c>
      <c r="AL180" s="25" t="n">
        <f aca="false">K180*AB180</f>
        <v>65282.5392053124</v>
      </c>
      <c r="AM180" s="25" t="n">
        <f aca="false">M180*AC180</f>
        <v>75930.7993047368</v>
      </c>
      <c r="AN180" s="25" t="n">
        <f aca="false">O180*AD180</f>
        <v>82539.1367359033</v>
      </c>
      <c r="AO180" s="25" t="n">
        <f aca="false">C180/Datos!$D$8</f>
        <v>15857.8425306176</v>
      </c>
      <c r="AP180" s="25" t="n">
        <f aca="false">AJ180-AO180</f>
        <v>29936.6262443791</v>
      </c>
      <c r="AQ180" s="25" t="n">
        <f aca="false">AK180-AO180</f>
        <v>38088.7263310741</v>
      </c>
      <c r="AR180" s="25" t="n">
        <f aca="false">AL180-AO180</f>
        <v>49424.6966746948</v>
      </c>
      <c r="AS180" s="25" t="n">
        <f aca="false">AM180-AO180</f>
        <v>60072.9567741192</v>
      </c>
      <c r="AT180" s="25" t="n">
        <f aca="false">AN180-AO180</f>
        <v>66681.2942052857</v>
      </c>
      <c r="AU180" s="25" t="n">
        <f aca="false">AP180*Datos!$D$6</f>
        <v>14968.3131221896</v>
      </c>
      <c r="AV180" s="25" t="n">
        <f aca="false">AQ180*Datos!$D$6</f>
        <v>19044.3631655371</v>
      </c>
      <c r="AW180" s="25" t="n">
        <f aca="false">AR180*Datos!$D$6</f>
        <v>24712.3483373474</v>
      </c>
      <c r="AX180" s="25" t="n">
        <f aca="false">AS180*Datos!$D$6</f>
        <v>30036.4783870596</v>
      </c>
      <c r="AY180" s="25" t="n">
        <f aca="false">AT180*Datos!$D$6</f>
        <v>33340.6471026429</v>
      </c>
      <c r="AZ180" s="25" t="n">
        <f aca="false">AJ180-AU180-AE180</f>
        <v>24406.406364011</v>
      </c>
      <c r="BA180" s="25" t="n">
        <f aca="false">AK180-AV180-AF180</f>
        <v>27446.5446077169</v>
      </c>
      <c r="BB180" s="25" t="n">
        <f aca="false">AL180-AW180-AG180</f>
        <v>31775.5444967924</v>
      </c>
      <c r="BC180" s="25" t="n">
        <f aca="false">AM180-AX180-AH180</f>
        <v>35222.5232733749</v>
      </c>
      <c r="BD180" s="25" t="n">
        <f aca="false">AN180-AY180-AI180</f>
        <v>36026.8273160071</v>
      </c>
      <c r="BE180" s="25" t="n">
        <f aca="false">AZ180/Z180</f>
        <v>20870.6861823271</v>
      </c>
      <c r="BF180" s="25" t="n">
        <f aca="false">BA180/AA180</f>
        <v>20209.3560931204</v>
      </c>
      <c r="BG180" s="25" t="n">
        <f aca="false">BB180/AB180</f>
        <v>19834.6973316539</v>
      </c>
      <c r="BH180" s="25" t="n">
        <f aca="false">BC180/AC180</f>
        <v>18118.9839766617</v>
      </c>
      <c r="BI180" s="25" t="n">
        <f aca="false">BD180/AD180</f>
        <v>15015.3820762831</v>
      </c>
      <c r="BJ180" s="25" t="n">
        <f aca="false">E180*AD180</f>
        <v>90921.488829842</v>
      </c>
      <c r="BK180" s="25" t="n">
        <f aca="false">0.2*C180*AD180</f>
        <v>38048.166310558</v>
      </c>
      <c r="BL180" s="25" t="n">
        <f aca="false">BJ180+BK180</f>
        <v>128969.6551404</v>
      </c>
      <c r="BM180" s="25" t="n">
        <f aca="false">BK180*Datos!$D$6</f>
        <v>19024.083155279</v>
      </c>
      <c r="BN180" s="25" t="n">
        <f aca="false">BL180-BM180</f>
        <v>109945.571985121</v>
      </c>
      <c r="BO180" s="25" t="n">
        <f aca="false">BN180/AD180</f>
        <v>45823.4847179725</v>
      </c>
      <c r="BP180" s="25" t="n">
        <f aca="false">-(C180+E180)</f>
        <v>-117183.776105752</v>
      </c>
      <c r="BQ180" s="25" t="n">
        <f aca="false">BE180</f>
        <v>20870.6861823271</v>
      </c>
      <c r="BR180" s="25" t="n">
        <f aca="false">BF180</f>
        <v>20209.3560931204</v>
      </c>
      <c r="BS180" s="25" t="n">
        <f aca="false">BG180</f>
        <v>19834.6973316539</v>
      </c>
      <c r="BT180" s="25" t="n">
        <f aca="false">BH180</f>
        <v>18118.9839766617</v>
      </c>
      <c r="BU180" s="25" t="n">
        <f aca="false">BI180+BO180</f>
        <v>60838.8667942556</v>
      </c>
      <c r="BV180" s="27" t="n">
        <f aca="false">IFERROR(IRR(BP180:BU180,0.1),NA())*100</f>
        <v>5.19046423243052</v>
      </c>
    </row>
    <row r="181" customFormat="false" ht="15" hidden="false" customHeight="true" outlineLevel="0" collapsed="false">
      <c r="A181" s="23" t="n">
        <v>180</v>
      </c>
      <c r="B181" s="24" t="n">
        <f aca="true">RAND()</f>
        <v>0.137970336573608</v>
      </c>
      <c r="C181" s="25" t="n">
        <f aca="false">IF(B181&lt;=(Datos!$D$14-Datos!$C$14)/(Datos!$E$14-Datos!$C$14),Datos!$C$14+SQRT((Datos!$E$14-Datos!$C$14)*(Datos!$D$14-Datos!$C$14)*B181),Datos!$E$14-SQRT((Datos!$E$14-Datos!$C$14)*(Datos!$E$14-Datos!$D$14)*(1-B181)))</f>
        <v>67428.8716928914</v>
      </c>
      <c r="D181" s="24" t="n">
        <f aca="true">RAND()</f>
        <v>0.649153312454649</v>
      </c>
      <c r="E181" s="25" t="n">
        <f aca="false">IF(D181&lt;=(Datos!$D$15-Datos!$C$15)/(Datos!$E$15-Datos!$C$15),Datos!$C$15+SQRT((Datos!$E$15-Datos!$C$15)*(Datos!$D$15-Datos!$C$15)*D181),Datos!$E$15-SQRT((Datos!$E$15-Datos!$C$15)*(Datos!$E$15-Datos!$D$15)*(1-D181)))</f>
        <v>32745.5528720789</v>
      </c>
      <c r="F181" s="24" t="n">
        <f aca="true">RAND()</f>
        <v>0.801416378803992</v>
      </c>
      <c r="G181" s="25" t="n">
        <f aca="false">IF(F181&lt;=(Datos!$D$19-Datos!$C$19)/(Datos!$E$19-Datos!$C$19),Datos!$C$19+SQRT((Datos!$E$19-Datos!$C$19)*(Datos!$D$19-Datos!$C$19)*F181),Datos!$E$19-SQRT((Datos!$E$19-Datos!$C$19)*(Datos!$E$19-Datos!$D$19)*(1-F181)))</f>
        <v>41140.7550492745</v>
      </c>
      <c r="H181" s="24" t="n">
        <f aca="true">RAND()</f>
        <v>0.177269142812476</v>
      </c>
      <c r="I181" s="25" t="n">
        <f aca="false">IF(H181&lt;=(Datos!$D$19-Datos!$C$19)/(Datos!$E$19-Datos!$C$19),Datos!$C$19+SQRT((Datos!$E$19-Datos!$C$19)*(Datos!$D$19-Datos!$C$19)*H181),Datos!$E$19-SQRT((Datos!$E$19-Datos!$C$19)*(Datos!$E$19-Datos!$D$19)*(1-H181)))</f>
        <v>35156.585248192</v>
      </c>
      <c r="J181" s="24" t="n">
        <f aca="true">RAND()</f>
        <v>0.522584493745409</v>
      </c>
      <c r="K181" s="25" t="n">
        <f aca="false">IF(J181&lt;=(Datos!$D$19-Datos!$C$19)/(Datos!$E$19-Datos!$C$19),Datos!$C$19+SQRT((Datos!$E$19-Datos!$C$19)*(Datos!$D$19-Datos!$C$19)*J181),Datos!$E$19-SQRT((Datos!$E$19-Datos!$C$19)*(Datos!$E$19-Datos!$D$19)*(1-J181)))</f>
        <v>38853.6813847016</v>
      </c>
      <c r="L181" s="24" t="n">
        <f aca="true">RAND()</f>
        <v>0.951309026105756</v>
      </c>
      <c r="M181" s="25" t="n">
        <f aca="false">IF(L181&lt;=(Datos!$D$19-Datos!$C$19)/(Datos!$E$19-Datos!$C$19),Datos!$C$19+SQRT((Datos!$E$19-Datos!$C$19)*(Datos!$D$19-Datos!$C$19)*L181),Datos!$E$19-SQRT((Datos!$E$19-Datos!$C$19)*(Datos!$E$19-Datos!$D$19)*(1-L181)))</f>
        <v>43089.0256301906</v>
      </c>
      <c r="N181" s="24" t="n">
        <f aca="true">RAND()</f>
        <v>0.429584449071944</v>
      </c>
      <c r="O181" s="25" t="n">
        <f aca="false">IF(N181&lt;=(Datos!$D$19-Datos!$C$19)/(Datos!$E$19-Datos!$C$19),Datos!$C$19+SQRT((Datos!$E$19-Datos!$C$19)*(Datos!$D$19-Datos!$C$19)*N181),Datos!$E$19-SQRT((Datos!$E$19-Datos!$C$19)*(Datos!$E$19-Datos!$D$19)*(1-N181)))</f>
        <v>38027.307603474</v>
      </c>
      <c r="P181" s="24" t="n">
        <f aca="true">RAND()</f>
        <v>0.546372491747611</v>
      </c>
      <c r="Q181" s="26" t="n">
        <f aca="false">IF(P181&lt;=(Datos!$D$23-Datos!$C$23)/(Datos!$E$23-Datos!$C$23),Datos!$C$23+SQRT((Datos!$E$23-Datos!$C$23)*(Datos!$D$23-Datos!$C$23)*P181),Datos!$E$23-SQRT((Datos!$E$23-Datos!$C$23)*(Datos!$E$23-Datos!$D$23)*(1-P181)))</f>
        <v>0.151425019425128</v>
      </c>
      <c r="R181" s="24" t="n">
        <f aca="true">RAND()</f>
        <v>0.648724105326581</v>
      </c>
      <c r="S181" s="26" t="n">
        <f aca="false">IF(R181&lt;=(Datos!$D$24-Datos!$C$24)/(Datos!$E$24-Datos!$C$24),Datos!$C$24+SQRT((Datos!$E$24-Datos!$C$24)*(Datos!$D$24-Datos!$C$24)*R181),Datos!$E$24-SQRT((Datos!$E$24-Datos!$C$24)*(Datos!$E$24-Datos!$D$24)*(1-R181)))</f>
        <v>0.154854491247697</v>
      </c>
      <c r="T181" s="24" t="n">
        <f aca="true">RAND()</f>
        <v>0.866965933285209</v>
      </c>
      <c r="U181" s="26" t="n">
        <f aca="false">IF(T181&lt;=(Datos!$D$25-Datos!$C$25)/(Datos!$E$25-Datos!$C$25),Datos!$C$25+SQRT((Datos!$E$25-Datos!$C$25)*(Datos!$D$25-Datos!$C$25)*T181),Datos!$E$25-SQRT((Datos!$E$25-Datos!$C$25)*(Datos!$E$25-Datos!$D$25)*(1-T181)))</f>
        <v>0.200699860446064</v>
      </c>
      <c r="V181" s="24" t="n">
        <f aca="true">RAND()</f>
        <v>0.69805293488689</v>
      </c>
      <c r="W181" s="26" t="n">
        <f aca="false">IF(V181&lt;=(Datos!$D$26-Datos!$C$26)/(Datos!$E$26-Datos!$C$26),Datos!$C$26+SQRT((Datos!$E$26-Datos!$C$26)*(Datos!$D$26-Datos!$C$26)*V181),Datos!$E$26-SQRT((Datos!$E$26-Datos!$C$26)*(Datos!$E$26-Datos!$D$26)*(1-V181)))</f>
        <v>0.217491313039498</v>
      </c>
      <c r="X181" s="24" t="n">
        <f aca="true">RAND()</f>
        <v>0.0420260018198371</v>
      </c>
      <c r="Y181" s="26" t="n">
        <f aca="false">IF(X181&lt;=(Datos!$D$27-Datos!$C$27)/(Datos!$E$27-Datos!$C$27),Datos!$C$27+SQRT((Datos!$E$27-Datos!$C$27)*(Datos!$D$27-Datos!$C$27)*X181),Datos!$E$27-SQRT((Datos!$E$27-Datos!$C$27)*(Datos!$E$27-Datos!$D$27)*(1-X181)))</f>
        <v>0.200652239431855</v>
      </c>
      <c r="Z181" s="24" t="n">
        <f aca="false">(1+Q181)</f>
        <v>1.15142501942513</v>
      </c>
      <c r="AA181" s="24" t="n">
        <f aca="false">Z181*(1+S181)</f>
        <v>1.32972835501808</v>
      </c>
      <c r="AB181" s="24" t="n">
        <f aca="false">AA181*(1+U181)</f>
        <v>1.59660465030138</v>
      </c>
      <c r="AC181" s="24" t="n">
        <f aca="false">AB181*(1+W181)</f>
        <v>1.94385229210039</v>
      </c>
      <c r="AD181" s="24" t="n">
        <f aca="false">AC181*(1+Y181)</f>
        <v>2.33389060763508</v>
      </c>
      <c r="AE181" s="23" t="n">
        <f aca="false">E181*Q181</f>
        <v>4958.49597974111</v>
      </c>
      <c r="AF181" s="23" t="n">
        <f aca="false">AE181*(1+S181)</f>
        <v>5726.34135203767</v>
      </c>
      <c r="AG181" s="23" t="n">
        <f aca="false">AF181*(1+U181)</f>
        <v>6875.61726225815</v>
      </c>
      <c r="AH181" s="23" t="n">
        <f aca="false">AG181*(1+W181)</f>
        <v>8371.00428858372</v>
      </c>
      <c r="AI181" s="23" t="n">
        <f aca="false">AH181*(1+Y181)</f>
        <v>10050.6650453817</v>
      </c>
      <c r="AJ181" s="25" t="n">
        <f aca="false">G181*Z181</f>
        <v>47370.4946817753</v>
      </c>
      <c r="AK181" s="25" t="n">
        <f aca="false">I181*AA181</f>
        <v>46748.7082701311</v>
      </c>
      <c r="AL181" s="25" t="n">
        <f aca="false">K181*AB181</f>
        <v>62033.9683801426</v>
      </c>
      <c r="AM181" s="25" t="n">
        <f aca="false">M181*AC181</f>
        <v>83758.7012356187</v>
      </c>
      <c r="AN181" s="25" t="n">
        <f aca="false">O181*AD181</f>
        <v>88751.5760493981</v>
      </c>
      <c r="AO181" s="25" t="n">
        <f aca="false">C181/Datos!$D$8</f>
        <v>13485.7743385783</v>
      </c>
      <c r="AP181" s="25" t="n">
        <f aca="false">AJ181-AO181</f>
        <v>33884.720343197</v>
      </c>
      <c r="AQ181" s="25" t="n">
        <f aca="false">AK181-AO181</f>
        <v>33262.9339315528</v>
      </c>
      <c r="AR181" s="25" t="n">
        <f aca="false">AL181-AO181</f>
        <v>48548.1940415643</v>
      </c>
      <c r="AS181" s="25" t="n">
        <f aca="false">AM181-AO181</f>
        <v>70272.9268970404</v>
      </c>
      <c r="AT181" s="25" t="n">
        <f aca="false">AN181-AO181</f>
        <v>75265.8017108198</v>
      </c>
      <c r="AU181" s="25" t="n">
        <f aca="false">AP181*Datos!$D$6</f>
        <v>16942.3601715985</v>
      </c>
      <c r="AV181" s="25" t="n">
        <f aca="false">AQ181*Datos!$D$6</f>
        <v>16631.4669657764</v>
      </c>
      <c r="AW181" s="25" t="n">
        <f aca="false">AR181*Datos!$D$6</f>
        <v>24274.0970207822</v>
      </c>
      <c r="AX181" s="25" t="n">
        <f aca="false">AS181*Datos!$D$6</f>
        <v>35136.4634485202</v>
      </c>
      <c r="AY181" s="25" t="n">
        <f aca="false">AT181*Datos!$D$6</f>
        <v>37632.9008554099</v>
      </c>
      <c r="AZ181" s="25" t="n">
        <f aca="false">AJ181-AU181-AE181</f>
        <v>25469.6385304357</v>
      </c>
      <c r="BA181" s="25" t="n">
        <f aca="false">AK181-AV181-AF181</f>
        <v>24390.899952317</v>
      </c>
      <c r="BB181" s="25" t="n">
        <f aca="false">AL181-AW181-AG181</f>
        <v>30884.2540971023</v>
      </c>
      <c r="BC181" s="25" t="n">
        <f aca="false">AM181-AX181-AH181</f>
        <v>40251.2334985147</v>
      </c>
      <c r="BD181" s="25" t="n">
        <f aca="false">AN181-AY181-AI181</f>
        <v>41068.0101486065</v>
      </c>
      <c r="BE181" s="25" t="n">
        <f aca="false">AZ181/Z181</f>
        <v>22120.1017007186</v>
      </c>
      <c r="BF181" s="25" t="n">
        <f aca="false">BA181/AA181</f>
        <v>18342.7689274066</v>
      </c>
      <c r="BG181" s="25" t="n">
        <f aca="false">BB181/AB181</f>
        <v>19343.7079688278</v>
      </c>
      <c r="BH181" s="25" t="n">
        <f aca="false">BC181/AC181</f>
        <v>20706.9403689218</v>
      </c>
      <c r="BI181" s="25" t="n">
        <f aca="false">BD181/AD181</f>
        <v>17596.3732037212</v>
      </c>
      <c r="BJ181" s="25" t="n">
        <f aca="false">E181*AD181</f>
        <v>76424.5382899629</v>
      </c>
      <c r="BK181" s="25" t="n">
        <f aca="false">0.2*C181*AD181</f>
        <v>31474.322065494</v>
      </c>
      <c r="BL181" s="25" t="n">
        <f aca="false">BJ181+BK181</f>
        <v>107898.860355457</v>
      </c>
      <c r="BM181" s="25" t="n">
        <f aca="false">BK181*Datos!$D$6</f>
        <v>15737.161032747</v>
      </c>
      <c r="BN181" s="25" t="n">
        <f aca="false">BL181-BM181</f>
        <v>92161.6993227099</v>
      </c>
      <c r="BO181" s="25" t="n">
        <f aca="false">BN181/AD181</f>
        <v>39488.440041368</v>
      </c>
      <c r="BP181" s="25" t="n">
        <f aca="false">-(C181+E181)</f>
        <v>-100174.42456497</v>
      </c>
      <c r="BQ181" s="25" t="n">
        <f aca="false">BE181</f>
        <v>22120.1017007186</v>
      </c>
      <c r="BR181" s="25" t="n">
        <f aca="false">BF181</f>
        <v>18342.7689274066</v>
      </c>
      <c r="BS181" s="25" t="n">
        <f aca="false">BG181</f>
        <v>19343.7079688278</v>
      </c>
      <c r="BT181" s="25" t="n">
        <f aca="false">BH181</f>
        <v>20706.9403689218</v>
      </c>
      <c r="BU181" s="25" t="n">
        <f aca="false">BI181+BO181</f>
        <v>57084.8132450892</v>
      </c>
      <c r="BV181" s="27" t="n">
        <f aca="false">IFERROR(IRR(BP181:BU181,0.1),NA())*100</f>
        <v>9.73836910421989</v>
      </c>
    </row>
    <row r="182" customFormat="false" ht="15" hidden="false" customHeight="true" outlineLevel="0" collapsed="false">
      <c r="A182" s="23" t="n">
        <v>181</v>
      </c>
      <c r="B182" s="24" t="n">
        <f aca="true">RAND()</f>
        <v>0.672800340245783</v>
      </c>
      <c r="C182" s="25" t="n">
        <f aca="false">IF(B182&lt;=(Datos!$D$14-Datos!$C$14)/(Datos!$E$14-Datos!$C$14),Datos!$C$14+SQRT((Datos!$E$14-Datos!$C$14)*(Datos!$D$14-Datos!$C$14)*B182),Datos!$E$14-SQRT((Datos!$E$14-Datos!$C$14)*(Datos!$E$14-Datos!$D$14)*(1-B182)))</f>
        <v>80184.8645801988</v>
      </c>
      <c r="D182" s="24" t="n">
        <f aca="true">RAND()</f>
        <v>0.741544815152858</v>
      </c>
      <c r="E182" s="25" t="n">
        <f aca="false">IF(D182&lt;=(Datos!$D$15-Datos!$C$15)/(Datos!$E$15-Datos!$C$15),Datos!$C$15+SQRT((Datos!$E$15-Datos!$C$15)*(Datos!$D$15-Datos!$C$15)*D182),Datos!$E$15-SQRT((Datos!$E$15-Datos!$C$15)*(Datos!$E$15-Datos!$D$15)*(1-D182)))</f>
        <v>33773.5822717174</v>
      </c>
      <c r="F182" s="24" t="n">
        <f aca="true">RAND()</f>
        <v>0.567871747482135</v>
      </c>
      <c r="G182" s="25" t="n">
        <f aca="false">IF(F182&lt;=(Datos!$D$19-Datos!$C$19)/(Datos!$E$19-Datos!$C$19),Datos!$C$19+SQRT((Datos!$E$19-Datos!$C$19)*(Datos!$D$19-Datos!$C$19)*F182),Datos!$E$19-SQRT((Datos!$E$19-Datos!$C$19)*(Datos!$E$19-Datos!$D$19)*(1-F182)))</f>
        <v>39229.3424534102</v>
      </c>
      <c r="H182" s="24" t="n">
        <f aca="true">RAND()</f>
        <v>0.106242673201515</v>
      </c>
      <c r="I182" s="25" t="n">
        <f aca="false">IF(H182&lt;=(Datos!$D$19-Datos!$C$19)/(Datos!$E$19-Datos!$C$19),Datos!$C$19+SQRT((Datos!$E$19-Datos!$C$19)*(Datos!$D$19-Datos!$C$19)*H182),Datos!$E$19-SQRT((Datos!$E$19-Datos!$C$19)*(Datos!$E$19-Datos!$D$19)*(1-H182)))</f>
        <v>33992.0422067192</v>
      </c>
      <c r="J182" s="24" t="n">
        <f aca="true">RAND()</f>
        <v>0.764121432943859</v>
      </c>
      <c r="K182" s="25" t="n">
        <f aca="false">IF(J182&lt;=(Datos!$D$19-Datos!$C$19)/(Datos!$E$19-Datos!$C$19),Datos!$C$19+SQRT((Datos!$E$19-Datos!$C$19)*(Datos!$D$19-Datos!$C$19)*J182),Datos!$E$19-SQRT((Datos!$E$19-Datos!$C$19)*(Datos!$E$19-Datos!$D$19)*(1-J182)))</f>
        <v>40793.9457291649</v>
      </c>
      <c r="L182" s="24" t="n">
        <f aca="true">RAND()</f>
        <v>0.457317426126252</v>
      </c>
      <c r="M182" s="25" t="n">
        <f aca="false">IF(L182&lt;=(Datos!$D$19-Datos!$C$19)/(Datos!$E$19-Datos!$C$19),Datos!$C$19+SQRT((Datos!$E$19-Datos!$C$19)*(Datos!$D$19-Datos!$C$19)*L182),Datos!$E$19-SQRT((Datos!$E$19-Datos!$C$19)*(Datos!$E$19-Datos!$D$19)*(1-L182)))</f>
        <v>38282.367651761</v>
      </c>
      <c r="N182" s="24" t="n">
        <f aca="true">RAND()</f>
        <v>0.709033839718065</v>
      </c>
      <c r="O182" s="25" t="n">
        <f aca="false">IF(N182&lt;=(Datos!$D$19-Datos!$C$19)/(Datos!$E$19-Datos!$C$19),Datos!$C$19+SQRT((Datos!$E$19-Datos!$C$19)*(Datos!$D$19-Datos!$C$19)*N182),Datos!$E$19-SQRT((Datos!$E$19-Datos!$C$19)*(Datos!$E$19-Datos!$D$19)*(1-N182)))</f>
        <v>40328.5481891445</v>
      </c>
      <c r="P182" s="24" t="n">
        <f aca="true">RAND()</f>
        <v>0.344141951041648</v>
      </c>
      <c r="Q182" s="26" t="n">
        <f aca="false">IF(P182&lt;=(Datos!$D$23-Datos!$C$23)/(Datos!$E$23-Datos!$C$23),Datos!$C$23+SQRT((Datos!$E$23-Datos!$C$23)*(Datos!$D$23-Datos!$C$23)*P182),Datos!$E$23-SQRT((Datos!$E$23-Datos!$C$23)*(Datos!$E$23-Datos!$D$23)*(1-P182)))</f>
        <v>0.144888863209777</v>
      </c>
      <c r="R182" s="24" t="n">
        <f aca="true">RAND()</f>
        <v>0.482209134418146</v>
      </c>
      <c r="S182" s="26" t="n">
        <f aca="false">IF(R182&lt;=(Datos!$D$24-Datos!$C$24)/(Datos!$E$24-Datos!$C$24),Datos!$C$24+SQRT((Datos!$E$24-Datos!$C$24)*(Datos!$D$24-Datos!$C$24)*R182),Datos!$E$24-SQRT((Datos!$E$24-Datos!$C$24)*(Datos!$E$24-Datos!$D$24)*(1-R182)))</f>
        <v>0.149461439916485</v>
      </c>
      <c r="T182" s="24" t="n">
        <f aca="true">RAND()</f>
        <v>0.25014291876974</v>
      </c>
      <c r="U182" s="26" t="n">
        <f aca="false">IF(T182&lt;=(Datos!$D$25-Datos!$C$25)/(Datos!$E$25-Datos!$C$25),Datos!$C$25+SQRT((Datos!$E$25-Datos!$C$25)*(Datos!$D$25-Datos!$C$25)*T182),Datos!$E$25-SQRT((Datos!$E$25-Datos!$C$25)*(Datos!$E$25-Datos!$D$25)*(1-T182)))</f>
        <v>0.172919426899826</v>
      </c>
      <c r="V182" s="24" t="n">
        <f aca="true">RAND()</f>
        <v>0.0597856437384848</v>
      </c>
      <c r="W182" s="26" t="n">
        <f aca="false">IF(V182&lt;=(Datos!$D$26-Datos!$C$26)/(Datos!$E$26-Datos!$C$26),Datos!$C$26+SQRT((Datos!$E$26-Datos!$C$26)*(Datos!$D$26-Datos!$C$26)*V182),Datos!$E$26-SQRT((Datos!$E$26-Datos!$C$26)*(Datos!$E$26-Datos!$D$26)*(1-V182)))</f>
        <v>0.189148765011403</v>
      </c>
      <c r="X182" s="24" t="n">
        <f aca="true">RAND()</f>
        <v>0.242928934227966</v>
      </c>
      <c r="Y182" s="26" t="n">
        <f aca="false">IF(X182&lt;=(Datos!$D$27-Datos!$C$27)/(Datos!$E$27-Datos!$C$27),Datos!$C$27+SQRT((Datos!$E$27-Datos!$C$27)*(Datos!$D$27-Datos!$C$27)*X182),Datos!$E$27-SQRT((Datos!$E$27-Datos!$C$27)*(Datos!$E$27-Datos!$D$27)*(1-X182)))</f>
        <v>0.215610703278425</v>
      </c>
      <c r="Z182" s="24" t="n">
        <f aca="false">(1+Q182)</f>
        <v>1.14488886320978</v>
      </c>
      <c r="AA182" s="24" t="n">
        <f aca="false">Z182*(1+S182)</f>
        <v>1.31600560124946</v>
      </c>
      <c r="AB182" s="24" t="n">
        <f aca="false">AA182*(1+U182)</f>
        <v>1.54356853561447</v>
      </c>
      <c r="AC182" s="24" t="n">
        <f aca="false">AB182*(1+W182)</f>
        <v>1.83553261783641</v>
      </c>
      <c r="AD182" s="24" t="n">
        <f aca="false">AC182*(1+Y182)</f>
        <v>2.23129309645861</v>
      </c>
      <c r="AE182" s="23" t="n">
        <f aca="false">E182*Q182</f>
        <v>4893.415941871</v>
      </c>
      <c r="AF182" s="23" t="n">
        <f aca="false">AE182*(1+S182)</f>
        <v>5624.79293465333</v>
      </c>
      <c r="AG182" s="23" t="n">
        <f aca="false">AF182*(1+U182)</f>
        <v>6597.42890534377</v>
      </c>
      <c r="AH182" s="23" t="n">
        <f aca="false">AG182*(1+W182)</f>
        <v>7845.32443504008</v>
      </c>
      <c r="AI182" s="23" t="n">
        <f aca="false">AH182*(1+Y182)</f>
        <v>9536.86035392648</v>
      </c>
      <c r="AJ182" s="25" t="n">
        <f aca="false">G182*Z182</f>
        <v>44913.2372859519</v>
      </c>
      <c r="AK182" s="25" t="n">
        <f aca="false">I182*AA182</f>
        <v>44733.7179419504</v>
      </c>
      <c r="AL182" s="25" t="n">
        <f aca="false">K182*AB182</f>
        <v>62968.2510711033</v>
      </c>
      <c r="AM182" s="25" t="n">
        <f aca="false">M182*AC182</f>
        <v>70268.5345128129</v>
      </c>
      <c r="AN182" s="25" t="n">
        <f aca="false">O182*AD182</f>
        <v>89984.8111646365</v>
      </c>
      <c r="AO182" s="25" t="n">
        <f aca="false">C182/Datos!$D$8</f>
        <v>16036.9729160398</v>
      </c>
      <c r="AP182" s="25" t="n">
        <f aca="false">AJ182-AO182</f>
        <v>28876.2643699121</v>
      </c>
      <c r="AQ182" s="25" t="n">
        <f aca="false">AK182-AO182</f>
        <v>28696.7450259106</v>
      </c>
      <c r="AR182" s="25" t="n">
        <f aca="false">AL182-AO182</f>
        <v>46931.2781550636</v>
      </c>
      <c r="AS182" s="25" t="n">
        <f aca="false">AM182-AO182</f>
        <v>54231.5615967732</v>
      </c>
      <c r="AT182" s="25" t="n">
        <f aca="false">AN182-AO182</f>
        <v>73947.8382485967</v>
      </c>
      <c r="AU182" s="25" t="n">
        <f aca="false">AP182*Datos!$D$6</f>
        <v>14438.132184956</v>
      </c>
      <c r="AV182" s="25" t="n">
        <f aca="false">AQ182*Datos!$D$6</f>
        <v>14348.3725129553</v>
      </c>
      <c r="AW182" s="25" t="n">
        <f aca="false">AR182*Datos!$D$6</f>
        <v>23465.6390775318</v>
      </c>
      <c r="AX182" s="25" t="n">
        <f aca="false">AS182*Datos!$D$6</f>
        <v>27115.7807983866</v>
      </c>
      <c r="AY182" s="25" t="n">
        <f aca="false">AT182*Datos!$D$6</f>
        <v>36973.9191242984</v>
      </c>
      <c r="AZ182" s="25" t="n">
        <f aca="false">AJ182-AU182-AE182</f>
        <v>25581.6891591248</v>
      </c>
      <c r="BA182" s="25" t="n">
        <f aca="false">AK182-AV182-AF182</f>
        <v>24760.5524943417</v>
      </c>
      <c r="BB182" s="25" t="n">
        <f aca="false">AL182-AW182-AG182</f>
        <v>32905.1830882278</v>
      </c>
      <c r="BC182" s="25" t="n">
        <f aca="false">AM182-AX182-AH182</f>
        <v>35307.4292793863</v>
      </c>
      <c r="BD182" s="25" t="n">
        <f aca="false">AN182-AY182-AI182</f>
        <v>43474.0316864116</v>
      </c>
      <c r="BE182" s="25" t="n">
        <f aca="false">AZ182/Z182</f>
        <v>22344.255395589</v>
      </c>
      <c r="BF182" s="25" t="n">
        <f aca="false">BA182/AA182</f>
        <v>18814.9294127877</v>
      </c>
      <c r="BG182" s="25" t="n">
        <f aca="false">BB182/AB182</f>
        <v>21317.6041937967</v>
      </c>
      <c r="BH182" s="25" t="n">
        <f aca="false">BC182/AC182</f>
        <v>19235.5226686214</v>
      </c>
      <c r="BI182" s="25" t="n">
        <f aca="false">BD182/AD182</f>
        <v>19483.7835313574</v>
      </c>
      <c r="BJ182" s="25" t="n">
        <f aca="false">E182*AD182</f>
        <v>75358.76096556</v>
      </c>
      <c r="BK182" s="25" t="n">
        <f aca="false">0.2*C182*AD182</f>
        <v>35783.1869556532</v>
      </c>
      <c r="BL182" s="25" t="n">
        <f aca="false">BJ182+BK182</f>
        <v>111141.947921213</v>
      </c>
      <c r="BM182" s="25" t="n">
        <f aca="false">BK182*Datos!$D$6</f>
        <v>17891.5934778266</v>
      </c>
      <c r="BN182" s="25" t="n">
        <f aca="false">BL182-BM182</f>
        <v>93250.3544433866</v>
      </c>
      <c r="BO182" s="25" t="n">
        <f aca="false">BN182/AD182</f>
        <v>41792.0687297373</v>
      </c>
      <c r="BP182" s="25" t="n">
        <f aca="false">-(C182+E182)</f>
        <v>-113958.446851916</v>
      </c>
      <c r="BQ182" s="25" t="n">
        <f aca="false">BE182</f>
        <v>22344.255395589</v>
      </c>
      <c r="BR182" s="25" t="n">
        <f aca="false">BF182</f>
        <v>18814.9294127877</v>
      </c>
      <c r="BS182" s="25" t="n">
        <f aca="false">BG182</f>
        <v>21317.6041937967</v>
      </c>
      <c r="BT182" s="25" t="n">
        <f aca="false">BH182</f>
        <v>19235.5226686214</v>
      </c>
      <c r="BU182" s="25" t="n">
        <f aca="false">BI182+BO182</f>
        <v>61275.8522610947</v>
      </c>
      <c r="BV182" s="27" t="n">
        <f aca="false">IFERROR(IRR(BP182:BU182,0.1),NA())*100</f>
        <v>6.75640598425108</v>
      </c>
    </row>
    <row r="183" customFormat="false" ht="15" hidden="false" customHeight="true" outlineLevel="0" collapsed="false">
      <c r="A183" s="23" t="n">
        <v>182</v>
      </c>
      <c r="B183" s="24" t="n">
        <f aca="true">RAND()</f>
        <v>0.231059160978764</v>
      </c>
      <c r="C183" s="25" t="n">
        <f aca="false">IF(B183&lt;=(Datos!$D$14-Datos!$C$14)/(Datos!$E$14-Datos!$C$14),Datos!$C$14+SQRT((Datos!$E$14-Datos!$C$14)*(Datos!$D$14-Datos!$C$14)*B183),Datos!$E$14-SQRT((Datos!$E$14-Datos!$C$14)*(Datos!$E$14-Datos!$D$14)*(1-B183)))</f>
        <v>69613.7227124307</v>
      </c>
      <c r="D183" s="24" t="n">
        <f aca="true">RAND()</f>
        <v>0.684595807042193</v>
      </c>
      <c r="E183" s="25" t="n">
        <f aca="false">IF(D183&lt;=(Datos!$D$15-Datos!$C$15)/(Datos!$E$15-Datos!$C$15),Datos!$C$15+SQRT((Datos!$E$15-Datos!$C$15)*(Datos!$D$15-Datos!$C$15)*D183),Datos!$E$15-SQRT((Datos!$E$15-Datos!$C$15)*(Datos!$E$15-Datos!$D$15)*(1-D183)))</f>
        <v>33121.7277646439</v>
      </c>
      <c r="F183" s="24" t="n">
        <f aca="true">RAND()</f>
        <v>0.599899547261496</v>
      </c>
      <c r="G183" s="25" t="n">
        <f aca="false">IF(F183&lt;=(Datos!$D$19-Datos!$C$19)/(Datos!$E$19-Datos!$C$19),Datos!$C$19+SQRT((Datos!$E$19-Datos!$C$19)*(Datos!$D$19-Datos!$C$19)*F183),Datos!$E$19-SQRT((Datos!$E$19-Datos!$C$19)*(Datos!$E$19-Datos!$D$19)*(1-F183)))</f>
        <v>39486.0387986358</v>
      </c>
      <c r="H183" s="24" t="n">
        <f aca="true">RAND()</f>
        <v>0.448531747832697</v>
      </c>
      <c r="I183" s="25" t="n">
        <f aca="false">IF(H183&lt;=(Datos!$D$19-Datos!$C$19)/(Datos!$E$19-Datos!$C$19),Datos!$C$19+SQRT((Datos!$E$19-Datos!$C$19)*(Datos!$D$19-Datos!$C$19)*H183),Datos!$E$19-SQRT((Datos!$E$19-Datos!$C$19)*(Datos!$E$19-Datos!$D$19)*(1-H183)))</f>
        <v>38202.4241645324</v>
      </c>
      <c r="J183" s="24" t="n">
        <f aca="true">RAND()</f>
        <v>0.927630776323943</v>
      </c>
      <c r="K183" s="25" t="n">
        <f aca="false">IF(J183&lt;=(Datos!$D$19-Datos!$C$19)/(Datos!$E$19-Datos!$C$19),Datos!$C$19+SQRT((Datos!$E$19-Datos!$C$19)*(Datos!$D$19-Datos!$C$19)*J183),Datos!$E$19-SQRT((Datos!$E$19-Datos!$C$19)*(Datos!$E$19-Datos!$D$19)*(1-J183)))</f>
        <v>42670.2592900273</v>
      </c>
      <c r="L183" s="24" t="n">
        <f aca="true">RAND()</f>
        <v>0.921817900842812</v>
      </c>
      <c r="M183" s="25" t="n">
        <f aca="false">IF(L183&lt;=(Datos!$D$19-Datos!$C$19)/(Datos!$E$19-Datos!$C$19),Datos!$C$19+SQRT((Datos!$E$19-Datos!$C$19)*(Datos!$D$19-Datos!$C$19)*L183),Datos!$E$19-SQRT((Datos!$E$19-Datos!$C$19)*(Datos!$E$19-Datos!$D$19)*(1-L183)))</f>
        <v>42578.5009938492</v>
      </c>
      <c r="N183" s="24" t="n">
        <f aca="true">RAND()</f>
        <v>0.854641010688051</v>
      </c>
      <c r="O183" s="25" t="n">
        <f aca="false">IF(N183&lt;=(Datos!$D$19-Datos!$C$19)/(Datos!$E$19-Datos!$C$19),Datos!$C$19+SQRT((Datos!$E$19-Datos!$C$19)*(Datos!$D$19-Datos!$C$19)*N183),Datos!$E$19-SQRT((Datos!$E$19-Datos!$C$19)*(Datos!$E$19-Datos!$D$19)*(1-N183)))</f>
        <v>41698.1937975714</v>
      </c>
      <c r="P183" s="24" t="n">
        <f aca="true">RAND()</f>
        <v>0.593381807540104</v>
      </c>
      <c r="Q183" s="26" t="n">
        <f aca="false">IF(P183&lt;=(Datos!$D$23-Datos!$C$23)/(Datos!$E$23-Datos!$C$23),Datos!$C$23+SQRT((Datos!$E$23-Datos!$C$23)*(Datos!$D$23-Datos!$C$23)*P183),Datos!$E$23-SQRT((Datos!$E$23-Datos!$C$23)*(Datos!$E$23-Datos!$D$23)*(1-P183)))</f>
        <v>0.15294611402353</v>
      </c>
      <c r="R183" s="24" t="n">
        <f aca="true">RAND()</f>
        <v>0.813856339150871</v>
      </c>
      <c r="S183" s="26" t="n">
        <f aca="false">IF(R183&lt;=(Datos!$D$24-Datos!$C$24)/(Datos!$E$24-Datos!$C$24),Datos!$C$24+SQRT((Datos!$E$24-Datos!$C$24)*(Datos!$D$24-Datos!$C$24)*R183),Datos!$E$24-SQRT((Datos!$E$24-Datos!$C$24)*(Datos!$E$24-Datos!$D$24)*(1-R183)))</f>
        <v>0.161695394308305</v>
      </c>
      <c r="T183" s="24" t="n">
        <f aca="true">RAND()</f>
        <v>0.567068983413021</v>
      </c>
      <c r="U183" s="26" t="n">
        <f aca="false">IF(T183&lt;=(Datos!$D$25-Datos!$C$25)/(Datos!$E$25-Datos!$C$25),Datos!$C$25+SQRT((Datos!$E$25-Datos!$C$25)*(Datos!$D$25-Datos!$C$25)*T183),Datos!$E$25-SQRT((Datos!$E$25-Datos!$C$25)*(Datos!$E$25-Datos!$D$25)*(1-T183)))</f>
        <v>0.185183239001258</v>
      </c>
      <c r="V183" s="24" t="n">
        <f aca="true">RAND()</f>
        <v>0.803986632239952</v>
      </c>
      <c r="W183" s="26" t="n">
        <f aca="false">IF(V183&lt;=(Datos!$D$26-Datos!$C$26)/(Datos!$E$26-Datos!$C$26),Datos!$C$26+SQRT((Datos!$E$26-Datos!$C$26)*(Datos!$D$26-Datos!$C$26)*V183),Datos!$E$26-SQRT((Datos!$E$26-Datos!$C$26)*(Datos!$E$26-Datos!$D$26)*(1-V183)))</f>
        <v>0.223807505136773</v>
      </c>
      <c r="X183" s="24" t="n">
        <f aca="true">RAND()</f>
        <v>0.744523093824864</v>
      </c>
      <c r="Y183" s="26" t="n">
        <f aca="false">IF(X183&lt;=(Datos!$D$27-Datos!$C$27)/(Datos!$E$27-Datos!$C$27),Datos!$C$27+SQRT((Datos!$E$27-Datos!$C$27)*(Datos!$D$27-Datos!$C$27)*X183),Datos!$E$27-SQRT((Datos!$E$27-Datos!$C$27)*(Datos!$E$27-Datos!$D$27)*(1-X183)))</f>
        <v>0.242857365557277</v>
      </c>
      <c r="Z183" s="24" t="n">
        <f aca="false">(1+Q183)</f>
        <v>1.15294611402353</v>
      </c>
      <c r="AA183" s="24" t="n">
        <f aca="false">Z183*(1+S183)</f>
        <v>1.33937219054679</v>
      </c>
      <c r="AB183" s="24" t="n">
        <f aca="false">AA183*(1+U183)</f>
        <v>1.58740147102046</v>
      </c>
      <c r="AC183" s="24" t="n">
        <f aca="false">AB183*(1+W183)</f>
        <v>1.94267383389999</v>
      </c>
      <c r="AD183" s="24" t="n">
        <f aca="false">AC183*(1+Y183)</f>
        <v>2.414466483338</v>
      </c>
      <c r="AE183" s="23" t="n">
        <f aca="false">E183*Q183</f>
        <v>5065.83955134756</v>
      </c>
      <c r="AF183" s="23" t="n">
        <f aca="false">AE183*(1+S183)</f>
        <v>5884.96247510531</v>
      </c>
      <c r="AG183" s="23" t="n">
        <f aca="false">AF183*(1+U183)</f>
        <v>6974.75888764617</v>
      </c>
      <c r="AH183" s="23" t="n">
        <f aca="false">AG183*(1+W183)</f>
        <v>8535.76227322079</v>
      </c>
      <c r="AI183" s="23" t="n">
        <f aca="false">AH183*(1+Y183)</f>
        <v>10608.7350119184</v>
      </c>
      <c r="AJ183" s="25" t="n">
        <f aca="false">G183*Z183</f>
        <v>45525.2749910695</v>
      </c>
      <c r="AK183" s="25" t="n">
        <f aca="false">I183*AA183</f>
        <v>51167.2645374475</v>
      </c>
      <c r="AL183" s="25" t="n">
        <f aca="false">K183*AB183</f>
        <v>67734.8323658137</v>
      </c>
      <c r="AM183" s="25" t="n">
        <f aca="false">M183*AC183</f>
        <v>82716.1397674357</v>
      </c>
      <c r="AN183" s="25" t="n">
        <f aca="false">O183*AD183</f>
        <v>100678.891339968</v>
      </c>
      <c r="AO183" s="25" t="n">
        <f aca="false">C183/Datos!$D$8</f>
        <v>13922.7445424861</v>
      </c>
      <c r="AP183" s="25" t="n">
        <f aca="false">AJ183-AO183</f>
        <v>31602.5304485834</v>
      </c>
      <c r="AQ183" s="25" t="n">
        <f aca="false">AK183-AO183</f>
        <v>37244.5199949613</v>
      </c>
      <c r="AR183" s="25" t="n">
        <f aca="false">AL183-AO183</f>
        <v>53812.0878233275</v>
      </c>
      <c r="AS183" s="25" t="n">
        <f aca="false">AM183-AO183</f>
        <v>68793.3952249495</v>
      </c>
      <c r="AT183" s="25" t="n">
        <f aca="false">AN183-AO183</f>
        <v>86756.1467974823</v>
      </c>
      <c r="AU183" s="25" t="n">
        <f aca="false">AP183*Datos!$D$6</f>
        <v>15801.2652242917</v>
      </c>
      <c r="AV183" s="25" t="n">
        <f aca="false">AQ183*Datos!$D$6</f>
        <v>18622.2599974807</v>
      </c>
      <c r="AW183" s="25" t="n">
        <f aca="false">AR183*Datos!$D$6</f>
        <v>26906.0439116638</v>
      </c>
      <c r="AX183" s="25" t="n">
        <f aca="false">AS183*Datos!$D$6</f>
        <v>34396.6976124748</v>
      </c>
      <c r="AY183" s="25" t="n">
        <f aca="false">AT183*Datos!$D$6</f>
        <v>43378.0733987412</v>
      </c>
      <c r="AZ183" s="25" t="n">
        <f aca="false">AJ183-AU183-AE183</f>
        <v>24658.1702154303</v>
      </c>
      <c r="BA183" s="25" t="n">
        <f aca="false">AK183-AV183-AF183</f>
        <v>26660.0420648615</v>
      </c>
      <c r="BB183" s="25" t="n">
        <f aca="false">AL183-AW183-AG183</f>
        <v>33854.0295665037</v>
      </c>
      <c r="BC183" s="25" t="n">
        <f aca="false">AM183-AX183-AH183</f>
        <v>39783.6798817401</v>
      </c>
      <c r="BD183" s="25" t="n">
        <f aca="false">AN183-AY183-AI183</f>
        <v>46692.0829293089</v>
      </c>
      <c r="BE183" s="25" t="n">
        <f aca="false">AZ183/Z183</f>
        <v>21387.0968603889</v>
      </c>
      <c r="BF183" s="25" t="n">
        <f aca="false">BA183/AA183</f>
        <v>19904.8795047608</v>
      </c>
      <c r="BG183" s="25" t="n">
        <f aca="false">BB183/AB183</f>
        <v>21326.6966073433</v>
      </c>
      <c r="BH183" s="25" t="n">
        <f aca="false">BC183/AC183</f>
        <v>20478.8262380993</v>
      </c>
      <c r="BI183" s="25" t="n">
        <f aca="false">BD183/AD183</f>
        <v>19338.4680431584</v>
      </c>
      <c r="BJ183" s="25" t="n">
        <f aca="false">E183*AD183</f>
        <v>79971.3015579782</v>
      </c>
      <c r="BK183" s="25" t="n">
        <f aca="false">0.2*C183*AD183</f>
        <v>33616.0000539098</v>
      </c>
      <c r="BL183" s="25" t="n">
        <f aca="false">BJ183+BK183</f>
        <v>113587.301611888</v>
      </c>
      <c r="BM183" s="25" t="n">
        <f aca="false">BK183*Datos!$D$6</f>
        <v>16808.0000269549</v>
      </c>
      <c r="BN183" s="25" t="n">
        <f aca="false">BL183-BM183</f>
        <v>96779.3015849331</v>
      </c>
      <c r="BO183" s="25" t="n">
        <f aca="false">BN183/AD183</f>
        <v>40083.1000358869</v>
      </c>
      <c r="BP183" s="25" t="n">
        <f aca="false">-(C183+E183)</f>
        <v>-102735.450477075</v>
      </c>
      <c r="BQ183" s="25" t="n">
        <f aca="false">BE183</f>
        <v>21387.0968603889</v>
      </c>
      <c r="BR183" s="25" t="n">
        <f aca="false">BF183</f>
        <v>19904.8795047608</v>
      </c>
      <c r="BS183" s="25" t="n">
        <f aca="false">BG183</f>
        <v>21326.6966073433</v>
      </c>
      <c r="BT183" s="25" t="n">
        <f aca="false">BH183</f>
        <v>20478.8262380993</v>
      </c>
      <c r="BU183" s="25" t="n">
        <f aca="false">BI183+BO183</f>
        <v>59421.5680790453</v>
      </c>
      <c r="BV183" s="27" t="n">
        <f aca="false">IFERROR(IRR(BP183:BU183,0.1),NA())*100</f>
        <v>10.020720632227</v>
      </c>
    </row>
    <row r="184" customFormat="false" ht="15" hidden="false" customHeight="true" outlineLevel="0" collapsed="false">
      <c r="A184" s="23" t="n">
        <v>183</v>
      </c>
      <c r="B184" s="24" t="n">
        <f aca="true">RAND()</f>
        <v>0.791125545002213</v>
      </c>
      <c r="C184" s="25" t="n">
        <f aca="false">IF(B184&lt;=(Datos!$D$14-Datos!$C$14)/(Datos!$E$14-Datos!$C$14),Datos!$C$14+SQRT((Datos!$E$14-Datos!$C$14)*(Datos!$D$14-Datos!$C$14)*B184),Datos!$E$14-SQRT((Datos!$E$14-Datos!$C$14)*(Datos!$E$14-Datos!$D$14)*(1-B184)))</f>
        <v>84168.0908922094</v>
      </c>
      <c r="D184" s="24" t="n">
        <f aca="true">RAND()</f>
        <v>0.540880730944657</v>
      </c>
      <c r="E184" s="25" t="n">
        <f aca="false">IF(D184&lt;=(Datos!$D$15-Datos!$C$15)/(Datos!$E$15-Datos!$C$15),Datos!$C$15+SQRT((Datos!$E$15-Datos!$C$15)*(Datos!$D$15-Datos!$C$15)*D184),Datos!$E$15-SQRT((Datos!$E$15-Datos!$C$15)*(Datos!$E$15-Datos!$D$15)*(1-D184)))</f>
        <v>31701.3320130095</v>
      </c>
      <c r="F184" s="24" t="n">
        <f aca="true">RAND()</f>
        <v>0.763459137731379</v>
      </c>
      <c r="G184" s="25" t="n">
        <f aca="false">IF(F184&lt;=(Datos!$D$19-Datos!$C$19)/(Datos!$E$19-Datos!$C$19),Datos!$C$19+SQRT((Datos!$E$19-Datos!$C$19)*(Datos!$D$19-Datos!$C$19)*F184),Datos!$E$19-SQRT((Datos!$E$19-Datos!$C$19)*(Datos!$E$19-Datos!$D$19)*(1-F184)))</f>
        <v>40788.0450299004</v>
      </c>
      <c r="H184" s="24" t="n">
        <f aca="true">RAND()</f>
        <v>0.528495476301824</v>
      </c>
      <c r="I184" s="25" t="n">
        <f aca="false">IF(H184&lt;=(Datos!$D$19-Datos!$C$19)/(Datos!$E$19-Datos!$C$19),Datos!$C$19+SQRT((Datos!$E$19-Datos!$C$19)*(Datos!$D$19-Datos!$C$19)*H184),Datos!$E$19-SQRT((Datos!$E$19-Datos!$C$19)*(Datos!$E$19-Datos!$D$19)*(1-H184)))</f>
        <v>38903.612831052</v>
      </c>
      <c r="J184" s="24" t="n">
        <f aca="true">RAND()</f>
        <v>0.462457012821299</v>
      </c>
      <c r="K184" s="25" t="n">
        <f aca="false">IF(J184&lt;=(Datos!$D$19-Datos!$C$19)/(Datos!$E$19-Datos!$C$19),Datos!$C$19+SQRT((Datos!$E$19-Datos!$C$19)*(Datos!$D$19-Datos!$C$19)*J184),Datos!$E$19-SQRT((Datos!$E$19-Datos!$C$19)*(Datos!$E$19-Datos!$D$19)*(1-J184)))</f>
        <v>38328.7785372883</v>
      </c>
      <c r="L184" s="24" t="n">
        <f aca="true">RAND()</f>
        <v>0.0964818010718976</v>
      </c>
      <c r="M184" s="25" t="n">
        <f aca="false">IF(L184&lt;=(Datos!$D$19-Datos!$C$19)/(Datos!$E$19-Datos!$C$19),Datos!$C$19+SQRT((Datos!$E$19-Datos!$C$19)*(Datos!$D$19-Datos!$C$19)*L184),Datos!$E$19-SQRT((Datos!$E$19-Datos!$C$19)*(Datos!$E$19-Datos!$D$19)*(1-L184)))</f>
        <v>33804.2437041789</v>
      </c>
      <c r="N184" s="24" t="n">
        <f aca="true">RAND()</f>
        <v>0.432032215137163</v>
      </c>
      <c r="O184" s="25" t="n">
        <f aca="false">IF(N184&lt;=(Datos!$D$19-Datos!$C$19)/(Datos!$E$19-Datos!$C$19),Datos!$C$19+SQRT((Datos!$E$19-Datos!$C$19)*(Datos!$D$19-Datos!$C$19)*N184),Datos!$E$19-SQRT((Datos!$E$19-Datos!$C$19)*(Datos!$E$19-Datos!$D$19)*(1-N184)))</f>
        <v>38050.144860223</v>
      </c>
      <c r="P184" s="24" t="n">
        <f aca="true">RAND()</f>
        <v>0.273876813966086</v>
      </c>
      <c r="Q184" s="26" t="n">
        <f aca="false">IF(P184&lt;=(Datos!$D$23-Datos!$C$23)/(Datos!$E$23-Datos!$C$23),Datos!$C$23+SQRT((Datos!$E$23-Datos!$C$23)*(Datos!$D$23-Datos!$C$23)*P184),Datos!$E$23-SQRT((Datos!$E$23-Datos!$C$23)*(Datos!$E$23-Datos!$D$23)*(1-P184)))</f>
        <v>0.142203113861325</v>
      </c>
      <c r="R184" s="24" t="n">
        <f aca="true">RAND()</f>
        <v>0.903212881748748</v>
      </c>
      <c r="S184" s="26" t="n">
        <f aca="false">IF(R184&lt;=(Datos!$D$24-Datos!$C$24)/(Datos!$E$24-Datos!$C$24),Datos!$C$24+SQRT((Datos!$E$24-Datos!$C$24)*(Datos!$D$24-Datos!$C$24)*R184),Datos!$E$24-SQRT((Datos!$E$24-Datos!$C$24)*(Datos!$E$24-Datos!$D$24)*(1-R184)))</f>
        <v>0.166800878330273</v>
      </c>
      <c r="T184" s="24" t="n">
        <f aca="true">RAND()</f>
        <v>0.319371915546601</v>
      </c>
      <c r="U184" s="26" t="n">
        <f aca="false">IF(T184&lt;=(Datos!$D$25-Datos!$C$25)/(Datos!$E$25-Datos!$C$25),Datos!$C$25+SQRT((Datos!$E$25-Datos!$C$25)*(Datos!$D$25-Datos!$C$25)*T184),Datos!$E$25-SQRT((Datos!$E$25-Datos!$C$25)*(Datos!$E$25-Datos!$D$25)*(1-T184)))</f>
        <v>0.175897509970031</v>
      </c>
      <c r="V184" s="24" t="n">
        <f aca="true">RAND()</f>
        <v>0.798445610800133</v>
      </c>
      <c r="W184" s="26" t="n">
        <f aca="false">IF(V184&lt;=(Datos!$D$26-Datos!$C$26)/(Datos!$E$26-Datos!$C$26),Datos!$C$26+SQRT((Datos!$E$26-Datos!$C$26)*(Datos!$D$26-Datos!$C$26)*V184),Datos!$E$26-SQRT((Datos!$E$26-Datos!$C$26)*(Datos!$E$26-Datos!$D$26)*(1-V184)))</f>
        <v>0.223439872699862</v>
      </c>
      <c r="X184" s="24" t="n">
        <f aca="true">RAND()</f>
        <v>0.960093742922907</v>
      </c>
      <c r="Y184" s="26" t="n">
        <f aca="false">IF(X184&lt;=(Datos!$D$27-Datos!$C$27)/(Datos!$E$27-Datos!$C$27),Datos!$C$27+SQRT((Datos!$E$27-Datos!$C$27)*(Datos!$D$27-Datos!$C$27)*X184),Datos!$E$27-SQRT((Datos!$E$27-Datos!$C$27)*(Datos!$E$27-Datos!$D$27)*(1-X184)))</f>
        <v>0.265320293319814</v>
      </c>
      <c r="Z184" s="24" t="n">
        <f aca="false">(1+Q184)</f>
        <v>1.14220311386133</v>
      </c>
      <c r="AA184" s="24" t="n">
        <f aca="false">Z184*(1+S184)</f>
        <v>1.33272359648497</v>
      </c>
      <c r="AB184" s="24" t="n">
        <f aca="false">AA184*(1+U184)</f>
        <v>1.56714635858498</v>
      </c>
      <c r="AC184" s="24" t="n">
        <f aca="false">AB184*(1+W184)</f>
        <v>1.91730934144926</v>
      </c>
      <c r="AD184" s="24" t="n">
        <f aca="false">AC184*(1+Y184)</f>
        <v>2.42601041830739</v>
      </c>
      <c r="AE184" s="23" t="n">
        <f aca="false">E184*Q184</f>
        <v>4508.02812580165</v>
      </c>
      <c r="AF184" s="23" t="n">
        <f aca="false">AE184*(1+S184)</f>
        <v>5259.97117672294</v>
      </c>
      <c r="AG184" s="23" t="n">
        <f aca="false">AF184*(1+U184)</f>
        <v>6185.18700922264</v>
      </c>
      <c r="AH184" s="23" t="n">
        <f aca="false">AG184*(1+W184)</f>
        <v>7567.20440718818</v>
      </c>
      <c r="AI184" s="23" t="n">
        <f aca="false">AH184*(1+Y184)</f>
        <v>9574.93730011434</v>
      </c>
      <c r="AJ184" s="25" t="n">
        <f aca="false">G184*Z184</f>
        <v>46588.2320414682</v>
      </c>
      <c r="AK184" s="25" t="n">
        <f aca="false">I184*AA184</f>
        <v>51847.7628084583</v>
      </c>
      <c r="AL184" s="25" t="n">
        <f aca="false">K184*AB184</f>
        <v>60066.8057137214</v>
      </c>
      <c r="AM184" s="25" t="n">
        <f aca="false">M184*AC184</f>
        <v>64813.1922346494</v>
      </c>
      <c r="AN184" s="25" t="n">
        <f aca="false">O184*AD184</f>
        <v>92310.0478490064</v>
      </c>
      <c r="AO184" s="25" t="n">
        <f aca="false">C184/Datos!$D$8</f>
        <v>16833.6181784419</v>
      </c>
      <c r="AP184" s="25" t="n">
        <f aca="false">AJ184-AO184</f>
        <v>29754.6138630263</v>
      </c>
      <c r="AQ184" s="25" t="n">
        <f aca="false">AK184-AO184</f>
        <v>35014.1446300164</v>
      </c>
      <c r="AR184" s="25" t="n">
        <f aca="false">AL184-AO184</f>
        <v>43233.1875352796</v>
      </c>
      <c r="AS184" s="25" t="n">
        <f aca="false">AM184-AO184</f>
        <v>47979.5740562075</v>
      </c>
      <c r="AT184" s="25" t="n">
        <f aca="false">AN184-AO184</f>
        <v>75476.4296705645</v>
      </c>
      <c r="AU184" s="25" t="n">
        <f aca="false">AP184*Datos!$D$6</f>
        <v>14877.3069315132</v>
      </c>
      <c r="AV184" s="25" t="n">
        <f aca="false">AQ184*Datos!$D$6</f>
        <v>17507.0723150082</v>
      </c>
      <c r="AW184" s="25" t="n">
        <f aca="false">AR184*Datos!$D$6</f>
        <v>21616.5937676398</v>
      </c>
      <c r="AX184" s="25" t="n">
        <f aca="false">AS184*Datos!$D$6</f>
        <v>23989.7870281038</v>
      </c>
      <c r="AY184" s="25" t="n">
        <f aca="false">AT184*Datos!$D$6</f>
        <v>37738.2148352823</v>
      </c>
      <c r="AZ184" s="25" t="n">
        <f aca="false">AJ184-AU184-AE184</f>
        <v>27202.8969841534</v>
      </c>
      <c r="BA184" s="25" t="n">
        <f aca="false">AK184-AV184-AF184</f>
        <v>29080.7193167271</v>
      </c>
      <c r="BB184" s="25" t="n">
        <f aca="false">AL184-AW184-AG184</f>
        <v>32265.024936859</v>
      </c>
      <c r="BC184" s="25" t="n">
        <f aca="false">AM184-AX184-AH184</f>
        <v>33256.2007993574</v>
      </c>
      <c r="BD184" s="25" t="n">
        <f aca="false">AN184-AY184-AI184</f>
        <v>44996.8957136098</v>
      </c>
      <c r="BE184" s="25" t="n">
        <f aca="false">AZ184/Z184</f>
        <v>23816.1642653831</v>
      </c>
      <c r="BF184" s="25" t="n">
        <f aca="false">BA184/AA184</f>
        <v>21820.5180679827</v>
      </c>
      <c r="BG184" s="25" t="n">
        <f aca="false">BB184/AB184</f>
        <v>20588.392883733</v>
      </c>
      <c r="BH184" s="25" t="n">
        <f aca="false">BC184/AC184</f>
        <v>17345.2452770192</v>
      </c>
      <c r="BI184" s="25" t="n">
        <f aca="false">BD184/AD184</f>
        <v>18547.6926949901</v>
      </c>
      <c r="BJ184" s="25" t="n">
        <f aca="false">E184*AD184</f>
        <v>76907.7617377826</v>
      </c>
      <c r="BK184" s="25" t="n">
        <f aca="false">0.2*C184*AD184</f>
        <v>40838.5330787087</v>
      </c>
      <c r="BL184" s="25" t="n">
        <f aca="false">BJ184+BK184</f>
        <v>117746.294816491</v>
      </c>
      <c r="BM184" s="25" t="n">
        <f aca="false">BK184*Datos!$D$6</f>
        <v>20419.2665393543</v>
      </c>
      <c r="BN184" s="25" t="n">
        <f aca="false">BL184-BM184</f>
        <v>97327.028277137</v>
      </c>
      <c r="BO184" s="25" t="n">
        <f aca="false">BN184/AD184</f>
        <v>40118.1411022304</v>
      </c>
      <c r="BP184" s="25" t="n">
        <f aca="false">-(C184+E184)</f>
        <v>-115869.422905219</v>
      </c>
      <c r="BQ184" s="25" t="n">
        <f aca="false">BE184</f>
        <v>23816.1642653831</v>
      </c>
      <c r="BR184" s="25" t="n">
        <f aca="false">BF184</f>
        <v>21820.5180679827</v>
      </c>
      <c r="BS184" s="25" t="n">
        <f aca="false">BG184</f>
        <v>20588.392883733</v>
      </c>
      <c r="BT184" s="25" t="n">
        <f aca="false">BH184</f>
        <v>17345.2452770192</v>
      </c>
      <c r="BU184" s="25" t="n">
        <f aca="false">BI184+BO184</f>
        <v>58665.8337972205</v>
      </c>
      <c r="BV184" s="27" t="n">
        <f aca="false">IFERROR(IRR(BP184:BU184,0.1),NA())*100</f>
        <v>6.24301428698176</v>
      </c>
    </row>
    <row r="185" customFormat="false" ht="15" hidden="false" customHeight="true" outlineLevel="0" collapsed="false">
      <c r="A185" s="23" t="n">
        <v>184</v>
      </c>
      <c r="B185" s="24" t="n">
        <f aca="true">RAND()</f>
        <v>0.0387737261320311</v>
      </c>
      <c r="C185" s="25" t="n">
        <f aca="false">IF(B185&lt;=(Datos!$D$14-Datos!$C$14)/(Datos!$E$14-Datos!$C$14),Datos!$C$14+SQRT((Datos!$E$14-Datos!$C$14)*(Datos!$D$14-Datos!$C$14)*B185),Datos!$E$14-SQRT((Datos!$E$14-Datos!$C$14)*(Datos!$E$14-Datos!$D$14)*(1-B185)))</f>
        <v>63938.2090412791</v>
      </c>
      <c r="D185" s="24" t="n">
        <f aca="true">RAND()</f>
        <v>0.935118537115168</v>
      </c>
      <c r="E185" s="25" t="n">
        <f aca="false">IF(D185&lt;=(Datos!$D$15-Datos!$C$15)/(Datos!$E$15-Datos!$C$15),Datos!$C$15+SQRT((Datos!$E$15-Datos!$C$15)*(Datos!$D$15-Datos!$C$15)*D185),Datos!$E$15-SQRT((Datos!$E$15-Datos!$C$15)*(Datos!$E$15-Datos!$D$15)*(1-D185)))</f>
        <v>36880.3494694558</v>
      </c>
      <c r="F185" s="24" t="n">
        <f aca="true">RAND()</f>
        <v>0.900346708151925</v>
      </c>
      <c r="G185" s="25" t="n">
        <f aca="false">IF(F185&lt;=(Datos!$D$19-Datos!$C$19)/(Datos!$E$19-Datos!$C$19),Datos!$C$19+SQRT((Datos!$E$19-Datos!$C$19)*(Datos!$D$19-Datos!$C$19)*F185),Datos!$E$19-SQRT((Datos!$E$19-Datos!$C$19)*(Datos!$E$19-Datos!$D$19)*(1-F185)))</f>
        <v>42266.1388315049</v>
      </c>
      <c r="H185" s="24" t="n">
        <f aca="true">RAND()</f>
        <v>0.944123951647361</v>
      </c>
      <c r="I185" s="25" t="n">
        <f aca="false">IF(H185&lt;=(Datos!$D$19-Datos!$C$19)/(Datos!$E$19-Datos!$C$19),Datos!$C$19+SQRT((Datos!$E$19-Datos!$C$19)*(Datos!$D$19-Datos!$C$19)*H185),Datos!$E$19-SQRT((Datos!$E$19-Datos!$C$19)*(Datos!$E$19-Datos!$D$19)*(1-H185)))</f>
        <v>42952.8791861622</v>
      </c>
      <c r="J185" s="24" t="n">
        <f aca="true">RAND()</f>
        <v>0.80881317257119</v>
      </c>
      <c r="K185" s="25" t="n">
        <f aca="false">IF(J185&lt;=(Datos!$D$19-Datos!$C$19)/(Datos!$E$19-Datos!$C$19),Datos!$C$19+SQRT((Datos!$E$19-Datos!$C$19)*(Datos!$D$19-Datos!$C$19)*J185),Datos!$E$19-SQRT((Datos!$E$19-Datos!$C$19)*(Datos!$E$19-Datos!$D$19)*(1-J185)))</f>
        <v>41213.3112014372</v>
      </c>
      <c r="L185" s="24" t="n">
        <f aca="true">RAND()</f>
        <v>0.627087128561335</v>
      </c>
      <c r="M185" s="25" t="n">
        <f aca="false">IF(L185&lt;=(Datos!$D$19-Datos!$C$19)/(Datos!$E$19-Datos!$C$19),Datos!$C$19+SQRT((Datos!$E$19-Datos!$C$19)*(Datos!$D$19-Datos!$C$19)*L185),Datos!$E$19-SQRT((Datos!$E$19-Datos!$C$19)*(Datos!$E$19-Datos!$D$19)*(1-L185)))</f>
        <v>39698.6117194267</v>
      </c>
      <c r="N185" s="24" t="n">
        <f aca="true">RAND()</f>
        <v>0.713371458545963</v>
      </c>
      <c r="O185" s="25" t="n">
        <f aca="false">IF(N185&lt;=(Datos!$D$19-Datos!$C$19)/(Datos!$E$19-Datos!$C$19),Datos!$C$19+SQRT((Datos!$E$19-Datos!$C$19)*(Datos!$D$19-Datos!$C$19)*N185),Datos!$E$19-SQRT((Datos!$E$19-Datos!$C$19)*(Datos!$E$19-Datos!$D$19)*(1-N185)))</f>
        <v>40363.4990985601</v>
      </c>
      <c r="P185" s="24" t="n">
        <f aca="true">RAND()</f>
        <v>0.788682733932383</v>
      </c>
      <c r="Q185" s="26" t="n">
        <f aca="false">IF(P185&lt;=(Datos!$D$23-Datos!$C$23)/(Datos!$E$23-Datos!$C$23),Datos!$C$23+SQRT((Datos!$E$23-Datos!$C$23)*(Datos!$D$23-Datos!$C$23)*P185),Datos!$E$23-SQRT((Datos!$E$23-Datos!$C$23)*(Datos!$E$23-Datos!$D$23)*(1-P185)))</f>
        <v>0.160496895659365</v>
      </c>
      <c r="R185" s="24" t="n">
        <f aca="true">RAND()</f>
        <v>0.459549137488388</v>
      </c>
      <c r="S185" s="26" t="n">
        <f aca="false">IF(R185&lt;=(Datos!$D$24-Datos!$C$24)/(Datos!$E$24-Datos!$C$24),Datos!$C$24+SQRT((Datos!$E$24-Datos!$C$24)*(Datos!$D$24-Datos!$C$24)*R185),Datos!$E$24-SQRT((Datos!$E$24-Datos!$C$24)*(Datos!$E$24-Datos!$D$24)*(1-R185)))</f>
        <v>0.148760883982922</v>
      </c>
      <c r="T185" s="24" t="n">
        <f aca="true">RAND()</f>
        <v>0.987429173618573</v>
      </c>
      <c r="U185" s="26" t="n">
        <f aca="false">IF(T185&lt;=(Datos!$D$25-Datos!$C$25)/(Datos!$E$25-Datos!$C$25),Datos!$C$25+SQRT((Datos!$E$25-Datos!$C$25)*(Datos!$D$25-Datos!$C$25)*T185),Datos!$E$25-SQRT((Datos!$E$25-Datos!$C$25)*(Datos!$E$25-Datos!$D$25)*(1-T185)))</f>
        <v>0.214067183310771</v>
      </c>
      <c r="V185" s="24" t="n">
        <f aca="true">RAND()</f>
        <v>0.823814093463785</v>
      </c>
      <c r="W185" s="26" t="n">
        <f aca="false">IF(V185&lt;=(Datos!$D$26-Datos!$C$26)/(Datos!$E$26-Datos!$C$26),Datos!$C$26+SQRT((Datos!$E$26-Datos!$C$26)*(Datos!$D$26-Datos!$C$26)*V185),Datos!$E$26-SQRT((Datos!$E$26-Datos!$C$26)*(Datos!$E$26-Datos!$D$26)*(1-V185)))</f>
        <v>0.225167547989038</v>
      </c>
      <c r="X185" s="24" t="n">
        <f aca="true">RAND()</f>
        <v>0.44470779377846</v>
      </c>
      <c r="Y185" s="26" t="n">
        <f aca="false">IF(X185&lt;=(Datos!$D$27-Datos!$C$27)/(Datos!$E$27-Datos!$C$27),Datos!$C$27+SQRT((Datos!$E$27-Datos!$C$27)*(Datos!$D$27-Datos!$C$27)*X185),Datos!$E$27-SQRT((Datos!$E$27-Datos!$C$27)*(Datos!$E$27-Datos!$D$27)*(1-X185)))</f>
        <v>0.225240727601653</v>
      </c>
      <c r="Z185" s="24" t="n">
        <f aca="false">(1+Q185)</f>
        <v>1.16049689565936</v>
      </c>
      <c r="AA185" s="24" t="n">
        <f aca="false">Z185*(1+S185)</f>
        <v>1.33313343971709</v>
      </c>
      <c r="AB185" s="24" t="n">
        <f aca="false">AA185*(1+U185)</f>
        <v>1.61851356013472</v>
      </c>
      <c r="AC185" s="24" t="n">
        <f aca="false">AB185*(1+W185)</f>
        <v>1.98295028985727</v>
      </c>
      <c r="AD185" s="24" t="n">
        <f aca="false">AC185*(1+Y185)</f>
        <v>2.42959145594263</v>
      </c>
      <c r="AE185" s="23" t="n">
        <f aca="false">E185*Q185</f>
        <v>5919.18160068015</v>
      </c>
      <c r="AF185" s="23" t="n">
        <f aca="false">AE185*(1+S185)</f>
        <v>6799.72428805277</v>
      </c>
      <c r="AG185" s="23" t="n">
        <f aca="false">AF185*(1+U185)</f>
        <v>8255.32211368607</v>
      </c>
      <c r="AH185" s="23" t="n">
        <f aca="false">AG185*(1+W185)</f>
        <v>10114.1527518844</v>
      </c>
      <c r="AI185" s="23" t="n">
        <f aca="false">AH185*(1+Y185)</f>
        <v>12392.2718767932</v>
      </c>
      <c r="AJ185" s="25" t="n">
        <f aca="false">G185*Z185</f>
        <v>49049.7229054691</v>
      </c>
      <c r="AK185" s="25" t="n">
        <f aca="false">I185*AA185</f>
        <v>57261.919575201</v>
      </c>
      <c r="AL185" s="25" t="n">
        <f aca="false">K185*AB185</f>
        <v>66704.3030375785</v>
      </c>
      <c r="AM185" s="25" t="n">
        <f aca="false">M185*AC185</f>
        <v>78720.3736159683</v>
      </c>
      <c r="AN185" s="25" t="n">
        <f aca="false">O185*AD185</f>
        <v>98066.8125418097</v>
      </c>
      <c r="AO185" s="25" t="n">
        <f aca="false">C185/Datos!$D$8</f>
        <v>12787.6418082558</v>
      </c>
      <c r="AP185" s="25" t="n">
        <f aca="false">AJ185-AO185</f>
        <v>36262.0810972133</v>
      </c>
      <c r="AQ185" s="25" t="n">
        <f aca="false">AK185-AO185</f>
        <v>44474.2777669451</v>
      </c>
      <c r="AR185" s="25" t="n">
        <f aca="false">AL185-AO185</f>
        <v>53916.6612293227</v>
      </c>
      <c r="AS185" s="25" t="n">
        <f aca="false">AM185-AO185</f>
        <v>65932.7318077125</v>
      </c>
      <c r="AT185" s="25" t="n">
        <f aca="false">AN185-AO185</f>
        <v>85279.1707335539</v>
      </c>
      <c r="AU185" s="25" t="n">
        <f aca="false">AP185*Datos!$D$6</f>
        <v>18131.0405486066</v>
      </c>
      <c r="AV185" s="25" t="n">
        <f aca="false">AQ185*Datos!$D$6</f>
        <v>22237.1388834726</v>
      </c>
      <c r="AW185" s="25" t="n">
        <f aca="false">AR185*Datos!$D$6</f>
        <v>26958.3306146613</v>
      </c>
      <c r="AX185" s="25" t="n">
        <f aca="false">AS185*Datos!$D$6</f>
        <v>32966.3659038562</v>
      </c>
      <c r="AY185" s="25" t="n">
        <f aca="false">AT185*Datos!$D$6</f>
        <v>42639.5853667769</v>
      </c>
      <c r="AZ185" s="25" t="n">
        <f aca="false">AJ185-AU185-AE185</f>
        <v>24999.5007561823</v>
      </c>
      <c r="BA185" s="25" t="n">
        <f aca="false">AK185-AV185-AF185</f>
        <v>28225.0564036756</v>
      </c>
      <c r="BB185" s="25" t="n">
        <f aca="false">AL185-AW185-AG185</f>
        <v>31490.6503092311</v>
      </c>
      <c r="BC185" s="25" t="n">
        <f aca="false">AM185-AX185-AH185</f>
        <v>35639.8549602276</v>
      </c>
      <c r="BD185" s="25" t="n">
        <f aca="false">AN185-AY185-AI185</f>
        <v>43034.9552982396</v>
      </c>
      <c r="BE185" s="25" t="n">
        <f aca="false">AZ185/Z185</f>
        <v>21542.0660319632</v>
      </c>
      <c r="BF185" s="25" t="n">
        <f aca="false">BA185/AA185</f>
        <v>21171.966408453</v>
      </c>
      <c r="BG185" s="25" t="n">
        <f aca="false">BB185/AB185</f>
        <v>19456.52547181</v>
      </c>
      <c r="BH185" s="25" t="n">
        <f aca="false">BC185/AC185</f>
        <v>17973.1459444669</v>
      </c>
      <c r="BI185" s="25" t="n">
        <f aca="false">BD185/AD185</f>
        <v>17712.8361202369</v>
      </c>
      <c r="BJ185" s="25" t="n">
        <f aca="false">E185*AD185</f>
        <v>89604.181963168</v>
      </c>
      <c r="BK185" s="25" t="n">
        <f aca="false">0.2*C185*AD185</f>
        <v>31068.7452789931</v>
      </c>
      <c r="BL185" s="25" t="n">
        <f aca="false">BJ185+BK185</f>
        <v>120672.927242161</v>
      </c>
      <c r="BM185" s="25" t="n">
        <f aca="false">BK185*Datos!$D$6</f>
        <v>15534.3726394965</v>
      </c>
      <c r="BN185" s="25" t="n">
        <f aca="false">BL185-BM185</f>
        <v>105138.554602665</v>
      </c>
      <c r="BO185" s="25" t="n">
        <f aca="false">BN185/AD185</f>
        <v>43274.1703735837</v>
      </c>
      <c r="BP185" s="25" t="n">
        <f aca="false">-(C185+E185)</f>
        <v>-100818.558510735</v>
      </c>
      <c r="BQ185" s="25" t="n">
        <f aca="false">BE185</f>
        <v>21542.0660319632</v>
      </c>
      <c r="BR185" s="25" t="n">
        <f aca="false">BF185</f>
        <v>21171.966408453</v>
      </c>
      <c r="BS185" s="25" t="n">
        <f aca="false">BG185</f>
        <v>19456.52547181</v>
      </c>
      <c r="BT185" s="25" t="n">
        <f aca="false">BH185</f>
        <v>17973.1459444669</v>
      </c>
      <c r="BU185" s="25" t="n">
        <f aca="false">BI185+BO185</f>
        <v>60987.0064938206</v>
      </c>
      <c r="BV185" s="27" t="n">
        <f aca="false">IFERROR(IRR(BP185:BU185,0.1),NA())*100</f>
        <v>10.3371668051091</v>
      </c>
    </row>
    <row r="186" customFormat="false" ht="15" hidden="false" customHeight="true" outlineLevel="0" collapsed="false">
      <c r="A186" s="23" t="n">
        <v>185</v>
      </c>
      <c r="B186" s="24" t="n">
        <f aca="true">RAND()</f>
        <v>0.677816307845353</v>
      </c>
      <c r="C186" s="25" t="n">
        <f aca="false">IF(B186&lt;=(Datos!$D$14-Datos!$C$14)/(Datos!$E$14-Datos!$C$14),Datos!$C$14+SQRT((Datos!$E$14-Datos!$C$14)*(Datos!$D$14-Datos!$C$14)*B186),Datos!$E$14-SQRT((Datos!$E$14-Datos!$C$14)*(Datos!$E$14-Datos!$D$14)*(1-B186)))</f>
        <v>80337.3340926116</v>
      </c>
      <c r="D186" s="24" t="n">
        <f aca="true">RAND()</f>
        <v>0.649268925996509</v>
      </c>
      <c r="E186" s="25" t="n">
        <f aca="false">IF(D186&lt;=(Datos!$D$15-Datos!$C$15)/(Datos!$E$15-Datos!$C$15),Datos!$C$15+SQRT((Datos!$E$15-Datos!$C$15)*(Datos!$D$15-Datos!$C$15)*D186),Datos!$E$15-SQRT((Datos!$E$15-Datos!$C$15)*(Datos!$E$15-Datos!$D$15)*(1-D186)))</f>
        <v>32746.7482395464</v>
      </c>
      <c r="F186" s="24" t="n">
        <f aca="true">RAND()</f>
        <v>0.945123129529124</v>
      </c>
      <c r="G186" s="25" t="n">
        <f aca="false">IF(F186&lt;=(Datos!$D$19-Datos!$C$19)/(Datos!$E$19-Datos!$C$19),Datos!$C$19+SQRT((Datos!$E$19-Datos!$C$19)*(Datos!$D$19-Datos!$C$19)*F186),Datos!$E$19-SQRT((Datos!$E$19-Datos!$C$19)*(Datos!$E$19-Datos!$D$19)*(1-F186)))</f>
        <v>42971.2651022581</v>
      </c>
      <c r="H186" s="24" t="n">
        <f aca="true">RAND()</f>
        <v>0.814531674342369</v>
      </c>
      <c r="I186" s="25" t="n">
        <f aca="false">IF(H186&lt;=(Datos!$D$19-Datos!$C$19)/(Datos!$E$19-Datos!$C$19),Datos!$C$19+SQRT((Datos!$E$19-Datos!$C$19)*(Datos!$D$19-Datos!$C$19)*H186),Datos!$E$19-SQRT((Datos!$E$19-Datos!$C$19)*(Datos!$E$19-Datos!$D$19)*(1-H186)))</f>
        <v>41270.3720796409</v>
      </c>
      <c r="J186" s="24" t="n">
        <f aca="true">RAND()</f>
        <v>0.980517036489587</v>
      </c>
      <c r="K186" s="25" t="n">
        <f aca="false">IF(J186&lt;=(Datos!$D$19-Datos!$C$19)/(Datos!$E$19-Datos!$C$19),Datos!$C$19+SQRT((Datos!$E$19-Datos!$C$19)*(Datos!$D$19-Datos!$C$19)*J186),Datos!$E$19-SQRT((Datos!$E$19-Datos!$C$19)*(Datos!$E$19-Datos!$D$19)*(1-J186)))</f>
        <v>43791.1897323066</v>
      </c>
      <c r="L186" s="24" t="n">
        <f aca="true">RAND()</f>
        <v>0.697681006775915</v>
      </c>
      <c r="M186" s="25" t="n">
        <f aca="false">IF(L186&lt;=(Datos!$D$19-Datos!$C$19)/(Datos!$E$19-Datos!$C$19),Datos!$C$19+SQRT((Datos!$E$19-Datos!$C$19)*(Datos!$D$19-Datos!$C$19)*L186),Datos!$E$19-SQRT((Datos!$E$19-Datos!$C$19)*(Datos!$E$19-Datos!$D$19)*(1-L186)))</f>
        <v>40238.285551211</v>
      </c>
      <c r="N186" s="24" t="n">
        <f aca="true">RAND()</f>
        <v>0.489984523242505</v>
      </c>
      <c r="O186" s="25" t="n">
        <f aca="false">IF(N186&lt;=(Datos!$D$19-Datos!$C$19)/(Datos!$E$19-Datos!$C$19),Datos!$C$19+SQRT((Datos!$E$19-Datos!$C$19)*(Datos!$D$19-Datos!$C$19)*N186),Datos!$E$19-SQRT((Datos!$E$19-Datos!$C$19)*(Datos!$E$19-Datos!$D$19)*(1-N186)))</f>
        <v>38573.0787052479</v>
      </c>
      <c r="P186" s="24" t="n">
        <f aca="true">RAND()</f>
        <v>0.742099900533511</v>
      </c>
      <c r="Q186" s="26" t="n">
        <f aca="false">IF(P186&lt;=(Datos!$D$23-Datos!$C$23)/(Datos!$E$23-Datos!$C$23),Datos!$C$23+SQRT((Datos!$E$23-Datos!$C$23)*(Datos!$D$23-Datos!$C$23)*P186),Datos!$E$23-SQRT((Datos!$E$23-Datos!$C$23)*(Datos!$E$23-Datos!$D$23)*(1-P186)))</f>
        <v>0.15845423059996</v>
      </c>
      <c r="R186" s="24" t="n">
        <f aca="true">RAND()</f>
        <v>0.497672301023357</v>
      </c>
      <c r="S186" s="26" t="n">
        <f aca="false">IF(R186&lt;=(Datos!$D$24-Datos!$C$24)/(Datos!$E$24-Datos!$C$24),Datos!$C$24+SQRT((Datos!$E$24-Datos!$C$24)*(Datos!$D$24-Datos!$C$24)*R186),Datos!$E$24-SQRT((Datos!$E$24-Datos!$C$24)*(Datos!$E$24-Datos!$D$24)*(1-R186)))</f>
        <v>0.149930087568232</v>
      </c>
      <c r="T186" s="24" t="n">
        <f aca="true">RAND()</f>
        <v>0.624592098611972</v>
      </c>
      <c r="U186" s="26" t="n">
        <f aca="false">IF(T186&lt;=(Datos!$D$25-Datos!$C$25)/(Datos!$E$25-Datos!$C$25),Datos!$C$25+SQRT((Datos!$E$25-Datos!$C$25)*(Datos!$D$25-Datos!$C$25)*T186),Datos!$E$25-SQRT((Datos!$E$25-Datos!$C$25)*(Datos!$E$25-Datos!$D$25)*(1-T186)))</f>
        <v>0.187578677943574</v>
      </c>
      <c r="V186" s="24" t="n">
        <f aca="true">RAND()</f>
        <v>0.182751046749264</v>
      </c>
      <c r="W186" s="26" t="n">
        <f aca="false">IF(V186&lt;=(Datos!$D$26-Datos!$C$26)/(Datos!$E$26-Datos!$C$26),Datos!$C$26+SQRT((Datos!$E$26-Datos!$C$26)*(Datos!$D$26-Datos!$C$26)*V186),Datos!$E$26-SQRT((Datos!$E$26-Datos!$C$26)*(Datos!$E$26-Datos!$D$26)*(1-V186)))</f>
        <v>0.19599535762179</v>
      </c>
      <c r="X186" s="24" t="n">
        <f aca="true">RAND()</f>
        <v>0.972846831440787</v>
      </c>
      <c r="Y186" s="26" t="n">
        <f aca="false">IF(X186&lt;=(Datos!$D$27-Datos!$C$27)/(Datos!$E$27-Datos!$C$27),Datos!$C$27+SQRT((Datos!$E$27-Datos!$C$27)*(Datos!$D$27-Datos!$C$27)*X186),Datos!$E$27-SQRT((Datos!$E$27-Datos!$C$27)*(Datos!$E$27-Datos!$D$27)*(1-X186)))</f>
        <v>0.267891031826793</v>
      </c>
      <c r="Z186" s="24" t="n">
        <f aca="false">(1+Q186)</f>
        <v>1.15845423059996</v>
      </c>
      <c r="AA186" s="24" t="n">
        <f aca="false">Z186*(1+S186)</f>
        <v>1.3321413748376</v>
      </c>
      <c r="AB186" s="24" t="n">
        <f aca="false">AA186*(1+U186)</f>
        <v>1.58202269276357</v>
      </c>
      <c r="AC186" s="24" t="n">
        <f aca="false">AB186*(1+W186)</f>
        <v>1.89209179619756</v>
      </c>
      <c r="AD186" s="24" t="n">
        <f aca="false">AC186*(1+Y186)</f>
        <v>2.39896621979193</v>
      </c>
      <c r="AE186" s="23" t="n">
        <f aca="false">E186*Q186</f>
        <v>5188.86079694793</v>
      </c>
      <c r="AF186" s="23" t="n">
        <f aca="false">AE186*(1+S186)</f>
        <v>5966.8271506137</v>
      </c>
      <c r="AG186" s="23" t="n">
        <f aca="false">AF186*(1+U186)</f>
        <v>7086.07669904364</v>
      </c>
      <c r="AH186" s="23" t="n">
        <f aca="false">AG186*(1+W186)</f>
        <v>8474.91483580814</v>
      </c>
      <c r="AI186" s="23" t="n">
        <f aca="false">AH186*(1+Y186)</f>
        <v>10745.268515817</v>
      </c>
      <c r="AJ186" s="25" t="n">
        <f aca="false">G186*Z186</f>
        <v>49780.2438519434</v>
      </c>
      <c r="AK186" s="25" t="n">
        <f aca="false">I186*AA186</f>
        <v>54977.9702022322</v>
      </c>
      <c r="AL186" s="25" t="n">
        <f aca="false">K186*AB186</f>
        <v>69278.6558996243</v>
      </c>
      <c r="AM186" s="25" t="n">
        <f aca="false">M186*AC186</f>
        <v>76134.529984501</v>
      </c>
      <c r="AN186" s="25" t="n">
        <f aca="false">O186*AD186</f>
        <v>92535.5128072653</v>
      </c>
      <c r="AO186" s="25" t="n">
        <f aca="false">C186/Datos!$D$8</f>
        <v>16067.4668185223</v>
      </c>
      <c r="AP186" s="25" t="n">
        <f aca="false">AJ186-AO186</f>
        <v>33712.7770334211</v>
      </c>
      <c r="AQ186" s="25" t="n">
        <f aca="false">AK186-AO186</f>
        <v>38910.5033837098</v>
      </c>
      <c r="AR186" s="25" t="n">
        <f aca="false">AL186-AO186</f>
        <v>53211.189081102</v>
      </c>
      <c r="AS186" s="25" t="n">
        <f aca="false">AM186-AO186</f>
        <v>60067.0631659787</v>
      </c>
      <c r="AT186" s="25" t="n">
        <f aca="false">AN186-AO186</f>
        <v>76468.045988743</v>
      </c>
      <c r="AU186" s="25" t="n">
        <f aca="false">AP186*Datos!$D$6</f>
        <v>16856.3885167105</v>
      </c>
      <c r="AV186" s="25" t="n">
        <f aca="false">AQ186*Datos!$D$6</f>
        <v>19455.2516918549</v>
      </c>
      <c r="AW186" s="25" t="n">
        <f aca="false">AR186*Datos!$D$6</f>
        <v>26605.594540551</v>
      </c>
      <c r="AX186" s="25" t="n">
        <f aca="false">AS186*Datos!$D$6</f>
        <v>30033.5315829893</v>
      </c>
      <c r="AY186" s="25" t="n">
        <f aca="false">AT186*Datos!$D$6</f>
        <v>38234.0229943715</v>
      </c>
      <c r="AZ186" s="25" t="n">
        <f aca="false">AJ186-AU186-AE186</f>
        <v>27734.9945382849</v>
      </c>
      <c r="BA186" s="25" t="n">
        <f aca="false">AK186-AV186-AF186</f>
        <v>29555.8913597635</v>
      </c>
      <c r="BB186" s="25" t="n">
        <f aca="false">AL186-AW186-AG186</f>
        <v>35586.9846600297</v>
      </c>
      <c r="BC186" s="25" t="n">
        <f aca="false">AM186-AX186-AH186</f>
        <v>37626.0835657035</v>
      </c>
      <c r="BD186" s="25" t="n">
        <f aca="false">AN186-AY186-AI186</f>
        <v>43556.2212970769</v>
      </c>
      <c r="BE186" s="25" t="n">
        <f aca="false">AZ186/Z186</f>
        <v>23941.3813732814</v>
      </c>
      <c r="BF186" s="25" t="n">
        <f aca="false">BA186/AA186</f>
        <v>22186.7527861798</v>
      </c>
      <c r="BG186" s="25" t="n">
        <f aca="false">BB186/AB186</f>
        <v>22494.6107428233</v>
      </c>
      <c r="BH186" s="25" t="n">
        <f aca="false">BC186/AC186</f>
        <v>19885.9715164554</v>
      </c>
      <c r="BI186" s="25" t="n">
        <f aca="false">BD186/AD186</f>
        <v>18156.2461937687</v>
      </c>
      <c r="BJ186" s="25" t="n">
        <f aca="false">E186*AD186</f>
        <v>78558.3428347027</v>
      </c>
      <c r="BK186" s="25" t="n">
        <f aca="false">0.2*C186*AD186</f>
        <v>38545.3101352628</v>
      </c>
      <c r="BL186" s="25" t="n">
        <f aca="false">BJ186+BK186</f>
        <v>117103.652969965</v>
      </c>
      <c r="BM186" s="25" t="n">
        <f aca="false">BK186*Datos!$D$6</f>
        <v>19272.6550676314</v>
      </c>
      <c r="BN186" s="25" t="n">
        <f aca="false">BL186-BM186</f>
        <v>97830.9979023341</v>
      </c>
      <c r="BO186" s="25" t="n">
        <f aca="false">BN186/AD186</f>
        <v>40780.4816488075</v>
      </c>
      <c r="BP186" s="25" t="n">
        <f aca="false">-(C186+E186)</f>
        <v>-113084.082332158</v>
      </c>
      <c r="BQ186" s="25" t="n">
        <f aca="false">BE186</f>
        <v>23941.3813732814</v>
      </c>
      <c r="BR186" s="25" t="n">
        <f aca="false">BF186</f>
        <v>22186.7527861798</v>
      </c>
      <c r="BS186" s="25" t="n">
        <f aca="false">BG186</f>
        <v>22494.6107428233</v>
      </c>
      <c r="BT186" s="25" t="n">
        <f aca="false">BH186</f>
        <v>19885.9715164554</v>
      </c>
      <c r="BU186" s="25" t="n">
        <f aca="false">BI186+BO186</f>
        <v>58936.7278425762</v>
      </c>
      <c r="BV186" s="27" t="n">
        <f aca="false">IFERROR(IRR(BP186:BU186,0.1),NA())*100</f>
        <v>8.20096920473802</v>
      </c>
    </row>
    <row r="187" customFormat="false" ht="15" hidden="false" customHeight="true" outlineLevel="0" collapsed="false">
      <c r="A187" s="23" t="n">
        <v>186</v>
      </c>
      <c r="B187" s="24" t="n">
        <f aca="true">RAND()</f>
        <v>0.266946895185314</v>
      </c>
      <c r="C187" s="25" t="n">
        <f aca="false">IF(B187&lt;=(Datos!$D$14-Datos!$C$14)/(Datos!$E$14-Datos!$C$14),Datos!$C$14+SQRT((Datos!$E$14-Datos!$C$14)*(Datos!$D$14-Datos!$C$14)*B187),Datos!$E$14-SQRT((Datos!$E$14-Datos!$C$14)*(Datos!$E$14-Datos!$D$14)*(1-B187)))</f>
        <v>70340.8744940512</v>
      </c>
      <c r="D187" s="24" t="n">
        <f aca="true">RAND()</f>
        <v>0.545429391512103</v>
      </c>
      <c r="E187" s="25" t="n">
        <f aca="false">IF(D187&lt;=(Datos!$D$15-Datos!$C$15)/(Datos!$E$15-Datos!$C$15),Datos!$C$15+SQRT((Datos!$E$15-Datos!$C$15)*(Datos!$D$15-Datos!$C$15)*D187),Datos!$E$15-SQRT((Datos!$E$15-Datos!$C$15)*(Datos!$E$15-Datos!$D$15)*(1-D187)))</f>
        <v>31742.5432926848</v>
      </c>
      <c r="F187" s="24" t="n">
        <f aca="true">RAND()</f>
        <v>0.156311473531362</v>
      </c>
      <c r="G187" s="25" t="n">
        <f aca="false">IF(F187&lt;=(Datos!$D$19-Datos!$C$19)/(Datos!$E$19-Datos!$C$19),Datos!$C$19+SQRT((Datos!$E$19-Datos!$C$19)*(Datos!$D$19-Datos!$C$19)*F187),Datos!$E$19-SQRT((Datos!$E$19-Datos!$C$19)*(Datos!$E$19-Datos!$D$19)*(1-F187)))</f>
        <v>34842.1814329602</v>
      </c>
      <c r="H187" s="24" t="n">
        <f aca="true">RAND()</f>
        <v>0.56311953286891</v>
      </c>
      <c r="I187" s="25" t="n">
        <f aca="false">IF(H187&lt;=(Datos!$D$19-Datos!$C$19)/(Datos!$E$19-Datos!$C$19),Datos!$C$19+SQRT((Datos!$E$19-Datos!$C$19)*(Datos!$D$19-Datos!$C$19)*H187),Datos!$E$19-SQRT((Datos!$E$19-Datos!$C$19)*(Datos!$E$19-Datos!$D$19)*(1-H187)))</f>
        <v>39190.643608058</v>
      </c>
      <c r="J187" s="24" t="n">
        <f aca="true">RAND()</f>
        <v>0.670098460052764</v>
      </c>
      <c r="K187" s="25" t="n">
        <f aca="false">IF(J187&lt;=(Datos!$D$19-Datos!$C$19)/(Datos!$E$19-Datos!$C$19),Datos!$C$19+SQRT((Datos!$E$19-Datos!$C$19)*(Datos!$D$19-Datos!$C$19)*J187),Datos!$E$19-SQRT((Datos!$E$19-Datos!$C$19)*(Datos!$E$19-Datos!$D$19)*(1-J187)))</f>
        <v>40025.8050404068</v>
      </c>
      <c r="L187" s="24" t="n">
        <f aca="true">RAND()</f>
        <v>0.161004728872821</v>
      </c>
      <c r="M187" s="25" t="n">
        <f aca="false">IF(L187&lt;=(Datos!$D$19-Datos!$C$19)/(Datos!$E$19-Datos!$C$19),Datos!$C$19+SQRT((Datos!$E$19-Datos!$C$19)*(Datos!$D$19-Datos!$C$19)*L187),Datos!$E$19-SQRT((Datos!$E$19-Datos!$C$19)*(Datos!$E$19-Datos!$D$19)*(1-L187)))</f>
        <v>34914.3371201947</v>
      </c>
      <c r="N187" s="24" t="n">
        <f aca="true">RAND()</f>
        <v>0.693037147679719</v>
      </c>
      <c r="O187" s="25" t="n">
        <f aca="false">IF(N187&lt;=(Datos!$D$19-Datos!$C$19)/(Datos!$E$19-Datos!$C$19),Datos!$C$19+SQRT((Datos!$E$19-Datos!$C$19)*(Datos!$D$19-Datos!$C$19)*N187),Datos!$E$19-SQRT((Datos!$E$19-Datos!$C$19)*(Datos!$E$19-Datos!$D$19)*(1-N187)))</f>
        <v>40201.853073944</v>
      </c>
      <c r="P187" s="24" t="n">
        <f aca="true">RAND()</f>
        <v>0.690808838138141</v>
      </c>
      <c r="Q187" s="26" t="n">
        <f aca="false">IF(P187&lt;=(Datos!$D$23-Datos!$C$23)/(Datos!$E$23-Datos!$C$23),Datos!$C$23+SQRT((Datos!$E$23-Datos!$C$23)*(Datos!$D$23-Datos!$C$23)*P187),Datos!$E$23-SQRT((Datos!$E$23-Datos!$C$23)*(Datos!$E$23-Datos!$D$23)*(1-P187)))</f>
        <v>0.156408813269542</v>
      </c>
      <c r="R187" s="24" t="n">
        <f aca="true">RAND()</f>
        <v>0.155514518025701</v>
      </c>
      <c r="S187" s="26" t="n">
        <f aca="false">IF(R187&lt;=(Datos!$D$24-Datos!$C$24)/(Datos!$E$24-Datos!$C$24),Datos!$C$24+SQRT((Datos!$E$24-Datos!$C$24)*(Datos!$D$24-Datos!$C$24)*R187),Datos!$E$24-SQRT((Datos!$E$24-Datos!$C$24)*(Datos!$E$24-Datos!$D$24)*(1-R187)))</f>
        <v>0.136730993169751</v>
      </c>
      <c r="T187" s="24" t="n">
        <f aca="true">RAND()</f>
        <v>0.621774734448466</v>
      </c>
      <c r="U187" s="26" t="n">
        <f aca="false">IF(T187&lt;=(Datos!$D$25-Datos!$C$25)/(Datos!$E$25-Datos!$C$25),Datos!$C$25+SQRT((Datos!$E$25-Datos!$C$25)*(Datos!$D$25-Datos!$C$25)*T187),Datos!$E$25-SQRT((Datos!$E$25-Datos!$C$25)*(Datos!$E$25-Datos!$D$25)*(1-T187)))</f>
        <v>0.187457247449789</v>
      </c>
      <c r="V187" s="24" t="n">
        <f aca="true">RAND()</f>
        <v>0.101905840226197</v>
      </c>
      <c r="W187" s="26" t="n">
        <f aca="false">IF(V187&lt;=(Datos!$D$26-Datos!$C$26)/(Datos!$E$26-Datos!$C$26),Datos!$C$26+SQRT((Datos!$E$26-Datos!$C$26)*(Datos!$D$26-Datos!$C$26)*V187),Datos!$E$26-SQRT((Datos!$E$26-Datos!$C$26)*(Datos!$E$26-Datos!$D$26)*(1-V187)))</f>
        <v>0.191944378439947</v>
      </c>
      <c r="X187" s="24" t="n">
        <f aca="true">RAND()</f>
        <v>0.410405042000732</v>
      </c>
      <c r="Y187" s="26" t="n">
        <f aca="false">IF(X187&lt;=(Datos!$D$27-Datos!$C$27)/(Datos!$E$27-Datos!$C$27),Datos!$C$27+SQRT((Datos!$E$27-Datos!$C$27)*(Datos!$D$27-Datos!$C$27)*X187),Datos!$E$27-SQRT((Datos!$E$27-Datos!$C$27)*(Datos!$E$27-Datos!$D$27)*(1-X187)))</f>
        <v>0.223574715125256</v>
      </c>
      <c r="Z187" s="24" t="n">
        <f aca="false">(1+Q187)</f>
        <v>1.15640881326954</v>
      </c>
      <c r="AA187" s="24" t="n">
        <f aca="false">Z187*(1+S187)</f>
        <v>1.31452573881814</v>
      </c>
      <c r="AB187" s="24" t="n">
        <f aca="false">AA187*(1+U187)</f>
        <v>1.56094311551889</v>
      </c>
      <c r="AC187" s="24" t="n">
        <f aca="false">AB187*(1+W187)</f>
        <v>1.86055737160728</v>
      </c>
      <c r="AD187" s="24" t="n">
        <f aca="false">AC187*(1+Y187)</f>
        <v>2.27653095593857</v>
      </c>
      <c r="AE187" s="23" t="n">
        <f aca="false">E187*Q187</f>
        <v>4964.81352656589</v>
      </c>
      <c r="AF187" s="23" t="n">
        <f aca="false">AE187*(1+S187)</f>
        <v>5643.65741095585</v>
      </c>
      <c r="AG187" s="23" t="n">
        <f aca="false">AF187*(1+U187)</f>
        <v>6701.60189476324</v>
      </c>
      <c r="AH187" s="23" t="n">
        <f aca="false">AG187*(1+W187)</f>
        <v>7987.93670500554</v>
      </c>
      <c r="AI187" s="23" t="n">
        <f aca="false">AH187*(1+Y187)</f>
        <v>9773.83737826573</v>
      </c>
      <c r="AJ187" s="25" t="n">
        <f aca="false">G187*Z187</f>
        <v>40291.8056826116</v>
      </c>
      <c r="AK187" s="25" t="n">
        <f aca="false">I187*AA187</f>
        <v>51517.1097436408</v>
      </c>
      <c r="AL187" s="25" t="n">
        <f aca="false">K187*AB187</f>
        <v>62478.0048209241</v>
      </c>
      <c r="AM187" s="25" t="n">
        <f aca="false">M187*AC187</f>
        <v>64960.1273037597</v>
      </c>
      <c r="AN187" s="25" t="n">
        <f aca="false">O187*AD187</f>
        <v>91520.7630089274</v>
      </c>
      <c r="AO187" s="25" t="n">
        <f aca="false">C187/Datos!$D$8</f>
        <v>14068.1748988102</v>
      </c>
      <c r="AP187" s="25" t="n">
        <f aca="false">AJ187-AO187</f>
        <v>26223.6307838013</v>
      </c>
      <c r="AQ187" s="25" t="n">
        <f aca="false">AK187-AO187</f>
        <v>37448.9348448306</v>
      </c>
      <c r="AR187" s="25" t="n">
        <f aca="false">AL187-AO187</f>
        <v>48409.8299221139</v>
      </c>
      <c r="AS187" s="25" t="n">
        <f aca="false">AM187-AO187</f>
        <v>50891.9524049495</v>
      </c>
      <c r="AT187" s="25" t="n">
        <f aca="false">AN187-AO187</f>
        <v>77452.5881101172</v>
      </c>
      <c r="AU187" s="25" t="n">
        <f aca="false">AP187*Datos!$D$6</f>
        <v>13111.8153919007</v>
      </c>
      <c r="AV187" s="25" t="n">
        <f aca="false">AQ187*Datos!$D$6</f>
        <v>18724.4674224153</v>
      </c>
      <c r="AW187" s="25" t="n">
        <f aca="false">AR187*Datos!$D$6</f>
        <v>24204.9149610569</v>
      </c>
      <c r="AX187" s="25" t="n">
        <f aca="false">AS187*Datos!$D$6</f>
        <v>25445.9762024747</v>
      </c>
      <c r="AY187" s="25" t="n">
        <f aca="false">AT187*Datos!$D$6</f>
        <v>38726.2940550586</v>
      </c>
      <c r="AZ187" s="25" t="n">
        <f aca="false">AJ187-AU187-AE187</f>
        <v>22215.176764145</v>
      </c>
      <c r="BA187" s="25" t="n">
        <f aca="false">AK187-AV187-AF187</f>
        <v>27148.9849102697</v>
      </c>
      <c r="BB187" s="25" t="n">
        <f aca="false">AL187-AW187-AG187</f>
        <v>31571.4879651039</v>
      </c>
      <c r="BC187" s="25" t="n">
        <f aca="false">AM187-AX187-AH187</f>
        <v>31526.2143962794</v>
      </c>
      <c r="BD187" s="25" t="n">
        <f aca="false">AN187-AY187-AI187</f>
        <v>43020.6315756031</v>
      </c>
      <c r="BE187" s="25" t="n">
        <f aca="false">AZ187/Z187</f>
        <v>19210.4872509018</v>
      </c>
      <c r="BF187" s="25" t="n">
        <f aca="false">BA187/AA187</f>
        <v>20653.0645300857</v>
      </c>
      <c r="BG187" s="25" t="n">
        <f aca="false">BB187/AB187</f>
        <v>20225.9055126483</v>
      </c>
      <c r="BH187" s="25" t="n">
        <f aca="false">BC187/AC187</f>
        <v>16944.5000070301</v>
      </c>
      <c r="BI187" s="25" t="n">
        <f aca="false">BD187/AD187</f>
        <v>18897.4507301907</v>
      </c>
      <c r="BJ187" s="25" t="n">
        <f aca="false">E187*AD187</f>
        <v>72262.8824260171</v>
      </c>
      <c r="BK187" s="25" t="n">
        <f aca="false">0.2*C187*AD187</f>
        <v>32026.6356506994</v>
      </c>
      <c r="BL187" s="25" t="n">
        <f aca="false">BJ187+BK187</f>
        <v>104289.518076716</v>
      </c>
      <c r="BM187" s="25" t="n">
        <f aca="false">BK187*Datos!$D$6</f>
        <v>16013.3178253497</v>
      </c>
      <c r="BN187" s="25" t="n">
        <f aca="false">BL187-BM187</f>
        <v>88276.2002513668</v>
      </c>
      <c r="BO187" s="25" t="n">
        <f aca="false">BN187/AD187</f>
        <v>38776.6307420899</v>
      </c>
      <c r="BP187" s="25" t="n">
        <f aca="false">-(C187+E187)</f>
        <v>-102083.417786736</v>
      </c>
      <c r="BQ187" s="25" t="n">
        <f aca="false">BE187</f>
        <v>19210.4872509018</v>
      </c>
      <c r="BR187" s="25" t="n">
        <f aca="false">BF187</f>
        <v>20653.0645300857</v>
      </c>
      <c r="BS187" s="25" t="n">
        <f aca="false">BG187</f>
        <v>20225.9055126483</v>
      </c>
      <c r="BT187" s="25" t="n">
        <f aca="false">BH187</f>
        <v>16944.5000070301</v>
      </c>
      <c r="BU187" s="25" t="n">
        <f aca="false">BI187+BO187</f>
        <v>57674.0814722807</v>
      </c>
      <c r="BV187" s="27" t="n">
        <f aca="false">IFERROR(IRR(BP187:BU187,0.1),NA())*100</f>
        <v>8.36790475813543</v>
      </c>
    </row>
    <row r="188" customFormat="false" ht="15" hidden="false" customHeight="true" outlineLevel="0" collapsed="false">
      <c r="A188" s="23" t="n">
        <v>187</v>
      </c>
      <c r="B188" s="24" t="n">
        <f aca="true">RAND()</f>
        <v>0.0598818501542705</v>
      </c>
      <c r="C188" s="25" t="n">
        <f aca="false">IF(B188&lt;=(Datos!$D$14-Datos!$C$14)/(Datos!$E$14-Datos!$C$14),Datos!$C$14+SQRT((Datos!$E$14-Datos!$C$14)*(Datos!$D$14-Datos!$C$14)*B188),Datos!$E$14-SQRT((Datos!$E$14-Datos!$C$14)*(Datos!$E$14-Datos!$D$14)*(1-B188)))</f>
        <v>64894.153661432</v>
      </c>
      <c r="D188" s="24" t="n">
        <f aca="true">RAND()</f>
        <v>0.436104123733974</v>
      </c>
      <c r="E188" s="25" t="n">
        <f aca="false">IF(D188&lt;=(Datos!$D$15-Datos!$C$15)/(Datos!$E$15-Datos!$C$15),Datos!$C$15+SQRT((Datos!$E$15-Datos!$C$15)*(Datos!$D$15-Datos!$C$15)*D188),Datos!$E$15-SQRT((Datos!$E$15-Datos!$C$15)*(Datos!$E$15-Datos!$D$15)*(1-D188)))</f>
        <v>30803.0232445709</v>
      </c>
      <c r="F188" s="24" t="n">
        <f aca="true">RAND()</f>
        <v>0.688238878722378</v>
      </c>
      <c r="G188" s="25" t="n">
        <f aca="false">IF(F188&lt;=(Datos!$D$19-Datos!$C$19)/(Datos!$E$19-Datos!$C$19),Datos!$C$19+SQRT((Datos!$E$19-Datos!$C$19)*(Datos!$D$19-Datos!$C$19)*F188),Datos!$E$19-SQRT((Datos!$E$19-Datos!$C$19)*(Datos!$E$19-Datos!$D$19)*(1-F188)))</f>
        <v>40164.4975342968</v>
      </c>
      <c r="H188" s="24" t="n">
        <f aca="true">RAND()</f>
        <v>0.342316839740111</v>
      </c>
      <c r="I188" s="25" t="n">
        <f aca="false">IF(H188&lt;=(Datos!$D$19-Datos!$C$19)/(Datos!$E$19-Datos!$C$19),Datos!$C$19+SQRT((Datos!$E$19-Datos!$C$19)*(Datos!$D$19-Datos!$C$19)*H188),Datos!$E$19-SQRT((Datos!$E$19-Datos!$C$19)*(Datos!$E$19-Datos!$D$19)*(1-H188)))</f>
        <v>37165.718802815</v>
      </c>
      <c r="J188" s="24" t="n">
        <f aca="true">RAND()</f>
        <v>0.381765066128372</v>
      </c>
      <c r="K188" s="25" t="n">
        <f aca="false">IF(J188&lt;=(Datos!$D$19-Datos!$C$19)/(Datos!$E$19-Datos!$C$19),Datos!$C$19+SQRT((Datos!$E$19-Datos!$C$19)*(Datos!$D$19-Datos!$C$19)*J188),Datos!$E$19-SQRT((Datos!$E$19-Datos!$C$19)*(Datos!$E$19-Datos!$D$19)*(1-J188)))</f>
        <v>37567.3482752716</v>
      </c>
      <c r="L188" s="24" t="n">
        <f aca="true">RAND()</f>
        <v>0.222230080183465</v>
      </c>
      <c r="M188" s="25" t="n">
        <f aca="false">IF(L188&lt;=(Datos!$D$19-Datos!$C$19)/(Datos!$E$19-Datos!$C$19),Datos!$C$19+SQRT((Datos!$E$19-Datos!$C$19)*(Datos!$D$19-Datos!$C$19)*L188),Datos!$E$19-SQRT((Datos!$E$19-Datos!$C$19)*(Datos!$E$19-Datos!$D$19)*(1-L188)))</f>
        <v>35773.6047689048</v>
      </c>
      <c r="N188" s="24" t="n">
        <f aca="true">RAND()</f>
        <v>0.492588583459947</v>
      </c>
      <c r="O188" s="25" t="n">
        <f aca="false">IF(N188&lt;=(Datos!$D$19-Datos!$C$19)/(Datos!$E$19-Datos!$C$19),Datos!$C$19+SQRT((Datos!$E$19-Datos!$C$19)*(Datos!$D$19-Datos!$C$19)*N188),Datos!$E$19-SQRT((Datos!$E$19-Datos!$C$19)*(Datos!$E$19-Datos!$D$19)*(1-N188)))</f>
        <v>38595.8296585607</v>
      </c>
      <c r="P188" s="24" t="n">
        <f aca="true">RAND()</f>
        <v>0.789666029933983</v>
      </c>
      <c r="Q188" s="26" t="n">
        <f aca="false">IF(P188&lt;=(Datos!$D$23-Datos!$C$23)/(Datos!$E$23-Datos!$C$23),Datos!$C$23+SQRT((Datos!$E$23-Datos!$C$23)*(Datos!$D$23-Datos!$C$23)*P188),Datos!$E$23-SQRT((Datos!$E$23-Datos!$C$23)*(Datos!$E$23-Datos!$D$23)*(1-P188)))</f>
        <v>0.160542324236466</v>
      </c>
      <c r="R188" s="24" t="n">
        <f aca="true">RAND()</f>
        <v>0.419821036599836</v>
      </c>
      <c r="S188" s="26" t="n">
        <f aca="false">IF(R188&lt;=(Datos!$D$24-Datos!$C$24)/(Datos!$E$24-Datos!$C$24),Datos!$C$24+SQRT((Datos!$E$24-Datos!$C$24)*(Datos!$D$24-Datos!$C$24)*R188),Datos!$E$24-SQRT((Datos!$E$24-Datos!$C$24)*(Datos!$E$24-Datos!$D$24)*(1-R188)))</f>
        <v>0.147489595593237</v>
      </c>
      <c r="T188" s="24" t="n">
        <f aca="true">RAND()</f>
        <v>0.916405408077217</v>
      </c>
      <c r="U188" s="26" t="n">
        <f aca="false">IF(T188&lt;=(Datos!$D$25-Datos!$C$25)/(Datos!$E$25-Datos!$C$25),Datos!$C$25+SQRT((Datos!$E$25-Datos!$C$25)*(Datos!$D$25-Datos!$C$25)*T188),Datos!$E$25-SQRT((Datos!$E$25-Datos!$C$25)*(Datos!$E$25-Datos!$D$25)*(1-T188)))</f>
        <v>0.204700821676188</v>
      </c>
      <c r="V188" s="24" t="n">
        <f aca="true">RAND()</f>
        <v>0.686561954997776</v>
      </c>
      <c r="W188" s="26" t="n">
        <f aca="false">IF(V188&lt;=(Datos!$D$26-Datos!$C$26)/(Datos!$E$26-Datos!$C$26),Datos!$C$26+SQRT((Datos!$E$26-Datos!$C$26)*(Datos!$D$26-Datos!$C$26)*V188),Datos!$E$26-SQRT((Datos!$E$26-Datos!$C$26)*(Datos!$E$26-Datos!$D$26)*(1-V188)))</f>
        <v>0.21687850912915</v>
      </c>
      <c r="X188" s="24" t="n">
        <f aca="true">RAND()</f>
        <v>0.00875185052524611</v>
      </c>
      <c r="Y188" s="26" t="n">
        <f aca="false">IF(X188&lt;=(Datos!$D$27-Datos!$C$27)/(Datos!$E$27-Datos!$C$27),Datos!$C$27+SQRT((Datos!$E$27-Datos!$C$27)*(Datos!$D$27-Datos!$C$27)*X188),Datos!$E$27-SQRT((Datos!$E$27-Datos!$C$27)*(Datos!$E$27-Datos!$D$27)*(1-X188)))</f>
        <v>0.194861069472674</v>
      </c>
      <c r="Z188" s="24" t="n">
        <f aca="false">(1+Q188)</f>
        <v>1.16054232423647</v>
      </c>
      <c r="AA188" s="24" t="n">
        <f aca="false">Z188*(1+S188)</f>
        <v>1.33171024230694</v>
      </c>
      <c r="AB188" s="24" t="n">
        <f aca="false">AA188*(1+U188)</f>
        <v>1.60431242314176</v>
      </c>
      <c r="AC188" s="24" t="n">
        <f aca="false">AB188*(1+W188)</f>
        <v>1.95225330965012</v>
      </c>
      <c r="AD188" s="24" t="n">
        <f aca="false">AC188*(1+Y188)</f>
        <v>2.33267147745011</v>
      </c>
      <c r="AE188" s="23" t="n">
        <f aca="false">E188*Q188</f>
        <v>4945.18894519329</v>
      </c>
      <c r="AF188" s="23" t="n">
        <f aca="false">AE188*(1+S188)</f>
        <v>5674.55286285199</v>
      </c>
      <c r="AG188" s="23" t="n">
        <f aca="false">AF188*(1+U188)</f>
        <v>6836.13849652276</v>
      </c>
      <c r="AH188" s="23" t="n">
        <f aca="false">AG188*(1+W188)</f>
        <v>8318.750021849</v>
      </c>
      <c r="AI188" s="23" t="n">
        <f aca="false">AH188*(1+Y188)</f>
        <v>9939.75054778233</v>
      </c>
      <c r="AJ188" s="25" t="n">
        <f aca="false">G188*Z188</f>
        <v>46612.5993202426</v>
      </c>
      <c r="AK188" s="25" t="n">
        <f aca="false">I188*AA188</f>
        <v>49493.9683924083</v>
      </c>
      <c r="AL188" s="25" t="n">
        <f aca="false">K188*AB188</f>
        <v>60269.7635425115</v>
      </c>
      <c r="AM188" s="25" t="n">
        <f aca="false">M188*AC188</f>
        <v>69839.1383082097</v>
      </c>
      <c r="AN188" s="25" t="n">
        <f aca="false">O188*AD188</f>
        <v>90031.3909930477</v>
      </c>
      <c r="AO188" s="25" t="n">
        <f aca="false">C188/Datos!$D$8</f>
        <v>12978.8307322864</v>
      </c>
      <c r="AP188" s="25" t="n">
        <f aca="false">AJ188-AO188</f>
        <v>33633.7685879562</v>
      </c>
      <c r="AQ188" s="25" t="n">
        <f aca="false">AK188-AO188</f>
        <v>36515.1376601219</v>
      </c>
      <c r="AR188" s="25" t="n">
        <f aca="false">AL188-AO188</f>
        <v>47290.9328102251</v>
      </c>
      <c r="AS188" s="25" t="n">
        <f aca="false">AM188-AO188</f>
        <v>56860.3075759233</v>
      </c>
      <c r="AT188" s="25" t="n">
        <f aca="false">AN188-AO188</f>
        <v>77052.5602607613</v>
      </c>
      <c r="AU188" s="25" t="n">
        <f aca="false">AP188*Datos!$D$6</f>
        <v>16816.8842939781</v>
      </c>
      <c r="AV188" s="25" t="n">
        <f aca="false">AQ188*Datos!$D$6</f>
        <v>18257.5688300609</v>
      </c>
      <c r="AW188" s="25" t="n">
        <f aca="false">AR188*Datos!$D$6</f>
        <v>23645.4664051125</v>
      </c>
      <c r="AX188" s="25" t="n">
        <f aca="false">AS188*Datos!$D$6</f>
        <v>28430.1537879617</v>
      </c>
      <c r="AY188" s="25" t="n">
        <f aca="false">AT188*Datos!$D$6</f>
        <v>38526.2801303807</v>
      </c>
      <c r="AZ188" s="25" t="n">
        <f aca="false">AJ188-AU188-AE188</f>
        <v>24850.5260810712</v>
      </c>
      <c r="BA188" s="25" t="n">
        <f aca="false">AK188-AV188-AF188</f>
        <v>25561.8466994953</v>
      </c>
      <c r="BB188" s="25" t="n">
        <f aca="false">AL188-AW188-AG188</f>
        <v>29788.1586408762</v>
      </c>
      <c r="BC188" s="25" t="n">
        <f aca="false">AM188-AX188-AH188</f>
        <v>33090.2344983991</v>
      </c>
      <c r="BD188" s="25" t="n">
        <f aca="false">AN188-AY188-AI188</f>
        <v>41565.3603148847</v>
      </c>
      <c r="BE188" s="25" t="n">
        <f aca="false">AZ188/Z188</f>
        <v>21412.8563535334</v>
      </c>
      <c r="BF188" s="25" t="n">
        <f aca="false">BA188/AA188</f>
        <v>19194.7511458756</v>
      </c>
      <c r="BG188" s="25" t="n">
        <f aca="false">BB188/AB188</f>
        <v>18567.554680242</v>
      </c>
      <c r="BH188" s="25" t="n">
        <f aca="false">BC188/AC188</f>
        <v>16949.7648357576</v>
      </c>
      <c r="BI188" s="25" t="n">
        <f aca="false">BD188/AD188</f>
        <v>17818.7801911655</v>
      </c>
      <c r="BJ188" s="25" t="n">
        <f aca="false">E188*AD188</f>
        <v>71853.3337418433</v>
      </c>
      <c r="BK188" s="25" t="n">
        <f aca="false">0.2*C188*AD188</f>
        <v>30275.3482598575</v>
      </c>
      <c r="BL188" s="25" t="n">
        <f aca="false">BJ188+BK188</f>
        <v>102128.682001701</v>
      </c>
      <c r="BM188" s="25" t="n">
        <f aca="false">BK188*Datos!$D$6</f>
        <v>15137.6741299287</v>
      </c>
      <c r="BN188" s="25" t="n">
        <f aca="false">BL188-BM188</f>
        <v>86991.007871772</v>
      </c>
      <c r="BO188" s="25" t="n">
        <f aca="false">BN188/AD188</f>
        <v>37292.4386107141</v>
      </c>
      <c r="BP188" s="25" t="n">
        <f aca="false">-(C188+E188)</f>
        <v>-95697.1769060029</v>
      </c>
      <c r="BQ188" s="25" t="n">
        <f aca="false">BE188</f>
        <v>21412.8563535334</v>
      </c>
      <c r="BR188" s="25" t="n">
        <f aca="false">BF188</f>
        <v>19194.7511458756</v>
      </c>
      <c r="BS188" s="25" t="n">
        <f aca="false">BG188</f>
        <v>18567.554680242</v>
      </c>
      <c r="BT188" s="25" t="n">
        <f aca="false">BH188</f>
        <v>16949.7648357576</v>
      </c>
      <c r="BU188" s="25" t="n">
        <f aca="false">BI188+BO188</f>
        <v>55111.2188018795</v>
      </c>
      <c r="BV188" s="27" t="n">
        <f aca="false">IFERROR(IRR(BP188:BU188,0.1),NA())*100</f>
        <v>9.78113854642291</v>
      </c>
    </row>
    <row r="189" customFormat="false" ht="15" hidden="false" customHeight="true" outlineLevel="0" collapsed="false">
      <c r="A189" s="23" t="n">
        <v>188</v>
      </c>
      <c r="B189" s="24" t="n">
        <f aca="true">RAND()</f>
        <v>0.425785884755732</v>
      </c>
      <c r="C189" s="25" t="n">
        <f aca="false">IF(B189&lt;=(Datos!$D$14-Datos!$C$14)/(Datos!$E$14-Datos!$C$14),Datos!$C$14+SQRT((Datos!$E$14-Datos!$C$14)*(Datos!$D$14-Datos!$C$14)*B189),Datos!$E$14-SQRT((Datos!$E$14-Datos!$C$14)*(Datos!$E$14-Datos!$D$14)*(1-B189)))</f>
        <v>73750.1059374876</v>
      </c>
      <c r="D189" s="24" t="n">
        <f aca="true">RAND()</f>
        <v>0.8726503158552</v>
      </c>
      <c r="E189" s="25" t="n">
        <f aca="false">IF(D189&lt;=(Datos!$D$15-Datos!$C$15)/(Datos!$E$15-Datos!$C$15),Datos!$C$15+SQRT((Datos!$E$15-Datos!$C$15)*(Datos!$D$15-Datos!$C$15)*D189),Datos!$E$15-SQRT((Datos!$E$15-Datos!$C$15)*(Datos!$E$15-Datos!$D$15)*(1-D189)))</f>
        <v>35629.3647347645</v>
      </c>
      <c r="F189" s="24" t="n">
        <f aca="true">RAND()</f>
        <v>0.201467486350921</v>
      </c>
      <c r="G189" s="25" t="n">
        <f aca="false">IF(F189&lt;=(Datos!$D$19-Datos!$C$19)/(Datos!$E$19-Datos!$C$19),Datos!$C$19+SQRT((Datos!$E$19-Datos!$C$19)*(Datos!$D$19-Datos!$C$19)*F189),Datos!$E$19-SQRT((Datos!$E$19-Datos!$C$19)*(Datos!$E$19-Datos!$D$19)*(1-F189)))</f>
        <v>35497.2832338018</v>
      </c>
      <c r="H189" s="24" t="n">
        <f aca="true">RAND()</f>
        <v>0.616189161149981</v>
      </c>
      <c r="I189" s="25" t="n">
        <f aca="false">IF(H189&lt;=(Datos!$D$19-Datos!$C$19)/(Datos!$E$19-Datos!$C$19),Datos!$C$19+SQRT((Datos!$E$19-Datos!$C$19)*(Datos!$D$19-Datos!$C$19)*H189),Datos!$E$19-SQRT((Datos!$E$19-Datos!$C$19)*(Datos!$E$19-Datos!$D$19)*(1-H189)))</f>
        <v>39613.9676602585</v>
      </c>
      <c r="J189" s="24" t="n">
        <f aca="true">RAND()</f>
        <v>0.64910106633954</v>
      </c>
      <c r="K189" s="25" t="n">
        <f aca="false">IF(J189&lt;=(Datos!$D$19-Datos!$C$19)/(Datos!$E$19-Datos!$C$19),Datos!$C$19+SQRT((Datos!$E$19-Datos!$C$19)*(Datos!$D$19-Datos!$C$19)*J189),Datos!$E$19-SQRT((Datos!$E$19-Datos!$C$19)*(Datos!$E$19-Datos!$D$19)*(1-J189)))</f>
        <v>39867.3785754339</v>
      </c>
      <c r="L189" s="24" t="n">
        <f aca="true">RAND()</f>
        <v>0.416738532349531</v>
      </c>
      <c r="M189" s="25" t="n">
        <f aca="false">IF(L189&lt;=(Datos!$D$19-Datos!$C$19)/(Datos!$E$19-Datos!$C$19),Datos!$C$19+SQRT((Datos!$E$19-Datos!$C$19)*(Datos!$D$19-Datos!$C$19)*L189),Datos!$E$19-SQRT((Datos!$E$19-Datos!$C$19)*(Datos!$E$19-Datos!$D$19)*(1-L189)))</f>
        <v>37906.375898756</v>
      </c>
      <c r="N189" s="24" t="n">
        <f aca="true">RAND()</f>
        <v>0.682936045457991</v>
      </c>
      <c r="O189" s="25" t="n">
        <f aca="false">IF(N189&lt;=(Datos!$D$19-Datos!$C$19)/(Datos!$E$19-Datos!$C$19),Datos!$C$19+SQRT((Datos!$E$19-Datos!$C$19)*(Datos!$D$19-Datos!$C$19)*N189),Datos!$E$19-SQRT((Datos!$E$19-Datos!$C$19)*(Datos!$E$19-Datos!$D$19)*(1-N189)))</f>
        <v>40123.5467201407</v>
      </c>
      <c r="P189" s="24" t="n">
        <f aca="true">RAND()</f>
        <v>0.402481625996645</v>
      </c>
      <c r="Q189" s="26" t="n">
        <f aca="false">IF(P189&lt;=(Datos!$D$23-Datos!$C$23)/(Datos!$E$23-Datos!$C$23),Datos!$C$23+SQRT((Datos!$E$23-Datos!$C$23)*(Datos!$D$23-Datos!$C$23)*P189),Datos!$E$23-SQRT((Datos!$E$23-Datos!$C$23)*(Datos!$E$23-Datos!$D$23)*(1-P189)))</f>
        <v>0.146915923294473</v>
      </c>
      <c r="R189" s="24" t="n">
        <f aca="true">RAND()</f>
        <v>0.287862436055578</v>
      </c>
      <c r="S189" s="26" t="n">
        <f aca="false">IF(R189&lt;=(Datos!$D$24-Datos!$C$24)/(Datos!$E$24-Datos!$C$24),Datos!$C$24+SQRT((Datos!$E$24-Datos!$C$24)*(Datos!$D$24-Datos!$C$24)*R189),Datos!$E$24-SQRT((Datos!$E$24-Datos!$C$24)*(Datos!$E$24-Datos!$D$24)*(1-R189)))</f>
        <v>0.142762960811372</v>
      </c>
      <c r="T189" s="24" t="n">
        <f aca="true">RAND()</f>
        <v>0.331583410399045</v>
      </c>
      <c r="U189" s="26" t="n">
        <f aca="false">IF(T189&lt;=(Datos!$D$25-Datos!$C$25)/(Datos!$E$25-Datos!$C$25),Datos!$C$25+SQRT((Datos!$E$25-Datos!$C$25)*(Datos!$D$25-Datos!$C$25)*T189),Datos!$E$25-SQRT((Datos!$E$25-Datos!$C$25)*(Datos!$E$25-Datos!$D$25)*(1-T189)))</f>
        <v>0.176387973810772</v>
      </c>
      <c r="V189" s="24" t="n">
        <f aca="true">RAND()</f>
        <v>0.711141028698587</v>
      </c>
      <c r="W189" s="26" t="n">
        <f aca="false">IF(V189&lt;=(Datos!$D$26-Datos!$C$26)/(Datos!$E$26-Datos!$C$26),Datos!$C$26+SQRT((Datos!$E$26-Datos!$C$26)*(Datos!$D$26-Datos!$C$26)*V189),Datos!$E$26-SQRT((Datos!$E$26-Datos!$C$26)*(Datos!$E$26-Datos!$D$26)*(1-V189)))</f>
        <v>0.218203673175114</v>
      </c>
      <c r="X189" s="24" t="n">
        <f aca="true">RAND()</f>
        <v>0.584412440081758</v>
      </c>
      <c r="Y189" s="26" t="n">
        <f aca="false">IF(X189&lt;=(Datos!$D$27-Datos!$C$27)/(Datos!$E$27-Datos!$C$27),Datos!$C$27+SQRT((Datos!$E$27-Datos!$C$27)*(Datos!$D$27-Datos!$C$27)*X189),Datos!$E$27-SQRT((Datos!$E$27-Datos!$C$27)*(Datos!$E$27-Datos!$D$27)*(1-X189)))</f>
        <v>0.232627298751723</v>
      </c>
      <c r="Z189" s="24" t="n">
        <f aca="false">(1+Q189)</f>
        <v>1.14691592329447</v>
      </c>
      <c r="AA189" s="24" t="n">
        <f aca="false">Z189*(1+S189)</f>
        <v>1.3106530363057</v>
      </c>
      <c r="AB189" s="24" t="n">
        <f aca="false">AA189*(1+U189)</f>
        <v>1.5418364697486</v>
      </c>
      <c r="AC189" s="24" t="n">
        <f aca="false">AB189*(1+W189)</f>
        <v>1.87827085088309</v>
      </c>
      <c r="AD189" s="24" t="n">
        <f aca="false">AC189*(1+Y189)</f>
        <v>2.31520792524813</v>
      </c>
      <c r="AE189" s="23" t="n">
        <f aca="false">E189*Q189</f>
        <v>5234.52101640347</v>
      </c>
      <c r="AF189" s="23" t="n">
        <f aca="false">AE189*(1+S189)</f>
        <v>5981.81673513458</v>
      </c>
      <c r="AG189" s="23" t="n">
        <f aca="false">AF189*(1+U189)</f>
        <v>7036.93726875234</v>
      </c>
      <c r="AH189" s="23" t="n">
        <f aca="false">AG189*(1+W189)</f>
        <v>8572.42282869696</v>
      </c>
      <c r="AI189" s="23" t="n">
        <f aca="false">AH189*(1+Y189)</f>
        <v>10566.6023950943</v>
      </c>
      <c r="AJ189" s="25" t="n">
        <f aca="false">G189*Z189</f>
        <v>40712.3993745412</v>
      </c>
      <c r="AK189" s="25" t="n">
        <f aca="false">I189*AA189</f>
        <v>51920.1669940337</v>
      </c>
      <c r="AL189" s="25" t="n">
        <f aca="false">K189*AB189</f>
        <v>61468.9782408779</v>
      </c>
      <c r="AM189" s="25" t="n">
        <f aca="false">M189*AC189</f>
        <v>71198.4409132508</v>
      </c>
      <c r="AN189" s="25" t="n">
        <f aca="false">O189*AD189</f>
        <v>92894.3533555333</v>
      </c>
      <c r="AO189" s="25" t="n">
        <f aca="false">C189/Datos!$D$8</f>
        <v>14750.0211874975</v>
      </c>
      <c r="AP189" s="25" t="n">
        <f aca="false">AJ189-AO189</f>
        <v>25962.3781870437</v>
      </c>
      <c r="AQ189" s="25" t="n">
        <f aca="false">AK189-AO189</f>
        <v>37170.1458065361</v>
      </c>
      <c r="AR189" s="25" t="n">
        <f aca="false">AL189-AO189</f>
        <v>46718.9570533803</v>
      </c>
      <c r="AS189" s="25" t="n">
        <f aca="false">AM189-AO189</f>
        <v>56448.4197257533</v>
      </c>
      <c r="AT189" s="25" t="n">
        <f aca="false">AN189-AO189</f>
        <v>78144.3321680358</v>
      </c>
      <c r="AU189" s="25" t="n">
        <f aca="false">AP189*Datos!$D$6</f>
        <v>12981.1890935218</v>
      </c>
      <c r="AV189" s="25" t="n">
        <f aca="false">AQ189*Datos!$D$6</f>
        <v>18585.0729032681</v>
      </c>
      <c r="AW189" s="25" t="n">
        <f aca="false">AR189*Datos!$D$6</f>
        <v>23359.4785266902</v>
      </c>
      <c r="AX189" s="25" t="n">
        <f aca="false">AS189*Datos!$D$6</f>
        <v>28224.2098628767</v>
      </c>
      <c r="AY189" s="25" t="n">
        <f aca="false">AT189*Datos!$D$6</f>
        <v>39072.1660840179</v>
      </c>
      <c r="AZ189" s="25" t="n">
        <f aca="false">AJ189-AU189-AE189</f>
        <v>22496.6892646159</v>
      </c>
      <c r="BA189" s="25" t="n">
        <f aca="false">AK189-AV189-AF189</f>
        <v>27353.277355631</v>
      </c>
      <c r="BB189" s="25" t="n">
        <f aca="false">AL189-AW189-AG189</f>
        <v>31072.5624454354</v>
      </c>
      <c r="BC189" s="25" t="n">
        <f aca="false">AM189-AX189-AH189</f>
        <v>34401.8082216772</v>
      </c>
      <c r="BD189" s="25" t="n">
        <f aca="false">AN189-AY189-AI189</f>
        <v>43255.5848764211</v>
      </c>
      <c r="BE189" s="25" t="n">
        <f aca="false">AZ189/Z189</f>
        <v>19614.9419566824</v>
      </c>
      <c r="BF189" s="25" t="n">
        <f aca="false">BA189/AA189</f>
        <v>20869.9606974023</v>
      </c>
      <c r="BG189" s="25" t="n">
        <f aca="false">BB189/AB189</f>
        <v>20152.9559425338</v>
      </c>
      <c r="BH189" s="25" t="n">
        <f aca="false">BC189/AC189</f>
        <v>18315.6801935689</v>
      </c>
      <c r="BI189" s="25" t="n">
        <f aca="false">BD189/AD189</f>
        <v>18683.2398095671</v>
      </c>
      <c r="BJ189" s="25" t="n">
        <f aca="false">E189*AD189</f>
        <v>82489.387605483</v>
      </c>
      <c r="BK189" s="25" t="n">
        <f aca="false">0.2*C189*AD189</f>
        <v>34149.3659508721</v>
      </c>
      <c r="BL189" s="25" t="n">
        <f aca="false">BJ189+BK189</f>
        <v>116638.753556355</v>
      </c>
      <c r="BM189" s="25" t="n">
        <f aca="false">BK189*Datos!$D$6</f>
        <v>17074.682975436</v>
      </c>
      <c r="BN189" s="25" t="n">
        <f aca="false">BL189-BM189</f>
        <v>99564.0705809191</v>
      </c>
      <c r="BO189" s="25" t="n">
        <f aca="false">BN189/AD189</f>
        <v>43004.3753285133</v>
      </c>
      <c r="BP189" s="25" t="n">
        <f aca="false">-(C189+E189)</f>
        <v>-109379.470672252</v>
      </c>
      <c r="BQ189" s="25" t="n">
        <f aca="false">BE189</f>
        <v>19614.9419566824</v>
      </c>
      <c r="BR189" s="25" t="n">
        <f aca="false">BF189</f>
        <v>20869.9606974023</v>
      </c>
      <c r="BS189" s="25" t="n">
        <f aca="false">BG189</f>
        <v>20152.9559425338</v>
      </c>
      <c r="BT189" s="25" t="n">
        <f aca="false">BH189</f>
        <v>18315.6801935689</v>
      </c>
      <c r="BU189" s="25" t="n">
        <f aca="false">BI189+BO189</f>
        <v>61687.6151380804</v>
      </c>
      <c r="BV189" s="27" t="n">
        <f aca="false">IFERROR(IRR(BP189:BU189,0.1),NA())*100</f>
        <v>7.45177915019931</v>
      </c>
    </row>
    <row r="190" customFormat="false" ht="15" hidden="false" customHeight="true" outlineLevel="0" collapsed="false">
      <c r="A190" s="23" t="n">
        <v>189</v>
      </c>
      <c r="B190" s="24" t="n">
        <f aca="true">RAND()</f>
        <v>0.345863278046839</v>
      </c>
      <c r="C190" s="25" t="n">
        <f aca="false">IF(B190&lt;=(Datos!$D$14-Datos!$C$14)/(Datos!$E$14-Datos!$C$14),Datos!$C$14+SQRT((Datos!$E$14-Datos!$C$14)*(Datos!$D$14-Datos!$C$14)*B190),Datos!$E$14-SQRT((Datos!$E$14-Datos!$C$14)*(Datos!$E$14-Datos!$D$14)*(1-B190)))</f>
        <v>71982.7898186884</v>
      </c>
      <c r="D190" s="24" t="n">
        <f aca="true">RAND()</f>
        <v>0.388783170475991</v>
      </c>
      <c r="E190" s="25" t="n">
        <f aca="false">IF(D190&lt;=(Datos!$D$15-Datos!$C$15)/(Datos!$E$15-Datos!$C$15),Datos!$C$15+SQRT((Datos!$E$15-Datos!$C$15)*(Datos!$D$15-Datos!$C$15)*D190),Datos!$E$15-SQRT((Datos!$E$15-Datos!$C$15)*(Datos!$E$15-Datos!$D$15)*(1-D190)))</f>
        <v>30424.9008136416</v>
      </c>
      <c r="F190" s="24" t="n">
        <f aca="true">RAND()</f>
        <v>0.389896141725412</v>
      </c>
      <c r="G190" s="25" t="n">
        <f aca="false">IF(F190&lt;=(Datos!$D$19-Datos!$C$19)/(Datos!$E$19-Datos!$C$19),Datos!$C$19+SQRT((Datos!$E$19-Datos!$C$19)*(Datos!$D$19-Datos!$C$19)*F190),Datos!$E$19-SQRT((Datos!$E$19-Datos!$C$19)*(Datos!$E$19-Datos!$D$19)*(1-F190)))</f>
        <v>37647.5107884077</v>
      </c>
      <c r="H190" s="24" t="n">
        <f aca="true">RAND()</f>
        <v>0.610904499869944</v>
      </c>
      <c r="I190" s="25" t="n">
        <f aca="false">IF(H190&lt;=(Datos!$D$19-Datos!$C$19)/(Datos!$E$19-Datos!$C$19),Datos!$C$19+SQRT((Datos!$E$19-Datos!$C$19)*(Datos!$D$19-Datos!$C$19)*H190),Datos!$E$19-SQRT((Datos!$E$19-Datos!$C$19)*(Datos!$E$19-Datos!$D$19)*(1-H190)))</f>
        <v>39572.6524527161</v>
      </c>
      <c r="J190" s="24" t="n">
        <f aca="true">RAND()</f>
        <v>0.391064412177144</v>
      </c>
      <c r="K190" s="25" t="n">
        <f aca="false">IF(J190&lt;=(Datos!$D$19-Datos!$C$19)/(Datos!$E$19-Datos!$C$19),Datos!$C$19+SQRT((Datos!$E$19-Datos!$C$19)*(Datos!$D$19-Datos!$C$19)*J190),Datos!$E$19-SQRT((Datos!$E$19-Datos!$C$19)*(Datos!$E$19-Datos!$D$19)*(1-J190)))</f>
        <v>37658.9595785963</v>
      </c>
      <c r="L190" s="24" t="n">
        <f aca="true">RAND()</f>
        <v>0.428300565707638</v>
      </c>
      <c r="M190" s="25" t="n">
        <f aca="false">IF(L190&lt;=(Datos!$D$19-Datos!$C$19)/(Datos!$E$19-Datos!$C$19),Datos!$C$19+SQRT((Datos!$E$19-Datos!$C$19)*(Datos!$D$19-Datos!$C$19)*L190),Datos!$E$19-SQRT((Datos!$E$19-Datos!$C$19)*(Datos!$E$19-Datos!$D$19)*(1-L190)))</f>
        <v>38015.3031668269</v>
      </c>
      <c r="N190" s="24" t="n">
        <f aca="true">RAND()</f>
        <v>0.0614168184576459</v>
      </c>
      <c r="O190" s="25" t="n">
        <f aca="false">IF(N190&lt;=(Datos!$D$19-Datos!$C$19)/(Datos!$E$19-Datos!$C$19),Datos!$C$19+SQRT((Datos!$E$19-Datos!$C$19)*(Datos!$D$19-Datos!$C$19)*N190),Datos!$E$19-SQRT((Datos!$E$19-Datos!$C$19)*(Datos!$E$19-Datos!$D$19)*(1-N190)))</f>
        <v>33035.213792906</v>
      </c>
      <c r="P190" s="24" t="n">
        <f aca="true">RAND()</f>
        <v>0.293685897726168</v>
      </c>
      <c r="Q190" s="26" t="n">
        <f aca="false">IF(P190&lt;=(Datos!$D$23-Datos!$C$23)/(Datos!$E$23-Datos!$C$23),Datos!$C$23+SQRT((Datos!$E$23-Datos!$C$23)*(Datos!$D$23-Datos!$C$23)*P190),Datos!$E$23-SQRT((Datos!$E$23-Datos!$C$23)*(Datos!$E$23-Datos!$D$23)*(1-P190)))</f>
        <v>0.142992055495477</v>
      </c>
      <c r="R190" s="24" t="n">
        <f aca="true">RAND()</f>
        <v>0.520776918449345</v>
      </c>
      <c r="S190" s="26" t="n">
        <f aca="false">IF(R190&lt;=(Datos!$D$24-Datos!$C$24)/(Datos!$E$24-Datos!$C$24),Datos!$C$24+SQRT((Datos!$E$24-Datos!$C$24)*(Datos!$D$24-Datos!$C$24)*R190),Datos!$E$24-SQRT((Datos!$E$24-Datos!$C$24)*(Datos!$E$24-Datos!$D$24)*(1-R190)))</f>
        <v>0.150629920892323</v>
      </c>
      <c r="T190" s="24" t="n">
        <f aca="true">RAND()</f>
        <v>0.589381066765942</v>
      </c>
      <c r="U190" s="26" t="n">
        <f aca="false">IF(T190&lt;=(Datos!$D$25-Datos!$C$25)/(Datos!$E$25-Datos!$C$25),Datos!$C$25+SQRT((Datos!$E$25-Datos!$C$25)*(Datos!$D$25-Datos!$C$25)*T190),Datos!$E$25-SQRT((Datos!$E$25-Datos!$C$25)*(Datos!$E$25-Datos!$D$25)*(1-T190)))</f>
        <v>0.186092286820616</v>
      </c>
      <c r="V190" s="24" t="n">
        <f aca="true">RAND()</f>
        <v>0.117518242821459</v>
      </c>
      <c r="W190" s="26" t="n">
        <f aca="false">IF(V190&lt;=(Datos!$D$26-Datos!$C$26)/(Datos!$E$26-Datos!$C$26),Datos!$C$26+SQRT((Datos!$E$26-Datos!$C$26)*(Datos!$D$26-Datos!$C$26)*V190),Datos!$E$26-SQRT((Datos!$E$26-Datos!$C$26)*(Datos!$E$26-Datos!$D$26)*(1-V190)))</f>
        <v>0.192826750950652</v>
      </c>
      <c r="X190" s="24" t="n">
        <f aca="true">RAND()</f>
        <v>0.0286978432619634</v>
      </c>
      <c r="Y190" s="26" t="n">
        <f aca="false">IF(X190&lt;=(Datos!$D$27-Datos!$C$27)/(Datos!$E$27-Datos!$C$27),Datos!$C$27+SQRT((Datos!$E$27-Datos!$C$27)*(Datos!$D$27-Datos!$C$27)*X190),Datos!$E$27-SQRT((Datos!$E$27-Datos!$C$27)*(Datos!$E$27-Datos!$D$27)*(1-X190)))</f>
        <v>0.198802509687998</v>
      </c>
      <c r="Z190" s="24" t="n">
        <f aca="false">(1+Q190)</f>
        <v>1.14299205549548</v>
      </c>
      <c r="AA190" s="24" t="n">
        <f aca="false">Z190*(1+S190)</f>
        <v>1.31516085839532</v>
      </c>
      <c r="AB190" s="24" t="n">
        <f aca="false">AA190*(1+U190)</f>
        <v>1.55990215007106</v>
      </c>
      <c r="AC190" s="24" t="n">
        <f aca="false">AB190*(1+W190)</f>
        <v>1.8606930134702</v>
      </c>
      <c r="AD190" s="24" t="n">
        <f aca="false">AC190*(1+Y190)</f>
        <v>2.230603454307</v>
      </c>
      <c r="AE190" s="23" t="n">
        <f aca="false">E190*Q190</f>
        <v>4350.51910558863</v>
      </c>
      <c r="AF190" s="23" t="n">
        <f aca="false">AE190*(1+S190)</f>
        <v>5005.83745430398</v>
      </c>
      <c r="AG190" s="23" t="n">
        <f aca="false">AF190*(1+U190)</f>
        <v>5937.3851936277</v>
      </c>
      <c r="AH190" s="23" t="n">
        <f aca="false">AG190*(1+W190)</f>
        <v>7082.27188965744</v>
      </c>
      <c r="AI190" s="23" t="n">
        <f aca="false">AH190*(1+Y190)</f>
        <v>8490.2453156141</v>
      </c>
      <c r="AJ190" s="25" t="n">
        <f aca="false">G190*Z190</f>
        <v>43030.8057403302</v>
      </c>
      <c r="AK190" s="25" t="n">
        <f aca="false">I190*AA190</f>
        <v>52044.4035686936</v>
      </c>
      <c r="AL190" s="25" t="n">
        <f aca="false">K190*AB190</f>
        <v>58744.2920160916</v>
      </c>
      <c r="AM190" s="25" t="n">
        <f aca="false">M190*AC190</f>
        <v>70734.8090074665</v>
      </c>
      <c r="AN190" s="25" t="n">
        <f aca="false">O190*AD190</f>
        <v>73688.4620002265</v>
      </c>
      <c r="AO190" s="25" t="n">
        <f aca="false">C190/Datos!$D$8</f>
        <v>14396.5579637377</v>
      </c>
      <c r="AP190" s="25" t="n">
        <f aca="false">AJ190-AO190</f>
        <v>28634.2477765926</v>
      </c>
      <c r="AQ190" s="25" t="n">
        <f aca="false">AK190-AO190</f>
        <v>37647.8456049559</v>
      </c>
      <c r="AR190" s="25" t="n">
        <f aca="false">AL190-AO190</f>
        <v>44347.7340523539</v>
      </c>
      <c r="AS190" s="25" t="n">
        <f aca="false">AM190-AO190</f>
        <v>56338.2510437288</v>
      </c>
      <c r="AT190" s="25" t="n">
        <f aca="false">AN190-AO190</f>
        <v>59291.9040364888</v>
      </c>
      <c r="AU190" s="25" t="n">
        <f aca="false">AP190*Datos!$D$6</f>
        <v>14317.1238882963</v>
      </c>
      <c r="AV190" s="25" t="n">
        <f aca="false">AQ190*Datos!$D$6</f>
        <v>18823.922802478</v>
      </c>
      <c r="AW190" s="25" t="n">
        <f aca="false">AR190*Datos!$D$6</f>
        <v>22173.867026177</v>
      </c>
      <c r="AX190" s="25" t="n">
        <f aca="false">AS190*Datos!$D$6</f>
        <v>28169.1255218644</v>
      </c>
      <c r="AY190" s="25" t="n">
        <f aca="false">AT190*Datos!$D$6</f>
        <v>29645.9520182444</v>
      </c>
      <c r="AZ190" s="25" t="n">
        <f aca="false">AJ190-AU190-AE190</f>
        <v>24363.1627464453</v>
      </c>
      <c r="BA190" s="25" t="n">
        <f aca="false">AK190-AV190-AF190</f>
        <v>28214.6433119116</v>
      </c>
      <c r="BB190" s="25" t="n">
        <f aca="false">AL190-AW190-AG190</f>
        <v>30633.0397962869</v>
      </c>
      <c r="BC190" s="25" t="n">
        <f aca="false">AM190-AX190-AH190</f>
        <v>35483.4115959447</v>
      </c>
      <c r="BD190" s="25" t="n">
        <f aca="false">AN190-AY190-AI190</f>
        <v>35552.264666368</v>
      </c>
      <c r="BE190" s="25" t="n">
        <f aca="false">AZ190/Z190</f>
        <v>21315.2511684643</v>
      </c>
      <c r="BF190" s="25" t="n">
        <f aca="false">BA190/AA190</f>
        <v>21453.3782174278</v>
      </c>
      <c r="BG190" s="25" t="n">
        <f aca="false">BB190/AB190</f>
        <v>19637.7957392336</v>
      </c>
      <c r="BH190" s="25" t="n">
        <f aca="false">BC190/AC190</f>
        <v>19069.9977583986</v>
      </c>
      <c r="BI190" s="25" t="n">
        <f aca="false">BD190/AD190</f>
        <v>15938.4065319729</v>
      </c>
      <c r="BJ190" s="25" t="n">
        <f aca="false">E190*AD190</f>
        <v>67865.8888518569</v>
      </c>
      <c r="BK190" s="25" t="n">
        <f aca="false">0.2*C190*AD190</f>
        <v>32113.0119240442</v>
      </c>
      <c r="BL190" s="25" t="n">
        <f aca="false">BJ190+BK190</f>
        <v>99978.9007759011</v>
      </c>
      <c r="BM190" s="25" t="n">
        <f aca="false">BK190*Datos!$D$6</f>
        <v>16056.5059620221</v>
      </c>
      <c r="BN190" s="25" t="n">
        <f aca="false">BL190-BM190</f>
        <v>83922.394813879</v>
      </c>
      <c r="BO190" s="25" t="n">
        <f aca="false">BN190/AD190</f>
        <v>37623.1797955104</v>
      </c>
      <c r="BP190" s="25" t="n">
        <f aca="false">-(C190+E190)</f>
        <v>-102407.69063233</v>
      </c>
      <c r="BQ190" s="25" t="n">
        <f aca="false">BE190</f>
        <v>21315.2511684643</v>
      </c>
      <c r="BR190" s="25" t="n">
        <f aca="false">BF190</f>
        <v>21453.3782174278</v>
      </c>
      <c r="BS190" s="25" t="n">
        <f aca="false">BG190</f>
        <v>19637.7957392336</v>
      </c>
      <c r="BT190" s="25" t="n">
        <f aca="false">BH190</f>
        <v>19069.9977583986</v>
      </c>
      <c r="BU190" s="25" t="n">
        <f aca="false">BI190+BO190</f>
        <v>53561.5863274833</v>
      </c>
      <c r="BV190" s="27" t="n">
        <f aca="false">IFERROR(IRR(BP190:BU190,0.1),NA())*100</f>
        <v>8.57041233767196</v>
      </c>
    </row>
    <row r="191" customFormat="false" ht="15" hidden="false" customHeight="true" outlineLevel="0" collapsed="false">
      <c r="A191" s="23" t="n">
        <v>190</v>
      </c>
      <c r="B191" s="24" t="n">
        <f aca="true">RAND()</f>
        <v>0.180268949288342</v>
      </c>
      <c r="C191" s="25" t="n">
        <f aca="false">IF(B191&lt;=(Datos!$D$14-Datos!$C$14)/(Datos!$E$14-Datos!$C$14),Datos!$C$14+SQRT((Datos!$E$14-Datos!$C$14)*(Datos!$D$14-Datos!$C$14)*B191),Datos!$E$14-SQRT((Datos!$E$14-Datos!$C$14)*(Datos!$E$14-Datos!$D$14)*(1-B191)))</f>
        <v>68491.618203578</v>
      </c>
      <c r="D191" s="24" t="n">
        <f aca="true">RAND()</f>
        <v>0.656821883317178</v>
      </c>
      <c r="E191" s="25" t="n">
        <f aca="false">IF(D191&lt;=(Datos!$D$15-Datos!$C$15)/(Datos!$E$15-Datos!$C$15),Datos!$C$15+SQRT((Datos!$E$15-Datos!$C$15)*(Datos!$D$15-Datos!$C$15)*D191),Datos!$E$15-SQRT((Datos!$E$15-Datos!$C$15)*(Datos!$E$15-Datos!$D$15)*(1-D191)))</f>
        <v>32825.2723046499</v>
      </c>
      <c r="F191" s="24" t="n">
        <f aca="true">RAND()</f>
        <v>0.905830835856887</v>
      </c>
      <c r="G191" s="25" t="n">
        <f aca="false">IF(F191&lt;=(Datos!$D$19-Datos!$C$19)/(Datos!$E$19-Datos!$C$19),Datos!$C$19+SQRT((Datos!$E$19-Datos!$C$19)*(Datos!$D$19-Datos!$C$19)*F191),Datos!$E$19-SQRT((Datos!$E$19-Datos!$C$19)*(Datos!$E$19-Datos!$D$19)*(1-F191)))</f>
        <v>42342.4283056268</v>
      </c>
      <c r="H191" s="24" t="n">
        <f aca="true">RAND()</f>
        <v>0.617189307215728</v>
      </c>
      <c r="I191" s="25" t="n">
        <f aca="false">IF(H191&lt;=(Datos!$D$19-Datos!$C$19)/(Datos!$E$19-Datos!$C$19),Datos!$C$19+SQRT((Datos!$E$19-Datos!$C$19)*(Datos!$D$19-Datos!$C$19)*H191),Datos!$E$19-SQRT((Datos!$E$19-Datos!$C$19)*(Datos!$E$19-Datos!$D$19)*(1-H191)))</f>
        <v>39621.7667859058</v>
      </c>
      <c r="J191" s="24" t="n">
        <f aca="true">RAND()</f>
        <v>0.130185514630441</v>
      </c>
      <c r="K191" s="25" t="n">
        <f aca="false">IF(J191&lt;=(Datos!$D$19-Datos!$C$19)/(Datos!$E$19-Datos!$C$19),Datos!$C$19+SQRT((Datos!$E$19-Datos!$C$19)*(Datos!$D$19-Datos!$C$19)*J191),Datos!$E$19-SQRT((Datos!$E$19-Datos!$C$19)*(Datos!$E$19-Datos!$D$19)*(1-J191)))</f>
        <v>34419.0301192192</v>
      </c>
      <c r="L191" s="24" t="n">
        <f aca="true">RAND()</f>
        <v>0.726573576998812</v>
      </c>
      <c r="M191" s="25" t="n">
        <f aca="false">IF(L191&lt;=(Datos!$D$19-Datos!$C$19)/(Datos!$E$19-Datos!$C$19),Datos!$C$19+SQRT((Datos!$E$19-Datos!$C$19)*(Datos!$D$19-Datos!$C$19)*L191),Datos!$E$19-SQRT((Datos!$E$19-Datos!$C$19)*(Datos!$E$19-Datos!$D$19)*(1-L191)))</f>
        <v>40471.5364940094</v>
      </c>
      <c r="N191" s="24" t="n">
        <f aca="true">RAND()</f>
        <v>0.179572192979039</v>
      </c>
      <c r="O191" s="25" t="n">
        <f aca="false">IF(N191&lt;=(Datos!$D$19-Datos!$C$19)/(Datos!$E$19-Datos!$C$19),Datos!$C$19+SQRT((Datos!$E$19-Datos!$C$19)*(Datos!$D$19-Datos!$C$19)*N191),Datos!$E$19-SQRT((Datos!$E$19-Datos!$C$19)*(Datos!$E$19-Datos!$D$19)*(1-N191)))</f>
        <v>35189.9738869146</v>
      </c>
      <c r="P191" s="24" t="n">
        <f aca="true">RAND()</f>
        <v>0.642602905028603</v>
      </c>
      <c r="Q191" s="26" t="n">
        <f aca="false">IF(P191&lt;=(Datos!$D$23-Datos!$C$23)/(Datos!$E$23-Datos!$C$23),Datos!$C$23+SQRT((Datos!$E$23-Datos!$C$23)*(Datos!$D$23-Datos!$C$23)*P191),Datos!$E$23-SQRT((Datos!$E$23-Datos!$C$23)*(Datos!$E$23-Datos!$D$23)*(1-P191)))</f>
        <v>0.154636349415975</v>
      </c>
      <c r="R191" s="24" t="n">
        <f aca="true">RAND()</f>
        <v>0.740521530851881</v>
      </c>
      <c r="S191" s="26" t="n">
        <f aca="false">IF(R191&lt;=(Datos!$D$24-Datos!$C$24)/(Datos!$E$24-Datos!$C$24),Datos!$C$24+SQRT((Datos!$E$24-Datos!$C$24)*(Datos!$D$24-Datos!$C$24)*R191),Datos!$E$24-SQRT((Datos!$E$24-Datos!$C$24)*(Datos!$E$24-Datos!$D$24)*(1-R191)))</f>
        <v>0.158388400233518</v>
      </c>
      <c r="T191" s="24" t="n">
        <f aca="true">RAND()</f>
        <v>0.286778850829128</v>
      </c>
      <c r="U191" s="26" t="n">
        <f aca="false">IF(T191&lt;=(Datos!$D$25-Datos!$C$25)/(Datos!$E$25-Datos!$C$25),Datos!$C$25+SQRT((Datos!$E$25-Datos!$C$25)*(Datos!$D$25-Datos!$C$25)*T191),Datos!$E$25-SQRT((Datos!$E$25-Datos!$C$25)*(Datos!$E$25-Datos!$D$25)*(1-T191)))</f>
        <v>0.174540488722541</v>
      </c>
      <c r="V191" s="24" t="n">
        <f aca="true">RAND()</f>
        <v>0.482021950753256</v>
      </c>
      <c r="W191" s="26" t="n">
        <f aca="false">IF(V191&lt;=(Datos!$D$26-Datos!$C$26)/(Datos!$E$26-Datos!$C$26),Datos!$C$26+SQRT((Datos!$E$26-Datos!$C$26)*(Datos!$D$26-Datos!$C$26)*V191),Datos!$E$26-SQRT((Datos!$E$26-Datos!$C$26)*(Datos!$E$26-Datos!$D$26)*(1-V191)))</f>
        <v>0.207421564467872</v>
      </c>
      <c r="X191" s="24" t="n">
        <f aca="true">RAND()</f>
        <v>0.653427508656982</v>
      </c>
      <c r="Y191" s="26" t="n">
        <f aca="false">IF(X191&lt;=(Datos!$D$27-Datos!$C$27)/(Datos!$E$27-Datos!$C$27),Datos!$C$27+SQRT((Datos!$E$27-Datos!$C$27)*(Datos!$D$27-Datos!$C$27)*X191),Datos!$E$27-SQRT((Datos!$E$27-Datos!$C$27)*(Datos!$E$27-Datos!$D$27)*(1-X191)))</f>
        <v>0.236739261989047</v>
      </c>
      <c r="Z191" s="24" t="n">
        <f aca="false">(1+Q191)</f>
        <v>1.15463634941597</v>
      </c>
      <c r="AA191" s="24" t="n">
        <f aca="false">Z191*(1+S191)</f>
        <v>1.33751735365144</v>
      </c>
      <c r="AB191" s="24" t="n">
        <f aca="false">AA191*(1+U191)</f>
        <v>1.57096828623264</v>
      </c>
      <c r="AC191" s="24" t="n">
        <f aca="false">AB191*(1+W191)</f>
        <v>1.89682098589243</v>
      </c>
      <c r="AD191" s="24" t="n">
        <f aca="false">AC191*(1+Y191)</f>
        <v>2.34587298621794</v>
      </c>
      <c r="AE191" s="23" t="n">
        <f aca="false">E191*Q191</f>
        <v>5075.98027777637</v>
      </c>
      <c r="AF191" s="23" t="n">
        <f aca="false">AE191*(1+S191)</f>
        <v>5879.95667359026</v>
      </c>
      <c r="AG191" s="23" t="n">
        <f aca="false">AF191*(1+U191)</f>
        <v>6906.24718506607</v>
      </c>
      <c r="AH191" s="23" t="n">
        <f aca="false">AG191*(1+W191)</f>
        <v>8338.75178079431</v>
      </c>
      <c r="AI191" s="23" t="n">
        <f aca="false">AH191*(1+Y191)</f>
        <v>10312.8617232894</v>
      </c>
      <c r="AJ191" s="25" t="n">
        <f aca="false">G191*Z191</f>
        <v>48890.1068442166</v>
      </c>
      <c r="AK191" s="25" t="n">
        <f aca="false">I191*AA191</f>
        <v>52994.8006584792</v>
      </c>
      <c r="AL191" s="25" t="n">
        <f aca="false">K191*AB191</f>
        <v>54071.2047601794</v>
      </c>
      <c r="AM191" s="25" t="n">
        <f aca="false">M191*AC191</f>
        <v>76767.2597531482</v>
      </c>
      <c r="AN191" s="25" t="n">
        <f aca="false">O191*AD191</f>
        <v>82551.2091270278</v>
      </c>
      <c r="AO191" s="25" t="n">
        <f aca="false">C191/Datos!$D$8</f>
        <v>13698.3236407156</v>
      </c>
      <c r="AP191" s="25" t="n">
        <f aca="false">AJ191-AO191</f>
        <v>35191.783203501</v>
      </c>
      <c r="AQ191" s="25" t="n">
        <f aca="false">AK191-AO191</f>
        <v>39296.4770177636</v>
      </c>
      <c r="AR191" s="25" t="n">
        <f aca="false">AL191-AO191</f>
        <v>40372.8811194638</v>
      </c>
      <c r="AS191" s="25" t="n">
        <f aca="false">AM191-AO191</f>
        <v>63068.9361124326</v>
      </c>
      <c r="AT191" s="25" t="n">
        <f aca="false">AN191-AO191</f>
        <v>68852.8854863122</v>
      </c>
      <c r="AU191" s="25" t="n">
        <f aca="false">AP191*Datos!$D$6</f>
        <v>17595.8916017505</v>
      </c>
      <c r="AV191" s="25" t="n">
        <f aca="false">AQ191*Datos!$D$6</f>
        <v>19648.2385088818</v>
      </c>
      <c r="AW191" s="25" t="n">
        <f aca="false">AR191*Datos!$D$6</f>
        <v>20186.4405597319</v>
      </c>
      <c r="AX191" s="25" t="n">
        <f aca="false">AS191*Datos!$D$6</f>
        <v>31534.4680562163</v>
      </c>
      <c r="AY191" s="25" t="n">
        <f aca="false">AT191*Datos!$D$6</f>
        <v>34426.4427431561</v>
      </c>
      <c r="AZ191" s="25" t="n">
        <f aca="false">AJ191-AU191-AE191</f>
        <v>26218.2349646897</v>
      </c>
      <c r="BA191" s="25" t="n">
        <f aca="false">AK191-AV191-AF191</f>
        <v>27466.6054760071</v>
      </c>
      <c r="BB191" s="25" t="n">
        <f aca="false">AL191-AW191-AG191</f>
        <v>26978.5170153815</v>
      </c>
      <c r="BC191" s="25" t="n">
        <f aca="false">AM191-AX191-AH191</f>
        <v>36894.0399161376</v>
      </c>
      <c r="BD191" s="25" t="n">
        <f aca="false">AN191-AY191-AI191</f>
        <v>37811.9046605823</v>
      </c>
      <c r="BE191" s="25" t="n">
        <f aca="false">AZ191/Z191</f>
        <v>22706.9197829699</v>
      </c>
      <c r="BF191" s="25" t="n">
        <f aca="false">BA191/AA191</f>
        <v>20535.513353171</v>
      </c>
      <c r="BG191" s="25" t="n">
        <f aca="false">BB191/AB191</f>
        <v>17173.1773657118</v>
      </c>
      <c r="BH191" s="25" t="n">
        <f aca="false">BC191/AC191</f>
        <v>19450.4595797581</v>
      </c>
      <c r="BI191" s="25" t="n">
        <f aca="false">BD191/AD191</f>
        <v>16118.4790833639</v>
      </c>
      <c r="BJ191" s="25" t="n">
        <f aca="false">E191*AD191</f>
        <v>77003.9195647262</v>
      </c>
      <c r="BK191" s="25" t="n">
        <f aca="false">0.2*C191*AD191</f>
        <v>32134.5273852253</v>
      </c>
      <c r="BL191" s="25" t="n">
        <f aca="false">BJ191+BK191</f>
        <v>109138.446949951</v>
      </c>
      <c r="BM191" s="25" t="n">
        <f aca="false">BK191*Datos!$D$6</f>
        <v>16067.2636926126</v>
      </c>
      <c r="BN191" s="25" t="n">
        <f aca="false">BL191-BM191</f>
        <v>93071.1832573388</v>
      </c>
      <c r="BO191" s="25" t="n">
        <f aca="false">BN191/AD191</f>
        <v>39674.4341250077</v>
      </c>
      <c r="BP191" s="25" t="n">
        <f aca="false">-(C191+E191)</f>
        <v>-101316.890508228</v>
      </c>
      <c r="BQ191" s="25" t="n">
        <f aca="false">BE191</f>
        <v>22706.9197829699</v>
      </c>
      <c r="BR191" s="25" t="n">
        <f aca="false">BF191</f>
        <v>20535.513353171</v>
      </c>
      <c r="BS191" s="25" t="n">
        <f aca="false">BG191</f>
        <v>17173.1773657118</v>
      </c>
      <c r="BT191" s="25" t="n">
        <f aca="false">BH191</f>
        <v>19450.4595797581</v>
      </c>
      <c r="BU191" s="25" t="n">
        <f aca="false">BI191+BO191</f>
        <v>55792.9132083716</v>
      </c>
      <c r="BV191" s="27" t="n">
        <f aca="false">IFERROR(IRR(BP191:BU191,0.1),NA())*100</f>
        <v>9.03325128491839</v>
      </c>
    </row>
    <row r="192" customFormat="false" ht="15" hidden="false" customHeight="true" outlineLevel="0" collapsed="false">
      <c r="A192" s="23" t="n">
        <v>191</v>
      </c>
      <c r="B192" s="24" t="n">
        <f aca="true">RAND()</f>
        <v>0.384894775661061</v>
      </c>
      <c r="C192" s="25" t="n">
        <f aca="false">IF(B192&lt;=(Datos!$D$14-Datos!$C$14)/(Datos!$E$14-Datos!$C$14),Datos!$C$14+SQRT((Datos!$E$14-Datos!$C$14)*(Datos!$D$14-Datos!$C$14)*B192),Datos!$E$14-SQRT((Datos!$E$14-Datos!$C$14)*(Datos!$E$14-Datos!$D$14)*(1-B192)))</f>
        <v>72831.5206681212</v>
      </c>
      <c r="D192" s="24" t="n">
        <f aca="true">RAND()</f>
        <v>0.651622461071912</v>
      </c>
      <c r="E192" s="25" t="n">
        <f aca="false">IF(D192&lt;=(Datos!$D$15-Datos!$C$15)/(Datos!$E$15-Datos!$C$15),Datos!$C$15+SQRT((Datos!$E$15-Datos!$C$15)*(Datos!$D$15-Datos!$C$15)*D192),Datos!$E$15-SQRT((Datos!$E$15-Datos!$C$15)*(Datos!$E$15-Datos!$D$15)*(1-D192)))</f>
        <v>32771.1252024113</v>
      </c>
      <c r="F192" s="24" t="n">
        <f aca="true">RAND()</f>
        <v>0.850474226853725</v>
      </c>
      <c r="G192" s="25" t="n">
        <f aca="false">IF(F192&lt;=(Datos!$D$19-Datos!$C$19)/(Datos!$E$19-Datos!$C$19),Datos!$C$19+SQRT((Datos!$E$19-Datos!$C$19)*(Datos!$D$19-Datos!$C$19)*F192),Datos!$E$19-SQRT((Datos!$E$19-Datos!$C$19)*(Datos!$E$19-Datos!$D$19)*(1-F192)))</f>
        <v>41651.2042483946</v>
      </c>
      <c r="H192" s="24" t="n">
        <f aca="true">RAND()</f>
        <v>0.145536382044997</v>
      </c>
      <c r="I192" s="25" t="n">
        <f aca="false">IF(H192&lt;=(Datos!$D$19-Datos!$C$19)/(Datos!$E$19-Datos!$C$19),Datos!$C$19+SQRT((Datos!$E$19-Datos!$C$19)*(Datos!$D$19-Datos!$C$19)*H192),Datos!$E$19-SQRT((Datos!$E$19-Datos!$C$19)*(Datos!$E$19-Datos!$D$19)*(1-H192)))</f>
        <v>34672.3074927438</v>
      </c>
      <c r="J192" s="24" t="n">
        <f aca="true">RAND()</f>
        <v>0.421321062613163</v>
      </c>
      <c r="K192" s="25" t="n">
        <f aca="false">IF(J192&lt;=(Datos!$D$19-Datos!$C$19)/(Datos!$E$19-Datos!$C$19),Datos!$C$19+SQRT((Datos!$E$19-Datos!$C$19)*(Datos!$D$19-Datos!$C$19)*J192),Datos!$E$19-SQRT((Datos!$E$19-Datos!$C$19)*(Datos!$E$19-Datos!$D$19)*(1-J192)))</f>
        <v>37949.7270010972</v>
      </c>
      <c r="L192" s="24" t="n">
        <f aca="true">RAND()</f>
        <v>0.947000255446931</v>
      </c>
      <c r="M192" s="25" t="n">
        <f aca="false">IF(L192&lt;=(Datos!$D$19-Datos!$C$19)/(Datos!$E$19-Datos!$C$19),Datos!$C$19+SQRT((Datos!$E$19-Datos!$C$19)*(Datos!$D$19-Datos!$C$19)*L192),Datos!$E$19-SQRT((Datos!$E$19-Datos!$C$19)*(Datos!$E$19-Datos!$D$19)*(1-L192)))</f>
        <v>43006.2646009362</v>
      </c>
      <c r="N192" s="24" t="n">
        <f aca="true">RAND()</f>
        <v>0.880016041852248</v>
      </c>
      <c r="O192" s="25" t="n">
        <f aca="false">IF(N192&lt;=(Datos!$D$19-Datos!$C$19)/(Datos!$E$19-Datos!$C$19),Datos!$C$19+SQRT((Datos!$E$19-Datos!$C$19)*(Datos!$D$19-Datos!$C$19)*N192),Datos!$E$19-SQRT((Datos!$E$19-Datos!$C$19)*(Datos!$E$19-Datos!$D$19)*(1-N192)))</f>
        <v>42000.2005298551</v>
      </c>
      <c r="P192" s="24" t="n">
        <f aca="true">RAND()</f>
        <v>0.689290833309343</v>
      </c>
      <c r="Q192" s="26" t="n">
        <f aca="false">IF(P192&lt;=(Datos!$D$23-Datos!$C$23)/(Datos!$E$23-Datos!$C$23),Datos!$C$23+SQRT((Datos!$E$23-Datos!$C$23)*(Datos!$D$23-Datos!$C$23)*P192),Datos!$E$23-SQRT((Datos!$E$23-Datos!$C$23)*(Datos!$E$23-Datos!$D$23)*(1-P192)))</f>
        <v>0.15635097253494</v>
      </c>
      <c r="R192" s="24" t="n">
        <f aca="true">RAND()</f>
        <v>0.76835019528504</v>
      </c>
      <c r="S192" s="26" t="n">
        <f aca="false">IF(R192&lt;=(Datos!$D$24-Datos!$C$24)/(Datos!$E$24-Datos!$C$24),Datos!$C$24+SQRT((Datos!$E$24-Datos!$C$24)*(Datos!$D$24-Datos!$C$24)*R192),Datos!$E$24-SQRT((Datos!$E$24-Datos!$C$24)*(Datos!$E$24-Datos!$D$24)*(1-R192)))</f>
        <v>0.159580165316856</v>
      </c>
      <c r="T192" s="24" t="n">
        <f aca="true">RAND()</f>
        <v>0.388391268245242</v>
      </c>
      <c r="U192" s="26" t="n">
        <f aca="false">IF(T192&lt;=(Datos!$D$25-Datos!$C$25)/(Datos!$E$25-Datos!$C$25),Datos!$C$25+SQRT((Datos!$E$25-Datos!$C$25)*(Datos!$D$25-Datos!$C$25)*T192),Datos!$E$25-SQRT((Datos!$E$25-Datos!$C$25)*(Datos!$E$25-Datos!$D$25)*(1-T192)))</f>
        <v>0.178559090729836</v>
      </c>
      <c r="V192" s="24" t="n">
        <f aca="true">RAND()</f>
        <v>0.02680918649054</v>
      </c>
      <c r="W192" s="26" t="n">
        <f aca="false">IF(V192&lt;=(Datos!$D$26-Datos!$C$26)/(Datos!$E$26-Datos!$C$26),Datos!$C$26+SQRT((Datos!$E$26-Datos!$C$26)*(Datos!$D$26-Datos!$C$26)*V192),Datos!$E$26-SQRT((Datos!$E$26-Datos!$C$26)*(Datos!$E$26-Datos!$D$26)*(1-V192)))</f>
        <v>0.186126406865917</v>
      </c>
      <c r="X192" s="24" t="n">
        <f aca="true">RAND()</f>
        <v>0.311998484931591</v>
      </c>
      <c r="Y192" s="26" t="n">
        <f aca="false">IF(X192&lt;=(Datos!$D$27-Datos!$C$27)/(Datos!$E$27-Datos!$C$27),Datos!$C$27+SQRT((Datos!$E$27-Datos!$C$27)*(Datos!$D$27-Datos!$C$27)*X192),Datos!$E$27-SQRT((Datos!$E$27-Datos!$C$27)*(Datos!$E$27-Datos!$D$27)*(1-X192)))</f>
        <v>0.219024057423374</v>
      </c>
      <c r="Z192" s="24" t="n">
        <f aca="false">(1+Q192)</f>
        <v>1.15635097253494</v>
      </c>
      <c r="AA192" s="24" t="n">
        <f aca="false">Z192*(1+S192)</f>
        <v>1.34088165189637</v>
      </c>
      <c r="AB192" s="24" t="n">
        <f aca="false">AA192*(1+U192)</f>
        <v>1.58030826043531</v>
      </c>
      <c r="AC192" s="24" t="n">
        <f aca="false">AB192*(1+W192)</f>
        <v>1.87444535869066</v>
      </c>
      <c r="AD192" s="24" t="n">
        <f aca="false">AC192*(1+Y192)</f>
        <v>2.2849939865695</v>
      </c>
      <c r="AE192" s="23" t="n">
        <f aca="false">E192*Q192</f>
        <v>5123.79729646127</v>
      </c>
      <c r="AF192" s="23" t="n">
        <f aca="false">AE192*(1+S192)</f>
        <v>5941.45371608062</v>
      </c>
      <c r="AG192" s="23" t="n">
        <f aca="false">AF192*(1+U192)</f>
        <v>7002.35428923738</v>
      </c>
      <c r="AH192" s="23" t="n">
        <f aca="false">AG192*(1+W192)</f>
        <v>8305.67733269528</v>
      </c>
      <c r="AI192" s="23" t="n">
        <f aca="false">AH192*(1+Y192)</f>
        <v>10124.8204817515</v>
      </c>
      <c r="AJ192" s="25" t="n">
        <f aca="false">G192*Z192</f>
        <v>48163.4105398825</v>
      </c>
      <c r="AK192" s="25" t="n">
        <f aca="false">I192*AA192</f>
        <v>46491.4609459292</v>
      </c>
      <c r="AL192" s="25" t="n">
        <f aca="false">K192*AB192</f>
        <v>59972.2670610989</v>
      </c>
      <c r="AM192" s="25" t="n">
        <f aca="false">M192*AC192</f>
        <v>80612.8930758473</v>
      </c>
      <c r="AN192" s="25" t="n">
        <f aca="false">O192*AD192</f>
        <v>95970.2056454322</v>
      </c>
      <c r="AO192" s="25" t="n">
        <f aca="false">C192/Datos!$D$8</f>
        <v>14566.3041336242</v>
      </c>
      <c r="AP192" s="25" t="n">
        <f aca="false">AJ192-AO192</f>
        <v>33597.1064062582</v>
      </c>
      <c r="AQ192" s="25" t="n">
        <f aca="false">AK192-AO192</f>
        <v>31925.156812305</v>
      </c>
      <c r="AR192" s="25" t="n">
        <f aca="false">AL192-AO192</f>
        <v>45405.9629274746</v>
      </c>
      <c r="AS192" s="25" t="n">
        <f aca="false">AM192-AO192</f>
        <v>66046.5889422231</v>
      </c>
      <c r="AT192" s="25" t="n">
        <f aca="false">AN192-AO192</f>
        <v>81403.9015118079</v>
      </c>
      <c r="AU192" s="25" t="n">
        <f aca="false">AP192*Datos!$D$6</f>
        <v>16798.5532031291</v>
      </c>
      <c r="AV192" s="25" t="n">
        <f aca="false">AQ192*Datos!$D$6</f>
        <v>15962.5784061525</v>
      </c>
      <c r="AW192" s="25" t="n">
        <f aca="false">AR192*Datos!$D$6</f>
        <v>22702.9814637373</v>
      </c>
      <c r="AX192" s="25" t="n">
        <f aca="false">AS192*Datos!$D$6</f>
        <v>33023.2944711115</v>
      </c>
      <c r="AY192" s="25" t="n">
        <f aca="false">AT192*Datos!$D$6</f>
        <v>40701.950755904</v>
      </c>
      <c r="AZ192" s="25" t="n">
        <f aca="false">AJ192-AU192-AE192</f>
        <v>26241.0600402921</v>
      </c>
      <c r="BA192" s="25" t="n">
        <f aca="false">AK192-AV192-AF192</f>
        <v>24587.4288236961</v>
      </c>
      <c r="BB192" s="25" t="n">
        <f aca="false">AL192-AW192-AG192</f>
        <v>30266.9313081242</v>
      </c>
      <c r="BC192" s="25" t="n">
        <f aca="false">AM192-AX192-AH192</f>
        <v>39283.9212720405</v>
      </c>
      <c r="BD192" s="25" t="n">
        <f aca="false">AN192-AY192-AI192</f>
        <v>45143.4344077767</v>
      </c>
      <c r="BE192" s="25" t="n">
        <f aca="false">AZ192/Z192</f>
        <v>22692.9891214315</v>
      </c>
      <c r="BF192" s="25" t="n">
        <f aca="false">BA192/AA192</f>
        <v>18336.7628223735</v>
      </c>
      <c r="BG192" s="25" t="n">
        <f aca="false">BB192/AB192</f>
        <v>19152.5489462334</v>
      </c>
      <c r="BH192" s="25" t="n">
        <f aca="false">BC192/AC192</f>
        <v>20957.624125934</v>
      </c>
      <c r="BI192" s="25" t="n">
        <f aca="false">BD192/AD192</f>
        <v>19756.4784297534</v>
      </c>
      <c r="BJ192" s="25" t="n">
        <f aca="false">E192*AD192</f>
        <v>74881.824020626</v>
      </c>
      <c r="BK192" s="25" t="n">
        <f aca="false">0.2*C192*AD192</f>
        <v>33283.9173518738</v>
      </c>
      <c r="BL192" s="25" t="n">
        <f aca="false">BJ192+BK192</f>
        <v>108165.7413725</v>
      </c>
      <c r="BM192" s="25" t="n">
        <f aca="false">BK192*Datos!$D$6</f>
        <v>16641.9586759369</v>
      </c>
      <c r="BN192" s="25" t="n">
        <f aca="false">BL192-BM192</f>
        <v>91523.782696563</v>
      </c>
      <c r="BO192" s="25" t="n">
        <f aca="false">BN192/AD192</f>
        <v>40054.2772692234</v>
      </c>
      <c r="BP192" s="25" t="n">
        <f aca="false">-(C192+E192)</f>
        <v>-105602.645870532</v>
      </c>
      <c r="BQ192" s="25" t="n">
        <f aca="false">BE192</f>
        <v>22692.9891214315</v>
      </c>
      <c r="BR192" s="25" t="n">
        <f aca="false">BF192</f>
        <v>18336.7628223735</v>
      </c>
      <c r="BS192" s="25" t="n">
        <f aca="false">BG192</f>
        <v>19152.5489462334</v>
      </c>
      <c r="BT192" s="25" t="n">
        <f aca="false">BH192</f>
        <v>20957.624125934</v>
      </c>
      <c r="BU192" s="25" t="n">
        <f aca="false">BI192+BO192</f>
        <v>59810.7556989768</v>
      </c>
      <c r="BV192" s="27" t="n">
        <f aca="false">IFERROR(IRR(BP192:BU192,0.1),NA())*100</f>
        <v>8.73964630182284</v>
      </c>
    </row>
    <row r="193" customFormat="false" ht="15" hidden="false" customHeight="true" outlineLevel="0" collapsed="false">
      <c r="A193" s="23" t="n">
        <v>192</v>
      </c>
      <c r="B193" s="24" t="n">
        <f aca="true">RAND()</f>
        <v>0.713021847735172</v>
      </c>
      <c r="C193" s="25" t="n">
        <f aca="false">IF(B193&lt;=(Datos!$D$14-Datos!$C$14)/(Datos!$E$14-Datos!$C$14),Datos!$C$14+SQRT((Datos!$E$14-Datos!$C$14)*(Datos!$D$14-Datos!$C$14)*B193),Datos!$E$14-SQRT((Datos!$E$14-Datos!$C$14)*(Datos!$E$14-Datos!$D$14)*(1-B193)))</f>
        <v>81442.6892379905</v>
      </c>
      <c r="D193" s="24" t="n">
        <f aca="true">RAND()</f>
        <v>0.346692012329844</v>
      </c>
      <c r="E193" s="25" t="n">
        <f aca="false">IF(D193&lt;=(Datos!$D$15-Datos!$C$15)/(Datos!$E$15-Datos!$C$15),Datos!$C$15+SQRT((Datos!$E$15-Datos!$C$15)*(Datos!$D$15-Datos!$C$15)*D193),Datos!$E$15-SQRT((Datos!$E$15-Datos!$C$15)*(Datos!$E$15-Datos!$D$15)*(1-D193)))</f>
        <v>30100.6970876469</v>
      </c>
      <c r="F193" s="24" t="n">
        <f aca="true">RAND()</f>
        <v>0.440225127621999</v>
      </c>
      <c r="G193" s="25" t="n">
        <f aca="false">IF(F193&lt;=(Datos!$D$19-Datos!$C$19)/(Datos!$E$19-Datos!$C$19),Datos!$C$19+SQRT((Datos!$E$19-Datos!$C$19)*(Datos!$D$19-Datos!$C$19)*F193),Datos!$E$19-SQRT((Datos!$E$19-Datos!$C$19)*(Datos!$E$19-Datos!$D$19)*(1-F193)))</f>
        <v>38126.1164859544</v>
      </c>
      <c r="H193" s="24" t="n">
        <f aca="true">RAND()</f>
        <v>0.406027527275696</v>
      </c>
      <c r="I193" s="25" t="n">
        <f aca="false">IF(H193&lt;=(Datos!$D$19-Datos!$C$19)/(Datos!$E$19-Datos!$C$19),Datos!$C$19+SQRT((Datos!$E$19-Datos!$C$19)*(Datos!$D$19-Datos!$C$19)*H193),Datos!$E$19-SQRT((Datos!$E$19-Datos!$C$19)*(Datos!$E$19-Datos!$D$19)*(1-H193)))</f>
        <v>37804.1097564908</v>
      </c>
      <c r="J193" s="24" t="n">
        <f aca="true">RAND()</f>
        <v>0.536279375677482</v>
      </c>
      <c r="K193" s="25" t="n">
        <f aca="false">IF(J193&lt;=(Datos!$D$19-Datos!$C$19)/(Datos!$E$19-Datos!$C$19),Datos!$C$19+SQRT((Datos!$E$19-Datos!$C$19)*(Datos!$D$19-Datos!$C$19)*J193),Datos!$E$19-SQRT((Datos!$E$19-Datos!$C$19)*(Datos!$E$19-Datos!$D$19)*(1-J193)))</f>
        <v>38968.9412057178</v>
      </c>
      <c r="L193" s="24" t="n">
        <f aca="true">RAND()</f>
        <v>0.00418940615120908</v>
      </c>
      <c r="M193" s="25" t="n">
        <f aca="false">IF(L193&lt;=(Datos!$D$19-Datos!$C$19)/(Datos!$E$19-Datos!$C$19),Datos!$C$19+SQRT((Datos!$E$19-Datos!$C$19)*(Datos!$D$19-Datos!$C$19)*L193),Datos!$E$19-SQRT((Datos!$E$19-Datos!$C$19)*(Datos!$E$19-Datos!$D$19)*(1-L193)))</f>
        <v>30792.7237366708</v>
      </c>
      <c r="N193" s="24" t="n">
        <f aca="true">RAND()</f>
        <v>0.923257112701089</v>
      </c>
      <c r="O193" s="25" t="n">
        <f aca="false">IF(N193&lt;=(Datos!$D$19-Datos!$C$19)/(Datos!$E$19-Datos!$C$19),Datos!$C$19+SQRT((Datos!$E$19-Datos!$C$19)*(Datos!$D$19-Datos!$C$19)*N193),Datos!$E$19-SQRT((Datos!$E$19-Datos!$C$19)*(Datos!$E$19-Datos!$D$19)*(1-N193)))</f>
        <v>42600.892551923</v>
      </c>
      <c r="P193" s="24" t="n">
        <f aca="true">RAND()</f>
        <v>0.361015535397535</v>
      </c>
      <c r="Q193" s="26" t="n">
        <f aca="false">IF(P193&lt;=(Datos!$D$23-Datos!$C$23)/(Datos!$E$23-Datos!$C$23),Datos!$C$23+SQRT((Datos!$E$23-Datos!$C$23)*(Datos!$D$23-Datos!$C$23)*P193),Datos!$E$23-SQRT((Datos!$E$23-Datos!$C$23)*(Datos!$E$23-Datos!$D$23)*(1-P193)))</f>
        <v>0.14549172343557</v>
      </c>
      <c r="R193" s="24" t="n">
        <f aca="true">RAND()</f>
        <v>0.690340099685336</v>
      </c>
      <c r="S193" s="26" t="n">
        <f aca="false">IF(R193&lt;=(Datos!$D$24-Datos!$C$24)/(Datos!$E$24-Datos!$C$24),Datos!$C$24+SQRT((Datos!$E$24-Datos!$C$24)*(Datos!$D$24-Datos!$C$24)*R193),Datos!$E$24-SQRT((Datos!$E$24-Datos!$C$24)*(Datos!$E$24-Datos!$D$24)*(1-R193)))</f>
        <v>0.156390937744874</v>
      </c>
      <c r="T193" s="24" t="n">
        <f aca="true">RAND()</f>
        <v>0.0843984227449053</v>
      </c>
      <c r="U193" s="26" t="n">
        <f aca="false">IF(T193&lt;=(Datos!$D$25-Datos!$C$25)/(Datos!$E$25-Datos!$C$25),Datos!$C$25+SQRT((Datos!$E$25-Datos!$C$25)*(Datos!$D$25-Datos!$C$25)*T193),Datos!$E$25-SQRT((Datos!$E$25-Datos!$C$25)*(Datos!$E$25-Datos!$D$25)*(1-T193)))</f>
        <v>0.163313026994801</v>
      </c>
      <c r="V193" s="24" t="n">
        <f aca="true">RAND()</f>
        <v>0.780391984196908</v>
      </c>
      <c r="W193" s="26" t="n">
        <f aca="false">IF(V193&lt;=(Datos!$D$26-Datos!$C$26)/(Datos!$E$26-Datos!$C$26),Datos!$C$26+SQRT((Datos!$E$26-Datos!$C$26)*(Datos!$D$26-Datos!$C$26)*V193),Datos!$E$26-SQRT((Datos!$E$26-Datos!$C$26)*(Datos!$E$26-Datos!$D$26)*(1-V193)))</f>
        <v>0.222275857897659</v>
      </c>
      <c r="X193" s="24" t="n">
        <f aca="true">RAND()</f>
        <v>0.465451949878149</v>
      </c>
      <c r="Y193" s="26" t="n">
        <f aca="false">IF(X193&lt;=(Datos!$D$27-Datos!$C$27)/(Datos!$E$27-Datos!$C$27),Datos!$C$27+SQRT((Datos!$E$27-Datos!$C$27)*(Datos!$D$27-Datos!$C$27)*X193),Datos!$E$27-SQRT((Datos!$E$27-Datos!$C$27)*(Datos!$E$27-Datos!$D$27)*(1-X193)))</f>
        <v>0.226273289039268</v>
      </c>
      <c r="Z193" s="24" t="n">
        <f aca="false">(1+Q193)</f>
        <v>1.14549172343557</v>
      </c>
      <c r="AA193" s="24" t="n">
        <f aca="false">Z193*(1+S193)</f>
        <v>1.32463624824265</v>
      </c>
      <c r="AB193" s="24" t="n">
        <f aca="false">AA193*(1+U193)</f>
        <v>1.54096660361019</v>
      </c>
      <c r="AC193" s="24" t="n">
        <f aca="false">AB193*(1+W193)</f>
        <v>1.88348627741929</v>
      </c>
      <c r="AD193" s="24" t="n">
        <f aca="false">AC193*(1+Y193)</f>
        <v>2.30966891227128</v>
      </c>
      <c r="AE193" s="23" t="n">
        <f aca="false">E193*Q193</f>
        <v>4379.40229589377</v>
      </c>
      <c r="AF193" s="23" t="n">
        <f aca="false">AE193*(1+S193)</f>
        <v>5064.30112771065</v>
      </c>
      <c r="AG193" s="23" t="n">
        <f aca="false">AF193*(1+U193)</f>
        <v>5891.36747449026</v>
      </c>
      <c r="AH193" s="23" t="n">
        <f aca="false">AG193*(1+W193)</f>
        <v>7200.87623407295</v>
      </c>
      <c r="AI193" s="23" t="n">
        <f aca="false">AH193*(1+Y193)</f>
        <v>8830.24218352134</v>
      </c>
      <c r="AJ193" s="25" t="n">
        <f aca="false">G193*Z193</f>
        <v>43673.1508814012</v>
      </c>
      <c r="AK193" s="25" t="n">
        <f aca="false">I193*AA193</f>
        <v>50076.6941159913</v>
      </c>
      <c r="AL193" s="25" t="n">
        <f aca="false">K193*AB193</f>
        <v>60049.8369760603</v>
      </c>
      <c r="AM193" s="25" t="n">
        <f aca="false">M193*AC193</f>
        <v>57997.6726023828</v>
      </c>
      <c r="AN193" s="25" t="n">
        <f aca="false">O193*AD193</f>
        <v>98393.9571621859</v>
      </c>
      <c r="AO193" s="25" t="n">
        <f aca="false">C193/Datos!$D$8</f>
        <v>16288.5378475981</v>
      </c>
      <c r="AP193" s="25" t="n">
        <f aca="false">AJ193-AO193</f>
        <v>27384.6130338031</v>
      </c>
      <c r="AQ193" s="25" t="n">
        <f aca="false">AK193-AO193</f>
        <v>33788.1562683932</v>
      </c>
      <c r="AR193" s="25" t="n">
        <f aca="false">AL193-AO193</f>
        <v>43761.2991284622</v>
      </c>
      <c r="AS193" s="25" t="n">
        <f aca="false">AM193-AO193</f>
        <v>41709.1347547847</v>
      </c>
      <c r="AT193" s="25" t="n">
        <f aca="false">AN193-AO193</f>
        <v>82105.4193145878</v>
      </c>
      <c r="AU193" s="25" t="n">
        <f aca="false">AP193*Datos!$D$6</f>
        <v>13692.3065169015</v>
      </c>
      <c r="AV193" s="25" t="n">
        <f aca="false">AQ193*Datos!$D$6</f>
        <v>16894.0781341966</v>
      </c>
      <c r="AW193" s="25" t="n">
        <f aca="false">AR193*Datos!$D$6</f>
        <v>21880.6495642311</v>
      </c>
      <c r="AX193" s="25" t="n">
        <f aca="false">AS193*Datos!$D$6</f>
        <v>20854.5673773923</v>
      </c>
      <c r="AY193" s="25" t="n">
        <f aca="false">AT193*Datos!$D$6</f>
        <v>41052.7096572939</v>
      </c>
      <c r="AZ193" s="25" t="n">
        <f aca="false">AJ193-AU193-AE193</f>
        <v>25601.4420686059</v>
      </c>
      <c r="BA193" s="25" t="n">
        <f aca="false">AK193-AV193-AF193</f>
        <v>28118.3148540841</v>
      </c>
      <c r="BB193" s="25" t="n">
        <f aca="false">AL193-AW193-AG193</f>
        <v>32277.8199373389</v>
      </c>
      <c r="BC193" s="25" t="n">
        <f aca="false">AM193-AX193-AH193</f>
        <v>29942.2289909175</v>
      </c>
      <c r="BD193" s="25" t="n">
        <f aca="false">AN193-AY193-AI193</f>
        <v>48511.0053213707</v>
      </c>
      <c r="BE193" s="25" t="n">
        <f aca="false">AZ193/Z193</f>
        <v>22349.7398932065</v>
      </c>
      <c r="BF193" s="25" t="n">
        <f aca="false">BA193/AA193</f>
        <v>21227.1971957491</v>
      </c>
      <c r="BG193" s="25" t="n">
        <f aca="false">BB193/AB193</f>
        <v>20946.4759727551</v>
      </c>
      <c r="BH193" s="25" t="n">
        <f aca="false">BC193/AC193</f>
        <v>15897.237665009</v>
      </c>
      <c r="BI193" s="25" t="n">
        <f aca="false">BD193/AD193</f>
        <v>21003.4455863485</v>
      </c>
      <c r="BJ193" s="25" t="n">
        <f aca="false">E193*AD193</f>
        <v>69522.6443010327</v>
      </c>
      <c r="BK193" s="25" t="n">
        <f aca="false">0.2*C193*AD193</f>
        <v>37621.1294929515</v>
      </c>
      <c r="BL193" s="25" t="n">
        <f aca="false">BJ193+BK193</f>
        <v>107143.773793984</v>
      </c>
      <c r="BM193" s="25" t="n">
        <f aca="false">BK193*Datos!$D$6</f>
        <v>18810.5647464758</v>
      </c>
      <c r="BN193" s="25" t="n">
        <f aca="false">BL193-BM193</f>
        <v>88333.2090475084</v>
      </c>
      <c r="BO193" s="25" t="n">
        <f aca="false">BN193/AD193</f>
        <v>38244.9660114459</v>
      </c>
      <c r="BP193" s="25" t="n">
        <f aca="false">-(C193+E193)</f>
        <v>-111543.386325637</v>
      </c>
      <c r="BQ193" s="25" t="n">
        <f aca="false">BE193</f>
        <v>22349.7398932065</v>
      </c>
      <c r="BR193" s="25" t="n">
        <f aca="false">BF193</f>
        <v>21227.1971957491</v>
      </c>
      <c r="BS193" s="25" t="n">
        <f aca="false">BG193</f>
        <v>20946.4759727551</v>
      </c>
      <c r="BT193" s="25" t="n">
        <f aca="false">BH193</f>
        <v>15897.237665009</v>
      </c>
      <c r="BU193" s="25" t="n">
        <f aca="false">BI193+BO193</f>
        <v>59248.4115977944</v>
      </c>
      <c r="BV193" s="27" t="n">
        <f aca="false">IFERROR(IRR(BP193:BU193,0.1),NA())*100</f>
        <v>6.81369123798602</v>
      </c>
    </row>
    <row r="194" customFormat="false" ht="15" hidden="false" customHeight="true" outlineLevel="0" collapsed="false">
      <c r="A194" s="23" t="n">
        <v>193</v>
      </c>
      <c r="B194" s="24" t="n">
        <f aca="true">RAND()</f>
        <v>0.74777689955537</v>
      </c>
      <c r="C194" s="25" t="n">
        <f aca="false">IF(B194&lt;=(Datos!$D$14-Datos!$C$14)/(Datos!$E$14-Datos!$C$14),Datos!$C$14+SQRT((Datos!$E$14-Datos!$C$14)*(Datos!$D$14-Datos!$C$14)*B194),Datos!$E$14-SQRT((Datos!$E$14-Datos!$C$14)*(Datos!$E$14-Datos!$D$14)*(1-B194)))</f>
        <v>82602.651910893</v>
      </c>
      <c r="D194" s="24" t="n">
        <f aca="true">RAND()</f>
        <v>0.359587165856045</v>
      </c>
      <c r="E194" s="25" t="n">
        <f aca="false">IF(D194&lt;=(Datos!$D$15-Datos!$C$15)/(Datos!$E$15-Datos!$C$15),Datos!$C$15+SQRT((Datos!$E$15-Datos!$C$15)*(Datos!$D$15-Datos!$C$15)*D194),Datos!$E$15-SQRT((Datos!$E$15-Datos!$C$15)*(Datos!$E$15-Datos!$D$15)*(1-D194)))</f>
        <v>30198.8814351834</v>
      </c>
      <c r="F194" s="24" t="n">
        <f aca="true">RAND()</f>
        <v>0.434765277785958</v>
      </c>
      <c r="G194" s="25" t="n">
        <f aca="false">IF(F194&lt;=(Datos!$D$19-Datos!$C$19)/(Datos!$E$19-Datos!$C$19),Datos!$C$19+SQRT((Datos!$E$19-Datos!$C$19)*(Datos!$D$19-Datos!$C$19)*F194),Datos!$E$19-SQRT((Datos!$E$19-Datos!$C$19)*(Datos!$E$19-Datos!$D$19)*(1-F194)))</f>
        <v>38075.5675755883</v>
      </c>
      <c r="H194" s="24" t="n">
        <f aca="true">RAND()</f>
        <v>0.467816354046789</v>
      </c>
      <c r="I194" s="25" t="n">
        <f aca="false">IF(H194&lt;=(Datos!$D$19-Datos!$C$19)/(Datos!$E$19-Datos!$C$19),Datos!$C$19+SQRT((Datos!$E$19-Datos!$C$19)*(Datos!$D$19-Datos!$C$19)*H194),Datos!$E$19-SQRT((Datos!$E$19-Datos!$C$19)*(Datos!$E$19-Datos!$D$19)*(1-H194)))</f>
        <v>38376.8999699781</v>
      </c>
      <c r="J194" s="24" t="n">
        <f aca="true">RAND()</f>
        <v>0.40878404411322</v>
      </c>
      <c r="K194" s="25" t="n">
        <f aca="false">IF(J194&lt;=(Datos!$D$19-Datos!$C$19)/(Datos!$E$19-Datos!$C$19),Datos!$C$19+SQRT((Datos!$E$19-Datos!$C$19)*(Datos!$D$19-Datos!$C$19)*J194),Datos!$E$19-SQRT((Datos!$E$19-Datos!$C$19)*(Datos!$E$19-Datos!$D$19)*(1-J194)))</f>
        <v>37830.5559583585</v>
      </c>
      <c r="L194" s="24" t="n">
        <f aca="true">RAND()</f>
        <v>0.552725203307769</v>
      </c>
      <c r="M194" s="25" t="n">
        <f aca="false">IF(L194&lt;=(Datos!$D$19-Datos!$C$19)/(Datos!$E$19-Datos!$C$19),Datos!$C$19+SQRT((Datos!$E$19-Datos!$C$19)*(Datos!$D$19-Datos!$C$19)*L194),Datos!$E$19-SQRT((Datos!$E$19-Datos!$C$19)*(Datos!$E$19-Datos!$D$19)*(1-L194)))</f>
        <v>39105.425882196</v>
      </c>
      <c r="N194" s="24" t="n">
        <f aca="true">RAND()</f>
        <v>0.421213250832216</v>
      </c>
      <c r="O194" s="25" t="n">
        <f aca="false">IF(N194&lt;=(Datos!$D$19-Datos!$C$19)/(Datos!$E$19-Datos!$C$19),Datos!$C$19+SQRT((Datos!$E$19-Datos!$C$19)*(Datos!$D$19-Datos!$C$19)*N194),Datos!$E$19-SQRT((Datos!$E$19-Datos!$C$19)*(Datos!$E$19-Datos!$D$19)*(1-N194)))</f>
        <v>37948.7098088201</v>
      </c>
      <c r="P194" s="24" t="n">
        <f aca="true">RAND()</f>
        <v>0.238825475526712</v>
      </c>
      <c r="Q194" s="26" t="n">
        <f aca="false">IF(P194&lt;=(Datos!$D$23-Datos!$C$23)/(Datos!$E$23-Datos!$C$23),Datos!$C$23+SQRT((Datos!$E$23-Datos!$C$23)*(Datos!$D$23-Datos!$C$23)*P194),Datos!$E$23-SQRT((Datos!$E$23-Datos!$C$23)*(Datos!$E$23-Datos!$D$23)*(1-P194)))</f>
        <v>0.140733688913169</v>
      </c>
      <c r="R194" s="24" t="n">
        <f aca="true">RAND()</f>
        <v>0.206469369796556</v>
      </c>
      <c r="S194" s="26" t="n">
        <f aca="false">IF(R194&lt;=(Datos!$D$24-Datos!$C$24)/(Datos!$E$24-Datos!$C$24),Datos!$C$24+SQRT((Datos!$E$24-Datos!$C$24)*(Datos!$D$24-Datos!$C$24)*R194),Datos!$E$24-SQRT((Datos!$E$24-Datos!$C$24)*(Datos!$E$24-Datos!$D$24)*(1-R194)))</f>
        <v>0.139278092894107</v>
      </c>
      <c r="T194" s="24" t="n">
        <f aca="true">RAND()</f>
        <v>0.478014428637377</v>
      </c>
      <c r="U194" s="26" t="n">
        <f aca="false">IF(T194&lt;=(Datos!$D$25-Datos!$C$25)/(Datos!$E$25-Datos!$C$25),Datos!$C$25+SQRT((Datos!$E$25-Datos!$C$25)*(Datos!$D$25-Datos!$C$25)*T194),Datos!$E$25-SQRT((Datos!$E$25-Datos!$C$25)*(Datos!$E$25-Datos!$D$25)*(1-T194)))</f>
        <v>0.181769650801813</v>
      </c>
      <c r="V194" s="24" t="n">
        <f aca="true">RAND()</f>
        <v>0.858936361757506</v>
      </c>
      <c r="W194" s="26" t="n">
        <f aca="false">IF(V194&lt;=(Datos!$D$26-Datos!$C$26)/(Datos!$E$26-Datos!$C$26),Datos!$C$26+SQRT((Datos!$E$26-Datos!$C$26)*(Datos!$D$26-Datos!$C$26)*V194),Datos!$E$26-SQRT((Datos!$E$26-Datos!$C$26)*(Datos!$E$26-Datos!$D$26)*(1-V194)))</f>
        <v>0.22778012750152</v>
      </c>
      <c r="X194" s="24" t="n">
        <f aca="true">RAND()</f>
        <v>0.65786589225052</v>
      </c>
      <c r="Y194" s="26" t="n">
        <f aca="false">IF(X194&lt;=(Datos!$D$27-Datos!$C$27)/(Datos!$E$27-Datos!$C$27),Datos!$C$27+SQRT((Datos!$E$27-Datos!$C$27)*(Datos!$D$27-Datos!$C$27)*X194),Datos!$E$27-SQRT((Datos!$E$27-Datos!$C$27)*(Datos!$E$27-Datos!$D$27)*(1-X194)))</f>
        <v>0.237017164101851</v>
      </c>
      <c r="Z194" s="24" t="n">
        <f aca="false">(1+Q194)</f>
        <v>1.14073368891317</v>
      </c>
      <c r="AA194" s="24" t="n">
        <f aca="false">Z194*(1+S194)</f>
        <v>1.29961290160505</v>
      </c>
      <c r="AB194" s="24" t="n">
        <f aca="false">AA194*(1+U194)</f>
        <v>1.53584308490734</v>
      </c>
      <c r="AC194" s="24" t="n">
        <f aca="false">AB194*(1+W194)</f>
        <v>1.88567761860986</v>
      </c>
      <c r="AD194" s="24" t="n">
        <f aca="false">AC194*(1+Y194)</f>
        <v>2.3326155801831</v>
      </c>
      <c r="AE194" s="23" t="n">
        <f aca="false">E194*Q194</f>
        <v>4249.99998542478</v>
      </c>
      <c r="AF194" s="23" t="n">
        <f aca="false">AE194*(1+S194)</f>
        <v>4841.93187819473</v>
      </c>
      <c r="AG194" s="23" t="n">
        <f aca="false">AF194*(1+U194)</f>
        <v>5722.04814490035</v>
      </c>
      <c r="AH194" s="23" t="n">
        <f aca="false">AG194*(1+W194)</f>
        <v>7025.41700091558</v>
      </c>
      <c r="AI194" s="23" t="n">
        <f aca="false">AH194*(1+Y194)</f>
        <v>8690.56141510553</v>
      </c>
      <c r="AJ194" s="25" t="n">
        <f aca="false">G194*Z194</f>
        <v>43434.0826579635</v>
      </c>
      <c r="AK194" s="25" t="n">
        <f aca="false">I194*AA194</f>
        <v>49875.1143245901</v>
      </c>
      <c r="AL194" s="25" t="n">
        <f aca="false">K194*AB194</f>
        <v>58101.7977668449</v>
      </c>
      <c r="AM194" s="25" t="n">
        <f aca="false">M194*AC194</f>
        <v>73740.2263522637</v>
      </c>
      <c r="AN194" s="25" t="n">
        <f aca="false">O194*AD194</f>
        <v>88519.7517479008</v>
      </c>
      <c r="AO194" s="25" t="n">
        <f aca="false">C194/Datos!$D$8</f>
        <v>16520.5303821786</v>
      </c>
      <c r="AP194" s="25" t="n">
        <f aca="false">AJ194-AO194</f>
        <v>26913.5522757849</v>
      </c>
      <c r="AQ194" s="25" t="n">
        <f aca="false">AK194-AO194</f>
        <v>33354.5839424115</v>
      </c>
      <c r="AR194" s="25" t="n">
        <f aca="false">AL194-AO194</f>
        <v>41581.2673846663</v>
      </c>
      <c r="AS194" s="25" t="n">
        <f aca="false">AM194-AO194</f>
        <v>57219.6959700851</v>
      </c>
      <c r="AT194" s="25" t="n">
        <f aca="false">AN194-AO194</f>
        <v>71999.2213657222</v>
      </c>
      <c r="AU194" s="25" t="n">
        <f aca="false">AP194*Datos!$D$6</f>
        <v>13456.7761378925</v>
      </c>
      <c r="AV194" s="25" t="n">
        <f aca="false">AQ194*Datos!$D$6</f>
        <v>16677.2919712058</v>
      </c>
      <c r="AW194" s="25" t="n">
        <f aca="false">AR194*Datos!$D$6</f>
        <v>20790.6336923331</v>
      </c>
      <c r="AX194" s="25" t="n">
        <f aca="false">AS194*Datos!$D$6</f>
        <v>28609.8479850425</v>
      </c>
      <c r="AY194" s="25" t="n">
        <f aca="false">AT194*Datos!$D$6</f>
        <v>35999.6106828611</v>
      </c>
      <c r="AZ194" s="25" t="n">
        <f aca="false">AJ194-AU194-AE194</f>
        <v>25727.3065346463</v>
      </c>
      <c r="BA194" s="25" t="n">
        <f aca="false">AK194-AV194-AF194</f>
        <v>28355.8904751896</v>
      </c>
      <c r="BB194" s="25" t="n">
        <f aca="false">AL194-AW194-AG194</f>
        <v>31589.1159296114</v>
      </c>
      <c r="BC194" s="25" t="n">
        <f aca="false">AM194-AX194-AH194</f>
        <v>38104.9613663056</v>
      </c>
      <c r="BD194" s="25" t="n">
        <f aca="false">AN194-AY194-AI194</f>
        <v>43829.5796499342</v>
      </c>
      <c r="BE194" s="25" t="n">
        <f aca="false">AZ194/Z194</f>
        <v>22553.2977457323</v>
      </c>
      <c r="BF194" s="25" t="n">
        <f aca="false">BA194/AA194</f>
        <v>21818.7203590926</v>
      </c>
      <c r="BG194" s="25" t="n">
        <f aca="false">BB194/AB194</f>
        <v>20567.9318675431</v>
      </c>
      <c r="BH194" s="25" t="n">
        <f aca="false">BC194/AC194</f>
        <v>20207.5694117836</v>
      </c>
      <c r="BI194" s="25" t="n">
        <f aca="false">BD194/AD194</f>
        <v>18789.8854926167</v>
      </c>
      <c r="BJ194" s="25" t="n">
        <f aca="false">E194*AD194</f>
        <v>70442.3813398108</v>
      </c>
      <c r="BK194" s="25" t="n">
        <f aca="false">0.2*C194*AD194</f>
        <v>38536.046562358</v>
      </c>
      <c r="BL194" s="25" t="n">
        <f aca="false">BJ194+BK194</f>
        <v>108978.427902169</v>
      </c>
      <c r="BM194" s="25" t="n">
        <f aca="false">BK194*Datos!$D$6</f>
        <v>19268.023281179</v>
      </c>
      <c r="BN194" s="25" t="n">
        <f aca="false">BL194-BM194</f>
        <v>89710.4046209898</v>
      </c>
      <c r="BO194" s="25" t="n">
        <f aca="false">BN194/AD194</f>
        <v>38459.1466262727</v>
      </c>
      <c r="BP194" s="25" t="n">
        <f aca="false">-(C194+E194)</f>
        <v>-112801.533346076</v>
      </c>
      <c r="BQ194" s="25" t="n">
        <f aca="false">BE194</f>
        <v>22553.2977457323</v>
      </c>
      <c r="BR194" s="25" t="n">
        <f aca="false">BF194</f>
        <v>21818.7203590926</v>
      </c>
      <c r="BS194" s="25" t="n">
        <f aca="false">BG194</f>
        <v>20567.9318675431</v>
      </c>
      <c r="BT194" s="25" t="n">
        <f aca="false">BH194</f>
        <v>20207.5694117836</v>
      </c>
      <c r="BU194" s="25" t="n">
        <f aca="false">BI194+BO194</f>
        <v>57249.0321188894</v>
      </c>
      <c r="BV194" s="27" t="n">
        <f aca="false">IFERROR(IRR(BP194:BU194,0.1),NA())*100</f>
        <v>7.10208496023755</v>
      </c>
    </row>
    <row r="195" customFormat="false" ht="15" hidden="false" customHeight="true" outlineLevel="0" collapsed="false">
      <c r="A195" s="23" t="n">
        <v>194</v>
      </c>
      <c r="B195" s="24" t="n">
        <f aca="true">RAND()</f>
        <v>0.0561534969662306</v>
      </c>
      <c r="C195" s="25" t="n">
        <f aca="false">IF(B195&lt;=(Datos!$D$14-Datos!$C$14)/(Datos!$E$14-Datos!$C$14),Datos!$C$14+SQRT((Datos!$E$14-Datos!$C$14)*(Datos!$D$14-Datos!$C$14)*B195),Datos!$E$14-SQRT((Datos!$E$14-Datos!$C$14)*(Datos!$E$14-Datos!$D$14)*(1-B195)))</f>
        <v>64739.3458184113</v>
      </c>
      <c r="D195" s="24" t="n">
        <f aca="true">RAND()</f>
        <v>0.367281839940562</v>
      </c>
      <c r="E195" s="25" t="n">
        <f aca="false">IF(D195&lt;=(Datos!$D$15-Datos!$C$15)/(Datos!$E$15-Datos!$C$15),Datos!$C$15+SQRT((Datos!$E$15-Datos!$C$15)*(Datos!$D$15-Datos!$C$15)*D195),Datos!$E$15-SQRT((Datos!$E$15-Datos!$C$15)*(Datos!$E$15-Datos!$D$15)*(1-D195)))</f>
        <v>30257.9404636948</v>
      </c>
      <c r="F195" s="24" t="n">
        <f aca="true">RAND()</f>
        <v>0.137199901827325</v>
      </c>
      <c r="G195" s="25" t="n">
        <f aca="false">IF(F195&lt;=(Datos!$D$19-Datos!$C$19)/(Datos!$E$19-Datos!$C$19),Datos!$C$19+SQRT((Datos!$E$19-Datos!$C$19)*(Datos!$D$19-Datos!$C$19)*F195),Datos!$E$19-SQRT((Datos!$E$19-Datos!$C$19)*(Datos!$E$19-Datos!$D$19)*(1-F195)))</f>
        <v>34536.5168658453</v>
      </c>
      <c r="H195" s="24" t="n">
        <f aca="true">RAND()</f>
        <v>0.563310703344212</v>
      </c>
      <c r="I195" s="25" t="n">
        <f aca="false">IF(H195&lt;=(Datos!$D$19-Datos!$C$19)/(Datos!$E$19-Datos!$C$19),Datos!$C$19+SQRT((Datos!$E$19-Datos!$C$19)*(Datos!$D$19-Datos!$C$19)*H195),Datos!$E$19-SQRT((Datos!$E$19-Datos!$C$19)*(Datos!$E$19-Datos!$D$19)*(1-H195)))</f>
        <v>39192.2035172004</v>
      </c>
      <c r="J195" s="24" t="n">
        <f aca="true">RAND()</f>
        <v>0.53253145404031</v>
      </c>
      <c r="K195" s="25" t="n">
        <f aca="false">IF(J195&lt;=(Datos!$D$19-Datos!$C$19)/(Datos!$E$19-Datos!$C$19),Datos!$C$19+SQRT((Datos!$E$19-Datos!$C$19)*(Datos!$D$19-Datos!$C$19)*J195),Datos!$E$19-SQRT((Datos!$E$19-Datos!$C$19)*(Datos!$E$19-Datos!$D$19)*(1-J195)))</f>
        <v>38937.5454184047</v>
      </c>
      <c r="L195" s="24" t="n">
        <f aca="true">RAND()</f>
        <v>0.588574472701286</v>
      </c>
      <c r="M195" s="25" t="n">
        <f aca="false">IF(L195&lt;=(Datos!$D$19-Datos!$C$19)/(Datos!$E$19-Datos!$C$19),Datos!$C$19+SQRT((Datos!$E$19-Datos!$C$19)*(Datos!$D$19-Datos!$C$19)*L195),Datos!$E$19-SQRT((Datos!$E$19-Datos!$C$19)*(Datos!$E$19-Datos!$D$19)*(1-L195)))</f>
        <v>39396.0720998294</v>
      </c>
      <c r="N195" s="24" t="n">
        <f aca="true">RAND()</f>
        <v>0.59840068735361</v>
      </c>
      <c r="O195" s="25" t="n">
        <f aca="false">IF(N195&lt;=(Datos!$D$19-Datos!$C$19)/(Datos!$E$19-Datos!$C$19),Datos!$C$19+SQRT((Datos!$E$19-Datos!$C$19)*(Datos!$D$19-Datos!$C$19)*N195),Datos!$E$19-SQRT((Datos!$E$19-Datos!$C$19)*(Datos!$E$19-Datos!$D$19)*(1-N195)))</f>
        <v>39474.1808671273</v>
      </c>
      <c r="P195" s="24" t="n">
        <f aca="true">RAND()</f>
        <v>0.0374377069410121</v>
      </c>
      <c r="Q195" s="26" t="n">
        <f aca="false">IF(P195&lt;=(Datos!$D$23-Datos!$C$23)/(Datos!$E$23-Datos!$C$23),Datos!$C$23+SQRT((Datos!$E$23-Datos!$C$23)*(Datos!$D$23-Datos!$C$23)*P195),Datos!$E$23-SQRT((Datos!$E$23-Datos!$C$23)*(Datos!$E$23-Datos!$D$23)*(1-P195)))</f>
        <v>0.128209011663643</v>
      </c>
      <c r="R195" s="24" t="n">
        <f aca="true">RAND()</f>
        <v>0.875587835814863</v>
      </c>
      <c r="S195" s="26" t="n">
        <f aca="false">IF(R195&lt;=(Datos!$D$24-Datos!$C$24)/(Datos!$E$24-Datos!$C$24),Datos!$C$24+SQRT((Datos!$E$24-Datos!$C$24)*(Datos!$D$24-Datos!$C$24)*R195),Datos!$E$24-SQRT((Datos!$E$24-Datos!$C$24)*(Datos!$E$24-Datos!$D$24)*(1-R195)))</f>
        <v>0.165035311712794</v>
      </c>
      <c r="T195" s="24" t="n">
        <f aca="true">RAND()</f>
        <v>0.676765783187541</v>
      </c>
      <c r="U195" s="26" t="n">
        <f aca="false">IF(T195&lt;=(Datos!$D$25-Datos!$C$25)/(Datos!$E$25-Datos!$C$25),Datos!$C$25+SQRT((Datos!$E$25-Datos!$C$25)*(Datos!$D$25-Datos!$C$25)*T195),Datos!$E$25-SQRT((Datos!$E$25-Datos!$C$25)*(Datos!$E$25-Datos!$D$25)*(1-T195)))</f>
        <v>0.189915854556347</v>
      </c>
      <c r="V195" s="24" t="n">
        <f aca="true">RAND()</f>
        <v>0.337285793008524</v>
      </c>
      <c r="W195" s="26" t="n">
        <f aca="false">IF(V195&lt;=(Datos!$D$26-Datos!$C$26)/(Datos!$E$26-Datos!$C$26),Datos!$C$26+SQRT((Datos!$E$26-Datos!$C$26)*(Datos!$D$26-Datos!$C$26)*V195),Datos!$E$26-SQRT((Datos!$E$26-Datos!$C$26)*(Datos!$E$26-Datos!$D$26)*(1-V195)))</f>
        <v>0.201838815167501</v>
      </c>
      <c r="X195" s="24" t="n">
        <f aca="true">RAND()</f>
        <v>0.0291614006546634</v>
      </c>
      <c r="Y195" s="26" t="n">
        <f aca="false">IF(X195&lt;=(Datos!$D$27-Datos!$C$27)/(Datos!$E$27-Datos!$C$27),Datos!$C$27+SQRT((Datos!$E$27-Datos!$C$27)*(Datos!$D$27-Datos!$C$27)*X195),Datos!$E$27-SQRT((Datos!$E$27-Datos!$C$27)*(Datos!$E$27-Datos!$D$27)*(1-X195)))</f>
        <v>0.198873318531845</v>
      </c>
      <c r="Z195" s="24" t="n">
        <f aca="false">(1+Q195)</f>
        <v>1.12820901166364</v>
      </c>
      <c r="AA195" s="24" t="n">
        <f aca="false">Z195*(1+S195)</f>
        <v>1.31440333758074</v>
      </c>
      <c r="AB195" s="24" t="n">
        <f aca="false">AA195*(1+U195)</f>
        <v>1.56402937066909</v>
      </c>
      <c r="AC195" s="24" t="n">
        <f aca="false">AB195*(1+W195)</f>
        <v>1.87971120573212</v>
      </c>
      <c r="AD195" s="24" t="n">
        <f aca="false">AC195*(1+Y195)</f>
        <v>2.25353561109756</v>
      </c>
      <c r="AE195" s="23" t="n">
        <f aca="false">E195*Q195</f>
        <v>3879.34064182765</v>
      </c>
      <c r="AF195" s="23" t="n">
        <f aca="false">AE195*(1+S195)</f>
        <v>4519.56883389179</v>
      </c>
      <c r="AG195" s="23" t="n">
        <f aca="false">AF195*(1+U195)</f>
        <v>5377.90661120658</v>
      </c>
      <c r="AH195" s="23" t="n">
        <f aca="false">AG195*(1+W195)</f>
        <v>6463.37690969398</v>
      </c>
      <c r="AI195" s="23" t="n">
        <f aca="false">AH195*(1+Y195)</f>
        <v>7748.77012464692</v>
      </c>
      <c r="AJ195" s="25" t="n">
        <f aca="false">G195*Z195</f>
        <v>38964.40955952</v>
      </c>
      <c r="AK195" s="25" t="n">
        <f aca="false">I195*AA195</f>
        <v>51514.3631101517</v>
      </c>
      <c r="AL195" s="25" t="n">
        <f aca="false">K195*AB195</f>
        <v>60899.4646561468</v>
      </c>
      <c r="AM195" s="25" t="n">
        <f aca="false">M195*AC195</f>
        <v>74053.2381878798</v>
      </c>
      <c r="AN195" s="25" t="n">
        <f aca="false">O195*AD195</f>
        <v>88956.4723029773</v>
      </c>
      <c r="AO195" s="25" t="n">
        <f aca="false">C195/Datos!$D$8</f>
        <v>12947.8691636823</v>
      </c>
      <c r="AP195" s="25" t="n">
        <f aca="false">AJ195-AO195</f>
        <v>26016.5403958378</v>
      </c>
      <c r="AQ195" s="25" t="n">
        <f aca="false">AK195-AO195</f>
        <v>38566.4939464694</v>
      </c>
      <c r="AR195" s="25" t="n">
        <f aca="false">AL195-AO195</f>
        <v>47951.5954924645</v>
      </c>
      <c r="AS195" s="25" t="n">
        <f aca="false">AM195-AO195</f>
        <v>61105.3690241975</v>
      </c>
      <c r="AT195" s="25" t="n">
        <f aca="false">AN195-AO195</f>
        <v>76008.6031392951</v>
      </c>
      <c r="AU195" s="25" t="n">
        <f aca="false">AP195*Datos!$D$6</f>
        <v>13008.2701979189</v>
      </c>
      <c r="AV195" s="25" t="n">
        <f aca="false">AQ195*Datos!$D$6</f>
        <v>19283.2469732347</v>
      </c>
      <c r="AW195" s="25" t="n">
        <f aca="false">AR195*Datos!$D$6</f>
        <v>23975.7977462323</v>
      </c>
      <c r="AX195" s="25" t="n">
        <f aca="false">AS195*Datos!$D$6</f>
        <v>30552.6845120988</v>
      </c>
      <c r="AY195" s="25" t="n">
        <f aca="false">AT195*Datos!$D$6</f>
        <v>38004.3015696475</v>
      </c>
      <c r="AZ195" s="25" t="n">
        <f aca="false">AJ195-AU195-AE195</f>
        <v>22076.7987197735</v>
      </c>
      <c r="BA195" s="25" t="n">
        <f aca="false">AK195-AV195-AF195</f>
        <v>27711.5473030252</v>
      </c>
      <c r="BB195" s="25" t="n">
        <f aca="false">AL195-AW195-AG195</f>
        <v>31545.7602987079</v>
      </c>
      <c r="BC195" s="25" t="n">
        <f aca="false">AM195-AX195-AH195</f>
        <v>37037.176766087</v>
      </c>
      <c r="BD195" s="25" t="n">
        <f aca="false">AN195-AY195-AI195</f>
        <v>43203.4006086829</v>
      </c>
      <c r="BE195" s="25" t="n">
        <f aca="false">AZ195/Z195</f>
        <v>19568.0042363953</v>
      </c>
      <c r="BF195" s="25" t="n">
        <f aca="false">BA195/AA195</f>
        <v>21082.9861053385</v>
      </c>
      <c r="BG195" s="25" t="n">
        <f aca="false">BB195/AB195</f>
        <v>20169.5446967295</v>
      </c>
      <c r="BH195" s="25" t="n">
        <f aca="false">BC195/AC195</f>
        <v>19703.652695767</v>
      </c>
      <c r="BI195" s="25" t="n">
        <f aca="false">BD195/AD195</f>
        <v>19171.3857974675</v>
      </c>
      <c r="BJ195" s="25" t="n">
        <f aca="false">E195*AD195</f>
        <v>68187.3463534059</v>
      </c>
      <c r="BK195" s="25" t="n">
        <f aca="false">0.2*C195*AD195</f>
        <v>29178.4842481899</v>
      </c>
      <c r="BL195" s="25" t="n">
        <f aca="false">BJ195+BK195</f>
        <v>97365.8306015959</v>
      </c>
      <c r="BM195" s="25" t="n">
        <f aca="false">BK195*Datos!$D$6</f>
        <v>14589.242124095</v>
      </c>
      <c r="BN195" s="25" t="n">
        <f aca="false">BL195-BM195</f>
        <v>82776.5884775009</v>
      </c>
      <c r="BO195" s="25" t="n">
        <f aca="false">BN195/AD195</f>
        <v>36731.8750455359</v>
      </c>
      <c r="BP195" s="25" t="n">
        <f aca="false">-(C195+E195)</f>
        <v>-94997.286282106</v>
      </c>
      <c r="BQ195" s="25" t="n">
        <f aca="false">BE195</f>
        <v>19568.0042363953</v>
      </c>
      <c r="BR195" s="25" t="n">
        <f aca="false">BF195</f>
        <v>21082.9861053385</v>
      </c>
      <c r="BS195" s="25" t="n">
        <f aca="false">BG195</f>
        <v>20169.5446967295</v>
      </c>
      <c r="BT195" s="25" t="n">
        <f aca="false">BH195</f>
        <v>19703.652695767</v>
      </c>
      <c r="BU195" s="25" t="n">
        <f aca="false">BI195+BO195</f>
        <v>55903.2608430033</v>
      </c>
      <c r="BV195" s="27" t="n">
        <f aca="false">IFERROR(IRR(BP195:BU195,0.1),NA())*100</f>
        <v>11.2296381065474</v>
      </c>
    </row>
    <row r="196" customFormat="false" ht="15" hidden="false" customHeight="true" outlineLevel="0" collapsed="false">
      <c r="A196" s="23" t="n">
        <v>195</v>
      </c>
      <c r="B196" s="24" t="n">
        <f aca="true">RAND()</f>
        <v>0.554669413239912</v>
      </c>
      <c r="C196" s="25" t="n">
        <f aca="false">IF(B196&lt;=(Datos!$D$14-Datos!$C$14)/(Datos!$E$14-Datos!$C$14),Datos!$C$14+SQRT((Datos!$E$14-Datos!$C$14)*(Datos!$D$14-Datos!$C$14)*B196),Datos!$E$14-SQRT((Datos!$E$14-Datos!$C$14)*(Datos!$E$14-Datos!$D$14)*(1-B196)))</f>
        <v>76882.978044045</v>
      </c>
      <c r="D196" s="24" t="n">
        <f aca="true">RAND()</f>
        <v>0.289068500388132</v>
      </c>
      <c r="E196" s="25" t="n">
        <f aca="false">IF(D196&lt;=(Datos!$D$15-Datos!$C$15)/(Datos!$E$15-Datos!$C$15),Datos!$C$15+SQRT((Datos!$E$15-Datos!$C$15)*(Datos!$D$15-Datos!$C$15)*D196),Datos!$E$15-SQRT((Datos!$E$15-Datos!$C$15)*(Datos!$E$15-Datos!$D$15)*(1-D196)))</f>
        <v>29656.1934591584</v>
      </c>
      <c r="F196" s="24" t="n">
        <f aca="true">RAND()</f>
        <v>0.0607685203209586</v>
      </c>
      <c r="G196" s="25" t="n">
        <f aca="false">IF(F196&lt;=(Datos!$D$19-Datos!$C$19)/(Datos!$E$19-Datos!$C$19),Datos!$C$19+SQRT((Datos!$E$19-Datos!$C$19)*(Datos!$D$19-Datos!$C$19)*F196),Datos!$E$19-SQRT((Datos!$E$19-Datos!$C$19)*(Datos!$E$19-Datos!$D$19)*(1-F196)))</f>
        <v>33019.1518756339</v>
      </c>
      <c r="H196" s="24" t="n">
        <f aca="true">RAND()</f>
        <v>0.885091694931158</v>
      </c>
      <c r="I196" s="25" t="n">
        <f aca="false">IF(H196&lt;=(Datos!$D$19-Datos!$C$19)/(Datos!$E$19-Datos!$C$19),Datos!$C$19+SQRT((Datos!$E$19-Datos!$C$19)*(Datos!$D$19-Datos!$C$19)*H196),Datos!$E$19-SQRT((Datos!$E$19-Datos!$C$19)*(Datos!$E$19-Datos!$D$19)*(1-H196)))</f>
        <v>42064.3360410014</v>
      </c>
      <c r="J196" s="24" t="n">
        <f aca="true">RAND()</f>
        <v>0.116661689825271</v>
      </c>
      <c r="K196" s="25" t="n">
        <f aca="false">IF(J196&lt;=(Datos!$D$19-Datos!$C$19)/(Datos!$E$19-Datos!$C$19),Datos!$C$19+SQRT((Datos!$E$19-Datos!$C$19)*(Datos!$D$19-Datos!$C$19)*J196),Datos!$E$19-SQRT((Datos!$E$19-Datos!$C$19)*(Datos!$E$19-Datos!$D$19)*(1-J196)))</f>
        <v>34183.2109047705</v>
      </c>
      <c r="L196" s="24" t="n">
        <f aca="true">RAND()</f>
        <v>0.157600790931124</v>
      </c>
      <c r="M196" s="25" t="n">
        <f aca="false">IF(L196&lt;=(Datos!$D$19-Datos!$C$19)/(Datos!$E$19-Datos!$C$19),Datos!$C$19+SQRT((Datos!$E$19-Datos!$C$19)*(Datos!$D$19-Datos!$C$19)*L196),Datos!$E$19-SQRT((Datos!$E$19-Datos!$C$19)*(Datos!$E$19-Datos!$D$19)*(1-L196)))</f>
        <v>34862.1105129016</v>
      </c>
      <c r="N196" s="24" t="n">
        <f aca="true">RAND()</f>
        <v>0.297486140836942</v>
      </c>
      <c r="O196" s="25" t="n">
        <f aca="false">IF(N196&lt;=(Datos!$D$19-Datos!$C$19)/(Datos!$E$19-Datos!$C$19),Datos!$C$19+SQRT((Datos!$E$19-Datos!$C$19)*(Datos!$D$19-Datos!$C$19)*N196),Datos!$E$19-SQRT((Datos!$E$19-Datos!$C$19)*(Datos!$E$19-Datos!$D$19)*(1-N196)))</f>
        <v>36680.0390062889</v>
      </c>
      <c r="P196" s="24" t="n">
        <f aca="true">RAND()</f>
        <v>0.890917251467321</v>
      </c>
      <c r="Q196" s="26" t="n">
        <f aca="false">IF(P196&lt;=(Datos!$D$23-Datos!$C$23)/(Datos!$E$23-Datos!$C$23),Datos!$C$23+SQRT((Datos!$E$23-Datos!$C$23)*(Datos!$D$23-Datos!$C$23)*P196),Datos!$E$23-SQRT((Datos!$E$23-Datos!$C$23)*(Datos!$E$23-Datos!$D$23)*(1-P196)))</f>
        <v>0.165987543136237</v>
      </c>
      <c r="R196" s="24" t="n">
        <f aca="true">RAND()</f>
        <v>0.726856974858623</v>
      </c>
      <c r="S196" s="26" t="n">
        <f aca="false">IF(R196&lt;=(Datos!$D$24-Datos!$C$24)/(Datos!$E$24-Datos!$C$24),Datos!$C$24+SQRT((Datos!$E$24-Datos!$C$24)*(Datos!$D$24-Datos!$C$24)*R196),Datos!$E$24-SQRT((Datos!$E$24-Datos!$C$24)*(Datos!$E$24-Datos!$D$24)*(1-R196)))</f>
        <v>0.157826650112027</v>
      </c>
      <c r="T196" s="24" t="n">
        <f aca="true">RAND()</f>
        <v>0.497581118677302</v>
      </c>
      <c r="U196" s="26" t="n">
        <f aca="false">IF(T196&lt;=(Datos!$D$25-Datos!$C$25)/(Datos!$E$25-Datos!$C$25),Datos!$C$25+SQRT((Datos!$E$25-Datos!$C$25)*(Datos!$D$25-Datos!$C$25)*T196),Datos!$E$25-SQRT((Datos!$E$25-Datos!$C$25)*(Datos!$E$25-Datos!$D$25)*(1-T196)))</f>
        <v>0.182493029078536</v>
      </c>
      <c r="V196" s="24" t="n">
        <f aca="true">RAND()</f>
        <v>0.608744552021137</v>
      </c>
      <c r="W196" s="26" t="n">
        <f aca="false">IF(V196&lt;=(Datos!$D$26-Datos!$C$26)/(Datos!$E$26-Datos!$C$26),Datos!$C$26+SQRT((Datos!$E$26-Datos!$C$26)*(Datos!$D$26-Datos!$C$26)*V196),Datos!$E$26-SQRT((Datos!$E$26-Datos!$C$26)*(Datos!$E$26-Datos!$D$26)*(1-V196)))</f>
        <v>0.21299467514092</v>
      </c>
      <c r="X196" s="24" t="n">
        <f aca="true">RAND()</f>
        <v>0.64585772030896</v>
      </c>
      <c r="Y196" s="26" t="n">
        <f aca="false">IF(X196&lt;=(Datos!$D$27-Datos!$C$27)/(Datos!$E$27-Datos!$C$27),Datos!$C$27+SQRT((Datos!$E$27-Datos!$C$27)*(Datos!$D$27-Datos!$C$27)*X196),Datos!$E$27-SQRT((Datos!$E$27-Datos!$C$27)*(Datos!$E$27-Datos!$D$27)*(1-X196)))</f>
        <v>0.236269366454033</v>
      </c>
      <c r="Z196" s="24" t="n">
        <f aca="false">(1+Q196)</f>
        <v>1.16598754313624</v>
      </c>
      <c r="AA196" s="24" t="n">
        <f aca="false">Z196*(1+S196)</f>
        <v>1.35001145114178</v>
      </c>
      <c r="AB196" s="24" t="n">
        <f aca="false">AA196*(1+U196)</f>
        <v>1.59637913015136</v>
      </c>
      <c r="AC196" s="24" t="n">
        <f aca="false">AB196*(1+W196)</f>
        <v>1.93639938437969</v>
      </c>
      <c r="AD196" s="24" t="n">
        <f aca="false">AC196*(1+Y196)</f>
        <v>2.39391124012906</v>
      </c>
      <c r="AE196" s="23" t="n">
        <f aca="false">E196*Q196</f>
        <v>4922.55869105865</v>
      </c>
      <c r="AF196" s="23" t="n">
        <f aca="false">AE196*(1+S196)</f>
        <v>5699.46963924828</v>
      </c>
      <c r="AG196" s="23" t="n">
        <f aca="false">AF196*(1+U196)</f>
        <v>6739.58311785585</v>
      </c>
      <c r="AH196" s="23" t="n">
        <f aca="false">AG196*(1+W196)</f>
        <v>8175.07843462878</v>
      </c>
      <c r="AI196" s="23" t="n">
        <f aca="false">AH196*(1+Y196)</f>
        <v>10106.5990370906</v>
      </c>
      <c r="AJ196" s="25" t="n">
        <f aca="false">G196*Z196</f>
        <v>38499.9197719127</v>
      </c>
      <c r="AK196" s="25" t="n">
        <f aca="false">I196*AA196</f>
        <v>56787.3353400279</v>
      </c>
      <c r="AL196" s="25" t="n">
        <f aca="false">K196*AB196</f>
        <v>54569.3644899378</v>
      </c>
      <c r="AM196" s="25" t="n">
        <f aca="false">M196*AC196</f>
        <v>67506.9693353594</v>
      </c>
      <c r="AN196" s="25" t="n">
        <f aca="false">O196*AD196</f>
        <v>87808.7576655272</v>
      </c>
      <c r="AO196" s="25" t="n">
        <f aca="false">C196/Datos!$D$8</f>
        <v>15376.595608809</v>
      </c>
      <c r="AP196" s="25" t="n">
        <f aca="false">AJ196-AO196</f>
        <v>23123.3241631037</v>
      </c>
      <c r="AQ196" s="25" t="n">
        <f aca="false">AK196-AO196</f>
        <v>41410.7397312189</v>
      </c>
      <c r="AR196" s="25" t="n">
        <f aca="false">AL196-AO196</f>
        <v>39192.7688811288</v>
      </c>
      <c r="AS196" s="25" t="n">
        <f aca="false">AM196-AO196</f>
        <v>52130.3737265504</v>
      </c>
      <c r="AT196" s="25" t="n">
        <f aca="false">AN196-AO196</f>
        <v>72432.1620567182</v>
      </c>
      <c r="AU196" s="25" t="n">
        <f aca="false">AP196*Datos!$D$6</f>
        <v>11561.6620815518</v>
      </c>
      <c r="AV196" s="25" t="n">
        <f aca="false">AQ196*Datos!$D$6</f>
        <v>20705.3698656094</v>
      </c>
      <c r="AW196" s="25" t="n">
        <f aca="false">AR196*Datos!$D$6</f>
        <v>19596.3844405644</v>
      </c>
      <c r="AX196" s="25" t="n">
        <f aca="false">AS196*Datos!$D$6</f>
        <v>26065.1868632752</v>
      </c>
      <c r="AY196" s="25" t="n">
        <f aca="false">AT196*Datos!$D$6</f>
        <v>36216.0810283591</v>
      </c>
      <c r="AZ196" s="25" t="n">
        <f aca="false">AJ196-AU196-AE196</f>
        <v>22015.6989993022</v>
      </c>
      <c r="BA196" s="25" t="n">
        <f aca="false">AK196-AV196-AF196</f>
        <v>30382.4958351702</v>
      </c>
      <c r="BB196" s="25" t="n">
        <f aca="false">AL196-AW196-AG196</f>
        <v>28233.3969315176</v>
      </c>
      <c r="BC196" s="25" t="n">
        <f aca="false">AM196-AX196-AH196</f>
        <v>33266.7040374554</v>
      </c>
      <c r="BD196" s="25" t="n">
        <f aca="false">AN196-AY196-AI196</f>
        <v>41486.0776000776</v>
      </c>
      <c r="BE196" s="25" t="n">
        <f aca="false">AZ196/Z196</f>
        <v>18881.5902270148</v>
      </c>
      <c r="BF196" s="25" t="n">
        <f aca="false">BA196/AA196</f>
        <v>22505.3615726548</v>
      </c>
      <c r="BG196" s="25" t="n">
        <f aca="false">BB196/AB196</f>
        <v>17685.8970392833</v>
      </c>
      <c r="BH196" s="25" t="n">
        <f aca="false">BC196/AC196</f>
        <v>17179.670839501</v>
      </c>
      <c r="BI196" s="25" t="n">
        <f aca="false">BD196/AD196</f>
        <v>17329.8311585859</v>
      </c>
      <c r="BJ196" s="25" t="n">
        <f aca="false">E196*AD196</f>
        <v>70994.2948613212</v>
      </c>
      <c r="BK196" s="25" t="n">
        <f aca="false">0.2*C196*AD196</f>
        <v>36810.205062847</v>
      </c>
      <c r="BL196" s="25" t="n">
        <f aca="false">BJ196+BK196</f>
        <v>107804.499924168</v>
      </c>
      <c r="BM196" s="25" t="n">
        <f aca="false">BK196*Datos!$D$6</f>
        <v>18405.1025314235</v>
      </c>
      <c r="BN196" s="25" t="n">
        <f aca="false">BL196-BM196</f>
        <v>89399.3973927447</v>
      </c>
      <c r="BO196" s="25" t="n">
        <f aca="false">BN196/AD196</f>
        <v>37344.4912635629</v>
      </c>
      <c r="BP196" s="25" t="n">
        <f aca="false">-(C196+E196)</f>
        <v>-106539.171503203</v>
      </c>
      <c r="BQ196" s="25" t="n">
        <f aca="false">BE196</f>
        <v>18881.5902270148</v>
      </c>
      <c r="BR196" s="25" t="n">
        <f aca="false">BF196</f>
        <v>22505.3615726548</v>
      </c>
      <c r="BS196" s="25" t="n">
        <f aca="false">BG196</f>
        <v>17685.8970392833</v>
      </c>
      <c r="BT196" s="25" t="n">
        <f aca="false">BH196</f>
        <v>17179.670839501</v>
      </c>
      <c r="BU196" s="25" t="n">
        <f aca="false">BI196+BO196</f>
        <v>54674.3224221489</v>
      </c>
      <c r="BV196" s="27" t="n">
        <f aca="false">IFERROR(IRR(BP196:BU196,0.1),NA())*100</f>
        <v>6.18174499826393</v>
      </c>
    </row>
    <row r="197" customFormat="false" ht="15" hidden="false" customHeight="true" outlineLevel="0" collapsed="false">
      <c r="A197" s="23" t="n">
        <v>196</v>
      </c>
      <c r="B197" s="24" t="n">
        <f aca="true">RAND()</f>
        <v>0.88138029500801</v>
      </c>
      <c r="C197" s="25" t="n">
        <f aca="false">IF(B197&lt;=(Datos!$D$14-Datos!$C$14)/(Datos!$E$14-Datos!$C$14),Datos!$C$14+SQRT((Datos!$E$14-Datos!$C$14)*(Datos!$D$14-Datos!$C$14)*B197),Datos!$E$14-SQRT((Datos!$E$14-Datos!$C$14)*(Datos!$E$14-Datos!$D$14)*(1-B197)))</f>
        <v>88069.2143598844</v>
      </c>
      <c r="D197" s="24" t="n">
        <f aca="true">RAND()</f>
        <v>0.874021506395026</v>
      </c>
      <c r="E197" s="25" t="n">
        <f aca="false">IF(D197&lt;=(Datos!$D$15-Datos!$C$15)/(Datos!$E$15-Datos!$C$15),Datos!$C$15+SQRT((Datos!$E$15-Datos!$C$15)*(Datos!$D$15-Datos!$C$15)*D197),Datos!$E$15-SQRT((Datos!$E$15-Datos!$C$15)*(Datos!$E$15-Datos!$D$15)*(1-D197)))</f>
        <v>35652.9580125393</v>
      </c>
      <c r="F197" s="24" t="n">
        <f aca="true">RAND()</f>
        <v>0.849953548799526</v>
      </c>
      <c r="G197" s="25" t="n">
        <f aca="false">IF(F197&lt;=(Datos!$D$19-Datos!$C$19)/(Datos!$E$19-Datos!$C$19),Datos!$C$19+SQRT((Datos!$E$19-Datos!$C$19)*(Datos!$D$19-Datos!$C$19)*F197),Datos!$E$19-SQRT((Datos!$E$19-Datos!$C$19)*(Datos!$E$19-Datos!$D$19)*(1-F197)))</f>
        <v>41645.3787337412</v>
      </c>
      <c r="H197" s="24" t="n">
        <f aca="true">RAND()</f>
        <v>0.540779298544489</v>
      </c>
      <c r="I197" s="25" t="n">
        <f aca="false">IF(H197&lt;=(Datos!$D$19-Datos!$C$19)/(Datos!$E$19-Datos!$C$19),Datos!$C$19+SQRT((Datos!$E$19-Datos!$C$19)*(Datos!$D$19-Datos!$C$19)*H197),Datos!$E$19-SQRT((Datos!$E$19-Datos!$C$19)*(Datos!$E$19-Datos!$D$19)*(1-H197)))</f>
        <v>39006.4918132241</v>
      </c>
      <c r="J197" s="24" t="n">
        <f aca="true">RAND()</f>
        <v>0.824359438302225</v>
      </c>
      <c r="K197" s="25" t="n">
        <f aca="false">IF(J197&lt;=(Datos!$D$19-Datos!$C$19)/(Datos!$E$19-Datos!$C$19),Datos!$C$19+SQRT((Datos!$E$19-Datos!$C$19)*(Datos!$D$19-Datos!$C$19)*J197),Datos!$E$19-SQRT((Datos!$E$19-Datos!$C$19)*(Datos!$E$19-Datos!$D$19)*(1-J197)))</f>
        <v>41370.5314263197</v>
      </c>
      <c r="L197" s="24" t="n">
        <f aca="true">RAND()</f>
        <v>0.50362370750762</v>
      </c>
      <c r="M197" s="25" t="n">
        <f aca="false">IF(L197&lt;=(Datos!$D$19-Datos!$C$19)/(Datos!$E$19-Datos!$C$19),Datos!$C$19+SQRT((Datos!$E$19-Datos!$C$19)*(Datos!$D$19-Datos!$C$19)*L197),Datos!$E$19-SQRT((Datos!$E$19-Datos!$C$19)*(Datos!$E$19-Datos!$D$19)*(1-L197)))</f>
        <v>38691.5796105278</v>
      </c>
      <c r="N197" s="24" t="n">
        <f aca="true">RAND()</f>
        <v>0.318779216062957</v>
      </c>
      <c r="O197" s="25" t="n">
        <f aca="false">IF(N197&lt;=(Datos!$D$19-Datos!$C$19)/(Datos!$E$19-Datos!$C$19),Datos!$C$19+SQRT((Datos!$E$19-Datos!$C$19)*(Datos!$D$19-Datos!$C$19)*N197),Datos!$E$19-SQRT((Datos!$E$19-Datos!$C$19)*(Datos!$E$19-Datos!$D$19)*(1-N197)))</f>
        <v>36914.9752284042</v>
      </c>
      <c r="P197" s="24" t="n">
        <f aca="true">RAND()</f>
        <v>0.389005449994916</v>
      </c>
      <c r="Q197" s="26" t="n">
        <f aca="false">IF(P197&lt;=(Datos!$D$23-Datos!$C$23)/(Datos!$E$23-Datos!$C$23),Datos!$C$23+SQRT((Datos!$E$23-Datos!$C$23)*(Datos!$D$23-Datos!$C$23)*P197),Datos!$E$23-SQRT((Datos!$E$23-Datos!$C$23)*(Datos!$E$23-Datos!$D$23)*(1-P197)))</f>
        <v>0.146461477849713</v>
      </c>
      <c r="R197" s="24" t="n">
        <f aca="true">RAND()</f>
        <v>0.702039017825688</v>
      </c>
      <c r="S197" s="26" t="n">
        <f aca="false">IF(R197&lt;=(Datos!$D$24-Datos!$C$24)/(Datos!$E$24-Datos!$C$24),Datos!$C$24+SQRT((Datos!$E$24-Datos!$C$24)*(Datos!$D$24-Datos!$C$24)*R197),Datos!$E$24-SQRT((Datos!$E$24-Datos!$C$24)*(Datos!$E$24-Datos!$D$24)*(1-R197)))</f>
        <v>0.156841205387288</v>
      </c>
      <c r="T197" s="24" t="n">
        <f aca="true">RAND()</f>
        <v>0.469142120829864</v>
      </c>
      <c r="U197" s="26" t="n">
        <f aca="false">IF(T197&lt;=(Datos!$D$25-Datos!$C$25)/(Datos!$E$25-Datos!$C$25),Datos!$C$25+SQRT((Datos!$E$25-Datos!$C$25)*(Datos!$D$25-Datos!$C$25)*T197),Datos!$E$25-SQRT((Datos!$E$25-Datos!$C$25)*(Datos!$E$25-Datos!$D$25)*(1-T197)))</f>
        <v>0.181446114830326</v>
      </c>
      <c r="V197" s="24" t="n">
        <f aca="true">RAND()</f>
        <v>0.440285259956492</v>
      </c>
      <c r="W197" s="26" t="n">
        <f aca="false">IF(V197&lt;=(Datos!$D$26-Datos!$C$26)/(Datos!$E$26-Datos!$C$26),Datos!$C$26+SQRT((Datos!$E$26-Datos!$C$26)*(Datos!$D$26-Datos!$C$26)*V197),Datos!$E$26-SQRT((Datos!$E$26-Datos!$C$26)*(Datos!$E$26-Datos!$D$26)*(1-V197)))</f>
        <v>0.20573939008382</v>
      </c>
      <c r="X197" s="24" t="n">
        <f aca="true">RAND()</f>
        <v>0.495588206764829</v>
      </c>
      <c r="Y197" s="26" t="n">
        <f aca="false">IF(X197&lt;=(Datos!$D$27-Datos!$C$27)/(Datos!$E$27-Datos!$C$27),Datos!$C$27+SQRT((Datos!$E$27-Datos!$C$27)*(Datos!$D$27-Datos!$C$27)*X197),Datos!$E$27-SQRT((Datos!$E$27-Datos!$C$27)*(Datos!$E$27-Datos!$D$27)*(1-X197)))</f>
        <v>0.227809735740562</v>
      </c>
      <c r="Z197" s="24" t="n">
        <f aca="false">(1+Q197)</f>
        <v>1.14646147784971</v>
      </c>
      <c r="AA197" s="24" t="n">
        <f aca="false">Z197*(1+S197)</f>
        <v>1.32627387796575</v>
      </c>
      <c r="AB197" s="24" t="n">
        <f aca="false">AA197*(1+U197)</f>
        <v>1.56692112032359</v>
      </c>
      <c r="AC197" s="24" t="n">
        <f aca="false">AB197*(1+W197)</f>
        <v>1.88929851592842</v>
      </c>
      <c r="AD197" s="24" t="n">
        <f aca="false">AC197*(1+Y197)</f>
        <v>2.31969911157711</v>
      </c>
      <c r="AE197" s="23" t="n">
        <f aca="false">E197*Q197</f>
        <v>5221.78492023027</v>
      </c>
      <c r="AF197" s="23" t="n">
        <f aca="false">AE197*(1+S197)</f>
        <v>6040.77596139236</v>
      </c>
      <c r="AG197" s="23" t="n">
        <f aca="false">AF197*(1+U197)</f>
        <v>7136.85129014743</v>
      </c>
      <c r="AH197" s="23" t="n">
        <f aca="false">AG197*(1+W197)</f>
        <v>8605.18272170128</v>
      </c>
      <c r="AI197" s="23" t="n">
        <f aca="false">AH197*(1+Y197)</f>
        <v>10565.5271235313</v>
      </c>
      <c r="AJ197" s="25" t="n">
        <f aca="false">G197*Z197</f>
        <v>47744.822448696</v>
      </c>
      <c r="AK197" s="25" t="n">
        <f aca="false">I197*AA197</f>
        <v>51733.2911629642</v>
      </c>
      <c r="AL197" s="25" t="n">
        <f aca="false">K197*AB197</f>
        <v>64824.3594509111</v>
      </c>
      <c r="AM197" s="25" t="n">
        <f aca="false">M197*AC197</f>
        <v>73099.9439370966</v>
      </c>
      <c r="AN197" s="25" t="n">
        <f aca="false">O197*AD197</f>
        <v>85631.6352412203</v>
      </c>
      <c r="AO197" s="25" t="n">
        <f aca="false">C197/Datos!$D$8</f>
        <v>17613.8428719769</v>
      </c>
      <c r="AP197" s="25" t="n">
        <f aca="false">AJ197-AO197</f>
        <v>30130.9795767191</v>
      </c>
      <c r="AQ197" s="25" t="n">
        <f aca="false">AK197-AO197</f>
        <v>34119.4482909873</v>
      </c>
      <c r="AR197" s="25" t="n">
        <f aca="false">AL197-AO197</f>
        <v>47210.5165789342</v>
      </c>
      <c r="AS197" s="25" t="n">
        <f aca="false">AM197-AO197</f>
        <v>55486.1010651197</v>
      </c>
      <c r="AT197" s="25" t="n">
        <f aca="false">AN197-AO197</f>
        <v>68017.7923692434</v>
      </c>
      <c r="AU197" s="25" t="n">
        <f aca="false">AP197*Datos!$D$6</f>
        <v>15065.4897883596</v>
      </c>
      <c r="AV197" s="25" t="n">
        <f aca="false">AQ197*Datos!$D$6</f>
        <v>17059.7241454937</v>
      </c>
      <c r="AW197" s="25" t="n">
        <f aca="false">AR197*Datos!$D$6</f>
        <v>23605.2582894671</v>
      </c>
      <c r="AX197" s="25" t="n">
        <f aca="false">AS197*Datos!$D$6</f>
        <v>27743.0505325598</v>
      </c>
      <c r="AY197" s="25" t="n">
        <f aca="false">AT197*Datos!$D$6</f>
        <v>34008.8961846217</v>
      </c>
      <c r="AZ197" s="25" t="n">
        <f aca="false">AJ197-AU197-AE197</f>
        <v>27457.5477401062</v>
      </c>
      <c r="BA197" s="25" t="n">
        <f aca="false">AK197-AV197-AF197</f>
        <v>28632.7910560782</v>
      </c>
      <c r="BB197" s="25" t="n">
        <f aca="false">AL197-AW197-AG197</f>
        <v>34082.2498712966</v>
      </c>
      <c r="BC197" s="25" t="n">
        <f aca="false">AM197-AX197-AH197</f>
        <v>36751.7106828354</v>
      </c>
      <c r="BD197" s="25" t="n">
        <f aca="false">AN197-AY197-AI197</f>
        <v>41057.2119330673</v>
      </c>
      <c r="BE197" s="25" t="n">
        <f aca="false">AZ197/Z197</f>
        <v>23949.8214903872</v>
      </c>
      <c r="BF197" s="25" t="n">
        <f aca="false">BA197/AA197</f>
        <v>21588.8976868</v>
      </c>
      <c r="BG197" s="25" t="n">
        <f aca="false">BB197/AB197</f>
        <v>21751.0948248998</v>
      </c>
      <c r="BH197" s="25" t="n">
        <f aca="false">BC197/AC197</f>
        <v>19452.5694976134</v>
      </c>
      <c r="BI197" s="25" t="n">
        <f aca="false">BD197/AD197</f>
        <v>17699.3695984793</v>
      </c>
      <c r="BJ197" s="25" t="n">
        <f aca="false">E197*AD197</f>
        <v>82704.1350267835</v>
      </c>
      <c r="BK197" s="25" t="n">
        <f aca="false">0.2*C197*AD197</f>
        <v>40858.8156615836</v>
      </c>
      <c r="BL197" s="25" t="n">
        <f aca="false">BJ197+BK197</f>
        <v>123562.950688367</v>
      </c>
      <c r="BM197" s="25" t="n">
        <f aca="false">BK197*Datos!$D$6</f>
        <v>20429.4078307918</v>
      </c>
      <c r="BN197" s="25" t="n">
        <f aca="false">BL197-BM197</f>
        <v>103133.542857575</v>
      </c>
      <c r="BO197" s="25" t="n">
        <f aca="false">BN197/AD197</f>
        <v>44459.8794485278</v>
      </c>
      <c r="BP197" s="25" t="n">
        <f aca="false">-(C197+E197)</f>
        <v>-123722.172372424</v>
      </c>
      <c r="BQ197" s="25" t="n">
        <f aca="false">BE197</f>
        <v>23949.8214903872</v>
      </c>
      <c r="BR197" s="25" t="n">
        <f aca="false">BF197</f>
        <v>21588.8976868</v>
      </c>
      <c r="BS197" s="25" t="n">
        <f aca="false">BG197</f>
        <v>21751.0948248998</v>
      </c>
      <c r="BT197" s="25" t="n">
        <f aca="false">BH197</f>
        <v>19452.5694976134</v>
      </c>
      <c r="BU197" s="25" t="n">
        <f aca="false">BI197+BO197</f>
        <v>62159.249047007</v>
      </c>
      <c r="BV197" s="27" t="n">
        <f aca="false">IFERROR(IRR(BP197:BU197,0.1),NA())*100</f>
        <v>5.540915112846</v>
      </c>
    </row>
    <row r="198" customFormat="false" ht="15" hidden="false" customHeight="true" outlineLevel="0" collapsed="false">
      <c r="A198" s="23" t="n">
        <v>197</v>
      </c>
      <c r="B198" s="24" t="n">
        <f aca="true">RAND()</f>
        <v>0.96542253162951</v>
      </c>
      <c r="C198" s="25" t="n">
        <f aca="false">IF(B198&lt;=(Datos!$D$14-Datos!$C$14)/(Datos!$E$14-Datos!$C$14),Datos!$C$14+SQRT((Datos!$E$14-Datos!$C$14)*(Datos!$D$14-Datos!$C$14)*B198),Datos!$E$14-SQRT((Datos!$E$14-Datos!$C$14)*(Datos!$E$14-Datos!$D$14)*(1-B198)))</f>
        <v>93558.4969110783</v>
      </c>
      <c r="D198" s="24" t="n">
        <f aca="true">RAND()</f>
        <v>0.492188300733397</v>
      </c>
      <c r="E198" s="25" t="n">
        <f aca="false">IF(D198&lt;=(Datos!$D$15-Datos!$C$15)/(Datos!$E$15-Datos!$C$15),Datos!$C$15+SQRT((Datos!$E$15-Datos!$C$15)*(Datos!$D$15-Datos!$C$15)*D198),Datos!$E$15-SQRT((Datos!$E$15-Datos!$C$15)*(Datos!$E$15-Datos!$D$15)*(1-D198)))</f>
        <v>31272.3568536523</v>
      </c>
      <c r="F198" s="24" t="n">
        <f aca="true">RAND()</f>
        <v>0.117867655733751</v>
      </c>
      <c r="G198" s="25" t="n">
        <f aca="false">IF(F198&lt;=(Datos!$D$19-Datos!$C$19)/(Datos!$E$19-Datos!$C$19),Datos!$C$19+SQRT((Datos!$E$19-Datos!$C$19)*(Datos!$D$19-Datos!$C$19)*F198),Datos!$E$19-SQRT((Datos!$E$19-Datos!$C$19)*(Datos!$E$19-Datos!$D$19)*(1-F198)))</f>
        <v>34204.7768502101</v>
      </c>
      <c r="H198" s="24" t="n">
        <f aca="true">RAND()</f>
        <v>0.781345415594301</v>
      </c>
      <c r="I198" s="25" t="n">
        <f aca="false">IF(H198&lt;=(Datos!$D$19-Datos!$C$19)/(Datos!$E$19-Datos!$C$19),Datos!$C$19+SQRT((Datos!$E$19-Datos!$C$19)*(Datos!$D$19-Datos!$C$19)*H198),Datos!$E$19-SQRT((Datos!$E$19-Datos!$C$19)*(Datos!$E$19-Datos!$D$19)*(1-H198)))</f>
        <v>40950.4205365955</v>
      </c>
      <c r="J198" s="24" t="n">
        <f aca="true">RAND()</f>
        <v>0.321211656418566</v>
      </c>
      <c r="K198" s="25" t="n">
        <f aca="false">IF(J198&lt;=(Datos!$D$19-Datos!$C$19)/(Datos!$E$19-Datos!$C$19),Datos!$C$19+SQRT((Datos!$E$19-Datos!$C$19)*(Datos!$D$19-Datos!$C$19)*J198),Datos!$E$19-SQRT((Datos!$E$19-Datos!$C$19)*(Datos!$E$19-Datos!$D$19)*(1-J198)))</f>
        <v>36941.3074029886</v>
      </c>
      <c r="L198" s="24" t="n">
        <f aca="true">RAND()</f>
        <v>0.254904592786314</v>
      </c>
      <c r="M198" s="25" t="n">
        <f aca="false">IF(L198&lt;=(Datos!$D$19-Datos!$C$19)/(Datos!$E$19-Datos!$C$19),Datos!$C$19+SQRT((Datos!$E$19-Datos!$C$19)*(Datos!$D$19-Datos!$C$19)*L198),Datos!$E$19-SQRT((Datos!$E$19-Datos!$C$19)*(Datos!$E$19-Datos!$D$19)*(1-L198)))</f>
        <v>36183.501347776</v>
      </c>
      <c r="N198" s="24" t="n">
        <f aca="true">RAND()</f>
        <v>0.951146893483495</v>
      </c>
      <c r="O198" s="25" t="n">
        <f aca="false">IF(N198&lt;=(Datos!$D$19-Datos!$C$19)/(Datos!$E$19-Datos!$C$19),Datos!$C$19+SQRT((Datos!$E$19-Datos!$C$19)*(Datos!$D$19-Datos!$C$19)*N198),Datos!$E$19-SQRT((Datos!$E$19-Datos!$C$19)*(Datos!$E$19-Datos!$D$19)*(1-N198)))</f>
        <v>43085.8466653014</v>
      </c>
      <c r="P198" s="24" t="n">
        <f aca="true">RAND()</f>
        <v>0.25802109756132</v>
      </c>
      <c r="Q198" s="26" t="n">
        <f aca="false">IF(P198&lt;=(Datos!$D$23-Datos!$C$23)/(Datos!$E$23-Datos!$C$23),Datos!$C$23+SQRT((Datos!$E$23-Datos!$C$23)*(Datos!$D$23-Datos!$C$23)*P198),Datos!$E$23-SQRT((Datos!$E$23-Datos!$C$23)*(Datos!$E$23-Datos!$D$23)*(1-P198)))</f>
        <v>0.14155082308429</v>
      </c>
      <c r="R198" s="24" t="n">
        <f aca="true">RAND()</f>
        <v>0.243785810072397</v>
      </c>
      <c r="S198" s="26" t="n">
        <f aca="false">IF(R198&lt;=(Datos!$D$24-Datos!$C$24)/(Datos!$E$24-Datos!$C$24),Datos!$C$24+SQRT((Datos!$E$24-Datos!$C$24)*(Datos!$D$24-Datos!$C$24)*R198),Datos!$E$24-SQRT((Datos!$E$24-Datos!$C$24)*(Datos!$E$24-Datos!$D$24)*(1-R198)))</f>
        <v>0.140947898656675</v>
      </c>
      <c r="T198" s="24" t="n">
        <f aca="true">RAND()</f>
        <v>0.41864029536546</v>
      </c>
      <c r="U198" s="26" t="n">
        <f aca="false">IF(T198&lt;=(Datos!$D$25-Datos!$C$25)/(Datos!$E$25-Datos!$C$25),Datos!$C$25+SQRT((Datos!$E$25-Datos!$C$25)*(Datos!$D$25-Datos!$C$25)*T198),Datos!$E$25-SQRT((Datos!$E$25-Datos!$C$25)*(Datos!$E$25-Datos!$D$25)*(1-T198)))</f>
        <v>0.179650373020714</v>
      </c>
      <c r="V198" s="24" t="n">
        <f aca="true">RAND()</f>
        <v>0.874974582572981</v>
      </c>
      <c r="W198" s="26" t="n">
        <f aca="false">IF(V198&lt;=(Datos!$D$26-Datos!$C$26)/(Datos!$E$26-Datos!$C$26),Datos!$C$26+SQRT((Datos!$E$26-Datos!$C$26)*(Datos!$D$26-Datos!$C$26)*V198),Datos!$E$26-SQRT((Datos!$E$26-Datos!$C$26)*(Datos!$E$26-Datos!$D$26)*(1-V198)))</f>
        <v>0.229081372870225</v>
      </c>
      <c r="X198" s="24" t="n">
        <f aca="true">RAND()</f>
        <v>0.18533397485182</v>
      </c>
      <c r="Y198" s="26" t="n">
        <f aca="false">IF(X198&lt;=(Datos!$D$27-Datos!$C$27)/(Datos!$E$27-Datos!$C$27),Datos!$C$27+SQRT((Datos!$E$27-Datos!$C$27)*(Datos!$D$27-Datos!$C$27)*X198),Datos!$E$27-SQRT((Datos!$E$27-Datos!$C$27)*(Datos!$E$27-Datos!$D$27)*(1-X198)))</f>
        <v>0.212369660974184</v>
      </c>
      <c r="Z198" s="24" t="n">
        <f aca="false">(1+Q198)</f>
        <v>1.14155082308429</v>
      </c>
      <c r="AA198" s="24" t="n">
        <f aca="false">Z198*(1+S198)</f>
        <v>1.30245001280782</v>
      </c>
      <c r="AB198" s="24" t="n">
        <f aca="false">AA198*(1+U198)</f>
        <v>1.53643564344958</v>
      </c>
      <c r="AC198" s="24" t="n">
        <f aca="false">AB198*(1+W198)</f>
        <v>1.88840442997775</v>
      </c>
      <c r="AD198" s="24" t="n">
        <f aca="false">AC198*(1+Y198)</f>
        <v>2.28944423855427</v>
      </c>
      <c r="AE198" s="23" t="n">
        <f aca="false">E198*Q198</f>
        <v>4426.62785242012</v>
      </c>
      <c r="AF198" s="23" t="n">
        <f aca="false">AE198*(1+S198)</f>
        <v>5050.55174635385</v>
      </c>
      <c r="AG198" s="23" t="n">
        <f aca="false">AF198*(1+U198)</f>
        <v>5957.88525154674</v>
      </c>
      <c r="AH198" s="23" t="n">
        <f aca="false">AG198*(1+W198)</f>
        <v>7322.72578437433</v>
      </c>
      <c r="AI198" s="23" t="n">
        <f aca="false">AH198*(1+Y198)</f>
        <v>8877.85057660882</v>
      </c>
      <c r="AJ198" s="25" t="n">
        <f aca="false">G198*Z198</f>
        <v>39046.4911667718</v>
      </c>
      <c r="AK198" s="25" t="n">
        <f aca="false">I198*AA198</f>
        <v>53335.8757523744</v>
      </c>
      <c r="AL198" s="25" t="n">
        <f aca="false">K198*AB198</f>
        <v>56757.9414095795</v>
      </c>
      <c r="AM198" s="25" t="n">
        <f aca="false">M198*AC198</f>
        <v>68329.0842372461</v>
      </c>
      <c r="AN198" s="25" t="n">
        <f aca="false">O198*AD198</f>
        <v>98642.6434111071</v>
      </c>
      <c r="AO198" s="25" t="n">
        <f aca="false">C198/Datos!$D$8</f>
        <v>18711.6993822157</v>
      </c>
      <c r="AP198" s="25" t="n">
        <f aca="false">AJ198-AO198</f>
        <v>20334.7917845561</v>
      </c>
      <c r="AQ198" s="25" t="n">
        <f aca="false">AK198-AO198</f>
        <v>34624.1763701587</v>
      </c>
      <c r="AR198" s="25" t="n">
        <f aca="false">AL198-AO198</f>
        <v>38046.2420273638</v>
      </c>
      <c r="AS198" s="25" t="n">
        <f aca="false">AM198-AO198</f>
        <v>49617.3848550304</v>
      </c>
      <c r="AT198" s="25" t="n">
        <f aca="false">AN198-AO198</f>
        <v>79930.9440288914</v>
      </c>
      <c r="AU198" s="25" t="n">
        <f aca="false">AP198*Datos!$D$6</f>
        <v>10167.3958922781</v>
      </c>
      <c r="AV198" s="25" t="n">
        <f aca="false">AQ198*Datos!$D$6</f>
        <v>17312.0881850794</v>
      </c>
      <c r="AW198" s="25" t="n">
        <f aca="false">AR198*Datos!$D$6</f>
        <v>19023.1210136819</v>
      </c>
      <c r="AX198" s="25" t="n">
        <f aca="false">AS198*Datos!$D$6</f>
        <v>24808.6924275152</v>
      </c>
      <c r="AY198" s="25" t="n">
        <f aca="false">AT198*Datos!$D$6</f>
        <v>39965.4720144457</v>
      </c>
      <c r="AZ198" s="25" t="n">
        <f aca="false">AJ198-AU198-AE198</f>
        <v>24452.4674220736</v>
      </c>
      <c r="BA198" s="25" t="n">
        <f aca="false">AK198-AV198-AF198</f>
        <v>30973.2358209412</v>
      </c>
      <c r="BB198" s="25" t="n">
        <f aca="false">AL198-AW198-AG198</f>
        <v>31776.9351443508</v>
      </c>
      <c r="BC198" s="25" t="n">
        <f aca="false">AM198-AX198-AH198</f>
        <v>36197.6660253566</v>
      </c>
      <c r="BD198" s="25" t="n">
        <f aca="false">AN198-AY198-AI198</f>
        <v>49799.3208200526</v>
      </c>
      <c r="BE198" s="25" t="n">
        <f aca="false">AZ198/Z198</f>
        <v>21420.3931420302</v>
      </c>
      <c r="BF198" s="25" t="n">
        <f aca="false">BA198/AA198</f>
        <v>23780.7482178676</v>
      </c>
      <c r="BG198" s="25" t="n">
        <f aca="false">BB198/AB198</f>
        <v>20682.2428780719</v>
      </c>
      <c r="BH198" s="25" t="n">
        <f aca="false">BC198/AC198</f>
        <v>19168.3865228928</v>
      </c>
      <c r="BI198" s="25" t="n">
        <f aca="false">BD198/AD198</f>
        <v>21751.7072403124</v>
      </c>
      <c r="BJ198" s="25" t="n">
        <f aca="false">E198*AD198</f>
        <v>71596.3172246075</v>
      </c>
      <c r="BK198" s="25" t="n">
        <f aca="false">0.2*C198*AD198</f>
        <v>42839.3923441732</v>
      </c>
      <c r="BL198" s="25" t="n">
        <f aca="false">BJ198+BK198</f>
        <v>114435.709568781</v>
      </c>
      <c r="BM198" s="25" t="n">
        <f aca="false">BK198*Datos!$D$6</f>
        <v>21419.6961720866</v>
      </c>
      <c r="BN198" s="25" t="n">
        <f aca="false">BL198-BM198</f>
        <v>93016.0133966941</v>
      </c>
      <c r="BO198" s="25" t="n">
        <f aca="false">BN198/AD198</f>
        <v>40628.2065447601</v>
      </c>
      <c r="BP198" s="25" t="n">
        <f aca="false">-(C198+E198)</f>
        <v>-124830.853764731</v>
      </c>
      <c r="BQ198" s="25" t="n">
        <f aca="false">BE198</f>
        <v>21420.3931420302</v>
      </c>
      <c r="BR198" s="25" t="n">
        <f aca="false">BF198</f>
        <v>23780.7482178676</v>
      </c>
      <c r="BS198" s="25" t="n">
        <f aca="false">BG198</f>
        <v>20682.2428780719</v>
      </c>
      <c r="BT198" s="25" t="n">
        <f aca="false">BH198</f>
        <v>19168.3865228928</v>
      </c>
      <c r="BU198" s="25" t="n">
        <f aca="false">BI198+BO198</f>
        <v>62379.9137850725</v>
      </c>
      <c r="BV198" s="27" t="n">
        <f aca="false">IFERROR(IRR(BP198:BU198,0.1),NA())*100</f>
        <v>4.91403153176461</v>
      </c>
    </row>
    <row r="199" customFormat="false" ht="15" hidden="false" customHeight="true" outlineLevel="0" collapsed="false">
      <c r="A199" s="23" t="n">
        <v>198</v>
      </c>
      <c r="B199" s="24" t="n">
        <f aca="true">RAND()</f>
        <v>0.487676568423288</v>
      </c>
      <c r="C199" s="25" t="n">
        <f aca="false">IF(B199&lt;=(Datos!$D$14-Datos!$C$14)/(Datos!$E$14-Datos!$C$14),Datos!$C$14+SQRT((Datos!$E$14-Datos!$C$14)*(Datos!$D$14-Datos!$C$14)*B199),Datos!$E$14-SQRT((Datos!$E$14-Datos!$C$14)*(Datos!$E$14-Datos!$D$14)*(1-B199)))</f>
        <v>75205.0787883475</v>
      </c>
      <c r="D199" s="24" t="n">
        <f aca="true">RAND()</f>
        <v>0.0101186337468319</v>
      </c>
      <c r="E199" s="25" t="n">
        <f aca="false">IF(D199&lt;=(Datos!$D$15-Datos!$C$15)/(Datos!$E$15-Datos!$C$15),Datos!$C$15+SQRT((Datos!$E$15-Datos!$C$15)*(Datos!$D$15-Datos!$C$15)*D199),Datos!$E$15-SQRT((Datos!$E$15-Datos!$C$15)*(Datos!$E$15-Datos!$D$15)*(1-D199)))</f>
        <v>25871.1472499023</v>
      </c>
      <c r="F199" s="24" t="n">
        <f aca="true">RAND()</f>
        <v>0.240601546052973</v>
      </c>
      <c r="G199" s="25" t="n">
        <f aca="false">IF(F199&lt;=(Datos!$D$19-Datos!$C$19)/(Datos!$E$19-Datos!$C$19),Datos!$C$19+SQRT((Datos!$E$19-Datos!$C$19)*(Datos!$D$19-Datos!$C$19)*F199),Datos!$E$19-SQRT((Datos!$E$19-Datos!$C$19)*(Datos!$E$19-Datos!$D$19)*(1-F199)))</f>
        <v>36007.5146198695</v>
      </c>
      <c r="H199" s="24" t="n">
        <f aca="true">RAND()</f>
        <v>0.709134523159554</v>
      </c>
      <c r="I199" s="25" t="n">
        <f aca="false">IF(H199&lt;=(Datos!$D$19-Datos!$C$19)/(Datos!$E$19-Datos!$C$19),Datos!$C$19+SQRT((Datos!$E$19-Datos!$C$19)*(Datos!$D$19-Datos!$C$19)*H199),Datos!$E$19-SQRT((Datos!$E$19-Datos!$C$19)*(Datos!$E$19-Datos!$D$19)*(1-H199)))</f>
        <v>40329.3564936903</v>
      </c>
      <c r="J199" s="24" t="n">
        <f aca="true">RAND()</f>
        <v>0.190290265477617</v>
      </c>
      <c r="K199" s="25" t="n">
        <f aca="false">IF(J199&lt;=(Datos!$D$19-Datos!$C$19)/(Datos!$E$19-Datos!$C$19),Datos!$C$19+SQRT((Datos!$E$19-Datos!$C$19)*(Datos!$D$19-Datos!$C$19)*J199),Datos!$E$19-SQRT((Datos!$E$19-Datos!$C$19)*(Datos!$E$19-Datos!$D$19)*(1-J199)))</f>
        <v>35342.6154476663</v>
      </c>
      <c r="L199" s="24" t="n">
        <f aca="true">RAND()</f>
        <v>0.716156741107074</v>
      </c>
      <c r="M199" s="25" t="n">
        <f aca="false">IF(L199&lt;=(Datos!$D$19-Datos!$C$19)/(Datos!$E$19-Datos!$C$19),Datos!$C$19+SQRT((Datos!$E$19-Datos!$C$19)*(Datos!$D$19-Datos!$C$19)*L199),Datos!$E$19-SQRT((Datos!$E$19-Datos!$C$19)*(Datos!$E$19-Datos!$D$19)*(1-L199)))</f>
        <v>40386.0814466476</v>
      </c>
      <c r="N199" s="24" t="n">
        <f aca="true">RAND()</f>
        <v>0.653454779001526</v>
      </c>
      <c r="O199" s="25" t="n">
        <f aca="false">IF(N199&lt;=(Datos!$D$19-Datos!$C$19)/(Datos!$E$19-Datos!$C$19),Datos!$C$19+SQRT((Datos!$E$19-Datos!$C$19)*(Datos!$D$19-Datos!$C$19)*N199),Datos!$E$19-SQRT((Datos!$E$19-Datos!$C$19)*(Datos!$E$19-Datos!$D$19)*(1-N199)))</f>
        <v>39900.4149837383</v>
      </c>
      <c r="P199" s="24" t="n">
        <f aca="true">RAND()</f>
        <v>0.764944531977266</v>
      </c>
      <c r="Q199" s="26" t="n">
        <f aca="false">IF(P199&lt;=(Datos!$D$23-Datos!$C$23)/(Datos!$E$23-Datos!$C$23),Datos!$C$23+SQRT((Datos!$E$23-Datos!$C$23)*(Datos!$D$23-Datos!$C$23)*P199),Datos!$E$23-SQRT((Datos!$E$23-Datos!$C$23)*(Datos!$E$23-Datos!$D$23)*(1-P199)))</f>
        <v>0.159430609089209</v>
      </c>
      <c r="R199" s="24" t="n">
        <f aca="true">RAND()</f>
        <v>0.125822377179918</v>
      </c>
      <c r="S199" s="26" t="n">
        <f aca="false">IF(R199&lt;=(Datos!$D$24-Datos!$C$24)/(Datos!$E$24-Datos!$C$24),Datos!$C$24+SQRT((Datos!$E$24-Datos!$C$24)*(Datos!$D$24-Datos!$C$24)*R199),Datos!$E$24-SQRT((Datos!$E$24-Datos!$C$24)*(Datos!$E$24-Datos!$D$24)*(1-R199)))</f>
        <v>0.13504926174016</v>
      </c>
      <c r="T199" s="24" t="n">
        <f aca="true">RAND()</f>
        <v>0.961211357450161</v>
      </c>
      <c r="U199" s="26" t="n">
        <f aca="false">IF(T199&lt;=(Datos!$D$25-Datos!$C$25)/(Datos!$E$25-Datos!$C$25),Datos!$C$25+SQRT((Datos!$E$25-Datos!$C$25)*(Datos!$D$25-Datos!$C$25)*T199),Datos!$E$25-SQRT((Datos!$E$25-Datos!$C$25)*(Datos!$E$25-Datos!$D$25)*(1-T199)))</f>
        <v>0.209578474241285</v>
      </c>
      <c r="V199" s="24" t="n">
        <f aca="true">RAND()</f>
        <v>0.556339905578172</v>
      </c>
      <c r="W199" s="26" t="n">
        <f aca="false">IF(V199&lt;=(Datos!$D$26-Datos!$C$26)/(Datos!$E$26-Datos!$C$26),Datos!$C$26+SQRT((Datos!$E$26-Datos!$C$26)*(Datos!$D$26-Datos!$C$26)*V199),Datos!$E$26-SQRT((Datos!$E$26-Datos!$C$26)*(Datos!$E$26-Datos!$D$26)*(1-V199)))</f>
        <v>0.21059428556064</v>
      </c>
      <c r="X199" s="24" t="n">
        <f aca="true">RAND()</f>
        <v>0.66167336461354</v>
      </c>
      <c r="Y199" s="26" t="n">
        <f aca="false">IF(X199&lt;=(Datos!$D$27-Datos!$C$27)/(Datos!$E$27-Datos!$C$27),Datos!$C$27+SQRT((Datos!$E$27-Datos!$C$27)*(Datos!$D$27-Datos!$C$27)*X199),Datos!$E$27-SQRT((Datos!$E$27-Datos!$C$27)*(Datos!$E$27-Datos!$D$27)*(1-X199)))</f>
        <v>0.237257002549109</v>
      </c>
      <c r="Z199" s="24" t="n">
        <f aca="false">(1+Q199)</f>
        <v>1.15943060908921</v>
      </c>
      <c r="AA199" s="24" t="n">
        <f aca="false">Z199*(1+S199)</f>
        <v>1.31601085688565</v>
      </c>
      <c r="AB199" s="24" t="n">
        <f aca="false">AA199*(1+U199)</f>
        <v>1.59181840435671</v>
      </c>
      <c r="AC199" s="24" t="n">
        <f aca="false">AB199*(1+W199)</f>
        <v>1.92704626396449</v>
      </c>
      <c r="AD199" s="24" t="n">
        <f aca="false">AC199*(1+Y199)</f>
        <v>2.38425148432617</v>
      </c>
      <c r="AE199" s="23" t="n">
        <f aca="false">E199*Q199</f>
        <v>4124.65276388855</v>
      </c>
      <c r="AF199" s="23" t="n">
        <f aca="false">AE199*(1+S199)</f>
        <v>4681.68407458621</v>
      </c>
      <c r="AG199" s="23" t="n">
        <f aca="false">AF199*(1+U199)</f>
        <v>5662.86427981771</v>
      </c>
      <c r="AH199" s="23" t="n">
        <f aca="false">AG199*(1+W199)</f>
        <v>6855.43113705279</v>
      </c>
      <c r="AI199" s="23" t="n">
        <f aca="false">AH199*(1+Y199)</f>
        <v>8481.93017981176</v>
      </c>
      <c r="AJ199" s="25" t="n">
        <f aca="false">G199*Z199</f>
        <v>41748.2146075039</v>
      </c>
      <c r="AK199" s="25" t="n">
        <f aca="false">I199*AA199</f>
        <v>53073.8709969082</v>
      </c>
      <c r="AL199" s="25" t="n">
        <f aca="false">K199*AB199</f>
        <v>56259.0257276971</v>
      </c>
      <c r="AM199" s="25" t="n">
        <f aca="false">M199*AC199</f>
        <v>77825.847367928</v>
      </c>
      <c r="AN199" s="25" t="n">
        <f aca="false">O199*AD199</f>
        <v>95132.6236502079</v>
      </c>
      <c r="AO199" s="25" t="n">
        <f aca="false">C199/Datos!$D$8</f>
        <v>15041.0157576695</v>
      </c>
      <c r="AP199" s="25" t="n">
        <f aca="false">AJ199-AO199</f>
        <v>26707.1988498344</v>
      </c>
      <c r="AQ199" s="25" t="n">
        <f aca="false">AK199-AO199</f>
        <v>38032.8552392387</v>
      </c>
      <c r="AR199" s="25" t="n">
        <f aca="false">AL199-AO199</f>
        <v>41218.0099700276</v>
      </c>
      <c r="AS199" s="25" t="n">
        <f aca="false">AM199-AO199</f>
        <v>62784.8316102585</v>
      </c>
      <c r="AT199" s="25" t="n">
        <f aca="false">AN199-AO199</f>
        <v>80091.6078925384</v>
      </c>
      <c r="AU199" s="25" t="n">
        <f aca="false">AP199*Datos!$D$6</f>
        <v>13353.5994249172</v>
      </c>
      <c r="AV199" s="25" t="n">
        <f aca="false">AQ199*Datos!$D$6</f>
        <v>19016.4276196194</v>
      </c>
      <c r="AW199" s="25" t="n">
        <f aca="false">AR199*Datos!$D$6</f>
        <v>20609.0049850138</v>
      </c>
      <c r="AX199" s="25" t="n">
        <f aca="false">AS199*Datos!$D$6</f>
        <v>31392.4158051292</v>
      </c>
      <c r="AY199" s="25" t="n">
        <f aca="false">AT199*Datos!$D$6</f>
        <v>40045.8039462692</v>
      </c>
      <c r="AZ199" s="25" t="n">
        <f aca="false">AJ199-AU199-AE199</f>
        <v>24269.9624186982</v>
      </c>
      <c r="BA199" s="25" t="n">
        <f aca="false">AK199-AV199-AF199</f>
        <v>29375.7593027026</v>
      </c>
      <c r="BB199" s="25" t="n">
        <f aca="false">AL199-AW199-AG199</f>
        <v>29987.1564628656</v>
      </c>
      <c r="BC199" s="25" t="n">
        <f aca="false">AM199-AX199-AH199</f>
        <v>39578.0004257459</v>
      </c>
      <c r="BD199" s="25" t="n">
        <f aca="false">AN199-AY199-AI199</f>
        <v>46604.889524127</v>
      </c>
      <c r="BE199" s="25" t="n">
        <f aca="false">AZ199/Z199</f>
        <v>20932.6562783808</v>
      </c>
      <c r="BF199" s="25" t="n">
        <f aca="false">BA199/AA199</f>
        <v>22321.8213960792</v>
      </c>
      <c r="BG199" s="25" t="n">
        <f aca="false">BB199/AB199</f>
        <v>18838.3023973039</v>
      </c>
      <c r="BH199" s="25" t="n">
        <f aca="false">BC199/AC199</f>
        <v>20538.1682660397</v>
      </c>
      <c r="BI199" s="25" t="n">
        <f aca="false">BD199/AD199</f>
        <v>19546.9688623465</v>
      </c>
      <c r="BJ199" s="25" t="n">
        <f aca="false">E199*AD199</f>
        <v>61683.3212318004</v>
      </c>
      <c r="BK199" s="25" t="n">
        <f aca="false">0.2*C199*AD199</f>
        <v>35861.5641459968</v>
      </c>
      <c r="BL199" s="25" t="n">
        <f aca="false">BJ199+BK199</f>
        <v>97544.8853777972</v>
      </c>
      <c r="BM199" s="25" t="n">
        <f aca="false">BK199*Datos!$D$6</f>
        <v>17930.7820729984</v>
      </c>
      <c r="BN199" s="25" t="n">
        <f aca="false">BL199-BM199</f>
        <v>79614.1033047988</v>
      </c>
      <c r="BO199" s="25" t="n">
        <f aca="false">BN199/AD199</f>
        <v>33391.6551287371</v>
      </c>
      <c r="BP199" s="25" t="n">
        <f aca="false">-(C199+E199)</f>
        <v>-101076.22603825</v>
      </c>
      <c r="BQ199" s="25" t="n">
        <f aca="false">BE199</f>
        <v>20932.6562783808</v>
      </c>
      <c r="BR199" s="25" t="n">
        <f aca="false">BF199</f>
        <v>22321.8213960792</v>
      </c>
      <c r="BS199" s="25" t="n">
        <f aca="false">BG199</f>
        <v>18838.3023973039</v>
      </c>
      <c r="BT199" s="25" t="n">
        <f aca="false">BH199</f>
        <v>20538.1682660397</v>
      </c>
      <c r="BU199" s="25" t="n">
        <f aca="false">BI199+BO199</f>
        <v>52938.6239910836</v>
      </c>
      <c r="BV199" s="27" t="n">
        <f aca="false">IFERROR(IRR(BP199:BU199,0.1),NA())*100</f>
        <v>9.13847339291556</v>
      </c>
    </row>
    <row r="200" customFormat="false" ht="15" hidden="false" customHeight="true" outlineLevel="0" collapsed="false">
      <c r="A200" s="23" t="n">
        <v>199</v>
      </c>
      <c r="B200" s="24" t="n">
        <f aca="true">RAND()</f>
        <v>0.836392295365518</v>
      </c>
      <c r="C200" s="25" t="n">
        <f aca="false">IF(B200&lt;=(Datos!$D$14-Datos!$C$14)/(Datos!$E$14-Datos!$C$14),Datos!$C$14+SQRT((Datos!$E$14-Datos!$C$14)*(Datos!$D$14-Datos!$C$14)*B200),Datos!$E$14-SQRT((Datos!$E$14-Datos!$C$14)*(Datos!$E$14-Datos!$D$14)*(1-B200)))</f>
        <v>85988.2461639744</v>
      </c>
      <c r="D200" s="24" t="n">
        <f aca="true">RAND()</f>
        <v>0.391826307752102</v>
      </c>
      <c r="E200" s="25" t="n">
        <f aca="false">IF(D200&lt;=(Datos!$D$15-Datos!$C$15)/(Datos!$E$15-Datos!$C$15),Datos!$C$15+SQRT((Datos!$E$15-Datos!$C$15)*(Datos!$D$15-Datos!$C$15)*D200),Datos!$E$15-SQRT((Datos!$E$15-Datos!$C$15)*(Datos!$E$15-Datos!$D$15)*(1-D200)))</f>
        <v>30448.766894417</v>
      </c>
      <c r="F200" s="24" t="n">
        <f aca="true">RAND()</f>
        <v>0.119976690980493</v>
      </c>
      <c r="G200" s="25" t="n">
        <f aca="false">IF(F200&lt;=(Datos!$D$19-Datos!$C$19)/(Datos!$E$19-Datos!$C$19),Datos!$C$19+SQRT((Datos!$E$19-Datos!$C$19)*(Datos!$D$19-Datos!$C$19)*F200),Datos!$E$19-SQRT((Datos!$E$19-Datos!$C$19)*(Datos!$E$19-Datos!$D$19)*(1-F200)))</f>
        <v>34242.2286179641</v>
      </c>
      <c r="H200" s="24" t="n">
        <f aca="true">RAND()</f>
        <v>0.910150102609231</v>
      </c>
      <c r="I200" s="25" t="n">
        <f aca="false">IF(H200&lt;=(Datos!$D$19-Datos!$C$19)/(Datos!$E$19-Datos!$C$19),Datos!$C$19+SQRT((Datos!$E$19-Datos!$C$19)*(Datos!$D$19-Datos!$C$19)*H200),Datos!$E$19-SQRT((Datos!$E$19-Datos!$C$19)*(Datos!$E$19-Datos!$D$19)*(1-H200)))</f>
        <v>42404.0912372913</v>
      </c>
      <c r="J200" s="24" t="n">
        <f aca="true">RAND()</f>
        <v>0.312288178347599</v>
      </c>
      <c r="K200" s="25" t="n">
        <f aca="false">IF(J200&lt;=(Datos!$D$19-Datos!$C$19)/(Datos!$E$19-Datos!$C$19),Datos!$C$19+SQRT((Datos!$E$19-Datos!$C$19)*(Datos!$D$19-Datos!$C$19)*J200),Datos!$E$19-SQRT((Datos!$E$19-Datos!$C$19)*(Datos!$E$19-Datos!$D$19)*(1-J200)))</f>
        <v>36844.2111855304</v>
      </c>
      <c r="L200" s="24" t="n">
        <f aca="true">RAND()</f>
        <v>0.00408118898637133</v>
      </c>
      <c r="M200" s="25" t="n">
        <f aca="false">IF(L200&lt;=(Datos!$D$19-Datos!$C$19)/(Datos!$E$19-Datos!$C$19),Datos!$C$19+SQRT((Datos!$E$19-Datos!$C$19)*(Datos!$D$19-Datos!$C$19)*L200),Datos!$E$19-SQRT((Datos!$E$19-Datos!$C$19)*(Datos!$E$19-Datos!$D$19)*(1-L200)))</f>
        <v>30782.4182691858</v>
      </c>
      <c r="N200" s="24" t="n">
        <f aca="true">RAND()</f>
        <v>0.804994655601421</v>
      </c>
      <c r="O200" s="25" t="n">
        <f aca="false">IF(N200&lt;=(Datos!$D$19-Datos!$C$19)/(Datos!$E$19-Datos!$C$19),Datos!$C$19+SQRT((Datos!$E$19-Datos!$C$19)*(Datos!$D$19-Datos!$C$19)*N200),Datos!$E$19-SQRT((Datos!$E$19-Datos!$C$19)*(Datos!$E$19-Datos!$D$19)*(1-N200)))</f>
        <v>41175.6829590248</v>
      </c>
      <c r="P200" s="24" t="n">
        <f aca="true">RAND()</f>
        <v>0.423251571463365</v>
      </c>
      <c r="Q200" s="26" t="n">
        <f aca="false">IF(P200&lt;=(Datos!$D$23-Datos!$C$23)/(Datos!$E$23-Datos!$C$23),Datos!$C$23+SQRT((Datos!$E$23-Datos!$C$23)*(Datos!$D$23-Datos!$C$23)*P200),Datos!$E$23-SQRT((Datos!$E$23-Datos!$C$23)*(Datos!$E$23-Datos!$D$23)*(1-P200)))</f>
        <v>0.147601681626924</v>
      </c>
      <c r="R200" s="24" t="n">
        <f aca="true">RAND()</f>
        <v>0.505952846031792</v>
      </c>
      <c r="S200" s="26" t="n">
        <f aca="false">IF(R200&lt;=(Datos!$D$24-Datos!$C$24)/(Datos!$E$24-Datos!$C$24),Datos!$C$24+SQRT((Datos!$E$24-Datos!$C$24)*(Datos!$D$24-Datos!$C$24)*R200),Datos!$E$24-SQRT((Datos!$E$24-Datos!$C$24)*(Datos!$E$24-Datos!$D$24)*(1-R200)))</f>
        <v>0.150179120114544</v>
      </c>
      <c r="T200" s="24" t="n">
        <f aca="true">RAND()</f>
        <v>0.70803429254278</v>
      </c>
      <c r="U200" s="26" t="n">
        <f aca="false">IF(T200&lt;=(Datos!$D$25-Datos!$C$25)/(Datos!$E$25-Datos!$C$25),Datos!$C$25+SQRT((Datos!$E$25-Datos!$C$25)*(Datos!$D$25-Datos!$C$25)*T200),Datos!$E$25-SQRT((Datos!$E$25-Datos!$C$25)*(Datos!$E$25-Datos!$D$25)*(1-T200)))</f>
        <v>0.191407973473707</v>
      </c>
      <c r="V200" s="24" t="n">
        <f aca="true">RAND()</f>
        <v>0.59453514423454</v>
      </c>
      <c r="W200" s="26" t="n">
        <f aca="false">IF(V200&lt;=(Datos!$D$26-Datos!$C$26)/(Datos!$E$26-Datos!$C$26),Datos!$C$26+SQRT((Datos!$E$26-Datos!$C$26)*(Datos!$D$26-Datos!$C$26)*V200),Datos!$E$26-SQRT((Datos!$E$26-Datos!$C$26)*(Datos!$E$26-Datos!$D$26)*(1-V200)))</f>
        <v>0.21232869798933</v>
      </c>
      <c r="X200" s="24" t="n">
        <f aca="true">RAND()</f>
        <v>0.323211968246237</v>
      </c>
      <c r="Y200" s="26" t="n">
        <f aca="false">IF(X200&lt;=(Datos!$D$27-Datos!$C$27)/(Datos!$E$27-Datos!$C$27),Datos!$C$27+SQRT((Datos!$E$27-Datos!$C$27)*(Datos!$D$27-Datos!$C$27)*X200),Datos!$E$27-SQRT((Datos!$E$27-Datos!$C$27)*(Datos!$E$27-Datos!$D$27)*(1-X200)))</f>
        <v>0.219541027644021</v>
      </c>
      <c r="Z200" s="24" t="n">
        <f aca="false">(1+Q200)</f>
        <v>1.14760168162692</v>
      </c>
      <c r="AA200" s="24" t="n">
        <f aca="false">Z200*(1+S200)</f>
        <v>1.31994749241563</v>
      </c>
      <c r="AB200" s="24" t="n">
        <f aca="false">AA200*(1+U200)</f>
        <v>1.5725959670306</v>
      </c>
      <c r="AC200" s="24" t="n">
        <f aca="false">AB200*(1+W200)</f>
        <v>1.90650322117348</v>
      </c>
      <c r="AD200" s="24" t="n">
        <f aca="false">AC200*(1+Y200)</f>
        <v>2.32505889755655</v>
      </c>
      <c r="AE200" s="23" t="n">
        <f aca="false">E200*Q200</f>
        <v>4494.28919708215</v>
      </c>
      <c r="AF200" s="23" t="n">
        <f aca="false">AE200*(1+S200)</f>
        <v>5169.23759424025</v>
      </c>
      <c r="AG200" s="23" t="n">
        <f aca="false">AF200*(1+U200)</f>
        <v>6158.67088655788</v>
      </c>
      <c r="AH200" s="23" t="n">
        <f aca="false">AG200*(1+W200)</f>
        <v>7466.33345724551</v>
      </c>
      <c r="AI200" s="23" t="n">
        <f aca="false">AH200*(1+Y200)</f>
        <v>9105.49997718213</v>
      </c>
      <c r="AJ200" s="25" t="n">
        <f aca="false">G200*Z200</f>
        <v>39296.4391446292</v>
      </c>
      <c r="AK200" s="25" t="n">
        <f aca="false">I200*AA200</f>
        <v>55971.1738968261</v>
      </c>
      <c r="AL200" s="25" t="n">
        <f aca="false">K200*AB200</f>
        <v>57941.057918789</v>
      </c>
      <c r="AM200" s="25" t="n">
        <f aca="false">M200*AC200</f>
        <v>58686.7795857122</v>
      </c>
      <c r="AN200" s="25" t="n">
        <f aca="false">O200*AD200</f>
        <v>95735.888026848</v>
      </c>
      <c r="AO200" s="25" t="n">
        <f aca="false">C200/Datos!$D$8</f>
        <v>17197.6492327949</v>
      </c>
      <c r="AP200" s="25" t="n">
        <f aca="false">AJ200-AO200</f>
        <v>22098.7899118343</v>
      </c>
      <c r="AQ200" s="25" t="n">
        <f aca="false">AK200-AO200</f>
        <v>38773.5246640313</v>
      </c>
      <c r="AR200" s="25" t="n">
        <f aca="false">AL200-AO200</f>
        <v>40743.4086859941</v>
      </c>
      <c r="AS200" s="25" t="n">
        <f aca="false">AM200-AO200</f>
        <v>41489.1303529173</v>
      </c>
      <c r="AT200" s="25" t="n">
        <f aca="false">AN200-AO200</f>
        <v>78538.2387940532</v>
      </c>
      <c r="AU200" s="25" t="n">
        <f aca="false">AP200*Datos!$D$6</f>
        <v>11049.3949559172</v>
      </c>
      <c r="AV200" s="25" t="n">
        <f aca="false">AQ200*Datos!$D$6</f>
        <v>19386.7623320156</v>
      </c>
      <c r="AW200" s="25" t="n">
        <f aca="false">AR200*Datos!$D$6</f>
        <v>20371.7043429971</v>
      </c>
      <c r="AX200" s="25" t="n">
        <f aca="false">AS200*Datos!$D$6</f>
        <v>20744.5651764587</v>
      </c>
      <c r="AY200" s="25" t="n">
        <f aca="false">AT200*Datos!$D$6</f>
        <v>39269.1193970266</v>
      </c>
      <c r="AZ200" s="25" t="n">
        <f aca="false">AJ200-AU200-AE200</f>
        <v>23752.7549916299</v>
      </c>
      <c r="BA200" s="25" t="n">
        <f aca="false">AK200-AV200-AF200</f>
        <v>31415.1739705703</v>
      </c>
      <c r="BB200" s="25" t="n">
        <f aca="false">AL200-AW200-AG200</f>
        <v>31410.6826892341</v>
      </c>
      <c r="BC200" s="25" t="n">
        <f aca="false">AM200-AX200-AH200</f>
        <v>30475.880952008</v>
      </c>
      <c r="BD200" s="25" t="n">
        <f aca="false">AN200-AY200-AI200</f>
        <v>47361.2686526393</v>
      </c>
      <c r="BE200" s="25" t="n">
        <f aca="false">AZ200/Z200</f>
        <v>20697.7345641009</v>
      </c>
      <c r="BF200" s="25" t="n">
        <f aca="false">BA200/AA200</f>
        <v>23800.3209605539</v>
      </c>
      <c r="BG200" s="25" t="n">
        <f aca="false">BB200/AB200</f>
        <v>19973.7779746085</v>
      </c>
      <c r="BH200" s="25" t="n">
        <f aca="false">BC200/AC200</f>
        <v>15985.2239500805</v>
      </c>
      <c r="BI200" s="25" t="n">
        <f aca="false">BD200/AD200</f>
        <v>20369.9221135483</v>
      </c>
      <c r="BJ200" s="25" t="n">
        <f aca="false">E200*AD200</f>
        <v>70795.1763874895</v>
      </c>
      <c r="BK200" s="25" t="n">
        <f aca="false">0.2*C200*AD200</f>
        <v>39985.5473657663</v>
      </c>
      <c r="BL200" s="25" t="n">
        <f aca="false">BJ200+BK200</f>
        <v>110780.723753256</v>
      </c>
      <c r="BM200" s="25" t="n">
        <f aca="false">BK200*Datos!$D$6</f>
        <v>19992.7736828831</v>
      </c>
      <c r="BN200" s="25" t="n">
        <f aca="false">BL200-BM200</f>
        <v>90787.9500703726</v>
      </c>
      <c r="BO200" s="25" t="n">
        <f aca="false">BN200/AD200</f>
        <v>39047.5915108144</v>
      </c>
      <c r="BP200" s="25" t="n">
        <f aca="false">-(C200+E200)</f>
        <v>-116437.013058391</v>
      </c>
      <c r="BQ200" s="25" t="n">
        <f aca="false">BE200</f>
        <v>20697.7345641009</v>
      </c>
      <c r="BR200" s="25" t="n">
        <f aca="false">BF200</f>
        <v>23800.3209605539</v>
      </c>
      <c r="BS200" s="25" t="n">
        <f aca="false">BG200</f>
        <v>19973.7779746085</v>
      </c>
      <c r="BT200" s="25" t="n">
        <f aca="false">BH200</f>
        <v>15985.2239500805</v>
      </c>
      <c r="BU200" s="25" t="n">
        <f aca="false">BI200+BO200</f>
        <v>59417.5136243627</v>
      </c>
      <c r="BV200" s="27" t="n">
        <f aca="false">IFERROR(IRR(BP200:BU200,0.1),NA())*100</f>
        <v>5.48414430807141</v>
      </c>
    </row>
    <row r="201" customFormat="false" ht="15" hidden="false" customHeight="true" outlineLevel="0" collapsed="false">
      <c r="A201" s="23" t="n">
        <v>200</v>
      </c>
      <c r="B201" s="24" t="n">
        <f aca="true">RAND()</f>
        <v>0.604544736364603</v>
      </c>
      <c r="C201" s="25" t="n">
        <f aca="false">IF(B201&lt;=(Datos!$D$14-Datos!$C$14)/(Datos!$E$14-Datos!$C$14),Datos!$C$14+SQRT((Datos!$E$14-Datos!$C$14)*(Datos!$D$14-Datos!$C$14)*B201),Datos!$E$14-SQRT((Datos!$E$14-Datos!$C$14)*(Datos!$E$14-Datos!$D$14)*(1-B201)))</f>
        <v>78215.9159852319</v>
      </c>
      <c r="D201" s="24" t="n">
        <f aca="true">RAND()</f>
        <v>0.299595259953667</v>
      </c>
      <c r="E201" s="25" t="n">
        <f aca="false">IF(D201&lt;=(Datos!$D$15-Datos!$C$15)/(Datos!$E$15-Datos!$C$15),Datos!$C$15+SQRT((Datos!$E$15-Datos!$C$15)*(Datos!$D$15-Datos!$C$15)*D201),Datos!$E$15-SQRT((Datos!$E$15-Datos!$C$15)*(Datos!$E$15-Datos!$D$15)*(1-D201)))</f>
        <v>29740.2156592844</v>
      </c>
      <c r="F201" s="24" t="n">
        <f aca="true">RAND()</f>
        <v>0.729279253392553</v>
      </c>
      <c r="G201" s="25" t="n">
        <f aca="false">IF(F201&lt;=(Datos!$D$19-Datos!$C$19)/(Datos!$E$19-Datos!$C$19),Datos!$C$19+SQRT((Datos!$E$19-Datos!$C$19)*(Datos!$D$19-Datos!$C$19)*F201),Datos!$E$19-SQRT((Datos!$E$19-Datos!$C$19)*(Datos!$E$19-Datos!$D$19)*(1-F201)))</f>
        <v>40493.9977812302</v>
      </c>
      <c r="H201" s="24" t="n">
        <f aca="true">RAND()</f>
        <v>0.945487886756942</v>
      </c>
      <c r="I201" s="25" t="n">
        <f aca="false">IF(H201&lt;=(Datos!$D$19-Datos!$C$19)/(Datos!$E$19-Datos!$C$19),Datos!$C$19+SQRT((Datos!$E$19-Datos!$C$19)*(Datos!$D$19-Datos!$C$19)*H201),Datos!$E$19-SQRT((Datos!$E$19-Datos!$C$19)*(Datos!$E$19-Datos!$D$19)*(1-H201)))</f>
        <v>42978.0186713945</v>
      </c>
      <c r="J201" s="24" t="n">
        <f aca="true">RAND()</f>
        <v>0.602437393045075</v>
      </c>
      <c r="K201" s="25" t="n">
        <f aca="false">IF(J201&lt;=(Datos!$D$19-Datos!$C$19)/(Datos!$E$19-Datos!$C$19),Datos!$C$19+SQRT((Datos!$E$19-Datos!$C$19)*(Datos!$D$19-Datos!$C$19)*J201),Datos!$E$19-SQRT((Datos!$E$19-Datos!$C$19)*(Datos!$E$19-Datos!$D$19)*(1-J201)))</f>
        <v>39506.0827345843</v>
      </c>
      <c r="L201" s="24" t="n">
        <f aca="true">RAND()</f>
        <v>0.370233242904569</v>
      </c>
      <c r="M201" s="25" t="n">
        <f aca="false">IF(L201&lt;=(Datos!$D$19-Datos!$C$19)/(Datos!$E$19-Datos!$C$19),Datos!$C$19+SQRT((Datos!$E$19-Datos!$C$19)*(Datos!$D$19-Datos!$C$19)*L201),Datos!$E$19-SQRT((Datos!$E$19-Datos!$C$19)*(Datos!$E$19-Datos!$D$19)*(1-L201)))</f>
        <v>37452.1799787502</v>
      </c>
      <c r="N201" s="24" t="n">
        <f aca="true">RAND()</f>
        <v>0.966458274061987</v>
      </c>
      <c r="O201" s="25" t="n">
        <f aca="false">IF(N201&lt;=(Datos!$D$19-Datos!$C$19)/(Datos!$E$19-Datos!$C$19),Datos!$C$19+SQRT((Datos!$E$19-Datos!$C$19)*(Datos!$D$19-Datos!$C$19)*N201),Datos!$E$19-SQRT((Datos!$E$19-Datos!$C$19)*(Datos!$E$19-Datos!$D$19)*(1-N201)))</f>
        <v>43413.9264060735</v>
      </c>
      <c r="P201" s="24" t="n">
        <f aca="true">RAND()</f>
        <v>0.0462713583741097</v>
      </c>
      <c r="Q201" s="26" t="n">
        <f aca="false">IF(P201&lt;=(Datos!$D$23-Datos!$C$23)/(Datos!$E$23-Datos!$C$23),Datos!$C$23+SQRT((Datos!$E$23-Datos!$C$23)*(Datos!$D$23-Datos!$C$23)*P201),Datos!$E$23-SQRT((Datos!$E$23-Datos!$C$23)*(Datos!$E$23-Datos!$D$23)*(1-P201)))</f>
        <v>0.129126250329319</v>
      </c>
      <c r="R201" s="24" t="n">
        <f aca="true">RAND()</f>
        <v>0.223997286308339</v>
      </c>
      <c r="S201" s="26" t="n">
        <f aca="false">IF(R201&lt;=(Datos!$D$24-Datos!$C$24)/(Datos!$E$24-Datos!$C$24),Datos!$C$24+SQRT((Datos!$E$24-Datos!$C$24)*(Datos!$D$24-Datos!$C$24)*R201),Datos!$E$24-SQRT((Datos!$E$24-Datos!$C$24)*(Datos!$E$24-Datos!$D$24)*(1-R201)))</f>
        <v>0.140079719005878</v>
      </c>
      <c r="T201" s="24" t="n">
        <f aca="true">RAND()</f>
        <v>0.603554572158509</v>
      </c>
      <c r="U201" s="26" t="n">
        <f aca="false">IF(T201&lt;=(Datos!$D$25-Datos!$C$25)/(Datos!$E$25-Datos!$C$25),Datos!$C$25+SQRT((Datos!$E$25-Datos!$C$25)*(Datos!$D$25-Datos!$C$25)*T201),Datos!$E$25-SQRT((Datos!$E$25-Datos!$C$25)*(Datos!$E$25-Datos!$D$25)*(1-T201)))</f>
        <v>0.186682629186021</v>
      </c>
      <c r="V201" s="24" t="n">
        <f aca="true">RAND()</f>
        <v>0.549578877996772</v>
      </c>
      <c r="W201" s="26" t="n">
        <f aca="false">IF(V201&lt;=(Datos!$D$26-Datos!$C$26)/(Datos!$E$26-Datos!$C$26),Datos!$C$26+SQRT((Datos!$E$26-Datos!$C$26)*(Datos!$D$26-Datos!$C$26)*V201),Datos!$E$26-SQRT((Datos!$E$26-Datos!$C$26)*(Datos!$E$26-Datos!$D$26)*(1-V201)))</f>
        <v>0.210295164941644</v>
      </c>
      <c r="X201" s="24" t="n">
        <f aca="true">RAND()</f>
        <v>0.136751300219679</v>
      </c>
      <c r="Y201" s="26" t="n">
        <f aca="false">IF(X201&lt;=(Datos!$D$27-Datos!$C$27)/(Datos!$E$27-Datos!$C$27),Datos!$C$27+SQRT((Datos!$E$27-Datos!$C$27)*(Datos!$D$27-Datos!$C$27)*X201),Datos!$E$27-SQRT((Datos!$E$27-Datos!$C$27)*(Datos!$E$27-Datos!$D$27)*(1-X201)))</f>
        <v>0.209215319684906</v>
      </c>
      <c r="Z201" s="24" t="n">
        <f aca="false">(1+Q201)</f>
        <v>1.12912625032932</v>
      </c>
      <c r="AA201" s="24" t="n">
        <f aca="false">Z201*(1+S201)</f>
        <v>1.28729393819761</v>
      </c>
      <c r="AB201" s="24" t="n">
        <f aca="false">AA201*(1+U201)</f>
        <v>1.52760935511557</v>
      </c>
      <c r="AC201" s="24" t="n">
        <f aca="false">AB201*(1+W201)</f>
        <v>1.84885821641599</v>
      </c>
      <c r="AD201" s="24" t="n">
        <f aca="false">AC201*(1+Y201)</f>
        <v>2.23566767921553</v>
      </c>
      <c r="AE201" s="23" t="n">
        <f aca="false">E201*Q201</f>
        <v>3840.24253206869</v>
      </c>
      <c r="AF201" s="23" t="n">
        <f aca="false">AE201*(1+S201)</f>
        <v>4378.1826268753</v>
      </c>
      <c r="AG201" s="23" t="n">
        <f aca="false">AF201*(1+U201)</f>
        <v>5195.51327071694</v>
      </c>
      <c r="AH201" s="23" t="n">
        <f aca="false">AG201*(1+W201)</f>
        <v>6288.10459093885</v>
      </c>
      <c r="AI201" s="23" t="n">
        <f aca="false">AH201*(1+Y201)</f>
        <v>7603.67240314425</v>
      </c>
      <c r="AJ201" s="25" t="n">
        <f aca="false">G201*Z201</f>
        <v>45722.8358755642</v>
      </c>
      <c r="AK201" s="25" t="n">
        <f aca="false">I201*AA201</f>
        <v>55325.3429114298</v>
      </c>
      <c r="AL201" s="25" t="n">
        <f aca="false">K201*AB201</f>
        <v>60349.8615693205</v>
      </c>
      <c r="AM201" s="25" t="n">
        <f aca="false">M201*AC201</f>
        <v>69243.7706764029</v>
      </c>
      <c r="AN201" s="25" t="n">
        <f aca="false">O201*AD201</f>
        <v>97059.1120939001</v>
      </c>
      <c r="AO201" s="25" t="n">
        <f aca="false">C201/Datos!$D$8</f>
        <v>15643.1831970464</v>
      </c>
      <c r="AP201" s="25" t="n">
        <f aca="false">AJ201-AO201</f>
        <v>30079.6526785178</v>
      </c>
      <c r="AQ201" s="25" t="n">
        <f aca="false">AK201-AO201</f>
        <v>39682.1597143835</v>
      </c>
      <c r="AR201" s="25" t="n">
        <f aca="false">AL201-AO201</f>
        <v>44706.6783722742</v>
      </c>
      <c r="AS201" s="25" t="n">
        <f aca="false">AM201-AO201</f>
        <v>53600.5874793565</v>
      </c>
      <c r="AT201" s="25" t="n">
        <f aca="false">AN201-AO201</f>
        <v>81415.9288968538</v>
      </c>
      <c r="AU201" s="25" t="n">
        <f aca="false">AP201*Datos!$D$6</f>
        <v>15039.8263392589</v>
      </c>
      <c r="AV201" s="25" t="n">
        <f aca="false">AQ201*Datos!$D$6</f>
        <v>19841.0798571917</v>
      </c>
      <c r="AW201" s="25" t="n">
        <f aca="false">AR201*Datos!$D$6</f>
        <v>22353.3391861371</v>
      </c>
      <c r="AX201" s="25" t="n">
        <f aca="false">AS201*Datos!$D$6</f>
        <v>26800.2937396783</v>
      </c>
      <c r="AY201" s="25" t="n">
        <f aca="false">AT201*Datos!$D$6</f>
        <v>40707.9644484269</v>
      </c>
      <c r="AZ201" s="25" t="n">
        <f aca="false">AJ201-AU201-AE201</f>
        <v>26842.7670042366</v>
      </c>
      <c r="BA201" s="25" t="n">
        <f aca="false">AK201-AV201-AF201</f>
        <v>31106.0804273628</v>
      </c>
      <c r="BB201" s="25" t="n">
        <f aca="false">AL201-AW201-AG201</f>
        <v>32801.0091124665</v>
      </c>
      <c r="BC201" s="25" t="n">
        <f aca="false">AM201-AX201-AH201</f>
        <v>36155.3723457858</v>
      </c>
      <c r="BD201" s="25" t="n">
        <f aca="false">AN201-AY201-AI201</f>
        <v>48747.475242329</v>
      </c>
      <c r="BE201" s="25" t="n">
        <f aca="false">AZ201/Z201</f>
        <v>23773.0430909809</v>
      </c>
      <c r="BF201" s="25" t="n">
        <f aca="false">BA201/AA201</f>
        <v>24163.9298565451</v>
      </c>
      <c r="BG201" s="25" t="n">
        <f aca="false">BB201/AB201</f>
        <v>21472.1185115975</v>
      </c>
      <c r="BH201" s="25" t="n">
        <f aca="false">BC201/AC201</f>
        <v>19555.5137894094</v>
      </c>
      <c r="BI201" s="25" t="n">
        <f aca="false">BD201/AD201</f>
        <v>21804.4370795904</v>
      </c>
      <c r="BJ201" s="25" t="n">
        <f aca="false">E201*AD201</f>
        <v>66489.2389223618</v>
      </c>
      <c r="BK201" s="25" t="n">
        <f aca="false">0.2*C201*AD201</f>
        <v>34972.9590736841</v>
      </c>
      <c r="BL201" s="25" t="n">
        <f aca="false">BJ201+BK201</f>
        <v>101462.197996046</v>
      </c>
      <c r="BM201" s="25" t="n">
        <f aca="false">BK201*Datos!$D$6</f>
        <v>17486.479536842</v>
      </c>
      <c r="BN201" s="25" t="n">
        <f aca="false">BL201-BM201</f>
        <v>83975.7184592038</v>
      </c>
      <c r="BO201" s="25" t="n">
        <f aca="false">BN201/AD201</f>
        <v>37561.8072578076</v>
      </c>
      <c r="BP201" s="25" t="n">
        <f aca="false">-(C201+E201)</f>
        <v>-107956.131644516</v>
      </c>
      <c r="BQ201" s="25" t="n">
        <f aca="false">BE201</f>
        <v>23773.0430909809</v>
      </c>
      <c r="BR201" s="25" t="n">
        <f aca="false">BF201</f>
        <v>24163.9298565451</v>
      </c>
      <c r="BS201" s="25" t="n">
        <f aca="false">BG201</f>
        <v>21472.1185115975</v>
      </c>
      <c r="BT201" s="25" t="n">
        <f aca="false">BH201</f>
        <v>19555.5137894094</v>
      </c>
      <c r="BU201" s="25" t="n">
        <f aca="false">BI201+BO201</f>
        <v>59366.244337398</v>
      </c>
      <c r="BV201" s="27" t="n">
        <f aca="false">IFERROR(IRR(BP201:BU201,0.1),NA())*100</f>
        <v>9.99262396050148</v>
      </c>
    </row>
    <row r="202" customFormat="false" ht="15" hidden="false" customHeight="true" outlineLevel="0" collapsed="false">
      <c r="A202" s="23" t="n">
        <v>201</v>
      </c>
      <c r="B202" s="24" t="n">
        <f aca="true">RAND()</f>
        <v>0.803463085760563</v>
      </c>
      <c r="C202" s="25" t="n">
        <f aca="false">IF(B202&lt;=(Datos!$D$14-Datos!$C$14)/(Datos!$E$14-Datos!$C$14),Datos!$C$14+SQRT((Datos!$E$14-Datos!$C$14)*(Datos!$D$14-Datos!$C$14)*B202),Datos!$E$14-SQRT((Datos!$E$14-Datos!$C$14)*(Datos!$E$14-Datos!$D$14)*(1-B202)))</f>
        <v>84642.7770385618</v>
      </c>
      <c r="D202" s="24" t="n">
        <f aca="true">RAND()</f>
        <v>0.973522244388799</v>
      </c>
      <c r="E202" s="25" t="n">
        <f aca="false">IF(D202&lt;=(Datos!$D$15-Datos!$C$15)/(Datos!$E$15-Datos!$C$15),Datos!$C$15+SQRT((Datos!$E$15-Datos!$C$15)*(Datos!$D$15-Datos!$C$15)*D202),Datos!$E$15-SQRT((Datos!$E$15-Datos!$C$15)*(Datos!$E$15-Datos!$D$15)*(1-D202)))</f>
        <v>38007.0967555649</v>
      </c>
      <c r="F202" s="24" t="n">
        <f aca="true">RAND()</f>
        <v>0.436498574855957</v>
      </c>
      <c r="G202" s="25" t="n">
        <f aca="false">IF(F202&lt;=(Datos!$D$19-Datos!$C$19)/(Datos!$E$19-Datos!$C$19),Datos!$C$19+SQRT((Datos!$E$19-Datos!$C$19)*(Datos!$D$19-Datos!$C$19)*F202),Datos!$E$19-SQRT((Datos!$E$19-Datos!$C$19)*(Datos!$E$19-Datos!$D$19)*(1-F202)))</f>
        <v>38091.6491661709</v>
      </c>
      <c r="H202" s="24" t="n">
        <f aca="true">RAND()</f>
        <v>0.066939174569773</v>
      </c>
      <c r="I202" s="25" t="n">
        <f aca="false">IF(H202&lt;=(Datos!$D$19-Datos!$C$19)/(Datos!$E$19-Datos!$C$19),Datos!$C$19+SQRT((Datos!$E$19-Datos!$C$19)*(Datos!$D$19-Datos!$C$19)*H202),Datos!$E$19-SQRT((Datos!$E$19-Datos!$C$19)*(Datos!$E$19-Datos!$D$19)*(1-H202)))</f>
        <v>33168.7341613752</v>
      </c>
      <c r="J202" s="24" t="n">
        <f aca="true">RAND()</f>
        <v>0.366085281671146</v>
      </c>
      <c r="K202" s="25" t="n">
        <f aca="false">IF(J202&lt;=(Datos!$D$19-Datos!$C$19)/(Datos!$E$19-Datos!$C$19),Datos!$C$19+SQRT((Datos!$E$19-Datos!$C$19)*(Datos!$D$19-Datos!$C$19)*J202),Datos!$E$19-SQRT((Datos!$E$19-Datos!$C$19)*(Datos!$E$19-Datos!$D$19)*(1-J202)))</f>
        <v>37410.3166093408</v>
      </c>
      <c r="L202" s="24" t="n">
        <f aca="true">RAND()</f>
        <v>0.0728496247574433</v>
      </c>
      <c r="M202" s="25" t="n">
        <f aca="false">IF(L202&lt;=(Datos!$D$19-Datos!$C$19)/(Datos!$E$19-Datos!$C$19),Datos!$C$19+SQRT((Datos!$E$19-Datos!$C$19)*(Datos!$D$19-Datos!$C$19)*L202),Datos!$E$19-SQRT((Datos!$E$19-Datos!$C$19)*(Datos!$E$19-Datos!$D$19)*(1-L202)))</f>
        <v>33305.668421608</v>
      </c>
      <c r="N202" s="24" t="n">
        <f aca="true">RAND()</f>
        <v>0.6022667224965</v>
      </c>
      <c r="O202" s="25" t="n">
        <f aca="false">IF(N202&lt;=(Datos!$D$19-Datos!$C$19)/(Datos!$E$19-Datos!$C$19),Datos!$C$19+SQRT((Datos!$E$19-Datos!$C$19)*(Datos!$D$19-Datos!$C$19)*N202),Datos!$E$19-SQRT((Datos!$E$19-Datos!$C$19)*(Datos!$E$19-Datos!$D$19)*(1-N202)))</f>
        <v>39504.7361023058</v>
      </c>
      <c r="P202" s="24" t="n">
        <f aca="true">RAND()</f>
        <v>0.281438567128233</v>
      </c>
      <c r="Q202" s="26" t="n">
        <f aca="false">IF(P202&lt;=(Datos!$D$23-Datos!$C$23)/(Datos!$E$23-Datos!$C$23),Datos!$C$23+SQRT((Datos!$E$23-Datos!$C$23)*(Datos!$D$23-Datos!$C$23)*P202),Datos!$E$23-SQRT((Datos!$E$23-Datos!$C$23)*(Datos!$E$23-Datos!$D$23)*(1-P202)))</f>
        <v>0.142507541421284</v>
      </c>
      <c r="R202" s="24" t="n">
        <f aca="true">RAND()</f>
        <v>0.370786118682882</v>
      </c>
      <c r="S202" s="26" t="n">
        <f aca="false">IF(R202&lt;=(Datos!$D$24-Datos!$C$24)/(Datos!$E$24-Datos!$C$24),Datos!$C$24+SQRT((Datos!$E$24-Datos!$C$24)*(Datos!$D$24-Datos!$C$24)*R202),Datos!$E$24-SQRT((Datos!$E$24-Datos!$C$24)*(Datos!$E$24-Datos!$D$24)*(1-R202)))</f>
        <v>0.145834376586811</v>
      </c>
      <c r="T202" s="24" t="n">
        <f aca="true">RAND()</f>
        <v>0.619384530170415</v>
      </c>
      <c r="U202" s="26" t="n">
        <f aca="false">IF(T202&lt;=(Datos!$D$25-Datos!$C$25)/(Datos!$E$25-Datos!$C$25),Datos!$C$25+SQRT((Datos!$E$25-Datos!$C$25)*(Datos!$D$25-Datos!$C$25)*T202),Datos!$E$25-SQRT((Datos!$E$25-Datos!$C$25)*(Datos!$E$25-Datos!$D$25)*(1-T202)))</f>
        <v>0.187354582013354</v>
      </c>
      <c r="V202" s="24" t="n">
        <f aca="true">RAND()</f>
        <v>0.0126671793523251</v>
      </c>
      <c r="W202" s="26" t="n">
        <f aca="false">IF(V202&lt;=(Datos!$D$26-Datos!$C$26)/(Datos!$E$26-Datos!$C$26),Datos!$C$26+SQRT((Datos!$E$26-Datos!$C$26)*(Datos!$D$26-Datos!$C$26)*V202),Datos!$E$26-SQRT((Datos!$E$26-Datos!$C$26)*(Datos!$E$26-Datos!$D$26)*(1-V202)))</f>
        <v>0.184211181674216</v>
      </c>
      <c r="X202" s="24" t="n">
        <f aca="true">RAND()</f>
        <v>0.613799391775929</v>
      </c>
      <c r="Y202" s="26" t="n">
        <f aca="false">IF(X202&lt;=(Datos!$D$27-Datos!$C$27)/(Datos!$E$27-Datos!$C$27),Datos!$C$27+SQRT((Datos!$E$27-Datos!$C$27)*(Datos!$D$27-Datos!$C$27)*X202),Datos!$E$27-SQRT((Datos!$E$27-Datos!$C$27)*(Datos!$E$27-Datos!$D$27)*(1-X202)))</f>
        <v>0.234332908080216</v>
      </c>
      <c r="Z202" s="24" t="n">
        <f aca="false">(1+Q202)</f>
        <v>1.14250754142128</v>
      </c>
      <c r="AA202" s="24" t="n">
        <f aca="false">Z202*(1+S202)</f>
        <v>1.30912441647019</v>
      </c>
      <c r="AB202" s="24" t="n">
        <f aca="false">AA202*(1+U202)</f>
        <v>1.55439487432144</v>
      </c>
      <c r="AC202" s="24" t="n">
        <f aca="false">AB202*(1+W202)</f>
        <v>1.84073179090853</v>
      </c>
      <c r="AD202" s="24" t="n">
        <f aca="false">AC202*(1+Y202)</f>
        <v>2.27207582446783</v>
      </c>
      <c r="AE202" s="23" t="n">
        <f aca="false">E202*Q202</f>
        <v>5416.29791519641</v>
      </c>
      <c r="AF202" s="23" t="n">
        <f aca="false">AE202*(1+S202)</f>
        <v>6206.18034506753</v>
      </c>
      <c r="AG202" s="23" t="n">
        <f aca="false">AF202*(1+U202)</f>
        <v>7368.93666951715</v>
      </c>
      <c r="AH202" s="23" t="n">
        <f aca="false">AG202*(1+W202)</f>
        <v>8726.37720109136</v>
      </c>
      <c r="AI202" s="23" t="n">
        <f aca="false">AH202*(1+Y202)</f>
        <v>10771.254547628</v>
      </c>
      <c r="AJ202" s="25" t="n">
        <f aca="false">G202*Z202</f>
        <v>43519.996437524</v>
      </c>
      <c r="AK202" s="25" t="n">
        <f aca="false">I202*AA202</f>
        <v>43421.999754065</v>
      </c>
      <c r="AL202" s="25" t="n">
        <f aca="false">K202*AB202</f>
        <v>58150.4043843014</v>
      </c>
      <c r="AM202" s="25" t="n">
        <f aca="false">M202*AC202</f>
        <v>61306.8026811123</v>
      </c>
      <c r="AN202" s="25" t="n">
        <f aca="false">O202*AD202</f>
        <v>89757.7558500306</v>
      </c>
      <c r="AO202" s="25" t="n">
        <f aca="false">C202/Datos!$D$8</f>
        <v>16928.5554077124</v>
      </c>
      <c r="AP202" s="25" t="n">
        <f aca="false">AJ202-AO202</f>
        <v>26591.4410298116</v>
      </c>
      <c r="AQ202" s="25" t="n">
        <f aca="false">AK202-AO202</f>
        <v>26493.4443463527</v>
      </c>
      <c r="AR202" s="25" t="n">
        <f aca="false">AL202-AO202</f>
        <v>41221.848976589</v>
      </c>
      <c r="AS202" s="25" t="n">
        <f aca="false">AM202-AO202</f>
        <v>44378.2472733999</v>
      </c>
      <c r="AT202" s="25" t="n">
        <f aca="false">AN202-AO202</f>
        <v>72829.2004423182</v>
      </c>
      <c r="AU202" s="25" t="n">
        <f aca="false">AP202*Datos!$D$6</f>
        <v>13295.7205149058</v>
      </c>
      <c r="AV202" s="25" t="n">
        <f aca="false">AQ202*Datos!$D$6</f>
        <v>13246.7221731763</v>
      </c>
      <c r="AW202" s="25" t="n">
        <f aca="false">AR202*Datos!$D$6</f>
        <v>20610.9244882945</v>
      </c>
      <c r="AX202" s="25" t="n">
        <f aca="false">AS202*Datos!$D$6</f>
        <v>22189.1236367</v>
      </c>
      <c r="AY202" s="25" t="n">
        <f aca="false">AT202*Datos!$D$6</f>
        <v>36414.6002211591</v>
      </c>
      <c r="AZ202" s="25" t="n">
        <f aca="false">AJ202-AU202-AE202</f>
        <v>24807.9780074218</v>
      </c>
      <c r="BA202" s="25" t="n">
        <f aca="false">AK202-AV202-AF202</f>
        <v>23969.0972358212</v>
      </c>
      <c r="BB202" s="25" t="n">
        <f aca="false">AL202-AW202-AG202</f>
        <v>30170.5432264897</v>
      </c>
      <c r="BC202" s="25" t="n">
        <f aca="false">AM202-AX202-AH202</f>
        <v>30391.301843321</v>
      </c>
      <c r="BD202" s="25" t="n">
        <f aca="false">AN202-AY202-AI202</f>
        <v>42571.9010812435</v>
      </c>
      <c r="BE202" s="25" t="n">
        <f aca="false">AZ202/Z202</f>
        <v>21713.6229810444</v>
      </c>
      <c r="BF202" s="25" t="n">
        <f aca="false">BA202/AA202</f>
        <v>18309.2584129241</v>
      </c>
      <c r="BG202" s="25" t="n">
        <f aca="false">BB202/AB202</f>
        <v>19409.8319062333</v>
      </c>
      <c r="BH202" s="25" t="n">
        <f aca="false">BC202/AC202</f>
        <v>16510.4454616502</v>
      </c>
      <c r="BI202" s="25" t="n">
        <f aca="false">BD202/AD202</f>
        <v>18737.0071996672</v>
      </c>
      <c r="BJ202" s="25" t="n">
        <f aca="false">E202*AD202</f>
        <v>86355.0056965287</v>
      </c>
      <c r="BK202" s="25" t="n">
        <f aca="false">0.2*C202*AD202</f>
        <v>38462.9614850275</v>
      </c>
      <c r="BL202" s="25" t="n">
        <f aca="false">BJ202+BK202</f>
        <v>124817.967181556</v>
      </c>
      <c r="BM202" s="25" t="n">
        <f aca="false">BK202*Datos!$D$6</f>
        <v>19231.4807425137</v>
      </c>
      <c r="BN202" s="25" t="n">
        <f aca="false">BL202-BM202</f>
        <v>105586.486439042</v>
      </c>
      <c r="BO202" s="25" t="n">
        <f aca="false">BN202/AD202</f>
        <v>46471.374459421</v>
      </c>
      <c r="BP202" s="25" t="n">
        <f aca="false">-(C202+E202)</f>
        <v>-122649.873794127</v>
      </c>
      <c r="BQ202" s="25" t="n">
        <f aca="false">BE202</f>
        <v>21713.6229810444</v>
      </c>
      <c r="BR202" s="25" t="n">
        <f aca="false">BF202</f>
        <v>18309.2584129241</v>
      </c>
      <c r="BS202" s="25" t="n">
        <f aca="false">BG202</f>
        <v>19409.8319062333</v>
      </c>
      <c r="BT202" s="25" t="n">
        <f aca="false">BH202</f>
        <v>16510.4454616502</v>
      </c>
      <c r="BU202" s="25" t="n">
        <f aca="false">BI202+BO202</f>
        <v>65208.3816590882</v>
      </c>
      <c r="BV202" s="27" t="n">
        <f aca="false">IFERROR(IRR(BP202:BU202,0.1),NA())*100</f>
        <v>4.02935651512985</v>
      </c>
    </row>
    <row r="203" customFormat="false" ht="15" hidden="false" customHeight="true" outlineLevel="0" collapsed="false">
      <c r="A203" s="23" t="n">
        <v>202</v>
      </c>
      <c r="B203" s="24" t="n">
        <f aca="true">RAND()</f>
        <v>0.653763703717133</v>
      </c>
      <c r="C203" s="25" t="n">
        <f aca="false">IF(B203&lt;=(Datos!$D$14-Datos!$C$14)/(Datos!$E$14-Datos!$C$14),Datos!$C$14+SQRT((Datos!$E$14-Datos!$C$14)*(Datos!$D$14-Datos!$C$14)*B203),Datos!$E$14-SQRT((Datos!$E$14-Datos!$C$14)*(Datos!$E$14-Datos!$D$14)*(1-B203)))</f>
        <v>79616.5862638409</v>
      </c>
      <c r="D203" s="24" t="n">
        <f aca="true">RAND()</f>
        <v>0.524275439758179</v>
      </c>
      <c r="E203" s="25" t="n">
        <f aca="false">IF(D203&lt;=(Datos!$D$15-Datos!$C$15)/(Datos!$E$15-Datos!$C$15),Datos!$C$15+SQRT((Datos!$E$15-Datos!$C$15)*(Datos!$D$15-Datos!$C$15)*D203),Datos!$E$15-SQRT((Datos!$E$15-Datos!$C$15)*(Datos!$E$15-Datos!$D$15)*(1-D203)))</f>
        <v>31552.5930584425</v>
      </c>
      <c r="F203" s="24" t="n">
        <f aca="true">RAND()</f>
        <v>0.871098580596683</v>
      </c>
      <c r="G203" s="25" t="n">
        <f aca="false">IF(F203&lt;=(Datos!$D$19-Datos!$C$19)/(Datos!$E$19-Datos!$C$19),Datos!$C$19+SQRT((Datos!$E$19-Datos!$C$19)*(Datos!$D$19-Datos!$C$19)*F203),Datos!$E$19-SQRT((Datos!$E$19-Datos!$C$19)*(Datos!$E$19-Datos!$D$19)*(1-F203)))</f>
        <v>41890.7225187757</v>
      </c>
      <c r="H203" s="24" t="n">
        <f aca="true">RAND()</f>
        <v>0.30560190333863</v>
      </c>
      <c r="I203" s="25" t="n">
        <f aca="false">IF(H203&lt;=(Datos!$D$19-Datos!$C$19)/(Datos!$E$19-Datos!$C$19),Datos!$C$19+SQRT((Datos!$E$19-Datos!$C$19)*(Datos!$D$19-Datos!$C$19)*H203),Datos!$E$19-SQRT((Datos!$E$19-Datos!$C$19)*(Datos!$E$19-Datos!$D$19)*(1-H203)))</f>
        <v>36770.5454359892</v>
      </c>
      <c r="J203" s="24" t="n">
        <f aca="true">RAND()</f>
        <v>0.671028555372303</v>
      </c>
      <c r="K203" s="25" t="n">
        <f aca="false">IF(J203&lt;=(Datos!$D$19-Datos!$C$19)/(Datos!$E$19-Datos!$C$19),Datos!$C$19+SQRT((Datos!$E$19-Datos!$C$19)*(Datos!$D$19-Datos!$C$19)*J203),Datos!$E$19-SQRT((Datos!$E$19-Datos!$C$19)*(Datos!$E$19-Datos!$D$19)*(1-J203)))</f>
        <v>40032.821892958</v>
      </c>
      <c r="L203" s="24" t="n">
        <f aca="true">RAND()</f>
        <v>0.907471279902348</v>
      </c>
      <c r="M203" s="25" t="n">
        <f aca="false">IF(L203&lt;=(Datos!$D$19-Datos!$C$19)/(Datos!$E$19-Datos!$C$19),Datos!$C$19+SQRT((Datos!$E$19-Datos!$C$19)*(Datos!$D$19-Datos!$C$19)*L203),Datos!$E$19-SQRT((Datos!$E$19-Datos!$C$19)*(Datos!$E$19-Datos!$D$19)*(1-L203)))</f>
        <v>42365.6776948665</v>
      </c>
      <c r="N203" s="24" t="n">
        <f aca="true">RAND()</f>
        <v>0.318729858722547</v>
      </c>
      <c r="O203" s="25" t="n">
        <f aca="false">IF(N203&lt;=(Datos!$D$19-Datos!$C$19)/(Datos!$E$19-Datos!$C$19),Datos!$C$19+SQRT((Datos!$E$19-Datos!$C$19)*(Datos!$D$19-Datos!$C$19)*N203),Datos!$E$19-SQRT((Datos!$E$19-Datos!$C$19)*(Datos!$E$19-Datos!$D$19)*(1-N203)))</f>
        <v>36914.4398766915</v>
      </c>
      <c r="P203" s="24" t="n">
        <f aca="true">RAND()</f>
        <v>0.170439163724779</v>
      </c>
      <c r="Q203" s="26" t="n">
        <f aca="false">IF(P203&lt;=(Datos!$D$23-Datos!$C$23)/(Datos!$E$23-Datos!$C$23),Datos!$C$23+SQRT((Datos!$E$23-Datos!$C$23)*(Datos!$D$23-Datos!$C$23)*P203),Datos!$E$23-SQRT((Datos!$E$23-Datos!$C$23)*(Datos!$E$23-Datos!$D$23)*(1-P203)))</f>
        <v>0.137515435898219</v>
      </c>
      <c r="R203" s="24" t="n">
        <f aca="true">RAND()</f>
        <v>0.771148500167861</v>
      </c>
      <c r="S203" s="26" t="n">
        <f aca="false">IF(R203&lt;=(Datos!$D$24-Datos!$C$24)/(Datos!$E$24-Datos!$C$24),Datos!$C$24+SQRT((Datos!$E$24-Datos!$C$24)*(Datos!$D$24-Datos!$C$24)*R203),Datos!$E$24-SQRT((Datos!$E$24-Datos!$C$24)*(Datos!$E$24-Datos!$D$24)*(1-R203)))</f>
        <v>0.159703874761476</v>
      </c>
      <c r="T203" s="24" t="n">
        <f aca="true">RAND()</f>
        <v>0.973101988757357</v>
      </c>
      <c r="U203" s="26" t="n">
        <f aca="false">IF(T203&lt;=(Datos!$D$25-Datos!$C$25)/(Datos!$E$25-Datos!$C$25),Datos!$C$25+SQRT((Datos!$E$25-Datos!$C$25)*(Datos!$D$25-Datos!$C$25)*T203),Datos!$E$25-SQRT((Datos!$E$25-Datos!$C$25)*(Datos!$E$25-Datos!$D$25)*(1-T203)))</f>
        <v>0.211321611239441</v>
      </c>
      <c r="V203" s="24" t="n">
        <f aca="true">RAND()</f>
        <v>0.489684138733358</v>
      </c>
      <c r="W203" s="26" t="n">
        <f aca="false">IF(V203&lt;=(Datos!$D$26-Datos!$C$26)/(Datos!$E$26-Datos!$C$26),Datos!$C$26+SQRT((Datos!$E$26-Datos!$C$26)*(Datos!$D$26-Datos!$C$26)*V203),Datos!$E$26-SQRT((Datos!$E$26-Datos!$C$26)*(Datos!$E$26-Datos!$D$26)*(1-V203)))</f>
        <v>0.207737658436461</v>
      </c>
      <c r="X203" s="24" t="n">
        <f aca="true">RAND()</f>
        <v>0.0377892922131895</v>
      </c>
      <c r="Y203" s="26" t="n">
        <f aca="false">IF(X203&lt;=(Datos!$D$27-Datos!$C$27)/(Datos!$E$27-Datos!$C$27),Datos!$C$27+SQRT((Datos!$E$27-Datos!$C$27)*(Datos!$D$27-Datos!$C$27)*X203),Datos!$E$27-SQRT((Datos!$E$27-Datos!$C$27)*(Datos!$E$27-Datos!$D$27)*(1-X203)))</f>
        <v>0.200101043954741</v>
      </c>
      <c r="Z203" s="24" t="n">
        <f aca="false">(1+Q203)</f>
        <v>1.13751543589822</v>
      </c>
      <c r="AA203" s="24" t="n">
        <f aca="false">Z203*(1+S203)</f>
        <v>1.31918105861215</v>
      </c>
      <c r="AB203" s="24" t="n">
        <f aca="false">AA203*(1+U203)</f>
        <v>1.59795252543463</v>
      </c>
      <c r="AC203" s="24" t="n">
        <f aca="false">AB203*(1+W203)</f>
        <v>1.92990744136104</v>
      </c>
      <c r="AD203" s="24" t="n">
        <f aca="false">AC203*(1+Y203)</f>
        <v>2.31608393511341</v>
      </c>
      <c r="AE203" s="23" t="n">
        <f aca="false">E203*Q203</f>
        <v>4338.96858815083</v>
      </c>
      <c r="AF203" s="23" t="n">
        <f aca="false">AE203*(1+S203)</f>
        <v>5031.91868414685</v>
      </c>
      <c r="AG203" s="23" t="n">
        <f aca="false">AF203*(1+U203)</f>
        <v>6095.27184810661</v>
      </c>
      <c r="AH203" s="23" t="n">
        <f aca="false">AG203*(1+W203)</f>
        <v>7361.48934936595</v>
      </c>
      <c r="AI203" s="23" t="n">
        <f aca="false">AH203*(1+Y203)</f>
        <v>8834.53105323579</v>
      </c>
      <c r="AJ203" s="25" t="n">
        <f aca="false">G203*Z203</f>
        <v>47651.3434860364</v>
      </c>
      <c r="AK203" s="25" t="n">
        <f aca="false">I203*AA203</f>
        <v>48507.0070539946</v>
      </c>
      <c r="AL203" s="25" t="n">
        <f aca="false">K203*AB203</f>
        <v>63970.5488441268</v>
      </c>
      <c r="AM203" s="25" t="n">
        <f aca="false">M203*AC203</f>
        <v>81761.8366416264</v>
      </c>
      <c r="AN203" s="25" t="n">
        <f aca="false">O203*AD203</f>
        <v>85496.9411721151</v>
      </c>
      <c r="AO203" s="25" t="n">
        <f aca="false">C203/Datos!$D$8</f>
        <v>15923.3172527682</v>
      </c>
      <c r="AP203" s="25" t="n">
        <f aca="false">AJ203-AO203</f>
        <v>31728.0262332682</v>
      </c>
      <c r="AQ203" s="25" t="n">
        <f aca="false">AK203-AO203</f>
        <v>32583.6898012264</v>
      </c>
      <c r="AR203" s="25" t="n">
        <f aca="false">AL203-AO203</f>
        <v>48047.2315913586</v>
      </c>
      <c r="AS203" s="25" t="n">
        <f aca="false">AM203-AO203</f>
        <v>65838.5193888582</v>
      </c>
      <c r="AT203" s="25" t="n">
        <f aca="false">AN203-AO203</f>
        <v>69573.623919347</v>
      </c>
      <c r="AU203" s="25" t="n">
        <f aca="false">AP203*Datos!$D$6</f>
        <v>15864.0131166341</v>
      </c>
      <c r="AV203" s="25" t="n">
        <f aca="false">AQ203*Datos!$D$6</f>
        <v>16291.8449006132</v>
      </c>
      <c r="AW203" s="25" t="n">
        <f aca="false">AR203*Datos!$D$6</f>
        <v>24023.6157956793</v>
      </c>
      <c r="AX203" s="25" t="n">
        <f aca="false">AS203*Datos!$D$6</f>
        <v>32919.2596944291</v>
      </c>
      <c r="AY203" s="25" t="n">
        <f aca="false">AT203*Datos!$D$6</f>
        <v>34786.8119596735</v>
      </c>
      <c r="AZ203" s="25" t="n">
        <f aca="false">AJ203-AU203-AE203</f>
        <v>27448.3617812515</v>
      </c>
      <c r="BA203" s="25" t="n">
        <f aca="false">AK203-AV203-AF203</f>
        <v>27183.2434692345</v>
      </c>
      <c r="BB203" s="25" t="n">
        <f aca="false">AL203-AW203-AG203</f>
        <v>33851.6612003409</v>
      </c>
      <c r="BC203" s="25" t="n">
        <f aca="false">AM203-AX203-AH203</f>
        <v>41481.0875978313</v>
      </c>
      <c r="BD203" s="25" t="n">
        <f aca="false">AN203-AY203-AI203</f>
        <v>41875.5981592059</v>
      </c>
      <c r="BE203" s="25" t="n">
        <f aca="false">AZ203/Z203</f>
        <v>24130.1004936055</v>
      </c>
      <c r="BF203" s="25" t="n">
        <f aca="false">BA203/AA203</f>
        <v>20606.1505293539</v>
      </c>
      <c r="BG203" s="25" t="n">
        <f aca="false">BB203/AB203</f>
        <v>21184.3973219002</v>
      </c>
      <c r="BH203" s="25" t="n">
        <f aca="false">BC203/AC203</f>
        <v>21493.8222988442</v>
      </c>
      <c r="BI203" s="25" t="n">
        <f aca="false">BD203/AD203</f>
        <v>18080.3456750178</v>
      </c>
      <c r="BJ203" s="25" t="n">
        <f aca="false">E203*AD203</f>
        <v>73078.4538938297</v>
      </c>
      <c r="BK203" s="25" t="n">
        <f aca="false">0.2*C203*AD203</f>
        <v>36879.7392828506</v>
      </c>
      <c r="BL203" s="25" t="n">
        <f aca="false">BJ203+BK203</f>
        <v>109958.19317668</v>
      </c>
      <c r="BM203" s="25" t="n">
        <f aca="false">BK203*Datos!$D$6</f>
        <v>18439.8696414253</v>
      </c>
      <c r="BN203" s="25" t="n">
        <f aca="false">BL203-BM203</f>
        <v>91518.323535255</v>
      </c>
      <c r="BO203" s="25" t="n">
        <f aca="false">BN203/AD203</f>
        <v>39514.2516848266</v>
      </c>
      <c r="BP203" s="25" t="n">
        <f aca="false">-(C203+E203)</f>
        <v>-111169.179322283</v>
      </c>
      <c r="BQ203" s="25" t="n">
        <f aca="false">BE203</f>
        <v>24130.1004936055</v>
      </c>
      <c r="BR203" s="25" t="n">
        <f aca="false">BF203</f>
        <v>20606.1505293539</v>
      </c>
      <c r="BS203" s="25" t="n">
        <f aca="false">BG203</f>
        <v>21184.3973219002</v>
      </c>
      <c r="BT203" s="25" t="n">
        <f aca="false">BH203</f>
        <v>21493.8222988442</v>
      </c>
      <c r="BU203" s="25" t="n">
        <f aca="false">BI203+BO203</f>
        <v>57594.5973598444</v>
      </c>
      <c r="BV203" s="27" t="n">
        <f aca="false">IFERROR(IRR(BP203:BU203,0.1),NA())*100</f>
        <v>8.19296145356726</v>
      </c>
    </row>
    <row r="204" customFormat="false" ht="15" hidden="false" customHeight="true" outlineLevel="0" collapsed="false">
      <c r="A204" s="23" t="n">
        <v>203</v>
      </c>
      <c r="B204" s="24" t="n">
        <f aca="true">RAND()</f>
        <v>0.19674286424871</v>
      </c>
      <c r="C204" s="25" t="n">
        <f aca="false">IF(B204&lt;=(Datos!$D$14-Datos!$C$14)/(Datos!$E$14-Datos!$C$14),Datos!$C$14+SQRT((Datos!$E$14-Datos!$C$14)*(Datos!$D$14-Datos!$C$14)*B204),Datos!$E$14-SQRT((Datos!$E$14-Datos!$C$14)*(Datos!$E$14-Datos!$D$14)*(1-B204)))</f>
        <v>68871.1411723343</v>
      </c>
      <c r="D204" s="24" t="n">
        <f aca="true">RAND()</f>
        <v>0.371677478847749</v>
      </c>
      <c r="E204" s="25" t="n">
        <f aca="false">IF(D204&lt;=(Datos!$D$15-Datos!$C$15)/(Datos!$E$15-Datos!$C$15),Datos!$C$15+SQRT((Datos!$E$15-Datos!$C$15)*(Datos!$D$15-Datos!$C$15)*D204),Datos!$E$15-SQRT((Datos!$E$15-Datos!$C$15)*(Datos!$E$15-Datos!$D$15)*(1-D204)))</f>
        <v>30291.839609234</v>
      </c>
      <c r="F204" s="24" t="n">
        <f aca="true">RAND()</f>
        <v>0.964698460171923</v>
      </c>
      <c r="G204" s="25" t="n">
        <f aca="false">IF(F204&lt;=(Datos!$D$19-Datos!$C$19)/(Datos!$E$19-Datos!$C$19),Datos!$C$19+SQRT((Datos!$E$19-Datos!$C$19)*(Datos!$D$19-Datos!$C$19)*F204),Datos!$E$19-SQRT((Datos!$E$19-Datos!$C$19)*(Datos!$E$19-Datos!$D$19)*(1-F204)))</f>
        <v>43372.8505025334</v>
      </c>
      <c r="H204" s="24" t="n">
        <f aca="true">RAND()</f>
        <v>0.40553956666851</v>
      </c>
      <c r="I204" s="25" t="n">
        <f aca="false">IF(H204&lt;=(Datos!$D$19-Datos!$C$19)/(Datos!$E$19-Datos!$C$19),Datos!$C$19+SQRT((Datos!$E$19-Datos!$C$19)*(Datos!$D$19-Datos!$C$19)*H204),Datos!$E$19-SQRT((Datos!$E$19-Datos!$C$19)*(Datos!$E$19-Datos!$D$19)*(1-H204)))</f>
        <v>37799.4188886273</v>
      </c>
      <c r="J204" s="24" t="n">
        <f aca="true">RAND()</f>
        <v>0.983241177274646</v>
      </c>
      <c r="K204" s="25" t="n">
        <f aca="false">IF(J204&lt;=(Datos!$D$19-Datos!$C$19)/(Datos!$E$19-Datos!$C$19),Datos!$C$19+SQRT((Datos!$E$19-Datos!$C$19)*(Datos!$D$19-Datos!$C$19)*J204),Datos!$E$19-SQRT((Datos!$E$19-Datos!$C$19)*(Datos!$E$19-Datos!$D$19)*(1-J204)))</f>
        <v>43878.8792641283</v>
      </c>
      <c r="L204" s="24" t="n">
        <f aca="true">RAND()</f>
        <v>0.254995046209672</v>
      </c>
      <c r="M204" s="25" t="n">
        <f aca="false">IF(L204&lt;=(Datos!$D$19-Datos!$C$19)/(Datos!$E$19-Datos!$C$19),Datos!$C$19+SQRT((Datos!$E$19-Datos!$C$19)*(Datos!$D$19-Datos!$C$19)*L204),Datos!$E$19-SQRT((Datos!$E$19-Datos!$C$19)*(Datos!$E$19-Datos!$D$19)*(1-L204)))</f>
        <v>36184.5983646031</v>
      </c>
      <c r="N204" s="24" t="n">
        <f aca="true">RAND()</f>
        <v>0.0675852364636416</v>
      </c>
      <c r="O204" s="25" t="n">
        <f aca="false">IF(N204&lt;=(Datos!$D$19-Datos!$C$19)/(Datos!$E$19-Datos!$C$19),Datos!$C$19+SQRT((Datos!$E$19-Datos!$C$19)*(Datos!$D$19-Datos!$C$19)*N204),Datos!$E$19-SQRT((Datos!$E$19-Datos!$C$19)*(Datos!$E$19-Datos!$D$19)*(1-N204)))</f>
        <v>33183.9889242185</v>
      </c>
      <c r="P204" s="24" t="n">
        <f aca="true">RAND()</f>
        <v>0.318635427213166</v>
      </c>
      <c r="Q204" s="26" t="n">
        <f aca="false">IF(P204&lt;=(Datos!$D$23-Datos!$C$23)/(Datos!$E$23-Datos!$C$23),Datos!$C$23+SQRT((Datos!$E$23-Datos!$C$23)*(Datos!$D$23-Datos!$C$23)*P204),Datos!$E$23-SQRT((Datos!$E$23-Datos!$C$23)*(Datos!$E$23-Datos!$D$23)*(1-P204)))</f>
        <v>0.143948773851362</v>
      </c>
      <c r="R204" s="24" t="n">
        <f aca="true">RAND()</f>
        <v>0.884239723645528</v>
      </c>
      <c r="S204" s="26" t="n">
        <f aca="false">IF(R204&lt;=(Datos!$D$24-Datos!$C$24)/(Datos!$E$24-Datos!$C$24),Datos!$C$24+SQRT((Datos!$E$24-Datos!$C$24)*(Datos!$D$24-Datos!$C$24)*R204),Datos!$E$24-SQRT((Datos!$E$24-Datos!$C$24)*(Datos!$E$24-Datos!$D$24)*(1-R204)))</f>
        <v>0.165565025201337</v>
      </c>
      <c r="T204" s="24" t="n">
        <f aca="true">RAND()</f>
        <v>0.644200866126113</v>
      </c>
      <c r="U204" s="26" t="n">
        <f aca="false">IF(T204&lt;=(Datos!$D$25-Datos!$C$25)/(Datos!$E$25-Datos!$C$25),Datos!$C$25+SQRT((Datos!$E$25-Datos!$C$25)*(Datos!$D$25-Datos!$C$25)*T204),Datos!$E$25-SQRT((Datos!$E$25-Datos!$C$25)*(Datos!$E$25-Datos!$D$25)*(1-T204)))</f>
        <v>0.188436768624761</v>
      </c>
      <c r="V204" s="24" t="n">
        <f aca="true">RAND()</f>
        <v>0.589858483893221</v>
      </c>
      <c r="W204" s="26" t="n">
        <f aca="false">IF(V204&lt;=(Datos!$D$26-Datos!$C$26)/(Datos!$E$26-Datos!$C$26),Datos!$C$26+SQRT((Datos!$E$26-Datos!$C$26)*(Datos!$D$26-Datos!$C$26)*V204),Datos!$E$26-SQRT((Datos!$E$26-Datos!$C$26)*(Datos!$E$26-Datos!$D$26)*(1-V204)))</f>
        <v>0.21211206911992</v>
      </c>
      <c r="X204" s="24" t="n">
        <f aca="true">RAND()</f>
        <v>0.65164040764061</v>
      </c>
      <c r="Y204" s="26" t="n">
        <f aca="false">IF(X204&lt;=(Datos!$D$27-Datos!$C$27)/(Datos!$E$27-Datos!$C$27),Datos!$C$27+SQRT((Datos!$E$27-Datos!$C$27)*(Datos!$D$27-Datos!$C$27)*X204),Datos!$E$27-SQRT((Datos!$E$27-Datos!$C$27)*(Datos!$E$27-Datos!$D$27)*(1-X204)))</f>
        <v>0.236627868409073</v>
      </c>
      <c r="Z204" s="24" t="n">
        <f aca="false">(1+Q204)</f>
        <v>1.14394877385136</v>
      </c>
      <c r="AA204" s="24" t="n">
        <f aca="false">Z204*(1+S204)</f>
        <v>1.3333466814231</v>
      </c>
      <c r="AB204" s="24" t="n">
        <f aca="false">AA204*(1+U204)</f>
        <v>1.58459822152702</v>
      </c>
      <c r="AC204" s="24" t="n">
        <f aca="false">AB204*(1+W204)</f>
        <v>1.92071062901886</v>
      </c>
      <c r="AD204" s="24" t="n">
        <f aca="false">AC204*(1+Y204)</f>
        <v>2.37520429099424</v>
      </c>
      <c r="AE204" s="23" t="n">
        <f aca="false">E204*Q204</f>
        <v>4360.47316945137</v>
      </c>
      <c r="AF204" s="23" t="n">
        <f aca="false">AE204*(1+S204)</f>
        <v>5082.41501964134</v>
      </c>
      <c r="AG204" s="23" t="n">
        <f aca="false">AF204*(1+U204)</f>
        <v>6040.1288827525</v>
      </c>
      <c r="AH204" s="23" t="n">
        <f aca="false">AG204*(1+W204)</f>
        <v>7321.31311782412</v>
      </c>
      <c r="AI204" s="23" t="n">
        <f aca="false">AH204*(1+Y204)</f>
        <v>9053.73983485023</v>
      </c>
      <c r="AJ204" s="25" t="n">
        <f aca="false">G204*Z204</f>
        <v>49616.3191508115</v>
      </c>
      <c r="AK204" s="25" t="n">
        <f aca="false">I204*AA204</f>
        <v>50399.7297348729</v>
      </c>
      <c r="AL204" s="25" t="n">
        <f aca="false">K204*AB204</f>
        <v>69530.3940445365</v>
      </c>
      <c r="AM204" s="25" t="n">
        <f aca="false">M204*AC204</f>
        <v>69500.1426856715</v>
      </c>
      <c r="AN204" s="25" t="n">
        <f aca="false">O204*AD204</f>
        <v>78818.7528851092</v>
      </c>
      <c r="AO204" s="25" t="n">
        <f aca="false">C204/Datos!$D$8</f>
        <v>13774.2282344669</v>
      </c>
      <c r="AP204" s="25" t="n">
        <f aca="false">AJ204-AO204</f>
        <v>35842.0909163447</v>
      </c>
      <c r="AQ204" s="25" t="n">
        <f aca="false">AK204-AO204</f>
        <v>36625.5015004061</v>
      </c>
      <c r="AR204" s="25" t="n">
        <f aca="false">AL204-AO204</f>
        <v>55756.1658100696</v>
      </c>
      <c r="AS204" s="25" t="n">
        <f aca="false">AM204-AO204</f>
        <v>55725.9144512047</v>
      </c>
      <c r="AT204" s="25" t="n">
        <f aca="false">AN204-AO204</f>
        <v>65044.5246506424</v>
      </c>
      <c r="AU204" s="25" t="n">
        <f aca="false">AP204*Datos!$D$6</f>
        <v>17921.0454581723</v>
      </c>
      <c r="AV204" s="25" t="n">
        <f aca="false">AQ204*Datos!$D$6</f>
        <v>18312.750750203</v>
      </c>
      <c r="AW204" s="25" t="n">
        <f aca="false">AR204*Datos!$D$6</f>
        <v>27878.0829050348</v>
      </c>
      <c r="AX204" s="25" t="n">
        <f aca="false">AS204*Datos!$D$6</f>
        <v>27862.9572256023</v>
      </c>
      <c r="AY204" s="25" t="n">
        <f aca="false">AT204*Datos!$D$6</f>
        <v>32522.2623253212</v>
      </c>
      <c r="AZ204" s="25" t="n">
        <f aca="false">AJ204-AU204-AE204</f>
        <v>27334.8005231878</v>
      </c>
      <c r="BA204" s="25" t="n">
        <f aca="false">AK204-AV204-AF204</f>
        <v>27004.5639650286</v>
      </c>
      <c r="BB204" s="25" t="n">
        <f aca="false">AL204-AW204-AG204</f>
        <v>35612.1822567492</v>
      </c>
      <c r="BC204" s="25" t="n">
        <f aca="false">AM204-AX204-AH204</f>
        <v>34315.8723422451</v>
      </c>
      <c r="BD204" s="25" t="n">
        <f aca="false">AN204-AY204-AI204</f>
        <v>37242.7507249378</v>
      </c>
      <c r="BE204" s="25" t="n">
        <f aca="false">AZ204/Z204</f>
        <v>23895.1263797932</v>
      </c>
      <c r="BF204" s="25" t="n">
        <f aca="false">BA204/AA204</f>
        <v>20253.2202174203</v>
      </c>
      <c r="BG204" s="25" t="n">
        <f aca="false">BB204/AB204</f>
        <v>22473.9506664541</v>
      </c>
      <c r="BH204" s="25" t="n">
        <f aca="false">BC204/AC204</f>
        <v>17866.2375392666</v>
      </c>
      <c r="BI204" s="25" t="n">
        <f aca="false">BD204/AD204</f>
        <v>15679.8094657148</v>
      </c>
      <c r="BJ204" s="25" t="n">
        <f aca="false">E204*AD204</f>
        <v>71949.307421962</v>
      </c>
      <c r="BK204" s="25" t="n">
        <f aca="false">0.2*C204*AD204</f>
        <v>32716.6060076397</v>
      </c>
      <c r="BL204" s="25" t="n">
        <f aca="false">BJ204+BK204</f>
        <v>104665.913429602</v>
      </c>
      <c r="BM204" s="25" t="n">
        <f aca="false">BK204*Datos!$D$6</f>
        <v>16358.3030038199</v>
      </c>
      <c r="BN204" s="25" t="n">
        <f aca="false">BL204-BM204</f>
        <v>88307.6104257818</v>
      </c>
      <c r="BO204" s="25" t="n">
        <f aca="false">BN204/AD204</f>
        <v>37178.9537264674</v>
      </c>
      <c r="BP204" s="25" t="n">
        <f aca="false">-(C204+E204)</f>
        <v>-99162.9807815683</v>
      </c>
      <c r="BQ204" s="25" t="n">
        <f aca="false">BE204</f>
        <v>23895.1263797932</v>
      </c>
      <c r="BR204" s="25" t="n">
        <f aca="false">BF204</f>
        <v>20253.2202174203</v>
      </c>
      <c r="BS204" s="25" t="n">
        <f aca="false">BG204</f>
        <v>22473.9506664541</v>
      </c>
      <c r="BT204" s="25" t="n">
        <f aca="false">BH204</f>
        <v>17866.2375392666</v>
      </c>
      <c r="BU204" s="25" t="n">
        <f aca="false">BI204+BO204</f>
        <v>52858.7631921822</v>
      </c>
      <c r="BV204" s="27" t="n">
        <f aca="false">IFERROR(IRR(BP204:BU204,0.1),NA())*100</f>
        <v>10.4204742891757</v>
      </c>
    </row>
    <row r="205" customFormat="false" ht="15" hidden="false" customHeight="true" outlineLevel="0" collapsed="false">
      <c r="A205" s="23" t="n">
        <v>204</v>
      </c>
      <c r="B205" s="24" t="n">
        <f aca="true">RAND()</f>
        <v>0.449789178192846</v>
      </c>
      <c r="C205" s="25" t="n">
        <f aca="false">IF(B205&lt;=(Datos!$D$14-Datos!$C$14)/(Datos!$E$14-Datos!$C$14),Datos!$C$14+SQRT((Datos!$E$14-Datos!$C$14)*(Datos!$D$14-Datos!$C$14)*B205),Datos!$E$14-SQRT((Datos!$E$14-Datos!$C$14)*(Datos!$E$14-Datos!$D$14)*(1-B205)))</f>
        <v>74304.6115777834</v>
      </c>
      <c r="D205" s="24" t="n">
        <f aca="true">RAND()</f>
        <v>0.358573835743076</v>
      </c>
      <c r="E205" s="25" t="n">
        <f aca="false">IF(D205&lt;=(Datos!$D$15-Datos!$C$15)/(Datos!$E$15-Datos!$C$15),Datos!$C$15+SQRT((Datos!$E$15-Datos!$C$15)*(Datos!$D$15-Datos!$C$15)*D205),Datos!$E$15-SQRT((Datos!$E$15-Datos!$C$15)*(Datos!$E$15-Datos!$D$15)*(1-D205)))</f>
        <v>30191.1303078011</v>
      </c>
      <c r="F205" s="24" t="n">
        <f aca="true">RAND()</f>
        <v>0.730522351641023</v>
      </c>
      <c r="G205" s="25" t="n">
        <f aca="false">IF(F205&lt;=(Datos!$D$19-Datos!$C$19)/(Datos!$E$19-Datos!$C$19),Datos!$C$19+SQRT((Datos!$E$19-Datos!$C$19)*(Datos!$D$19-Datos!$C$19)*F205),Datos!$E$19-SQRT((Datos!$E$19-Datos!$C$19)*(Datos!$E$19-Datos!$D$19)*(1-F205)))</f>
        <v>40504.3550377145</v>
      </c>
      <c r="H205" s="24" t="n">
        <f aca="true">RAND()</f>
        <v>0.336161142936343</v>
      </c>
      <c r="I205" s="25" t="n">
        <f aca="false">IF(H205&lt;=(Datos!$D$19-Datos!$C$19)/(Datos!$E$19-Datos!$C$19),Datos!$C$19+SQRT((Datos!$E$19-Datos!$C$19)*(Datos!$D$19-Datos!$C$19)*H205),Datos!$E$19-SQRT((Datos!$E$19-Datos!$C$19)*(Datos!$E$19-Datos!$D$19)*(1-H205)))</f>
        <v>37100.9979186345</v>
      </c>
      <c r="J205" s="24" t="n">
        <f aca="true">RAND()</f>
        <v>0.632344950350074</v>
      </c>
      <c r="K205" s="25" t="n">
        <f aca="false">IF(J205&lt;=(Datos!$D$19-Datos!$C$19)/(Datos!$E$19-Datos!$C$19),Datos!$C$19+SQRT((Datos!$E$19-Datos!$C$19)*(Datos!$D$19-Datos!$C$19)*J205),Datos!$E$19-SQRT((Datos!$E$19-Datos!$C$19)*(Datos!$E$19-Datos!$D$19)*(1-J205)))</f>
        <v>39739.1859286344</v>
      </c>
      <c r="L205" s="24" t="n">
        <f aca="true">RAND()</f>
        <v>0.711125489225678</v>
      </c>
      <c r="M205" s="25" t="n">
        <f aca="false">IF(L205&lt;=(Datos!$D$19-Datos!$C$19)/(Datos!$E$19-Datos!$C$19),Datos!$C$19+SQRT((Datos!$E$19-Datos!$C$19)*(Datos!$D$19-Datos!$C$19)*L205),Datos!$E$19-SQRT((Datos!$E$19-Datos!$C$19)*(Datos!$E$19-Datos!$D$19)*(1-L205)))</f>
        <v>40345.3691544792</v>
      </c>
      <c r="N205" s="24" t="n">
        <f aca="true">RAND()</f>
        <v>0.709270411161905</v>
      </c>
      <c r="O205" s="25" t="n">
        <f aca="false">IF(N205&lt;=(Datos!$D$19-Datos!$C$19)/(Datos!$E$19-Datos!$C$19),Datos!$C$19+SQRT((Datos!$E$19-Datos!$C$19)*(Datos!$D$19-Datos!$C$19)*N205),Datos!$E$19-SQRT((Datos!$E$19-Datos!$C$19)*(Datos!$E$19-Datos!$D$19)*(1-N205)))</f>
        <v>40330.447648558</v>
      </c>
      <c r="P205" s="24" t="n">
        <f aca="true">RAND()</f>
        <v>0.383211365234014</v>
      </c>
      <c r="Q205" s="26" t="n">
        <f aca="false">IF(P205&lt;=(Datos!$D$23-Datos!$C$23)/(Datos!$E$23-Datos!$C$23),Datos!$C$23+SQRT((Datos!$E$23-Datos!$C$23)*(Datos!$D$23-Datos!$C$23)*P205),Datos!$E$23-SQRT((Datos!$E$23-Datos!$C$23)*(Datos!$E$23-Datos!$D$23)*(1-P205)))</f>
        <v>0.146263671819097</v>
      </c>
      <c r="R205" s="24" t="n">
        <f aca="true">RAND()</f>
        <v>0.841310197897349</v>
      </c>
      <c r="S205" s="26" t="n">
        <f aca="false">IF(R205&lt;=(Datos!$D$24-Datos!$C$24)/(Datos!$E$24-Datos!$C$24),Datos!$C$24+SQRT((Datos!$E$24-Datos!$C$24)*(Datos!$D$24-Datos!$C$24)*R205),Datos!$E$24-SQRT((Datos!$E$24-Datos!$C$24)*(Datos!$E$24-Datos!$D$24)*(1-R205)))</f>
        <v>0.16309906381928</v>
      </c>
      <c r="T205" s="24" t="n">
        <f aca="true">RAND()</f>
        <v>0.130257502620918</v>
      </c>
      <c r="U205" s="26" t="n">
        <f aca="false">IF(T205&lt;=(Datos!$D$25-Datos!$C$25)/(Datos!$E$25-Datos!$C$25),Datos!$C$25+SQRT((Datos!$E$25-Datos!$C$25)*(Datos!$D$25-Datos!$C$25)*T205),Datos!$E$25-SQRT((Datos!$E$25-Datos!$C$25)*(Datos!$E$25-Datos!$D$25)*(1-T205)))</f>
        <v>0.166539067552433</v>
      </c>
      <c r="V205" s="24" t="n">
        <f aca="true">RAND()</f>
        <v>0.267757659497498</v>
      </c>
      <c r="W205" s="26" t="n">
        <f aca="false">IF(V205&lt;=(Datos!$D$26-Datos!$C$26)/(Datos!$E$26-Datos!$C$26),Datos!$C$26+SQRT((Datos!$E$26-Datos!$C$26)*(Datos!$D$26-Datos!$C$26)*V205),Datos!$E$26-SQRT((Datos!$E$26-Datos!$C$26)*(Datos!$E$26-Datos!$D$26)*(1-V205)))</f>
        <v>0.199361320288051</v>
      </c>
      <c r="X205" s="24" t="n">
        <f aca="true">RAND()</f>
        <v>0.0740444777458118</v>
      </c>
      <c r="Y205" s="26" t="n">
        <f aca="false">IF(X205&lt;=(Datos!$D$27-Datos!$C$27)/(Datos!$E$27-Datos!$C$27),Datos!$C$27+SQRT((Datos!$E$27-Datos!$C$27)*(Datos!$D$27-Datos!$C$27)*X205),Datos!$E$27-SQRT((Datos!$E$27-Datos!$C$27)*(Datos!$E$27-Datos!$D$27)*(1-X205)))</f>
        <v>0.204139310093272</v>
      </c>
      <c r="Z205" s="24" t="n">
        <f aca="false">(1+Q205)</f>
        <v>1.1462636718191</v>
      </c>
      <c r="AA205" s="24" t="n">
        <f aca="false">Z205*(1+S205)</f>
        <v>1.33321820358284</v>
      </c>
      <c r="AB205" s="24" t="n">
        <f aca="false">AA205*(1+U205)</f>
        <v>1.55525112005146</v>
      </c>
      <c r="AC205" s="24" t="n">
        <f aca="false">AB205*(1+W205)</f>
        <v>1.86530803672439</v>
      </c>
      <c r="AD205" s="24" t="n">
        <f aca="false">AC205*(1+Y205)</f>
        <v>2.24609073245274</v>
      </c>
      <c r="AE205" s="23" t="n">
        <f aca="false">E205*Q205</f>
        <v>4415.86557518781</v>
      </c>
      <c r="AF205" s="23" t="n">
        <f aca="false">AE205*(1+S205)</f>
        <v>5136.08911645273</v>
      </c>
      <c r="AG205" s="23" t="n">
        <f aca="false">AF205*(1+U205)</f>
        <v>5991.44860877296</v>
      </c>
      <c r="AH205" s="23" t="n">
        <f aca="false">AG205*(1+W205)</f>
        <v>7185.91171385594</v>
      </c>
      <c r="AI205" s="23" t="n">
        <f aca="false">AH205*(1+Y205)</f>
        <v>8652.83877351365</v>
      </c>
      <c r="AJ205" s="25" t="n">
        <f aca="false">G205*Z205</f>
        <v>46428.6707301949</v>
      </c>
      <c r="AK205" s="25" t="n">
        <f aca="false">I205*AA205</f>
        <v>49463.7257962126</v>
      </c>
      <c r="AL205" s="25" t="n">
        <f aca="false">K205*AB205</f>
        <v>61804.4134254418</v>
      </c>
      <c r="AM205" s="25" t="n">
        <f aca="false">M205*AC205</f>
        <v>75256.5413284621</v>
      </c>
      <c r="AN205" s="25" t="n">
        <f aca="false">O205*AD205</f>
        <v>90585.8446990965</v>
      </c>
      <c r="AO205" s="25" t="n">
        <f aca="false">C205/Datos!$D$8</f>
        <v>14860.9223155567</v>
      </c>
      <c r="AP205" s="25" t="n">
        <f aca="false">AJ205-AO205</f>
        <v>31567.7484146382</v>
      </c>
      <c r="AQ205" s="25" t="n">
        <f aca="false">AK205-AO205</f>
        <v>34602.803480656</v>
      </c>
      <c r="AR205" s="25" t="n">
        <f aca="false">AL205-AO205</f>
        <v>46943.4911098852</v>
      </c>
      <c r="AS205" s="25" t="n">
        <f aca="false">AM205-AO205</f>
        <v>60395.6190129054</v>
      </c>
      <c r="AT205" s="25" t="n">
        <f aca="false">AN205-AO205</f>
        <v>75724.9223835398</v>
      </c>
      <c r="AU205" s="25" t="n">
        <f aca="false">AP205*Datos!$D$6</f>
        <v>15783.8742073191</v>
      </c>
      <c r="AV205" s="25" t="n">
        <f aca="false">AQ205*Datos!$D$6</f>
        <v>17301.401740328</v>
      </c>
      <c r="AW205" s="25" t="n">
        <f aca="false">AR205*Datos!$D$6</f>
        <v>23471.7455549426</v>
      </c>
      <c r="AX205" s="25" t="n">
        <f aca="false">AS205*Datos!$D$6</f>
        <v>30197.8095064527</v>
      </c>
      <c r="AY205" s="25" t="n">
        <f aca="false">AT205*Datos!$D$6</f>
        <v>37862.4611917699</v>
      </c>
      <c r="AZ205" s="25" t="n">
        <f aca="false">AJ205-AU205-AE205</f>
        <v>26228.930947688</v>
      </c>
      <c r="BA205" s="25" t="n">
        <f aca="false">AK205-AV205-AF205</f>
        <v>27026.2349394319</v>
      </c>
      <c r="BB205" s="25" t="n">
        <f aca="false">AL205-AW205-AG205</f>
        <v>32341.2192617263</v>
      </c>
      <c r="BC205" s="25" t="n">
        <f aca="false">AM205-AX205-AH205</f>
        <v>37872.8201081535</v>
      </c>
      <c r="BD205" s="25" t="n">
        <f aca="false">AN205-AY205-AI205</f>
        <v>44070.5447338129</v>
      </c>
      <c r="BE205" s="25" t="n">
        <f aca="false">AZ205/Z205</f>
        <v>22882.1095813524</v>
      </c>
      <c r="BF205" s="25" t="n">
        <f aca="false">BA205/AA205</f>
        <v>20271.4265877878</v>
      </c>
      <c r="BG205" s="25" t="n">
        <f aca="false">BB205/AB205</f>
        <v>20794.8535415015</v>
      </c>
      <c r="BH205" s="25" t="n">
        <f aca="false">BC205/AC205</f>
        <v>20303.7886303545</v>
      </c>
      <c r="BI205" s="25" t="n">
        <f aca="false">BD205/AD205</f>
        <v>19620.9993198662</v>
      </c>
      <c r="BJ205" s="25" t="n">
        <f aca="false">E205*AD205</f>
        <v>67812.017986625</v>
      </c>
      <c r="BK205" s="25" t="n">
        <f aca="false">0.2*C205*AD205</f>
        <v>33378.9798886719</v>
      </c>
      <c r="BL205" s="25" t="n">
        <f aca="false">BJ205+BK205</f>
        <v>101190.997875297</v>
      </c>
      <c r="BM205" s="25" t="n">
        <f aca="false">BK205*Datos!$D$6</f>
        <v>16689.489944336</v>
      </c>
      <c r="BN205" s="25" t="n">
        <f aca="false">BL205-BM205</f>
        <v>84501.5079309609</v>
      </c>
      <c r="BO205" s="25" t="n">
        <f aca="false">BN205/AD205</f>
        <v>37621.5914655794</v>
      </c>
      <c r="BP205" s="25" t="n">
        <f aca="false">-(C205+E205)</f>
        <v>-104495.741885584</v>
      </c>
      <c r="BQ205" s="25" t="n">
        <f aca="false">BE205</f>
        <v>22882.1095813524</v>
      </c>
      <c r="BR205" s="25" t="n">
        <f aca="false">BF205</f>
        <v>20271.4265877878</v>
      </c>
      <c r="BS205" s="25" t="n">
        <f aca="false">BG205</f>
        <v>20794.8535415015</v>
      </c>
      <c r="BT205" s="25" t="n">
        <f aca="false">BH205</f>
        <v>20303.7886303545</v>
      </c>
      <c r="BU205" s="25" t="n">
        <f aca="false">BI205+BO205</f>
        <v>57242.5907854456</v>
      </c>
      <c r="BV205" s="27" t="n">
        <f aca="false">IFERROR(IRR(BP205:BU205,0.1),NA())*100</f>
        <v>9.38169899377189</v>
      </c>
    </row>
    <row r="206" customFormat="false" ht="15" hidden="false" customHeight="true" outlineLevel="0" collapsed="false">
      <c r="A206" s="23" t="n">
        <v>205</v>
      </c>
      <c r="B206" s="24" t="n">
        <f aca="true">RAND()</f>
        <v>0.119315505284772</v>
      </c>
      <c r="C206" s="25" t="n">
        <f aca="false">IF(B206&lt;=(Datos!$D$14-Datos!$C$14)/(Datos!$E$14-Datos!$C$14),Datos!$C$14+SQRT((Datos!$E$14-Datos!$C$14)*(Datos!$D$14-Datos!$C$14)*B206),Datos!$E$14-SQRT((Datos!$E$14-Datos!$C$14)*(Datos!$E$14-Datos!$D$14)*(1-B206)))</f>
        <v>66908.4153113365</v>
      </c>
      <c r="D206" s="24" t="n">
        <f aca="true">RAND()</f>
        <v>0.895076942372141</v>
      </c>
      <c r="E206" s="25" t="n">
        <f aca="false">IF(D206&lt;=(Datos!$D$15-Datos!$C$15)/(Datos!$E$15-Datos!$C$15),Datos!$C$15+SQRT((Datos!$E$15-Datos!$C$15)*(Datos!$D$15-Datos!$C$15)*D206),Datos!$E$15-SQRT((Datos!$E$15-Datos!$C$15)*(Datos!$E$15-Datos!$D$15)*(1-D206)))</f>
        <v>36032.8273740384</v>
      </c>
      <c r="F206" s="24" t="n">
        <f aca="true">RAND()</f>
        <v>0.699741811398312</v>
      </c>
      <c r="G206" s="25" t="n">
        <f aca="false">IF(F206&lt;=(Datos!$D$19-Datos!$C$19)/(Datos!$E$19-Datos!$C$19),Datos!$C$19+SQRT((Datos!$E$19-Datos!$C$19)*(Datos!$D$19-Datos!$C$19)*F206),Datos!$E$19-SQRT((Datos!$E$19-Datos!$C$19)*(Datos!$E$19-Datos!$D$19)*(1-F206)))</f>
        <v>40254.5427886107</v>
      </c>
      <c r="H206" s="24" t="n">
        <f aca="true">RAND()</f>
        <v>0.158321055487967</v>
      </c>
      <c r="I206" s="25" t="n">
        <f aca="false">IF(H206&lt;=(Datos!$D$19-Datos!$C$19)/(Datos!$E$19-Datos!$C$19),Datos!$C$19+SQRT((Datos!$E$19-Datos!$C$19)*(Datos!$D$19-Datos!$C$19)*H206),Datos!$E$19-SQRT((Datos!$E$19-Datos!$C$19)*(Datos!$E$19-Datos!$D$19)*(1-H206)))</f>
        <v>34873.208216688</v>
      </c>
      <c r="J206" s="24" t="n">
        <f aca="true">RAND()</f>
        <v>0.752817651182645</v>
      </c>
      <c r="K206" s="25" t="n">
        <f aca="false">IF(J206&lt;=(Datos!$D$19-Datos!$C$19)/(Datos!$E$19-Datos!$C$19),Datos!$C$19+SQRT((Datos!$E$19-Datos!$C$19)*(Datos!$D$19-Datos!$C$19)*J206),Datos!$E$19-SQRT((Datos!$E$19-Datos!$C$19)*(Datos!$E$19-Datos!$D$19)*(1-J206)))</f>
        <v>40694.3437014432</v>
      </c>
      <c r="L206" s="24" t="n">
        <f aca="true">RAND()</f>
        <v>0.0163524943728067</v>
      </c>
      <c r="M206" s="25" t="n">
        <f aca="false">IF(L206&lt;=(Datos!$D$19-Datos!$C$19)/(Datos!$E$19-Datos!$C$19),Datos!$C$19+SQRT((Datos!$E$19-Datos!$C$19)*(Datos!$D$19-Datos!$C$19)*L206),Datos!$E$19-SQRT((Datos!$E$19-Datos!$C$19)*(Datos!$E$19-Datos!$D$19)*(1-L206)))</f>
        <v>31566.1654305727</v>
      </c>
      <c r="N206" s="24" t="n">
        <f aca="true">RAND()</f>
        <v>0.437448573328353</v>
      </c>
      <c r="O206" s="25" t="n">
        <f aca="false">IF(N206&lt;=(Datos!$D$19-Datos!$C$19)/(Datos!$E$19-Datos!$C$19),Datos!$C$19+SQRT((Datos!$E$19-Datos!$C$19)*(Datos!$D$19-Datos!$C$19)*N206),Datos!$E$19-SQRT((Datos!$E$19-Datos!$C$19)*(Datos!$E$19-Datos!$D$19)*(1-N206)))</f>
        <v>38100.4497405547</v>
      </c>
      <c r="P206" s="24" t="n">
        <f aca="true">RAND()</f>
        <v>0.846477351914147</v>
      </c>
      <c r="Q206" s="26" t="n">
        <f aca="false">IF(P206&lt;=(Datos!$D$23-Datos!$C$23)/(Datos!$E$23-Datos!$C$23),Datos!$C$23+SQRT((Datos!$E$23-Datos!$C$23)*(Datos!$D$23-Datos!$C$23)*P206),Datos!$E$23-SQRT((Datos!$E$23-Datos!$C$23)*(Datos!$E$23-Datos!$D$23)*(1-P206)))</f>
        <v>0.16337649956975</v>
      </c>
      <c r="R206" s="24" t="n">
        <f aca="true">RAND()</f>
        <v>0.470474858753806</v>
      </c>
      <c r="S206" s="26" t="n">
        <f aca="false">IF(R206&lt;=(Datos!$D$24-Datos!$C$24)/(Datos!$E$24-Datos!$C$24),Datos!$C$24+SQRT((Datos!$E$24-Datos!$C$24)*(Datos!$D$24-Datos!$C$24)*R206),Datos!$E$24-SQRT((Datos!$E$24-Datos!$C$24)*(Datos!$E$24-Datos!$D$24)*(1-R206)))</f>
        <v>0.149100768817281</v>
      </c>
      <c r="T206" s="24" t="n">
        <f aca="true">RAND()</f>
        <v>0.0310986350213239</v>
      </c>
      <c r="U206" s="26" t="n">
        <f aca="false">IF(T206&lt;=(Datos!$D$25-Datos!$C$25)/(Datos!$E$25-Datos!$C$25),Datos!$C$25+SQRT((Datos!$E$25-Datos!$C$25)*(Datos!$D$25-Datos!$C$25)*T206),Datos!$E$25-SQRT((Datos!$E$25-Datos!$C$25)*(Datos!$E$25-Datos!$D$25)*(1-T206)))</f>
        <v>0.158081282914537</v>
      </c>
      <c r="V206" s="24" t="n">
        <f aca="true">RAND()</f>
        <v>0.920970941742111</v>
      </c>
      <c r="W206" s="26" t="n">
        <f aca="false">IF(V206&lt;=(Datos!$D$26-Datos!$C$26)/(Datos!$E$26-Datos!$C$26),Datos!$C$26+SQRT((Datos!$E$26-Datos!$C$26)*(Datos!$D$26-Datos!$C$26)*V206),Datos!$E$26-SQRT((Datos!$E$26-Datos!$C$26)*(Datos!$E$26-Datos!$D$26)*(1-V206)))</f>
        <v>0.233368652973899</v>
      </c>
      <c r="X206" s="24" t="n">
        <f aca="true">RAND()</f>
        <v>0.93920565828043</v>
      </c>
      <c r="Y206" s="26" t="n">
        <f aca="false">IF(X206&lt;=(Datos!$D$27-Datos!$C$27)/(Datos!$E$27-Datos!$C$27),Datos!$C$27+SQRT((Datos!$E$27-Datos!$C$27)*(Datos!$D$27-Datos!$C$27)*X206),Datos!$E$27-SQRT((Datos!$E$27-Datos!$C$27)*(Datos!$E$27-Datos!$D$27)*(1-X206)))</f>
        <v>0.261881240514713</v>
      </c>
      <c r="Z206" s="24" t="n">
        <f aca="false">(1+Q206)</f>
        <v>1.16337649956975</v>
      </c>
      <c r="AA206" s="24" t="n">
        <f aca="false">Z206*(1+S206)</f>
        <v>1.33683683007956</v>
      </c>
      <c r="AB206" s="24" t="n">
        <f aca="false">AA206*(1+U206)</f>
        <v>1.54816571122594</v>
      </c>
      <c r="AC206" s="24" t="n">
        <f aca="false">AB206*(1+W206)</f>
        <v>1.90945905783511</v>
      </c>
      <c r="AD206" s="24" t="n">
        <f aca="false">AC206*(1+Y206)</f>
        <v>2.40951056461302</v>
      </c>
      <c r="AE206" s="23" t="n">
        <f aca="false">E206*Q206</f>
        <v>5886.91720597145</v>
      </c>
      <c r="AF206" s="23" t="n">
        <f aca="false">AE206*(1+S206)</f>
        <v>6764.66108734547</v>
      </c>
      <c r="AG206" s="23" t="n">
        <f aca="false">AF206*(1+U206)</f>
        <v>7834.02739051509</v>
      </c>
      <c r="AH206" s="23" t="n">
        <f aca="false">AG206*(1+W206)</f>
        <v>9662.24381000022</v>
      </c>
      <c r="AI206" s="23" t="n">
        <f aca="false">AH206*(1+Y206)</f>
        <v>12192.6042051187</v>
      </c>
      <c r="AJ206" s="25" t="n">
        <f aca="false">G206*Z206</f>
        <v>46831.1890811946</v>
      </c>
      <c r="AK206" s="25" t="n">
        <f aca="false">I206*AA206</f>
        <v>46619.7891271015</v>
      </c>
      <c r="AL206" s="25" t="n">
        <f aca="false">K206*AB206</f>
        <v>63001.5875594175</v>
      </c>
      <c r="AM206" s="25" t="n">
        <f aca="false">M206*AC206</f>
        <v>60274.3005025286</v>
      </c>
      <c r="AN206" s="25" t="n">
        <f aca="false">O206*AD206</f>
        <v>91803.4361663741</v>
      </c>
      <c r="AO206" s="25" t="n">
        <f aca="false">C206/Datos!$D$8</f>
        <v>13381.6830622673</v>
      </c>
      <c r="AP206" s="25" t="n">
        <f aca="false">AJ206-AO206</f>
        <v>33449.5060189273</v>
      </c>
      <c r="AQ206" s="25" t="n">
        <f aca="false">AK206-AO206</f>
        <v>33238.1060648342</v>
      </c>
      <c r="AR206" s="25" t="n">
        <f aca="false">AL206-AO206</f>
        <v>49619.9044971502</v>
      </c>
      <c r="AS206" s="25" t="n">
        <f aca="false">AM206-AO206</f>
        <v>46892.6174402613</v>
      </c>
      <c r="AT206" s="25" t="n">
        <f aca="false">AN206-AO206</f>
        <v>78421.7531041068</v>
      </c>
      <c r="AU206" s="25" t="n">
        <f aca="false">AP206*Datos!$D$6</f>
        <v>16724.7530094637</v>
      </c>
      <c r="AV206" s="25" t="n">
        <f aca="false">AQ206*Datos!$D$6</f>
        <v>16619.0530324171</v>
      </c>
      <c r="AW206" s="25" t="n">
        <f aca="false">AR206*Datos!$D$6</f>
        <v>24809.9522485751</v>
      </c>
      <c r="AX206" s="25" t="n">
        <f aca="false">AS206*Datos!$D$6</f>
        <v>23446.3087201306</v>
      </c>
      <c r="AY206" s="25" t="n">
        <f aca="false">AT206*Datos!$D$6</f>
        <v>39210.8765520534</v>
      </c>
      <c r="AZ206" s="25" t="n">
        <f aca="false">AJ206-AU206-AE206</f>
        <v>24219.5188657595</v>
      </c>
      <c r="BA206" s="25" t="n">
        <f aca="false">AK206-AV206-AF206</f>
        <v>23236.0750073389</v>
      </c>
      <c r="BB206" s="25" t="n">
        <f aca="false">AL206-AW206-AG206</f>
        <v>30357.6079203273</v>
      </c>
      <c r="BC206" s="25" t="n">
        <f aca="false">AM206-AX206-AH206</f>
        <v>27165.7479723977</v>
      </c>
      <c r="BD206" s="25" t="n">
        <f aca="false">AN206-AY206-AI206</f>
        <v>40399.955409202</v>
      </c>
      <c r="BE206" s="25" t="n">
        <f aca="false">AZ206/Z206</f>
        <v>20818.2981818153</v>
      </c>
      <c r="BF206" s="25" t="n">
        <f aca="false">BA206/AA206</f>
        <v>17381.3845373755</v>
      </c>
      <c r="BG206" s="25" t="n">
        <f aca="false">BB206/AB206</f>
        <v>19608.758739585</v>
      </c>
      <c r="BH206" s="25" t="n">
        <f aca="false">BC206/AC206</f>
        <v>14226.9339899843</v>
      </c>
      <c r="BI206" s="25" t="n">
        <f aca="false">BD206/AD206</f>
        <v>16766.8720787246</v>
      </c>
      <c r="BJ206" s="25" t="n">
        <f aca="false">E206*AD206</f>
        <v>86821.4782306229</v>
      </c>
      <c r="BK206" s="25" t="n">
        <f aca="false">0.2*C206*AD206</f>
        <v>32243.3067108362</v>
      </c>
      <c r="BL206" s="25" t="n">
        <f aca="false">BJ206+BK206</f>
        <v>119064.784941459</v>
      </c>
      <c r="BM206" s="25" t="n">
        <f aca="false">BK206*Datos!$D$6</f>
        <v>16121.6533554181</v>
      </c>
      <c r="BN206" s="25" t="n">
        <f aca="false">BL206-BM206</f>
        <v>102943.131586041</v>
      </c>
      <c r="BO206" s="25" t="n">
        <f aca="false">BN206/AD206</f>
        <v>42723.6689051721</v>
      </c>
      <c r="BP206" s="25" t="n">
        <f aca="false">-(C206+E206)</f>
        <v>-102941.242685375</v>
      </c>
      <c r="BQ206" s="25" t="n">
        <f aca="false">BE206</f>
        <v>20818.2981818153</v>
      </c>
      <c r="BR206" s="25" t="n">
        <f aca="false">BF206</f>
        <v>17381.3845373755</v>
      </c>
      <c r="BS206" s="25" t="n">
        <f aca="false">BG206</f>
        <v>19608.758739585</v>
      </c>
      <c r="BT206" s="25" t="n">
        <f aca="false">BH206</f>
        <v>14226.9339899843</v>
      </c>
      <c r="BU206" s="25" t="n">
        <f aca="false">BI206+BO206</f>
        <v>59490.5409838967</v>
      </c>
      <c r="BV206" s="27" t="n">
        <f aca="false">IFERROR(IRR(BP206:BU206,0.1),NA())*100</f>
        <v>7.29671000300873</v>
      </c>
    </row>
    <row r="207" customFormat="false" ht="15" hidden="false" customHeight="true" outlineLevel="0" collapsed="false">
      <c r="A207" s="23" t="n">
        <v>206</v>
      </c>
      <c r="B207" s="24" t="n">
        <f aca="true">RAND()</f>
        <v>0.391039320739332</v>
      </c>
      <c r="C207" s="25" t="n">
        <f aca="false">IF(B207&lt;=(Datos!$D$14-Datos!$C$14)/(Datos!$E$14-Datos!$C$14),Datos!$C$14+SQRT((Datos!$E$14-Datos!$C$14)*(Datos!$D$14-Datos!$C$14)*B207),Datos!$E$14-SQRT((Datos!$E$14-Datos!$C$14)*(Datos!$E$14-Datos!$D$14)*(1-B207)))</f>
        <v>72967.559948965</v>
      </c>
      <c r="D207" s="24" t="n">
        <f aca="true">RAND()</f>
        <v>0.49891035049278</v>
      </c>
      <c r="E207" s="25" t="n">
        <f aca="false">IF(D207&lt;=(Datos!$D$15-Datos!$C$15)/(Datos!$E$15-Datos!$C$15),Datos!$C$15+SQRT((Datos!$E$15-Datos!$C$15)*(Datos!$D$15-Datos!$C$15)*D207),Datos!$E$15-SQRT((Datos!$E$15-Datos!$C$15)*(Datos!$E$15-Datos!$D$15)*(1-D207)))</f>
        <v>31330.3144563322</v>
      </c>
      <c r="F207" s="24" t="n">
        <f aca="true">RAND()</f>
        <v>0.360876831156085</v>
      </c>
      <c r="G207" s="25" t="n">
        <f aca="false">IF(F207&lt;=(Datos!$D$19-Datos!$C$19)/(Datos!$E$19-Datos!$C$19),Datos!$C$19+SQRT((Datos!$E$19-Datos!$C$19)*(Datos!$D$19-Datos!$C$19)*F207),Datos!$E$19-SQRT((Datos!$E$19-Datos!$C$19)*(Datos!$E$19-Datos!$D$19)*(1-F207)))</f>
        <v>37357.4129062744</v>
      </c>
      <c r="H207" s="24" t="n">
        <f aca="true">RAND()</f>
        <v>0.594206917224801</v>
      </c>
      <c r="I207" s="25" t="n">
        <f aca="false">IF(H207&lt;=(Datos!$D$19-Datos!$C$19)/(Datos!$E$19-Datos!$C$19),Datos!$C$19+SQRT((Datos!$E$19-Datos!$C$19)*(Datos!$D$19-Datos!$C$19)*H207),Datos!$E$19-SQRT((Datos!$E$19-Datos!$C$19)*(Datos!$E$19-Datos!$D$19)*(1-H207)))</f>
        <v>39440.9235556549</v>
      </c>
      <c r="J207" s="24" t="n">
        <f aca="true">RAND()</f>
        <v>0.916872623103027</v>
      </c>
      <c r="K207" s="25" t="n">
        <f aca="false">IF(J207&lt;=(Datos!$D$19-Datos!$C$19)/(Datos!$E$19-Datos!$C$19),Datos!$C$19+SQRT((Datos!$E$19-Datos!$C$19)*(Datos!$D$19-Datos!$C$19)*J207),Datos!$E$19-SQRT((Datos!$E$19-Datos!$C$19)*(Datos!$E$19-Datos!$D$19)*(1-J207)))</f>
        <v>42503.0912577203</v>
      </c>
      <c r="L207" s="24" t="n">
        <f aca="true">RAND()</f>
        <v>0.372181006156828</v>
      </c>
      <c r="M207" s="25" t="n">
        <f aca="false">IF(L207&lt;=(Datos!$D$19-Datos!$C$19)/(Datos!$E$19-Datos!$C$19),Datos!$C$19+SQRT((Datos!$E$19-Datos!$C$19)*(Datos!$D$19-Datos!$C$19)*L207),Datos!$E$19-SQRT((Datos!$E$19-Datos!$C$19)*(Datos!$E$19-Datos!$D$19)*(1-L207)))</f>
        <v>37471.7568833256</v>
      </c>
      <c r="N207" s="24" t="n">
        <f aca="true">RAND()</f>
        <v>0.173726576827712</v>
      </c>
      <c r="O207" s="25" t="n">
        <f aca="false">IF(N207&lt;=(Datos!$D$19-Datos!$C$19)/(Datos!$E$19-Datos!$C$19),Datos!$C$19+SQRT((Datos!$E$19-Datos!$C$19)*(Datos!$D$19-Datos!$C$19)*N207),Datos!$E$19-SQRT((Datos!$E$19-Datos!$C$19)*(Datos!$E$19-Datos!$D$19)*(1-N207)))</f>
        <v>35104.8003412628</v>
      </c>
      <c r="P207" s="24" t="n">
        <f aca="true">RAND()</f>
        <v>0.417248725525256</v>
      </c>
      <c r="Q207" s="26" t="n">
        <f aca="false">IF(P207&lt;=(Datos!$D$23-Datos!$C$23)/(Datos!$E$23-Datos!$C$23),Datos!$C$23+SQRT((Datos!$E$23-Datos!$C$23)*(Datos!$D$23-Datos!$C$23)*P207),Datos!$E$23-SQRT((Datos!$E$23-Datos!$C$23)*(Datos!$E$23-Datos!$D$23)*(1-P207)))</f>
        <v>0.147405249605604</v>
      </c>
      <c r="R207" s="24" t="n">
        <f aca="true">RAND()</f>
        <v>0.520376257521847</v>
      </c>
      <c r="S207" s="26" t="n">
        <f aca="false">IF(R207&lt;=(Datos!$D$24-Datos!$C$24)/(Datos!$E$24-Datos!$C$24),Datos!$C$24+SQRT((Datos!$E$24-Datos!$C$24)*(Datos!$D$24-Datos!$C$24)*R207),Datos!$E$24-SQRT((Datos!$E$24-Datos!$C$24)*(Datos!$E$24-Datos!$D$24)*(1-R207)))</f>
        <v>0.150617645831883</v>
      </c>
      <c r="T207" s="24" t="n">
        <f aca="true">RAND()</f>
        <v>0.479126578605353</v>
      </c>
      <c r="U207" s="26" t="n">
        <f aca="false">IF(T207&lt;=(Datos!$D$25-Datos!$C$25)/(Datos!$E$25-Datos!$C$25),Datos!$C$25+SQRT((Datos!$E$25-Datos!$C$25)*(Datos!$D$25-Datos!$C$25)*T207),Datos!$E$25-SQRT((Datos!$E$25-Datos!$C$25)*(Datos!$E$25-Datos!$D$25)*(1-T207)))</f>
        <v>0.181810399584376</v>
      </c>
      <c r="V207" s="24" t="n">
        <f aca="true">RAND()</f>
        <v>0.797503381408459</v>
      </c>
      <c r="W207" s="26" t="n">
        <f aca="false">IF(V207&lt;=(Datos!$D$26-Datos!$C$26)/(Datos!$E$26-Datos!$C$26),Datos!$C$26+SQRT((Datos!$E$26-Datos!$C$26)*(Datos!$D$26-Datos!$C$26)*V207),Datos!$E$26-SQRT((Datos!$E$26-Datos!$C$26)*(Datos!$E$26-Datos!$D$26)*(1-V207)))</f>
        <v>0.223377863251227</v>
      </c>
      <c r="X207" s="24" t="n">
        <f aca="true">RAND()</f>
        <v>0.522799780445833</v>
      </c>
      <c r="Y207" s="26" t="n">
        <f aca="false">IF(X207&lt;=(Datos!$D$27-Datos!$C$27)/(Datos!$E$27-Datos!$C$27),Datos!$C$27+SQRT((Datos!$E$27-Datos!$C$27)*(Datos!$D$27-Datos!$C$27)*X207),Datos!$E$27-SQRT((Datos!$E$27-Datos!$C$27)*(Datos!$E$27-Datos!$D$27)*(1-X207)))</f>
        <v>0.229237009686264</v>
      </c>
      <c r="Z207" s="24" t="n">
        <f aca="false">(1+Q207)</f>
        <v>1.1474052496056</v>
      </c>
      <c r="AA207" s="24" t="n">
        <f aca="false">Z207*(1+S207)</f>
        <v>1.32022472711634</v>
      </c>
      <c r="AB207" s="24" t="n">
        <f aca="false">AA207*(1+U207)</f>
        <v>1.56025531229454</v>
      </c>
      <c r="AC207" s="24" t="n">
        <f aca="false">AB207*(1+W207)</f>
        <v>1.90878181008127</v>
      </c>
      <c r="AD207" s="24" t="n">
        <f aca="false">AC207*(1+Y207)</f>
        <v>2.34634524436783</v>
      </c>
      <c r="AE207" s="23" t="n">
        <f aca="false">E207*Q207</f>
        <v>4618.25282265771</v>
      </c>
      <c r="AF207" s="23" t="n">
        <f aca="false">AE207*(1+S207)</f>
        <v>5313.84319066286</v>
      </c>
      <c r="AG207" s="23" t="n">
        <f aca="false">AF207*(1+U207)</f>
        <v>6279.95514448599</v>
      </c>
      <c r="AH207" s="23" t="n">
        <f aca="false">AG207*(1+W207)</f>
        <v>7682.75810597482</v>
      </c>
      <c r="AI207" s="23" t="n">
        <f aca="false">AH207*(1+Y207)</f>
        <v>9443.93060033139</v>
      </c>
      <c r="AJ207" s="25" t="n">
        <f aca="false">G207*Z207</f>
        <v>42864.0916803434</v>
      </c>
      <c r="AK207" s="25" t="n">
        <f aca="false">I207*AA207</f>
        <v>52070.8825384811</v>
      </c>
      <c r="AL207" s="25" t="n">
        <f aca="false">K207*AB207</f>
        <v>66315.6739237977</v>
      </c>
      <c r="AM207" s="25" t="n">
        <f aca="false">M207*AC207</f>
        <v>71525.4079306796</v>
      </c>
      <c r="AN207" s="25" t="n">
        <f aca="false">O207*AD207</f>
        <v>82367.9813352043</v>
      </c>
      <c r="AO207" s="25" t="n">
        <f aca="false">C207/Datos!$D$8</f>
        <v>14593.511989793</v>
      </c>
      <c r="AP207" s="25" t="n">
        <f aca="false">AJ207-AO207</f>
        <v>28270.5796905504</v>
      </c>
      <c r="AQ207" s="25" t="n">
        <f aca="false">AK207-AO207</f>
        <v>37477.3705486881</v>
      </c>
      <c r="AR207" s="25" t="n">
        <f aca="false">AL207-AO207</f>
        <v>51722.1619340047</v>
      </c>
      <c r="AS207" s="25" t="n">
        <f aca="false">AM207-AO207</f>
        <v>56931.8959408866</v>
      </c>
      <c r="AT207" s="25" t="n">
        <f aca="false">AN207-AO207</f>
        <v>67774.4693454113</v>
      </c>
      <c r="AU207" s="25" t="n">
        <f aca="false">AP207*Datos!$D$6</f>
        <v>14135.2898452752</v>
      </c>
      <c r="AV207" s="25" t="n">
        <f aca="false">AQ207*Datos!$D$6</f>
        <v>18738.685274344</v>
      </c>
      <c r="AW207" s="25" t="n">
        <f aca="false">AR207*Datos!$D$6</f>
        <v>25861.0809670023</v>
      </c>
      <c r="AX207" s="25" t="n">
        <f aca="false">AS207*Datos!$D$6</f>
        <v>28465.9479704433</v>
      </c>
      <c r="AY207" s="25" t="n">
        <f aca="false">AT207*Datos!$D$6</f>
        <v>33887.2346727056</v>
      </c>
      <c r="AZ207" s="25" t="n">
        <f aca="false">AJ207-AU207-AE207</f>
        <v>24110.5490124105</v>
      </c>
      <c r="BA207" s="25" t="n">
        <f aca="false">AK207-AV207-AF207</f>
        <v>28018.3540734742</v>
      </c>
      <c r="BB207" s="25" t="n">
        <f aca="false">AL207-AW207-AG207</f>
        <v>34174.6378123093</v>
      </c>
      <c r="BC207" s="25" t="n">
        <f aca="false">AM207-AX207-AH207</f>
        <v>35376.7018542615</v>
      </c>
      <c r="BD207" s="25" t="n">
        <f aca="false">AN207-AY207-AI207</f>
        <v>39036.8160621672</v>
      </c>
      <c r="BE207" s="25" t="n">
        <f aca="false">AZ207/Z207</f>
        <v>21013.1067647616</v>
      </c>
      <c r="BF207" s="25" t="n">
        <f aca="false">BA207/AA207</f>
        <v>21222.4127438306</v>
      </c>
      <c r="BG207" s="25" t="n">
        <f aca="false">BB207/AB207</f>
        <v>21903.2343892818</v>
      </c>
      <c r="BH207" s="25" t="n">
        <f aca="false">BC207/AC207</f>
        <v>18533.6541177303</v>
      </c>
      <c r="BI207" s="25" t="n">
        <f aca="false">BD207/AD207</f>
        <v>16637.2856491905</v>
      </c>
      <c r="BJ207" s="25" t="n">
        <f aca="false">E207*AD207</f>
        <v>73511.7343291638</v>
      </c>
      <c r="BK207" s="25" t="n">
        <f aca="false">0.2*C207*AD207</f>
        <v>34241.4174558758</v>
      </c>
      <c r="BL207" s="25" t="n">
        <f aca="false">BJ207+BK207</f>
        <v>107753.15178504</v>
      </c>
      <c r="BM207" s="25" t="n">
        <f aca="false">BK207*Datos!$D$6</f>
        <v>17120.7087279379</v>
      </c>
      <c r="BN207" s="25" t="n">
        <f aca="false">BL207-BM207</f>
        <v>90632.4430571016</v>
      </c>
      <c r="BO207" s="25" t="n">
        <f aca="false">BN207/AD207</f>
        <v>38627.0704512287</v>
      </c>
      <c r="BP207" s="25" t="n">
        <f aca="false">-(C207+E207)</f>
        <v>-104297.874405297</v>
      </c>
      <c r="BQ207" s="25" t="n">
        <f aca="false">BE207</f>
        <v>21013.1067647616</v>
      </c>
      <c r="BR207" s="25" t="n">
        <f aca="false">BF207</f>
        <v>21222.4127438306</v>
      </c>
      <c r="BS207" s="25" t="n">
        <f aca="false">BG207</f>
        <v>21903.2343892818</v>
      </c>
      <c r="BT207" s="25" t="n">
        <f aca="false">BH207</f>
        <v>18533.6541177303</v>
      </c>
      <c r="BU207" s="25" t="n">
        <f aca="false">BI207+BO207</f>
        <v>55264.3561004191</v>
      </c>
      <c r="BV207" s="27" t="n">
        <f aca="false">IFERROR(IRR(BP207:BU207,0.1),NA())*100</f>
        <v>8.61743848775868</v>
      </c>
    </row>
    <row r="208" customFormat="false" ht="15" hidden="false" customHeight="true" outlineLevel="0" collapsed="false">
      <c r="A208" s="23" t="n">
        <v>207</v>
      </c>
      <c r="B208" s="24" t="n">
        <f aca="true">RAND()</f>
        <v>0.513826350184668</v>
      </c>
      <c r="C208" s="25" t="n">
        <f aca="false">IF(B208&lt;=(Datos!$D$14-Datos!$C$14)/(Datos!$E$14-Datos!$C$14),Datos!$C$14+SQRT((Datos!$E$14-Datos!$C$14)*(Datos!$D$14-Datos!$C$14)*B208),Datos!$E$14-SQRT((Datos!$E$14-Datos!$C$14)*(Datos!$E$14-Datos!$D$14)*(1-B208)))</f>
        <v>75846.15186397</v>
      </c>
      <c r="D208" s="24" t="n">
        <f aca="true">RAND()</f>
        <v>0.436768021799093</v>
      </c>
      <c r="E208" s="25" t="n">
        <f aca="false">IF(D208&lt;=(Datos!$D$15-Datos!$C$15)/(Datos!$E$15-Datos!$C$15),Datos!$C$15+SQRT((Datos!$E$15-Datos!$C$15)*(Datos!$D$15-Datos!$C$15)*D208),Datos!$E$15-SQRT((Datos!$E$15-Datos!$C$15)*(Datos!$E$15-Datos!$D$15)*(1-D208)))</f>
        <v>30808.4388306373</v>
      </c>
      <c r="F208" s="24" t="n">
        <f aca="true">RAND()</f>
        <v>0.388660400679859</v>
      </c>
      <c r="G208" s="25" t="n">
        <f aca="false">IF(F208&lt;=(Datos!$D$19-Datos!$C$19)/(Datos!$E$19-Datos!$C$19),Datos!$C$19+SQRT((Datos!$E$19-Datos!$C$19)*(Datos!$D$19-Datos!$C$19)*F208),Datos!$E$19-SQRT((Datos!$E$19-Datos!$C$19)*(Datos!$E$19-Datos!$D$19)*(1-F208)))</f>
        <v>37635.3821189236</v>
      </c>
      <c r="H208" s="24" t="n">
        <f aca="true">RAND()</f>
        <v>0.394694835618402</v>
      </c>
      <c r="I208" s="25" t="n">
        <f aca="false">IF(H208&lt;=(Datos!$D$19-Datos!$C$19)/(Datos!$E$19-Datos!$C$19),Datos!$C$19+SQRT((Datos!$E$19-Datos!$C$19)*(Datos!$D$19-Datos!$C$19)*H208),Datos!$E$19-SQRT((Datos!$E$19-Datos!$C$19)*(Datos!$E$19-Datos!$D$19)*(1-H208)))</f>
        <v>37694.428201157</v>
      </c>
      <c r="J208" s="24" t="n">
        <f aca="true">RAND()</f>
        <v>0.889952361710427</v>
      </c>
      <c r="K208" s="25" t="n">
        <f aca="false">IF(J208&lt;=(Datos!$D$19-Datos!$C$19)/(Datos!$E$19-Datos!$C$19),Datos!$C$19+SQRT((Datos!$E$19-Datos!$C$19)*(Datos!$D$19-Datos!$C$19)*J208),Datos!$E$19-SQRT((Datos!$E$19-Datos!$C$19)*(Datos!$E$19-Datos!$D$19)*(1-J208)))</f>
        <v>42127.0967869213</v>
      </c>
      <c r="L208" s="24" t="n">
        <f aca="true">RAND()</f>
        <v>0.687310650818382</v>
      </c>
      <c r="M208" s="25" t="n">
        <f aca="false">IF(L208&lt;=(Datos!$D$19-Datos!$C$19)/(Datos!$E$19-Datos!$C$19),Datos!$C$19+SQRT((Datos!$E$19-Datos!$C$19)*(Datos!$D$19-Datos!$C$19)*L208),Datos!$E$19-SQRT((Datos!$E$19-Datos!$C$19)*(Datos!$E$19-Datos!$D$19)*(1-L208)))</f>
        <v>40157.304346893</v>
      </c>
      <c r="N208" s="24" t="n">
        <f aca="true">RAND()</f>
        <v>0.545795486806202</v>
      </c>
      <c r="O208" s="25" t="n">
        <f aca="false">IF(N208&lt;=(Datos!$D$19-Datos!$C$19)/(Datos!$E$19-Datos!$C$19),Datos!$C$19+SQRT((Datos!$E$19-Datos!$C$19)*(Datos!$D$19-Datos!$C$19)*N208),Datos!$E$19-SQRT((Datos!$E$19-Datos!$C$19)*(Datos!$E$19-Datos!$D$19)*(1-N208)))</f>
        <v>39048.1668320677</v>
      </c>
      <c r="P208" s="24" t="n">
        <f aca="true">RAND()</f>
        <v>0.118595951550845</v>
      </c>
      <c r="Q208" s="26" t="n">
        <f aca="false">IF(P208&lt;=(Datos!$D$23-Datos!$C$23)/(Datos!$E$23-Datos!$C$23),Datos!$C$23+SQRT((Datos!$E$23-Datos!$C$23)*(Datos!$D$23-Datos!$C$23)*P208),Datos!$E$23-SQRT((Datos!$E$23-Datos!$C$23)*(Datos!$E$23-Datos!$D$23)*(1-P208)))</f>
        <v>0.134610705417314</v>
      </c>
      <c r="R208" s="24" t="n">
        <f aca="true">RAND()</f>
        <v>0.223468371576571</v>
      </c>
      <c r="S208" s="26" t="n">
        <f aca="false">IF(R208&lt;=(Datos!$D$24-Datos!$C$24)/(Datos!$E$24-Datos!$C$24),Datos!$C$24+SQRT((Datos!$E$24-Datos!$C$24)*(Datos!$D$24-Datos!$C$24)*R208),Datos!$E$24-SQRT((Datos!$E$24-Datos!$C$24)*(Datos!$E$24-Datos!$D$24)*(1-R208)))</f>
        <v>0.140055998325634</v>
      </c>
      <c r="T208" s="24" t="n">
        <f aca="true">RAND()</f>
        <v>0.348799149997144</v>
      </c>
      <c r="U208" s="26" t="n">
        <f aca="false">IF(T208&lt;=(Datos!$D$25-Datos!$C$25)/(Datos!$E$25-Datos!$C$25),Datos!$C$25+SQRT((Datos!$E$25-Datos!$C$25)*(Datos!$D$25-Datos!$C$25)*T208),Datos!$E$25-SQRT((Datos!$E$25-Datos!$C$25)*(Datos!$E$25-Datos!$D$25)*(1-T208)))</f>
        <v>0.17706433474139</v>
      </c>
      <c r="V208" s="24" t="n">
        <f aca="true">RAND()</f>
        <v>0.714239638541937</v>
      </c>
      <c r="W208" s="26" t="n">
        <f aca="false">IF(V208&lt;=(Datos!$D$26-Datos!$C$26)/(Datos!$E$26-Datos!$C$26),Datos!$C$26+SQRT((Datos!$E$26-Datos!$C$26)*(Datos!$D$26-Datos!$C$26)*V208),Datos!$E$26-SQRT((Datos!$E$26-Datos!$C$26)*(Datos!$E$26-Datos!$D$26)*(1-V208)))</f>
        <v>0.218374673675941</v>
      </c>
      <c r="X208" s="24" t="n">
        <f aca="true">RAND()</f>
        <v>0.493137165896758</v>
      </c>
      <c r="Y208" s="26" t="n">
        <f aca="false">IF(X208&lt;=(Datos!$D$27-Datos!$C$27)/(Datos!$E$27-Datos!$C$27),Datos!$C$27+SQRT((Datos!$E$27-Datos!$C$27)*(Datos!$D$27-Datos!$C$27)*X208),Datos!$E$27-SQRT((Datos!$E$27-Datos!$C$27)*(Datos!$E$27-Datos!$D$27)*(1-X208)))</f>
        <v>0.227683087780742</v>
      </c>
      <c r="Z208" s="24" t="n">
        <f aca="false">(1+Q208)</f>
        <v>1.13461070541731</v>
      </c>
      <c r="AA208" s="24" t="n">
        <f aca="false">Z208*(1+S208)</f>
        <v>1.29351974047549</v>
      </c>
      <c r="AB208" s="24" t="n">
        <f aca="false">AA208*(1+U208)</f>
        <v>1.52255595279764</v>
      </c>
      <c r="AC208" s="24" t="n">
        <f aca="false">AB208*(1+W208)</f>
        <v>1.85504361214318</v>
      </c>
      <c r="AD208" s="24" t="n">
        <f aca="false">AC208*(1+Y208)</f>
        <v>2.27740566972388</v>
      </c>
      <c r="AE208" s="23" t="n">
        <f aca="false">E208*Q208</f>
        <v>4147.14568379825</v>
      </c>
      <c r="AF208" s="23" t="n">
        <f aca="false">AE208*(1+S208)</f>
        <v>4727.97831274446</v>
      </c>
      <c r="AG208" s="23" t="n">
        <f aca="false">AF208*(1+U208)</f>
        <v>5565.13464736227</v>
      </c>
      <c r="AH208" s="23" t="n">
        <f aca="false">AG208*(1+W208)</f>
        <v>6780.41910994268</v>
      </c>
      <c r="AI208" s="23" t="n">
        <f aca="false">AH208*(1+Y208)</f>
        <v>8324.20586934199</v>
      </c>
      <c r="AJ208" s="25" t="n">
        <f aca="false">G208*Z208</f>
        <v>42701.5074546021</v>
      </c>
      <c r="AK208" s="25" t="n">
        <f aca="false">I208*AA208</f>
        <v>48758.4869841325</v>
      </c>
      <c r="AL208" s="25" t="n">
        <f aca="false">K208*AB208</f>
        <v>64140.8619870091</v>
      </c>
      <c r="AM208" s="25" t="n">
        <f aca="false">M208*AC208</f>
        <v>74493.5509095934</v>
      </c>
      <c r="AN208" s="25" t="n">
        <f aca="false">O208*AD208</f>
        <v>88928.516535675</v>
      </c>
      <c r="AO208" s="25" t="n">
        <f aca="false">C208/Datos!$D$8</f>
        <v>15169.230372794</v>
      </c>
      <c r="AP208" s="25" t="n">
        <f aca="false">AJ208-AO208</f>
        <v>27532.2770818081</v>
      </c>
      <c r="AQ208" s="25" t="n">
        <f aca="false">AK208-AO208</f>
        <v>33589.2566113385</v>
      </c>
      <c r="AR208" s="25" t="n">
        <f aca="false">AL208-AO208</f>
        <v>48971.6316142151</v>
      </c>
      <c r="AS208" s="25" t="n">
        <f aca="false">AM208-AO208</f>
        <v>59324.3205367994</v>
      </c>
      <c r="AT208" s="25" t="n">
        <f aca="false">AN208-AO208</f>
        <v>73759.286162881</v>
      </c>
      <c r="AU208" s="25" t="n">
        <f aca="false">AP208*Datos!$D$6</f>
        <v>13766.1385409041</v>
      </c>
      <c r="AV208" s="25" t="n">
        <f aca="false">AQ208*Datos!$D$6</f>
        <v>16794.6283056693</v>
      </c>
      <c r="AW208" s="25" t="n">
        <f aca="false">AR208*Datos!$D$6</f>
        <v>24485.8158071076</v>
      </c>
      <c r="AX208" s="25" t="n">
        <f aca="false">AS208*Datos!$D$6</f>
        <v>29662.1602683997</v>
      </c>
      <c r="AY208" s="25" t="n">
        <f aca="false">AT208*Datos!$D$6</f>
        <v>36879.6430814405</v>
      </c>
      <c r="AZ208" s="25" t="n">
        <f aca="false">AJ208-AU208-AE208</f>
        <v>24788.2232298998</v>
      </c>
      <c r="BA208" s="25" t="n">
        <f aca="false">AK208-AV208-AF208</f>
        <v>27235.8803657188</v>
      </c>
      <c r="BB208" s="25" t="n">
        <f aca="false">AL208-AW208-AG208</f>
        <v>34089.9115325393</v>
      </c>
      <c r="BC208" s="25" t="n">
        <f aca="false">AM208-AX208-AH208</f>
        <v>38050.971531251</v>
      </c>
      <c r="BD208" s="25" t="n">
        <f aca="false">AN208-AY208-AI208</f>
        <v>43724.6675848925</v>
      </c>
      <c r="BE208" s="25" t="n">
        <f aca="false">AZ208/Z208</f>
        <v>21847.3376917263</v>
      </c>
      <c r="BF208" s="25" t="n">
        <f aca="false">BA208/AA208</f>
        <v>21055.6356532349</v>
      </c>
      <c r="BG208" s="25" t="n">
        <f aca="false">BB208/AB208</f>
        <v>22389.9236477323</v>
      </c>
      <c r="BH208" s="25" t="n">
        <f aca="false">BC208/AC208</f>
        <v>20512.1708633522</v>
      </c>
      <c r="BI208" s="25" t="n">
        <f aca="false">BD208/AD208</f>
        <v>19199.3320145698</v>
      </c>
      <c r="BJ208" s="25" t="n">
        <f aca="false">E208*AD208</f>
        <v>70163.3132682348</v>
      </c>
      <c r="BK208" s="25" t="n">
        <f aca="false">0.2*C208*AD208</f>
        <v>34546.4912563488</v>
      </c>
      <c r="BL208" s="25" t="n">
        <f aca="false">BJ208+BK208</f>
        <v>104709.804524584</v>
      </c>
      <c r="BM208" s="25" t="n">
        <f aca="false">BK208*Datos!$D$6</f>
        <v>17273.2456281744</v>
      </c>
      <c r="BN208" s="25" t="n">
        <f aca="false">BL208-BM208</f>
        <v>87436.5588964092</v>
      </c>
      <c r="BO208" s="25" t="n">
        <f aca="false">BN208/AD208</f>
        <v>38393.0540170343</v>
      </c>
      <c r="BP208" s="25" t="n">
        <f aca="false">-(C208+E208)</f>
        <v>-106654.590694607</v>
      </c>
      <c r="BQ208" s="25" t="n">
        <f aca="false">BE208</f>
        <v>21847.3376917263</v>
      </c>
      <c r="BR208" s="25" t="n">
        <f aca="false">BF208</f>
        <v>21055.6356532349</v>
      </c>
      <c r="BS208" s="25" t="n">
        <f aca="false">BG208</f>
        <v>22389.9236477323</v>
      </c>
      <c r="BT208" s="25" t="n">
        <f aca="false">BH208</f>
        <v>20512.1708633522</v>
      </c>
      <c r="BU208" s="25" t="n">
        <f aca="false">BI208+BO208</f>
        <v>57592.3860316041</v>
      </c>
      <c r="BV208" s="27" t="n">
        <f aca="false">IFERROR(IRR(BP208:BU208,0.1),NA())*100</f>
        <v>9.11234258963999</v>
      </c>
    </row>
    <row r="209" customFormat="false" ht="15" hidden="false" customHeight="true" outlineLevel="0" collapsed="false">
      <c r="A209" s="23" t="n">
        <v>208</v>
      </c>
      <c r="B209" s="24" t="n">
        <f aca="true">RAND()</f>
        <v>0.524963171549175</v>
      </c>
      <c r="C209" s="25" t="n">
        <f aca="false">IF(B209&lt;=(Datos!$D$14-Datos!$C$14)/(Datos!$E$14-Datos!$C$14),Datos!$C$14+SQRT((Datos!$E$14-Datos!$C$14)*(Datos!$D$14-Datos!$C$14)*B209),Datos!$E$14-SQRT((Datos!$E$14-Datos!$C$14)*(Datos!$E$14-Datos!$D$14)*(1-B209)))</f>
        <v>76124.401700879</v>
      </c>
      <c r="D209" s="24" t="n">
        <f aca="true">RAND()</f>
        <v>0.865253893528229</v>
      </c>
      <c r="E209" s="25" t="n">
        <f aca="false">IF(D209&lt;=(Datos!$D$15-Datos!$C$15)/(Datos!$E$15-Datos!$C$15),Datos!$C$15+SQRT((Datos!$E$15-Datos!$C$15)*(Datos!$D$15-Datos!$C$15)*D209),Datos!$E$15-SQRT((Datos!$E$15-Datos!$C$15)*(Datos!$E$15-Datos!$D$15)*(1-D209)))</f>
        <v>35504.2335502425</v>
      </c>
      <c r="F209" s="24" t="n">
        <f aca="true">RAND()</f>
        <v>0.387403833946175</v>
      </c>
      <c r="G209" s="25" t="n">
        <f aca="false">IF(F209&lt;=(Datos!$D$19-Datos!$C$19)/(Datos!$E$19-Datos!$C$19),Datos!$C$19+SQRT((Datos!$E$19-Datos!$C$19)*(Datos!$D$19-Datos!$C$19)*F209),Datos!$E$19-SQRT((Datos!$E$19-Datos!$C$19)*(Datos!$E$19-Datos!$D$19)*(1-F209)))</f>
        <v>37623.0292595481</v>
      </c>
      <c r="H209" s="24" t="n">
        <f aca="true">RAND()</f>
        <v>0.51497244751589</v>
      </c>
      <c r="I209" s="25" t="n">
        <f aca="false">IF(H209&lt;=(Datos!$D$19-Datos!$C$19)/(Datos!$E$19-Datos!$C$19),Datos!$C$19+SQRT((Datos!$E$19-Datos!$C$19)*(Datos!$D$19-Datos!$C$19)*H209),Datos!$E$19-SQRT((Datos!$E$19-Datos!$C$19)*(Datos!$E$19-Datos!$D$19)*(1-H209)))</f>
        <v>38788.9628015701</v>
      </c>
      <c r="J209" s="24" t="n">
        <f aca="true">RAND()</f>
        <v>0.50551083331728</v>
      </c>
      <c r="K209" s="25" t="n">
        <f aca="false">IF(J209&lt;=(Datos!$D$19-Datos!$C$19)/(Datos!$E$19-Datos!$C$19),Datos!$C$19+SQRT((Datos!$E$19-Datos!$C$19)*(Datos!$D$19-Datos!$C$19)*J209),Datos!$E$19-SQRT((Datos!$E$19-Datos!$C$19)*(Datos!$E$19-Datos!$D$19)*(1-J209)))</f>
        <v>38707.8484712122</v>
      </c>
      <c r="L209" s="24" t="n">
        <f aca="true">RAND()</f>
        <v>0.449406900704635</v>
      </c>
      <c r="M209" s="25" t="n">
        <f aca="false">IF(L209&lt;=(Datos!$D$19-Datos!$C$19)/(Datos!$E$19-Datos!$C$19),Datos!$C$19+SQRT((Datos!$E$19-Datos!$C$19)*(Datos!$D$19-Datos!$C$19)*L209),Datos!$E$19-SQRT((Datos!$E$19-Datos!$C$19)*(Datos!$E$19-Datos!$D$19)*(1-L209)))</f>
        <v>38210.4223463653</v>
      </c>
      <c r="N209" s="24" t="n">
        <f aca="true">RAND()</f>
        <v>0.757444170335983</v>
      </c>
      <c r="O209" s="25" t="n">
        <f aca="false">IF(N209&lt;=(Datos!$D$19-Datos!$C$19)/(Datos!$E$19-Datos!$C$19),Datos!$C$19+SQRT((Datos!$E$19-Datos!$C$19)*(Datos!$D$19-Datos!$C$19)*N209),Datos!$E$19-SQRT((Datos!$E$19-Datos!$C$19)*(Datos!$E$19-Datos!$D$19)*(1-N209)))</f>
        <v>40734.8285820144</v>
      </c>
      <c r="P209" s="24" t="n">
        <f aca="true">RAND()</f>
        <v>0.610512905865216</v>
      </c>
      <c r="Q209" s="26" t="n">
        <f aca="false">IF(P209&lt;=(Datos!$D$23-Datos!$C$23)/(Datos!$E$23-Datos!$C$23),Datos!$C$23+SQRT((Datos!$E$23-Datos!$C$23)*(Datos!$D$23-Datos!$C$23)*P209),Datos!$E$23-SQRT((Datos!$E$23-Datos!$C$23)*(Datos!$E$23-Datos!$D$23)*(1-P209)))</f>
        <v>0.153522145679028</v>
      </c>
      <c r="R209" s="24" t="n">
        <f aca="true">RAND()</f>
        <v>0.816079115609424</v>
      </c>
      <c r="S209" s="26" t="n">
        <f aca="false">IF(R209&lt;=(Datos!$D$24-Datos!$C$24)/(Datos!$E$24-Datos!$C$24),Datos!$C$24+SQRT((Datos!$E$24-Datos!$C$24)*(Datos!$D$24-Datos!$C$24)*R209),Datos!$E$24-SQRT((Datos!$E$24-Datos!$C$24)*(Datos!$E$24-Datos!$D$24)*(1-R209)))</f>
        <v>0.161805011901542</v>
      </c>
      <c r="T209" s="24" t="n">
        <f aca="true">RAND()</f>
        <v>0.513907761041897</v>
      </c>
      <c r="U209" s="26" t="n">
        <f aca="false">IF(T209&lt;=(Datos!$D$25-Datos!$C$25)/(Datos!$E$25-Datos!$C$25),Datos!$C$25+SQRT((Datos!$E$25-Datos!$C$25)*(Datos!$D$25-Datos!$C$25)*T209),Datos!$E$25-SQRT((Datos!$E$25-Datos!$C$25)*(Datos!$E$25-Datos!$D$25)*(1-T209)))</f>
        <v>0.183107476786174</v>
      </c>
      <c r="V209" s="24" t="n">
        <f aca="true">RAND()</f>
        <v>0.820169109997791</v>
      </c>
      <c r="W209" s="26" t="n">
        <f aca="false">IF(V209&lt;=(Datos!$D$26-Datos!$C$26)/(Datos!$E$26-Datos!$C$26),Datos!$C$26+SQRT((Datos!$E$26-Datos!$C$26)*(Datos!$D$26-Datos!$C$26)*V209),Datos!$E$26-SQRT((Datos!$E$26-Datos!$C$26)*(Datos!$E$26-Datos!$D$26)*(1-V209)))</f>
        <v>0.224911992605874</v>
      </c>
      <c r="X209" s="24" t="n">
        <f aca="true">RAND()</f>
        <v>0.181015540241802</v>
      </c>
      <c r="Y209" s="26" t="n">
        <f aca="false">IF(X209&lt;=(Datos!$D$27-Datos!$C$27)/(Datos!$E$27-Datos!$C$27),Datos!$C$27+SQRT((Datos!$E$27-Datos!$C$27)*(Datos!$D$27-Datos!$C$27)*X209),Datos!$E$27-SQRT((Datos!$E$27-Datos!$C$27)*(Datos!$E$27-Datos!$D$27)*(1-X209)))</f>
        <v>0.212107509101047</v>
      </c>
      <c r="Z209" s="24" t="n">
        <f aca="false">(1+Q209)</f>
        <v>1.15352214567903</v>
      </c>
      <c r="AA209" s="24" t="n">
        <f aca="false">Z209*(1+S209)</f>
        <v>1.34016781018932</v>
      </c>
      <c r="AB209" s="24" t="n">
        <f aca="false">AA209*(1+U209)</f>
        <v>1.58556255638313</v>
      </c>
      <c r="AC209" s="24" t="n">
        <f aca="false">AB209*(1+W209)</f>
        <v>1.94217459034053</v>
      </c>
      <c r="AD209" s="24" t="n">
        <f aca="false">AC209*(1+Y209)</f>
        <v>2.354124404937</v>
      </c>
      <c r="AE209" s="23" t="n">
        <f aca="false">E209*Q209</f>
        <v>5450.68611532256</v>
      </c>
      <c r="AF209" s="23" t="n">
        <f aca="false">AE209*(1+S209)</f>
        <v>6332.63444708389</v>
      </c>
      <c r="AG209" s="23" t="n">
        <f aca="false">AF209*(1+U209)</f>
        <v>7492.18716209863</v>
      </c>
      <c r="AH209" s="23" t="n">
        <f aca="false">AG209*(1+W209)</f>
        <v>9177.26990570238</v>
      </c>
      <c r="AI209" s="23" t="n">
        <f aca="false">AH209*(1+Y209)</f>
        <v>11123.8377657489</v>
      </c>
      <c r="AJ209" s="25" t="n">
        <f aca="false">G209*Z209</f>
        <v>43398.9974384188</v>
      </c>
      <c r="AK209" s="25" t="n">
        <f aca="false">I209*AA209</f>
        <v>51983.7193372951</v>
      </c>
      <c r="AL209" s="25" t="n">
        <f aca="false">K209*AB209</f>
        <v>61373.7151741061</v>
      </c>
      <c r="AM209" s="25" t="n">
        <f aca="false">M209*AC209</f>
        <v>74211.3113672906</v>
      </c>
      <c r="AN209" s="25" t="n">
        <f aca="false">O209*AD209</f>
        <v>95894.8540958454</v>
      </c>
      <c r="AO209" s="25" t="n">
        <f aca="false">C209/Datos!$D$8</f>
        <v>15224.8803401758</v>
      </c>
      <c r="AP209" s="25" t="n">
        <f aca="false">AJ209-AO209</f>
        <v>28174.117098243</v>
      </c>
      <c r="AQ209" s="25" t="n">
        <f aca="false">AK209-AO209</f>
        <v>36758.8389971193</v>
      </c>
      <c r="AR209" s="25" t="n">
        <f aca="false">AL209-AO209</f>
        <v>46148.8348339303</v>
      </c>
      <c r="AS209" s="25" t="n">
        <f aca="false">AM209-AO209</f>
        <v>58986.4310271148</v>
      </c>
      <c r="AT209" s="25" t="n">
        <f aca="false">AN209-AO209</f>
        <v>80669.9737556696</v>
      </c>
      <c r="AU209" s="25" t="n">
        <f aca="false">AP209*Datos!$D$6</f>
        <v>14087.0585491215</v>
      </c>
      <c r="AV209" s="25" t="n">
        <f aca="false">AQ209*Datos!$D$6</f>
        <v>18379.4194985596</v>
      </c>
      <c r="AW209" s="25" t="n">
        <f aca="false">AR209*Datos!$D$6</f>
        <v>23074.4174169652</v>
      </c>
      <c r="AX209" s="25" t="n">
        <f aca="false">AS209*Datos!$D$6</f>
        <v>29493.2155135574</v>
      </c>
      <c r="AY209" s="25" t="n">
        <f aca="false">AT209*Datos!$D$6</f>
        <v>40334.9868778348</v>
      </c>
      <c r="AZ209" s="25" t="n">
        <f aca="false">AJ209-AU209-AE209</f>
        <v>23861.2527739747</v>
      </c>
      <c r="BA209" s="25" t="n">
        <f aca="false">AK209-AV209-AF209</f>
        <v>27271.6653916515</v>
      </c>
      <c r="BB209" s="25" t="n">
        <f aca="false">AL209-AW209-AG209</f>
        <v>30807.1105950423</v>
      </c>
      <c r="BC209" s="25" t="n">
        <f aca="false">AM209-AX209-AH209</f>
        <v>35540.8259480308</v>
      </c>
      <c r="BD209" s="25" t="n">
        <f aca="false">AN209-AY209-AI209</f>
        <v>44436.0294522617</v>
      </c>
      <c r="BE209" s="25" t="n">
        <f aca="false">AZ209/Z209</f>
        <v>20685.561056072</v>
      </c>
      <c r="BF209" s="25" t="n">
        <f aca="false">BA209/AA209</f>
        <v>20349.4407075776</v>
      </c>
      <c r="BG209" s="25" t="n">
        <f aca="false">BB209/AB209</f>
        <v>19429.7667228704</v>
      </c>
      <c r="BH209" s="25" t="n">
        <f aca="false">BC209/AC209</f>
        <v>18299.5010462985</v>
      </c>
      <c r="BI209" s="25" t="n">
        <f aca="false">BD209/AD209</f>
        <v>18875.8203938041</v>
      </c>
      <c r="BJ209" s="25" t="n">
        <f aca="false">E209*AD209</f>
        <v>83581.3826792088</v>
      </c>
      <c r="BK209" s="25" t="n">
        <f aca="false">0.2*C209*AD209</f>
        <v>35841.2623710534</v>
      </c>
      <c r="BL209" s="25" t="n">
        <f aca="false">BJ209+BK209</f>
        <v>119422.645050262</v>
      </c>
      <c r="BM209" s="25" t="n">
        <f aca="false">BK209*Datos!$D$6</f>
        <v>17920.6311855267</v>
      </c>
      <c r="BN209" s="25" t="n">
        <f aca="false">BL209-BM209</f>
        <v>101502.013864736</v>
      </c>
      <c r="BO209" s="25" t="n">
        <f aca="false">BN209/AD209</f>
        <v>43116.6737203304</v>
      </c>
      <c r="BP209" s="25" t="n">
        <f aca="false">-(C209+E209)</f>
        <v>-111628.635251121</v>
      </c>
      <c r="BQ209" s="25" t="n">
        <f aca="false">BE209</f>
        <v>20685.561056072</v>
      </c>
      <c r="BR209" s="25" t="n">
        <f aca="false">BF209</f>
        <v>20349.4407075776</v>
      </c>
      <c r="BS209" s="25" t="n">
        <f aca="false">BG209</f>
        <v>19429.7667228704</v>
      </c>
      <c r="BT209" s="25" t="n">
        <f aca="false">BH209</f>
        <v>18299.5010462985</v>
      </c>
      <c r="BU209" s="25" t="n">
        <f aca="false">BI209+BO209</f>
        <v>61992.4941141344</v>
      </c>
      <c r="BV209" s="27" t="n">
        <f aca="false">IFERROR(IRR(BP209:BU209,0.1),NA())*100</f>
        <v>6.85901237649075</v>
      </c>
    </row>
    <row r="210" customFormat="false" ht="15" hidden="false" customHeight="true" outlineLevel="0" collapsed="false">
      <c r="A210" s="23" t="n">
        <v>209</v>
      </c>
      <c r="B210" s="24" t="n">
        <f aca="true">RAND()</f>
        <v>0.237686977951182</v>
      </c>
      <c r="C210" s="25" t="n">
        <f aca="false">IF(B210&lt;=(Datos!$D$14-Datos!$C$14)/(Datos!$E$14-Datos!$C$14),Datos!$C$14+SQRT((Datos!$E$14-Datos!$C$14)*(Datos!$D$14-Datos!$C$14)*B210),Datos!$E$14-SQRT((Datos!$E$14-Datos!$C$14)*(Datos!$E$14-Datos!$D$14)*(1-B210)))</f>
        <v>69750.6302965743</v>
      </c>
      <c r="D210" s="24" t="n">
        <f aca="true">RAND()</f>
        <v>0.481367044806942</v>
      </c>
      <c r="E210" s="25" t="n">
        <f aca="false">IF(D210&lt;=(Datos!$D$15-Datos!$C$15)/(Datos!$E$15-Datos!$C$15),Datos!$C$15+SQRT((Datos!$E$15-Datos!$C$15)*(Datos!$D$15-Datos!$C$15)*D210),Datos!$E$15-SQRT((Datos!$E$15-Datos!$C$15)*(Datos!$E$15-Datos!$D$15)*(1-D210)))</f>
        <v>31179.8558243667</v>
      </c>
      <c r="F210" s="24" t="n">
        <f aca="true">RAND()</f>
        <v>0.0635225122183445</v>
      </c>
      <c r="G210" s="25" t="n">
        <f aca="false">IF(F210&lt;=(Datos!$D$19-Datos!$C$19)/(Datos!$E$19-Datos!$C$19),Datos!$C$19+SQRT((Datos!$E$19-Datos!$C$19)*(Datos!$D$19-Datos!$C$19)*F210),Datos!$E$19-SQRT((Datos!$E$19-Datos!$C$19)*(Datos!$E$19-Datos!$D$19)*(1-F210)))</f>
        <v>33086.8068991681</v>
      </c>
      <c r="H210" s="24" t="n">
        <f aca="true">RAND()</f>
        <v>0.258127689832084</v>
      </c>
      <c r="I210" s="25" t="n">
        <f aca="false">IF(H210&lt;=(Datos!$D$19-Datos!$C$19)/(Datos!$E$19-Datos!$C$19),Datos!$C$19+SQRT((Datos!$E$19-Datos!$C$19)*(Datos!$D$19-Datos!$C$19)*H210),Datos!$E$19-SQRT((Datos!$E$19-Datos!$C$19)*(Datos!$E$19-Datos!$D$19)*(1-H210)))</f>
        <v>36222.4716531948</v>
      </c>
      <c r="J210" s="24" t="n">
        <f aca="true">RAND()</f>
        <v>0.738708018244775</v>
      </c>
      <c r="K210" s="25" t="n">
        <f aca="false">IF(J210&lt;=(Datos!$D$19-Datos!$C$19)/(Datos!$E$19-Datos!$C$19),Datos!$C$19+SQRT((Datos!$E$19-Datos!$C$19)*(Datos!$D$19-Datos!$C$19)*J210),Datos!$E$19-SQRT((Datos!$E$19-Datos!$C$19)*(Datos!$E$19-Datos!$D$19)*(1-J210)))</f>
        <v>40573.1615534739</v>
      </c>
      <c r="L210" s="24" t="n">
        <f aca="true">RAND()</f>
        <v>0.959863744539811</v>
      </c>
      <c r="M210" s="25" t="n">
        <f aca="false">IF(L210&lt;=(Datos!$D$19-Datos!$C$19)/(Datos!$E$19-Datos!$C$19),Datos!$C$19+SQRT((Datos!$E$19-Datos!$C$19)*(Datos!$D$19-Datos!$C$19)*L210),Datos!$E$19-SQRT((Datos!$E$19-Datos!$C$19)*(Datos!$E$19-Datos!$D$19)*(1-L210)))</f>
        <v>43265.0016831379</v>
      </c>
      <c r="N210" s="24" t="n">
        <f aca="true">RAND()</f>
        <v>0.20940775601872</v>
      </c>
      <c r="O210" s="25" t="n">
        <f aca="false">IF(N210&lt;=(Datos!$D$19-Datos!$C$19)/(Datos!$E$19-Datos!$C$19),Datos!$C$19+SQRT((Datos!$E$19-Datos!$C$19)*(Datos!$D$19-Datos!$C$19)*N210),Datos!$E$19-SQRT((Datos!$E$19-Datos!$C$19)*(Datos!$E$19-Datos!$D$19)*(1-N210)))</f>
        <v>35604.5662992606</v>
      </c>
      <c r="P210" s="24" t="n">
        <f aca="true">RAND()</f>
        <v>0.735564588951397</v>
      </c>
      <c r="Q210" s="26" t="n">
        <f aca="false">IF(P210&lt;=(Datos!$D$23-Datos!$C$23)/(Datos!$E$23-Datos!$C$23),Datos!$C$23+SQRT((Datos!$E$23-Datos!$C$23)*(Datos!$D$23-Datos!$C$23)*P210),Datos!$E$23-SQRT((Datos!$E$23-Datos!$C$23)*(Datos!$E$23-Datos!$D$23)*(1-P210)))</f>
        <v>0.158182948414429</v>
      </c>
      <c r="R210" s="24" t="n">
        <f aca="true">RAND()</f>
        <v>0.444482932933202</v>
      </c>
      <c r="S210" s="26" t="n">
        <f aca="false">IF(R210&lt;=(Datos!$D$24-Datos!$C$24)/(Datos!$E$24-Datos!$C$24),Datos!$C$24+SQRT((Datos!$E$24-Datos!$C$24)*(Datos!$D$24-Datos!$C$24)*R210),Datos!$E$24-SQRT((Datos!$E$24-Datos!$C$24)*(Datos!$E$24-Datos!$D$24)*(1-R210)))</f>
        <v>0.148285495917162</v>
      </c>
      <c r="T210" s="24" t="n">
        <f aca="true">RAND()</f>
        <v>0.509361504471285</v>
      </c>
      <c r="U210" s="26" t="n">
        <f aca="false">IF(T210&lt;=(Datos!$D$25-Datos!$C$25)/(Datos!$E$25-Datos!$C$25),Datos!$C$25+SQRT((Datos!$E$25-Datos!$C$25)*(Datos!$D$25-Datos!$C$25)*T210),Datos!$E$25-SQRT((Datos!$E$25-Datos!$C$25)*(Datos!$E$25-Datos!$D$25)*(1-T210)))</f>
        <v>0.182935356638969</v>
      </c>
      <c r="V210" s="24" t="n">
        <f aca="true">RAND()</f>
        <v>0.229611440722995</v>
      </c>
      <c r="W210" s="26" t="n">
        <f aca="false">IF(V210&lt;=(Datos!$D$26-Datos!$C$26)/(Datos!$E$26-Datos!$C$26),Datos!$C$26+SQRT((Datos!$E$26-Datos!$C$26)*(Datos!$D$26-Datos!$C$26)*V210),Datos!$E$26-SQRT((Datos!$E$26-Datos!$C$26)*(Datos!$E$26-Datos!$D$26)*(1-V210)))</f>
        <v>0.197929194544435</v>
      </c>
      <c r="X210" s="24" t="n">
        <f aca="true">RAND()</f>
        <v>0.24944211790296</v>
      </c>
      <c r="Y210" s="26" t="n">
        <f aca="false">IF(X210&lt;=(Datos!$D$27-Datos!$C$27)/(Datos!$E$27-Datos!$C$27),Datos!$C$27+SQRT((Datos!$E$27-Datos!$C$27)*(Datos!$D$27-Datos!$C$27)*X210),Datos!$E$27-SQRT((Datos!$E$27-Datos!$C$27)*(Datos!$E$27-Datos!$D$27)*(1-X210)))</f>
        <v>0.215951757519251</v>
      </c>
      <c r="Z210" s="24" t="n">
        <f aca="false">(1+Q210)</f>
        <v>1.15818294841443</v>
      </c>
      <c r="AA210" s="24" t="n">
        <f aca="false">Z210*(1+S210)</f>
        <v>1.32992468128286</v>
      </c>
      <c r="AB210" s="24" t="n">
        <f aca="false">AA210*(1+U210)</f>
        <v>1.57321492715631</v>
      </c>
      <c r="AC210" s="24" t="n">
        <f aca="false">AB210*(1+W210)</f>
        <v>1.88460009053364</v>
      </c>
      <c r="AD210" s="24" t="n">
        <f aca="false">AC210*(1+Y210)</f>
        <v>2.29158279230532</v>
      </c>
      <c r="AE210" s="23" t="n">
        <f aca="false">E210*Q210</f>
        <v>4932.12152543511</v>
      </c>
      <c r="AF210" s="23" t="n">
        <f aca="false">AE210*(1+S210)</f>
        <v>5663.48361175796</v>
      </c>
      <c r="AG210" s="23" t="n">
        <f aca="false">AF210*(1+U210)</f>
        <v>6699.53500609386</v>
      </c>
      <c r="AH210" s="23" t="n">
        <f aca="false">AG210*(1+W210)</f>
        <v>8025.56857367227</v>
      </c>
      <c r="AI210" s="23" t="n">
        <f aca="false">AH210*(1+Y210)</f>
        <v>9758.70421224806</v>
      </c>
      <c r="AJ210" s="25" t="n">
        <f aca="false">G210*Z210</f>
        <v>38320.5755680974</v>
      </c>
      <c r="AK210" s="25" t="n">
        <f aca="false">I210*AA210</f>
        <v>48173.1590686526</v>
      </c>
      <c r="AL210" s="25" t="n">
        <f aca="false">K210*AB210</f>
        <v>63830.3033978496</v>
      </c>
      <c r="AM210" s="25" t="n">
        <f aca="false">M210*AC210</f>
        <v>81537.2260889799</v>
      </c>
      <c r="AN210" s="25" t="n">
        <f aca="false">O210*AD210</f>
        <v>81590.8114588796</v>
      </c>
      <c r="AO210" s="25" t="n">
        <f aca="false">C210/Datos!$D$8</f>
        <v>13950.1260593149</v>
      </c>
      <c r="AP210" s="25" t="n">
        <f aca="false">AJ210-AO210</f>
        <v>24370.4495087825</v>
      </c>
      <c r="AQ210" s="25" t="n">
        <f aca="false">AK210-AO210</f>
        <v>34223.0330093377</v>
      </c>
      <c r="AR210" s="25" t="n">
        <f aca="false">AL210-AO210</f>
        <v>49880.1773385348</v>
      </c>
      <c r="AS210" s="25" t="n">
        <f aca="false">AM210-AO210</f>
        <v>67587.100029665</v>
      </c>
      <c r="AT210" s="25" t="n">
        <f aca="false">AN210-AO210</f>
        <v>67640.6853995647</v>
      </c>
      <c r="AU210" s="25" t="n">
        <f aca="false">AP210*Datos!$D$6</f>
        <v>12185.2247543912</v>
      </c>
      <c r="AV210" s="25" t="n">
        <f aca="false">AQ210*Datos!$D$6</f>
        <v>17111.5165046689</v>
      </c>
      <c r="AW210" s="25" t="n">
        <f aca="false">AR210*Datos!$D$6</f>
        <v>24940.0886692674</v>
      </c>
      <c r="AX210" s="25" t="n">
        <f aca="false">AS210*Datos!$D$6</f>
        <v>33793.5500148325</v>
      </c>
      <c r="AY210" s="25" t="n">
        <f aca="false">AT210*Datos!$D$6</f>
        <v>33820.3426997824</v>
      </c>
      <c r="AZ210" s="25" t="n">
        <f aca="false">AJ210-AU210-AE210</f>
        <v>21203.229288271</v>
      </c>
      <c r="BA210" s="25" t="n">
        <f aca="false">AK210-AV210-AF210</f>
        <v>25398.1589522258</v>
      </c>
      <c r="BB210" s="25" t="n">
        <f aca="false">AL210-AW210-AG210</f>
        <v>32190.6797224884</v>
      </c>
      <c r="BC210" s="25" t="n">
        <f aca="false">AM210-AX210-AH210</f>
        <v>39718.1075004751</v>
      </c>
      <c r="BD210" s="25" t="n">
        <f aca="false">AN210-AY210-AI210</f>
        <v>38011.7645468492</v>
      </c>
      <c r="BE210" s="25" t="n">
        <f aca="false">AZ210/Z210</f>
        <v>18307.3229642161</v>
      </c>
      <c r="BF210" s="25" t="n">
        <f aca="false">BA210/AA210</f>
        <v>19097.4416143073</v>
      </c>
      <c r="BG210" s="25" t="n">
        <f aca="false">BB210/AB210</f>
        <v>20461.7177010106</v>
      </c>
      <c r="BH210" s="25" t="n">
        <f aca="false">BC210/AC210</f>
        <v>21075.0852130271</v>
      </c>
      <c r="BI210" s="25" t="n">
        <f aca="false">BD210/AD210</f>
        <v>16587.5589022946</v>
      </c>
      <c r="BJ210" s="25" t="n">
        <f aca="false">E210*AD210</f>
        <v>71451.2210736794</v>
      </c>
      <c r="BK210" s="25" t="n">
        <f aca="false">0.2*C210*AD210</f>
        <v>31967.868828016</v>
      </c>
      <c r="BL210" s="25" t="n">
        <f aca="false">BJ210+BK210</f>
        <v>103419.089901695</v>
      </c>
      <c r="BM210" s="25" t="n">
        <f aca="false">BK210*Datos!$D$6</f>
        <v>15983.934414008</v>
      </c>
      <c r="BN210" s="25" t="n">
        <f aca="false">BL210-BM210</f>
        <v>87435.1554876874</v>
      </c>
      <c r="BO210" s="25" t="n">
        <f aca="false">BN210/AD210</f>
        <v>38154.9188540241</v>
      </c>
      <c r="BP210" s="25" t="n">
        <f aca="false">-(C210+E210)</f>
        <v>-100930.486120941</v>
      </c>
      <c r="BQ210" s="25" t="n">
        <f aca="false">BE210</f>
        <v>18307.3229642161</v>
      </c>
      <c r="BR210" s="25" t="n">
        <f aca="false">BF210</f>
        <v>19097.4416143073</v>
      </c>
      <c r="BS210" s="25" t="n">
        <f aca="false">BG210</f>
        <v>20461.7177010106</v>
      </c>
      <c r="BT210" s="25" t="n">
        <f aca="false">BH210</f>
        <v>21075.0852130271</v>
      </c>
      <c r="BU210" s="25" t="n">
        <f aca="false">BI210+BO210</f>
        <v>54742.4777563187</v>
      </c>
      <c r="BV210" s="27" t="n">
        <f aca="false">IFERROR(IRR(BP210:BU210,0.1),NA())*100</f>
        <v>8.43573165632538</v>
      </c>
    </row>
    <row r="211" customFormat="false" ht="15" hidden="false" customHeight="true" outlineLevel="0" collapsed="false">
      <c r="A211" s="23" t="n">
        <v>210</v>
      </c>
      <c r="B211" s="24" t="n">
        <f aca="true">RAND()</f>
        <v>0.774010078588829</v>
      </c>
      <c r="C211" s="25" t="n">
        <f aca="false">IF(B211&lt;=(Datos!$D$14-Datos!$C$14)/(Datos!$E$14-Datos!$C$14),Datos!$C$14+SQRT((Datos!$E$14-Datos!$C$14)*(Datos!$D$14-Datos!$C$14)*B211),Datos!$E$14-SQRT((Datos!$E$14-Datos!$C$14)*(Datos!$E$14-Datos!$D$14)*(1-B211)))</f>
        <v>83532.216126831</v>
      </c>
      <c r="D211" s="24" t="n">
        <f aca="true">RAND()</f>
        <v>0.994394524425485</v>
      </c>
      <c r="E211" s="25" t="n">
        <f aca="false">IF(D211&lt;=(Datos!$D$15-Datos!$C$15)/(Datos!$E$15-Datos!$C$15),Datos!$C$15+SQRT((Datos!$E$15-Datos!$C$15)*(Datos!$D$15-Datos!$C$15)*D211),Datos!$E$15-SQRT((Datos!$E$15-Datos!$C$15)*(Datos!$E$15-Datos!$D$15)*(1-D211)))</f>
        <v>39083.0368948658</v>
      </c>
      <c r="F211" s="24" t="n">
        <f aca="true">RAND()</f>
        <v>0.961990082713578</v>
      </c>
      <c r="G211" s="25" t="n">
        <f aca="false">IF(F211&lt;=(Datos!$D$19-Datos!$C$19)/(Datos!$E$19-Datos!$C$19),Datos!$C$19+SQRT((Datos!$E$19-Datos!$C$19)*(Datos!$D$19-Datos!$C$19)*F211),Datos!$E$19-SQRT((Datos!$E$19-Datos!$C$19)*(Datos!$E$19-Datos!$D$19)*(1-F211)))</f>
        <v>43311.5854192522</v>
      </c>
      <c r="H211" s="24" t="n">
        <f aca="true">RAND()</f>
        <v>0.3172234856006</v>
      </c>
      <c r="I211" s="25" t="n">
        <f aca="false">IF(H211&lt;=(Datos!$D$19-Datos!$C$19)/(Datos!$E$19-Datos!$C$19),Datos!$C$19+SQRT((Datos!$E$19-Datos!$C$19)*(Datos!$D$19-Datos!$C$19)*H211),Datos!$E$19-SQRT((Datos!$E$19-Datos!$C$19)*(Datos!$E$19-Datos!$D$19)*(1-H211)))</f>
        <v>36898.081098399</v>
      </c>
      <c r="J211" s="24" t="n">
        <f aca="true">RAND()</f>
        <v>0.0967195319979493</v>
      </c>
      <c r="K211" s="25" t="n">
        <f aca="false">IF(J211&lt;=(Datos!$D$19-Datos!$C$19)/(Datos!$E$19-Datos!$C$19),Datos!$C$19+SQRT((Datos!$E$19-Datos!$C$19)*(Datos!$D$19-Datos!$C$19)*J211),Datos!$E$19-SQRT((Datos!$E$19-Datos!$C$19)*(Datos!$E$19-Datos!$D$19)*(1-J211)))</f>
        <v>33808.9276443236</v>
      </c>
      <c r="L211" s="24" t="n">
        <f aca="true">RAND()</f>
        <v>0.100702612357844</v>
      </c>
      <c r="M211" s="25" t="n">
        <f aca="false">IF(L211&lt;=(Datos!$D$19-Datos!$C$19)/(Datos!$E$19-Datos!$C$19),Datos!$C$19+SQRT((Datos!$E$19-Datos!$C$19)*(Datos!$D$19-Datos!$C$19)*L211),Datos!$E$19-SQRT((Datos!$E$19-Datos!$C$19)*(Datos!$E$19-Datos!$D$19)*(1-L211)))</f>
        <v>33886.5655601928</v>
      </c>
      <c r="N211" s="24" t="n">
        <f aca="true">RAND()</f>
        <v>0.415874574324546</v>
      </c>
      <c r="O211" s="25" t="n">
        <f aca="false">IF(N211&lt;=(Datos!$D$19-Datos!$C$19)/(Datos!$E$19-Datos!$C$19),Datos!$C$19+SQRT((Datos!$E$19-Datos!$C$19)*(Datos!$D$19-Datos!$C$19)*N211),Datos!$E$19-SQRT((Datos!$E$19-Datos!$C$19)*(Datos!$E$19-Datos!$D$19)*(1-N211)))</f>
        <v>37898.1761279856</v>
      </c>
      <c r="P211" s="24" t="n">
        <f aca="true">RAND()</f>
        <v>0.499066384148155</v>
      </c>
      <c r="Q211" s="26" t="n">
        <f aca="false">IF(P211&lt;=(Datos!$D$23-Datos!$C$23)/(Datos!$E$23-Datos!$C$23),Datos!$C$23+SQRT((Datos!$E$23-Datos!$C$23)*(Datos!$D$23-Datos!$C$23)*P211),Datos!$E$23-SQRT((Datos!$E$23-Datos!$C$23)*(Datos!$E$23-Datos!$D$23)*(1-P211)))</f>
        <v>0.149971978437645</v>
      </c>
      <c r="R211" s="24" t="n">
        <f aca="true">RAND()</f>
        <v>0.0193149589288036</v>
      </c>
      <c r="S211" s="26" t="n">
        <f aca="false">IF(R211&lt;=(Datos!$D$24-Datos!$C$24)/(Datos!$E$24-Datos!$C$24),Datos!$C$24+SQRT((Datos!$E$24-Datos!$C$24)*(Datos!$D$24-Datos!$C$24)*R211),Datos!$E$24-SQRT((Datos!$E$24-Datos!$C$24)*(Datos!$E$24-Datos!$D$24)*(1-R211)))</f>
        <v>0.125896348537175</v>
      </c>
      <c r="T211" s="24" t="n">
        <f aca="true">RAND()</f>
        <v>0.116222150217999</v>
      </c>
      <c r="U211" s="26" t="n">
        <f aca="false">IF(T211&lt;=(Datos!$D$25-Datos!$C$25)/(Datos!$E$25-Datos!$C$25),Datos!$C$25+SQRT((Datos!$E$25-Datos!$C$25)*(Datos!$D$25-Datos!$C$25)*T211),Datos!$E$25-SQRT((Datos!$E$25-Datos!$C$25)*(Datos!$E$25-Datos!$D$25)*(1-T211)))</f>
        <v>0.165622628314653</v>
      </c>
      <c r="V211" s="24" t="n">
        <f aca="true">RAND()</f>
        <v>0.63691777522201</v>
      </c>
      <c r="W211" s="26" t="n">
        <f aca="false">IF(V211&lt;=(Datos!$D$26-Datos!$C$26)/(Datos!$E$26-Datos!$C$26),Datos!$C$26+SQRT((Datos!$E$26-Datos!$C$26)*(Datos!$D$26-Datos!$C$26)*V211),Datos!$E$26-SQRT((Datos!$E$26-Datos!$C$26)*(Datos!$E$26-Datos!$D$26)*(1-V211)))</f>
        <v>0.214351889436844</v>
      </c>
      <c r="X211" s="24" t="n">
        <f aca="true">RAND()</f>
        <v>0.224368951761397</v>
      </c>
      <c r="Y211" s="26" t="n">
        <f aca="false">IF(X211&lt;=(Datos!$D$27-Datos!$C$27)/(Datos!$E$27-Datos!$C$27),Datos!$C$27+SQRT((Datos!$E$27-Datos!$C$27)*(Datos!$D$27-Datos!$C$27)*X211),Datos!$E$27-SQRT((Datos!$E$27-Datos!$C$27)*(Datos!$E$27-Datos!$D$27)*(1-X211)))</f>
        <v>0.21461292688316</v>
      </c>
      <c r="Z211" s="24" t="n">
        <f aca="false">(1+Q211)</f>
        <v>1.14997197843765</v>
      </c>
      <c r="AA211" s="24" t="n">
        <f aca="false">Z211*(1+S211)</f>
        <v>1.29474925144302</v>
      </c>
      <c r="AB211" s="24" t="n">
        <f aca="false">AA211*(1+U211)</f>
        <v>1.50918902547544</v>
      </c>
      <c r="AC211" s="24" t="n">
        <f aca="false">AB211*(1+W211)</f>
        <v>1.83268654460345</v>
      </c>
      <c r="AD211" s="24" t="n">
        <f aca="false">AC211*(1+Y211)</f>
        <v>2.22600476800018</v>
      </c>
      <c r="AE211" s="23" t="n">
        <f aca="false">E211*Q211</f>
        <v>5861.36036647452</v>
      </c>
      <c r="AF211" s="23" t="n">
        <f aca="false">AE211*(1+S211)</f>
        <v>6599.28423407418</v>
      </c>
      <c r="AG211" s="23" t="n">
        <f aca="false">AF211*(1+U211)</f>
        <v>7692.27503391699</v>
      </c>
      <c r="AH211" s="23" t="n">
        <f aca="false">AG211*(1+W211)</f>
        <v>9341.12872150497</v>
      </c>
      <c r="AI211" s="23" t="n">
        <f aca="false">AH211*(1+Y211)</f>
        <v>11345.8556968195</v>
      </c>
      <c r="AJ211" s="25" t="n">
        <f aca="false">G211*Z211</f>
        <v>49807.1095738486</v>
      </c>
      <c r="AK211" s="25" t="n">
        <f aca="false">I211*AA211</f>
        <v>47773.7628818359</v>
      </c>
      <c r="AL211" s="25" t="n">
        <f aca="false">K211*AB211</f>
        <v>51024.0625639063</v>
      </c>
      <c r="AM211" s="25" t="n">
        <f aca="false">M211*AC211</f>
        <v>62103.4527449879</v>
      </c>
      <c r="AN211" s="25" t="n">
        <f aca="false">O211*AD211</f>
        <v>84361.5207594065</v>
      </c>
      <c r="AO211" s="25" t="n">
        <f aca="false">C211/Datos!$D$8</f>
        <v>16706.4432253662</v>
      </c>
      <c r="AP211" s="25" t="n">
        <f aca="false">AJ211-AO211</f>
        <v>33100.6663484824</v>
      </c>
      <c r="AQ211" s="25" t="n">
        <f aca="false">AK211-AO211</f>
        <v>31067.3196564696</v>
      </c>
      <c r="AR211" s="25" t="n">
        <f aca="false">AL211-AO211</f>
        <v>34317.6193385401</v>
      </c>
      <c r="AS211" s="25" t="n">
        <f aca="false">AM211-AO211</f>
        <v>45397.0095196217</v>
      </c>
      <c r="AT211" s="25" t="n">
        <f aca="false">AN211-AO211</f>
        <v>67655.0775340403</v>
      </c>
      <c r="AU211" s="25" t="n">
        <f aca="false">AP211*Datos!$D$6</f>
        <v>16550.3331742412</v>
      </c>
      <c r="AV211" s="25" t="n">
        <f aca="false">AQ211*Datos!$D$6</f>
        <v>15533.6598282348</v>
      </c>
      <c r="AW211" s="25" t="n">
        <f aca="false">AR211*Datos!$D$6</f>
        <v>17158.8096692701</v>
      </c>
      <c r="AX211" s="25" t="n">
        <f aca="false">AS211*Datos!$D$6</f>
        <v>22698.5047598109</v>
      </c>
      <c r="AY211" s="25" t="n">
        <f aca="false">AT211*Datos!$D$6</f>
        <v>33827.5387670202</v>
      </c>
      <c r="AZ211" s="25" t="n">
        <f aca="false">AJ211-AU211-AE211</f>
        <v>27395.4160331329</v>
      </c>
      <c r="BA211" s="25" t="n">
        <f aca="false">AK211-AV211-AF211</f>
        <v>25640.8188195269</v>
      </c>
      <c r="BB211" s="25" t="n">
        <f aca="false">AL211-AW211-AG211</f>
        <v>26172.9778607193</v>
      </c>
      <c r="BC211" s="25" t="n">
        <f aca="false">AM211-AX211-AH211</f>
        <v>30063.8192636721</v>
      </c>
      <c r="BD211" s="25" t="n">
        <f aca="false">AN211-AY211-AI211</f>
        <v>39188.1262955669</v>
      </c>
      <c r="BE211" s="25" t="n">
        <f aca="false">AZ211/Z211</f>
        <v>23822.6813755517</v>
      </c>
      <c r="BF211" s="25" t="n">
        <f aca="false">BA211/AA211</f>
        <v>19803.6946466274</v>
      </c>
      <c r="BG211" s="25" t="n">
        <f aca="false">BB211/AB211</f>
        <v>17342.4119967173</v>
      </c>
      <c r="BH211" s="25" t="n">
        <f aca="false">BC211/AC211</f>
        <v>16404.2341840717</v>
      </c>
      <c r="BI211" s="25" t="n">
        <f aca="false">BD211/AD211</f>
        <v>17604.6910855331</v>
      </c>
      <c r="BJ211" s="25" t="n">
        <f aca="false">E211*AD211</f>
        <v>86999.0264758982</v>
      </c>
      <c r="BK211" s="25" t="n">
        <f aca="false">0.2*C211*AD211</f>
        <v>37188.6222759895</v>
      </c>
      <c r="BL211" s="25" t="n">
        <f aca="false">BJ211+BK211</f>
        <v>124187.648751888</v>
      </c>
      <c r="BM211" s="25" t="n">
        <f aca="false">BK211*Datos!$D$6</f>
        <v>18594.3111379947</v>
      </c>
      <c r="BN211" s="25" t="n">
        <f aca="false">BL211-BM211</f>
        <v>105593.337613893</v>
      </c>
      <c r="BO211" s="25" t="n">
        <f aca="false">BN211/AD211</f>
        <v>47436.2585075489</v>
      </c>
      <c r="BP211" s="25" t="n">
        <f aca="false">-(C211+E211)</f>
        <v>-122615.253021697</v>
      </c>
      <c r="BQ211" s="25" t="n">
        <f aca="false">BE211</f>
        <v>23822.6813755517</v>
      </c>
      <c r="BR211" s="25" t="n">
        <f aca="false">BF211</f>
        <v>19803.6946466274</v>
      </c>
      <c r="BS211" s="25" t="n">
        <f aca="false">BG211</f>
        <v>17342.4119967173</v>
      </c>
      <c r="BT211" s="25" t="n">
        <f aca="false">BH211</f>
        <v>16404.2341840717</v>
      </c>
      <c r="BU211" s="25" t="n">
        <f aca="false">BI211+BO211</f>
        <v>65040.949593082</v>
      </c>
      <c r="BV211" s="27" t="n">
        <f aca="false">IFERROR(IRR(BP211:BU211,0.1),NA())*100</f>
        <v>4.36669664420327</v>
      </c>
    </row>
    <row r="212" customFormat="false" ht="15" hidden="false" customHeight="true" outlineLevel="0" collapsed="false">
      <c r="A212" s="23" t="n">
        <v>211</v>
      </c>
      <c r="B212" s="24" t="n">
        <f aca="true">RAND()</f>
        <v>0.399840583614523</v>
      </c>
      <c r="C212" s="25" t="n">
        <f aca="false">IF(B212&lt;=(Datos!$D$14-Datos!$C$14)/(Datos!$E$14-Datos!$C$14),Datos!$C$14+SQRT((Datos!$E$14-Datos!$C$14)*(Datos!$D$14-Datos!$C$14)*B212),Datos!$E$14-SQRT((Datos!$E$14-Datos!$C$14)*(Datos!$E$14-Datos!$D$14)*(1-B212)))</f>
        <v>73163.6198480016</v>
      </c>
      <c r="D212" s="24" t="n">
        <f aca="true">RAND()</f>
        <v>0.672909147528685</v>
      </c>
      <c r="E212" s="25" t="n">
        <f aca="false">IF(D212&lt;=(Datos!$D$15-Datos!$C$15)/(Datos!$E$15-Datos!$C$15),Datos!$C$15+SQRT((Datos!$E$15-Datos!$C$15)*(Datos!$D$15-Datos!$C$15)*D212),Datos!$E$15-SQRT((Datos!$E$15-Datos!$C$15)*(Datos!$E$15-Datos!$D$15)*(1-D212)))</f>
        <v>32995.4566265389</v>
      </c>
      <c r="F212" s="24" t="n">
        <f aca="true">RAND()</f>
        <v>0.547970258264833</v>
      </c>
      <c r="G212" s="25" t="n">
        <f aca="false">IF(F212&lt;=(Datos!$D$19-Datos!$C$19)/(Datos!$E$19-Datos!$C$19),Datos!$C$19+SQRT((Datos!$E$19-Datos!$C$19)*(Datos!$D$19-Datos!$C$19)*F212),Datos!$E$19-SQRT((Datos!$E$19-Datos!$C$19)*(Datos!$E$19-Datos!$D$19)*(1-F212)))</f>
        <v>39066.1755299423</v>
      </c>
      <c r="H212" s="24" t="n">
        <f aca="true">RAND()</f>
        <v>0.758694652591239</v>
      </c>
      <c r="I212" s="25" t="n">
        <f aca="false">IF(H212&lt;=(Datos!$D$19-Datos!$C$19)/(Datos!$E$19-Datos!$C$19),Datos!$C$19+SQRT((Datos!$E$19-Datos!$C$19)*(Datos!$D$19-Datos!$C$19)*H212),Datos!$E$19-SQRT((Datos!$E$19-Datos!$C$19)*(Datos!$E$19-Datos!$D$19)*(1-H212)))</f>
        <v>40745.8372086088</v>
      </c>
      <c r="J212" s="24" t="n">
        <f aca="true">RAND()</f>
        <v>0.0279577348003756</v>
      </c>
      <c r="K212" s="25" t="n">
        <f aca="false">IF(J212&lt;=(Datos!$D$19-Datos!$C$19)/(Datos!$E$19-Datos!$C$19),Datos!$C$19+SQRT((Datos!$E$19-Datos!$C$19)*(Datos!$D$19-Datos!$C$19)*J212),Datos!$E$19-SQRT((Datos!$E$19-Datos!$C$19)*(Datos!$E$19-Datos!$D$19)*(1-J212)))</f>
        <v>32047.8428211307</v>
      </c>
      <c r="L212" s="24" t="n">
        <f aca="true">RAND()</f>
        <v>0.432370885029915</v>
      </c>
      <c r="M212" s="25" t="n">
        <f aca="false">IF(L212&lt;=(Datos!$D$19-Datos!$C$19)/(Datos!$E$19-Datos!$C$19),Datos!$C$19+SQRT((Datos!$E$19-Datos!$C$19)*(Datos!$D$19-Datos!$C$19)*L212),Datos!$E$19-SQRT((Datos!$E$19-Datos!$C$19)*(Datos!$E$19-Datos!$D$19)*(1-L212)))</f>
        <v>38053.2994948957</v>
      </c>
      <c r="N212" s="24" t="n">
        <f aca="true">RAND()</f>
        <v>0.115838753568531</v>
      </c>
      <c r="O212" s="25" t="n">
        <f aca="false">IF(N212&lt;=(Datos!$D$19-Datos!$C$19)/(Datos!$E$19-Datos!$C$19),Datos!$C$19+SQRT((Datos!$E$19-Datos!$C$19)*(Datos!$D$19-Datos!$C$19)*N212),Datos!$E$19-SQRT((Datos!$E$19-Datos!$C$19)*(Datos!$E$19-Datos!$D$19)*(1-N212)))</f>
        <v>34168.4305242237</v>
      </c>
      <c r="P212" s="24" t="n">
        <f aca="true">RAND()</f>
        <v>0.930040568108875</v>
      </c>
      <c r="Q212" s="26" t="n">
        <f aca="false">IF(P212&lt;=(Datos!$D$23-Datos!$C$23)/(Datos!$E$23-Datos!$C$23),Datos!$C$23+SQRT((Datos!$E$23-Datos!$C$23)*(Datos!$D$23-Datos!$C$23)*P212),Datos!$E$23-SQRT((Datos!$E$23-Datos!$C$23)*(Datos!$E$23-Datos!$D$23)*(1-P212)))</f>
        <v>0.168778280996032</v>
      </c>
      <c r="R212" s="24" t="n">
        <f aca="true">RAND()</f>
        <v>0.260188109311703</v>
      </c>
      <c r="S212" s="26" t="n">
        <f aca="false">IF(R212&lt;=(Datos!$D$24-Datos!$C$24)/(Datos!$E$24-Datos!$C$24),Datos!$C$24+SQRT((Datos!$E$24-Datos!$C$24)*(Datos!$D$24-Datos!$C$24)*R212),Datos!$E$24-SQRT((Datos!$E$24-Datos!$C$24)*(Datos!$E$24-Datos!$D$24)*(1-R212)))</f>
        <v>0.141641132058214</v>
      </c>
      <c r="T212" s="24" t="n">
        <f aca="true">RAND()</f>
        <v>0.156815802154172</v>
      </c>
      <c r="U212" s="26" t="n">
        <f aca="false">IF(T212&lt;=(Datos!$D$25-Datos!$C$25)/(Datos!$E$25-Datos!$C$25),Datos!$C$25+SQRT((Datos!$E$25-Datos!$C$25)*(Datos!$D$25-Datos!$C$25)*T212),Datos!$E$25-SQRT((Datos!$E$25-Datos!$C$25)*(Datos!$E$25-Datos!$D$25)*(1-T212)))</f>
        <v>0.168146988304503</v>
      </c>
      <c r="V212" s="24" t="n">
        <f aca="true">RAND()</f>
        <v>0.367811478217762</v>
      </c>
      <c r="W212" s="26" t="n">
        <f aca="false">IF(V212&lt;=(Datos!$D$26-Datos!$C$26)/(Datos!$E$26-Datos!$C$26),Datos!$C$26+SQRT((Datos!$E$26-Datos!$C$26)*(Datos!$D$26-Datos!$C$26)*V212),Datos!$E$26-SQRT((Datos!$E$26-Datos!$C$26)*(Datos!$E$26-Datos!$D$26)*(1-V212)))</f>
        <v>0.202961081791374</v>
      </c>
      <c r="X212" s="24" t="n">
        <f aca="true">RAND()</f>
        <v>0.505865792110899</v>
      </c>
      <c r="Y212" s="26" t="n">
        <f aca="false">IF(X212&lt;=(Datos!$D$27-Datos!$C$27)/(Datos!$E$27-Datos!$C$27),Datos!$C$27+SQRT((Datos!$E$27-Datos!$C$27)*(Datos!$D$27-Datos!$C$27)*X212),Datos!$E$27-SQRT((Datos!$E$27-Datos!$C$27)*(Datos!$E$27-Datos!$D$27)*(1-X212)))</f>
        <v>0.228344170487726</v>
      </c>
      <c r="Z212" s="24" t="n">
        <f aca="false">(1+Q212)</f>
        <v>1.16877828099603</v>
      </c>
      <c r="AA212" s="24" t="n">
        <f aca="false">Z212*(1+S212)</f>
        <v>1.33432535984136</v>
      </c>
      <c r="AB212" s="24" t="n">
        <f aca="false">AA212*(1+U212)</f>
        <v>1.55868815051701</v>
      </c>
      <c r="AC212" s="24" t="n">
        <f aca="false">AB212*(1+W212)</f>
        <v>1.87504118372134</v>
      </c>
      <c r="AD212" s="24" t="n">
        <f aca="false">AC212*(1+Y212)</f>
        <v>2.30319590744851</v>
      </c>
      <c r="AE212" s="23" t="n">
        <f aca="false">E212*Q212</f>
        <v>5568.91645010636</v>
      </c>
      <c r="AF212" s="23" t="n">
        <f aca="false">AE212*(1+S212)</f>
        <v>6357.70408043704</v>
      </c>
      <c r="AG212" s="23" t="n">
        <f aca="false">AF212*(1+U212)</f>
        <v>7426.73287409378</v>
      </c>
      <c r="AH212" s="23" t="n">
        <f aca="false">AG212*(1+W212)</f>
        <v>8934.07061239541</v>
      </c>
      <c r="AI212" s="23" t="n">
        <f aca="false">AH212*(1+Y212)</f>
        <v>10974.1135554616</v>
      </c>
      <c r="AJ212" s="25" t="n">
        <f aca="false">G212*Z212</f>
        <v>45659.6974809752</v>
      </c>
      <c r="AK212" s="25" t="n">
        <f aca="false">I212*AA212</f>
        <v>54368.2038954146</v>
      </c>
      <c r="AL212" s="25" t="n">
        <f aca="false">K212*AB212</f>
        <v>49952.592854928</v>
      </c>
      <c r="AM212" s="25" t="n">
        <f aca="false">M212*AC212</f>
        <v>71351.5037294118</v>
      </c>
      <c r="AN212" s="25" t="n">
        <f aca="false">O212*AD212</f>
        <v>78696.5893473307</v>
      </c>
      <c r="AO212" s="25" t="n">
        <f aca="false">C212/Datos!$D$8</f>
        <v>14632.7239696003</v>
      </c>
      <c r="AP212" s="25" t="n">
        <f aca="false">AJ212-AO212</f>
        <v>31026.9735113749</v>
      </c>
      <c r="AQ212" s="25" t="n">
        <f aca="false">AK212-AO212</f>
        <v>39735.4799258143</v>
      </c>
      <c r="AR212" s="25" t="n">
        <f aca="false">AL212-AO212</f>
        <v>35319.8688853277</v>
      </c>
      <c r="AS212" s="25" t="n">
        <f aca="false">AM212-AO212</f>
        <v>56718.7797598115</v>
      </c>
      <c r="AT212" s="25" t="n">
        <f aca="false">AN212-AO212</f>
        <v>64063.8653777304</v>
      </c>
      <c r="AU212" s="25" t="n">
        <f aca="false">AP212*Datos!$D$6</f>
        <v>15513.4867556875</v>
      </c>
      <c r="AV212" s="25" t="n">
        <f aca="false">AQ212*Datos!$D$6</f>
        <v>19867.7399629071</v>
      </c>
      <c r="AW212" s="25" t="n">
        <f aca="false">AR212*Datos!$D$6</f>
        <v>17659.9344426638</v>
      </c>
      <c r="AX212" s="25" t="n">
        <f aca="false">AS212*Datos!$D$6</f>
        <v>28359.3898799058</v>
      </c>
      <c r="AY212" s="25" t="n">
        <f aca="false">AT212*Datos!$D$6</f>
        <v>32031.9326888652</v>
      </c>
      <c r="AZ212" s="25" t="n">
        <f aca="false">AJ212-AU212-AE212</f>
        <v>24577.2942751814</v>
      </c>
      <c r="BA212" s="25" t="n">
        <f aca="false">AK212-AV212-AF212</f>
        <v>28142.7598520704</v>
      </c>
      <c r="BB212" s="25" t="n">
        <f aca="false">AL212-AW212-AG212</f>
        <v>24865.9255381704</v>
      </c>
      <c r="BC212" s="25" t="n">
        <f aca="false">AM212-AX212-AH212</f>
        <v>34058.0432371107</v>
      </c>
      <c r="BD212" s="25" t="n">
        <f aca="false">AN212-AY212-AI212</f>
        <v>35690.5431030039</v>
      </c>
      <c r="BE212" s="25" t="n">
        <f aca="false">AZ212/Z212</f>
        <v>21028.1921514119</v>
      </c>
      <c r="BF212" s="25" t="n">
        <f aca="false">BA212/AA212</f>
        <v>21091.3774848859</v>
      </c>
      <c r="BG212" s="25" t="n">
        <f aca="false">BB212/AB212</f>
        <v>15953.111294214</v>
      </c>
      <c r="BH212" s="25" t="n">
        <f aca="false">BC212/AC212</f>
        <v>18163.8907629307</v>
      </c>
      <c r="BI212" s="25" t="n">
        <f aca="false">BD212/AD212</f>
        <v>15496.0952247184</v>
      </c>
      <c r="BJ212" s="25" t="n">
        <f aca="false">E212*AD212</f>
        <v>75995.0006666393</v>
      </c>
      <c r="BK212" s="25" t="n">
        <f aca="false">0.2*C212*AD212</f>
        <v>33702.0299616072</v>
      </c>
      <c r="BL212" s="25" t="n">
        <f aca="false">BJ212+BK212</f>
        <v>109697.030628247</v>
      </c>
      <c r="BM212" s="25" t="n">
        <f aca="false">BK212*Datos!$D$6</f>
        <v>16851.0149808036</v>
      </c>
      <c r="BN212" s="25" t="n">
        <f aca="false">BL212-BM212</f>
        <v>92846.0156474429</v>
      </c>
      <c r="BO212" s="25" t="n">
        <f aca="false">BN212/AD212</f>
        <v>40311.8186113391</v>
      </c>
      <c r="BP212" s="25" t="n">
        <f aca="false">-(C212+E212)</f>
        <v>-106159.076474541</v>
      </c>
      <c r="BQ212" s="25" t="n">
        <f aca="false">BE212</f>
        <v>21028.1921514119</v>
      </c>
      <c r="BR212" s="25" t="n">
        <f aca="false">BF212</f>
        <v>21091.3774848859</v>
      </c>
      <c r="BS212" s="25" t="n">
        <f aca="false">BG212</f>
        <v>15953.111294214</v>
      </c>
      <c r="BT212" s="25" t="n">
        <f aca="false">BH212</f>
        <v>18163.8907629307</v>
      </c>
      <c r="BU212" s="25" t="n">
        <f aca="false">BI212+BO212</f>
        <v>55807.9138360575</v>
      </c>
      <c r="BV212" s="27" t="n">
        <f aca="false">IFERROR(IRR(BP212:BU212,0.1),NA())*100</f>
        <v>6.57184618717859</v>
      </c>
    </row>
    <row r="213" customFormat="false" ht="15" hidden="false" customHeight="true" outlineLevel="0" collapsed="false">
      <c r="A213" s="23" t="n">
        <v>212</v>
      </c>
      <c r="B213" s="24" t="n">
        <f aca="true">RAND()</f>
        <v>0.869106623529012</v>
      </c>
      <c r="C213" s="25" t="n">
        <f aca="false">IF(B213&lt;=(Datos!$D$14-Datos!$C$14)/(Datos!$E$14-Datos!$C$14),Datos!$C$14+SQRT((Datos!$E$14-Datos!$C$14)*(Datos!$D$14-Datos!$C$14)*B213),Datos!$E$14-SQRT((Datos!$E$14-Datos!$C$14)*(Datos!$E$14-Datos!$D$14)*(1-B213)))</f>
        <v>87467.1610652181</v>
      </c>
      <c r="D213" s="24" t="n">
        <f aca="true">RAND()</f>
        <v>0.309020281399465</v>
      </c>
      <c r="E213" s="25" t="n">
        <f aca="false">IF(D213&lt;=(Datos!$D$15-Datos!$C$15)/(Datos!$E$15-Datos!$C$15),Datos!$C$15+SQRT((Datos!$E$15-Datos!$C$15)*(Datos!$D$15-Datos!$C$15)*D213),Datos!$E$15-SQRT((Datos!$E$15-Datos!$C$15)*(Datos!$E$15-Datos!$D$15)*(1-D213)))</f>
        <v>29814.199944431</v>
      </c>
      <c r="F213" s="24" t="n">
        <f aca="true">RAND()</f>
        <v>0.15241265489068</v>
      </c>
      <c r="G213" s="25" t="n">
        <f aca="false">IF(F213&lt;=(Datos!$D$19-Datos!$C$19)/(Datos!$E$19-Datos!$C$19),Datos!$C$19+SQRT((Datos!$E$19-Datos!$C$19)*(Datos!$D$19-Datos!$C$19)*F213),Datos!$E$19-SQRT((Datos!$E$19-Datos!$C$19)*(Datos!$E$19-Datos!$D$19)*(1-F213)))</f>
        <v>34781.4117406475</v>
      </c>
      <c r="H213" s="24" t="n">
        <f aca="true">RAND()</f>
        <v>0.250964341424231</v>
      </c>
      <c r="I213" s="25" t="n">
        <f aca="false">IF(H213&lt;=(Datos!$D$19-Datos!$C$19)/(Datos!$E$19-Datos!$C$19),Datos!$C$19+SQRT((Datos!$E$19-Datos!$C$19)*(Datos!$D$19-Datos!$C$19)*H213),Datos!$E$19-SQRT((Datos!$E$19-Datos!$C$19)*(Datos!$E$19-Datos!$D$19)*(1-H213)))</f>
        <v>36135.5237114394</v>
      </c>
      <c r="J213" s="24" t="n">
        <f aca="true">RAND()</f>
        <v>0.640446653293729</v>
      </c>
      <c r="K213" s="25" t="n">
        <f aca="false">IF(J213&lt;=(Datos!$D$19-Datos!$C$19)/(Datos!$E$19-Datos!$C$19),Datos!$C$19+SQRT((Datos!$E$19-Datos!$C$19)*(Datos!$D$19-Datos!$C$19)*J213),Datos!$E$19-SQRT((Datos!$E$19-Datos!$C$19)*(Datos!$E$19-Datos!$D$19)*(1-J213)))</f>
        <v>39801.3773518858</v>
      </c>
      <c r="L213" s="24" t="n">
        <f aca="true">RAND()</f>
        <v>0.743127709343909</v>
      </c>
      <c r="M213" s="25" t="n">
        <f aca="false">IF(L213&lt;=(Datos!$D$19-Datos!$C$19)/(Datos!$E$19-Datos!$C$19),Datos!$C$19+SQRT((Datos!$E$19-Datos!$C$19)*(Datos!$D$19-Datos!$C$19)*L213),Datos!$E$19-SQRT((Datos!$E$19-Datos!$C$19)*(Datos!$E$19-Datos!$D$19)*(1-L213)))</f>
        <v>40610.7606810283</v>
      </c>
      <c r="N213" s="24" t="n">
        <f aca="true">RAND()</f>
        <v>0.0445841287045525</v>
      </c>
      <c r="O213" s="25" t="n">
        <f aca="false">IF(N213&lt;=(Datos!$D$19-Datos!$C$19)/(Datos!$E$19-Datos!$C$19),Datos!$C$19+SQRT((Datos!$E$19-Datos!$C$19)*(Datos!$D$19-Datos!$C$19)*N213),Datos!$E$19-SQRT((Datos!$E$19-Datos!$C$19)*(Datos!$E$19-Datos!$D$19)*(1-N213)))</f>
        <v>32586.0431755257</v>
      </c>
      <c r="P213" s="24" t="n">
        <f aca="true">RAND()</f>
        <v>0.58890093789004</v>
      </c>
      <c r="Q213" s="26" t="n">
        <f aca="false">IF(P213&lt;=(Datos!$D$23-Datos!$C$23)/(Datos!$E$23-Datos!$C$23),Datos!$C$23+SQRT((Datos!$E$23-Datos!$C$23)*(Datos!$D$23-Datos!$C$23)*P213),Datos!$E$23-SQRT((Datos!$E$23-Datos!$C$23)*(Datos!$E$23-Datos!$D$23)*(1-P213)))</f>
        <v>0.152797457622532</v>
      </c>
      <c r="R213" s="24" t="n">
        <f aca="true">RAND()</f>
        <v>0.0905257603147485</v>
      </c>
      <c r="S213" s="26" t="n">
        <f aca="false">IF(R213&lt;=(Datos!$D$24-Datos!$C$24)/(Datos!$E$24-Datos!$C$24),Datos!$C$24+SQRT((Datos!$E$24-Datos!$C$24)*(Datos!$D$24-Datos!$C$24)*R213),Datos!$E$24-SQRT((Datos!$E$24-Datos!$C$24)*(Datos!$E$24-Datos!$D$24)*(1-R213)))</f>
        <v>0.132765044792971</v>
      </c>
      <c r="T213" s="24" t="n">
        <f aca="true">RAND()</f>
        <v>0.936748466612632</v>
      </c>
      <c r="U213" s="26" t="n">
        <f aca="false">IF(T213&lt;=(Datos!$D$25-Datos!$C$25)/(Datos!$E$25-Datos!$C$25),Datos!$C$25+SQRT((Datos!$E$25-Datos!$C$25)*(Datos!$D$25-Datos!$C$25)*T213),Datos!$E$25-SQRT((Datos!$E$25-Datos!$C$25)*(Datos!$E$25-Datos!$D$25)*(1-T213)))</f>
        <v>0.20669194629239</v>
      </c>
      <c r="V213" s="24" t="n">
        <f aca="true">RAND()</f>
        <v>0.334638444911182</v>
      </c>
      <c r="W213" s="26" t="n">
        <f aca="false">IF(V213&lt;=(Datos!$D$26-Datos!$C$26)/(Datos!$E$26-Datos!$C$26),Datos!$C$26+SQRT((Datos!$E$26-Datos!$C$26)*(Datos!$D$26-Datos!$C$26)*V213),Datos!$E$26-SQRT((Datos!$E$26-Datos!$C$26)*(Datos!$E$26-Datos!$D$26)*(1-V213)))</f>
        <v>0.201742716168325</v>
      </c>
      <c r="X213" s="24" t="n">
        <f aca="true">RAND()</f>
        <v>0.75246339733351</v>
      </c>
      <c r="Y213" s="26" t="n">
        <f aca="false">IF(X213&lt;=(Datos!$D$27-Datos!$C$27)/(Datos!$E$27-Datos!$C$27),Datos!$C$27+SQRT((Datos!$E$27-Datos!$C$27)*(Datos!$D$27-Datos!$C$27)*X213),Datos!$E$27-SQRT((Datos!$E$27-Datos!$C$27)*(Datos!$E$27-Datos!$D$27)*(1-X213)))</f>
        <v>0.243439123993003</v>
      </c>
      <c r="Z213" s="24" t="n">
        <f aca="false">(1+Q213)</f>
        <v>1.15279745762253</v>
      </c>
      <c r="AA213" s="24" t="n">
        <f aca="false">Z213*(1+S213)</f>
        <v>1.30584866372101</v>
      </c>
      <c r="AB213" s="24" t="n">
        <f aca="false">AA213*(1+U213)</f>
        <v>1.57575706558882</v>
      </c>
      <c r="AC213" s="24" t="n">
        <f aca="false">AB213*(1+W213)</f>
        <v>1.89365457602214</v>
      </c>
      <c r="AD213" s="24" t="n">
        <f aca="false">AC213*(1+Y213)</f>
        <v>2.35464418715431</v>
      </c>
      <c r="AE213" s="23" t="n">
        <f aca="false">E213*Q213</f>
        <v>4555.53395255891</v>
      </c>
      <c r="AF213" s="23" t="n">
        <f aca="false">AE213*(1+S213)</f>
        <v>5160.34962182629</v>
      </c>
      <c r="AG213" s="23" t="n">
        <f aca="false">AF213*(1+U213)</f>
        <v>6226.95232871076</v>
      </c>
      <c r="AH213" s="23" t="n">
        <f aca="false">AG213*(1+W213)</f>
        <v>7483.19460495555</v>
      </c>
      <c r="AI213" s="23" t="n">
        <f aca="false">AH213*(1+Y213)</f>
        <v>9304.89694425509</v>
      </c>
      <c r="AJ213" s="25" t="n">
        <f aca="false">G213*Z213</f>
        <v>40095.923027141</v>
      </c>
      <c r="AK213" s="25" t="n">
        <f aca="false">I213*AA213</f>
        <v>47187.525351442</v>
      </c>
      <c r="AL213" s="25" t="n">
        <f aca="false">K213*AB213</f>
        <v>62717.301582401</v>
      </c>
      <c r="AM213" s="25" t="n">
        <f aca="false">M213*AC213</f>
        <v>76902.7527993694</v>
      </c>
      <c r="AN213" s="25" t="n">
        <f aca="false">O213*AD213</f>
        <v>76728.5371456109</v>
      </c>
      <c r="AO213" s="25" t="n">
        <f aca="false">C213/Datos!$D$8</f>
        <v>17493.4322130436</v>
      </c>
      <c r="AP213" s="25" t="n">
        <f aca="false">AJ213-AO213</f>
        <v>22602.4908140974</v>
      </c>
      <c r="AQ213" s="25" t="n">
        <f aca="false">AK213-AO213</f>
        <v>29694.0931383984</v>
      </c>
      <c r="AR213" s="25" t="n">
        <f aca="false">AL213-AO213</f>
        <v>45223.8693693574</v>
      </c>
      <c r="AS213" s="25" t="n">
        <f aca="false">AM213-AO213</f>
        <v>59409.3205863258</v>
      </c>
      <c r="AT213" s="25" t="n">
        <f aca="false">AN213-AO213</f>
        <v>59235.1049325673</v>
      </c>
      <c r="AU213" s="25" t="n">
        <f aca="false">AP213*Datos!$D$6</f>
        <v>11301.2454070487</v>
      </c>
      <c r="AV213" s="25" t="n">
        <f aca="false">AQ213*Datos!$D$6</f>
        <v>14847.0465691992</v>
      </c>
      <c r="AW213" s="25" t="n">
        <f aca="false">AR213*Datos!$D$6</f>
        <v>22611.9346846787</v>
      </c>
      <c r="AX213" s="25" t="n">
        <f aca="false">AS213*Datos!$D$6</f>
        <v>29704.6602931629</v>
      </c>
      <c r="AY213" s="25" t="n">
        <f aca="false">AT213*Datos!$D$6</f>
        <v>29617.5524662837</v>
      </c>
      <c r="AZ213" s="25" t="n">
        <f aca="false">AJ213-AU213-AE213</f>
        <v>24239.1436675334</v>
      </c>
      <c r="BA213" s="25" t="n">
        <f aca="false">AK213-AV213-AF213</f>
        <v>27180.1291604165</v>
      </c>
      <c r="BB213" s="25" t="n">
        <f aca="false">AL213-AW213-AG213</f>
        <v>33878.4145690115</v>
      </c>
      <c r="BC213" s="25" t="n">
        <f aca="false">AM213-AX213-AH213</f>
        <v>39714.8979012509</v>
      </c>
      <c r="BD213" s="25" t="n">
        <f aca="false">AN213-AY213-AI213</f>
        <v>37806.0877350722</v>
      </c>
      <c r="BE213" s="25" t="n">
        <f aca="false">AZ213/Z213</f>
        <v>21026.3680816255</v>
      </c>
      <c r="BF213" s="25" t="n">
        <f aca="false">BA213/AA213</f>
        <v>20814.1493846361</v>
      </c>
      <c r="BG213" s="25" t="n">
        <f aca="false">BB213/AB213</f>
        <v>21499.7700526584</v>
      </c>
      <c r="BH213" s="25" t="n">
        <f aca="false">BC213/AC213</f>
        <v>20972.6200354222</v>
      </c>
      <c r="BI213" s="25" t="n">
        <f aca="false">BD213/AD213</f>
        <v>16055.966307488</v>
      </c>
      <c r="BJ213" s="25" t="n">
        <f aca="false">E213*AD213</f>
        <v>70201.832593811</v>
      </c>
      <c r="BK213" s="25" t="n">
        <f aca="false">0.2*C213*AD213</f>
        <v>41190.8084738211</v>
      </c>
      <c r="BL213" s="25" t="n">
        <f aca="false">BJ213+BK213</f>
        <v>111392.641067632</v>
      </c>
      <c r="BM213" s="25" t="n">
        <f aca="false">BK213*Datos!$D$6</f>
        <v>20595.4042369106</v>
      </c>
      <c r="BN213" s="25" t="n">
        <f aca="false">BL213-BM213</f>
        <v>90797.2368307215</v>
      </c>
      <c r="BO213" s="25" t="n">
        <f aca="false">BN213/AD213</f>
        <v>38560.9160509528</v>
      </c>
      <c r="BP213" s="25" t="n">
        <f aca="false">-(C213+E213)</f>
        <v>-117281.361009649</v>
      </c>
      <c r="BQ213" s="25" t="n">
        <f aca="false">BE213</f>
        <v>21026.3680816255</v>
      </c>
      <c r="BR213" s="25" t="n">
        <f aca="false">BF213</f>
        <v>20814.1493846361</v>
      </c>
      <c r="BS213" s="25" t="n">
        <f aca="false">BG213</f>
        <v>21499.7700526584</v>
      </c>
      <c r="BT213" s="25" t="n">
        <f aca="false">BH213</f>
        <v>20972.6200354222</v>
      </c>
      <c r="BU213" s="25" t="n">
        <f aca="false">BI213+BO213</f>
        <v>54616.8823584409</v>
      </c>
      <c r="BV213" s="27" t="n">
        <f aca="false">IFERROR(IRR(BP213:BU213,0.1),NA())*100</f>
        <v>5.06447697981065</v>
      </c>
    </row>
    <row r="214" customFormat="false" ht="15" hidden="false" customHeight="true" outlineLevel="0" collapsed="false">
      <c r="A214" s="23" t="n">
        <v>213</v>
      </c>
      <c r="B214" s="24" t="n">
        <f aca="true">RAND()</f>
        <v>0.199560339432146</v>
      </c>
      <c r="C214" s="25" t="n">
        <f aca="false">IF(B214&lt;=(Datos!$D$14-Datos!$C$14)/(Datos!$E$14-Datos!$C$14),Datos!$C$14+SQRT((Datos!$E$14-Datos!$C$14)*(Datos!$D$14-Datos!$C$14)*B214),Datos!$E$14-SQRT((Datos!$E$14-Datos!$C$14)*(Datos!$E$14-Datos!$D$14)*(1-B214)))</f>
        <v>68934.4353919461</v>
      </c>
      <c r="D214" s="24" t="n">
        <f aca="true">RAND()</f>
        <v>0.344731510405274</v>
      </c>
      <c r="E214" s="25" t="n">
        <f aca="false">IF(D214&lt;=(Datos!$D$15-Datos!$C$15)/(Datos!$E$15-Datos!$C$15),Datos!$C$15+SQRT((Datos!$E$15-Datos!$C$15)*(Datos!$D$15-Datos!$C$15)*D214),Datos!$E$15-SQRT((Datos!$E$15-Datos!$C$15)*(Datos!$E$15-Datos!$D$15)*(1-D214)))</f>
        <v>30085.8548810697</v>
      </c>
      <c r="F214" s="24" t="n">
        <f aca="true">RAND()</f>
        <v>0.13100860644854</v>
      </c>
      <c r="G214" s="25" t="n">
        <f aca="false">IF(F214&lt;=(Datos!$D$19-Datos!$C$19)/(Datos!$E$19-Datos!$C$19),Datos!$C$19+SQRT((Datos!$E$19-Datos!$C$19)*(Datos!$D$19-Datos!$C$19)*F214),Datos!$E$19-SQRT((Datos!$E$19-Datos!$C$19)*(Datos!$E$19-Datos!$D$19)*(1-F214)))</f>
        <v>34432.9776637471</v>
      </c>
      <c r="H214" s="24" t="n">
        <f aca="true">RAND()</f>
        <v>0.81319294695003</v>
      </c>
      <c r="I214" s="25" t="n">
        <f aca="false">IF(H214&lt;=(Datos!$D$19-Datos!$C$19)/(Datos!$E$19-Datos!$C$19),Datos!$C$19+SQRT((Datos!$E$19-Datos!$C$19)*(Datos!$D$19-Datos!$C$19)*H214),Datos!$E$19-SQRT((Datos!$E$19-Datos!$C$19)*(Datos!$E$19-Datos!$D$19)*(1-H214)))</f>
        <v>41256.935883698</v>
      </c>
      <c r="J214" s="24" t="n">
        <f aca="true">RAND()</f>
        <v>0.419688370616431</v>
      </c>
      <c r="K214" s="25" t="n">
        <f aca="false">IF(J214&lt;=(Datos!$D$19-Datos!$C$19)/(Datos!$E$19-Datos!$C$19),Datos!$C$19+SQRT((Datos!$E$19-Datos!$C$19)*(Datos!$D$19-Datos!$C$19)*J214),Datos!$E$19-SQRT((Datos!$E$19-Datos!$C$19)*(Datos!$E$19-Datos!$D$19)*(1-J214)))</f>
        <v>37934.3087658891</v>
      </c>
      <c r="L214" s="24" t="n">
        <f aca="true">RAND()</f>
        <v>0.104413005560673</v>
      </c>
      <c r="M214" s="25" t="n">
        <f aca="false">IF(L214&lt;=(Datos!$D$19-Datos!$C$19)/(Datos!$E$19-Datos!$C$19),Datos!$C$19+SQRT((Datos!$E$19-Datos!$C$19)*(Datos!$D$19-Datos!$C$19)*L214),Datos!$E$19-SQRT((Datos!$E$19-Datos!$C$19)*(Datos!$E$19-Datos!$D$19)*(1-L214)))</f>
        <v>33957.5182670584</v>
      </c>
      <c r="N214" s="24" t="n">
        <f aca="true">RAND()</f>
        <v>0.730868895359014</v>
      </c>
      <c r="O214" s="25" t="n">
        <f aca="false">IF(N214&lt;=(Datos!$D$19-Datos!$C$19)/(Datos!$E$19-Datos!$C$19),Datos!$C$19+SQRT((Datos!$E$19-Datos!$C$19)*(Datos!$D$19-Datos!$C$19)*N214),Datos!$E$19-SQRT((Datos!$E$19-Datos!$C$19)*(Datos!$E$19-Datos!$D$19)*(1-N214)))</f>
        <v>40507.2466295073</v>
      </c>
      <c r="P214" s="24" t="n">
        <f aca="true">RAND()</f>
        <v>0.557222227280862</v>
      </c>
      <c r="Q214" s="26" t="n">
        <f aca="false">IF(P214&lt;=(Datos!$D$23-Datos!$C$23)/(Datos!$E$23-Datos!$C$23),Datos!$C$23+SQRT((Datos!$E$23-Datos!$C$23)*(Datos!$D$23-Datos!$C$23)*P214),Datos!$E$23-SQRT((Datos!$E$23-Datos!$C$23)*(Datos!$E$23-Datos!$D$23)*(1-P214)))</f>
        <v>0.151768811734281</v>
      </c>
      <c r="R214" s="24" t="n">
        <f aca="true">RAND()</f>
        <v>0.102367477312609</v>
      </c>
      <c r="S214" s="26" t="n">
        <f aca="false">IF(R214&lt;=(Datos!$D$24-Datos!$C$24)/(Datos!$E$24-Datos!$C$24),Datos!$C$24+SQRT((Datos!$E$24-Datos!$C$24)*(Datos!$D$24-Datos!$C$24)*R214),Datos!$E$24-SQRT((Datos!$E$24-Datos!$C$24)*(Datos!$E$24-Datos!$D$24)*(1-R214)))</f>
        <v>0.133574294057618</v>
      </c>
      <c r="T214" s="24" t="n">
        <f aca="true">RAND()</f>
        <v>0.505956766052408</v>
      </c>
      <c r="U214" s="26" t="n">
        <f aca="false">IF(T214&lt;=(Datos!$D$25-Datos!$C$25)/(Datos!$E$25-Datos!$C$25),Datos!$C$25+SQRT((Datos!$E$25-Datos!$C$25)*(Datos!$D$25-Datos!$C$25)*T214),Datos!$E$25-SQRT((Datos!$E$25-Datos!$C$25)*(Datos!$E$25-Datos!$D$25)*(1-T214)))</f>
        <v>0.18280697572053</v>
      </c>
      <c r="V214" s="24" t="n">
        <f aca="true">RAND()</f>
        <v>0.232279548914059</v>
      </c>
      <c r="W214" s="26" t="n">
        <f aca="false">IF(V214&lt;=(Datos!$D$26-Datos!$C$26)/(Datos!$E$26-Datos!$C$26),Datos!$C$26+SQRT((Datos!$E$26-Datos!$C$26)*(Datos!$D$26-Datos!$C$26)*V214),Datos!$E$26-SQRT((Datos!$E$26-Datos!$C$26)*(Datos!$E$26-Datos!$D$26)*(1-V214)))</f>
        <v>0.198033063202897</v>
      </c>
      <c r="X214" s="24" t="n">
        <f aca="true">RAND()</f>
        <v>0.71025214787275</v>
      </c>
      <c r="Y214" s="26" t="n">
        <f aca="false">IF(X214&lt;=(Datos!$D$27-Datos!$C$27)/(Datos!$E$27-Datos!$C$27),Datos!$C$27+SQRT((Datos!$E$27-Datos!$C$27)*(Datos!$D$27-Datos!$C$27)*X214),Datos!$E$27-SQRT((Datos!$E$27-Datos!$C$27)*(Datos!$E$27-Datos!$D$27)*(1-X214)))</f>
        <v>0.24044448961918</v>
      </c>
      <c r="Z214" s="24" t="n">
        <f aca="false">(1+Q214)</f>
        <v>1.15176881173428</v>
      </c>
      <c r="AA214" s="24" t="n">
        <f aca="false">Z214*(1+S214)</f>
        <v>1.30561551767927</v>
      </c>
      <c r="AB214" s="24" t="n">
        <f aca="false">AA214*(1+U214)</f>
        <v>1.54429114192001</v>
      </c>
      <c r="AC214" s="24" t="n">
        <f aca="false">AB214*(1+W214)</f>
        <v>1.85011184723153</v>
      </c>
      <c r="AD214" s="24" t="n">
        <f aca="false">AC214*(1+Y214)</f>
        <v>2.29496104607752</v>
      </c>
      <c r="AE214" s="23" t="n">
        <f aca="false">E214*Q214</f>
        <v>4566.09444530998</v>
      </c>
      <c r="AF214" s="23" t="n">
        <f aca="false">AE214*(1+S214)</f>
        <v>5176.00728744268</v>
      </c>
      <c r="AG214" s="23" t="n">
        <f aca="false">AF214*(1+U214)</f>
        <v>6122.2175259675</v>
      </c>
      <c r="AH214" s="23" t="n">
        <f aca="false">AG214*(1+W214)</f>
        <v>7334.6190162293</v>
      </c>
      <c r="AI214" s="23" t="n">
        <f aca="false">AH214*(1+Y214)</f>
        <v>9098.18774213769</v>
      </c>
      <c r="AJ214" s="25" t="n">
        <f aca="false">G214*Z214</f>
        <v>39658.8297682471</v>
      </c>
      <c r="AK214" s="25" t="n">
        <f aca="false">I214*AA214</f>
        <v>53865.6957016548</v>
      </c>
      <c r="AL214" s="25" t="n">
        <f aca="false">K214*AB214</f>
        <v>58581.6170020212</v>
      </c>
      <c r="AM214" s="25" t="n">
        <f aca="false">M214*AC214</f>
        <v>62825.2068484659</v>
      </c>
      <c r="AN214" s="25" t="n">
        <f aca="false">O214*AD214</f>
        <v>92962.5530985739</v>
      </c>
      <c r="AO214" s="25" t="n">
        <f aca="false">C214/Datos!$D$8</f>
        <v>13786.8870783892</v>
      </c>
      <c r="AP214" s="25" t="n">
        <f aca="false">AJ214-AO214</f>
        <v>25871.9426898579</v>
      </c>
      <c r="AQ214" s="25" t="n">
        <f aca="false">AK214-AO214</f>
        <v>40078.8086232656</v>
      </c>
      <c r="AR214" s="25" t="n">
        <f aca="false">AL214-AO214</f>
        <v>44794.729923632</v>
      </c>
      <c r="AS214" s="25" t="n">
        <f aca="false">AM214-AO214</f>
        <v>49038.3197700767</v>
      </c>
      <c r="AT214" s="25" t="n">
        <f aca="false">AN214-AO214</f>
        <v>79175.6660201847</v>
      </c>
      <c r="AU214" s="25" t="n">
        <f aca="false">AP214*Datos!$D$6</f>
        <v>12935.9713449289</v>
      </c>
      <c r="AV214" s="25" t="n">
        <f aca="false">AQ214*Datos!$D$6</f>
        <v>20039.4043116328</v>
      </c>
      <c r="AW214" s="25" t="n">
        <f aca="false">AR214*Datos!$D$6</f>
        <v>22397.364961816</v>
      </c>
      <c r="AX214" s="25" t="n">
        <f aca="false">AS214*Datos!$D$6</f>
        <v>24519.1598850384</v>
      </c>
      <c r="AY214" s="25" t="n">
        <f aca="false">AT214*Datos!$D$6</f>
        <v>39587.8330100924</v>
      </c>
      <c r="AZ214" s="25" t="n">
        <f aca="false">AJ214-AU214-AE214</f>
        <v>22156.7639780082</v>
      </c>
      <c r="BA214" s="25" t="n">
        <f aca="false">AK214-AV214-AF214</f>
        <v>28650.2841025793</v>
      </c>
      <c r="BB214" s="25" t="n">
        <f aca="false">AL214-AW214-AG214</f>
        <v>30062.0345142377</v>
      </c>
      <c r="BC214" s="25" t="n">
        <f aca="false">AM214-AX214-AH214</f>
        <v>30971.4279471983</v>
      </c>
      <c r="BD214" s="25" t="n">
        <f aca="false">AN214-AY214-AI214</f>
        <v>44276.5323463439</v>
      </c>
      <c r="BE214" s="25" t="n">
        <f aca="false">AZ214/Z214</f>
        <v>19237.162659966</v>
      </c>
      <c r="BF214" s="25" t="n">
        <f aca="false">BA214/AA214</f>
        <v>21943.8906129924</v>
      </c>
      <c r="BG214" s="25" t="n">
        <f aca="false">BB214/AB214</f>
        <v>19466.558926746</v>
      </c>
      <c r="BH214" s="25" t="n">
        <f aca="false">BC214/AC214</f>
        <v>16740.3003194338</v>
      </c>
      <c r="BI214" s="25" t="n">
        <f aca="false">BD214/AD214</f>
        <v>19292.9341532921</v>
      </c>
      <c r="BJ214" s="25" t="n">
        <f aca="false">E214*AD214</f>
        <v>69045.8649899962</v>
      </c>
      <c r="BK214" s="25" t="n">
        <f aca="false">0.2*C214*AD214</f>
        <v>31640.3687915727</v>
      </c>
      <c r="BL214" s="25" t="n">
        <f aca="false">BJ214+BK214</f>
        <v>100686.233781569</v>
      </c>
      <c r="BM214" s="25" t="n">
        <f aca="false">BK214*Datos!$D$6</f>
        <v>15820.1843957864</v>
      </c>
      <c r="BN214" s="25" t="n">
        <f aca="false">BL214-BM214</f>
        <v>84866.0493857825</v>
      </c>
      <c r="BO214" s="25" t="n">
        <f aca="false">BN214/AD214</f>
        <v>36979.2984202643</v>
      </c>
      <c r="BP214" s="25" t="n">
        <f aca="false">-(C214+E214)</f>
        <v>-99020.2902730158</v>
      </c>
      <c r="BQ214" s="25" t="n">
        <f aca="false">BE214</f>
        <v>19237.162659966</v>
      </c>
      <c r="BR214" s="25" t="n">
        <f aca="false">BF214</f>
        <v>21943.8906129924</v>
      </c>
      <c r="BS214" s="25" t="n">
        <f aca="false">BG214</f>
        <v>19466.558926746</v>
      </c>
      <c r="BT214" s="25" t="n">
        <f aca="false">BH214</f>
        <v>16740.3003194338</v>
      </c>
      <c r="BU214" s="25" t="n">
        <f aca="false">BI214+BO214</f>
        <v>56272.2325735564</v>
      </c>
      <c r="BV214" s="27" t="n">
        <f aca="false">IFERROR(IRR(BP214:BU214,0.1),NA())*100</f>
        <v>9.18654198104473</v>
      </c>
    </row>
    <row r="215" customFormat="false" ht="15" hidden="false" customHeight="true" outlineLevel="0" collapsed="false">
      <c r="A215" s="23" t="n">
        <v>214</v>
      </c>
      <c r="B215" s="24" t="n">
        <f aca="true">RAND()</f>
        <v>0.109056208310987</v>
      </c>
      <c r="C215" s="25" t="n">
        <f aca="false">IF(B215&lt;=(Datos!$D$14-Datos!$C$14)/(Datos!$E$14-Datos!$C$14),Datos!$C$14+SQRT((Datos!$E$14-Datos!$C$14)*(Datos!$D$14-Datos!$C$14)*B215),Datos!$E$14-SQRT((Datos!$E$14-Datos!$C$14)*(Datos!$E$14-Datos!$D$14)*(1-B215)))</f>
        <v>66604.7318889108</v>
      </c>
      <c r="D215" s="24" t="n">
        <f aca="true">RAND()</f>
        <v>0.0453087257471993</v>
      </c>
      <c r="E215" s="25" t="n">
        <f aca="false">IF(D215&lt;=(Datos!$D$15-Datos!$C$15)/(Datos!$E$15-Datos!$C$15),Datos!$C$15+SQRT((Datos!$E$15-Datos!$C$15)*(Datos!$D$15-Datos!$C$15)*D215),Datos!$E$15-SQRT((Datos!$E$15-Datos!$C$15)*(Datos!$E$15-Datos!$D$15)*(1-D215)))</f>
        <v>26843.408373378</v>
      </c>
      <c r="F215" s="24" t="n">
        <f aca="true">RAND()</f>
        <v>0.625749656846392</v>
      </c>
      <c r="G215" s="25" t="n">
        <f aca="false">IF(F215&lt;=(Datos!$D$19-Datos!$C$19)/(Datos!$E$19-Datos!$C$19),Datos!$C$19+SQRT((Datos!$E$19-Datos!$C$19)*(Datos!$D$19-Datos!$C$19)*F215),Datos!$E$19-SQRT((Datos!$E$19-Datos!$C$19)*(Datos!$E$19-Datos!$D$19)*(1-F215)))</f>
        <v>39688.2634422769</v>
      </c>
      <c r="H215" s="24" t="n">
        <f aca="true">RAND()</f>
        <v>0.510910422162321</v>
      </c>
      <c r="I215" s="25" t="n">
        <f aca="false">IF(H215&lt;=(Datos!$D$19-Datos!$C$19)/(Datos!$E$19-Datos!$C$19),Datos!$C$19+SQRT((Datos!$E$19-Datos!$C$19)*(Datos!$D$19-Datos!$C$19)*H215),Datos!$E$19-SQRT((Datos!$E$19-Datos!$C$19)*(Datos!$E$19-Datos!$D$19)*(1-H215)))</f>
        <v>38754.2311669471</v>
      </c>
      <c r="J215" s="24" t="n">
        <f aca="true">RAND()</f>
        <v>0.984949175303396</v>
      </c>
      <c r="K215" s="25" t="n">
        <f aca="false">IF(J215&lt;=(Datos!$D$19-Datos!$C$19)/(Datos!$E$19-Datos!$C$19),Datos!$C$19+SQRT((Datos!$E$19-Datos!$C$19)*(Datos!$D$19-Datos!$C$19)*J215),Datos!$E$19-SQRT((Datos!$E$19-Datos!$C$19)*(Datos!$E$19-Datos!$D$19)*(1-J215)))</f>
        <v>43937.5444234015</v>
      </c>
      <c r="L215" s="24" t="n">
        <f aca="true">RAND()</f>
        <v>0.715446583368948</v>
      </c>
      <c r="M215" s="25" t="n">
        <f aca="false">IF(L215&lt;=(Datos!$D$19-Datos!$C$19)/(Datos!$E$19-Datos!$C$19),Datos!$C$19+SQRT((Datos!$E$19-Datos!$C$19)*(Datos!$D$19-Datos!$C$19)*L215),Datos!$E$19-SQRT((Datos!$E$19-Datos!$C$19)*(Datos!$E$19-Datos!$D$19)*(1-L215)))</f>
        <v>40380.3131873114</v>
      </c>
      <c r="N215" s="24" t="n">
        <f aca="true">RAND()</f>
        <v>0.948714031230794</v>
      </c>
      <c r="O215" s="25" t="n">
        <f aca="false">IF(N215&lt;=(Datos!$D$19-Datos!$C$19)/(Datos!$E$19-Datos!$C$19),Datos!$C$19+SQRT((Datos!$E$19-Datos!$C$19)*(Datos!$D$19-Datos!$C$19)*N215),Datos!$E$19-SQRT((Datos!$E$19-Datos!$C$19)*(Datos!$E$19-Datos!$D$19)*(1-N215)))</f>
        <v>43038.7637425107</v>
      </c>
      <c r="P215" s="24" t="n">
        <f aca="true">RAND()</f>
        <v>0.258060335529162</v>
      </c>
      <c r="Q215" s="26" t="n">
        <f aca="false">IF(P215&lt;=(Datos!$D$23-Datos!$C$23)/(Datos!$E$23-Datos!$C$23),Datos!$C$23+SQRT((Datos!$E$23-Datos!$C$23)*(Datos!$D$23-Datos!$C$23)*P215),Datos!$E$23-SQRT((Datos!$E$23-Datos!$C$23)*(Datos!$E$23-Datos!$D$23)*(1-P215)))</f>
        <v>0.141552461668044</v>
      </c>
      <c r="R215" s="24" t="n">
        <f aca="true">RAND()</f>
        <v>0.251977818795721</v>
      </c>
      <c r="S215" s="26" t="n">
        <f aca="false">IF(R215&lt;=(Datos!$D$24-Datos!$C$24)/(Datos!$E$24-Datos!$C$24),Datos!$C$24+SQRT((Datos!$E$24-Datos!$C$24)*(Datos!$D$24-Datos!$C$24)*R215),Datos!$E$24-SQRT((Datos!$E$24-Datos!$C$24)*(Datos!$E$24-Datos!$D$24)*(1-R215)))</f>
        <v>0.141296949871573</v>
      </c>
      <c r="T215" s="24" t="n">
        <f aca="true">RAND()</f>
        <v>0.9507624496897</v>
      </c>
      <c r="U215" s="26" t="n">
        <f aca="false">IF(T215&lt;=(Datos!$D$25-Datos!$C$25)/(Datos!$E$25-Datos!$C$25),Datos!$C$25+SQRT((Datos!$E$25-Datos!$C$25)*(Datos!$D$25-Datos!$C$25)*T215),Datos!$E$25-SQRT((Datos!$E$25-Datos!$C$25)*(Datos!$E$25-Datos!$D$25)*(1-T215)))</f>
        <v>0.208258401264358</v>
      </c>
      <c r="V215" s="24" t="n">
        <f aca="true">RAND()</f>
        <v>0.686026960771647</v>
      </c>
      <c r="W215" s="26" t="n">
        <f aca="false">IF(V215&lt;=(Datos!$D$26-Datos!$C$26)/(Datos!$E$26-Datos!$C$26),Datos!$C$26+SQRT((Datos!$E$26-Datos!$C$26)*(Datos!$D$26-Datos!$C$26)*V215),Datos!$E$26-SQRT((Datos!$E$26-Datos!$C$26)*(Datos!$E$26-Datos!$D$26)*(1-V215)))</f>
        <v>0.216850254340354</v>
      </c>
      <c r="X215" s="24" t="n">
        <f aca="true">RAND()</f>
        <v>0.872774957981089</v>
      </c>
      <c r="Y215" s="26" t="n">
        <f aca="false">IF(X215&lt;=(Datos!$D$27-Datos!$C$27)/(Datos!$E$27-Datos!$C$27),Datos!$C$27+SQRT((Datos!$E$27-Datos!$C$27)*(Datos!$D$27-Datos!$C$27)*X215),Datos!$E$27-SQRT((Datos!$E$27-Datos!$C$27)*(Datos!$E$27-Datos!$D$27)*(1-X215)))</f>
        <v>0.253789024686172</v>
      </c>
      <c r="Z215" s="24" t="n">
        <f aca="false">(1+Q215)</f>
        <v>1.14155246166804</v>
      </c>
      <c r="AA215" s="24" t="n">
        <f aca="false">Z215*(1+S215)</f>
        <v>1.30285034262012</v>
      </c>
      <c r="AB215" s="24" t="n">
        <f aca="false">AA215*(1+U215)</f>
        <v>1.57417987206091</v>
      </c>
      <c r="AC215" s="24" t="n">
        <f aca="false">AB215*(1+W215)</f>
        <v>1.91554117769479</v>
      </c>
      <c r="AD215" s="24" t="n">
        <f aca="false">AC215*(1+Y215)</f>
        <v>2.40168450492815</v>
      </c>
      <c r="AE215" s="23" t="n">
        <f aca="false">E215*Q215</f>
        <v>3799.75053481223</v>
      </c>
      <c r="AF215" s="23" t="n">
        <f aca="false">AE215*(1+S215)</f>
        <v>4336.64369565407</v>
      </c>
      <c r="AG215" s="23" t="n">
        <f aca="false">AF215*(1+U215)</f>
        <v>5239.78617856414</v>
      </c>
      <c r="AH215" s="23" t="n">
        <f aca="false">AG215*(1+W215)</f>
        <v>6376.03514407485</v>
      </c>
      <c r="AI215" s="23" t="n">
        <f aca="false">AH215*(1+Y215)</f>
        <v>7994.20288465436</v>
      </c>
      <c r="AJ215" s="25" t="n">
        <f aca="false">G215*Z215</f>
        <v>45306.234831861</v>
      </c>
      <c r="AK215" s="25" t="n">
        <f aca="false">I215*AA215</f>
        <v>50490.9633538365</v>
      </c>
      <c r="AL215" s="25" t="n">
        <f aca="false">K215*AB215</f>
        <v>69165.5980591008</v>
      </c>
      <c r="AM215" s="25" t="n">
        <f aca="false">M215*AC215</f>
        <v>77350.1526785068</v>
      </c>
      <c r="AN215" s="25" t="n">
        <f aca="false">O215*AD215</f>
        <v>103365.531991651</v>
      </c>
      <c r="AO215" s="25" t="n">
        <f aca="false">C215/Datos!$D$8</f>
        <v>13320.9463777822</v>
      </c>
      <c r="AP215" s="25" t="n">
        <f aca="false">AJ215-AO215</f>
        <v>31985.2884540788</v>
      </c>
      <c r="AQ215" s="25" t="n">
        <f aca="false">AK215-AO215</f>
        <v>37170.0169760544</v>
      </c>
      <c r="AR215" s="25" t="n">
        <f aca="false">AL215-AO215</f>
        <v>55844.6516813186</v>
      </c>
      <c r="AS215" s="25" t="n">
        <f aca="false">AM215-AO215</f>
        <v>64029.2063007246</v>
      </c>
      <c r="AT215" s="25" t="n">
        <f aca="false">AN215-AO215</f>
        <v>90044.5856138692</v>
      </c>
      <c r="AU215" s="25" t="n">
        <f aca="false">AP215*Datos!$D$6</f>
        <v>15992.6442270394</v>
      </c>
      <c r="AV215" s="25" t="n">
        <f aca="false">AQ215*Datos!$D$6</f>
        <v>18585.0084880272</v>
      </c>
      <c r="AW215" s="25" t="n">
        <f aca="false">AR215*Datos!$D$6</f>
        <v>27922.3258406593</v>
      </c>
      <c r="AX215" s="25" t="n">
        <f aca="false">AS215*Datos!$D$6</f>
        <v>32014.6031503623</v>
      </c>
      <c r="AY215" s="25" t="n">
        <f aca="false">AT215*Datos!$D$6</f>
        <v>45022.2928069346</v>
      </c>
      <c r="AZ215" s="25" t="n">
        <f aca="false">AJ215-AU215-AE215</f>
        <v>25513.8400700094</v>
      </c>
      <c r="BA215" s="25" t="n">
        <f aca="false">AK215-AV215-AF215</f>
        <v>27569.3111701553</v>
      </c>
      <c r="BB215" s="25" t="n">
        <f aca="false">AL215-AW215-AG215</f>
        <v>36003.4860398773</v>
      </c>
      <c r="BC215" s="25" t="n">
        <f aca="false">AM215-AX215-AH215</f>
        <v>38959.5143840696</v>
      </c>
      <c r="BD215" s="25" t="n">
        <f aca="false">AN215-AY215-AI215</f>
        <v>50349.0363000624</v>
      </c>
      <c r="BE215" s="25" t="n">
        <f aca="false">AZ215/Z215</f>
        <v>22350.1248753197</v>
      </c>
      <c r="BF215" s="25" t="n">
        <f aca="false">BA215/AA215</f>
        <v>21160.7659516069</v>
      </c>
      <c r="BG215" s="25" t="n">
        <f aca="false">BB215/AB215</f>
        <v>22871.2656532329</v>
      </c>
      <c r="BH215" s="25" t="n">
        <f aca="false">BC215/AC215</f>
        <v>20338.646246673</v>
      </c>
      <c r="BI215" s="25" t="n">
        <f aca="false">BD215/AD215</f>
        <v>20964.0509387259</v>
      </c>
      <c r="BJ215" s="25" t="n">
        <f aca="false">E215*AD215</f>
        <v>64469.3979498003</v>
      </c>
      <c r="BK215" s="25" t="n">
        <f aca="false">0.2*C215*AD215</f>
        <v>31992.7105064981</v>
      </c>
      <c r="BL215" s="25" t="n">
        <f aca="false">BJ215+BK215</f>
        <v>96462.1084562984</v>
      </c>
      <c r="BM215" s="25" t="n">
        <f aca="false">BK215*Datos!$D$6</f>
        <v>15996.3552532491</v>
      </c>
      <c r="BN215" s="25" t="n">
        <f aca="false">BL215-BM215</f>
        <v>80465.7532030493</v>
      </c>
      <c r="BO215" s="25" t="n">
        <f aca="false">BN215/AD215</f>
        <v>33503.881562269</v>
      </c>
      <c r="BP215" s="25" t="n">
        <f aca="false">-(C215+E215)</f>
        <v>-93448.1402622887</v>
      </c>
      <c r="BQ215" s="25" t="n">
        <f aca="false">BE215</f>
        <v>22350.1248753197</v>
      </c>
      <c r="BR215" s="25" t="n">
        <f aca="false">BF215</f>
        <v>21160.7659516069</v>
      </c>
      <c r="BS215" s="25" t="n">
        <f aca="false">BG215</f>
        <v>22871.2656532329</v>
      </c>
      <c r="BT215" s="25" t="n">
        <f aca="false">BH215</f>
        <v>20338.646246673</v>
      </c>
      <c r="BU215" s="25" t="n">
        <f aca="false">BI215+BO215</f>
        <v>54467.932500995</v>
      </c>
      <c r="BV215" s="27" t="n">
        <f aca="false">IFERROR(IRR(BP215:BU215,0.1),NA())*100</f>
        <v>13.3016214191248</v>
      </c>
    </row>
    <row r="216" customFormat="false" ht="15" hidden="false" customHeight="true" outlineLevel="0" collapsed="false">
      <c r="A216" s="23" t="n">
        <v>215</v>
      </c>
      <c r="B216" s="24" t="n">
        <f aca="true">RAND()</f>
        <v>0.0848976125059883</v>
      </c>
      <c r="C216" s="25" t="n">
        <f aca="false">IF(B216&lt;=(Datos!$D$14-Datos!$C$14)/(Datos!$E$14-Datos!$C$14),Datos!$C$14+SQRT((Datos!$E$14-Datos!$C$14)*(Datos!$D$14-Datos!$C$14)*B216),Datos!$E$14-SQRT((Datos!$E$14-Datos!$C$14)*(Datos!$E$14-Datos!$D$14)*(1-B216)))</f>
        <v>65827.438974575</v>
      </c>
      <c r="D216" s="24" t="n">
        <f aca="true">RAND()</f>
        <v>0.38853084700655</v>
      </c>
      <c r="E216" s="25" t="n">
        <f aca="false">IF(D216&lt;=(Datos!$D$15-Datos!$C$15)/(Datos!$E$15-Datos!$C$15),Datos!$C$15+SQRT((Datos!$E$15-Datos!$C$15)*(Datos!$D$15-Datos!$C$15)*D216),Datos!$E$15-SQRT((Datos!$E$15-Datos!$C$15)*(Datos!$E$15-Datos!$D$15)*(1-D216)))</f>
        <v>30422.9246140057</v>
      </c>
      <c r="F216" s="24" t="n">
        <f aca="true">RAND()</f>
        <v>0.325565544597285</v>
      </c>
      <c r="G216" s="25" t="n">
        <f aca="false">IF(F216&lt;=(Datos!$D$19-Datos!$C$19)/(Datos!$E$19-Datos!$C$19),Datos!$C$19+SQRT((Datos!$E$19-Datos!$C$19)*(Datos!$D$19-Datos!$C$19)*F216),Datos!$E$19-SQRT((Datos!$E$19-Datos!$C$19)*(Datos!$E$19-Datos!$D$19)*(1-F216)))</f>
        <v>36988.192304852</v>
      </c>
      <c r="H216" s="24" t="n">
        <f aca="true">RAND()</f>
        <v>0.351802841288702</v>
      </c>
      <c r="I216" s="25" t="n">
        <f aca="false">IF(H216&lt;=(Datos!$D$19-Datos!$C$19)/(Datos!$E$19-Datos!$C$19),Datos!$C$19+SQRT((Datos!$E$19-Datos!$C$19)*(Datos!$D$19-Datos!$C$19)*H216),Datos!$E$19-SQRT((Datos!$E$19-Datos!$C$19)*(Datos!$E$19-Datos!$D$19)*(1-H216)))</f>
        <v>37264.3255842029</v>
      </c>
      <c r="J216" s="24" t="n">
        <f aca="true">RAND()</f>
        <v>0.199754956625216</v>
      </c>
      <c r="K216" s="25" t="n">
        <f aca="false">IF(J216&lt;=(Datos!$D$19-Datos!$C$19)/(Datos!$E$19-Datos!$C$19),Datos!$C$19+SQRT((Datos!$E$19-Datos!$C$19)*(Datos!$D$19-Datos!$C$19)*J216),Datos!$E$19-SQRT((Datos!$E$19-Datos!$C$19)*(Datos!$E$19-Datos!$D$19)*(1-J216)))</f>
        <v>35473.8691520516</v>
      </c>
      <c r="L216" s="24" t="n">
        <f aca="true">RAND()</f>
        <v>0.712605721453913</v>
      </c>
      <c r="M216" s="25" t="n">
        <f aca="false">IF(L216&lt;=(Datos!$D$19-Datos!$C$19)/(Datos!$E$19-Datos!$C$19),Datos!$C$19+SQRT((Datos!$E$19-Datos!$C$19)*(Datos!$D$19-Datos!$C$19)*L216),Datos!$E$19-SQRT((Datos!$E$19-Datos!$C$19)*(Datos!$E$19-Datos!$D$19)*(1-L216)))</f>
        <v>40357.3099510137</v>
      </c>
      <c r="N216" s="24" t="n">
        <f aca="true">RAND()</f>
        <v>0.328201215236806</v>
      </c>
      <c r="O216" s="25" t="n">
        <f aca="false">IF(N216&lt;=(Datos!$D$19-Datos!$C$19)/(Datos!$E$19-Datos!$C$19),Datos!$C$19+SQRT((Datos!$E$19-Datos!$C$19)*(Datos!$D$19-Datos!$C$19)*N216),Datos!$E$19-SQRT((Datos!$E$19-Datos!$C$19)*(Datos!$E$19-Datos!$D$19)*(1-N216)))</f>
        <v>37016.4223280473</v>
      </c>
      <c r="P216" s="24" t="n">
        <f aca="true">RAND()</f>
        <v>0.472485259733156</v>
      </c>
      <c r="Q216" s="26" t="n">
        <f aca="false">IF(P216&lt;=(Datos!$D$23-Datos!$C$23)/(Datos!$E$23-Datos!$C$23),Datos!$C$23+SQRT((Datos!$E$23-Datos!$C$23)*(Datos!$D$23-Datos!$C$23)*P216),Datos!$E$23-SQRT((Datos!$E$23-Datos!$C$23)*(Datos!$E$23-Datos!$D$23)*(1-P216)))</f>
        <v>0.149162878244777</v>
      </c>
      <c r="R216" s="24" t="n">
        <f aca="true">RAND()</f>
        <v>0.571125872207589</v>
      </c>
      <c r="S216" s="26" t="n">
        <f aca="false">IF(R216&lt;=(Datos!$D$24-Datos!$C$24)/(Datos!$E$24-Datos!$C$24),Datos!$C$24+SQRT((Datos!$E$24-Datos!$C$24)*(Datos!$D$24-Datos!$C$24)*R216),Datos!$E$24-SQRT((Datos!$E$24-Datos!$C$24)*(Datos!$E$24-Datos!$D$24)*(1-R216)))</f>
        <v>0.152215590162353</v>
      </c>
      <c r="T216" s="24" t="n">
        <f aca="true">RAND()</f>
        <v>0.791754100338972</v>
      </c>
      <c r="U216" s="26" t="n">
        <f aca="false">IF(T216&lt;=(Datos!$D$25-Datos!$C$25)/(Datos!$E$25-Datos!$C$25),Datos!$C$25+SQRT((Datos!$E$25-Datos!$C$25)*(Datos!$D$25-Datos!$C$25)*T216),Datos!$E$25-SQRT((Datos!$E$25-Datos!$C$25)*(Datos!$E$25-Datos!$D$25)*(1-T216)))</f>
        <v>0.195852774092023</v>
      </c>
      <c r="V216" s="24" t="n">
        <f aca="true">RAND()</f>
        <v>0.113348626914826</v>
      </c>
      <c r="W216" s="26" t="n">
        <f aca="false">IF(V216&lt;=(Datos!$D$26-Datos!$C$26)/(Datos!$E$26-Datos!$C$26),Datos!$C$26+SQRT((Datos!$E$26-Datos!$C$26)*(Datos!$D$26-Datos!$C$26)*V216),Datos!$E$26-SQRT((Datos!$E$26-Datos!$C$26)*(Datos!$E$26-Datos!$D$26)*(1-V216)))</f>
        <v>0.192597145616399</v>
      </c>
      <c r="X216" s="24" t="n">
        <f aca="true">RAND()</f>
        <v>0.449613342977657</v>
      </c>
      <c r="Y216" s="26" t="n">
        <f aca="false">IF(X216&lt;=(Datos!$D$27-Datos!$C$27)/(Datos!$E$27-Datos!$C$27),Datos!$C$27+SQRT((Datos!$E$27-Datos!$C$27)*(Datos!$D$27-Datos!$C$27)*X216),Datos!$E$27-SQRT((Datos!$E$27-Datos!$C$27)*(Datos!$E$27-Datos!$D$27)*(1-X216)))</f>
        <v>0.225483140700141</v>
      </c>
      <c r="Z216" s="24" t="n">
        <f aca="false">(1+Q216)</f>
        <v>1.14916287824478</v>
      </c>
      <c r="AA216" s="24" t="n">
        <f aca="false">Z216*(1+S216)</f>
        <v>1.32408338394947</v>
      </c>
      <c r="AB216" s="24" t="n">
        <f aca="false">AA216*(1+U216)</f>
        <v>1.58340878782513</v>
      </c>
      <c r="AC216" s="24" t="n">
        <f aca="false">AB216*(1+W216)</f>
        <v>1.88836880070417</v>
      </c>
      <c r="AD216" s="24" t="n">
        <f aca="false">AC216*(1+Y216)</f>
        <v>2.31416412868711</v>
      </c>
      <c r="AE216" s="23" t="n">
        <f aca="false">E216*Q216</f>
        <v>4537.97100004896</v>
      </c>
      <c r="AF216" s="23" t="n">
        <f aca="false">AE216*(1+S216)</f>
        <v>5228.72093396106</v>
      </c>
      <c r="AG216" s="23" t="n">
        <f aca="false">AF216*(1+U216)</f>
        <v>6252.78043383036</v>
      </c>
      <c r="AH216" s="23" t="n">
        <f aca="false">AG216*(1+W216)</f>
        <v>7457.04809755216</v>
      </c>
      <c r="AI216" s="23" t="n">
        <f aca="false">AH216*(1+Y216)</f>
        <v>9138.48672294023</v>
      </c>
      <c r="AJ216" s="25" t="n">
        <f aca="false">G216*Z216</f>
        <v>42505.457530115</v>
      </c>
      <c r="AK216" s="25" t="n">
        <f aca="false">I216*AA216</f>
        <v>49341.0743201264</v>
      </c>
      <c r="AL216" s="25" t="n">
        <f aca="false">K216*AB216</f>
        <v>56169.6361535174</v>
      </c>
      <c r="AM216" s="25" t="n">
        <f aca="false">M216*AC216</f>
        <v>76209.4849918423</v>
      </c>
      <c r="AN216" s="25" t="n">
        <f aca="false">O216*AD216</f>
        <v>85662.0767238997</v>
      </c>
      <c r="AO216" s="25" t="n">
        <f aca="false">C216/Datos!$D$8</f>
        <v>13165.487794915</v>
      </c>
      <c r="AP216" s="25" t="n">
        <f aca="false">AJ216-AO216</f>
        <v>29339.9697352</v>
      </c>
      <c r="AQ216" s="25" t="n">
        <f aca="false">AK216-AO216</f>
        <v>36175.5865252114</v>
      </c>
      <c r="AR216" s="25" t="n">
        <f aca="false">AL216-AO216</f>
        <v>43004.1483586024</v>
      </c>
      <c r="AS216" s="25" t="n">
        <f aca="false">AM216-AO216</f>
        <v>63043.9971969273</v>
      </c>
      <c r="AT216" s="25" t="n">
        <f aca="false">AN216-AO216</f>
        <v>72496.5889289847</v>
      </c>
      <c r="AU216" s="25" t="n">
        <f aca="false">AP216*Datos!$D$6</f>
        <v>14669.9848676</v>
      </c>
      <c r="AV216" s="25" t="n">
        <f aca="false">AQ216*Datos!$D$6</f>
        <v>18087.7932626057</v>
      </c>
      <c r="AW216" s="25" t="n">
        <f aca="false">AR216*Datos!$D$6</f>
        <v>21502.0741793012</v>
      </c>
      <c r="AX216" s="25" t="n">
        <f aca="false">AS216*Datos!$D$6</f>
        <v>31521.9985984637</v>
      </c>
      <c r="AY216" s="25" t="n">
        <f aca="false">AT216*Datos!$D$6</f>
        <v>36248.2944644923</v>
      </c>
      <c r="AZ216" s="25" t="n">
        <f aca="false">AJ216-AU216-AE216</f>
        <v>23297.5016624661</v>
      </c>
      <c r="BA216" s="25" t="n">
        <f aca="false">AK216-AV216-AF216</f>
        <v>26024.5601235596</v>
      </c>
      <c r="BB216" s="25" t="n">
        <f aca="false">AL216-AW216-AG216</f>
        <v>28414.7815403858</v>
      </c>
      <c r="BC216" s="25" t="n">
        <f aca="false">AM216-AX216-AH216</f>
        <v>37230.4382958265</v>
      </c>
      <c r="BD216" s="25" t="n">
        <f aca="false">AN216-AY216-AI216</f>
        <v>40275.2955364671</v>
      </c>
      <c r="BE216" s="25" t="n">
        <f aca="false">AZ216/Z216</f>
        <v>20273.4547935019</v>
      </c>
      <c r="BF216" s="25" t="n">
        <f aca="false">BA216/AA216</f>
        <v>19654.7743435414</v>
      </c>
      <c r="BG216" s="25" t="n">
        <f aca="false">BB216/AB216</f>
        <v>17945.3226222235</v>
      </c>
      <c r="BH216" s="25" t="n">
        <f aca="false">BC216/AC216</f>
        <v>19715.6605647918</v>
      </c>
      <c r="BI216" s="25" t="n">
        <f aca="false">BD216/AD216</f>
        <v>17403.819822977</v>
      </c>
      <c r="BJ216" s="25" t="n">
        <f aca="false">E216*AD216</f>
        <v>70403.6408314842</v>
      </c>
      <c r="BK216" s="25" t="n">
        <f aca="false">0.2*C216*AD216</f>
        <v>30467.0995916602</v>
      </c>
      <c r="BL216" s="25" t="n">
        <f aca="false">BJ216+BK216</f>
        <v>100870.740423144</v>
      </c>
      <c r="BM216" s="25" t="n">
        <f aca="false">BK216*Datos!$D$6</f>
        <v>15233.5497958301</v>
      </c>
      <c r="BN216" s="25" t="n">
        <f aca="false">BL216-BM216</f>
        <v>85637.1906273143</v>
      </c>
      <c r="BO216" s="25" t="n">
        <f aca="false">BN216/AD216</f>
        <v>37005.6685114632</v>
      </c>
      <c r="BP216" s="25" t="n">
        <f aca="false">-(C216+E216)</f>
        <v>-96250.3635885807</v>
      </c>
      <c r="BQ216" s="25" t="n">
        <f aca="false">BE216</f>
        <v>20273.4547935019</v>
      </c>
      <c r="BR216" s="25" t="n">
        <f aca="false">BF216</f>
        <v>19654.7743435414</v>
      </c>
      <c r="BS216" s="25" t="n">
        <f aca="false">BG216</f>
        <v>17945.3226222235</v>
      </c>
      <c r="BT216" s="25" t="n">
        <f aca="false">BH216</f>
        <v>19715.6605647918</v>
      </c>
      <c r="BU216" s="25" t="n">
        <f aca="false">BI216+BO216</f>
        <v>54409.4883344403</v>
      </c>
      <c r="BV216" s="27" t="n">
        <f aca="false">IFERROR(IRR(BP216:BU216,0.1),NA())*100</f>
        <v>9.70656401895116</v>
      </c>
    </row>
    <row r="217" customFormat="false" ht="15" hidden="false" customHeight="true" outlineLevel="0" collapsed="false">
      <c r="A217" s="23" t="n">
        <v>216</v>
      </c>
      <c r="B217" s="24" t="n">
        <f aca="true">RAND()</f>
        <v>0.0631702561500133</v>
      </c>
      <c r="C217" s="25" t="n">
        <f aca="false">IF(B217&lt;=(Datos!$D$14-Datos!$C$14)/(Datos!$E$14-Datos!$C$14),Datos!$C$14+SQRT((Datos!$E$14-Datos!$C$14)*(Datos!$D$14-Datos!$C$14)*B217),Datos!$E$14-SQRT((Datos!$E$14-Datos!$C$14)*(Datos!$E$14-Datos!$D$14)*(1-B217)))</f>
        <v>65026.7387499258</v>
      </c>
      <c r="D217" s="24" t="n">
        <f aca="true">RAND()</f>
        <v>0.363814476351987</v>
      </c>
      <c r="E217" s="25" t="n">
        <f aca="false">IF(D217&lt;=(Datos!$D$15-Datos!$C$15)/(Datos!$E$15-Datos!$C$15),Datos!$C$15+SQRT((Datos!$E$15-Datos!$C$15)*(Datos!$D$15-Datos!$C$15)*D217),Datos!$E$15-SQRT((Datos!$E$15-Datos!$C$15)*(Datos!$E$15-Datos!$D$15)*(1-D217)))</f>
        <v>30231.2831678259</v>
      </c>
      <c r="F217" s="24" t="n">
        <f aca="true">RAND()</f>
        <v>0.515628127646743</v>
      </c>
      <c r="G217" s="25" t="n">
        <f aca="false">IF(F217&lt;=(Datos!$D$19-Datos!$C$19)/(Datos!$E$19-Datos!$C$19),Datos!$C$19+SQRT((Datos!$E$19-Datos!$C$19)*(Datos!$D$19-Datos!$C$19)*F217),Datos!$E$19-SQRT((Datos!$E$19-Datos!$C$19)*(Datos!$E$19-Datos!$D$19)*(1-F217)))</f>
        <v>38794.5562222895</v>
      </c>
      <c r="H217" s="24" t="n">
        <f aca="true">RAND()</f>
        <v>0.422564772719844</v>
      </c>
      <c r="I217" s="25" t="n">
        <f aca="false">IF(H217&lt;=(Datos!$D$19-Datos!$C$19)/(Datos!$E$19-Datos!$C$19),Datos!$C$19+SQRT((Datos!$E$19-Datos!$C$19)*(Datos!$D$19-Datos!$C$19)*H217),Datos!$E$19-SQRT((Datos!$E$19-Datos!$C$19)*(Datos!$E$19-Datos!$D$19)*(1-H217)))</f>
        <v>37961.4518718621</v>
      </c>
      <c r="J217" s="24" t="n">
        <f aca="true">RAND()</f>
        <v>0.00672165514847101</v>
      </c>
      <c r="K217" s="25" t="n">
        <f aca="false">IF(J217&lt;=(Datos!$D$19-Datos!$C$19)/(Datos!$E$19-Datos!$C$19),Datos!$C$19+SQRT((Datos!$E$19-Datos!$C$19)*(Datos!$D$19-Datos!$C$19)*J217),Datos!$E$19-SQRT((Datos!$E$19-Datos!$C$19)*(Datos!$E$19-Datos!$D$19)*(1-J217)))</f>
        <v>31004.1156667788</v>
      </c>
      <c r="L217" s="24" t="n">
        <f aca="true">RAND()</f>
        <v>0.539458822971802</v>
      </c>
      <c r="M217" s="25" t="n">
        <f aca="false">IF(L217&lt;=(Datos!$D$19-Datos!$C$19)/(Datos!$E$19-Datos!$C$19),Datos!$C$19+SQRT((Datos!$E$19-Datos!$C$19)*(Datos!$D$19-Datos!$C$19)*L217),Datos!$E$19-SQRT((Datos!$E$19-Datos!$C$19)*(Datos!$E$19-Datos!$D$19)*(1-L217)))</f>
        <v>38995.4890609555</v>
      </c>
      <c r="N217" s="24" t="n">
        <f aca="true">RAND()</f>
        <v>0.0392260488525464</v>
      </c>
      <c r="O217" s="25" t="n">
        <f aca="false">IF(N217&lt;=(Datos!$D$19-Datos!$C$19)/(Datos!$E$19-Datos!$C$19),Datos!$C$19+SQRT((Datos!$E$19-Datos!$C$19)*(Datos!$D$19-Datos!$C$19)*N217),Datos!$E$19-SQRT((Datos!$E$19-Datos!$C$19)*(Datos!$E$19-Datos!$D$19)*(1-N217)))</f>
        <v>32425.6766742256</v>
      </c>
      <c r="P217" s="24" t="n">
        <f aca="true">RAND()</f>
        <v>0.130450552220442</v>
      </c>
      <c r="Q217" s="26" t="n">
        <f aca="false">IF(P217&lt;=(Datos!$D$23-Datos!$C$23)/(Datos!$E$23-Datos!$C$23),Datos!$C$23+SQRT((Datos!$E$23-Datos!$C$23)*(Datos!$D$23-Datos!$C$23)*P217),Datos!$E$23-SQRT((Datos!$E$23-Datos!$C$23)*(Datos!$E$23-Datos!$D$23)*(1-P217)))</f>
        <v>0.135323543780627</v>
      </c>
      <c r="R217" s="24" t="n">
        <f aca="true">RAND()</f>
        <v>0.477953700988251</v>
      </c>
      <c r="S217" s="26" t="n">
        <f aca="false">IF(R217&lt;=(Datos!$D$24-Datos!$C$24)/(Datos!$E$24-Datos!$C$24),Datos!$C$24+SQRT((Datos!$E$24-Datos!$C$24)*(Datos!$D$24-Datos!$C$24)*R217),Datos!$E$24-SQRT((Datos!$E$24-Datos!$C$24)*(Datos!$E$24-Datos!$D$24)*(1-R217)))</f>
        <v>0.149331155138843</v>
      </c>
      <c r="T217" s="24" t="n">
        <f aca="true">RAND()</f>
        <v>0.573856716380373</v>
      </c>
      <c r="U217" s="26" t="n">
        <f aca="false">IF(T217&lt;=(Datos!$D$25-Datos!$C$25)/(Datos!$E$25-Datos!$C$25),Datos!$C$25+SQRT((Datos!$E$25-Datos!$C$25)*(Datos!$D$25-Datos!$C$25)*T217),Datos!$E$25-SQRT((Datos!$E$25-Datos!$C$25)*(Datos!$E$25-Datos!$D$25)*(1-T217)))</f>
        <v>0.185457255550044</v>
      </c>
      <c r="V217" s="24" t="n">
        <f aca="true">RAND()</f>
        <v>0.616013058350797</v>
      </c>
      <c r="W217" s="26" t="n">
        <f aca="false">IF(V217&lt;=(Datos!$D$26-Datos!$C$26)/(Datos!$E$26-Datos!$C$26),Datos!$C$26+SQRT((Datos!$E$26-Datos!$C$26)*(Datos!$D$26-Datos!$C$26)*V217),Datos!$E$26-SQRT((Datos!$E$26-Datos!$C$26)*(Datos!$E$26-Datos!$D$26)*(1-V217)))</f>
        <v>0.213340017788163</v>
      </c>
      <c r="X217" s="24" t="n">
        <f aca="true">RAND()</f>
        <v>0.111178991128432</v>
      </c>
      <c r="Y217" s="26" t="n">
        <f aca="false">IF(X217&lt;=(Datos!$D$27-Datos!$C$27)/(Datos!$E$27-Datos!$C$27),Datos!$C$27+SQRT((Datos!$E$27-Datos!$C$27)*(Datos!$D$27-Datos!$C$27)*X217),Datos!$E$27-SQRT((Datos!$E$27-Datos!$C$27)*(Datos!$E$27-Datos!$D$27)*(1-X217)))</f>
        <v>0.20732579799163</v>
      </c>
      <c r="Z217" s="24" t="n">
        <f aca="false">(1+Q217)</f>
        <v>1.13532354378063</v>
      </c>
      <c r="AA217" s="24" t="n">
        <f aca="false">Z217*(1+S217)</f>
        <v>1.30486272002971</v>
      </c>
      <c r="AB217" s="24" t="n">
        <f aca="false">AA217*(1+U217)</f>
        <v>1.54685897895599</v>
      </c>
      <c r="AC217" s="24" t="n">
        <f aca="false">AB217*(1+W217)</f>
        <v>1.87686590104224</v>
      </c>
      <c r="AD217" s="24" t="n">
        <f aca="false">AC217*(1+Y217)</f>
        <v>2.2659886216991</v>
      </c>
      <c r="AE217" s="23" t="n">
        <f aca="false">E217*Q217</f>
        <v>4091.00437130582</v>
      </c>
      <c r="AF217" s="23" t="n">
        <f aca="false">AE217*(1+S217)</f>
        <v>4701.91877975097</v>
      </c>
      <c r="AG217" s="23" t="n">
        <f aca="false">AF217*(1+U217)</f>
        <v>5573.9237324628</v>
      </c>
      <c r="AH217" s="23" t="n">
        <f aca="false">AG217*(1+W217)</f>
        <v>6763.06472069628</v>
      </c>
      <c r="AI217" s="23" t="n">
        <f aca="false">AH217*(1+Y217)</f>
        <v>8165.22251078368</v>
      </c>
      <c r="AJ217" s="25" t="n">
        <f aca="false">G217*Z217</f>
        <v>44044.3730496865</v>
      </c>
      <c r="AK217" s="25" t="n">
        <f aca="false">I217*AA217</f>
        <v>49534.483345795</v>
      </c>
      <c r="AL217" s="25" t="n">
        <f aca="false">K217*AB217</f>
        <v>47958.9947037468</v>
      </c>
      <c r="AM217" s="25" t="n">
        <f aca="false">M217*AC217</f>
        <v>73189.303712973</v>
      </c>
      <c r="AN217" s="25" t="n">
        <f aca="false">O217*AD217</f>
        <v>73476.214394689</v>
      </c>
      <c r="AO217" s="25" t="n">
        <f aca="false">C217/Datos!$D$8</f>
        <v>13005.3477499852</v>
      </c>
      <c r="AP217" s="25" t="n">
        <f aca="false">AJ217-AO217</f>
        <v>31039.0252997014</v>
      </c>
      <c r="AQ217" s="25" t="n">
        <f aca="false">AK217-AO217</f>
        <v>36529.1355958099</v>
      </c>
      <c r="AR217" s="25" t="n">
        <f aca="false">AL217-AO217</f>
        <v>34953.6469537617</v>
      </c>
      <c r="AS217" s="25" t="n">
        <f aca="false">AM217-AO217</f>
        <v>60183.9559629879</v>
      </c>
      <c r="AT217" s="25" t="n">
        <f aca="false">AN217-AO217</f>
        <v>60470.8666447039</v>
      </c>
      <c r="AU217" s="25" t="n">
        <f aca="false">AP217*Datos!$D$6</f>
        <v>15519.5126498507</v>
      </c>
      <c r="AV217" s="25" t="n">
        <f aca="false">AQ217*Datos!$D$6</f>
        <v>18264.5677979049</v>
      </c>
      <c r="AW217" s="25" t="n">
        <f aca="false">AR217*Datos!$D$6</f>
        <v>17476.8234768808</v>
      </c>
      <c r="AX217" s="25" t="n">
        <f aca="false">AS217*Datos!$D$6</f>
        <v>30091.9779814939</v>
      </c>
      <c r="AY217" s="25" t="n">
        <f aca="false">AT217*Datos!$D$6</f>
        <v>30235.4333223519</v>
      </c>
      <c r="AZ217" s="25" t="n">
        <f aca="false">AJ217-AU217-AE217</f>
        <v>24433.85602853</v>
      </c>
      <c r="BA217" s="25" t="n">
        <f aca="false">AK217-AV217-AF217</f>
        <v>26567.9967681391</v>
      </c>
      <c r="BB217" s="25" t="n">
        <f aca="false">AL217-AW217-AG217</f>
        <v>24908.2474944032</v>
      </c>
      <c r="BC217" s="25" t="n">
        <f aca="false">AM217-AX217-AH217</f>
        <v>36334.2610107828</v>
      </c>
      <c r="BD217" s="25" t="n">
        <f aca="false">AN217-AY217-AI217</f>
        <v>35075.5585615534</v>
      </c>
      <c r="BE217" s="25" t="n">
        <f aca="false">AZ217/Z217</f>
        <v>21521.491527574</v>
      </c>
      <c r="BF217" s="25" t="n">
        <f aca="false">BA217/AA217</f>
        <v>20360.7600710166</v>
      </c>
      <c r="BG217" s="25" t="n">
        <f aca="false">BB217/AB217</f>
        <v>16102.4681844071</v>
      </c>
      <c r="BH217" s="25" t="n">
        <f aca="false">BC217/AC217</f>
        <v>19359.007476563</v>
      </c>
      <c r="BI217" s="25" t="n">
        <f aca="false">BD217/AD217</f>
        <v>15479.1415215725</v>
      </c>
      <c r="BJ217" s="25" t="n">
        <f aca="false">E217*AD217</f>
        <v>68503.743677657</v>
      </c>
      <c r="BK217" s="25" t="n">
        <f aca="false">0.2*C217*AD217</f>
        <v>29469.9700227064</v>
      </c>
      <c r="BL217" s="25" t="n">
        <f aca="false">BJ217+BK217</f>
        <v>97973.7137003633</v>
      </c>
      <c r="BM217" s="25" t="n">
        <f aca="false">BK217*Datos!$D$6</f>
        <v>14734.9850113532</v>
      </c>
      <c r="BN217" s="25" t="n">
        <f aca="false">BL217-BM217</f>
        <v>83238.7286890102</v>
      </c>
      <c r="BO217" s="25" t="n">
        <f aca="false">BN217/AD217</f>
        <v>36733.9570428185</v>
      </c>
      <c r="BP217" s="25" t="n">
        <f aca="false">-(C217+E217)</f>
        <v>-95258.0219177517</v>
      </c>
      <c r="BQ217" s="25" t="n">
        <f aca="false">BE217</f>
        <v>21521.491527574</v>
      </c>
      <c r="BR217" s="25" t="n">
        <f aca="false">BF217</f>
        <v>20360.7600710166</v>
      </c>
      <c r="BS217" s="25" t="n">
        <f aca="false">BG217</f>
        <v>16102.4681844071</v>
      </c>
      <c r="BT217" s="25" t="n">
        <f aca="false">BH217</f>
        <v>19359.007476563</v>
      </c>
      <c r="BU217" s="25" t="n">
        <f aca="false">BI217+BO217</f>
        <v>52213.098564391</v>
      </c>
      <c r="BV217" s="27" t="n">
        <f aca="false">IFERROR(IRR(BP217:BU217,0.1),NA())*100</f>
        <v>9.59722877156223</v>
      </c>
    </row>
    <row r="218" customFormat="false" ht="15" hidden="false" customHeight="true" outlineLevel="0" collapsed="false">
      <c r="A218" s="23" t="n">
        <v>217</v>
      </c>
      <c r="B218" s="24" t="n">
        <f aca="true">RAND()</f>
        <v>0.632561283151458</v>
      </c>
      <c r="C218" s="25" t="n">
        <f aca="false">IF(B218&lt;=(Datos!$D$14-Datos!$C$14)/(Datos!$E$14-Datos!$C$14),Datos!$C$14+SQRT((Datos!$E$14-Datos!$C$14)*(Datos!$D$14-Datos!$C$14)*B218),Datos!$E$14-SQRT((Datos!$E$14-Datos!$C$14)*(Datos!$E$14-Datos!$D$14)*(1-B218)))</f>
        <v>79001.7510201862</v>
      </c>
      <c r="D218" s="24" t="n">
        <f aca="true">RAND()</f>
        <v>0.883649435397401</v>
      </c>
      <c r="E218" s="25" t="n">
        <f aca="false">IF(D218&lt;=(Datos!$D$15-Datos!$C$15)/(Datos!$E$15-Datos!$C$15),Datos!$C$15+SQRT((Datos!$E$15-Datos!$C$15)*(Datos!$D$15-Datos!$C$15)*D218),Datos!$E$15-SQRT((Datos!$E$15-Datos!$C$15)*(Datos!$E$15-Datos!$D$15)*(1-D218)))</f>
        <v>35822.3709247481</v>
      </c>
      <c r="F218" s="24" t="n">
        <f aca="true">RAND()</f>
        <v>0.344879768490007</v>
      </c>
      <c r="G218" s="25" t="n">
        <f aca="false">IF(F218&lt;=(Datos!$D$19-Datos!$C$19)/(Datos!$E$19-Datos!$C$19),Datos!$C$19+SQRT((Datos!$E$19-Datos!$C$19)*(Datos!$D$19-Datos!$C$19)*F218),Datos!$E$19-SQRT((Datos!$E$19-Datos!$C$19)*(Datos!$E$19-Datos!$D$19)*(1-F218)))</f>
        <v>37192.4936755969</v>
      </c>
      <c r="H218" s="24" t="n">
        <f aca="true">RAND()</f>
        <v>0.478623975492104</v>
      </c>
      <c r="I218" s="25" t="n">
        <f aca="false">IF(H218&lt;=(Datos!$D$19-Datos!$C$19)/(Datos!$E$19-Datos!$C$19),Datos!$C$19+SQRT((Datos!$E$19-Datos!$C$19)*(Datos!$D$19-Datos!$C$19)*H218),Datos!$E$19-SQRT((Datos!$E$19-Datos!$C$19)*(Datos!$E$19-Datos!$D$19)*(1-H218)))</f>
        <v>38473.1101918844</v>
      </c>
      <c r="J218" s="24" t="n">
        <f aca="true">RAND()</f>
        <v>0.994133293299898</v>
      </c>
      <c r="K218" s="25" t="n">
        <f aca="false">IF(J218&lt;=(Datos!$D$19-Datos!$C$19)/(Datos!$E$19-Datos!$C$19),Datos!$C$19+SQRT((Datos!$E$19-Datos!$C$19)*(Datos!$D$19-Datos!$C$19)*J218),Datos!$E$19-SQRT((Datos!$E$19-Datos!$C$19)*(Datos!$E$19-Datos!$D$19)*(1-J218)))</f>
        <v>44336.6727787075</v>
      </c>
      <c r="L218" s="24" t="n">
        <f aca="true">RAND()</f>
        <v>0.82751190677986</v>
      </c>
      <c r="M218" s="25" t="n">
        <f aca="false">IF(L218&lt;=(Datos!$D$19-Datos!$C$19)/(Datos!$E$19-Datos!$C$19),Datos!$C$19+SQRT((Datos!$E$19-Datos!$C$19)*(Datos!$D$19-Datos!$C$19)*L218),Datos!$E$19-SQRT((Datos!$E$19-Datos!$C$19)*(Datos!$E$19-Datos!$D$19)*(1-L218)))</f>
        <v>41403.250496419</v>
      </c>
      <c r="N218" s="24" t="n">
        <f aca="true">RAND()</f>
        <v>0.963205384860905</v>
      </c>
      <c r="O218" s="25" t="n">
        <f aca="false">IF(N218&lt;=(Datos!$D$19-Datos!$C$19)/(Datos!$E$19-Datos!$C$19),Datos!$C$19+SQRT((Datos!$E$19-Datos!$C$19)*(Datos!$D$19-Datos!$C$19)*N218),Datos!$E$19-SQRT((Datos!$E$19-Datos!$C$19)*(Datos!$E$19-Datos!$D$19)*(1-N218)))</f>
        <v>43338.7967808145</v>
      </c>
      <c r="P218" s="24" t="n">
        <f aca="true">RAND()</f>
        <v>0.736069394196285</v>
      </c>
      <c r="Q218" s="26" t="n">
        <f aca="false">IF(P218&lt;=(Datos!$D$23-Datos!$C$23)/(Datos!$E$23-Datos!$C$23),Datos!$C$23+SQRT((Datos!$E$23-Datos!$C$23)*(Datos!$D$23-Datos!$C$23)*P218),Datos!$E$23-SQRT((Datos!$E$23-Datos!$C$23)*(Datos!$E$23-Datos!$D$23)*(1-P218)))</f>
        <v>0.158203782657381</v>
      </c>
      <c r="R218" s="24" t="n">
        <f aca="true">RAND()</f>
        <v>0.634584033326973</v>
      </c>
      <c r="S218" s="26" t="n">
        <f aca="false">IF(R218&lt;=(Datos!$D$24-Datos!$C$24)/(Datos!$E$24-Datos!$C$24),Datos!$C$24+SQRT((Datos!$E$24-Datos!$C$24)*(Datos!$D$24-Datos!$C$24)*R218),Datos!$E$24-SQRT((Datos!$E$24-Datos!$C$24)*(Datos!$E$24-Datos!$D$24)*(1-R218)))</f>
        <v>0.154353387357948</v>
      </c>
      <c r="T218" s="24" t="n">
        <f aca="true">RAND()</f>
        <v>0.550105476784197</v>
      </c>
      <c r="U218" s="26" t="n">
        <f aca="false">IF(T218&lt;=(Datos!$D$25-Datos!$C$25)/(Datos!$E$25-Datos!$C$25),Datos!$C$25+SQRT((Datos!$E$25-Datos!$C$25)*(Datos!$D$25-Datos!$C$25)*T218),Datos!$E$25-SQRT((Datos!$E$25-Datos!$C$25)*(Datos!$E$25-Datos!$D$25)*(1-T218)))</f>
        <v>0.184507681605674</v>
      </c>
      <c r="V218" s="24" t="n">
        <f aca="true">RAND()</f>
        <v>0.809440121097657</v>
      </c>
      <c r="W218" s="26" t="n">
        <f aca="false">IF(V218&lt;=(Datos!$D$26-Datos!$C$26)/(Datos!$E$26-Datos!$C$26),Datos!$C$26+SQRT((Datos!$E$26-Datos!$C$26)*(Datos!$D$26-Datos!$C$26)*V218),Datos!$E$26-SQRT((Datos!$E$26-Datos!$C$26)*(Datos!$E$26-Datos!$D$26)*(1-V218)))</f>
        <v>0.224174439480271</v>
      </c>
      <c r="X218" s="24" t="n">
        <f aca="true">RAND()</f>
        <v>0.901778231778529</v>
      </c>
      <c r="Y218" s="26" t="n">
        <f aca="false">IF(X218&lt;=(Datos!$D$27-Datos!$C$27)/(Datos!$E$27-Datos!$C$27),Datos!$C$27+SQRT((Datos!$E$27-Datos!$C$27)*(Datos!$D$27-Datos!$C$27)*X218),Datos!$E$27-SQRT((Datos!$E$27-Datos!$C$27)*(Datos!$E$27-Datos!$D$27)*(1-X218)))</f>
        <v>0.256969638552642</v>
      </c>
      <c r="Z218" s="24" t="n">
        <f aca="false">(1+Q218)</f>
        <v>1.15820378265738</v>
      </c>
      <c r="AA218" s="24" t="n">
        <f aca="false">Z218*(1+S218)</f>
        <v>1.33697645976134</v>
      </c>
      <c r="AB218" s="24" t="n">
        <f aca="false">AA218*(1+U218)</f>
        <v>1.58365888671326</v>
      </c>
      <c r="AC218" s="24" t="n">
        <f aca="false">AB218*(1+W218)</f>
        <v>1.93867472997016</v>
      </c>
      <c r="AD218" s="24" t="n">
        <f aca="false">AC218*(1+Y218)</f>
        <v>2.43685527460173</v>
      </c>
      <c r="AE218" s="23" t="n">
        <f aca="false">E218*Q218</f>
        <v>5667.23458405093</v>
      </c>
      <c r="AF218" s="23" t="n">
        <f aca="false">AE218*(1+S218)</f>
        <v>6541.99143905131</v>
      </c>
      <c r="AG218" s="23" t="n">
        <f aca="false">AF218*(1+U218)</f>
        <v>7749.03911255483</v>
      </c>
      <c r="AH218" s="23" t="n">
        <f aca="false">AG218*(1+W218)</f>
        <v>9486.1756121225</v>
      </c>
      <c r="AI218" s="23" t="n">
        <f aca="false">AH218*(1+Y218)</f>
        <v>11923.8347304165</v>
      </c>
      <c r="AJ218" s="25" t="n">
        <f aca="false">G218*Z218</f>
        <v>43076.486861537</v>
      </c>
      <c r="AK218" s="25" t="n">
        <f aca="false">I218*AA218</f>
        <v>51437.6426603534</v>
      </c>
      <c r="AL218" s="25" t="n">
        <f aca="false">K218*AB218</f>
        <v>70214.1658532981</v>
      </c>
      <c r="AM218" s="25" t="n">
        <f aca="false">M218*AC218</f>
        <v>80267.4354760318</v>
      </c>
      <c r="AN218" s="25" t="n">
        <f aca="false">O218*AD218</f>
        <v>105610.37553022</v>
      </c>
      <c r="AO218" s="25" t="n">
        <f aca="false">C218/Datos!$D$8</f>
        <v>15800.3502040372</v>
      </c>
      <c r="AP218" s="25" t="n">
        <f aca="false">AJ218-AO218</f>
        <v>27276.1366574998</v>
      </c>
      <c r="AQ218" s="25" t="n">
        <f aca="false">AK218-AO218</f>
        <v>35637.2924563162</v>
      </c>
      <c r="AR218" s="25" t="n">
        <f aca="false">AL218-AO218</f>
        <v>54413.8156492609</v>
      </c>
      <c r="AS218" s="25" t="n">
        <f aca="false">AM218-AO218</f>
        <v>64467.0852719946</v>
      </c>
      <c r="AT218" s="25" t="n">
        <f aca="false">AN218-AO218</f>
        <v>89810.0253261831</v>
      </c>
      <c r="AU218" s="25" t="n">
        <f aca="false">AP218*Datos!$D$6</f>
        <v>13638.0683287499</v>
      </c>
      <c r="AV218" s="25" t="n">
        <f aca="false">AQ218*Datos!$D$6</f>
        <v>17818.6462281581</v>
      </c>
      <c r="AW218" s="25" t="n">
        <f aca="false">AR218*Datos!$D$6</f>
        <v>27206.9078246304</v>
      </c>
      <c r="AX218" s="25" t="n">
        <f aca="false">AS218*Datos!$D$6</f>
        <v>32233.5426359973</v>
      </c>
      <c r="AY218" s="25" t="n">
        <f aca="false">AT218*Datos!$D$6</f>
        <v>44905.0126630916</v>
      </c>
      <c r="AZ218" s="25" t="n">
        <f aca="false">AJ218-AU218-AE218</f>
        <v>23771.1839487362</v>
      </c>
      <c r="BA218" s="25" t="n">
        <f aca="false">AK218-AV218-AF218</f>
        <v>27077.004993144</v>
      </c>
      <c r="BB218" s="25" t="n">
        <f aca="false">AL218-AW218-AG218</f>
        <v>35258.2189161128</v>
      </c>
      <c r="BC218" s="25" t="n">
        <f aca="false">AM218-AX218-AH218</f>
        <v>38547.717227912</v>
      </c>
      <c r="BD218" s="25" t="n">
        <f aca="false">AN218-AY218-AI218</f>
        <v>48781.5281367123</v>
      </c>
      <c r="BE218" s="25" t="n">
        <f aca="false">AZ218/Z218</f>
        <v>20524.1808951751</v>
      </c>
      <c r="BF218" s="25" t="n">
        <f aca="false">BA218/AA218</f>
        <v>20252.4171577243</v>
      </c>
      <c r="BG218" s="25" t="n">
        <f aca="false">BB218/AB218</f>
        <v>22263.7710759089</v>
      </c>
      <c r="BH218" s="25" t="n">
        <f aca="false">BC218/AC218</f>
        <v>19883.5403546553</v>
      </c>
      <c r="BI218" s="25" t="n">
        <f aca="false">BD218/AD218</f>
        <v>20018.2294964911</v>
      </c>
      <c r="BJ218" s="25" t="n">
        <f aca="false">E218*AD218</f>
        <v>87293.9335367121</v>
      </c>
      <c r="BK218" s="25" t="n">
        <f aca="false">0.2*C218*AD218</f>
        <v>38503.1667352627</v>
      </c>
      <c r="BL218" s="25" t="n">
        <f aca="false">BJ218+BK218</f>
        <v>125797.100271975</v>
      </c>
      <c r="BM218" s="25" t="n">
        <f aca="false">BK218*Datos!$D$6</f>
        <v>19251.5833676313</v>
      </c>
      <c r="BN218" s="25" t="n">
        <f aca="false">BL218-BM218</f>
        <v>106545.516904343</v>
      </c>
      <c r="BO218" s="25" t="n">
        <f aca="false">BN218/AD218</f>
        <v>43722.5460267667</v>
      </c>
      <c r="BP218" s="25" t="n">
        <f aca="false">-(C218+E218)</f>
        <v>-114824.121944934</v>
      </c>
      <c r="BQ218" s="25" t="n">
        <f aca="false">BE218</f>
        <v>20524.1808951751</v>
      </c>
      <c r="BR218" s="25" t="n">
        <f aca="false">BF218</f>
        <v>20252.4171577243</v>
      </c>
      <c r="BS218" s="25" t="n">
        <f aca="false">BG218</f>
        <v>22263.7710759089</v>
      </c>
      <c r="BT218" s="25" t="n">
        <f aca="false">BH218</f>
        <v>19883.5403546553</v>
      </c>
      <c r="BU218" s="25" t="n">
        <f aca="false">BI218+BO218</f>
        <v>63740.7755232579</v>
      </c>
      <c r="BV218" s="27" t="n">
        <f aca="false">IFERROR(IRR(BP218:BU218,0.1),NA())*100</f>
        <v>7.22649735409444</v>
      </c>
    </row>
    <row r="219" customFormat="false" ht="15" hidden="false" customHeight="true" outlineLevel="0" collapsed="false">
      <c r="A219" s="23" t="n">
        <v>218</v>
      </c>
      <c r="B219" s="24" t="n">
        <f aca="true">RAND()</f>
        <v>0.787309063888905</v>
      </c>
      <c r="C219" s="25" t="n">
        <f aca="false">IF(B219&lt;=(Datos!$D$14-Datos!$C$14)/(Datos!$E$14-Datos!$C$14),Datos!$C$14+SQRT((Datos!$E$14-Datos!$C$14)*(Datos!$D$14-Datos!$C$14)*B219),Datos!$E$14-SQRT((Datos!$E$14-Datos!$C$14)*(Datos!$E$14-Datos!$D$14)*(1-B219)))</f>
        <v>84024.1080582863</v>
      </c>
      <c r="D219" s="24" t="n">
        <f aca="true">RAND()</f>
        <v>0.950464408351578</v>
      </c>
      <c r="E219" s="25" t="n">
        <f aca="false">IF(D219&lt;=(Datos!$D$15-Datos!$C$15)/(Datos!$E$15-Datos!$C$15),Datos!$C$15+SQRT((Datos!$E$15-Datos!$C$15)*(Datos!$D$15-Datos!$C$15)*D219),Datos!$E$15-SQRT((Datos!$E$15-Datos!$C$15)*(Datos!$E$15-Datos!$D$15)*(1-D219)))</f>
        <v>37274.1352294614</v>
      </c>
      <c r="F219" s="24" t="n">
        <f aca="true">RAND()</f>
        <v>0.934567073782996</v>
      </c>
      <c r="G219" s="25" t="n">
        <f aca="false">IF(F219&lt;=(Datos!$D$19-Datos!$C$19)/(Datos!$E$19-Datos!$C$19),Datos!$C$19+SQRT((Datos!$E$19-Datos!$C$19)*(Datos!$D$19-Datos!$C$19)*F219),Datos!$E$19-SQRT((Datos!$E$19-Datos!$C$19)*(Datos!$E$19-Datos!$D$19)*(1-F219)))</f>
        <v>42784.7190999164</v>
      </c>
      <c r="H219" s="24" t="n">
        <f aca="true">RAND()</f>
        <v>0.904612971052257</v>
      </c>
      <c r="I219" s="25" t="n">
        <f aca="false">IF(H219&lt;=(Datos!$D$19-Datos!$C$19)/(Datos!$E$19-Datos!$C$19),Datos!$C$19+SQRT((Datos!$E$19-Datos!$C$19)*(Datos!$D$19-Datos!$C$19)*H219),Datos!$E$19-SQRT((Datos!$E$19-Datos!$C$19)*(Datos!$E$19-Datos!$D$19)*(1-H219)))</f>
        <v>42325.2986762854</v>
      </c>
      <c r="J219" s="24" t="n">
        <f aca="true">RAND()</f>
        <v>0.867248290614819</v>
      </c>
      <c r="K219" s="25" t="n">
        <f aca="false">IF(J219&lt;=(Datos!$D$19-Datos!$C$19)/(Datos!$E$19-Datos!$C$19),Datos!$C$19+SQRT((Datos!$E$19-Datos!$C$19)*(Datos!$D$19-Datos!$C$19)*J219),Datos!$E$19-SQRT((Datos!$E$19-Datos!$C$19)*(Datos!$E$19-Datos!$D$19)*(1-J219)))</f>
        <v>41844.6270895679</v>
      </c>
      <c r="L219" s="24" t="n">
        <f aca="true">RAND()</f>
        <v>0.475182017346901</v>
      </c>
      <c r="M219" s="25" t="n">
        <f aca="false">IF(L219&lt;=(Datos!$D$19-Datos!$C$19)/(Datos!$E$19-Datos!$C$19),Datos!$C$19+SQRT((Datos!$E$19-Datos!$C$19)*(Datos!$D$19-Datos!$C$19)*L219),Datos!$E$19-SQRT((Datos!$E$19-Datos!$C$19)*(Datos!$E$19-Datos!$D$19)*(1-L219)))</f>
        <v>38442.5886197324</v>
      </c>
      <c r="N219" s="24" t="n">
        <f aca="true">RAND()</f>
        <v>0.183945033716298</v>
      </c>
      <c r="O219" s="25" t="n">
        <f aca="false">IF(N219&lt;=(Datos!$D$19-Datos!$C$19)/(Datos!$E$19-Datos!$C$19),Datos!$C$19+SQRT((Datos!$E$19-Datos!$C$19)*(Datos!$D$19-Datos!$C$19)*N219),Datos!$E$19-SQRT((Datos!$E$19-Datos!$C$19)*(Datos!$E$19-Datos!$D$19)*(1-N219)))</f>
        <v>35252.7854570166</v>
      </c>
      <c r="P219" s="24" t="n">
        <f aca="true">RAND()</f>
        <v>0.259817775250139</v>
      </c>
      <c r="Q219" s="26" t="n">
        <f aca="false">IF(P219&lt;=(Datos!$D$23-Datos!$C$23)/(Datos!$E$23-Datos!$C$23),Datos!$C$23+SQRT((Datos!$E$23-Datos!$C$23)*(Datos!$D$23-Datos!$C$23)*P219),Datos!$E$23-SQRT((Datos!$E$23-Datos!$C$23)*(Datos!$E$23-Datos!$D$23)*(1-P219)))</f>
        <v>0.141625725316166</v>
      </c>
      <c r="R219" s="24" t="n">
        <f aca="true">RAND()</f>
        <v>0.683337568902176</v>
      </c>
      <c r="S219" s="26" t="n">
        <f aca="false">IF(R219&lt;=(Datos!$D$24-Datos!$C$24)/(Datos!$E$24-Datos!$C$24),Datos!$C$24+SQRT((Datos!$E$24-Datos!$C$24)*(Datos!$D$24-Datos!$C$24)*R219),Datos!$E$24-SQRT((Datos!$E$24-Datos!$C$24)*(Datos!$E$24-Datos!$D$24)*(1-R219)))</f>
        <v>0.156125486895518</v>
      </c>
      <c r="T219" s="24" t="n">
        <f aca="true">RAND()</f>
        <v>0.09702198549283</v>
      </c>
      <c r="U219" s="26" t="n">
        <f aca="false">IF(T219&lt;=(Datos!$D$25-Datos!$C$25)/(Datos!$E$25-Datos!$C$25),Datos!$C$25+SQRT((Datos!$E$25-Datos!$C$25)*(Datos!$D$25-Datos!$C$25)*T219),Datos!$E$25-SQRT((Datos!$E$25-Datos!$C$25)*(Datos!$E$25-Datos!$D$25)*(1-T219)))</f>
        <v>0.164273968247651</v>
      </c>
      <c r="V219" s="24" t="n">
        <f aca="true">RAND()</f>
        <v>0.549284730566465</v>
      </c>
      <c r="W219" s="26" t="n">
        <f aca="false">IF(V219&lt;=(Datos!$D$26-Datos!$C$26)/(Datos!$E$26-Datos!$C$26),Datos!$C$26+SQRT((Datos!$E$26-Datos!$C$26)*(Datos!$D$26-Datos!$C$26)*V219),Datos!$E$26-SQRT((Datos!$E$26-Datos!$C$26)*(Datos!$E$26-Datos!$D$26)*(1-V219)))</f>
        <v>0.210282202439997</v>
      </c>
      <c r="X219" s="24" t="n">
        <f aca="true">RAND()</f>
        <v>0.385797554252126</v>
      </c>
      <c r="Y219" s="26" t="n">
        <f aca="false">IF(X219&lt;=(Datos!$D$27-Datos!$C$27)/(Datos!$E$27-Datos!$C$27),Datos!$C$27+SQRT((Datos!$E$27-Datos!$C$27)*(Datos!$D$27-Datos!$C$27)*X219),Datos!$E$27-SQRT((Datos!$E$27-Datos!$C$27)*(Datos!$E$27-Datos!$D$27)*(1-X219)))</f>
        <v>0.222409261100082</v>
      </c>
      <c r="Z219" s="24" t="n">
        <f aca="false">(1+Q219)</f>
        <v>1.14162572531617</v>
      </c>
      <c r="AA219" s="24" t="n">
        <f aca="false">Z219*(1+S219)</f>
        <v>1.3198625975336</v>
      </c>
      <c r="AB219" s="24" t="n">
        <f aca="false">AA219*(1+U219)</f>
        <v>1.5366816639721</v>
      </c>
      <c r="AC219" s="24" t="n">
        <f aca="false">AB219*(1+W219)</f>
        <v>1.85981846872131</v>
      </c>
      <c r="AD219" s="24" t="n">
        <f aca="false">AC219*(1+Y219)</f>
        <v>2.2734593201299</v>
      </c>
      <c r="AE219" s="23" t="n">
        <f aca="false">E219*Q219</f>
        <v>5278.97643740532</v>
      </c>
      <c r="AF219" s="23" t="n">
        <f aca="false">AE219*(1+S219)</f>
        <v>6103.15920400519</v>
      </c>
      <c r="AG219" s="23" t="n">
        <f aca="false">AF219*(1+U219)</f>
        <v>7105.7493852943</v>
      </c>
      <c r="AH219" s="23" t="n">
        <f aca="false">AG219*(1+W219)</f>
        <v>8599.96201602063</v>
      </c>
      <c r="AI219" s="23" t="n">
        <f aca="false">AH219*(1+Y219)</f>
        <v>10512.6732134926</v>
      </c>
      <c r="AJ219" s="25" t="n">
        <f aca="false">G219*Z219</f>
        <v>48844.1359748904</v>
      </c>
      <c r="AK219" s="25" t="n">
        <f aca="false">I219*AA219</f>
        <v>55863.5786522675</v>
      </c>
      <c r="AL219" s="25" t="n">
        <f aca="false">K219*AB219</f>
        <v>64301.8711842891</v>
      </c>
      <c r="AM219" s="25" t="n">
        <f aca="false">M219*AC219</f>
        <v>71496.236300434</v>
      </c>
      <c r="AN219" s="25" t="n">
        <f aca="false">O219*AD219</f>
        <v>80145.7736577942</v>
      </c>
      <c r="AO219" s="25" t="n">
        <f aca="false">C219/Datos!$D$8</f>
        <v>16804.8216116573</v>
      </c>
      <c r="AP219" s="25" t="n">
        <f aca="false">AJ219-AO219</f>
        <v>32039.3143632332</v>
      </c>
      <c r="AQ219" s="25" t="n">
        <f aca="false">AK219-AO219</f>
        <v>39058.7570406103</v>
      </c>
      <c r="AR219" s="25" t="n">
        <f aca="false">AL219-AO219</f>
        <v>47497.0495726319</v>
      </c>
      <c r="AS219" s="25" t="n">
        <f aca="false">AM219-AO219</f>
        <v>54691.4146887767</v>
      </c>
      <c r="AT219" s="25" t="n">
        <f aca="false">AN219-AO219</f>
        <v>63340.952046137</v>
      </c>
      <c r="AU219" s="25" t="n">
        <f aca="false">AP219*Datos!$D$6</f>
        <v>16019.6571816166</v>
      </c>
      <c r="AV219" s="25" t="n">
        <f aca="false">AQ219*Datos!$D$6</f>
        <v>19529.3785203051</v>
      </c>
      <c r="AW219" s="25" t="n">
        <f aca="false">AR219*Datos!$D$6</f>
        <v>23748.5247863159</v>
      </c>
      <c r="AX219" s="25" t="n">
        <f aca="false">AS219*Datos!$D$6</f>
        <v>27345.7073443884</v>
      </c>
      <c r="AY219" s="25" t="n">
        <f aca="false">AT219*Datos!$D$6</f>
        <v>31670.4760230685</v>
      </c>
      <c r="AZ219" s="25" t="n">
        <f aca="false">AJ219-AU219-AE219</f>
        <v>27545.5023558685</v>
      </c>
      <c r="BA219" s="25" t="n">
        <f aca="false">AK219-AV219-AF219</f>
        <v>30231.0409279572</v>
      </c>
      <c r="BB219" s="25" t="n">
        <f aca="false">AL219-AW219-AG219</f>
        <v>33447.5970126789</v>
      </c>
      <c r="BC219" s="25" t="n">
        <f aca="false">AM219-AX219-AH219</f>
        <v>35550.566940025</v>
      </c>
      <c r="BD219" s="25" t="n">
        <f aca="false">AN219-AY219-AI219</f>
        <v>37962.6244212332</v>
      </c>
      <c r="BE219" s="25" t="n">
        <f aca="false">AZ219/Z219</f>
        <v>24128.3125853177</v>
      </c>
      <c r="BF219" s="25" t="n">
        <f aca="false">BA219/AA219</f>
        <v>22904.6879458887</v>
      </c>
      <c r="BG219" s="25" t="n">
        <f aca="false">BB219/AB219</f>
        <v>21766.1196829939</v>
      </c>
      <c r="BH219" s="25" t="n">
        <f aca="false">BC219/AC219</f>
        <v>19115.0736149358</v>
      </c>
      <c r="BI219" s="25" t="n">
        <f aca="false">BD219/AD219</f>
        <v>16698.17624846</v>
      </c>
      <c r="BJ219" s="25" t="n">
        <f aca="false">E219*AD219</f>
        <v>84741.2301372014</v>
      </c>
      <c r="BK219" s="25" t="n">
        <f aca="false">0.2*C219*AD219</f>
        <v>38205.0783161426</v>
      </c>
      <c r="BL219" s="25" t="n">
        <f aca="false">BJ219+BK219</f>
        <v>122946.308453344</v>
      </c>
      <c r="BM219" s="25" t="n">
        <f aca="false">BK219*Datos!$D$6</f>
        <v>19102.5391580713</v>
      </c>
      <c r="BN219" s="25" t="n">
        <f aca="false">BL219-BM219</f>
        <v>103843.769295273</v>
      </c>
      <c r="BO219" s="25" t="n">
        <f aca="false">BN219/AD219</f>
        <v>45676.5460352901</v>
      </c>
      <c r="BP219" s="25" t="n">
        <f aca="false">-(C219+E219)</f>
        <v>-121298.243287748</v>
      </c>
      <c r="BQ219" s="25" t="n">
        <f aca="false">BE219</f>
        <v>24128.3125853177</v>
      </c>
      <c r="BR219" s="25" t="n">
        <f aca="false">BF219</f>
        <v>22904.6879458887</v>
      </c>
      <c r="BS219" s="25" t="n">
        <f aca="false">BG219</f>
        <v>21766.1196829939</v>
      </c>
      <c r="BT219" s="25" t="n">
        <f aca="false">BH219</f>
        <v>19115.0736149358</v>
      </c>
      <c r="BU219" s="25" t="n">
        <f aca="false">BI219+BO219</f>
        <v>62374.7222837501</v>
      </c>
      <c r="BV219" s="27" t="n">
        <f aca="false">IFERROR(IRR(BP219:BU219,0.1),NA())*100</f>
        <v>6.4882364546929</v>
      </c>
    </row>
    <row r="220" customFormat="false" ht="15" hidden="false" customHeight="true" outlineLevel="0" collapsed="false">
      <c r="A220" s="23" t="n">
        <v>219</v>
      </c>
      <c r="B220" s="24" t="n">
        <f aca="true">RAND()</f>
        <v>0.595876896483929</v>
      </c>
      <c r="C220" s="25" t="n">
        <f aca="false">IF(B220&lt;=(Datos!$D$14-Datos!$C$14)/(Datos!$E$14-Datos!$C$14),Datos!$C$14+SQRT((Datos!$E$14-Datos!$C$14)*(Datos!$D$14-Datos!$C$14)*B220),Datos!$E$14-SQRT((Datos!$E$14-Datos!$C$14)*(Datos!$E$14-Datos!$D$14)*(1-B220)))</f>
        <v>77978.4713469005</v>
      </c>
      <c r="D220" s="24" t="n">
        <f aca="true">RAND()</f>
        <v>0.739274055728487</v>
      </c>
      <c r="E220" s="25" t="n">
        <f aca="false">IF(D220&lt;=(Datos!$D$15-Datos!$C$15)/(Datos!$E$15-Datos!$C$15),Datos!$C$15+SQRT((Datos!$E$15-Datos!$C$15)*(Datos!$D$15-Datos!$C$15)*D220),Datos!$E$15-SQRT((Datos!$E$15-Datos!$C$15)*(Datos!$E$15-Datos!$D$15)*(1-D220)))</f>
        <v>33746.2897700064</v>
      </c>
      <c r="F220" s="24" t="n">
        <f aca="true">RAND()</f>
        <v>0.255135225387818</v>
      </c>
      <c r="G220" s="25" t="n">
        <f aca="false">IF(F220&lt;=(Datos!$D$19-Datos!$C$19)/(Datos!$E$19-Datos!$C$19),Datos!$C$19+SQRT((Datos!$E$19-Datos!$C$19)*(Datos!$D$19-Datos!$C$19)*F220),Datos!$E$19-SQRT((Datos!$E$19-Datos!$C$19)*(Datos!$E$19-Datos!$D$19)*(1-F220)))</f>
        <v>36186.2980697807</v>
      </c>
      <c r="H220" s="24" t="n">
        <f aca="true">RAND()</f>
        <v>0.550405754280503</v>
      </c>
      <c r="I220" s="25" t="n">
        <f aca="false">IF(H220&lt;=(Datos!$D$19-Datos!$C$19)/(Datos!$E$19-Datos!$C$19),Datos!$C$19+SQRT((Datos!$E$19-Datos!$C$19)*(Datos!$D$19-Datos!$C$19)*H220),Datos!$E$19-SQRT((Datos!$E$19-Datos!$C$19)*(Datos!$E$19-Datos!$D$19)*(1-H220)))</f>
        <v>39086.3008502952</v>
      </c>
      <c r="J220" s="24" t="n">
        <f aca="true">RAND()</f>
        <v>0.163109238529297</v>
      </c>
      <c r="K220" s="25" t="n">
        <f aca="false">IF(J220&lt;=(Datos!$D$19-Datos!$C$19)/(Datos!$E$19-Datos!$C$19),Datos!$C$19+SQRT((Datos!$E$19-Datos!$C$19)*(Datos!$D$19-Datos!$C$19)*J220),Datos!$E$19-SQRT((Datos!$E$19-Datos!$C$19)*(Datos!$E$19-Datos!$D$19)*(1-J220)))</f>
        <v>34946.3507537774</v>
      </c>
      <c r="L220" s="24" t="n">
        <f aca="true">RAND()</f>
        <v>0.167990015682337</v>
      </c>
      <c r="M220" s="25" t="n">
        <f aca="false">IF(L220&lt;=(Datos!$D$19-Datos!$C$19)/(Datos!$E$19-Datos!$C$19),Datos!$C$19+SQRT((Datos!$E$19-Datos!$C$19)*(Datos!$D$19-Datos!$C$19)*L220),Datos!$E$19-SQRT((Datos!$E$19-Datos!$C$19)*(Datos!$E$19-Datos!$D$19)*(1-L220)))</f>
        <v>35019.8109877117</v>
      </c>
      <c r="N220" s="24" t="n">
        <f aca="true">RAND()</f>
        <v>0.315315817136589</v>
      </c>
      <c r="O220" s="25" t="n">
        <f aca="false">IF(N220&lt;=(Datos!$D$19-Datos!$C$19)/(Datos!$E$19-Datos!$C$19),Datos!$C$19+SQRT((Datos!$E$19-Datos!$C$19)*(Datos!$D$19-Datos!$C$19)*N220),Datos!$E$19-SQRT((Datos!$E$19-Datos!$C$19)*(Datos!$E$19-Datos!$D$19)*(1-N220)))</f>
        <v>36877.3085266322</v>
      </c>
      <c r="P220" s="24" t="n">
        <f aca="true">RAND()</f>
        <v>0.366097667599804</v>
      </c>
      <c r="Q220" s="26" t="n">
        <f aca="false">IF(P220&lt;=(Datos!$D$23-Datos!$C$23)/(Datos!$E$23-Datos!$C$23),Datos!$C$23+SQRT((Datos!$E$23-Datos!$C$23)*(Datos!$D$23-Datos!$C$23)*P220),Datos!$E$23-SQRT((Datos!$E$23-Datos!$C$23)*(Datos!$E$23-Datos!$D$23)*(1-P220)))</f>
        <v>0.145670523985296</v>
      </c>
      <c r="R220" s="24" t="n">
        <f aca="true">RAND()</f>
        <v>0.393067639347148</v>
      </c>
      <c r="S220" s="26" t="n">
        <f aca="false">IF(R220&lt;=(Datos!$D$24-Datos!$C$24)/(Datos!$E$24-Datos!$C$24),Datos!$C$24+SQRT((Datos!$E$24-Datos!$C$24)*(Datos!$D$24-Datos!$C$24)*R220),Datos!$E$24-SQRT((Datos!$E$24-Datos!$C$24)*(Datos!$E$24-Datos!$D$24)*(1-R220)))</f>
        <v>0.146599281020826</v>
      </c>
      <c r="T220" s="24" t="n">
        <f aca="true">RAND()</f>
        <v>0.865928427481277</v>
      </c>
      <c r="U220" s="26" t="n">
        <f aca="false">IF(T220&lt;=(Datos!$D$25-Datos!$C$25)/(Datos!$E$25-Datos!$C$25),Datos!$C$25+SQRT((Datos!$E$25-Datos!$C$25)*(Datos!$D$25-Datos!$C$25)*T220),Datos!$E$25-SQRT((Datos!$E$25-Datos!$C$25)*(Datos!$E$25-Datos!$D$25)*(1-T220)))</f>
        <v>0.200624747664806</v>
      </c>
      <c r="V220" s="24" t="n">
        <f aca="true">RAND()</f>
        <v>0.130453476602174</v>
      </c>
      <c r="W220" s="26" t="n">
        <f aca="false">IF(V220&lt;=(Datos!$D$26-Datos!$C$26)/(Datos!$E$26-Datos!$C$26),Datos!$C$26+SQRT((Datos!$E$26-Datos!$C$26)*(Datos!$D$26-Datos!$C$26)*V220),Datos!$E$26-SQRT((Datos!$E$26-Datos!$C$26)*(Datos!$E$26-Datos!$D$26)*(1-V220)))</f>
        <v>0.193514246824853</v>
      </c>
      <c r="X220" s="24" t="n">
        <f aca="true">RAND()</f>
        <v>0.84861062011986</v>
      </c>
      <c r="Y220" s="26" t="n">
        <f aca="false">IF(X220&lt;=(Datos!$D$27-Datos!$C$27)/(Datos!$E$27-Datos!$C$27),Datos!$C$27+SQRT((Datos!$E$27-Datos!$C$27)*(Datos!$D$27-Datos!$C$27)*X220),Datos!$E$27-SQRT((Datos!$E$27-Datos!$C$27)*(Datos!$E$27-Datos!$D$27)*(1-X220)))</f>
        <v>0.251407996723686</v>
      </c>
      <c r="Z220" s="24" t="n">
        <f aca="false">(1+Q220)</f>
        <v>1.1456705239853</v>
      </c>
      <c r="AA220" s="24" t="n">
        <f aca="false">Z220*(1+S220)</f>
        <v>1.31362499908829</v>
      </c>
      <c r="AB220" s="24" t="n">
        <f aca="false">AA220*(1+U220)</f>
        <v>1.57717068305656</v>
      </c>
      <c r="AC220" s="24" t="n">
        <f aca="false">AB220*(1+W220)</f>
        <v>1.88237567990249</v>
      </c>
      <c r="AD220" s="24" t="n">
        <f aca="false">AC220*(1+Y220)</f>
        <v>2.35561997866816</v>
      </c>
      <c r="AE220" s="23" t="n">
        <f aca="false">E220*Q220</f>
        <v>4915.83971335646</v>
      </c>
      <c r="AF220" s="23" t="n">
        <f aca="false">AE220*(1+S220)</f>
        <v>5636.49828094814</v>
      </c>
      <c r="AG220" s="23" t="n">
        <f aca="false">AF220*(1+U220)</f>
        <v>6767.31932627647</v>
      </c>
      <c r="AH220" s="23" t="n">
        <f aca="false">AG220*(1+W220)</f>
        <v>8076.89202872413</v>
      </c>
      <c r="AI220" s="23" t="n">
        <f aca="false">AH220*(1+Y220)</f>
        <v>10107.4872734192</v>
      </c>
      <c r="AJ220" s="25" t="n">
        <f aca="false">G220*Z220</f>
        <v>41457.5750706938</v>
      </c>
      <c r="AK220" s="25" t="n">
        <f aca="false">I220*AA220</f>
        <v>51344.7419188338</v>
      </c>
      <c r="AL220" s="25" t="n">
        <f aca="false">K220*AB220</f>
        <v>55116.3598886694</v>
      </c>
      <c r="AM220" s="25" t="n">
        <f aca="false">M220*AC220</f>
        <v>65920.4405180505</v>
      </c>
      <c r="AN220" s="25" t="n">
        <f aca="false">O220*AD220</f>
        <v>86868.9247248447</v>
      </c>
      <c r="AO220" s="25" t="n">
        <f aca="false">C220/Datos!$D$8</f>
        <v>15595.6942693801</v>
      </c>
      <c r="AP220" s="25" t="n">
        <f aca="false">AJ220-AO220</f>
        <v>25861.8808013137</v>
      </c>
      <c r="AQ220" s="25" t="n">
        <f aca="false">AK220-AO220</f>
        <v>35749.0476494537</v>
      </c>
      <c r="AR220" s="25" t="n">
        <f aca="false">AL220-AO220</f>
        <v>39520.6656192893</v>
      </c>
      <c r="AS220" s="25" t="n">
        <f aca="false">AM220-AO220</f>
        <v>50324.7462486704</v>
      </c>
      <c r="AT220" s="25" t="n">
        <f aca="false">AN220-AO220</f>
        <v>71273.2304554646</v>
      </c>
      <c r="AU220" s="25" t="n">
        <f aca="false">AP220*Datos!$D$6</f>
        <v>12930.9404006568</v>
      </c>
      <c r="AV220" s="25" t="n">
        <f aca="false">AQ220*Datos!$D$6</f>
        <v>17874.5238247268</v>
      </c>
      <c r="AW220" s="25" t="n">
        <f aca="false">AR220*Datos!$D$6</f>
        <v>19760.3328096447</v>
      </c>
      <c r="AX220" s="25" t="n">
        <f aca="false">AS220*Datos!$D$6</f>
        <v>25162.3731243352</v>
      </c>
      <c r="AY220" s="25" t="n">
        <f aca="false">AT220*Datos!$D$6</f>
        <v>35636.6152277323</v>
      </c>
      <c r="AZ220" s="25" t="n">
        <f aca="false">AJ220-AU220-AE220</f>
        <v>23610.7949566805</v>
      </c>
      <c r="BA220" s="25" t="n">
        <f aca="false">AK220-AV220-AF220</f>
        <v>27833.7198131588</v>
      </c>
      <c r="BB220" s="25" t="n">
        <f aca="false">AL220-AW220-AG220</f>
        <v>28588.7077527483</v>
      </c>
      <c r="BC220" s="25" t="n">
        <f aca="false">AM220-AX220-AH220</f>
        <v>32681.1753649912</v>
      </c>
      <c r="BD220" s="25" t="n">
        <f aca="false">AN220-AY220-AI220</f>
        <v>41124.8222236932</v>
      </c>
      <c r="BE220" s="25" t="n">
        <f aca="false">AZ220/Z220</f>
        <v>20608.7129435334</v>
      </c>
      <c r="BF220" s="25" t="n">
        <f aca="false">BA220/AA220</f>
        <v>21188.482125779</v>
      </c>
      <c r="BG220" s="25" t="n">
        <f aca="false">BB220/AB220</f>
        <v>18126.5782200207</v>
      </c>
      <c r="BH220" s="25" t="n">
        <f aca="false">BC220/AC220</f>
        <v>17361.6646846415</v>
      </c>
      <c r="BI220" s="25" t="n">
        <f aca="false">BD220/AD220</f>
        <v>17458.1734728471</v>
      </c>
      <c r="BJ220" s="25" t="n">
        <f aca="false">E220*AD220</f>
        <v>79493.4343881521</v>
      </c>
      <c r="BK220" s="25" t="n">
        <f aca="false">0.2*C220*AD220</f>
        <v>36737.5290021524</v>
      </c>
      <c r="BL220" s="25" t="n">
        <f aca="false">BJ220+BK220</f>
        <v>116230.963390304</v>
      </c>
      <c r="BM220" s="25" t="n">
        <f aca="false">BK220*Datos!$D$6</f>
        <v>18368.7645010762</v>
      </c>
      <c r="BN220" s="25" t="n">
        <f aca="false">BL220-BM220</f>
        <v>97862.1988892283</v>
      </c>
      <c r="BO220" s="25" t="n">
        <f aca="false">BN220/AD220</f>
        <v>41544.1369046964</v>
      </c>
      <c r="BP220" s="25" t="n">
        <f aca="false">-(C220+E220)</f>
        <v>-111724.761116907</v>
      </c>
      <c r="BQ220" s="25" t="n">
        <f aca="false">BE220</f>
        <v>20608.7129435334</v>
      </c>
      <c r="BR220" s="25" t="n">
        <f aca="false">BF220</f>
        <v>21188.482125779</v>
      </c>
      <c r="BS220" s="25" t="n">
        <f aca="false">BG220</f>
        <v>18126.5782200207</v>
      </c>
      <c r="BT220" s="25" t="n">
        <f aca="false">BH220</f>
        <v>17361.6646846415</v>
      </c>
      <c r="BU220" s="25" t="n">
        <f aca="false">BI220+BO220</f>
        <v>59002.3103775435</v>
      </c>
      <c r="BV220" s="27" t="n">
        <f aca="false">IFERROR(IRR(BP220:BU220,0.1),NA())*100</f>
        <v>5.89840105954147</v>
      </c>
    </row>
    <row r="221" customFormat="false" ht="15" hidden="false" customHeight="true" outlineLevel="0" collapsed="false">
      <c r="A221" s="23" t="n">
        <v>220</v>
      </c>
      <c r="B221" s="24" t="n">
        <f aca="true">RAND()</f>
        <v>0.926518178834826</v>
      </c>
      <c r="C221" s="25" t="n">
        <f aca="false">IF(B221&lt;=(Datos!$D$14-Datos!$C$14)/(Datos!$E$14-Datos!$C$14),Datos!$C$14+SQRT((Datos!$E$14-Datos!$C$14)*(Datos!$D$14-Datos!$C$14)*B221),Datos!$E$14-SQRT((Datos!$E$14-Datos!$C$14)*(Datos!$E$14-Datos!$D$14)*(1-B221)))</f>
        <v>90609.6759694775</v>
      </c>
      <c r="D221" s="24" t="n">
        <f aca="true">RAND()</f>
        <v>0.938304798941968</v>
      </c>
      <c r="E221" s="25" t="n">
        <f aca="false">IF(D221&lt;=(Datos!$D$15-Datos!$C$15)/(Datos!$E$15-Datos!$C$15),Datos!$C$15+SQRT((Datos!$E$15-Datos!$C$15)*(Datos!$D$15-Datos!$C$15)*D221),Datos!$E$15-SQRT((Datos!$E$15-Datos!$C$15)*(Datos!$E$15-Datos!$D$15)*(1-D221)))</f>
        <v>36957.9151624741</v>
      </c>
      <c r="F221" s="24" t="n">
        <f aca="true">RAND()</f>
        <v>0.283046157792682</v>
      </c>
      <c r="G221" s="25" t="n">
        <f aca="false">IF(F221&lt;=(Datos!$D$19-Datos!$C$19)/(Datos!$E$19-Datos!$C$19),Datos!$C$19+SQRT((Datos!$E$19-Datos!$C$19)*(Datos!$D$19-Datos!$C$19)*F221),Datos!$E$19-SQRT((Datos!$E$19-Datos!$C$19)*(Datos!$E$19-Datos!$D$19)*(1-F221)))</f>
        <v>36515.8977638467</v>
      </c>
      <c r="H221" s="24" t="n">
        <f aca="true">RAND()</f>
        <v>0.514434841592311</v>
      </c>
      <c r="I221" s="25" t="n">
        <f aca="false">IF(H221&lt;=(Datos!$D$19-Datos!$C$19)/(Datos!$E$19-Datos!$C$19),Datos!$C$19+SQRT((Datos!$E$19-Datos!$C$19)*(Datos!$D$19-Datos!$C$19)*H221),Datos!$E$19-SQRT((Datos!$E$19-Datos!$C$19)*(Datos!$E$19-Datos!$D$19)*(1-H221)))</f>
        <v>38784.3739810442</v>
      </c>
      <c r="J221" s="24" t="n">
        <f aca="true">RAND()</f>
        <v>0.679789997685529</v>
      </c>
      <c r="K221" s="25" t="n">
        <f aca="false">IF(J221&lt;=(Datos!$D$19-Datos!$C$19)/(Datos!$E$19-Datos!$C$19),Datos!$C$19+SQRT((Datos!$E$19-Datos!$C$19)*(Datos!$D$19-Datos!$C$19)*J221),Datos!$E$19-SQRT((Datos!$E$19-Datos!$C$19)*(Datos!$E$19-Datos!$D$19)*(1-J221)))</f>
        <v>40099.4132827196</v>
      </c>
      <c r="L221" s="24" t="n">
        <f aca="true">RAND()</f>
        <v>0.574878728152229</v>
      </c>
      <c r="M221" s="25" t="n">
        <f aca="false">IF(L221&lt;=(Datos!$D$19-Datos!$C$19)/(Datos!$E$19-Datos!$C$19),Datos!$C$19+SQRT((Datos!$E$19-Datos!$C$19)*(Datos!$D$19-Datos!$C$19)*L221),Datos!$E$19-SQRT((Datos!$E$19-Datos!$C$19)*(Datos!$E$19-Datos!$D$19)*(1-L221)))</f>
        <v>39286.1084003383</v>
      </c>
      <c r="N221" s="24" t="n">
        <f aca="true">RAND()</f>
        <v>0.886222178322225</v>
      </c>
      <c r="O221" s="25" t="n">
        <f aca="false">IF(N221&lt;=(Datos!$D$19-Datos!$C$19)/(Datos!$E$19-Datos!$C$19),Datos!$C$19+SQRT((Datos!$E$19-Datos!$C$19)*(Datos!$D$19-Datos!$C$19)*N221),Datos!$E$19-SQRT((Datos!$E$19-Datos!$C$19)*(Datos!$E$19-Datos!$D$19)*(1-N221)))</f>
        <v>42078.812463084</v>
      </c>
      <c r="P221" s="24" t="n">
        <f aca="true">RAND()</f>
        <v>0.552364345852263</v>
      </c>
      <c r="Q221" s="26" t="n">
        <f aca="false">IF(P221&lt;=(Datos!$D$23-Datos!$C$23)/(Datos!$E$23-Datos!$C$23),Datos!$C$23+SQRT((Datos!$E$23-Datos!$C$23)*(Datos!$D$23-Datos!$C$23)*P221),Datos!$E$23-SQRT((Datos!$E$23-Datos!$C$23)*(Datos!$E$23-Datos!$D$23)*(1-P221)))</f>
        <v>0.151614366706626</v>
      </c>
      <c r="R221" s="24" t="n">
        <f aca="true">RAND()</f>
        <v>0.824092781384297</v>
      </c>
      <c r="S221" s="26" t="n">
        <f aca="false">IF(R221&lt;=(Datos!$D$24-Datos!$C$24)/(Datos!$E$24-Datos!$C$24),Datos!$C$24+SQRT((Datos!$E$24-Datos!$C$24)*(Datos!$D$24-Datos!$C$24)*R221),Datos!$E$24-SQRT((Datos!$E$24-Datos!$C$24)*(Datos!$E$24-Datos!$D$24)*(1-R221)))</f>
        <v>0.162205815739173</v>
      </c>
      <c r="T221" s="24" t="n">
        <f aca="true">RAND()</f>
        <v>0.935400920118098</v>
      </c>
      <c r="U221" s="26" t="n">
        <f aca="false">IF(T221&lt;=(Datos!$D$25-Datos!$C$25)/(Datos!$E$25-Datos!$C$25),Datos!$C$25+SQRT((Datos!$E$25-Datos!$C$25)*(Datos!$D$25-Datos!$C$25)*T221),Datos!$E$25-SQRT((Datos!$E$25-Datos!$C$25)*(Datos!$E$25-Datos!$D$25)*(1-T221)))</f>
        <v>0.206550932237909</v>
      </c>
      <c r="V221" s="24" t="n">
        <f aca="true">RAND()</f>
        <v>0.127988965331611</v>
      </c>
      <c r="W221" s="26" t="n">
        <f aca="false">IF(V221&lt;=(Datos!$D$26-Datos!$C$26)/(Datos!$E$26-Datos!$C$26),Datos!$C$26+SQRT((Datos!$E$26-Datos!$C$26)*(Datos!$D$26-Datos!$C$26)*V221),Datos!$E$26-SQRT((Datos!$E$26-Datos!$C$26)*(Datos!$E$26-Datos!$D$26)*(1-V221)))</f>
        <v>0.193385983395487</v>
      </c>
      <c r="X221" s="24" t="n">
        <f aca="true">RAND()</f>
        <v>0.048723040261858</v>
      </c>
      <c r="Y221" s="26" t="n">
        <f aca="false">IF(X221&lt;=(Datos!$D$27-Datos!$C$27)/(Datos!$E$27-Datos!$C$27),Datos!$C$27+SQRT((Datos!$E$27-Datos!$C$27)*(Datos!$D$27-Datos!$C$27)*X221),Datos!$E$27-SQRT((Datos!$E$27-Datos!$C$27)*(Datos!$E$27-Datos!$D$27)*(1-X221)))</f>
        <v>0.201469621123081</v>
      </c>
      <c r="Z221" s="24" t="n">
        <f aca="false">(1+Q221)</f>
        <v>1.15161436670663</v>
      </c>
      <c r="AA221" s="24" t="n">
        <f aca="false">Z221*(1+S221)</f>
        <v>1.33841291447522</v>
      </c>
      <c r="AB221" s="24" t="n">
        <f aca="false">AA221*(1+U221)</f>
        <v>1.61486334967934</v>
      </c>
      <c r="AC221" s="24" t="n">
        <f aca="false">AB221*(1+W221)</f>
        <v>1.92715528660641</v>
      </c>
      <c r="AD221" s="24" t="n">
        <f aca="false">AC221*(1+Y221)</f>
        <v>2.31541853204434</v>
      </c>
      <c r="AE221" s="23" t="n">
        <f aca="false">E221*Q221</f>
        <v>5603.35090215571</v>
      </c>
      <c r="AF221" s="23" t="n">
        <f aca="false">AE221*(1+S221)</f>
        <v>6512.24700611271</v>
      </c>
      <c r="AG221" s="23" t="n">
        <f aca="false">AF221*(1+U221)</f>
        <v>7857.35769618882</v>
      </c>
      <c r="AH221" s="23" t="n">
        <f aca="false">AG221*(1+W221)</f>
        <v>9376.86054115639</v>
      </c>
      <c r="AI221" s="23" t="n">
        <f aca="false">AH221*(1+Y221)</f>
        <v>11266.0130817071</v>
      </c>
      <c r="AJ221" s="25" t="n">
        <f aca="false">G221*Z221</f>
        <v>42052.2324780362</v>
      </c>
      <c r="AK221" s="25" t="n">
        <f aca="false">I221*AA221</f>
        <v>51909.5070160665</v>
      </c>
      <c r="AL221" s="25" t="n">
        <f aca="false">K221*AB221</f>
        <v>64755.0728539087</v>
      </c>
      <c r="AM221" s="25" t="n">
        <f aca="false">M221*AC221</f>
        <v>75710.4314939045</v>
      </c>
      <c r="AN221" s="25" t="n">
        <f aca="false">O221*AD221</f>
        <v>97430.0621834432</v>
      </c>
      <c r="AO221" s="25" t="n">
        <f aca="false">C221/Datos!$D$8</f>
        <v>18121.9351938955</v>
      </c>
      <c r="AP221" s="25" t="n">
        <f aca="false">AJ221-AO221</f>
        <v>23930.2972841407</v>
      </c>
      <c r="AQ221" s="25" t="n">
        <f aca="false">AK221-AO221</f>
        <v>33787.571822171</v>
      </c>
      <c r="AR221" s="25" t="n">
        <f aca="false">AL221-AO221</f>
        <v>46633.1376600132</v>
      </c>
      <c r="AS221" s="25" t="n">
        <f aca="false">AM221-AO221</f>
        <v>57588.496300009</v>
      </c>
      <c r="AT221" s="25" t="n">
        <f aca="false">AN221-AO221</f>
        <v>79308.1269895478</v>
      </c>
      <c r="AU221" s="25" t="n">
        <f aca="false">AP221*Datos!$D$6</f>
        <v>11965.1486420703</v>
      </c>
      <c r="AV221" s="25" t="n">
        <f aca="false">AQ221*Datos!$D$6</f>
        <v>16893.7859110855</v>
      </c>
      <c r="AW221" s="25" t="n">
        <f aca="false">AR221*Datos!$D$6</f>
        <v>23316.5688300066</v>
      </c>
      <c r="AX221" s="25" t="n">
        <f aca="false">AS221*Datos!$D$6</f>
        <v>28794.2481500045</v>
      </c>
      <c r="AY221" s="25" t="n">
        <f aca="false">AT221*Datos!$D$6</f>
        <v>39654.0634947739</v>
      </c>
      <c r="AZ221" s="25" t="n">
        <f aca="false">AJ221-AU221-AE221</f>
        <v>24483.7329338101</v>
      </c>
      <c r="BA221" s="25" t="n">
        <f aca="false">AK221-AV221-AF221</f>
        <v>28503.4740988683</v>
      </c>
      <c r="BB221" s="25" t="n">
        <f aca="false">AL221-AW221-AG221</f>
        <v>33581.1463277133</v>
      </c>
      <c r="BC221" s="25" t="n">
        <f aca="false">AM221-AX221-AH221</f>
        <v>37539.3228027436</v>
      </c>
      <c r="BD221" s="25" t="n">
        <f aca="false">AN221-AY221-AI221</f>
        <v>46509.9856069622</v>
      </c>
      <c r="BE221" s="25" t="n">
        <f aca="false">AZ221/Z221</f>
        <v>21260.3573224155</v>
      </c>
      <c r="BF221" s="25" t="n">
        <f aca="false">BA221/AA221</f>
        <v>21296.4727033018</v>
      </c>
      <c r="BG221" s="25" t="n">
        <f aca="false">BB221/AB221</f>
        <v>20795.0389947121</v>
      </c>
      <c r="BH221" s="25" t="n">
        <f aca="false">BC221/AC221</f>
        <v>19479.1374953743</v>
      </c>
      <c r="BI221" s="25" t="n">
        <f aca="false">BD221/AD221</f>
        <v>20087.0749556873</v>
      </c>
      <c r="BJ221" s="25" t="n">
        <f aca="false">E221*AD221</f>
        <v>85573.0416729152</v>
      </c>
      <c r="BK221" s="25" t="n">
        <f aca="false">0.2*C221*AD221</f>
        <v>41959.8645844522</v>
      </c>
      <c r="BL221" s="25" t="n">
        <f aca="false">BJ221+BK221</f>
        <v>127532.906257367</v>
      </c>
      <c r="BM221" s="25" t="n">
        <f aca="false">BK221*Datos!$D$6</f>
        <v>20979.9322922261</v>
      </c>
      <c r="BN221" s="25" t="n">
        <f aca="false">BL221-BM221</f>
        <v>106552.973965141</v>
      </c>
      <c r="BO221" s="25" t="n">
        <f aca="false">BN221/AD221</f>
        <v>46018.8827594219</v>
      </c>
      <c r="BP221" s="25" t="n">
        <f aca="false">-(C221+E221)</f>
        <v>-127567.591131952</v>
      </c>
      <c r="BQ221" s="25" t="n">
        <f aca="false">BE221</f>
        <v>21260.3573224155</v>
      </c>
      <c r="BR221" s="25" t="n">
        <f aca="false">BF221</f>
        <v>21296.4727033018</v>
      </c>
      <c r="BS221" s="25" t="n">
        <f aca="false">BG221</f>
        <v>20795.0389947121</v>
      </c>
      <c r="BT221" s="25" t="n">
        <f aca="false">BH221</f>
        <v>19479.1374953743</v>
      </c>
      <c r="BU221" s="25" t="n">
        <f aca="false">BI221+BO221</f>
        <v>66105.9577151092</v>
      </c>
      <c r="BV221" s="27" t="n">
        <f aca="false">IFERROR(IRR(BP221:BU221,0.1),NA())*100</f>
        <v>4.47250267583705</v>
      </c>
    </row>
    <row r="222" customFormat="false" ht="15" hidden="false" customHeight="true" outlineLevel="0" collapsed="false">
      <c r="A222" s="23" t="n">
        <v>221</v>
      </c>
      <c r="B222" s="24" t="n">
        <f aca="true">RAND()</f>
        <v>0.397829704498297</v>
      </c>
      <c r="C222" s="25" t="n">
        <f aca="false">IF(B222&lt;=(Datos!$D$14-Datos!$C$14)/(Datos!$E$14-Datos!$C$14),Datos!$C$14+SQRT((Datos!$E$14-Datos!$C$14)*(Datos!$D$14-Datos!$C$14)*B222),Datos!$E$14-SQRT((Datos!$E$14-Datos!$C$14)*(Datos!$E$14-Datos!$D$14)*(1-B222)))</f>
        <v>73118.6987926171</v>
      </c>
      <c r="D222" s="24" t="n">
        <f aca="true">RAND()</f>
        <v>0.697209365498153</v>
      </c>
      <c r="E222" s="25" t="n">
        <f aca="false">IF(D222&lt;=(Datos!$D$15-Datos!$C$15)/(Datos!$E$15-Datos!$C$15),Datos!$C$15+SQRT((Datos!$E$15-Datos!$C$15)*(Datos!$D$15-Datos!$C$15)*D222),Datos!$E$15-SQRT((Datos!$E$15-Datos!$C$15)*(Datos!$E$15-Datos!$D$15)*(1-D222)))</f>
        <v>33260.6680468108</v>
      </c>
      <c r="F222" s="24" t="n">
        <f aca="true">RAND()</f>
        <v>0.668476825228484</v>
      </c>
      <c r="G222" s="25" t="n">
        <f aca="false">IF(F222&lt;=(Datos!$D$19-Datos!$C$19)/(Datos!$E$19-Datos!$C$19),Datos!$C$19+SQRT((Datos!$E$19-Datos!$C$19)*(Datos!$D$19-Datos!$C$19)*F222),Datos!$E$19-SQRT((Datos!$E$19-Datos!$C$19)*(Datos!$E$19-Datos!$D$19)*(1-F222)))</f>
        <v>40013.5946707208</v>
      </c>
      <c r="H222" s="24" t="n">
        <f aca="true">RAND()</f>
        <v>0.706056872899826</v>
      </c>
      <c r="I222" s="25" t="n">
        <f aca="false">IF(H222&lt;=(Datos!$D$19-Datos!$C$19)/(Datos!$E$19-Datos!$C$19),Datos!$C$19+SQRT((Datos!$E$19-Datos!$C$19)*(Datos!$D$19-Datos!$C$19)*H222),Datos!$E$19-SQRT((Datos!$E$19-Datos!$C$19)*(Datos!$E$19-Datos!$D$19)*(1-H222)))</f>
        <v>40304.7114537536</v>
      </c>
      <c r="J222" s="24" t="n">
        <f aca="true">RAND()</f>
        <v>0.938922873160739</v>
      </c>
      <c r="K222" s="25" t="n">
        <f aca="false">IF(J222&lt;=(Datos!$D$19-Datos!$C$19)/(Datos!$E$19-Datos!$C$19),Datos!$C$19+SQRT((Datos!$E$19-Datos!$C$19)*(Datos!$D$19-Datos!$C$19)*J222),Datos!$E$19-SQRT((Datos!$E$19-Datos!$C$19)*(Datos!$E$19-Datos!$D$19)*(1-J222)))</f>
        <v>42859.7232625325</v>
      </c>
      <c r="L222" s="24" t="n">
        <f aca="true">RAND()</f>
        <v>0.248592331611004</v>
      </c>
      <c r="M222" s="25" t="n">
        <f aca="false">IF(L222&lt;=(Datos!$D$19-Datos!$C$19)/(Datos!$E$19-Datos!$C$19),Datos!$C$19+SQRT((Datos!$E$19-Datos!$C$19)*(Datos!$D$19-Datos!$C$19)*L222),Datos!$E$19-SQRT((Datos!$E$19-Datos!$C$19)*(Datos!$E$19-Datos!$D$19)*(1-L222)))</f>
        <v>36106.4596733009</v>
      </c>
      <c r="N222" s="24" t="n">
        <f aca="true">RAND()</f>
        <v>0.631010411462117</v>
      </c>
      <c r="O222" s="25" t="n">
        <f aca="false">IF(N222&lt;=(Datos!$D$19-Datos!$C$19)/(Datos!$E$19-Datos!$C$19),Datos!$C$19+SQRT((Datos!$E$19-Datos!$C$19)*(Datos!$D$19-Datos!$C$19)*N222),Datos!$E$19-SQRT((Datos!$E$19-Datos!$C$19)*(Datos!$E$19-Datos!$D$19)*(1-N222)))</f>
        <v>39728.9034181308</v>
      </c>
      <c r="P222" s="24" t="n">
        <f aca="true">RAND()</f>
        <v>0.508888920204152</v>
      </c>
      <c r="Q222" s="26" t="n">
        <f aca="false">IF(P222&lt;=(Datos!$D$23-Datos!$C$23)/(Datos!$E$23-Datos!$C$23),Datos!$C$23+SQRT((Datos!$E$23-Datos!$C$23)*(Datos!$D$23-Datos!$C$23)*P222),Datos!$E$23-SQRT((Datos!$E$23-Datos!$C$23)*(Datos!$E$23-Datos!$D$23)*(1-P222)))</f>
        <v>0.150267863453285</v>
      </c>
      <c r="R222" s="24" t="n">
        <f aca="true">RAND()</f>
        <v>0.21554265999959</v>
      </c>
      <c r="S222" s="26" t="n">
        <f aca="false">IF(R222&lt;=(Datos!$D$24-Datos!$C$24)/(Datos!$E$24-Datos!$C$24),Datos!$C$24+SQRT((Datos!$E$24-Datos!$C$24)*(Datos!$D$24-Datos!$C$24)*R222),Datos!$E$24-SQRT((Datos!$E$24-Datos!$C$24)*(Datos!$E$24-Datos!$D$24)*(1-R222)))</f>
        <v>0.139697126389381</v>
      </c>
      <c r="T222" s="24" t="n">
        <f aca="true">RAND()</f>
        <v>0.620794907959435</v>
      </c>
      <c r="U222" s="26" t="n">
        <f aca="false">IF(T222&lt;=(Datos!$D$25-Datos!$C$25)/(Datos!$E$25-Datos!$C$25),Datos!$C$25+SQRT((Datos!$E$25-Datos!$C$25)*(Datos!$D$25-Datos!$C$25)*T222),Datos!$E$25-SQRT((Datos!$E$25-Datos!$C$25)*(Datos!$E$25-Datos!$D$25)*(1-T222)))</f>
        <v>0.187415122254126</v>
      </c>
      <c r="V222" s="24" t="n">
        <f aca="true">RAND()</f>
        <v>0.174402894232587</v>
      </c>
      <c r="W222" s="26" t="n">
        <f aca="false">IF(V222&lt;=(Datos!$D$26-Datos!$C$26)/(Datos!$E$26-Datos!$C$26),Datos!$C$26+SQRT((Datos!$E$26-Datos!$C$26)*(Datos!$D$26-Datos!$C$26)*V222),Datos!$E$26-SQRT((Datos!$E$26-Datos!$C$26)*(Datos!$E$26-Datos!$D$26)*(1-V222)))</f>
        <v>0.195625749643637</v>
      </c>
      <c r="X222" s="24" t="n">
        <f aca="true">RAND()</f>
        <v>0.41952371889149</v>
      </c>
      <c r="Y222" s="26" t="n">
        <f aca="false">IF(X222&lt;=(Datos!$D$27-Datos!$C$27)/(Datos!$E$27-Datos!$C$27),Datos!$C$27+SQRT((Datos!$E$27-Datos!$C$27)*(Datos!$D$27-Datos!$C$27)*X222),Datos!$E$27-SQRT((Datos!$E$27-Datos!$C$27)*(Datos!$E$27-Datos!$D$27)*(1-X222)))</f>
        <v>0.224012752184217</v>
      </c>
      <c r="Z222" s="24" t="n">
        <f aca="false">(1+Q222)</f>
        <v>1.15026786345328</v>
      </c>
      <c r="AA222" s="24" t="n">
        <f aca="false">Z222*(1+S222)</f>
        <v>1.31095697855576</v>
      </c>
      <c r="AB222" s="24" t="n">
        <f aca="false">AA222*(1+U222)</f>
        <v>1.55665014096169</v>
      </c>
      <c r="AC222" s="24" t="n">
        <f aca="false">AB222*(1+W222)</f>
        <v>1.86117099172019</v>
      </c>
      <c r="AD222" s="24" t="n">
        <f aca="false">AC222*(1+Y222)</f>
        <v>2.27809702786086</v>
      </c>
      <c r="AE222" s="23" t="n">
        <f aca="false">E222*Q222</f>
        <v>4998.00952442319</v>
      </c>
      <c r="AF222" s="23" t="n">
        <f aca="false">AE222*(1+S222)</f>
        <v>5696.21709265187</v>
      </c>
      <c r="AG222" s="23" t="n">
        <f aca="false">AF222*(1+U222)</f>
        <v>6763.77431545726</v>
      </c>
      <c r="AH222" s="23" t="n">
        <f aca="false">AG222*(1+W222)</f>
        <v>8086.94273633897</v>
      </c>
      <c r="AI222" s="23" t="n">
        <f aca="false">AH222*(1+Y222)</f>
        <v>9898.52103546242</v>
      </c>
      <c r="AJ222" s="25" t="n">
        <f aca="false">G222*Z222</f>
        <v>46026.3520509758</v>
      </c>
      <c r="AK222" s="25" t="n">
        <f aca="false">I222*AA222</f>
        <v>52837.7427489746</v>
      </c>
      <c r="AL222" s="25" t="n">
        <f aca="false">K222*AB222</f>
        <v>66717.5942582002</v>
      </c>
      <c r="AM222" s="25" t="n">
        <f aca="false">M222*AC222</f>
        <v>67200.2953576627</v>
      </c>
      <c r="AN222" s="25" t="n">
        <f aca="false">O222*AD222</f>
        <v>90506.296797015</v>
      </c>
      <c r="AO222" s="25" t="n">
        <f aca="false">C222/Datos!$D$8</f>
        <v>14623.7397585234</v>
      </c>
      <c r="AP222" s="25" t="n">
        <f aca="false">AJ222-AO222</f>
        <v>31402.6122924524</v>
      </c>
      <c r="AQ222" s="25" t="n">
        <f aca="false">AK222-AO222</f>
        <v>38214.0029904511</v>
      </c>
      <c r="AR222" s="25" t="n">
        <f aca="false">AL222-AO222</f>
        <v>52093.8544996767</v>
      </c>
      <c r="AS222" s="25" t="n">
        <f aca="false">AM222-AO222</f>
        <v>52576.5555991393</v>
      </c>
      <c r="AT222" s="25" t="n">
        <f aca="false">AN222-AO222</f>
        <v>75882.5570384916</v>
      </c>
      <c r="AU222" s="25" t="n">
        <f aca="false">AP222*Datos!$D$6</f>
        <v>15701.3061462262</v>
      </c>
      <c r="AV222" s="25" t="n">
        <f aca="false">AQ222*Datos!$D$6</f>
        <v>19107.0014952256</v>
      </c>
      <c r="AW222" s="25" t="n">
        <f aca="false">AR222*Datos!$D$6</f>
        <v>26046.9272498384</v>
      </c>
      <c r="AX222" s="25" t="n">
        <f aca="false">AS222*Datos!$D$6</f>
        <v>26288.2777995696</v>
      </c>
      <c r="AY222" s="25" t="n">
        <f aca="false">AT222*Datos!$D$6</f>
        <v>37941.2785192458</v>
      </c>
      <c r="AZ222" s="25" t="n">
        <f aca="false">AJ222-AU222-AE222</f>
        <v>25327.0363803264</v>
      </c>
      <c r="BA222" s="25" t="n">
        <f aca="false">AK222-AV222-AF222</f>
        <v>28034.5241610971</v>
      </c>
      <c r="BB222" s="25" t="n">
        <f aca="false">AL222-AW222-AG222</f>
        <v>33906.8926929045</v>
      </c>
      <c r="BC222" s="25" t="n">
        <f aca="false">AM222-AX222-AH222</f>
        <v>32825.0748217541</v>
      </c>
      <c r="BD222" s="25" t="n">
        <f aca="false">AN222-AY222-AI222</f>
        <v>42666.4972423068</v>
      </c>
      <c r="BE222" s="25" t="n">
        <f aca="false">AZ222/Z222</f>
        <v>22018.3812701597</v>
      </c>
      <c r="BF222" s="25" t="n">
        <f aca="false">BA222/AA222</f>
        <v>21384.7781580002</v>
      </c>
      <c r="BG222" s="25" t="n">
        <f aca="false">BB222/AB222</f>
        <v>21781.9610204494</v>
      </c>
      <c r="BH222" s="25" t="n">
        <f aca="false">BC222/AC222</f>
        <v>17636.7861780477</v>
      </c>
      <c r="BI222" s="25" t="n">
        <f aca="false">BD222/AD222</f>
        <v>18729.0079046241</v>
      </c>
      <c r="BJ222" s="25" t="n">
        <f aca="false">E222*AD222</f>
        <v>75771.0290221064</v>
      </c>
      <c r="BK222" s="25" t="n">
        <f aca="false">0.2*C222*AD222</f>
        <v>33314.2980801029</v>
      </c>
      <c r="BL222" s="25" t="n">
        <f aca="false">BJ222+BK222</f>
        <v>109085.327102209</v>
      </c>
      <c r="BM222" s="25" t="n">
        <f aca="false">BK222*Datos!$D$6</f>
        <v>16657.1490400515</v>
      </c>
      <c r="BN222" s="25" t="n">
        <f aca="false">BL222-BM222</f>
        <v>92428.1780621578</v>
      </c>
      <c r="BO222" s="25" t="n">
        <f aca="false">BN222/AD222</f>
        <v>40572.5379260725</v>
      </c>
      <c r="BP222" s="25" t="n">
        <f aca="false">-(C222+E222)</f>
        <v>-106379.366839428</v>
      </c>
      <c r="BQ222" s="25" t="n">
        <f aca="false">BE222</f>
        <v>22018.3812701597</v>
      </c>
      <c r="BR222" s="25" t="n">
        <f aca="false">BF222</f>
        <v>21384.7781580002</v>
      </c>
      <c r="BS222" s="25" t="n">
        <f aca="false">BG222</f>
        <v>21781.9610204494</v>
      </c>
      <c r="BT222" s="25" t="n">
        <f aca="false">BH222</f>
        <v>17636.7861780477</v>
      </c>
      <c r="BU222" s="25" t="n">
        <f aca="false">BI222+BO222</f>
        <v>59301.5458306966</v>
      </c>
      <c r="BV222" s="27" t="n">
        <f aca="false">IFERROR(IRR(BP222:BU222,0.1),NA())*100</f>
        <v>8.89916566109257</v>
      </c>
    </row>
    <row r="223" customFormat="false" ht="15" hidden="false" customHeight="true" outlineLevel="0" collapsed="false">
      <c r="A223" s="23" t="n">
        <v>222</v>
      </c>
      <c r="B223" s="24" t="n">
        <f aca="true">RAND()</f>
        <v>0.160847838501611</v>
      </c>
      <c r="C223" s="25" t="n">
        <f aca="false">IF(B223&lt;=(Datos!$D$14-Datos!$C$14)/(Datos!$E$14-Datos!$C$14),Datos!$C$14+SQRT((Datos!$E$14-Datos!$C$14)*(Datos!$D$14-Datos!$C$14)*B223),Datos!$E$14-SQRT((Datos!$E$14-Datos!$C$14)*(Datos!$E$14-Datos!$D$14)*(1-B223)))</f>
        <v>68021.167957389</v>
      </c>
      <c r="D223" s="24" t="n">
        <f aca="true">RAND()</f>
        <v>0.316587321817889</v>
      </c>
      <c r="E223" s="25" t="n">
        <f aca="false">IF(D223&lt;=(Datos!$D$15-Datos!$C$15)/(Datos!$E$15-Datos!$C$15),Datos!$C$15+SQRT((Datos!$E$15-Datos!$C$15)*(Datos!$D$15-Datos!$C$15)*D223),Datos!$E$15-SQRT((Datos!$E$15-Datos!$C$15)*(Datos!$E$15-Datos!$D$15)*(1-D223)))</f>
        <v>29872.7865884257</v>
      </c>
      <c r="F223" s="24" t="n">
        <f aca="true">RAND()</f>
        <v>0.71530891372711</v>
      </c>
      <c r="G223" s="25" t="n">
        <f aca="false">IF(F223&lt;=(Datos!$D$19-Datos!$C$19)/(Datos!$E$19-Datos!$C$19),Datos!$C$19+SQRT((Datos!$E$19-Datos!$C$19)*(Datos!$D$19-Datos!$C$19)*F223),Datos!$E$19-SQRT((Datos!$E$19-Datos!$C$19)*(Datos!$E$19-Datos!$D$19)*(1-F223)))</f>
        <v>40379.195798298</v>
      </c>
      <c r="H223" s="24" t="n">
        <f aca="true">RAND()</f>
        <v>0.144642863336283</v>
      </c>
      <c r="I223" s="25" t="n">
        <f aca="false">IF(H223&lt;=(Datos!$D$19-Datos!$C$19)/(Datos!$E$19-Datos!$C$19),Datos!$C$19+SQRT((Datos!$E$19-Datos!$C$19)*(Datos!$D$19-Datos!$C$19)*H223),Datos!$E$19-SQRT((Datos!$E$19-Datos!$C$19)*(Datos!$E$19-Datos!$D$19)*(1-H223)))</f>
        <v>34657.9426252845</v>
      </c>
      <c r="J223" s="24" t="n">
        <f aca="true">RAND()</f>
        <v>0.806664569448335</v>
      </c>
      <c r="K223" s="25" t="n">
        <f aca="false">IF(J223&lt;=(Datos!$D$19-Datos!$C$19)/(Datos!$E$19-Datos!$C$19),Datos!$C$19+SQRT((Datos!$E$19-Datos!$C$19)*(Datos!$D$19-Datos!$C$19)*J223),Datos!$E$19-SQRT((Datos!$E$19-Datos!$C$19)*(Datos!$E$19-Datos!$D$19)*(1-J223)))</f>
        <v>41192.0927937547</v>
      </c>
      <c r="L223" s="24" t="n">
        <f aca="true">RAND()</f>
        <v>0.157625098661886</v>
      </c>
      <c r="M223" s="25" t="n">
        <f aca="false">IF(L223&lt;=(Datos!$D$19-Datos!$C$19)/(Datos!$E$19-Datos!$C$19),Datos!$C$19+SQRT((Datos!$E$19-Datos!$C$19)*(Datos!$D$19-Datos!$C$19)*L223),Datos!$E$19-SQRT((Datos!$E$19-Datos!$C$19)*(Datos!$E$19-Datos!$D$19)*(1-L223)))</f>
        <v>34862.4854549174</v>
      </c>
      <c r="N223" s="24" t="n">
        <f aca="true">RAND()</f>
        <v>0.0680112874034359</v>
      </c>
      <c r="O223" s="25" t="n">
        <f aca="false">IF(N223&lt;=(Datos!$D$19-Datos!$C$19)/(Datos!$E$19-Datos!$C$19),Datos!$C$19+SQRT((Datos!$E$19-Datos!$C$19)*(Datos!$D$19-Datos!$C$19)*N223),Datos!$E$19-SQRT((Datos!$E$19-Datos!$C$19)*(Datos!$E$19-Datos!$D$19)*(1-N223)))</f>
        <v>33194.0089402685</v>
      </c>
      <c r="P223" s="24" t="n">
        <f aca="true">RAND()</f>
        <v>0.12368574805507</v>
      </c>
      <c r="Q223" s="26" t="n">
        <f aca="false">IF(P223&lt;=(Datos!$D$23-Datos!$C$23)/(Datos!$E$23-Datos!$C$23),Datos!$C$23+SQRT((Datos!$E$23-Datos!$C$23)*(Datos!$D$23-Datos!$C$23)*P223),Datos!$E$23-SQRT((Datos!$E$23-Datos!$C$23)*(Datos!$E$23-Datos!$D$23)*(1-P223)))</f>
        <v>0.134920936515485</v>
      </c>
      <c r="R223" s="24" t="n">
        <f aca="true">RAND()</f>
        <v>0.461121983733182</v>
      </c>
      <c r="S223" s="26" t="n">
        <f aca="false">IF(R223&lt;=(Datos!$D$24-Datos!$C$24)/(Datos!$E$24-Datos!$C$24),Datos!$C$24+SQRT((Datos!$E$24-Datos!$C$24)*(Datos!$D$24-Datos!$C$24)*R223),Datos!$E$24-SQRT((Datos!$E$24-Datos!$C$24)*(Datos!$E$24-Datos!$D$24)*(1-R223)))</f>
        <v>0.148810060234573</v>
      </c>
      <c r="T223" s="24" t="n">
        <f aca="true">RAND()</f>
        <v>0.451088931102532</v>
      </c>
      <c r="U223" s="26" t="n">
        <f aca="false">IF(T223&lt;=(Datos!$D$25-Datos!$C$25)/(Datos!$E$25-Datos!$C$25),Datos!$C$25+SQRT((Datos!$E$25-Datos!$C$25)*(Datos!$D$25-Datos!$C$25)*T223),Datos!$E$25-SQRT((Datos!$E$25-Datos!$C$25)*(Datos!$E$25-Datos!$D$25)*(1-T223)))</f>
        <v>0.180796033454344</v>
      </c>
      <c r="V223" s="24" t="n">
        <f aca="true">RAND()</f>
        <v>0.473766010187324</v>
      </c>
      <c r="W223" s="26" t="n">
        <f aca="false">IF(V223&lt;=(Datos!$D$26-Datos!$C$26)/(Datos!$E$26-Datos!$C$26),Datos!$C$26+SQRT((Datos!$E$26-Datos!$C$26)*(Datos!$D$26-Datos!$C$26)*V223),Datos!$E$26-SQRT((Datos!$E$26-Datos!$C$26)*(Datos!$E$26-Datos!$D$26)*(1-V223)))</f>
        <v>0.207083581645897</v>
      </c>
      <c r="X223" s="24" t="n">
        <f aca="true">RAND()</f>
        <v>0.407887974822298</v>
      </c>
      <c r="Y223" s="26" t="n">
        <f aca="false">IF(X223&lt;=(Datos!$D$27-Datos!$C$27)/(Datos!$E$27-Datos!$C$27),Datos!$C$27+SQRT((Datos!$E$27-Datos!$C$27)*(Datos!$D$27-Datos!$C$27)*X223),Datos!$E$27-SQRT((Datos!$E$27-Datos!$C$27)*(Datos!$E$27-Datos!$D$27)*(1-X223)))</f>
        <v>0.223454399499523</v>
      </c>
      <c r="Z223" s="24" t="n">
        <f aca="false">(1+Q223)</f>
        <v>1.13492093651548</v>
      </c>
      <c r="AA223" s="24" t="n">
        <f aca="false">Z223*(1+S223)</f>
        <v>1.30380858943983</v>
      </c>
      <c r="AB223" s="24" t="n">
        <f aca="false">AA223*(1+U223)</f>
        <v>1.53953201079426</v>
      </c>
      <c r="AC223" s="24" t="n">
        <f aca="false">AB223*(1+W223)</f>
        <v>1.85834381364804</v>
      </c>
      <c r="AD223" s="24" t="n">
        <f aca="false">AC223*(1+Y223)</f>
        <v>2.27359891459042</v>
      </c>
      <c r="AE223" s="23" t="n">
        <f aca="false">E223*Q223</f>
        <v>4030.46434283761</v>
      </c>
      <c r="AF223" s="23" t="n">
        <f aca="false">AE223*(1+S223)</f>
        <v>4630.23798446858</v>
      </c>
      <c r="AG223" s="23" t="n">
        <f aca="false">AF223*(1+U223)</f>
        <v>5467.36664601013</v>
      </c>
      <c r="AH223" s="23" t="n">
        <f aca="false">AG223*(1+W223)</f>
        <v>6599.56851323723</v>
      </c>
      <c r="AI223" s="23" t="n">
        <f aca="false">AH223*(1+Y223)</f>
        <v>8074.27113231861</v>
      </c>
      <c r="AJ223" s="25" t="n">
        <f aca="false">G223*Z223</f>
        <v>45827.1947111465</v>
      </c>
      <c r="AK223" s="25" t="n">
        <f aca="false">I223*AA223</f>
        <v>45187.3232871588</v>
      </c>
      <c r="AL223" s="25" t="n">
        <f aca="false">K223*AB223</f>
        <v>63416.5454475928</v>
      </c>
      <c r="AM223" s="25" t="n">
        <f aca="false">M223*AC223</f>
        <v>64786.4841735405</v>
      </c>
      <c r="AN223" s="25" t="n">
        <f aca="false">O223*AD223</f>
        <v>75469.8626974992</v>
      </c>
      <c r="AO223" s="25" t="n">
        <f aca="false">C223/Datos!$D$8</f>
        <v>13604.2335914778</v>
      </c>
      <c r="AP223" s="25" t="n">
        <f aca="false">AJ223-AO223</f>
        <v>32222.9611196687</v>
      </c>
      <c r="AQ223" s="25" t="n">
        <f aca="false">AK223-AO223</f>
        <v>31583.089695681</v>
      </c>
      <c r="AR223" s="25" t="n">
        <f aca="false">AL223-AO223</f>
        <v>49812.311856115</v>
      </c>
      <c r="AS223" s="25" t="n">
        <f aca="false">AM223-AO223</f>
        <v>51182.2505820627</v>
      </c>
      <c r="AT223" s="25" t="n">
        <f aca="false">AN223-AO223</f>
        <v>61865.6291060214</v>
      </c>
      <c r="AU223" s="25" t="n">
        <f aca="false">AP223*Datos!$D$6</f>
        <v>16111.4805598343</v>
      </c>
      <c r="AV223" s="25" t="n">
        <f aca="false">AQ223*Datos!$D$6</f>
        <v>15791.5448478405</v>
      </c>
      <c r="AW223" s="25" t="n">
        <f aca="false">AR223*Datos!$D$6</f>
        <v>24906.1559280575</v>
      </c>
      <c r="AX223" s="25" t="n">
        <f aca="false">AS223*Datos!$D$6</f>
        <v>25591.1252910314</v>
      </c>
      <c r="AY223" s="25" t="n">
        <f aca="false">AT223*Datos!$D$6</f>
        <v>30932.8145530107</v>
      </c>
      <c r="AZ223" s="25" t="n">
        <f aca="false">AJ223-AU223-AE223</f>
        <v>25685.2498084745</v>
      </c>
      <c r="BA223" s="25" t="n">
        <f aca="false">AK223-AV223-AF223</f>
        <v>24765.5404548497</v>
      </c>
      <c r="BB223" s="25" t="n">
        <f aca="false">AL223-AW223-AG223</f>
        <v>33043.0228735252</v>
      </c>
      <c r="BC223" s="25" t="n">
        <f aca="false">AM223-AX223-AH223</f>
        <v>32595.7903692719</v>
      </c>
      <c r="BD223" s="25" t="n">
        <f aca="false">AN223-AY223-AI223</f>
        <v>36462.7770121699</v>
      </c>
      <c r="BE223" s="25" t="n">
        <f aca="false">AZ223/Z223</f>
        <v>22631.7525583194</v>
      </c>
      <c r="BF223" s="25" t="n">
        <f aca="false">BA223/AA223</f>
        <v>18994.767065839</v>
      </c>
      <c r="BG223" s="25" t="n">
        <f aca="false">BB223/AB223</f>
        <v>21463.0307404118</v>
      </c>
      <c r="BH223" s="25" t="n">
        <f aca="false">BC223/AC223</f>
        <v>17540.2367042536</v>
      </c>
      <c r="BI223" s="25" t="n">
        <f aca="false">BD223/AD223</f>
        <v>16037.4711556099</v>
      </c>
      <c r="BJ223" s="25" t="n">
        <f aca="false">E223*AD223</f>
        <v>67918.7351632359</v>
      </c>
      <c r="BK223" s="25" t="n">
        <f aca="false">0.2*C223*AD223</f>
        <v>30930.5707274184</v>
      </c>
      <c r="BL223" s="25" t="n">
        <f aca="false">BJ223+BK223</f>
        <v>98849.3058906544</v>
      </c>
      <c r="BM223" s="25" t="n">
        <f aca="false">BK223*Datos!$D$6</f>
        <v>15465.2853637092</v>
      </c>
      <c r="BN223" s="25" t="n">
        <f aca="false">BL223-BM223</f>
        <v>83384.0205269452</v>
      </c>
      <c r="BO223" s="25" t="n">
        <f aca="false">BN223/AD223</f>
        <v>36674.9033841646</v>
      </c>
      <c r="BP223" s="25" t="n">
        <f aca="false">-(C223+E223)</f>
        <v>-97893.9545458148</v>
      </c>
      <c r="BQ223" s="25" t="n">
        <f aca="false">BE223</f>
        <v>22631.7525583194</v>
      </c>
      <c r="BR223" s="25" t="n">
        <f aca="false">BF223</f>
        <v>18994.767065839</v>
      </c>
      <c r="BS223" s="25" t="n">
        <f aca="false">BG223</f>
        <v>21463.0307404118</v>
      </c>
      <c r="BT223" s="25" t="n">
        <f aca="false">BH223</f>
        <v>17540.2367042536</v>
      </c>
      <c r="BU223" s="25" t="n">
        <f aca="false">BI223+BO223</f>
        <v>52712.3745397746</v>
      </c>
      <c r="BV223" s="27" t="n">
        <f aca="false">IFERROR(IRR(BP223:BU223,0.1),NA())*100</f>
        <v>9.72469928786155</v>
      </c>
    </row>
    <row r="224" customFormat="false" ht="15" hidden="false" customHeight="true" outlineLevel="0" collapsed="false">
      <c r="A224" s="23" t="n">
        <v>223</v>
      </c>
      <c r="B224" s="24" t="n">
        <f aca="true">RAND()</f>
        <v>0.894904120710714</v>
      </c>
      <c r="C224" s="25" t="n">
        <f aca="false">IF(B224&lt;=(Datos!$D$14-Datos!$C$14)/(Datos!$E$14-Datos!$C$14),Datos!$C$14+SQRT((Datos!$E$14-Datos!$C$14)*(Datos!$D$14-Datos!$C$14)*B224),Datos!$E$14-SQRT((Datos!$E$14-Datos!$C$14)*(Datos!$E$14-Datos!$D$14)*(1-B224)))</f>
        <v>88769.9040455059</v>
      </c>
      <c r="D224" s="24" t="n">
        <f aca="true">RAND()</f>
        <v>0.103753704148538</v>
      </c>
      <c r="E224" s="25" t="n">
        <f aca="false">IF(D224&lt;=(Datos!$D$15-Datos!$C$15)/(Datos!$E$15-Datos!$C$15),Datos!$C$15+SQRT((Datos!$E$15-Datos!$C$15)*(Datos!$D$15-Datos!$C$15)*D224),Datos!$E$15-SQRT((Datos!$E$15-Datos!$C$15)*(Datos!$E$15-Datos!$D$15)*(1-D224)))</f>
        <v>27789.5389961677</v>
      </c>
      <c r="F224" s="24" t="n">
        <f aca="true">RAND()</f>
        <v>0.567692890260091</v>
      </c>
      <c r="G224" s="25" t="n">
        <f aca="false">IF(F224&lt;=(Datos!$D$19-Datos!$C$19)/(Datos!$E$19-Datos!$C$19),Datos!$C$19+SQRT((Datos!$E$19-Datos!$C$19)*(Datos!$D$19-Datos!$C$19)*F224),Datos!$E$19-SQRT((Datos!$E$19-Datos!$C$19)*(Datos!$E$19-Datos!$D$19)*(1-F224)))</f>
        <v>39227.8888993645</v>
      </c>
      <c r="H224" s="24" t="n">
        <f aca="true">RAND()</f>
        <v>0.785808449134567</v>
      </c>
      <c r="I224" s="25" t="n">
        <f aca="false">IF(H224&lt;=(Datos!$D$19-Datos!$C$19)/(Datos!$E$19-Datos!$C$19),Datos!$C$19+SQRT((Datos!$E$19-Datos!$C$19)*(Datos!$D$19-Datos!$C$19)*H224),Datos!$E$19-SQRT((Datos!$E$19-Datos!$C$19)*(Datos!$E$19-Datos!$D$19)*(1-H224)))</f>
        <v>40991.9622862419</v>
      </c>
      <c r="J224" s="24" t="n">
        <f aca="true">RAND()</f>
        <v>0.884540234675909</v>
      </c>
      <c r="K224" s="25" t="n">
        <f aca="false">IF(J224&lt;=(Datos!$D$19-Datos!$C$19)/(Datos!$E$19-Datos!$C$19),Datos!$C$19+SQRT((Datos!$E$19-Datos!$C$19)*(Datos!$D$19-Datos!$C$19)*J224),Datos!$E$19-SQRT((Datos!$E$19-Datos!$C$19)*(Datos!$E$19-Datos!$D$19)*(1-J224)))</f>
        <v>42057.3001513395</v>
      </c>
      <c r="L224" s="24" t="n">
        <f aca="true">RAND()</f>
        <v>0.154957422571031</v>
      </c>
      <c r="M224" s="25" t="n">
        <f aca="false">IF(L224&lt;=(Datos!$D$19-Datos!$C$19)/(Datos!$E$19-Datos!$C$19),Datos!$C$19+SQRT((Datos!$E$19-Datos!$C$19)*(Datos!$D$19-Datos!$C$19)*L224),Datos!$E$19-SQRT((Datos!$E$19-Datos!$C$19)*(Datos!$E$19-Datos!$D$19)*(1-L224)))</f>
        <v>34821.1630739537</v>
      </c>
      <c r="N224" s="24" t="n">
        <f aca="true">RAND()</f>
        <v>0.809842799346955</v>
      </c>
      <c r="O224" s="25" t="n">
        <f aca="false">IF(N224&lt;=(Datos!$D$19-Datos!$C$19)/(Datos!$E$19-Datos!$C$19),Datos!$C$19+SQRT((Datos!$E$19-Datos!$C$19)*(Datos!$D$19-Datos!$C$19)*N224),Datos!$E$19-SQRT((Datos!$E$19-Datos!$C$19)*(Datos!$E$19-Datos!$D$19)*(1-N224)))</f>
        <v>41223.521475107</v>
      </c>
      <c r="P224" s="24" t="n">
        <f aca="true">RAND()</f>
        <v>0.320700332329789</v>
      </c>
      <c r="Q224" s="26" t="n">
        <f aca="false">IF(P224&lt;=(Datos!$D$23-Datos!$C$23)/(Datos!$E$23-Datos!$C$23),Datos!$C$23+SQRT((Datos!$E$23-Datos!$C$23)*(Datos!$D$23-Datos!$C$23)*P224),Datos!$E$23-SQRT((Datos!$E$23-Datos!$C$23)*(Datos!$E$23-Datos!$D$23)*(1-P224)))</f>
        <v>0.144026248108967</v>
      </c>
      <c r="R224" s="24" t="n">
        <f aca="true">RAND()</f>
        <v>0.196351010550365</v>
      </c>
      <c r="S224" s="26" t="n">
        <f aca="false">IF(R224&lt;=(Datos!$D$24-Datos!$C$24)/(Datos!$E$24-Datos!$C$24),Datos!$C$24+SQRT((Datos!$E$24-Datos!$C$24)*(Datos!$D$24-Datos!$C$24)*R224),Datos!$E$24-SQRT((Datos!$E$24-Datos!$C$24)*(Datos!$E$24-Datos!$D$24)*(1-R224)))</f>
        <v>0.138799782418705</v>
      </c>
      <c r="T224" s="24" t="n">
        <f aca="true">RAND()</f>
        <v>0.798298453024053</v>
      </c>
      <c r="U224" s="26" t="n">
        <f aca="false">IF(T224&lt;=(Datos!$D$25-Datos!$C$25)/(Datos!$E$25-Datos!$C$25),Datos!$C$25+SQRT((Datos!$E$25-Datos!$C$25)*(Datos!$D$25-Datos!$C$25)*T224),Datos!$E$25-SQRT((Datos!$E$25-Datos!$C$25)*(Datos!$E$25-Datos!$D$25)*(1-T224)))</f>
        <v>0.196235229192507</v>
      </c>
      <c r="V224" s="24" t="n">
        <f aca="true">RAND()</f>
        <v>0.235216912046808</v>
      </c>
      <c r="W224" s="26" t="n">
        <f aca="false">IF(V224&lt;=(Datos!$D$26-Datos!$C$26)/(Datos!$E$26-Datos!$C$26),Datos!$C$26+SQRT((Datos!$E$26-Datos!$C$26)*(Datos!$D$26-Datos!$C$26)*V224),Datos!$E$26-SQRT((Datos!$E$26-Datos!$C$26)*(Datos!$E$26-Datos!$D$26)*(1-V224)))</f>
        <v>0.198146726340184</v>
      </c>
      <c r="X224" s="24" t="n">
        <f aca="true">RAND()</f>
        <v>0.997689263754643</v>
      </c>
      <c r="Y224" s="26" t="n">
        <f aca="false">IF(X224&lt;=(Datos!$D$27-Datos!$C$27)/(Datos!$E$27-Datos!$C$27),Datos!$C$27+SQRT((Datos!$E$27-Datos!$C$27)*(Datos!$D$27-Datos!$C$27)*X224),Datos!$E$27-SQRT((Datos!$E$27-Datos!$C$27)*(Datos!$E$27-Datos!$D$27)*(1-X224)))</f>
        <v>0.276467582170109</v>
      </c>
      <c r="Z224" s="24" t="n">
        <f aca="false">(1+Q224)</f>
        <v>1.14402624810897</v>
      </c>
      <c r="AA224" s="24" t="n">
        <f aca="false">Z224*(1+S224)</f>
        <v>1.30281684242778</v>
      </c>
      <c r="AB224" s="24" t="n">
        <f aca="false">AA224*(1+U224)</f>
        <v>1.55847540409745</v>
      </c>
      <c r="AC224" s="24" t="n">
        <f aca="false">AB224*(1+W224)</f>
        <v>1.86728220350106</v>
      </c>
      <c r="AD224" s="24" t="n">
        <f aca="false">AC224*(1+Y224)</f>
        <v>2.38352519953227</v>
      </c>
      <c r="AE224" s="23" t="n">
        <f aca="false">E224*Q224</f>
        <v>4002.42303829585</v>
      </c>
      <c r="AF224" s="23" t="n">
        <f aca="false">AE224*(1+S224)</f>
        <v>4557.95848515893</v>
      </c>
      <c r="AG224" s="23" t="n">
        <f aca="false">AF224*(1+U224)</f>
        <v>5452.39051314403</v>
      </c>
      <c r="AH224" s="23" t="n">
        <f aca="false">AG224*(1+W224)</f>
        <v>6532.76384405179</v>
      </c>
      <c r="AI224" s="23" t="n">
        <f aca="false">AH224*(1+Y224)</f>
        <v>8338.8612689051</v>
      </c>
      <c r="AJ224" s="25" t="n">
        <f aca="false">G224*Z224</f>
        <v>44877.7345587753</v>
      </c>
      <c r="AK224" s="25" t="n">
        <f aca="false">I224*AA224</f>
        <v>53405.0188706802</v>
      </c>
      <c r="AL224" s="25" t="n">
        <f aca="false">K224*AB224</f>
        <v>65545.2678486066</v>
      </c>
      <c r="AM224" s="25" t="n">
        <f aca="false">M224*AC224</f>
        <v>65020.9381132019</v>
      </c>
      <c r="AN224" s="25" t="n">
        <f aca="false">O224*AD224</f>
        <v>98257.3022493771</v>
      </c>
      <c r="AO224" s="25" t="n">
        <f aca="false">C224/Datos!$D$8</f>
        <v>17753.9808091012</v>
      </c>
      <c r="AP224" s="25" t="n">
        <f aca="false">AJ224-AO224</f>
        <v>27123.7537496741</v>
      </c>
      <c r="AQ224" s="25" t="n">
        <f aca="false">AK224-AO224</f>
        <v>35651.038061579</v>
      </c>
      <c r="AR224" s="25" t="n">
        <f aca="false">AL224-AO224</f>
        <v>47791.2870395054</v>
      </c>
      <c r="AS224" s="25" t="n">
        <f aca="false">AM224-AO224</f>
        <v>47266.9573041008</v>
      </c>
      <c r="AT224" s="25" t="n">
        <f aca="false">AN224-AO224</f>
        <v>80503.3214402759</v>
      </c>
      <c r="AU224" s="25" t="n">
        <f aca="false">AP224*Datos!$D$6</f>
        <v>13561.8768748371</v>
      </c>
      <c r="AV224" s="25" t="n">
        <f aca="false">AQ224*Datos!$D$6</f>
        <v>17825.5190307895</v>
      </c>
      <c r="AW224" s="25" t="n">
        <f aca="false">AR224*Datos!$D$6</f>
        <v>23895.6435197527</v>
      </c>
      <c r="AX224" s="25" t="n">
        <f aca="false">AS224*Datos!$D$6</f>
        <v>23633.4786520504</v>
      </c>
      <c r="AY224" s="25" t="n">
        <f aca="false">AT224*Datos!$D$6</f>
        <v>40251.660720138</v>
      </c>
      <c r="AZ224" s="25" t="n">
        <f aca="false">AJ224-AU224-AE224</f>
        <v>27313.4346456424</v>
      </c>
      <c r="BA224" s="25" t="n">
        <f aca="false">AK224-AV224-AF224</f>
        <v>31021.5413547318</v>
      </c>
      <c r="BB224" s="25" t="n">
        <f aca="false">AL224-AW224-AG224</f>
        <v>36197.2338157099</v>
      </c>
      <c r="BC224" s="25" t="n">
        <f aca="false">AM224-AX224-AH224</f>
        <v>34854.6956170998</v>
      </c>
      <c r="BD224" s="25" t="n">
        <f aca="false">AN224-AY224-AI224</f>
        <v>49666.7802603341</v>
      </c>
      <c r="BE224" s="25" t="n">
        <f aca="false">AZ224/Z224</f>
        <v>23874.8321472436</v>
      </c>
      <c r="BF224" s="25" t="n">
        <f aca="false">BA224/AA224</f>
        <v>23811.1301178173</v>
      </c>
      <c r="BG224" s="25" t="n">
        <f aca="false">BB224/AB224</f>
        <v>23226.0539502531</v>
      </c>
      <c r="BH224" s="25" t="n">
        <f aca="false">BC224/AC224</f>
        <v>18666.0032167334</v>
      </c>
      <c r="BI224" s="25" t="n">
        <f aca="false">BD224/AD224</f>
        <v>20837.531010824</v>
      </c>
      <c r="BJ224" s="25" t="n">
        <f aca="false">E224*AD224</f>
        <v>66237.0664807504</v>
      </c>
      <c r="BK224" s="25" t="n">
        <f aca="false">0.2*C224*AD224</f>
        <v>42317.060650505</v>
      </c>
      <c r="BL224" s="25" t="n">
        <f aca="false">BJ224+BK224</f>
        <v>108554.127131255</v>
      </c>
      <c r="BM224" s="25" t="n">
        <f aca="false">BK224*Datos!$D$6</f>
        <v>21158.5303252525</v>
      </c>
      <c r="BN224" s="25" t="n">
        <f aca="false">BL224-BM224</f>
        <v>87395.596806003</v>
      </c>
      <c r="BO224" s="25" t="n">
        <f aca="false">BN224/AD224</f>
        <v>36666.5294007183</v>
      </c>
      <c r="BP224" s="25" t="n">
        <f aca="false">-(C224+E224)</f>
        <v>-116559.443041674</v>
      </c>
      <c r="BQ224" s="25" t="n">
        <f aca="false">BE224</f>
        <v>23874.8321472436</v>
      </c>
      <c r="BR224" s="25" t="n">
        <f aca="false">BF224</f>
        <v>23811.1301178173</v>
      </c>
      <c r="BS224" s="25" t="n">
        <f aca="false">BG224</f>
        <v>23226.0539502531</v>
      </c>
      <c r="BT224" s="25" t="n">
        <f aca="false">BH224</f>
        <v>18666.0032167334</v>
      </c>
      <c r="BU224" s="25" t="n">
        <f aca="false">BI224+BO224</f>
        <v>57504.0604115423</v>
      </c>
      <c r="BV224" s="27" t="n">
        <f aca="false">IFERROR(IRR(BP224:BU224,0.1),NA())*100</f>
        <v>7.21076666039042</v>
      </c>
    </row>
    <row r="225" customFormat="false" ht="15" hidden="false" customHeight="true" outlineLevel="0" collapsed="false">
      <c r="A225" s="23" t="n">
        <v>224</v>
      </c>
      <c r="B225" s="24" t="n">
        <f aca="true">RAND()</f>
        <v>0.398275691943869</v>
      </c>
      <c r="C225" s="25" t="n">
        <f aca="false">IF(B225&lt;=(Datos!$D$14-Datos!$C$14)/(Datos!$E$14-Datos!$C$14),Datos!$C$14+SQRT((Datos!$E$14-Datos!$C$14)*(Datos!$D$14-Datos!$C$14)*B225),Datos!$E$14-SQRT((Datos!$E$14-Datos!$C$14)*(Datos!$E$14-Datos!$D$14)*(1-B225)))</f>
        <v>73128.6552315044</v>
      </c>
      <c r="D225" s="24" t="n">
        <f aca="true">RAND()</f>
        <v>0.322278531229749</v>
      </c>
      <c r="E225" s="25" t="n">
        <f aca="false">IF(D225&lt;=(Datos!$D$15-Datos!$C$15)/(Datos!$E$15-Datos!$C$15),Datos!$C$15+SQRT((Datos!$E$15-Datos!$C$15)*(Datos!$D$15-Datos!$C$15)*D225),Datos!$E$15-SQRT((Datos!$E$15-Datos!$C$15)*(Datos!$E$15-Datos!$D$15)*(1-D225)))</f>
        <v>29916.3899196698</v>
      </c>
      <c r="F225" s="24" t="n">
        <f aca="true">RAND()</f>
        <v>0.787293780595023</v>
      </c>
      <c r="G225" s="25" t="n">
        <f aca="false">IF(F225&lt;=(Datos!$D$19-Datos!$C$19)/(Datos!$E$19-Datos!$C$19),Datos!$C$19+SQRT((Datos!$E$19-Datos!$C$19)*(Datos!$D$19-Datos!$C$19)*F225),Datos!$E$19-SQRT((Datos!$E$19-Datos!$C$19)*(Datos!$E$19-Datos!$D$19)*(1-F225)))</f>
        <v>41005.8835200544</v>
      </c>
      <c r="H225" s="24" t="n">
        <f aca="true">RAND()</f>
        <v>0.632281778399925</v>
      </c>
      <c r="I225" s="25" t="n">
        <f aca="false">IF(H225&lt;=(Datos!$D$19-Datos!$C$19)/(Datos!$E$19-Datos!$C$19),Datos!$C$19+SQRT((Datos!$E$19-Datos!$C$19)*(Datos!$D$19-Datos!$C$19)*H225),Datos!$E$19-SQRT((Datos!$E$19-Datos!$C$19)*(Datos!$E$19-Datos!$D$19)*(1-H225)))</f>
        <v>39738.6994388362</v>
      </c>
      <c r="J225" s="24" t="n">
        <f aca="true">RAND()</f>
        <v>0.0640891672863388</v>
      </c>
      <c r="K225" s="25" t="n">
        <f aca="false">IF(J225&lt;=(Datos!$D$19-Datos!$C$19)/(Datos!$E$19-Datos!$C$19),Datos!$C$19+SQRT((Datos!$E$19-Datos!$C$19)*(Datos!$D$19-Datos!$C$19)*J225),Datos!$E$19-SQRT((Datos!$E$19-Datos!$C$19)*(Datos!$E$19-Datos!$D$19)*(1-J225)))</f>
        <v>33100.5443220426</v>
      </c>
      <c r="L225" s="24" t="n">
        <f aca="true">RAND()</f>
        <v>0.907211951587215</v>
      </c>
      <c r="M225" s="25" t="n">
        <f aca="false">IF(L225&lt;=(Datos!$D$19-Datos!$C$19)/(Datos!$E$19-Datos!$C$19),Datos!$C$19+SQRT((Datos!$E$19-Datos!$C$19)*(Datos!$D$19-Datos!$C$19)*L225),Datos!$E$19-SQRT((Datos!$E$19-Datos!$C$19)*(Datos!$E$19-Datos!$D$19)*(1-L225)))</f>
        <v>42361.9886977196</v>
      </c>
      <c r="N225" s="24" t="n">
        <f aca="true">RAND()</f>
        <v>0.772597698140537</v>
      </c>
      <c r="O225" s="25" t="n">
        <f aca="false">IF(N225&lt;=(Datos!$D$19-Datos!$C$19)/(Datos!$E$19-Datos!$C$19),Datos!$C$19+SQRT((Datos!$E$19-Datos!$C$19)*(Datos!$D$19-Datos!$C$19)*N225),Datos!$E$19-SQRT((Datos!$E$19-Datos!$C$19)*(Datos!$E$19-Datos!$D$19)*(1-N225)))</f>
        <v>40870.2091288469</v>
      </c>
      <c r="P225" s="24" t="n">
        <f aca="true">RAND()</f>
        <v>0.285961181816434</v>
      </c>
      <c r="Q225" s="26" t="n">
        <f aca="false">IF(P225&lt;=(Datos!$D$23-Datos!$C$23)/(Datos!$E$23-Datos!$C$23),Datos!$C$23+SQRT((Datos!$E$23-Datos!$C$23)*(Datos!$D$23-Datos!$C$23)*P225),Datos!$E$23-SQRT((Datos!$E$23-Datos!$C$23)*(Datos!$E$23-Datos!$D$23)*(1-P225)))</f>
        <v>0.142687664649972</v>
      </c>
      <c r="R225" s="24" t="n">
        <f aca="true">RAND()</f>
        <v>0.879949166378202</v>
      </c>
      <c r="S225" s="26" t="n">
        <f aca="false">IF(R225&lt;=(Datos!$D$24-Datos!$C$24)/(Datos!$E$24-Datos!$C$24),Datos!$C$24+SQRT((Datos!$E$24-Datos!$C$24)*(Datos!$D$24-Datos!$C$24)*R225),Datos!$E$24-SQRT((Datos!$E$24-Datos!$C$24)*(Datos!$E$24-Datos!$D$24)*(1-R225)))</f>
        <v>0.165299948962019</v>
      </c>
      <c r="T225" s="24" t="n">
        <f aca="true">RAND()</f>
        <v>0.144294445870271</v>
      </c>
      <c r="U225" s="26" t="n">
        <f aca="false">IF(T225&lt;=(Datos!$D$25-Datos!$C$25)/(Datos!$E$25-Datos!$C$25),Datos!$C$25+SQRT((Datos!$E$25-Datos!$C$25)*(Datos!$D$25-Datos!$C$25)*T225),Datos!$E$25-SQRT((Datos!$E$25-Datos!$C$25)*(Datos!$E$25-Datos!$D$25)*(1-T225)))</f>
        <v>0.167407421874809</v>
      </c>
      <c r="V225" s="24" t="n">
        <f aca="true">RAND()</f>
        <v>0.113424846575519</v>
      </c>
      <c r="W225" s="26" t="n">
        <f aca="false">IF(V225&lt;=(Datos!$D$26-Datos!$C$26)/(Datos!$E$26-Datos!$C$26),Datos!$C$26+SQRT((Datos!$E$26-Datos!$C$26)*(Datos!$D$26-Datos!$C$26)*V225),Datos!$E$26-SQRT((Datos!$E$26-Datos!$C$26)*(Datos!$E$26-Datos!$D$26)*(1-V225)))</f>
        <v>0.192601380289703</v>
      </c>
      <c r="X225" s="24" t="n">
        <f aca="true">RAND()</f>
        <v>0.255956639783482</v>
      </c>
      <c r="Y225" s="26" t="n">
        <f aca="false">IF(X225&lt;=(Datos!$D$27-Datos!$C$27)/(Datos!$E$27-Datos!$C$27),Datos!$C$27+SQRT((Datos!$E$27-Datos!$C$27)*(Datos!$D$27-Datos!$C$27)*X225),Datos!$E$27-SQRT((Datos!$E$27-Datos!$C$27)*(Datos!$E$27-Datos!$D$27)*(1-X225)))</f>
        <v>0.216288456162647</v>
      </c>
      <c r="Z225" s="24" t="n">
        <f aca="false">(1+Q225)</f>
        <v>1.14268766464997</v>
      </c>
      <c r="AA225" s="24" t="n">
        <f aca="false">Z225*(1+S225)</f>
        <v>1.33157387729614</v>
      </c>
      <c r="AB225" s="24" t="n">
        <f aca="false">AA225*(1+U225)</f>
        <v>1.55448922713013</v>
      </c>
      <c r="AC225" s="24" t="n">
        <f aca="false">AB225*(1+W225)</f>
        <v>1.85388599792087</v>
      </c>
      <c r="AD225" s="24" t="n">
        <f aca="false">AC225*(1+Y225)</f>
        <v>2.25486013831272</v>
      </c>
      <c r="AE225" s="23" t="n">
        <f aca="false">E225*Q225</f>
        <v>4268.69981239565</v>
      </c>
      <c r="AF225" s="23" t="n">
        <f aca="false">AE225*(1+S225)</f>
        <v>4974.31567351883</v>
      </c>
      <c r="AG225" s="23" t="n">
        <f aca="false">AF225*(1+U225)</f>
        <v>5807.05303601407</v>
      </c>
      <c r="AH225" s="23" t="n">
        <f aca="false">AG225*(1+W225)</f>
        <v>6925.49946616589</v>
      </c>
      <c r="AI225" s="23" t="n">
        <f aca="false">AH225*(1+Y225)</f>
        <v>8423.40505385815</v>
      </c>
      <c r="AJ225" s="25" t="n">
        <f aca="false">G225*Z225</f>
        <v>46856.9172764397</v>
      </c>
      <c r="AK225" s="25" t="n">
        <f aca="false">I225*AA225</f>
        <v>52915.0140904771</v>
      </c>
      <c r="AL225" s="25" t="n">
        <f aca="false">K225*AB225</f>
        <v>51454.4395607587</v>
      </c>
      <c r="AM225" s="25" t="n">
        <f aca="false">M225*AC225</f>
        <v>78534.2976907845</v>
      </c>
      <c r="AN225" s="25" t="n">
        <f aca="false">O225*AD225</f>
        <v>92156.6054091415</v>
      </c>
      <c r="AO225" s="25" t="n">
        <f aca="false">C225/Datos!$D$8</f>
        <v>14625.7310463009</v>
      </c>
      <c r="AP225" s="25" t="n">
        <f aca="false">AJ225-AO225</f>
        <v>32231.1862301388</v>
      </c>
      <c r="AQ225" s="25" t="n">
        <f aca="false">AK225-AO225</f>
        <v>38289.2830441762</v>
      </c>
      <c r="AR225" s="25" t="n">
        <f aca="false">AL225-AO225</f>
        <v>36828.7085144578</v>
      </c>
      <c r="AS225" s="25" t="n">
        <f aca="false">AM225-AO225</f>
        <v>63908.5666444837</v>
      </c>
      <c r="AT225" s="25" t="n">
        <f aca="false">AN225-AO225</f>
        <v>77530.8743628406</v>
      </c>
      <c r="AU225" s="25" t="n">
        <f aca="false">AP225*Datos!$D$6</f>
        <v>16115.5931150694</v>
      </c>
      <c r="AV225" s="25" t="n">
        <f aca="false">AQ225*Datos!$D$6</f>
        <v>19144.6415220881</v>
      </c>
      <c r="AW225" s="25" t="n">
        <f aca="false">AR225*Datos!$D$6</f>
        <v>18414.3542572289</v>
      </c>
      <c r="AX225" s="25" t="n">
        <f aca="false">AS225*Datos!$D$6</f>
        <v>31954.2833222418</v>
      </c>
      <c r="AY225" s="25" t="n">
        <f aca="false">AT225*Datos!$D$6</f>
        <v>38765.4371814203</v>
      </c>
      <c r="AZ225" s="25" t="n">
        <f aca="false">AJ225-AU225-AE225</f>
        <v>26472.6243489746</v>
      </c>
      <c r="BA225" s="25" t="n">
        <f aca="false">AK225-AV225-AF225</f>
        <v>28796.0568948702</v>
      </c>
      <c r="BB225" s="25" t="n">
        <f aca="false">AL225-AW225-AG225</f>
        <v>27233.0322675157</v>
      </c>
      <c r="BC225" s="25" t="n">
        <f aca="false">AM225-AX225-AH225</f>
        <v>39654.5149023768</v>
      </c>
      <c r="BD225" s="25" t="n">
        <f aca="false">AN225-AY225-AI225</f>
        <v>44967.763173863</v>
      </c>
      <c r="BE225" s="25" t="n">
        <f aca="false">AZ225/Z225</f>
        <v>23166.9818165787</v>
      </c>
      <c r="BF225" s="25" t="n">
        <f aca="false">BA225/AA225</f>
        <v>21625.5796136093</v>
      </c>
      <c r="BG225" s="25" t="n">
        <f aca="false">BB225/AB225</f>
        <v>17518.9585056133</v>
      </c>
      <c r="BH225" s="25" t="n">
        <f aca="false">BC225/AC225</f>
        <v>21389.9425028558</v>
      </c>
      <c r="BI225" s="25" t="n">
        <f aca="false">BD225/AD225</f>
        <v>19942.595289973</v>
      </c>
      <c r="BJ225" s="25" t="n">
        <f aca="false">E225*AD225</f>
        <v>67457.275112084</v>
      </c>
      <c r="BK225" s="25" t="n">
        <f aca="false">0.2*C225*AD225</f>
        <v>32978.9779299866</v>
      </c>
      <c r="BL225" s="25" t="n">
        <f aca="false">BJ225+BK225</f>
        <v>100436.253042071</v>
      </c>
      <c r="BM225" s="25" t="n">
        <f aca="false">BK225*Datos!$D$6</f>
        <v>16489.4889649933</v>
      </c>
      <c r="BN225" s="25" t="n">
        <f aca="false">BL225-BM225</f>
        <v>83946.7640770773</v>
      </c>
      <c r="BO225" s="25" t="n">
        <f aca="false">BN225/AD225</f>
        <v>37229.2554428203</v>
      </c>
      <c r="BP225" s="25" t="n">
        <f aca="false">-(C225+E225)</f>
        <v>-103045.045151174</v>
      </c>
      <c r="BQ225" s="25" t="n">
        <f aca="false">BE225</f>
        <v>23166.9818165787</v>
      </c>
      <c r="BR225" s="25" t="n">
        <f aca="false">BF225</f>
        <v>21625.5796136093</v>
      </c>
      <c r="BS225" s="25" t="n">
        <f aca="false">BG225</f>
        <v>17518.9585056133</v>
      </c>
      <c r="BT225" s="25" t="n">
        <f aca="false">BH225</f>
        <v>21389.9425028558</v>
      </c>
      <c r="BU225" s="25" t="n">
        <f aca="false">BI225+BO225</f>
        <v>57171.8507327932</v>
      </c>
      <c r="BV225" s="27" t="n">
        <f aca="false">IFERROR(IRR(BP225:BU225,0.1),NA())*100</f>
        <v>9.72340325608543</v>
      </c>
    </row>
    <row r="226" customFormat="false" ht="15" hidden="false" customHeight="true" outlineLevel="0" collapsed="false">
      <c r="A226" s="23" t="n">
        <v>225</v>
      </c>
      <c r="B226" s="24" t="n">
        <f aca="true">RAND()</f>
        <v>0.983154614042417</v>
      </c>
      <c r="C226" s="25" t="n">
        <f aca="false">IF(B226&lt;=(Datos!$D$14-Datos!$C$14)/(Datos!$E$14-Datos!$C$14),Datos!$C$14+SQRT((Datos!$E$14-Datos!$C$14)*(Datos!$D$14-Datos!$C$14)*B226),Datos!$E$14-SQRT((Datos!$E$14-Datos!$C$14)*(Datos!$E$14-Datos!$D$14)*(1-B226)))</f>
        <v>95503.9502728396</v>
      </c>
      <c r="D226" s="24" t="n">
        <f aca="true">RAND()</f>
        <v>0.213048440660283</v>
      </c>
      <c r="E226" s="25" t="n">
        <f aca="false">IF(D226&lt;=(Datos!$D$15-Datos!$C$15)/(Datos!$E$15-Datos!$C$15),Datos!$C$15+SQRT((Datos!$E$15-Datos!$C$15)*(Datos!$D$15-Datos!$C$15)*D226),Datos!$E$15-SQRT((Datos!$E$15-Datos!$C$15)*(Datos!$E$15-Datos!$D$15)*(1-D226)))</f>
        <v>28997.3282389017</v>
      </c>
      <c r="F226" s="24" t="n">
        <f aca="true">RAND()</f>
        <v>0.925076726281129</v>
      </c>
      <c r="G226" s="25" t="n">
        <f aca="false">IF(F226&lt;=(Datos!$D$19-Datos!$C$19)/(Datos!$E$19-Datos!$C$19),Datos!$C$19+SQRT((Datos!$E$19-Datos!$C$19)*(Datos!$D$19-Datos!$C$19)*F226),Datos!$E$19-SQRT((Datos!$E$19-Datos!$C$19)*(Datos!$E$19-Datos!$D$19)*(1-F226)))</f>
        <v>42629.5052143244</v>
      </c>
      <c r="H226" s="24" t="n">
        <f aca="true">RAND()</f>
        <v>0.955024095967613</v>
      </c>
      <c r="I226" s="25" t="n">
        <f aca="false">IF(H226&lt;=(Datos!$D$19-Datos!$C$19)/(Datos!$E$19-Datos!$C$19),Datos!$C$19+SQRT((Datos!$E$19-Datos!$C$19)*(Datos!$D$19-Datos!$C$19)*H226),Datos!$E$19-SQRT((Datos!$E$19-Datos!$C$19)*(Datos!$E$19-Datos!$D$19)*(1-H226)))</f>
        <v>43163.3746156527</v>
      </c>
      <c r="J226" s="24" t="n">
        <f aca="true">RAND()</f>
        <v>0.586455479577278</v>
      </c>
      <c r="K226" s="25" t="n">
        <f aca="false">IF(J226&lt;=(Datos!$D$19-Datos!$C$19)/(Datos!$E$19-Datos!$C$19),Datos!$C$19+SQRT((Datos!$E$19-Datos!$C$19)*(Datos!$D$19-Datos!$C$19)*J226),Datos!$E$19-SQRT((Datos!$E$19-Datos!$C$19)*(Datos!$E$19-Datos!$D$19)*(1-J226)))</f>
        <v>39379.1429212158</v>
      </c>
      <c r="L226" s="24" t="n">
        <f aca="true">RAND()</f>
        <v>0.214955635314324</v>
      </c>
      <c r="M226" s="25" t="n">
        <f aca="false">IF(L226&lt;=(Datos!$D$19-Datos!$C$19)/(Datos!$E$19-Datos!$C$19),Datos!$C$19+SQRT((Datos!$E$19-Datos!$C$19)*(Datos!$D$19-Datos!$C$19)*L226),Datos!$E$19-SQRT((Datos!$E$19-Datos!$C$19)*(Datos!$E$19-Datos!$D$19)*(1-L226)))</f>
        <v>35678.322401656</v>
      </c>
      <c r="N226" s="24" t="n">
        <f aca="true">RAND()</f>
        <v>0.300077844308706</v>
      </c>
      <c r="O226" s="25" t="n">
        <f aca="false">IF(N226&lt;=(Datos!$D$19-Datos!$C$19)/(Datos!$E$19-Datos!$C$19),Datos!$C$19+SQRT((Datos!$E$19-Datos!$C$19)*(Datos!$D$19-Datos!$C$19)*N226),Datos!$E$19-SQRT((Datos!$E$19-Datos!$C$19)*(Datos!$E$19-Datos!$D$19)*(1-N226)))</f>
        <v>36709.0742018781</v>
      </c>
      <c r="P226" s="24" t="n">
        <f aca="true">RAND()</f>
        <v>0.364488735894504</v>
      </c>
      <c r="Q226" s="26" t="n">
        <f aca="false">IF(P226&lt;=(Datos!$D$23-Datos!$C$23)/(Datos!$E$23-Datos!$C$23),Datos!$C$23+SQRT((Datos!$E$23-Datos!$C$23)*(Datos!$D$23-Datos!$C$23)*P226),Datos!$E$23-SQRT((Datos!$E$23-Datos!$C$23)*(Datos!$E$23-Datos!$D$23)*(1-P226)))</f>
        <v>0.145614053263982</v>
      </c>
      <c r="R226" s="24" t="n">
        <f aca="true">RAND()</f>
        <v>0.484212946273557</v>
      </c>
      <c r="S226" s="26" t="n">
        <f aca="false">IF(R226&lt;=(Datos!$D$24-Datos!$C$24)/(Datos!$E$24-Datos!$C$24),Datos!$C$24+SQRT((Datos!$E$24-Datos!$C$24)*(Datos!$D$24-Datos!$C$24)*R226),Datos!$E$24-SQRT((Datos!$E$24-Datos!$C$24)*(Datos!$E$24-Datos!$D$24)*(1-R226)))</f>
        <v>0.149522589711819</v>
      </c>
      <c r="T226" s="24" t="n">
        <f aca="true">RAND()</f>
        <v>0.580853088571283</v>
      </c>
      <c r="U226" s="26" t="n">
        <f aca="false">IF(T226&lt;=(Datos!$D$25-Datos!$C$25)/(Datos!$E$25-Datos!$C$25),Datos!$C$25+SQRT((Datos!$E$25-Datos!$C$25)*(Datos!$D$25-Datos!$C$25)*T226),Datos!$E$25-SQRT((Datos!$E$25-Datos!$C$25)*(Datos!$E$25-Datos!$D$25)*(1-T226)))</f>
        <v>0.185741988499033</v>
      </c>
      <c r="V226" s="24" t="n">
        <f aca="true">RAND()</f>
        <v>0.971811944184344</v>
      </c>
      <c r="W226" s="26" t="n">
        <f aca="false">IF(V226&lt;=(Datos!$D$26-Datos!$C$26)/(Datos!$E$26-Datos!$C$26),Datos!$C$26+SQRT((Datos!$E$26-Datos!$C$26)*(Datos!$D$26-Datos!$C$26)*V226),Datos!$E$26-SQRT((Datos!$E$26-Datos!$C$26)*(Datos!$E$26-Datos!$D$26)*(1-V226)))</f>
        <v>0.240067316809905</v>
      </c>
      <c r="X226" s="24" t="n">
        <f aca="true">RAND()</f>
        <v>0.0277296413230535</v>
      </c>
      <c r="Y226" s="26" t="n">
        <f aca="false">IF(X226&lt;=(Datos!$D$27-Datos!$C$27)/(Datos!$E$27-Datos!$C$27),Datos!$C$27+SQRT((Datos!$E$27-Datos!$C$27)*(Datos!$D$27-Datos!$C$27)*X226),Datos!$E$27-SQRT((Datos!$E$27-Datos!$C$27)*(Datos!$E$27-Datos!$D$27)*(1-X226)))</f>
        <v>0.198652747053523</v>
      </c>
      <c r="Z226" s="24" t="n">
        <f aca="false">(1+Q226)</f>
        <v>1.14561405326398</v>
      </c>
      <c r="AA226" s="24" t="n">
        <f aca="false">Z226*(1+S226)</f>
        <v>1.31690923331827</v>
      </c>
      <c r="AB226" s="24" t="n">
        <f aca="false">AA226*(1+U226)</f>
        <v>1.56151457298754</v>
      </c>
      <c r="AC226" s="24" t="n">
        <f aca="false">AB226*(1+W226)</f>
        <v>1.93638318668422</v>
      </c>
      <c r="AD226" s="24" t="n">
        <f aca="false">AC226*(1+Y226)</f>
        <v>2.3210510260673</v>
      </c>
      <c r="AE226" s="23" t="n">
        <f aca="false">E226*Q226</f>
        <v>4222.41849869261</v>
      </c>
      <c r="AF226" s="23" t="n">
        <f aca="false">AE226*(1+S226)</f>
        <v>4853.76544746422</v>
      </c>
      <c r="AG226" s="23" t="n">
        <f aca="false">AF226*(1+U226)</f>
        <v>5755.31349338412</v>
      </c>
      <c r="AH226" s="23" t="n">
        <f aca="false">AG226*(1+W226)</f>
        <v>7136.97616114068</v>
      </c>
      <c r="AI226" s="23" t="n">
        <f aca="false">AH226*(1+Y226)</f>
        <v>8554.75608120678</v>
      </c>
      <c r="AJ226" s="25" t="n">
        <f aca="false">G226*Z226</f>
        <v>48836.9602572202</v>
      </c>
      <c r="AK226" s="25" t="n">
        <f aca="false">I226*AA226</f>
        <v>56842.2465725282</v>
      </c>
      <c r="AL226" s="25" t="n">
        <f aca="false">K226*AB226</f>
        <v>61491.1055432375</v>
      </c>
      <c r="AM226" s="25" t="n">
        <f aca="false">M226*AC226</f>
        <v>69086.9036276657</v>
      </c>
      <c r="AN226" s="25" t="n">
        <f aca="false">O226*AD226</f>
        <v>85203.6343422496</v>
      </c>
      <c r="AO226" s="25" t="n">
        <f aca="false">C226/Datos!$D$8</f>
        <v>19100.7900545679</v>
      </c>
      <c r="AP226" s="25" t="n">
        <f aca="false">AJ226-AO226</f>
        <v>29736.1702026523</v>
      </c>
      <c r="AQ226" s="25" t="n">
        <f aca="false">AK226-AO226</f>
        <v>37741.4565179603</v>
      </c>
      <c r="AR226" s="25" t="n">
        <f aca="false">AL226-AO226</f>
        <v>42390.3154886695</v>
      </c>
      <c r="AS226" s="25" t="n">
        <f aca="false">AM226-AO226</f>
        <v>49986.1135730978</v>
      </c>
      <c r="AT226" s="25" t="n">
        <f aca="false">AN226-AO226</f>
        <v>66102.8442876817</v>
      </c>
      <c r="AU226" s="25" t="n">
        <f aca="false">AP226*Datos!$D$6</f>
        <v>14868.0851013261</v>
      </c>
      <c r="AV226" s="25" t="n">
        <f aca="false">AQ226*Datos!$D$6</f>
        <v>18870.7282589802</v>
      </c>
      <c r="AW226" s="25" t="n">
        <f aca="false">AR226*Datos!$D$6</f>
        <v>21195.1577443348</v>
      </c>
      <c r="AX226" s="25" t="n">
        <f aca="false">AS226*Datos!$D$6</f>
        <v>24993.0567865489</v>
      </c>
      <c r="AY226" s="25" t="n">
        <f aca="false">AT226*Datos!$D$6</f>
        <v>33051.4221438408</v>
      </c>
      <c r="AZ226" s="25" t="n">
        <f aca="false">AJ226-AU226-AE226</f>
        <v>29746.4566572015</v>
      </c>
      <c r="BA226" s="25" t="n">
        <f aca="false">AK226-AV226-AF226</f>
        <v>33117.7528660839</v>
      </c>
      <c r="BB226" s="25" t="n">
        <f aca="false">AL226-AW226-AG226</f>
        <v>34540.6343055186</v>
      </c>
      <c r="BC226" s="25" t="n">
        <f aca="false">AM226-AX226-AH226</f>
        <v>36956.8706799761</v>
      </c>
      <c r="BD226" s="25" t="n">
        <f aca="false">AN226-AY226-AI226</f>
        <v>43597.456117202</v>
      </c>
      <c r="BE226" s="25" t="n">
        <f aca="false">AZ226/Z226</f>
        <v>25965.5130560336</v>
      </c>
      <c r="BF226" s="25" t="n">
        <f aca="false">BA226/AA226</f>
        <v>25148.090717411</v>
      </c>
      <c r="BG226" s="25" t="n">
        <f aca="false">BB226/AB226</f>
        <v>22119.9564211779</v>
      </c>
      <c r="BH226" s="25" t="n">
        <f aca="false">BC226/AC226</f>
        <v>19085.5151677182</v>
      </c>
      <c r="BI226" s="25" t="n">
        <f aca="false">BD226/AD226</f>
        <v>18783.4974878049</v>
      </c>
      <c r="BJ226" s="25" t="n">
        <f aca="false">E226*AD226</f>
        <v>67304.278462113</v>
      </c>
      <c r="BK226" s="25" t="n">
        <f aca="false">0.2*C226*AD226</f>
        <v>44333.9083548509</v>
      </c>
      <c r="BL226" s="25" t="n">
        <f aca="false">BJ226+BK226</f>
        <v>111638.186816964</v>
      </c>
      <c r="BM226" s="25" t="n">
        <f aca="false">BK226*Datos!$D$6</f>
        <v>22166.9541774254</v>
      </c>
      <c r="BN226" s="25" t="n">
        <f aca="false">BL226-BM226</f>
        <v>89471.2326395385</v>
      </c>
      <c r="BO226" s="25" t="n">
        <f aca="false">BN226/AD226</f>
        <v>38547.7232661857</v>
      </c>
      <c r="BP226" s="25" t="n">
        <f aca="false">-(C226+E226)</f>
        <v>-124501.278511741</v>
      </c>
      <c r="BQ226" s="25" t="n">
        <f aca="false">BE226</f>
        <v>25965.5130560336</v>
      </c>
      <c r="BR226" s="25" t="n">
        <f aca="false">BF226</f>
        <v>25148.090717411</v>
      </c>
      <c r="BS226" s="25" t="n">
        <f aca="false">BG226</f>
        <v>22119.9564211779</v>
      </c>
      <c r="BT226" s="25" t="n">
        <f aca="false">BH226</f>
        <v>19085.5151677182</v>
      </c>
      <c r="BU226" s="25" t="n">
        <f aca="false">BI226+BO226</f>
        <v>57331.2207539906</v>
      </c>
      <c r="BV226" s="27" t="n">
        <f aca="false">IFERROR(IRR(BP226:BU226,0.1),NA())*100</f>
        <v>5.7121386315464</v>
      </c>
    </row>
    <row r="227" customFormat="false" ht="15" hidden="false" customHeight="true" outlineLevel="0" collapsed="false">
      <c r="A227" s="23" t="n">
        <v>226</v>
      </c>
      <c r="B227" s="24" t="n">
        <f aca="true">RAND()</f>
        <v>0.313445850478361</v>
      </c>
      <c r="C227" s="25" t="n">
        <f aca="false">IF(B227&lt;=(Datos!$D$14-Datos!$C$14)/(Datos!$E$14-Datos!$C$14),Datos!$C$14+SQRT((Datos!$E$14-Datos!$C$14)*(Datos!$D$14-Datos!$C$14)*B227),Datos!$E$14-SQRT((Datos!$E$14-Datos!$C$14)*(Datos!$E$14-Datos!$D$14)*(1-B227)))</f>
        <v>71296.9517398245</v>
      </c>
      <c r="D227" s="24" t="n">
        <f aca="true">RAND()</f>
        <v>0.179984047955426</v>
      </c>
      <c r="E227" s="25" t="n">
        <f aca="false">IF(D227&lt;=(Datos!$D$15-Datos!$C$15)/(Datos!$E$15-Datos!$C$15),Datos!$C$15+SQRT((Datos!$E$15-Datos!$C$15)*(Datos!$D$15-Datos!$C$15)*D227),Datos!$E$15-SQRT((Datos!$E$15-Datos!$C$15)*(Datos!$E$15-Datos!$D$15)*(1-D227)))</f>
        <v>28674.0718006943</v>
      </c>
      <c r="F227" s="24" t="n">
        <f aca="true">RAND()</f>
        <v>0.068959150751829</v>
      </c>
      <c r="G227" s="25" t="n">
        <f aca="false">IF(F227&lt;=(Datos!$D$19-Datos!$C$19)/(Datos!$E$19-Datos!$C$19),Datos!$C$19+SQRT((Datos!$E$19-Datos!$C$19)*(Datos!$D$19-Datos!$C$19)*F227),Datos!$E$19-SQRT((Datos!$E$19-Datos!$C$19)*(Datos!$E$19-Datos!$D$19)*(1-F227)))</f>
        <v>33216.1891444339</v>
      </c>
      <c r="H227" s="24" t="n">
        <f aca="true">RAND()</f>
        <v>0.441931623055188</v>
      </c>
      <c r="I227" s="25" t="n">
        <f aca="false">IF(H227&lt;=(Datos!$D$19-Datos!$C$19)/(Datos!$E$19-Datos!$C$19),Datos!$C$19+SQRT((Datos!$E$19-Datos!$C$19)*(Datos!$D$19-Datos!$C$19)*H227),Datos!$E$19-SQRT((Datos!$E$19-Datos!$C$19)*(Datos!$E$19-Datos!$D$19)*(1-H227)))</f>
        <v>38141.8513532414</v>
      </c>
      <c r="J227" s="24" t="n">
        <f aca="true">RAND()</f>
        <v>0.427414492864116</v>
      </c>
      <c r="K227" s="25" t="n">
        <f aca="false">IF(J227&lt;=(Datos!$D$19-Datos!$C$19)/(Datos!$E$19-Datos!$C$19),Datos!$C$19+SQRT((Datos!$E$19-Datos!$C$19)*(Datos!$D$19-Datos!$C$19)*J227),Datos!$E$19-SQRT((Datos!$E$19-Datos!$C$19)*(Datos!$E$19-Datos!$D$19)*(1-J227)))</f>
        <v>38007.0078012712</v>
      </c>
      <c r="L227" s="24" t="n">
        <f aca="true">RAND()</f>
        <v>0.0616534727027824</v>
      </c>
      <c r="M227" s="25" t="n">
        <f aca="false">IF(L227&lt;=(Datos!$D$19-Datos!$C$19)/(Datos!$E$19-Datos!$C$19),Datos!$C$19+SQRT((Datos!$E$19-Datos!$C$19)*(Datos!$D$19-Datos!$C$19)*L227),Datos!$E$19-SQRT((Datos!$E$19-Datos!$C$19)*(Datos!$E$19-Datos!$D$19)*(1-L227)))</f>
        <v>33041.0558865988</v>
      </c>
      <c r="N227" s="24" t="n">
        <f aca="true">RAND()</f>
        <v>0.0758317326798184</v>
      </c>
      <c r="O227" s="25" t="n">
        <f aca="false">IF(N227&lt;=(Datos!$D$19-Datos!$C$19)/(Datos!$E$19-Datos!$C$19),Datos!$C$19+SQRT((Datos!$E$19-Datos!$C$19)*(Datos!$D$19-Datos!$C$19)*N227),Datos!$E$19-SQRT((Datos!$E$19-Datos!$C$19)*(Datos!$E$19-Datos!$D$19)*(1-N227)))</f>
        <v>33372.6487961205</v>
      </c>
      <c r="P227" s="24" t="n">
        <f aca="true">RAND()</f>
        <v>0.89371883947435</v>
      </c>
      <c r="Q227" s="26" t="n">
        <f aca="false">IF(P227&lt;=(Datos!$D$23-Datos!$C$23)/(Datos!$E$23-Datos!$C$23),Datos!$C$23+SQRT((Datos!$E$23-Datos!$C$23)*(Datos!$D$23-Datos!$C$23)*P227),Datos!$E$23-SQRT((Datos!$E$23-Datos!$C$23)*(Datos!$E$23-Datos!$D$23)*(1-P227)))</f>
        <v>0.166168655562594</v>
      </c>
      <c r="R227" s="24" t="n">
        <f aca="true">RAND()</f>
        <v>0.754611447145507</v>
      </c>
      <c r="S227" s="26" t="n">
        <f aca="false">IF(R227&lt;=(Datos!$D$24-Datos!$C$24)/(Datos!$E$24-Datos!$C$24),Datos!$C$24+SQRT((Datos!$E$24-Datos!$C$24)*(Datos!$D$24-Datos!$C$24)*R227),Datos!$E$24-SQRT((Datos!$E$24-Datos!$C$24)*(Datos!$E$24-Datos!$D$24)*(1-R227)))</f>
        <v>0.158983354331909</v>
      </c>
      <c r="T227" s="24" t="n">
        <f aca="true">RAND()</f>
        <v>0.704920451546019</v>
      </c>
      <c r="U227" s="26" t="n">
        <f aca="false">IF(T227&lt;=(Datos!$D$25-Datos!$C$25)/(Datos!$E$25-Datos!$C$25),Datos!$C$25+SQRT((Datos!$E$25-Datos!$C$25)*(Datos!$D$25-Datos!$C$25)*T227),Datos!$E$25-SQRT((Datos!$E$25-Datos!$C$25)*(Datos!$E$25-Datos!$D$25)*(1-T227)))</f>
        <v>0.191255909552203</v>
      </c>
      <c r="V227" s="24" t="n">
        <f aca="true">RAND()</f>
        <v>0.244169485720336</v>
      </c>
      <c r="W227" s="26" t="n">
        <f aca="false">IF(V227&lt;=(Datos!$D$26-Datos!$C$26)/(Datos!$E$26-Datos!$C$26),Datos!$C$26+SQRT((Datos!$E$26-Datos!$C$26)*(Datos!$D$26-Datos!$C$26)*V227),Datos!$E$26-SQRT((Datos!$E$26-Datos!$C$26)*(Datos!$E$26-Datos!$D$26)*(1-V227)))</f>
        <v>0.198488842040768</v>
      </c>
      <c r="X227" s="24" t="n">
        <f aca="true">RAND()</f>
        <v>0.633457543677613</v>
      </c>
      <c r="Y227" s="26" t="n">
        <f aca="false">IF(X227&lt;=(Datos!$D$27-Datos!$C$27)/(Datos!$E$27-Datos!$C$27),Datos!$C$27+SQRT((Datos!$E$27-Datos!$C$27)*(Datos!$D$27-Datos!$C$27)*X227),Datos!$E$27-SQRT((Datos!$E$27-Datos!$C$27)*(Datos!$E$27-Datos!$D$27)*(1-X227)))</f>
        <v>0.235510346549553</v>
      </c>
      <c r="Z227" s="24" t="n">
        <f aca="false">(1+Q227)</f>
        <v>1.16616865556259</v>
      </c>
      <c r="AA227" s="24" t="n">
        <f aca="false">Z227*(1+S227)</f>
        <v>1.35157006014067</v>
      </c>
      <c r="AB227" s="24" t="n">
        <f aca="false">AA227*(1+U227)</f>
        <v>1.6100658213164</v>
      </c>
      <c r="AC227" s="24" t="n">
        <f aca="false">AB227*(1+W227)</f>
        <v>1.92964592179891</v>
      </c>
      <c r="AD227" s="24" t="n">
        <f aca="false">AC227*(1+Y227)</f>
        <v>2.3840975015597</v>
      </c>
      <c r="AE227" s="23" t="n">
        <f aca="false">E227*Q227</f>
        <v>4764.73196062665</v>
      </c>
      <c r="AF227" s="23" t="n">
        <f aca="false">AE227*(1+S227)</f>
        <v>5522.24503021953</v>
      </c>
      <c r="AG227" s="23" t="n">
        <f aca="false">AF227*(1+U227)</f>
        <v>6578.4070262443</v>
      </c>
      <c r="AH227" s="23" t="n">
        <f aca="false">AG227*(1+W227)</f>
        <v>7884.14741935638</v>
      </c>
      <c r="AI227" s="23" t="n">
        <f aca="false">AH227*(1+Y227)</f>
        <v>9740.94571033676</v>
      </c>
      <c r="AJ227" s="25" t="n">
        <f aca="false">G227*Z227</f>
        <v>38735.6786374773</v>
      </c>
      <c r="AK227" s="25" t="n">
        <f aca="false">I227*AA227</f>
        <v>51551.3843273768</v>
      </c>
      <c r="AL227" s="25" t="n">
        <f aca="false">K227*AB227</f>
        <v>61193.7842313323</v>
      </c>
      <c r="AM227" s="25" t="n">
        <f aca="false">M227*AC227</f>
        <v>63757.5387435052</v>
      </c>
      <c r="AN227" s="25" t="n">
        <f aca="false">O227*AD227</f>
        <v>79563.64861526</v>
      </c>
      <c r="AO227" s="25" t="n">
        <f aca="false">C227/Datos!$D$8</f>
        <v>14259.3903479649</v>
      </c>
      <c r="AP227" s="25" t="n">
        <f aca="false">AJ227-AO227</f>
        <v>24476.2882895124</v>
      </c>
      <c r="AQ227" s="25" t="n">
        <f aca="false">AK227-AO227</f>
        <v>37291.9939794119</v>
      </c>
      <c r="AR227" s="25" t="n">
        <f aca="false">AL227-AO227</f>
        <v>46934.3938833675</v>
      </c>
      <c r="AS227" s="25" t="n">
        <f aca="false">AM227-AO227</f>
        <v>49498.1483955403</v>
      </c>
      <c r="AT227" s="25" t="n">
        <f aca="false">AN227-AO227</f>
        <v>65304.2582672951</v>
      </c>
      <c r="AU227" s="25" t="n">
        <f aca="false">AP227*Datos!$D$6</f>
        <v>12238.1441447562</v>
      </c>
      <c r="AV227" s="25" t="n">
        <f aca="false">AQ227*Datos!$D$6</f>
        <v>18645.996989706</v>
      </c>
      <c r="AW227" s="25" t="n">
        <f aca="false">AR227*Datos!$D$6</f>
        <v>23467.1969416837</v>
      </c>
      <c r="AX227" s="25" t="n">
        <f aca="false">AS227*Datos!$D$6</f>
        <v>24749.0741977701</v>
      </c>
      <c r="AY227" s="25" t="n">
        <f aca="false">AT227*Datos!$D$6</f>
        <v>32652.1291336476</v>
      </c>
      <c r="AZ227" s="25" t="n">
        <f aca="false">AJ227-AU227-AE227</f>
        <v>21732.8025320944</v>
      </c>
      <c r="BA227" s="25" t="n">
        <f aca="false">AK227-AV227-AF227</f>
        <v>27383.1423074513</v>
      </c>
      <c r="BB227" s="25" t="n">
        <f aca="false">AL227-AW227-AG227</f>
        <v>31148.1802634043</v>
      </c>
      <c r="BC227" s="25" t="n">
        <f aca="false">AM227-AX227-AH227</f>
        <v>31124.3171263787</v>
      </c>
      <c r="BD227" s="25" t="n">
        <f aca="false">AN227-AY227-AI227</f>
        <v>37170.5737712757</v>
      </c>
      <c r="BE227" s="25" t="n">
        <f aca="false">AZ227/Z227</f>
        <v>18636.071573721</v>
      </c>
      <c r="BF227" s="25" t="n">
        <f aca="false">BA227/AA227</f>
        <v>20260.2462979991</v>
      </c>
      <c r="BG227" s="25" t="n">
        <f aca="false">BB227/AB227</f>
        <v>19345.9049009173</v>
      </c>
      <c r="BH227" s="25" t="n">
        <f aca="false">BC227/AC227</f>
        <v>16129.5483149381</v>
      </c>
      <c r="BI227" s="25" t="n">
        <f aca="false">BD227/AD227</f>
        <v>15591.0459815332</v>
      </c>
      <c r="BJ227" s="25" t="n">
        <f aca="false">E227*AD227</f>
        <v>68361.7829395786</v>
      </c>
      <c r="BK227" s="25" t="n">
        <f aca="false">0.2*C227*AD227</f>
        <v>33995.7769023476</v>
      </c>
      <c r="BL227" s="25" t="n">
        <f aca="false">BJ227+BK227</f>
        <v>102357.559841926</v>
      </c>
      <c r="BM227" s="25" t="n">
        <f aca="false">BK227*Datos!$D$6</f>
        <v>16997.8884511738</v>
      </c>
      <c r="BN227" s="25" t="n">
        <f aca="false">BL227-BM227</f>
        <v>85359.6713907524</v>
      </c>
      <c r="BO227" s="25" t="n">
        <f aca="false">BN227/AD227</f>
        <v>35803.7669746767</v>
      </c>
      <c r="BP227" s="25" t="n">
        <f aca="false">-(C227+E227)</f>
        <v>-99971.0235405187</v>
      </c>
      <c r="BQ227" s="25" t="n">
        <f aca="false">BE227</f>
        <v>18636.071573721</v>
      </c>
      <c r="BR227" s="25" t="n">
        <f aca="false">BF227</f>
        <v>20260.2462979991</v>
      </c>
      <c r="BS227" s="25" t="n">
        <f aca="false">BG227</f>
        <v>19345.9049009173</v>
      </c>
      <c r="BT227" s="25" t="n">
        <f aca="false">BH227</f>
        <v>16129.5483149381</v>
      </c>
      <c r="BU227" s="25" t="n">
        <f aca="false">BI227+BO227</f>
        <v>51394.8129562099</v>
      </c>
      <c r="BV227" s="27" t="n">
        <f aca="false">IFERROR(IRR(BP227:BU227,0.1),NA())*100</f>
        <v>6.96236970221681</v>
      </c>
    </row>
    <row r="228" customFormat="false" ht="15" hidden="false" customHeight="true" outlineLevel="0" collapsed="false">
      <c r="A228" s="23" t="n">
        <v>227</v>
      </c>
      <c r="B228" s="24" t="n">
        <f aca="true">RAND()</f>
        <v>0.804328429611787</v>
      </c>
      <c r="C228" s="25" t="n">
        <f aca="false">IF(B228&lt;=(Datos!$D$14-Datos!$C$14)/(Datos!$E$14-Datos!$C$14),Datos!$C$14+SQRT((Datos!$E$14-Datos!$C$14)*(Datos!$D$14-Datos!$C$14)*B228),Datos!$E$14-SQRT((Datos!$E$14-Datos!$C$14)*(Datos!$E$14-Datos!$D$14)*(1-B228)))</f>
        <v>84676.6229418625</v>
      </c>
      <c r="D228" s="24" t="n">
        <f aca="true">RAND()</f>
        <v>0.479845310002809</v>
      </c>
      <c r="E228" s="25" t="n">
        <f aca="false">IF(D228&lt;=(Datos!$D$15-Datos!$C$15)/(Datos!$E$15-Datos!$C$15),Datos!$C$15+SQRT((Datos!$E$15-Datos!$C$15)*(Datos!$D$15-Datos!$C$15)*D228),Datos!$E$15-SQRT((Datos!$E$15-Datos!$C$15)*(Datos!$E$15-Datos!$D$15)*(1-D228)))</f>
        <v>31166.925591869</v>
      </c>
      <c r="F228" s="24" t="n">
        <f aca="true">RAND()</f>
        <v>0.38323170993918</v>
      </c>
      <c r="G228" s="25" t="n">
        <f aca="false">IF(F228&lt;=(Datos!$D$19-Datos!$C$19)/(Datos!$E$19-Datos!$C$19),Datos!$C$19+SQRT((Datos!$E$19-Datos!$C$19)*(Datos!$D$19-Datos!$C$19)*F228),Datos!$E$19-SQRT((Datos!$E$19-Datos!$C$19)*(Datos!$E$19-Datos!$D$19)*(1-F228)))</f>
        <v>37581.8702502006</v>
      </c>
      <c r="H228" s="24" t="n">
        <f aca="true">RAND()</f>
        <v>0.374225942785037</v>
      </c>
      <c r="I228" s="25" t="n">
        <f aca="false">IF(H228&lt;=(Datos!$D$19-Datos!$C$19)/(Datos!$E$19-Datos!$C$19),Datos!$C$19+SQRT((Datos!$E$19-Datos!$C$19)*(Datos!$D$19-Datos!$C$19)*H228),Datos!$E$19-SQRT((Datos!$E$19-Datos!$C$19)*(Datos!$E$19-Datos!$D$19)*(1-H228)))</f>
        <v>37492.255429292</v>
      </c>
      <c r="J228" s="24" t="n">
        <f aca="true">RAND()</f>
        <v>0.766714297291872</v>
      </c>
      <c r="K228" s="25" t="n">
        <f aca="false">IF(J228&lt;=(Datos!$D$19-Datos!$C$19)/(Datos!$E$19-Datos!$C$19),Datos!$C$19+SQRT((Datos!$E$19-Datos!$C$19)*(Datos!$D$19-Datos!$C$19)*J228),Datos!$E$19-SQRT((Datos!$E$19-Datos!$C$19)*(Datos!$E$19-Datos!$D$19)*(1-J228)))</f>
        <v>40817.1268602658</v>
      </c>
      <c r="L228" s="24" t="n">
        <f aca="true">RAND()</f>
        <v>0.682747967837317</v>
      </c>
      <c r="M228" s="25" t="n">
        <f aca="false">IF(L228&lt;=(Datos!$D$19-Datos!$C$19)/(Datos!$E$19-Datos!$C$19),Datos!$C$19+SQRT((Datos!$E$19-Datos!$C$19)*(Datos!$D$19-Datos!$C$19)*L228),Datos!$E$19-SQRT((Datos!$E$19-Datos!$C$19)*(Datos!$E$19-Datos!$D$19)*(1-L228)))</f>
        <v>40122.1006147932</v>
      </c>
      <c r="N228" s="24" t="n">
        <f aca="true">RAND()</f>
        <v>0.132468557792266</v>
      </c>
      <c r="O228" s="25" t="n">
        <f aca="false">IF(N228&lt;=(Datos!$D$19-Datos!$C$19)/(Datos!$E$19-Datos!$C$19),Datos!$C$19+SQRT((Datos!$E$19-Datos!$C$19)*(Datos!$D$19-Datos!$C$19)*N228),Datos!$E$19-SQRT((Datos!$E$19-Datos!$C$19)*(Datos!$E$19-Datos!$D$19)*(1-N228)))</f>
        <v>34457.6096362109</v>
      </c>
      <c r="P228" s="24" t="n">
        <f aca="true">RAND()</f>
        <v>0.0524560322469643</v>
      </c>
      <c r="Q228" s="26" t="n">
        <f aca="false">IF(P228&lt;=(Datos!$D$23-Datos!$C$23)/(Datos!$E$23-Datos!$C$23),Datos!$C$23+SQRT((Datos!$E$23-Datos!$C$23)*(Datos!$D$23-Datos!$C$23)*P228),Datos!$E$23-SQRT((Datos!$E$23-Datos!$C$23)*(Datos!$E$23-Datos!$D$23)*(1-P228)))</f>
        <v>0.129717039572037</v>
      </c>
      <c r="R228" s="24" t="n">
        <f aca="true">RAND()</f>
        <v>0.462893944424253</v>
      </c>
      <c r="S228" s="26" t="n">
        <f aca="false">IF(R228&lt;=(Datos!$D$24-Datos!$C$24)/(Datos!$E$24-Datos!$C$24),Datos!$C$24+SQRT((Datos!$E$24-Datos!$C$24)*(Datos!$D$24-Datos!$C$24)*R228),Datos!$E$24-SQRT((Datos!$E$24-Datos!$C$24)*(Datos!$E$24-Datos!$D$24)*(1-R228)))</f>
        <v>0.148865361594195</v>
      </c>
      <c r="T228" s="24" t="n">
        <f aca="true">RAND()</f>
        <v>0.615701379675429</v>
      </c>
      <c r="U228" s="26" t="n">
        <f aca="false">IF(T228&lt;=(Datos!$D$25-Datos!$C$25)/(Datos!$E$25-Datos!$C$25),Datos!$C$25+SQRT((Datos!$E$25-Datos!$C$25)*(Datos!$D$25-Datos!$C$25)*T228),Datos!$E$25-SQRT((Datos!$E$25-Datos!$C$25)*(Datos!$E$25-Datos!$D$25)*(1-T228)))</f>
        <v>0.187197010244357</v>
      </c>
      <c r="V228" s="24" t="n">
        <f aca="true">RAND()</f>
        <v>0.242710619583358</v>
      </c>
      <c r="W228" s="26" t="n">
        <f aca="false">IF(V228&lt;=(Datos!$D$26-Datos!$C$26)/(Datos!$E$26-Datos!$C$26),Datos!$C$26+SQRT((Datos!$E$26-Datos!$C$26)*(Datos!$D$26-Datos!$C$26)*V228),Datos!$E$26-SQRT((Datos!$E$26-Datos!$C$26)*(Datos!$E$26-Datos!$D$26)*(1-V228)))</f>
        <v>0.198433525637184</v>
      </c>
      <c r="X228" s="24" t="n">
        <f aca="true">RAND()</f>
        <v>0.600892477406445</v>
      </c>
      <c r="Y228" s="26" t="n">
        <f aca="false">IF(X228&lt;=(Datos!$D$27-Datos!$C$27)/(Datos!$E$27-Datos!$C$27),Datos!$C$27+SQRT((Datos!$E$27-Datos!$C$27)*(Datos!$D$27-Datos!$C$27)*X228),Datos!$E$27-SQRT((Datos!$E$27-Datos!$C$27)*(Datos!$E$27-Datos!$D$27)*(1-X228)))</f>
        <v>0.233576077050671</v>
      </c>
      <c r="Z228" s="24" t="n">
        <f aca="false">(1+Q228)</f>
        <v>1.12971703957204</v>
      </c>
      <c r="AA228" s="24" t="n">
        <f aca="false">Z228*(1+S228)</f>
        <v>1.29789277516705</v>
      </c>
      <c r="AB228" s="24" t="n">
        <f aca="false">AA228*(1+U228)</f>
        <v>1.54085442229608</v>
      </c>
      <c r="AC228" s="24" t="n">
        <f aca="false">AB228*(1+W228)</f>
        <v>1.84661159780593</v>
      </c>
      <c r="AD228" s="24" t="n">
        <f aca="false">AC228*(1+Y228)</f>
        <v>2.27793589065771</v>
      </c>
      <c r="AE228" s="23" t="n">
        <f aca="false">E228*Q228</f>
        <v>4042.88132033921</v>
      </c>
      <c r="AF228" s="23" t="n">
        <f aca="false">AE228*(1+S228)</f>
        <v>4644.72630997392</v>
      </c>
      <c r="AG228" s="23" t="n">
        <f aca="false">AF228*(1+U228)</f>
        <v>5514.20518860435</v>
      </c>
      <c r="AH228" s="23" t="n">
        <f aca="false">AG228*(1+W228)</f>
        <v>6608.40836526596</v>
      </c>
      <c r="AI228" s="23" t="n">
        <f aca="false">AH228*(1+Y228)</f>
        <v>8151.97446677362</v>
      </c>
      <c r="AJ228" s="25" t="n">
        <f aca="false">G228*Z228</f>
        <v>42456.879200637</v>
      </c>
      <c r="AK228" s="25" t="n">
        <f aca="false">I228*AA228</f>
        <v>48660.9274463958</v>
      </c>
      <c r="AL228" s="25" t="n">
        <f aca="false">K228*AB228</f>
        <v>62893.2504280606</v>
      </c>
      <c r="AM228" s="25" t="n">
        <f aca="false">M228*AC228</f>
        <v>74089.9363236136</v>
      </c>
      <c r="AN228" s="25" t="n">
        <f aca="false">O228*AD228</f>
        <v>78492.2256965978</v>
      </c>
      <c r="AO228" s="25" t="n">
        <f aca="false">C228/Datos!$D$8</f>
        <v>16935.3245883725</v>
      </c>
      <c r="AP228" s="25" t="n">
        <f aca="false">AJ228-AO228</f>
        <v>25521.5546122646</v>
      </c>
      <c r="AQ228" s="25" t="n">
        <f aca="false">AK228-AO228</f>
        <v>31725.6028580233</v>
      </c>
      <c r="AR228" s="25" t="n">
        <f aca="false">AL228-AO228</f>
        <v>45957.9258396881</v>
      </c>
      <c r="AS228" s="25" t="n">
        <f aca="false">AM228-AO228</f>
        <v>57154.6117352411</v>
      </c>
      <c r="AT228" s="25" t="n">
        <f aca="false">AN228-AO228</f>
        <v>61556.9011082253</v>
      </c>
      <c r="AU228" s="25" t="n">
        <f aca="false">AP228*Datos!$D$6</f>
        <v>12760.7773061323</v>
      </c>
      <c r="AV228" s="25" t="n">
        <f aca="false">AQ228*Datos!$D$6</f>
        <v>15862.8014290117</v>
      </c>
      <c r="AW228" s="25" t="n">
        <f aca="false">AR228*Datos!$D$6</f>
        <v>22978.962919844</v>
      </c>
      <c r="AX228" s="25" t="n">
        <f aca="false">AS228*Datos!$D$6</f>
        <v>28577.3058676205</v>
      </c>
      <c r="AY228" s="25" t="n">
        <f aca="false">AT228*Datos!$D$6</f>
        <v>30778.4505541127</v>
      </c>
      <c r="AZ228" s="25" t="n">
        <f aca="false">AJ228-AU228-AE228</f>
        <v>25653.2205741656</v>
      </c>
      <c r="BA228" s="25" t="n">
        <f aca="false">AK228-AV228-AF228</f>
        <v>28153.3997074102</v>
      </c>
      <c r="BB228" s="25" t="n">
        <f aca="false">AL228-AW228-AG228</f>
        <v>34400.0823196122</v>
      </c>
      <c r="BC228" s="25" t="n">
        <f aca="false">AM228-AX228-AH228</f>
        <v>38904.2220907271</v>
      </c>
      <c r="BD228" s="25" t="n">
        <f aca="false">AN228-AY228-AI228</f>
        <v>39561.8006757115</v>
      </c>
      <c r="BE228" s="25" t="n">
        <f aca="false">AZ228/Z228</f>
        <v>22707.6512751225</v>
      </c>
      <c r="BF228" s="25" t="n">
        <f aca="false">BA228/AA228</f>
        <v>21691.622178717</v>
      </c>
      <c r="BG228" s="25" t="n">
        <f aca="false">BB228/AB228</f>
        <v>22325.3292600812</v>
      </c>
      <c r="BH228" s="25" t="n">
        <f aca="false">BC228/AC228</f>
        <v>21067.8965392351</v>
      </c>
      <c r="BI228" s="25" t="n">
        <f aca="false">BD228/AD228</f>
        <v>17367.3898541055</v>
      </c>
      <c r="BJ228" s="25" t="n">
        <f aca="false">E228*AD228</f>
        <v>70996.2584071768</v>
      </c>
      <c r="BK228" s="25" t="n">
        <f aca="false">0.2*C228*AD228</f>
        <v>38577.5836997918</v>
      </c>
      <c r="BL228" s="25" t="n">
        <f aca="false">BJ228+BK228</f>
        <v>109573.842106969</v>
      </c>
      <c r="BM228" s="25" t="n">
        <f aca="false">BK228*Datos!$D$6</f>
        <v>19288.7918498959</v>
      </c>
      <c r="BN228" s="25" t="n">
        <f aca="false">BL228-BM228</f>
        <v>90285.0502570727</v>
      </c>
      <c r="BO228" s="25" t="n">
        <f aca="false">BN228/AD228</f>
        <v>39634.5878860553</v>
      </c>
      <c r="BP228" s="25" t="n">
        <f aca="false">-(C228+E228)</f>
        <v>-115843.548533731</v>
      </c>
      <c r="BQ228" s="25" t="n">
        <f aca="false">BE228</f>
        <v>22707.6512751225</v>
      </c>
      <c r="BR228" s="25" t="n">
        <f aca="false">BF228</f>
        <v>21691.622178717</v>
      </c>
      <c r="BS228" s="25" t="n">
        <f aca="false">BG228</f>
        <v>22325.3292600812</v>
      </c>
      <c r="BT228" s="25" t="n">
        <f aca="false">BH228</f>
        <v>21067.8965392351</v>
      </c>
      <c r="BU228" s="25" t="n">
        <f aca="false">BI228+BO228</f>
        <v>57001.9777401607</v>
      </c>
      <c r="BV228" s="27" t="n">
        <f aca="false">IFERROR(IRR(BP228:BU228,0.1),NA())*100</f>
        <v>6.79422934384758</v>
      </c>
    </row>
    <row r="229" customFormat="false" ht="15" hidden="false" customHeight="true" outlineLevel="0" collapsed="false">
      <c r="A229" s="23" t="n">
        <v>228</v>
      </c>
      <c r="B229" s="24" t="n">
        <f aca="true">RAND()</f>
        <v>0.716793790128129</v>
      </c>
      <c r="C229" s="25" t="n">
        <f aca="false">IF(B229&lt;=(Datos!$D$14-Datos!$C$14)/(Datos!$E$14-Datos!$C$14),Datos!$C$14+SQRT((Datos!$E$14-Datos!$C$14)*(Datos!$D$14-Datos!$C$14)*B229),Datos!$E$14-SQRT((Datos!$E$14-Datos!$C$14)*(Datos!$E$14-Datos!$D$14)*(1-B229)))</f>
        <v>81565.0480921092</v>
      </c>
      <c r="D229" s="24" t="n">
        <f aca="true">RAND()</f>
        <v>0.807216227889122</v>
      </c>
      <c r="E229" s="25" t="n">
        <f aca="false">IF(D229&lt;=(Datos!$D$15-Datos!$C$15)/(Datos!$E$15-Datos!$C$15),Datos!$C$15+SQRT((Datos!$E$15-Datos!$C$15)*(Datos!$D$15-Datos!$C$15)*D229),Datos!$E$15-SQRT((Datos!$E$15-Datos!$C$15)*(Datos!$E$15-Datos!$D$15)*(1-D229)))</f>
        <v>34622.4944614969</v>
      </c>
      <c r="F229" s="24" t="n">
        <f aca="true">RAND()</f>
        <v>0.45910374824706</v>
      </c>
      <c r="G229" s="25" t="n">
        <f aca="false">IF(F229&lt;=(Datos!$D$19-Datos!$C$19)/(Datos!$E$19-Datos!$C$19),Datos!$C$19+SQRT((Datos!$E$19-Datos!$C$19)*(Datos!$D$19-Datos!$C$19)*F229),Datos!$E$19-SQRT((Datos!$E$19-Datos!$C$19)*(Datos!$E$19-Datos!$D$19)*(1-F229)))</f>
        <v>38298.5277150263</v>
      </c>
      <c r="H229" s="24" t="n">
        <f aca="true">RAND()</f>
        <v>0.711113510754389</v>
      </c>
      <c r="I229" s="25" t="n">
        <f aca="false">IF(H229&lt;=(Datos!$D$19-Datos!$C$19)/(Datos!$E$19-Datos!$C$19),Datos!$C$19+SQRT((Datos!$E$19-Datos!$C$19)*(Datos!$D$19-Datos!$C$19)*H229),Datos!$E$19-SQRT((Datos!$E$19-Datos!$C$19)*(Datos!$E$19-Datos!$D$19)*(1-H229)))</f>
        <v>40345.2726510116</v>
      </c>
      <c r="J229" s="24" t="n">
        <f aca="true">RAND()</f>
        <v>0.0171389583754654</v>
      </c>
      <c r="K229" s="25" t="n">
        <f aca="false">IF(J229&lt;=(Datos!$D$19-Datos!$C$19)/(Datos!$E$19-Datos!$C$19),Datos!$C$19+SQRT((Datos!$E$19-Datos!$C$19)*(Datos!$D$19-Datos!$C$19)*J229),Datos!$E$19-SQRT((Datos!$E$19-Datos!$C$19)*(Datos!$E$19-Datos!$D$19)*(1-J229)))</f>
        <v>31603.385092958</v>
      </c>
      <c r="L229" s="24" t="n">
        <f aca="true">RAND()</f>
        <v>0.368909699827213</v>
      </c>
      <c r="M229" s="25" t="n">
        <f aca="false">IF(L229&lt;=(Datos!$D$19-Datos!$C$19)/(Datos!$E$19-Datos!$C$19),Datos!$C$19+SQRT((Datos!$E$19-Datos!$C$19)*(Datos!$D$19-Datos!$C$19)*L229),Datos!$E$19-SQRT((Datos!$E$19-Datos!$C$19)*(Datos!$E$19-Datos!$D$19)*(1-L229)))</f>
        <v>37438.8476912814</v>
      </c>
      <c r="N229" s="24" t="n">
        <f aca="true">RAND()</f>
        <v>0.413223218459479</v>
      </c>
      <c r="O229" s="25" t="n">
        <f aca="false">IF(N229&lt;=(Datos!$D$19-Datos!$C$19)/(Datos!$E$19-Datos!$C$19),Datos!$C$19+SQRT((Datos!$E$19-Datos!$C$19)*(Datos!$D$19-Datos!$C$19)*N229),Datos!$E$19-SQRT((Datos!$E$19-Datos!$C$19)*(Datos!$E$19-Datos!$D$19)*(1-N229)))</f>
        <v>37872.9589589253</v>
      </c>
      <c r="P229" s="24" t="n">
        <f aca="true">RAND()</f>
        <v>0.155679429648167</v>
      </c>
      <c r="Q229" s="26" t="n">
        <f aca="false">IF(P229&lt;=(Datos!$D$23-Datos!$C$23)/(Datos!$E$23-Datos!$C$23),Datos!$C$23+SQRT((Datos!$E$23-Datos!$C$23)*(Datos!$D$23-Datos!$C$23)*P229),Datos!$E$23-SQRT((Datos!$E$23-Datos!$C$23)*(Datos!$E$23-Datos!$D$23)*(1-P229)))</f>
        <v>0.136739861808471</v>
      </c>
      <c r="R229" s="24" t="n">
        <f aca="true">RAND()</f>
        <v>0.774646728606799</v>
      </c>
      <c r="S229" s="26" t="n">
        <f aca="false">IF(R229&lt;=(Datos!$D$24-Datos!$C$24)/(Datos!$E$24-Datos!$C$24),Datos!$C$24+SQRT((Datos!$E$24-Datos!$C$24)*(Datos!$D$24-Datos!$C$24)*R229),Datos!$E$24-SQRT((Datos!$E$24-Datos!$C$24)*(Datos!$E$24-Datos!$D$24)*(1-R229)))</f>
        <v>0.15985959562204</v>
      </c>
      <c r="T229" s="24" t="n">
        <f aca="true">RAND()</f>
        <v>0.726079286693363</v>
      </c>
      <c r="U229" s="26" t="n">
        <f aca="false">IF(T229&lt;=(Datos!$D$25-Datos!$C$25)/(Datos!$E$25-Datos!$C$25),Datos!$C$25+SQRT((Datos!$E$25-Datos!$C$25)*(Datos!$D$25-Datos!$C$25)*T229),Datos!$E$25-SQRT((Datos!$E$25-Datos!$C$25)*(Datos!$E$25-Datos!$D$25)*(1-T229)))</f>
        <v>0.192305632391069</v>
      </c>
      <c r="V229" s="24" t="n">
        <f aca="true">RAND()</f>
        <v>0.468650986593389</v>
      </c>
      <c r="W229" s="26" t="n">
        <f aca="false">IF(V229&lt;=(Datos!$D$26-Datos!$C$26)/(Datos!$E$26-Datos!$C$26),Datos!$C$26+SQRT((Datos!$E$26-Datos!$C$26)*(Datos!$D$26-Datos!$C$26)*V229),Datos!$E$26-SQRT((Datos!$E$26-Datos!$C$26)*(Datos!$E$26-Datos!$D$26)*(1-V229)))</f>
        <v>0.206875511053195</v>
      </c>
      <c r="X229" s="24" t="n">
        <f aca="true">RAND()</f>
        <v>0.456434930714713</v>
      </c>
      <c r="Y229" s="26" t="n">
        <f aca="false">IF(X229&lt;=(Datos!$D$27-Datos!$C$27)/(Datos!$E$27-Datos!$C$27),Datos!$C$27+SQRT((Datos!$E$27-Datos!$C$27)*(Datos!$D$27-Datos!$C$27)*X229),Datos!$E$27-SQRT((Datos!$E$27-Datos!$C$27)*(Datos!$E$27-Datos!$D$27)*(1-X229)))</f>
        <v>0.22582203977501</v>
      </c>
      <c r="Z229" s="24" t="n">
        <f aca="false">(1+Q229)</f>
        <v>1.13673986180847</v>
      </c>
      <c r="AA229" s="24" t="n">
        <f aca="false">Z229*(1+S229)</f>
        <v>1.31845863644463</v>
      </c>
      <c r="AB229" s="24" t="n">
        <f aca="false">AA229*(1+U229)</f>
        <v>1.57200565830758</v>
      </c>
      <c r="AC229" s="24" t="n">
        <f aca="false">AB229*(1+W229)</f>
        <v>1.89721513224847</v>
      </c>
      <c r="AD229" s="24" t="n">
        <f aca="false">AC229*(1+Y229)</f>
        <v>2.32564812330484</v>
      </c>
      <c r="AE229" s="23" t="n">
        <f aca="false">E229*Q229</f>
        <v>4734.27510812963</v>
      </c>
      <c r="AF229" s="23" t="n">
        <f aca="false">AE229*(1+S229)</f>
        <v>5491.09441247872</v>
      </c>
      <c r="AG229" s="23" t="n">
        <f aca="false">AF229*(1+U229)</f>
        <v>6547.06279598951</v>
      </c>
      <c r="AH229" s="23" t="n">
        <f aca="false">AG229*(1+W229)</f>
        <v>7901.4897578072</v>
      </c>
      <c r="AI229" s="23" t="n">
        <f aca="false">AH229*(1+Y229)</f>
        <v>9685.82029217657</v>
      </c>
      <c r="AJ229" s="25" t="n">
        <f aca="false">G229*Z229</f>
        <v>43535.4631022468</v>
      </c>
      <c r="AK229" s="25" t="n">
        <f aca="false">I229*AA229</f>
        <v>53193.5731664394</v>
      </c>
      <c r="AL229" s="25" t="n">
        <f aca="false">K229*AB229</f>
        <v>49680.7001878033</v>
      </c>
      <c r="AM229" s="25" t="n">
        <f aca="false">M229*AC229</f>
        <v>71029.5483738447</v>
      </c>
      <c r="AN229" s="25" t="n">
        <f aca="false">O229*AD229</f>
        <v>88079.1759268257</v>
      </c>
      <c r="AO229" s="25" t="n">
        <f aca="false">C229/Datos!$D$8</f>
        <v>16313.0096184218</v>
      </c>
      <c r="AP229" s="25" t="n">
        <f aca="false">AJ229-AO229</f>
        <v>27222.453483825</v>
      </c>
      <c r="AQ229" s="25" t="n">
        <f aca="false">AK229-AO229</f>
        <v>36880.5635480175</v>
      </c>
      <c r="AR229" s="25" t="n">
        <f aca="false">AL229-AO229</f>
        <v>33367.6905693814</v>
      </c>
      <c r="AS229" s="25" t="n">
        <f aca="false">AM229-AO229</f>
        <v>54716.5387554229</v>
      </c>
      <c r="AT229" s="25" t="n">
        <f aca="false">AN229-AO229</f>
        <v>71766.1663084038</v>
      </c>
      <c r="AU229" s="25" t="n">
        <f aca="false">AP229*Datos!$D$6</f>
        <v>13611.2267419125</v>
      </c>
      <c r="AV229" s="25" t="n">
        <f aca="false">AQ229*Datos!$D$6</f>
        <v>18440.2817740088</v>
      </c>
      <c r="AW229" s="25" t="n">
        <f aca="false">AR229*Datos!$D$6</f>
        <v>16683.8452846907</v>
      </c>
      <c r="AX229" s="25" t="n">
        <f aca="false">AS229*Datos!$D$6</f>
        <v>27358.2693777114</v>
      </c>
      <c r="AY229" s="25" t="n">
        <f aca="false">AT229*Datos!$D$6</f>
        <v>35883.0831542019</v>
      </c>
      <c r="AZ229" s="25" t="n">
        <f aca="false">AJ229-AU229-AE229</f>
        <v>25189.9612522047</v>
      </c>
      <c r="BA229" s="25" t="n">
        <f aca="false">AK229-AV229-AF229</f>
        <v>29262.1969799519</v>
      </c>
      <c r="BB229" s="25" t="n">
        <f aca="false">AL229-AW229-AG229</f>
        <v>26449.792107123</v>
      </c>
      <c r="BC229" s="25" t="n">
        <f aca="false">AM229-AX229-AH229</f>
        <v>35769.7892383261</v>
      </c>
      <c r="BD229" s="25" t="n">
        <f aca="false">AN229-AY229-AI229</f>
        <v>42510.2724804472</v>
      </c>
      <c r="BE229" s="25" t="n">
        <f aca="false">AZ229/Z229</f>
        <v>22159.8292613134</v>
      </c>
      <c r="BF229" s="25" t="n">
        <f aca="false">BA229/AA229</f>
        <v>22194.2472604683</v>
      </c>
      <c r="BG229" s="25" t="n">
        <f aca="false">BB229/AB229</f>
        <v>16825.5069358967</v>
      </c>
      <c r="BH229" s="25" t="n">
        <f aca="false">BC229/AC229</f>
        <v>18853.8393091635</v>
      </c>
      <c r="BI229" s="25" t="n">
        <f aca="false">BD229/AD229</f>
        <v>18278.892689939</v>
      </c>
      <c r="BJ229" s="25" t="n">
        <f aca="false">E229*AD229</f>
        <v>80519.7392685123</v>
      </c>
      <c r="BK229" s="25" t="n">
        <f aca="false">0.2*C229*AD229</f>
        <v>37938.3202045365</v>
      </c>
      <c r="BL229" s="25" t="n">
        <f aca="false">BJ229+BK229</f>
        <v>118458.059473049</v>
      </c>
      <c r="BM229" s="25" t="n">
        <f aca="false">BK229*Datos!$D$6</f>
        <v>18969.1601022683</v>
      </c>
      <c r="BN229" s="25" t="n">
        <f aca="false">BL229-BM229</f>
        <v>99488.8993707806</v>
      </c>
      <c r="BO229" s="25" t="n">
        <f aca="false">BN229/AD229</f>
        <v>42778.9992707078</v>
      </c>
      <c r="BP229" s="25" t="n">
        <f aca="false">-(C229+E229)</f>
        <v>-116187.542553606</v>
      </c>
      <c r="BQ229" s="25" t="n">
        <f aca="false">BE229</f>
        <v>22159.8292613134</v>
      </c>
      <c r="BR229" s="25" t="n">
        <f aca="false">BF229</f>
        <v>22194.2472604683</v>
      </c>
      <c r="BS229" s="25" t="n">
        <f aca="false">BG229</f>
        <v>16825.5069358967</v>
      </c>
      <c r="BT229" s="25" t="n">
        <f aca="false">BH229</f>
        <v>18853.8393091635</v>
      </c>
      <c r="BU229" s="25" t="n">
        <f aca="false">BI229+BO229</f>
        <v>61057.8919606468</v>
      </c>
      <c r="BV229" s="27" t="n">
        <f aca="false">IFERROR(IRR(BP229:BU229,0.1),NA())*100</f>
        <v>5.77272962709158</v>
      </c>
    </row>
    <row r="230" customFormat="false" ht="15" hidden="false" customHeight="true" outlineLevel="0" collapsed="false">
      <c r="A230" s="23" t="n">
        <v>229</v>
      </c>
      <c r="B230" s="24" t="n">
        <f aca="true">RAND()</f>
        <v>0.378489857506935</v>
      </c>
      <c r="C230" s="25" t="n">
        <f aca="false">IF(B230&lt;=(Datos!$D$14-Datos!$C$14)/(Datos!$E$14-Datos!$C$14),Datos!$C$14+SQRT((Datos!$E$14-Datos!$C$14)*(Datos!$D$14-Datos!$C$14)*B230),Datos!$E$14-SQRT((Datos!$E$14-Datos!$C$14)*(Datos!$E$14-Datos!$D$14)*(1-B230)))</f>
        <v>72690.4381032636</v>
      </c>
      <c r="D230" s="24" t="n">
        <f aca="true">RAND()</f>
        <v>0.0346071516436322</v>
      </c>
      <c r="E230" s="25" t="n">
        <f aca="false">IF(D230&lt;=(Datos!$D$15-Datos!$C$15)/(Datos!$E$15-Datos!$C$15),Datos!$C$15+SQRT((Datos!$E$15-Datos!$C$15)*(Datos!$D$15-Datos!$C$15)*D230),Datos!$E$15-SQRT((Datos!$E$15-Datos!$C$15)*(Datos!$E$15-Datos!$D$15)*(1-D230)))</f>
        <v>26611.0668432043</v>
      </c>
      <c r="F230" s="24" t="n">
        <f aca="true">RAND()</f>
        <v>0.0048554951287441</v>
      </c>
      <c r="G230" s="25" t="n">
        <f aca="false">IF(F230&lt;=(Datos!$D$19-Datos!$C$19)/(Datos!$E$19-Datos!$C$19),Datos!$C$19+SQRT((Datos!$E$19-Datos!$C$19)*(Datos!$D$19-Datos!$C$19)*F230),Datos!$E$19-SQRT((Datos!$E$19-Datos!$C$19)*(Datos!$E$19-Datos!$D$19)*(1-F230)))</f>
        <v>30853.4191638999</v>
      </c>
      <c r="H230" s="24" t="n">
        <f aca="true">RAND()</f>
        <v>0.452543167394109</v>
      </c>
      <c r="I230" s="25" t="n">
        <f aca="false">IF(H230&lt;=(Datos!$D$19-Datos!$C$19)/(Datos!$E$19-Datos!$C$19),Datos!$C$19+SQRT((Datos!$E$19-Datos!$C$19)*(Datos!$D$19-Datos!$C$19)*H230),Datos!$E$19-SQRT((Datos!$E$19-Datos!$C$19)*(Datos!$E$19-Datos!$D$19)*(1-H230)))</f>
        <v>38239.0214897836</v>
      </c>
      <c r="J230" s="24" t="n">
        <f aca="true">RAND()</f>
        <v>0.372463693009173</v>
      </c>
      <c r="K230" s="25" t="n">
        <f aca="false">IF(J230&lt;=(Datos!$D$19-Datos!$C$19)/(Datos!$E$19-Datos!$C$19),Datos!$C$19+SQRT((Datos!$E$19-Datos!$C$19)*(Datos!$D$19-Datos!$C$19)*J230),Datos!$E$19-SQRT((Datos!$E$19-Datos!$C$19)*(Datos!$E$19-Datos!$D$19)*(1-J230)))</f>
        <v>37474.5938987597</v>
      </c>
      <c r="L230" s="24" t="n">
        <f aca="true">RAND()</f>
        <v>0.0399731297603169</v>
      </c>
      <c r="M230" s="25" t="n">
        <f aca="false">IF(L230&lt;=(Datos!$D$19-Datos!$C$19)/(Datos!$E$19-Datos!$C$19),Datos!$C$19+SQRT((Datos!$E$19-Datos!$C$19)*(Datos!$D$19-Datos!$C$19)*L230),Datos!$E$19-SQRT((Datos!$E$19-Datos!$C$19)*(Datos!$E$19-Datos!$D$19)*(1-L230)))</f>
        <v>32448.6668748622</v>
      </c>
      <c r="N230" s="24" t="n">
        <f aca="true">RAND()</f>
        <v>0.634870914510796</v>
      </c>
      <c r="O230" s="25" t="n">
        <f aca="false">IF(N230&lt;=(Datos!$D$19-Datos!$C$19)/(Datos!$E$19-Datos!$C$19),Datos!$C$19+SQRT((Datos!$E$19-Datos!$C$19)*(Datos!$D$19-Datos!$C$19)*N230),Datos!$E$19-SQRT((Datos!$E$19-Datos!$C$19)*(Datos!$E$19-Datos!$D$19)*(1-N230)))</f>
        <v>39758.6186100605</v>
      </c>
      <c r="P230" s="24" t="n">
        <f aca="true">RAND()</f>
        <v>0.613148359412969</v>
      </c>
      <c r="Q230" s="26" t="n">
        <f aca="false">IF(P230&lt;=(Datos!$D$23-Datos!$C$23)/(Datos!$E$23-Datos!$C$23),Datos!$C$23+SQRT((Datos!$E$23-Datos!$C$23)*(Datos!$D$23-Datos!$C$23)*P230),Datos!$E$23-SQRT((Datos!$E$23-Datos!$C$23)*(Datos!$E$23-Datos!$D$23)*(1-P230)))</f>
        <v>0.153611878561431</v>
      </c>
      <c r="R230" s="24" t="n">
        <f aca="true">RAND()</f>
        <v>0.836108397725936</v>
      </c>
      <c r="S230" s="26" t="n">
        <f aca="false">IF(R230&lt;=(Datos!$D$24-Datos!$C$24)/(Datos!$E$24-Datos!$C$24),Datos!$C$24+SQRT((Datos!$E$24-Datos!$C$24)*(Datos!$D$24-Datos!$C$24)*R230),Datos!$E$24-SQRT((Datos!$E$24-Datos!$C$24)*(Datos!$E$24-Datos!$D$24)*(1-R230)))</f>
        <v>0.162824293781817</v>
      </c>
      <c r="T230" s="24" t="n">
        <f aca="true">RAND()</f>
        <v>0.51926468693312</v>
      </c>
      <c r="U230" s="26" t="n">
        <f aca="false">IF(T230&lt;=(Datos!$D$25-Datos!$C$25)/(Datos!$E$25-Datos!$C$25),Datos!$C$25+SQRT((Datos!$E$25-Datos!$C$25)*(Datos!$D$25-Datos!$C$25)*T230),Datos!$E$25-SQRT((Datos!$E$25-Datos!$C$25)*(Datos!$E$25-Datos!$D$25)*(1-T230)))</f>
        <v>0.183311324954596</v>
      </c>
      <c r="V230" s="24" t="n">
        <f aca="true">RAND()</f>
        <v>0.261087274408901</v>
      </c>
      <c r="W230" s="26" t="n">
        <f aca="false">IF(V230&lt;=(Datos!$D$26-Datos!$C$26)/(Datos!$E$26-Datos!$C$26),Datos!$C$26+SQRT((Datos!$E$26-Datos!$C$26)*(Datos!$D$26-Datos!$C$26)*V230),Datos!$E$26-SQRT((Datos!$E$26-Datos!$C$26)*(Datos!$E$26-Datos!$D$26)*(1-V230)))</f>
        <v>0.199118634474576</v>
      </c>
      <c r="X230" s="24" t="n">
        <f aca="true">RAND()</f>
        <v>0.998256893569444</v>
      </c>
      <c r="Y230" s="26" t="n">
        <f aca="false">IF(X230&lt;=(Datos!$D$27-Datos!$C$27)/(Datos!$E$27-Datos!$C$27),Datos!$C$27+SQRT((Datos!$E$27-Datos!$C$27)*(Datos!$D$27-Datos!$C$27)*X230),Datos!$E$27-SQRT((Datos!$E$27-Datos!$C$27)*(Datos!$E$27-Datos!$D$27)*(1-X230)))</f>
        <v>0.276931975436049</v>
      </c>
      <c r="Z230" s="24" t="n">
        <f aca="false">(1+Q230)</f>
        <v>1.15361187856143</v>
      </c>
      <c r="AA230" s="24" t="n">
        <f aca="false">Z230*(1+S230)</f>
        <v>1.34144791798651</v>
      </c>
      <c r="AB230" s="24" t="n">
        <f aca="false">AA230*(1+U230)</f>
        <v>1.5873505131902</v>
      </c>
      <c r="AC230" s="24" t="n">
        <f aca="false">AB230*(1+W230)</f>
        <v>1.90342157980915</v>
      </c>
      <c r="AD230" s="24" t="n">
        <f aca="false">AC230*(1+Y230)</f>
        <v>2.43053987799331</v>
      </c>
      <c r="AE230" s="23" t="n">
        <f aca="false">E230*Q230</f>
        <v>4087.77596830843</v>
      </c>
      <c r="AF230" s="23" t="n">
        <f aca="false">AE230*(1+S230)</f>
        <v>4753.36520348654</v>
      </c>
      <c r="AG230" s="23" t="n">
        <f aca="false">AF230*(1+U230)</f>
        <v>5624.71087693073</v>
      </c>
      <c r="AH230" s="23" t="n">
        <f aca="false">AG230*(1+W230)</f>
        <v>6744.69562605947</v>
      </c>
      <c r="AI230" s="23" t="n">
        <f aca="false">AH230*(1+Y230)</f>
        <v>8612.517509499</v>
      </c>
      <c r="AJ230" s="25" t="n">
        <f aca="false">G230*Z230</f>
        <v>35592.8708417098</v>
      </c>
      <c r="AK230" s="25" t="n">
        <f aca="false">I230*AA230</f>
        <v>51295.6557633117</v>
      </c>
      <c r="AL230" s="25" t="n">
        <f aca="false">K230*AB230</f>
        <v>59485.3158567907</v>
      </c>
      <c r="AM230" s="25" t="n">
        <f aca="false">M230*AC230</f>
        <v>61763.4927656512</v>
      </c>
      <c r="AN230" s="25" t="n">
        <f aca="false">O230*AD230</f>
        <v>96634.908025679</v>
      </c>
      <c r="AO230" s="25" t="n">
        <f aca="false">C230/Datos!$D$8</f>
        <v>14538.0876206527</v>
      </c>
      <c r="AP230" s="25" t="n">
        <f aca="false">AJ230-AO230</f>
        <v>21054.7832210571</v>
      </c>
      <c r="AQ230" s="25" t="n">
        <f aca="false">AK230-AO230</f>
        <v>36757.568142659</v>
      </c>
      <c r="AR230" s="25" t="n">
        <f aca="false">AL230-AO230</f>
        <v>44947.228236138</v>
      </c>
      <c r="AS230" s="25" t="n">
        <f aca="false">AM230-AO230</f>
        <v>47225.4051449985</v>
      </c>
      <c r="AT230" s="25" t="n">
        <f aca="false">AN230-AO230</f>
        <v>82096.8204050263</v>
      </c>
      <c r="AU230" s="25" t="n">
        <f aca="false">AP230*Datos!$D$6</f>
        <v>10527.3916105286</v>
      </c>
      <c r="AV230" s="25" t="n">
        <f aca="false">AQ230*Datos!$D$6</f>
        <v>18378.7840713295</v>
      </c>
      <c r="AW230" s="25" t="n">
        <f aca="false">AR230*Datos!$D$6</f>
        <v>22473.614118069</v>
      </c>
      <c r="AX230" s="25" t="n">
        <f aca="false">AS230*Datos!$D$6</f>
        <v>23612.7025724993</v>
      </c>
      <c r="AY230" s="25" t="n">
        <f aca="false">AT230*Datos!$D$6</f>
        <v>41048.4102025131</v>
      </c>
      <c r="AZ230" s="25" t="n">
        <f aca="false">AJ230-AU230-AE230</f>
        <v>20977.7032628728</v>
      </c>
      <c r="BA230" s="25" t="n">
        <f aca="false">AK230-AV230-AF230</f>
        <v>28163.5064884957</v>
      </c>
      <c r="BB230" s="25" t="n">
        <f aca="false">AL230-AW230-AG230</f>
        <v>31386.990861791</v>
      </c>
      <c r="BC230" s="25" t="n">
        <f aca="false">AM230-AX230-AH230</f>
        <v>31406.0945670925</v>
      </c>
      <c r="BD230" s="25" t="n">
        <f aca="false">AN230-AY230-AI230</f>
        <v>46973.9803136669</v>
      </c>
      <c r="BE230" s="25" t="n">
        <f aca="false">AZ230/Z230</f>
        <v>18184.3682894738</v>
      </c>
      <c r="BF230" s="25" t="n">
        <f aca="false">BA230/AA230</f>
        <v>20994.8564613441</v>
      </c>
      <c r="BG230" s="25" t="n">
        <f aca="false">BB230/AB230</f>
        <v>19773.1947676197</v>
      </c>
      <c r="BH230" s="25" t="n">
        <f aca="false">BC230/AC230</f>
        <v>16499.8100789849</v>
      </c>
      <c r="BI230" s="25" t="n">
        <f aca="false">BD230/AD230</f>
        <v>19326.5622749005</v>
      </c>
      <c r="BJ230" s="25" t="n">
        <f aca="false">E230*AD230</f>
        <v>64679.2591583537</v>
      </c>
      <c r="BK230" s="25" t="n">
        <f aca="false">0.2*C230*AD230</f>
        <v>35335.4017117573</v>
      </c>
      <c r="BL230" s="25" t="n">
        <f aca="false">BJ230+BK230</f>
        <v>100014.660870111</v>
      </c>
      <c r="BM230" s="25" t="n">
        <f aca="false">BK230*Datos!$D$6</f>
        <v>17667.7008558786</v>
      </c>
      <c r="BN230" s="25" t="n">
        <f aca="false">BL230-BM230</f>
        <v>82346.9600142324</v>
      </c>
      <c r="BO230" s="25" t="n">
        <f aca="false">BN230/AD230</f>
        <v>33880.1106535307</v>
      </c>
      <c r="BP230" s="25" t="n">
        <f aca="false">-(C230+E230)</f>
        <v>-99301.5049464679</v>
      </c>
      <c r="BQ230" s="25" t="n">
        <f aca="false">BE230</f>
        <v>18184.3682894738</v>
      </c>
      <c r="BR230" s="25" t="n">
        <f aca="false">BF230</f>
        <v>20994.8564613441</v>
      </c>
      <c r="BS230" s="25" t="n">
        <f aca="false">BG230</f>
        <v>19773.1947676197</v>
      </c>
      <c r="BT230" s="25" t="n">
        <f aca="false">BH230</f>
        <v>16499.8100789849</v>
      </c>
      <c r="BU230" s="25" t="n">
        <f aca="false">BI230+BO230</f>
        <v>53206.6729284312</v>
      </c>
      <c r="BV230" s="27" t="n">
        <f aca="false">IFERROR(IRR(BP230:BU230,0.1),NA())*100</f>
        <v>7.86003924476898</v>
      </c>
    </row>
    <row r="231" customFormat="false" ht="15" hidden="false" customHeight="true" outlineLevel="0" collapsed="false">
      <c r="A231" s="23" t="n">
        <v>230</v>
      </c>
      <c r="B231" s="24" t="n">
        <f aca="true">RAND()</f>
        <v>0.916218647153752</v>
      </c>
      <c r="C231" s="25" t="n">
        <f aca="false">IF(B231&lt;=(Datos!$D$14-Datos!$C$14)/(Datos!$E$14-Datos!$C$14),Datos!$C$14+SQRT((Datos!$E$14-Datos!$C$14)*(Datos!$D$14-Datos!$C$14)*B231),Datos!$E$14-SQRT((Datos!$E$14-Datos!$C$14)*(Datos!$E$14-Datos!$D$14)*(1-B231)))</f>
        <v>89973.1548622961</v>
      </c>
      <c r="D231" s="24" t="n">
        <f aca="true">RAND()</f>
        <v>0.350671821097606</v>
      </c>
      <c r="E231" s="25" t="n">
        <f aca="false">IF(D231&lt;=(Datos!$D$15-Datos!$C$15)/(Datos!$E$15-Datos!$C$15),Datos!$C$15+SQRT((Datos!$E$15-Datos!$C$15)*(Datos!$D$15-Datos!$C$15)*D231),Datos!$E$15-SQRT((Datos!$E$15-Datos!$C$15)*(Datos!$E$15-Datos!$D$15)*(1-D231)))</f>
        <v>30130.8953377037</v>
      </c>
      <c r="F231" s="24" t="n">
        <f aca="true">RAND()</f>
        <v>0.838700586143765</v>
      </c>
      <c r="G231" s="25" t="n">
        <f aca="false">IF(F231&lt;=(Datos!$D$19-Datos!$C$19)/(Datos!$E$19-Datos!$C$19),Datos!$C$19+SQRT((Datos!$E$19-Datos!$C$19)*(Datos!$D$19-Datos!$C$19)*F231),Datos!$E$19-SQRT((Datos!$E$19-Datos!$C$19)*(Datos!$E$19-Datos!$D$19)*(1-F231)))</f>
        <v>41521.8602616891</v>
      </c>
      <c r="H231" s="24" t="n">
        <f aca="true">RAND()</f>
        <v>0.507481220162641</v>
      </c>
      <c r="I231" s="25" t="n">
        <f aca="false">IF(H231&lt;=(Datos!$D$19-Datos!$C$19)/(Datos!$E$19-Datos!$C$19),Datos!$C$19+SQRT((Datos!$E$19-Datos!$C$19)*(Datos!$D$19-Datos!$C$19)*H231),Datos!$E$19-SQRT((Datos!$E$19-Datos!$C$19)*(Datos!$E$19-Datos!$D$19)*(1-H231)))</f>
        <v>38724.8027498847</v>
      </c>
      <c r="J231" s="24" t="n">
        <f aca="true">RAND()</f>
        <v>0.856218441344796</v>
      </c>
      <c r="K231" s="25" t="n">
        <f aca="false">IF(J231&lt;=(Datos!$D$19-Datos!$C$19)/(Datos!$E$19-Datos!$C$19),Datos!$C$19+SQRT((Datos!$E$19-Datos!$C$19)*(Datos!$D$19-Datos!$C$19)*J231),Datos!$E$19-SQRT((Datos!$E$19-Datos!$C$19)*(Datos!$E$19-Datos!$D$19)*(1-J231)))</f>
        <v>41716.1582103974</v>
      </c>
      <c r="L231" s="24" t="n">
        <f aca="true">RAND()</f>
        <v>0.653049263089717</v>
      </c>
      <c r="M231" s="25" t="n">
        <f aca="false">IF(L231&lt;=(Datos!$D$19-Datos!$C$19)/(Datos!$E$19-Datos!$C$19),Datos!$C$19+SQRT((Datos!$E$19-Datos!$C$19)*(Datos!$D$19-Datos!$C$19)*L231),Datos!$E$19-SQRT((Datos!$E$19-Datos!$C$19)*(Datos!$E$19-Datos!$D$19)*(1-L231)))</f>
        <v>39897.3425455249</v>
      </c>
      <c r="N231" s="24" t="n">
        <f aca="true">RAND()</f>
        <v>0.463017184736503</v>
      </c>
      <c r="O231" s="25" t="n">
        <f aca="false">IF(N231&lt;=(Datos!$D$19-Datos!$C$19)/(Datos!$E$19-Datos!$C$19),Datos!$C$19+SQRT((Datos!$E$19-Datos!$C$19)*(Datos!$D$19-Datos!$C$19)*N231),Datos!$E$19-SQRT((Datos!$E$19-Datos!$C$19)*(Datos!$E$19-Datos!$D$19)*(1-N231)))</f>
        <v>38333.8213150076</v>
      </c>
      <c r="P231" s="24" t="n">
        <f aca="true">RAND()</f>
        <v>0.682602445173515</v>
      </c>
      <c r="Q231" s="26" t="n">
        <f aca="false">IF(P231&lt;=(Datos!$D$23-Datos!$C$23)/(Datos!$E$23-Datos!$C$23),Datos!$C$23+SQRT((Datos!$E$23-Datos!$C$23)*(Datos!$D$23-Datos!$C$23)*P231),Datos!$E$23-SQRT((Datos!$E$23-Datos!$C$23)*(Datos!$E$23-Datos!$D$23)*(1-P231)))</f>
        <v>0.156097790924526</v>
      </c>
      <c r="R231" s="24" t="n">
        <f aca="true">RAND()</f>
        <v>0.856223642707152</v>
      </c>
      <c r="S231" s="26" t="n">
        <f aca="false">IF(R231&lt;=(Datos!$D$24-Datos!$C$24)/(Datos!$E$24-Datos!$C$24),Datos!$C$24+SQRT((Datos!$E$24-Datos!$C$24)*(Datos!$D$24-Datos!$C$24)*R231),Datos!$E$24-SQRT((Datos!$E$24-Datos!$C$24)*(Datos!$E$24-Datos!$D$24)*(1-R231)))</f>
        <v>0.163912817427308</v>
      </c>
      <c r="T231" s="24" t="n">
        <f aca="true">RAND()</f>
        <v>0.582328853616314</v>
      </c>
      <c r="U231" s="26" t="n">
        <f aca="false">IF(T231&lt;=(Datos!$D$25-Datos!$C$25)/(Datos!$E$25-Datos!$C$25),Datos!$C$25+SQRT((Datos!$E$25-Datos!$C$25)*(Datos!$D$25-Datos!$C$25)*T231),Datos!$E$25-SQRT((Datos!$E$25-Datos!$C$25)*(Datos!$E$25-Datos!$D$25)*(1-T231)))</f>
        <v>0.185802350813626</v>
      </c>
      <c r="V231" s="24" t="n">
        <f aca="true">RAND()</f>
        <v>0.54492550533525</v>
      </c>
      <c r="W231" s="26" t="n">
        <f aca="false">IF(V231&lt;=(Datos!$D$26-Datos!$C$26)/(Datos!$E$26-Datos!$C$26),Datos!$C$26+SQRT((Datos!$E$26-Datos!$C$26)*(Datos!$D$26-Datos!$C$26)*V231),Datos!$E$26-SQRT((Datos!$E$26-Datos!$C$26)*(Datos!$E$26-Datos!$D$26)*(1-V231)))</f>
        <v>0.210090593448078</v>
      </c>
      <c r="X231" s="24" t="n">
        <f aca="true">RAND()</f>
        <v>0.535543088591752</v>
      </c>
      <c r="Y231" s="26" t="n">
        <f aca="false">IF(X231&lt;=(Datos!$D$27-Datos!$C$27)/(Datos!$E$27-Datos!$C$27),Datos!$C$27+SQRT((Datos!$E$27-Datos!$C$27)*(Datos!$D$27-Datos!$C$27)*X231),Datos!$E$27-SQRT((Datos!$E$27-Datos!$C$27)*(Datos!$E$27-Datos!$D$27)*(1-X231)))</f>
        <v>0.229919391760837</v>
      </c>
      <c r="Z231" s="24" t="n">
        <f aca="false">(1+Q231)</f>
        <v>1.15609779092453</v>
      </c>
      <c r="AA231" s="24" t="n">
        <f aca="false">Z231*(1+S231)</f>
        <v>1.34559703705645</v>
      </c>
      <c r="AB231" s="24" t="n">
        <f aca="false">AA231*(1+U231)</f>
        <v>1.59561212978939</v>
      </c>
      <c r="AC231" s="24" t="n">
        <f aca="false">AB231*(1+W231)</f>
        <v>1.93083522904979</v>
      </c>
      <c r="AD231" s="24" t="n">
        <f aca="false">AC231*(1+Y231)</f>
        <v>2.37477169050332</v>
      </c>
      <c r="AE231" s="23" t="n">
        <f aca="false">E231*Q231</f>
        <v>4703.36620079364</v>
      </c>
      <c r="AF231" s="23" t="n">
        <f aca="false">AE231*(1+S231)</f>
        <v>5474.3082061581</v>
      </c>
      <c r="AG231" s="23" t="n">
        <f aca="false">AF231*(1+U231)</f>
        <v>6491.4475399406</v>
      </c>
      <c r="AH231" s="23" t="n">
        <f aca="false">AG231*(1+W231)</f>
        <v>7855.23960594378</v>
      </c>
      <c r="AI231" s="23" t="n">
        <f aca="false">AH231*(1+Y231)</f>
        <v>9661.31151827801</v>
      </c>
      <c r="AJ231" s="25" t="n">
        <f aca="false">G231*Z231</f>
        <v>48003.3309236156</v>
      </c>
      <c r="AK231" s="25" t="n">
        <f aca="false">I231*AA231</f>
        <v>52107.9798408404</v>
      </c>
      <c r="AL231" s="25" t="n">
        <f aca="false">K231*AB231</f>
        <v>66562.8080487234</v>
      </c>
      <c r="AM231" s="25" t="n">
        <f aca="false">M231*AC231</f>
        <v>77035.1945323667</v>
      </c>
      <c r="AN231" s="25" t="n">
        <f aca="false">O231*AD231</f>
        <v>91034.0736476928</v>
      </c>
      <c r="AO231" s="25" t="n">
        <f aca="false">C231/Datos!$D$8</f>
        <v>17994.6309724592</v>
      </c>
      <c r="AP231" s="25" t="n">
        <f aca="false">AJ231-AO231</f>
        <v>30008.6999511564</v>
      </c>
      <c r="AQ231" s="25" t="n">
        <f aca="false">AK231-AO231</f>
        <v>34113.3488683812</v>
      </c>
      <c r="AR231" s="25" t="n">
        <f aca="false">AL231-AO231</f>
        <v>48568.1770762642</v>
      </c>
      <c r="AS231" s="25" t="n">
        <f aca="false">AM231-AO231</f>
        <v>59040.5635599075</v>
      </c>
      <c r="AT231" s="25" t="n">
        <f aca="false">AN231-AO231</f>
        <v>73039.4426752336</v>
      </c>
      <c r="AU231" s="25" t="n">
        <f aca="false">AP231*Datos!$D$6</f>
        <v>15004.3499755782</v>
      </c>
      <c r="AV231" s="25" t="n">
        <f aca="false">AQ231*Datos!$D$6</f>
        <v>17056.6744341906</v>
      </c>
      <c r="AW231" s="25" t="n">
        <f aca="false">AR231*Datos!$D$6</f>
        <v>24284.0885381321</v>
      </c>
      <c r="AX231" s="25" t="n">
        <f aca="false">AS231*Datos!$D$6</f>
        <v>29520.2817799537</v>
      </c>
      <c r="AY231" s="25" t="n">
        <f aca="false">AT231*Datos!$D$6</f>
        <v>36519.7213376168</v>
      </c>
      <c r="AZ231" s="25" t="n">
        <f aca="false">AJ231-AU231-AE231</f>
        <v>28295.6147472438</v>
      </c>
      <c r="BA231" s="25" t="n">
        <f aca="false">AK231-AV231-AF231</f>
        <v>29576.9972004917</v>
      </c>
      <c r="BB231" s="25" t="n">
        <f aca="false">AL231-AW231-AG231</f>
        <v>35787.2719706507</v>
      </c>
      <c r="BC231" s="25" t="n">
        <f aca="false">AM231-AX231-AH231</f>
        <v>39659.6731464692</v>
      </c>
      <c r="BD231" s="25" t="n">
        <f aca="false">AN231-AY231-AI231</f>
        <v>44853.040791798</v>
      </c>
      <c r="BE231" s="25" t="n">
        <f aca="false">AZ231/Z231</f>
        <v>24475.1049343463</v>
      </c>
      <c r="BF231" s="25" t="n">
        <f aca="false">BA231/AA231</f>
        <v>21980.5754516171</v>
      </c>
      <c r="BG231" s="25" t="n">
        <f aca="false">BB231/AB231</f>
        <v>22428.553470181</v>
      </c>
      <c r="BH231" s="25" t="n">
        <f aca="false">BC231/AC231</f>
        <v>20540.1644582519</v>
      </c>
      <c r="BI231" s="25" t="n">
        <f aca="false">BD231/AD231</f>
        <v>18887.3065024165</v>
      </c>
      <c r="BJ231" s="25" t="n">
        <f aca="false">E231*AD231</f>
        <v>71553.9972574971</v>
      </c>
      <c r="BK231" s="25" t="n">
        <f aca="false">0.2*C231*AD231</f>
        <v>42733.1402144503</v>
      </c>
      <c r="BL231" s="25" t="n">
        <f aca="false">BJ231+BK231</f>
        <v>114287.137471947</v>
      </c>
      <c r="BM231" s="25" t="n">
        <f aca="false">BK231*Datos!$D$6</f>
        <v>21366.5701072252</v>
      </c>
      <c r="BN231" s="25" t="n">
        <f aca="false">BL231-BM231</f>
        <v>92920.5673647223</v>
      </c>
      <c r="BO231" s="25" t="n">
        <f aca="false">BN231/AD231</f>
        <v>39128.2108239333</v>
      </c>
      <c r="BP231" s="25" t="n">
        <f aca="false">-(C231+E231)</f>
        <v>-120104.0502</v>
      </c>
      <c r="BQ231" s="25" t="n">
        <f aca="false">BE231</f>
        <v>24475.1049343463</v>
      </c>
      <c r="BR231" s="25" t="n">
        <f aca="false">BF231</f>
        <v>21980.5754516171</v>
      </c>
      <c r="BS231" s="25" t="n">
        <f aca="false">BG231</f>
        <v>22428.553470181</v>
      </c>
      <c r="BT231" s="25" t="n">
        <f aca="false">BH231</f>
        <v>20540.1644582519</v>
      </c>
      <c r="BU231" s="25" t="n">
        <f aca="false">BI231+BO231</f>
        <v>58015.5173263498</v>
      </c>
      <c r="BV231" s="27" t="n">
        <f aca="false">IFERROR(IRR(BP231:BU231,0.1),NA())*100</f>
        <v>6.26686050982844</v>
      </c>
    </row>
    <row r="232" customFormat="false" ht="15" hidden="false" customHeight="true" outlineLevel="0" collapsed="false">
      <c r="A232" s="23" t="n">
        <v>231</v>
      </c>
      <c r="B232" s="24" t="n">
        <f aca="true">RAND()</f>
        <v>0.453706226952105</v>
      </c>
      <c r="C232" s="25" t="n">
        <f aca="false">IF(B232&lt;=(Datos!$D$14-Datos!$C$14)/(Datos!$E$14-Datos!$C$14),Datos!$C$14+SQRT((Datos!$E$14-Datos!$C$14)*(Datos!$D$14-Datos!$C$14)*B232),Datos!$E$14-SQRT((Datos!$E$14-Datos!$C$14)*(Datos!$E$14-Datos!$D$14)*(1-B232)))</f>
        <v>74396.2399703193</v>
      </c>
      <c r="D232" s="24" t="n">
        <f aca="true">RAND()</f>
        <v>0.705863521579936</v>
      </c>
      <c r="E232" s="25" t="n">
        <f aca="false">IF(D232&lt;=(Datos!$D$15-Datos!$C$15)/(Datos!$E$15-Datos!$C$15),Datos!$C$15+SQRT((Datos!$E$15-Datos!$C$15)*(Datos!$D$15-Datos!$C$15)*D232),Datos!$E$15-SQRT((Datos!$E$15-Datos!$C$15)*(Datos!$E$15-Datos!$D$15)*(1-D232)))</f>
        <v>33357.6757258464</v>
      </c>
      <c r="F232" s="24" t="n">
        <f aca="true">RAND()</f>
        <v>0.270390329006892</v>
      </c>
      <c r="G232" s="25" t="n">
        <f aca="false">IF(F232&lt;=(Datos!$D$19-Datos!$C$19)/(Datos!$E$19-Datos!$C$19),Datos!$C$19+SQRT((Datos!$E$19-Datos!$C$19)*(Datos!$D$19-Datos!$C$19)*F232),Datos!$E$19-SQRT((Datos!$E$19-Datos!$C$19)*(Datos!$E$19-Datos!$D$19)*(1-F232)))</f>
        <v>36368.5594408024</v>
      </c>
      <c r="H232" s="24" t="n">
        <f aca="true">RAND()</f>
        <v>0.173306455569131</v>
      </c>
      <c r="I232" s="25" t="n">
        <f aca="false">IF(H232&lt;=(Datos!$D$19-Datos!$C$19)/(Datos!$E$19-Datos!$C$19),Datos!$C$19+SQRT((Datos!$E$19-Datos!$C$19)*(Datos!$D$19-Datos!$C$19)*H232),Datos!$E$19-SQRT((Datos!$E$19-Datos!$C$19)*(Datos!$E$19-Datos!$D$19)*(1-H232)))</f>
        <v>35098.6241610232</v>
      </c>
      <c r="J232" s="24" t="n">
        <f aca="true">RAND()</f>
        <v>0.389163372960355</v>
      </c>
      <c r="K232" s="25" t="n">
        <f aca="false">IF(J232&lt;=(Datos!$D$19-Datos!$C$19)/(Datos!$E$19-Datos!$C$19),Datos!$C$19+SQRT((Datos!$E$19-Datos!$C$19)*(Datos!$D$19-Datos!$C$19)*J232),Datos!$E$19-SQRT((Datos!$E$19-Datos!$C$19)*(Datos!$E$19-Datos!$D$19)*(1-J232)))</f>
        <v>37640.3210628908</v>
      </c>
      <c r="L232" s="24" t="n">
        <f aca="true">RAND()</f>
        <v>0.809442677275369</v>
      </c>
      <c r="M232" s="25" t="n">
        <f aca="false">IF(L232&lt;=(Datos!$D$19-Datos!$C$19)/(Datos!$E$19-Datos!$C$19),Datos!$C$19+SQRT((Datos!$E$19-Datos!$C$19)*(Datos!$D$19-Datos!$C$19)*L232),Datos!$E$19-SQRT((Datos!$E$19-Datos!$C$19)*(Datos!$E$19-Datos!$D$19)*(1-L232)))</f>
        <v>41219.5503965339</v>
      </c>
      <c r="N232" s="24" t="n">
        <f aca="true">RAND()</f>
        <v>0.267920513690087</v>
      </c>
      <c r="O232" s="25" t="n">
        <f aca="false">IF(N232&lt;=(Datos!$D$19-Datos!$C$19)/(Datos!$E$19-Datos!$C$19),Datos!$C$19+SQRT((Datos!$E$19-Datos!$C$19)*(Datos!$D$19-Datos!$C$19)*N232),Datos!$E$19-SQRT((Datos!$E$19-Datos!$C$19)*(Datos!$E$19-Datos!$D$19)*(1-N232)))</f>
        <v>36339.4066799278</v>
      </c>
      <c r="P232" s="24" t="n">
        <f aca="true">RAND()</f>
        <v>0.340860586669958</v>
      </c>
      <c r="Q232" s="26" t="n">
        <f aca="false">IF(P232&lt;=(Datos!$D$23-Datos!$C$23)/(Datos!$E$23-Datos!$C$23),Datos!$C$23+SQRT((Datos!$E$23-Datos!$C$23)*(Datos!$D$23-Datos!$C$23)*P232),Datos!$E$23-SQRT((Datos!$E$23-Datos!$C$23)*(Datos!$E$23-Datos!$D$23)*(1-P232)))</f>
        <v>0.144769922406134</v>
      </c>
      <c r="R232" s="24" t="n">
        <f aca="true">RAND()</f>
        <v>0.812516714210434</v>
      </c>
      <c r="S232" s="26" t="n">
        <f aca="false">IF(R232&lt;=(Datos!$D$24-Datos!$C$24)/(Datos!$E$24-Datos!$C$24),Datos!$C$24+SQRT((Datos!$E$24-Datos!$C$24)*(Datos!$D$24-Datos!$C$24)*R232),Datos!$E$24-SQRT((Datos!$E$24-Datos!$C$24)*(Datos!$E$24-Datos!$D$24)*(1-R232)))</f>
        <v>0.161629645773115</v>
      </c>
      <c r="T232" s="24" t="n">
        <f aca="true">RAND()</f>
        <v>0.717189847449614</v>
      </c>
      <c r="U232" s="26" t="n">
        <f aca="false">IF(T232&lt;=(Datos!$D$25-Datos!$C$25)/(Datos!$E$25-Datos!$C$25),Datos!$C$25+SQRT((Datos!$E$25-Datos!$C$25)*(Datos!$D$25-Datos!$C$25)*T232),Datos!$E$25-SQRT((Datos!$E$25-Datos!$C$25)*(Datos!$E$25-Datos!$D$25)*(1-T232)))</f>
        <v>0.191859843157134</v>
      </c>
      <c r="V232" s="24" t="n">
        <f aca="true">RAND()</f>
        <v>0.754936572290669</v>
      </c>
      <c r="W232" s="26" t="n">
        <f aca="false">IF(V232&lt;=(Datos!$D$26-Datos!$C$26)/(Datos!$E$26-Datos!$C$26),Datos!$C$26+SQRT((Datos!$E$26-Datos!$C$26)*(Datos!$D$26-Datos!$C$26)*V232),Datos!$E$26-SQRT((Datos!$E$26-Datos!$C$26)*(Datos!$E$26-Datos!$D$26)*(1-V232)))</f>
        <v>0.220713108785966</v>
      </c>
      <c r="X232" s="24" t="n">
        <f aca="true">RAND()</f>
        <v>0.769370271217217</v>
      </c>
      <c r="Y232" s="26" t="n">
        <f aca="false">IF(X232&lt;=(Datos!$D$27-Datos!$C$27)/(Datos!$E$27-Datos!$C$27),Datos!$C$27+SQRT((Datos!$E$27-Datos!$C$27)*(Datos!$D$27-Datos!$C$27)*X232),Datos!$E$27-SQRT((Datos!$E$27-Datos!$C$27)*(Datos!$E$27-Datos!$D$27)*(1-X232)))</f>
        <v>0.244709767138385</v>
      </c>
      <c r="Z232" s="24" t="n">
        <f aca="false">(1+Q232)</f>
        <v>1.14476992240613</v>
      </c>
      <c r="AA232" s="24" t="n">
        <f aca="false">Z232*(1+S232)</f>
        <v>1.32979867945635</v>
      </c>
      <c r="AB232" s="24" t="n">
        <f aca="false">AA232*(1+U232)</f>
        <v>1.58493364552742</v>
      </c>
      <c r="AC232" s="24" t="n">
        <f aca="false">AB232*(1+W232)</f>
        <v>1.93474927765125</v>
      </c>
      <c r="AD232" s="24" t="n">
        <f aca="false">AC232*(1+Y232)</f>
        <v>2.40820132285644</v>
      </c>
      <c r="AE232" s="23" t="n">
        <f aca="false">E232*Q232</f>
        <v>4829.18812647978</v>
      </c>
      <c r="AF232" s="23" t="n">
        <f aca="false">AE232*(1+S232)</f>
        <v>5609.72809273445</v>
      </c>
      <c r="AG232" s="23" t="n">
        <f aca="false">AF232*(1+U232)</f>
        <v>6686.00964476065</v>
      </c>
      <c r="AH232" s="23" t="n">
        <f aca="false">AG232*(1+W232)</f>
        <v>8161.69961882872</v>
      </c>
      <c r="AI232" s="23" t="n">
        <f aca="false">AH232*(1+Y232)</f>
        <v>10158.9472320057</v>
      </c>
      <c r="AJ232" s="25" t="n">
        <f aca="false">G232*Z232</f>
        <v>41633.6329690703</v>
      </c>
      <c r="AK232" s="25" t="n">
        <f aca="false">I232*AA232</f>
        <v>46674.1040600636</v>
      </c>
      <c r="AL232" s="25" t="n">
        <f aca="false">K232*AB232</f>
        <v>59657.4112810299</v>
      </c>
      <c r="AM232" s="25" t="n">
        <f aca="false">M232*AC232</f>
        <v>79749.495354803</v>
      </c>
      <c r="AN232" s="25" t="n">
        <f aca="false">O232*AD232</f>
        <v>87512.6072384202</v>
      </c>
      <c r="AO232" s="25" t="n">
        <f aca="false">C232/Datos!$D$8</f>
        <v>14879.2479940639</v>
      </c>
      <c r="AP232" s="25" t="n">
        <f aca="false">AJ232-AO232</f>
        <v>26754.3849750064</v>
      </c>
      <c r="AQ232" s="25" t="n">
        <f aca="false">AK232-AO232</f>
        <v>31794.8560659997</v>
      </c>
      <c r="AR232" s="25" t="n">
        <f aca="false">AL232-AO232</f>
        <v>44778.163286966</v>
      </c>
      <c r="AS232" s="25" t="n">
        <f aca="false">AM232-AO232</f>
        <v>64870.2473607391</v>
      </c>
      <c r="AT232" s="25" t="n">
        <f aca="false">AN232-AO232</f>
        <v>72633.3592443563</v>
      </c>
      <c r="AU232" s="25" t="n">
        <f aca="false">AP232*Datos!$D$6</f>
        <v>13377.1924875032</v>
      </c>
      <c r="AV232" s="25" t="n">
        <f aca="false">AQ232*Datos!$D$6</f>
        <v>15897.4280329999</v>
      </c>
      <c r="AW232" s="25" t="n">
        <f aca="false">AR232*Datos!$D$6</f>
        <v>22389.081643483</v>
      </c>
      <c r="AX232" s="25" t="n">
        <f aca="false">AS232*Datos!$D$6</f>
        <v>32435.1236803696</v>
      </c>
      <c r="AY232" s="25" t="n">
        <f aca="false">AT232*Datos!$D$6</f>
        <v>36316.6796221782</v>
      </c>
      <c r="AZ232" s="25" t="n">
        <f aca="false">AJ232-AU232-AE232</f>
        <v>23427.2523550873</v>
      </c>
      <c r="BA232" s="25" t="n">
        <f aca="false">AK232-AV232-AF232</f>
        <v>25166.9479343293</v>
      </c>
      <c r="BB232" s="25" t="n">
        <f aca="false">AL232-AW232-AG232</f>
        <v>30582.3199927862</v>
      </c>
      <c r="BC232" s="25" t="n">
        <f aca="false">AM232-AX232-AH232</f>
        <v>39152.6720556047</v>
      </c>
      <c r="BD232" s="25" t="n">
        <f aca="false">AN232-AY232-AI232</f>
        <v>41036.9803842363</v>
      </c>
      <c r="BE232" s="25" t="n">
        <f aca="false">AZ232/Z232</f>
        <v>20464.5945849509</v>
      </c>
      <c r="BF232" s="25" t="n">
        <f aca="false">BA232/AA232</f>
        <v>18925.3819567771</v>
      </c>
      <c r="BG232" s="25" t="n">
        <f aca="false">BB232/AB232</f>
        <v>19295.6469055267</v>
      </c>
      <c r="BH232" s="25" t="n">
        <f aca="false">BC232/AC232</f>
        <v>20236.5611440545</v>
      </c>
      <c r="BI232" s="25" t="n">
        <f aca="false">BD232/AD232</f>
        <v>17040.5106893476</v>
      </c>
      <c r="BJ232" s="25" t="n">
        <f aca="false">E232*AD232</f>
        <v>80331.9988103995</v>
      </c>
      <c r="BK232" s="25" t="n">
        <f aca="false">0.2*C232*AD232</f>
        <v>35832.2247024136</v>
      </c>
      <c r="BL232" s="25" t="n">
        <f aca="false">BJ232+BK232</f>
        <v>116164.223512813</v>
      </c>
      <c r="BM232" s="25" t="n">
        <f aca="false">BK232*Datos!$D$6</f>
        <v>17916.1123512068</v>
      </c>
      <c r="BN232" s="25" t="n">
        <f aca="false">BL232-BM232</f>
        <v>98248.1111616063</v>
      </c>
      <c r="BO232" s="25" t="n">
        <f aca="false">BN232/AD232</f>
        <v>40797.2997228784</v>
      </c>
      <c r="BP232" s="25" t="n">
        <f aca="false">-(C232+E232)</f>
        <v>-107753.915696166</v>
      </c>
      <c r="BQ232" s="25" t="n">
        <f aca="false">BE232</f>
        <v>20464.5945849509</v>
      </c>
      <c r="BR232" s="25" t="n">
        <f aca="false">BF232</f>
        <v>18925.3819567771</v>
      </c>
      <c r="BS232" s="25" t="n">
        <f aca="false">BG232</f>
        <v>19295.6469055267</v>
      </c>
      <c r="BT232" s="25" t="n">
        <f aca="false">BH232</f>
        <v>20236.5611440545</v>
      </c>
      <c r="BU232" s="25" t="n">
        <f aca="false">BI232+BO232</f>
        <v>57837.810412226</v>
      </c>
      <c r="BV232" s="27" t="n">
        <f aca="false">IFERROR(IRR(BP232:BU232,0.1),NA())*100</f>
        <v>7.09603092274856</v>
      </c>
    </row>
    <row r="233" customFormat="false" ht="15" hidden="false" customHeight="true" outlineLevel="0" collapsed="false">
      <c r="A233" s="23" t="n">
        <v>232</v>
      </c>
      <c r="B233" s="24" t="n">
        <f aca="true">RAND()</f>
        <v>0.127831166773676</v>
      </c>
      <c r="C233" s="25" t="n">
        <f aca="false">IF(B233&lt;=(Datos!$D$14-Datos!$C$14)/(Datos!$E$14-Datos!$C$14),Datos!$C$14+SQRT((Datos!$E$14-Datos!$C$14)*(Datos!$D$14-Datos!$C$14)*B233),Datos!$E$14-SQRT((Datos!$E$14-Datos!$C$14)*(Datos!$E$14-Datos!$D$14)*(1-B233)))</f>
        <v>67150.6969387235</v>
      </c>
      <c r="D233" s="24" t="n">
        <f aca="true">RAND()</f>
        <v>0.0991987113375666</v>
      </c>
      <c r="E233" s="25" t="n">
        <f aca="false">IF(D233&lt;=(Datos!$D$15-Datos!$C$15)/(Datos!$E$15-Datos!$C$15),Datos!$C$15+SQRT((Datos!$E$15-Datos!$C$15)*(Datos!$D$15-Datos!$C$15)*D233),Datos!$E$15-SQRT((Datos!$E$15-Datos!$C$15)*(Datos!$E$15-Datos!$D$15)*(1-D233)))</f>
        <v>27727.6186225933</v>
      </c>
      <c r="F233" s="24" t="n">
        <f aca="true">RAND()</f>
        <v>0.60950584104459</v>
      </c>
      <c r="G233" s="25" t="n">
        <f aca="false">IF(F233&lt;=(Datos!$D$19-Datos!$C$19)/(Datos!$E$19-Datos!$C$19),Datos!$C$19+SQRT((Datos!$E$19-Datos!$C$19)*(Datos!$D$19-Datos!$C$19)*F233),Datos!$E$19-SQRT((Datos!$E$19-Datos!$C$19)*(Datos!$E$19-Datos!$D$19)*(1-F233)))</f>
        <v>39561.6879344961</v>
      </c>
      <c r="H233" s="24" t="n">
        <f aca="true">RAND()</f>
        <v>0.654327768285603</v>
      </c>
      <c r="I233" s="25" t="n">
        <f aca="false">IF(H233&lt;=(Datos!$D$19-Datos!$C$19)/(Datos!$E$19-Datos!$C$19),Datos!$C$19+SQRT((Datos!$E$19-Datos!$C$19)*(Datos!$D$19-Datos!$C$19)*H233),Datos!$E$19-SQRT((Datos!$E$19-Datos!$C$19)*(Datos!$E$19-Datos!$D$19)*(1-H233)))</f>
        <v>39907.0260544141</v>
      </c>
      <c r="J233" s="24" t="n">
        <f aca="true">RAND()</f>
        <v>0.183153961272155</v>
      </c>
      <c r="K233" s="25" t="n">
        <f aca="false">IF(J233&lt;=(Datos!$D$19-Datos!$C$19)/(Datos!$E$19-Datos!$C$19),Datos!$C$19+SQRT((Datos!$E$19-Datos!$C$19)*(Datos!$D$19-Datos!$C$19)*J233),Datos!$E$19-SQRT((Datos!$E$19-Datos!$C$19)*(Datos!$E$19-Datos!$D$19)*(1-J233)))</f>
        <v>35241.4782448106</v>
      </c>
      <c r="L233" s="24" t="n">
        <f aca="true">RAND()</f>
        <v>0.0989714659248764</v>
      </c>
      <c r="M233" s="25" t="n">
        <f aca="false">IF(L233&lt;=(Datos!$D$19-Datos!$C$19)/(Datos!$E$19-Datos!$C$19),Datos!$C$19+SQRT((Datos!$E$19-Datos!$C$19)*(Datos!$D$19-Datos!$C$19)*L233),Datos!$E$19-SQRT((Datos!$E$19-Datos!$C$19)*(Datos!$E$19-Datos!$D$19)*(1-L233)))</f>
        <v>33853.0143898942</v>
      </c>
      <c r="N233" s="24" t="n">
        <f aca="true">RAND()</f>
        <v>0.682829536353167</v>
      </c>
      <c r="O233" s="25" t="n">
        <f aca="false">IF(N233&lt;=(Datos!$D$19-Datos!$C$19)/(Datos!$E$19-Datos!$C$19),Datos!$C$19+SQRT((Datos!$E$19-Datos!$C$19)*(Datos!$D$19-Datos!$C$19)*N233),Datos!$E$19-SQRT((Datos!$E$19-Datos!$C$19)*(Datos!$E$19-Datos!$D$19)*(1-N233)))</f>
        <v>40122.7277322757</v>
      </c>
      <c r="P233" s="24" t="n">
        <f aca="true">RAND()</f>
        <v>0.167970867858538</v>
      </c>
      <c r="Q233" s="26" t="n">
        <f aca="false">IF(P233&lt;=(Datos!$D$23-Datos!$C$23)/(Datos!$E$23-Datos!$C$23),Datos!$C$23+SQRT((Datos!$E$23-Datos!$C$23)*(Datos!$D$23-Datos!$C$23)*P233),Datos!$E$23-SQRT((Datos!$E$23-Datos!$C$23)*(Datos!$E$23-Datos!$D$23)*(1-P233)))</f>
        <v>0.137388144298497</v>
      </c>
      <c r="R233" s="24" t="n">
        <f aca="true">RAND()</f>
        <v>0.989166050451407</v>
      </c>
      <c r="S233" s="26" t="n">
        <f aca="false">IF(R233&lt;=(Datos!$D$24-Datos!$C$24)/(Datos!$E$24-Datos!$C$24),Datos!$C$24+SQRT((Datos!$E$24-Datos!$C$24)*(Datos!$D$24-Datos!$C$24)*R233),Datos!$E$24-SQRT((Datos!$E$24-Datos!$C$24)*(Datos!$E$24-Datos!$D$24)*(1-R233)))</f>
        <v>0.175583993977872</v>
      </c>
      <c r="T233" s="24" t="n">
        <f aca="true">RAND()</f>
        <v>0.952750980013958</v>
      </c>
      <c r="U233" s="26" t="n">
        <f aca="false">IF(T233&lt;=(Datos!$D$25-Datos!$C$25)/(Datos!$E$25-Datos!$C$25),Datos!$C$25+SQRT((Datos!$E$25-Datos!$C$25)*(Datos!$D$25-Datos!$C$25)*T233),Datos!$E$25-SQRT((Datos!$E$25-Datos!$C$25)*(Datos!$E$25-Datos!$D$25)*(1-T233)))</f>
        <v>0.20849794557651</v>
      </c>
      <c r="V233" s="24" t="n">
        <f aca="true">RAND()</f>
        <v>0.500676057373568</v>
      </c>
      <c r="W233" s="26" t="n">
        <f aca="false">IF(V233&lt;=(Datos!$D$26-Datos!$C$26)/(Datos!$E$26-Datos!$C$26),Datos!$C$26+SQRT((Datos!$E$26-Datos!$C$26)*(Datos!$D$26-Datos!$C$26)*V233),Datos!$E$26-SQRT((Datos!$E$26-Datos!$C$26)*(Datos!$E$26-Datos!$D$26)*(1-V233)))</f>
        <v>0.208195289748732</v>
      </c>
      <c r="X233" s="24" t="n">
        <f aca="true">RAND()</f>
        <v>0.699443702210453</v>
      </c>
      <c r="Y233" s="26" t="n">
        <f aca="false">IF(X233&lt;=(Datos!$D$27-Datos!$C$27)/(Datos!$E$27-Datos!$C$27),Datos!$C$27+SQRT((Datos!$E$27-Datos!$C$27)*(Datos!$D$27-Datos!$C$27)*X233),Datos!$E$27-SQRT((Datos!$E$27-Datos!$C$27)*(Datos!$E$27-Datos!$D$27)*(1-X233)))</f>
        <v>0.239713476098532</v>
      </c>
      <c r="Z233" s="24" t="n">
        <f aca="false">(1+Q233)</f>
        <v>1.1373881442985</v>
      </c>
      <c r="AA233" s="24" t="n">
        <f aca="false">Z233*(1+S233)</f>
        <v>1.33709529737751</v>
      </c>
      <c r="AB233" s="24" t="n">
        <f aca="false">AA233*(1+U233)</f>
        <v>1.61587691992073</v>
      </c>
      <c r="AC233" s="24" t="n">
        <f aca="false">AB233*(1+W233)</f>
        <v>1.95229488346192</v>
      </c>
      <c r="AD233" s="24" t="n">
        <f aca="false">AC233*(1+Y233)</f>
        <v>2.42028627634595</v>
      </c>
      <c r="AE233" s="23" t="n">
        <f aca="false">E233*Q233</f>
        <v>3809.44606837455</v>
      </c>
      <c r="AF233" s="23" t="n">
        <f aca="false">AE233*(1+S233)</f>
        <v>4478.32382390305</v>
      </c>
      <c r="AG233" s="23" t="n">
        <f aca="false">AF233*(1+U233)</f>
        <v>5412.04514081318</v>
      </c>
      <c r="AH233" s="23" t="n">
        <f aca="false">AG233*(1+W233)</f>
        <v>6538.807447038</v>
      </c>
      <c r="AI233" s="23" t="n">
        <f aca="false">AH233*(1+Y233)</f>
        <v>8106.24770970644</v>
      </c>
      <c r="AJ233" s="25" t="n">
        <f aca="false">G233*Z233</f>
        <v>44996.9948251328</v>
      </c>
      <c r="AK233" s="25" t="n">
        <f aca="false">I233*AA233</f>
        <v>53359.4968696788</v>
      </c>
      <c r="AL233" s="25" t="n">
        <f aca="false">K233*AB233</f>
        <v>56945.8913196781</v>
      </c>
      <c r="AM233" s="25" t="n">
        <f aca="false">M233*AC233</f>
        <v>66091.066783153</v>
      </c>
      <c r="AN233" s="25" t="n">
        <f aca="false">O233*AD233</f>
        <v>97108.487299992</v>
      </c>
      <c r="AO233" s="25" t="n">
        <f aca="false">C233/Datos!$D$8</f>
        <v>13430.1393877447</v>
      </c>
      <c r="AP233" s="25" t="n">
        <f aca="false">AJ233-AO233</f>
        <v>31566.8554373881</v>
      </c>
      <c r="AQ233" s="25" t="n">
        <f aca="false">AK233-AO233</f>
        <v>39929.3574819341</v>
      </c>
      <c r="AR233" s="25" t="n">
        <f aca="false">AL233-AO233</f>
        <v>43515.7519319334</v>
      </c>
      <c r="AS233" s="25" t="n">
        <f aca="false">AM233-AO233</f>
        <v>52660.9273954083</v>
      </c>
      <c r="AT233" s="25" t="n">
        <f aca="false">AN233-AO233</f>
        <v>83678.3479122473</v>
      </c>
      <c r="AU233" s="25" t="n">
        <f aca="false">AP233*Datos!$D$6</f>
        <v>15783.427718694</v>
      </c>
      <c r="AV233" s="25" t="n">
        <f aca="false">AQ233*Datos!$D$6</f>
        <v>19964.6787409671</v>
      </c>
      <c r="AW233" s="25" t="n">
        <f aca="false">AR233*Datos!$D$6</f>
        <v>21757.8759659667</v>
      </c>
      <c r="AX233" s="25" t="n">
        <f aca="false">AS233*Datos!$D$6</f>
        <v>26330.4636977041</v>
      </c>
      <c r="AY233" s="25" t="n">
        <f aca="false">AT233*Datos!$D$6</f>
        <v>41839.1739561236</v>
      </c>
      <c r="AZ233" s="25" t="n">
        <f aca="false">AJ233-AU233-AE233</f>
        <v>25404.1210380642</v>
      </c>
      <c r="BA233" s="25" t="n">
        <f aca="false">AK233-AV233-AF233</f>
        <v>28916.4943048087</v>
      </c>
      <c r="BB233" s="25" t="n">
        <f aca="false">AL233-AW233-AG233</f>
        <v>29775.9702128982</v>
      </c>
      <c r="BC233" s="25" t="n">
        <f aca="false">AM233-AX233-AH233</f>
        <v>33221.7956384109</v>
      </c>
      <c r="BD233" s="25" t="n">
        <f aca="false">AN233-AY233-AI233</f>
        <v>47163.0656341619</v>
      </c>
      <c r="BE233" s="25" t="n">
        <f aca="false">AZ233/Z233</f>
        <v>22335.489573555</v>
      </c>
      <c r="BF233" s="25" t="n">
        <f aca="false">BA233/AA233</f>
        <v>21626.352558059</v>
      </c>
      <c r="BG233" s="25" t="n">
        <f aca="false">BB233/AB233</f>
        <v>18427.1276146199</v>
      </c>
      <c r="BH233" s="25" t="n">
        <f aca="false">BC233/AC233</f>
        <v>17016.7918380753</v>
      </c>
      <c r="BI233" s="25" t="n">
        <f aca="false">BD233/AD233</f>
        <v>19486.5649138691</v>
      </c>
      <c r="BJ233" s="25" t="n">
        <f aca="false">E233*AD233</f>
        <v>67108.7748280169</v>
      </c>
      <c r="BK233" s="25" t="n">
        <f aca="false">0.2*C233*AD233</f>
        <v>32504.7820495717</v>
      </c>
      <c r="BL233" s="25" t="n">
        <f aca="false">BJ233+BK233</f>
        <v>99613.5568775886</v>
      </c>
      <c r="BM233" s="25" t="n">
        <f aca="false">BK233*Datos!$D$6</f>
        <v>16252.3910247859</v>
      </c>
      <c r="BN233" s="25" t="n">
        <f aca="false">BL233-BM233</f>
        <v>83361.1658528027</v>
      </c>
      <c r="BO233" s="25" t="n">
        <f aca="false">BN233/AD233</f>
        <v>34442.6883164656</v>
      </c>
      <c r="BP233" s="25" t="n">
        <f aca="false">-(C233+E233)</f>
        <v>-94878.3155613168</v>
      </c>
      <c r="BQ233" s="25" t="n">
        <f aca="false">BE233</f>
        <v>22335.489573555</v>
      </c>
      <c r="BR233" s="25" t="n">
        <f aca="false">BF233</f>
        <v>21626.352558059</v>
      </c>
      <c r="BS233" s="25" t="n">
        <f aca="false">BG233</f>
        <v>18427.1276146199</v>
      </c>
      <c r="BT233" s="25" t="n">
        <f aca="false">BH233</f>
        <v>17016.7918380753</v>
      </c>
      <c r="BU233" s="25" t="n">
        <f aca="false">BI233+BO233</f>
        <v>53929.2532303347</v>
      </c>
      <c r="BV233" s="27" t="n">
        <f aca="false">IFERROR(IRR(BP233:BU233,0.1),NA())*100</f>
        <v>10.8101420775981</v>
      </c>
    </row>
    <row r="234" customFormat="false" ht="15" hidden="false" customHeight="true" outlineLevel="0" collapsed="false">
      <c r="A234" s="23" t="n">
        <v>233</v>
      </c>
      <c r="B234" s="24" t="n">
        <f aca="true">RAND()</f>
        <v>0.350257061138008</v>
      </c>
      <c r="C234" s="25" t="n">
        <f aca="false">IF(B234&lt;=(Datos!$D$14-Datos!$C$14)/(Datos!$E$14-Datos!$C$14),Datos!$C$14+SQRT((Datos!$E$14-Datos!$C$14)*(Datos!$D$14-Datos!$C$14)*B234),Datos!$E$14-SQRT((Datos!$E$14-Datos!$C$14)*(Datos!$E$14-Datos!$D$14)*(1-B234)))</f>
        <v>72077.0430177177</v>
      </c>
      <c r="D234" s="24" t="n">
        <f aca="true">RAND()</f>
        <v>0.393532780035074</v>
      </c>
      <c r="E234" s="25" t="n">
        <f aca="false">IF(D234&lt;=(Datos!$D$15-Datos!$C$15)/(Datos!$E$15-Datos!$C$15),Datos!$C$15+SQRT((Datos!$E$15-Datos!$C$15)*(Datos!$D$15-Datos!$C$15)*D234),Datos!$E$15-SQRT((Datos!$E$15-Datos!$C$15)*(Datos!$E$15-Datos!$D$15)*(1-D234)))</f>
        <v>30462.1761918801</v>
      </c>
      <c r="F234" s="24" t="n">
        <f aca="true">RAND()</f>
        <v>0.114310891983422</v>
      </c>
      <c r="G234" s="25" t="n">
        <f aca="false">IF(F234&lt;=(Datos!$D$19-Datos!$C$19)/(Datos!$E$19-Datos!$C$19),Datos!$C$19+SQRT((Datos!$E$19-Datos!$C$19)*(Datos!$D$19-Datos!$C$19)*F234),Datos!$E$19-SQRT((Datos!$E$19-Datos!$C$19)*(Datos!$E$19-Datos!$D$19)*(1-F234)))</f>
        <v>34140.8494053169</v>
      </c>
      <c r="H234" s="24" t="n">
        <f aca="true">RAND()</f>
        <v>0.75620426863415</v>
      </c>
      <c r="I234" s="25" t="n">
        <f aca="false">IF(H234&lt;=(Datos!$D$19-Datos!$C$19)/(Datos!$E$19-Datos!$C$19),Datos!$C$19+SQRT((Datos!$E$19-Datos!$C$19)*(Datos!$D$19-Datos!$C$19)*H234),Datos!$E$19-SQRT((Datos!$E$19-Datos!$C$19)*(Datos!$E$19-Datos!$D$19)*(1-H234)))</f>
        <v>40723.9410840777</v>
      </c>
      <c r="J234" s="24" t="n">
        <f aca="true">RAND()</f>
        <v>0.406585402091641</v>
      </c>
      <c r="K234" s="25" t="n">
        <f aca="false">IF(J234&lt;=(Datos!$D$19-Datos!$C$19)/(Datos!$E$19-Datos!$C$19),Datos!$C$19+SQRT((Datos!$E$19-Datos!$C$19)*(Datos!$D$19-Datos!$C$19)*J234),Datos!$E$19-SQRT((Datos!$E$19-Datos!$C$19)*(Datos!$E$19-Datos!$D$19)*(1-J234)))</f>
        <v>37809.4692722199</v>
      </c>
      <c r="L234" s="24" t="n">
        <f aca="true">RAND()</f>
        <v>0.59804492767793</v>
      </c>
      <c r="M234" s="25" t="n">
        <f aca="false">IF(L234&lt;=(Datos!$D$19-Datos!$C$19)/(Datos!$E$19-Datos!$C$19),Datos!$C$19+SQRT((Datos!$E$19-Datos!$C$19)*(Datos!$D$19-Datos!$C$19)*L234),Datos!$E$19-SQRT((Datos!$E$19-Datos!$C$19)*(Datos!$E$19-Datos!$D$19)*(1-L234)))</f>
        <v>39471.3641652979</v>
      </c>
      <c r="N234" s="24" t="n">
        <f aca="true">RAND()</f>
        <v>0.276219545706792</v>
      </c>
      <c r="O234" s="25" t="n">
        <f aca="false">IF(N234&lt;=(Datos!$D$19-Datos!$C$19)/(Datos!$E$19-Datos!$C$19),Datos!$C$19+SQRT((Datos!$E$19-Datos!$C$19)*(Datos!$D$19-Datos!$C$19)*N234),Datos!$E$19-SQRT((Datos!$E$19-Datos!$C$19)*(Datos!$E$19-Datos!$D$19)*(1-N234)))</f>
        <v>36436.8417609895</v>
      </c>
      <c r="P234" s="24" t="n">
        <f aca="true">RAND()</f>
        <v>0.645192278255782</v>
      </c>
      <c r="Q234" s="26" t="n">
        <f aca="false">IF(P234&lt;=(Datos!$D$23-Datos!$C$23)/(Datos!$E$23-Datos!$C$23),Datos!$C$23+SQRT((Datos!$E$23-Datos!$C$23)*(Datos!$D$23-Datos!$C$23)*P234),Datos!$E$23-SQRT((Datos!$E$23-Datos!$C$23)*(Datos!$E$23-Datos!$D$23)*(1-P234)))</f>
        <v>0.154728397376906</v>
      </c>
      <c r="R234" s="24" t="n">
        <f aca="true">RAND()</f>
        <v>0.898088124374735</v>
      </c>
      <c r="S234" s="26" t="n">
        <f aca="false">IF(R234&lt;=(Datos!$D$24-Datos!$C$24)/(Datos!$E$24-Datos!$C$24),Datos!$C$24+SQRT((Datos!$E$24-Datos!$C$24)*(Datos!$D$24-Datos!$C$24)*R234),Datos!$E$24-SQRT((Datos!$E$24-Datos!$C$24)*(Datos!$E$24-Datos!$D$24)*(1-R234)))</f>
        <v>0.166455946835401</v>
      </c>
      <c r="T234" s="24" t="n">
        <f aca="true">RAND()</f>
        <v>0.275981409829266</v>
      </c>
      <c r="U234" s="26" t="n">
        <f aca="false">IF(T234&lt;=(Datos!$D$25-Datos!$C$25)/(Datos!$E$25-Datos!$C$25),Datos!$C$25+SQRT((Datos!$E$25-Datos!$C$25)*(Datos!$D$25-Datos!$C$25)*T234),Datos!$E$25-SQRT((Datos!$E$25-Datos!$C$25)*(Datos!$E$25-Datos!$D$25)*(1-T234)))</f>
        <v>0.174074072373437</v>
      </c>
      <c r="V234" s="24" t="n">
        <f aca="true">RAND()</f>
        <v>0.421179575701721</v>
      </c>
      <c r="W234" s="26" t="n">
        <f aca="false">IF(V234&lt;=(Datos!$D$26-Datos!$C$26)/(Datos!$E$26-Datos!$C$26),Datos!$C$26+SQRT((Datos!$E$26-Datos!$C$26)*(Datos!$D$26-Datos!$C$26)*V234),Datos!$E$26-SQRT((Datos!$E$26-Datos!$C$26)*(Datos!$E$26-Datos!$D$26)*(1-V234)))</f>
        <v>0.20499031787444</v>
      </c>
      <c r="X234" s="24" t="n">
        <f aca="true">RAND()</f>
        <v>0.776381925513784</v>
      </c>
      <c r="Y234" s="26" t="n">
        <f aca="false">IF(X234&lt;=(Datos!$D$27-Datos!$C$27)/(Datos!$E$27-Datos!$C$27),Datos!$C$27+SQRT((Datos!$E$27-Datos!$C$27)*(Datos!$D$27-Datos!$C$27)*X234),Datos!$E$27-SQRT((Datos!$E$27-Datos!$C$27)*(Datos!$E$27-Datos!$D$27)*(1-X234)))</f>
        <v>0.245250358243205</v>
      </c>
      <c r="Z234" s="24" t="n">
        <f aca="false">(1+Q234)</f>
        <v>1.15472839737691</v>
      </c>
      <c r="AA234" s="24" t="n">
        <f aca="false">Z234*(1+S234)</f>
        <v>1.3469398061</v>
      </c>
      <c r="AB234" s="24" t="n">
        <f aca="false">AA234*(1+U234)</f>
        <v>1.58140710338972</v>
      </c>
      <c r="AC234" s="24" t="n">
        <f aca="false">AB234*(1+W234)</f>
        <v>1.90558024820247</v>
      </c>
      <c r="AD234" s="24" t="n">
        <f aca="false">AC234*(1+Y234)</f>
        <v>2.37292448673531</v>
      </c>
      <c r="AE234" s="23" t="n">
        <f aca="false">E234*Q234</f>
        <v>4713.36370278254</v>
      </c>
      <c r="AF234" s="23" t="n">
        <f aca="false">AE234*(1+S234)</f>
        <v>5497.93112070882</v>
      </c>
      <c r="AG234" s="23" t="n">
        <f aca="false">AF234*(1+U234)</f>
        <v>6454.97838051925</v>
      </c>
      <c r="AH234" s="23" t="n">
        <f aca="false">AG234*(1+W234)</f>
        <v>7778.18645061453</v>
      </c>
      <c r="AI234" s="23" t="n">
        <f aca="false">AH234*(1+Y234)</f>
        <v>9685.78946411018</v>
      </c>
      <c r="AJ234" s="25" t="n">
        <f aca="false">G234*Z234</f>
        <v>39423.4083188879</v>
      </c>
      <c r="AK234" s="25" t="n">
        <f aca="false">I234*AA234</f>
        <v>54852.6973074156</v>
      </c>
      <c r="AL234" s="25" t="n">
        <f aca="false">K234*AB234</f>
        <v>59792.1632824838</v>
      </c>
      <c r="AM234" s="25" t="n">
        <f aca="false">M234*AC234</f>
        <v>75215.8519229986</v>
      </c>
      <c r="AN234" s="25" t="n">
        <f aca="false">O234*AD234</f>
        <v>86461.8740339517</v>
      </c>
      <c r="AO234" s="25" t="n">
        <f aca="false">C234/Datos!$D$8</f>
        <v>14415.4086035435</v>
      </c>
      <c r="AP234" s="25" t="n">
        <f aca="false">AJ234-AO234</f>
        <v>25007.9997153443</v>
      </c>
      <c r="AQ234" s="25" t="n">
        <f aca="false">AK234-AO234</f>
        <v>40437.288703872</v>
      </c>
      <c r="AR234" s="25" t="n">
        <f aca="false">AL234-AO234</f>
        <v>45376.7546789402</v>
      </c>
      <c r="AS234" s="25" t="n">
        <f aca="false">AM234-AO234</f>
        <v>60800.4433194551</v>
      </c>
      <c r="AT234" s="25" t="n">
        <f aca="false">AN234-AO234</f>
        <v>72046.4654304081</v>
      </c>
      <c r="AU234" s="25" t="n">
        <f aca="false">AP234*Datos!$D$6</f>
        <v>12503.9998576722</v>
      </c>
      <c r="AV234" s="25" t="n">
        <f aca="false">AQ234*Datos!$D$6</f>
        <v>20218.644351936</v>
      </c>
      <c r="AW234" s="25" t="n">
        <f aca="false">AR234*Datos!$D$6</f>
        <v>22688.3773394701</v>
      </c>
      <c r="AX234" s="25" t="n">
        <f aca="false">AS234*Datos!$D$6</f>
        <v>30400.2216597275</v>
      </c>
      <c r="AY234" s="25" t="n">
        <f aca="false">AT234*Datos!$D$6</f>
        <v>36023.2327152041</v>
      </c>
      <c r="AZ234" s="25" t="n">
        <f aca="false">AJ234-AU234-AE234</f>
        <v>22206.0447584332</v>
      </c>
      <c r="BA234" s="25" t="n">
        <f aca="false">AK234-AV234-AF234</f>
        <v>29136.1218347707</v>
      </c>
      <c r="BB234" s="25" t="n">
        <f aca="false">AL234-AW234-AG234</f>
        <v>30648.8075624944</v>
      </c>
      <c r="BC234" s="25" t="n">
        <f aca="false">AM234-AX234-AH234</f>
        <v>37037.4438126566</v>
      </c>
      <c r="BD234" s="25" t="n">
        <f aca="false">AN234-AY234-AI234</f>
        <v>40752.8518546374</v>
      </c>
      <c r="BE234" s="25" t="n">
        <f aca="false">AZ234/Z234</f>
        <v>19230.5349109597</v>
      </c>
      <c r="BF234" s="25" t="n">
        <f aca="false">BA234/AA234</f>
        <v>21631.3466294629</v>
      </c>
      <c r="BG234" s="25" t="n">
        <f aca="false">BB234/AB234</f>
        <v>19380.7195483056</v>
      </c>
      <c r="BH234" s="25" t="n">
        <f aca="false">BC234/AC234</f>
        <v>19436.307574868</v>
      </c>
      <c r="BI234" s="25" t="n">
        <f aca="false">BD234/AD234</f>
        <v>17174.1039727335</v>
      </c>
      <c r="BJ234" s="25" t="n">
        <f aca="false">E234*AD234</f>
        <v>72284.4438049575</v>
      </c>
      <c r="BK234" s="25" t="n">
        <f aca="false">0.2*C234*AD234</f>
        <v>34206.6760616433</v>
      </c>
      <c r="BL234" s="25" t="n">
        <f aca="false">BJ234+BK234</f>
        <v>106491.119866601</v>
      </c>
      <c r="BM234" s="25" t="n">
        <f aca="false">BK234*Datos!$D$6</f>
        <v>17103.3380308216</v>
      </c>
      <c r="BN234" s="25" t="n">
        <f aca="false">BL234-BM234</f>
        <v>89387.7818357792</v>
      </c>
      <c r="BO234" s="25" t="n">
        <f aca="false">BN234/AD234</f>
        <v>37669.8804936519</v>
      </c>
      <c r="BP234" s="25" t="n">
        <f aca="false">-(C234+E234)</f>
        <v>-102539.219209598</v>
      </c>
      <c r="BQ234" s="25" t="n">
        <f aca="false">BE234</f>
        <v>19230.5349109597</v>
      </c>
      <c r="BR234" s="25" t="n">
        <f aca="false">BF234</f>
        <v>21631.3466294629</v>
      </c>
      <c r="BS234" s="25" t="n">
        <f aca="false">BG234</f>
        <v>19380.7195483056</v>
      </c>
      <c r="BT234" s="25" t="n">
        <f aca="false">BH234</f>
        <v>19436.307574868</v>
      </c>
      <c r="BU234" s="25" t="n">
        <f aca="false">BI234+BO234</f>
        <v>54843.9844663854</v>
      </c>
      <c r="BV234" s="27" t="n">
        <f aca="false">IFERROR(IRR(BP234:BU234,0.1),NA())*100</f>
        <v>8.25502201775825</v>
      </c>
    </row>
    <row r="235" customFormat="false" ht="15" hidden="false" customHeight="true" outlineLevel="0" collapsed="false">
      <c r="A235" s="23" t="n">
        <v>234</v>
      </c>
      <c r="B235" s="24" t="n">
        <f aca="true">RAND()</f>
        <v>0.942619768744676</v>
      </c>
      <c r="C235" s="25" t="n">
        <f aca="false">IF(B235&lt;=(Datos!$D$14-Datos!$C$14)/(Datos!$E$14-Datos!$C$14),Datos!$C$14+SQRT((Datos!$E$14-Datos!$C$14)*(Datos!$D$14-Datos!$C$14)*B235),Datos!$E$14-SQRT((Datos!$E$14-Datos!$C$14)*(Datos!$E$14-Datos!$D$14)*(1-B235)))</f>
        <v>91702.0317241876</v>
      </c>
      <c r="D235" s="24" t="n">
        <f aca="true">RAND()</f>
        <v>0.701875393617182</v>
      </c>
      <c r="E235" s="25" t="n">
        <f aca="false">IF(D235&lt;=(Datos!$D$15-Datos!$C$15)/(Datos!$E$15-Datos!$C$15),Datos!$C$15+SQRT((Datos!$E$15-Datos!$C$15)*(Datos!$D$15-Datos!$C$15)*D235),Datos!$E$15-SQRT((Datos!$E$15-Datos!$C$15)*(Datos!$E$15-Datos!$D$15)*(1-D235)))</f>
        <v>33312.7964770449</v>
      </c>
      <c r="F235" s="24" t="n">
        <f aca="true">RAND()</f>
        <v>0.650597398187857</v>
      </c>
      <c r="G235" s="25" t="n">
        <f aca="false">IF(F235&lt;=(Datos!$D$19-Datos!$C$19)/(Datos!$E$19-Datos!$C$19),Datos!$C$19+SQRT((Datos!$E$19-Datos!$C$19)*(Datos!$D$19-Datos!$C$19)*F235),Datos!$E$19-SQRT((Datos!$E$19-Datos!$C$19)*(Datos!$E$19-Datos!$D$19)*(1-F235)))</f>
        <v>39878.7453519249</v>
      </c>
      <c r="H235" s="24" t="n">
        <f aca="true">RAND()</f>
        <v>0.734524419665486</v>
      </c>
      <c r="I235" s="25" t="n">
        <f aca="false">IF(H235&lt;=(Datos!$D$19-Datos!$C$19)/(Datos!$E$19-Datos!$C$19),Datos!$C$19+SQRT((Datos!$E$19-Datos!$C$19)*(Datos!$D$19-Datos!$C$19)*H235),Datos!$E$19-SQRT((Datos!$E$19-Datos!$C$19)*(Datos!$E$19-Datos!$D$19)*(1-H235)))</f>
        <v>40537.8627850448</v>
      </c>
      <c r="J235" s="24" t="n">
        <f aca="true">RAND()</f>
        <v>0.0512234742652367</v>
      </c>
      <c r="K235" s="25" t="n">
        <f aca="false">IF(J235&lt;=(Datos!$D$19-Datos!$C$19)/(Datos!$E$19-Datos!$C$19),Datos!$C$19+SQRT((Datos!$E$19-Datos!$C$19)*(Datos!$D$19-Datos!$C$19)*J235),Datos!$E$19-SQRT((Datos!$E$19-Datos!$C$19)*(Datos!$E$19-Datos!$D$19)*(1-J235)))</f>
        <v>32771.916510248</v>
      </c>
      <c r="L235" s="24" t="n">
        <f aca="true">RAND()</f>
        <v>0.096010939947041</v>
      </c>
      <c r="M235" s="25" t="n">
        <f aca="false">IF(L235&lt;=(Datos!$D$19-Datos!$C$19)/(Datos!$E$19-Datos!$C$19),Datos!$C$19+SQRT((Datos!$E$19-Datos!$C$19)*(Datos!$D$19-Datos!$C$19)*L235),Datos!$E$19-SQRT((Datos!$E$19-Datos!$C$19)*(Datos!$E$19-Datos!$D$19)*(1-L235)))</f>
        <v>33794.9494057307</v>
      </c>
      <c r="N235" s="24" t="n">
        <f aca="true">RAND()</f>
        <v>0.299453315030502</v>
      </c>
      <c r="O235" s="25" t="n">
        <f aca="false">IF(N235&lt;=(Datos!$D$19-Datos!$C$19)/(Datos!$E$19-Datos!$C$19),Datos!$C$19+SQRT((Datos!$E$19-Datos!$C$19)*(Datos!$D$19-Datos!$C$19)*N235),Datos!$E$19-SQRT((Datos!$E$19-Datos!$C$19)*(Datos!$E$19-Datos!$D$19)*(1-N235)))</f>
        <v>36702.0890216839</v>
      </c>
      <c r="P235" s="24" t="n">
        <f aca="true">RAND()</f>
        <v>0.919348257383144</v>
      </c>
      <c r="Q235" s="26" t="n">
        <f aca="false">IF(P235&lt;=(Datos!$D$23-Datos!$C$23)/(Datos!$E$23-Datos!$C$23),Datos!$C$23+SQRT((Datos!$E$23-Datos!$C$23)*(Datos!$D$23-Datos!$C$23)*P235),Datos!$E$23-SQRT((Datos!$E$23-Datos!$C$23)*(Datos!$E$23-Datos!$D$23)*(1-P235)))</f>
        <v>0.167951218455365</v>
      </c>
      <c r="R235" s="24" t="n">
        <f aca="true">RAND()</f>
        <v>0.407305535688161</v>
      </c>
      <c r="S235" s="26" t="n">
        <f aca="false">IF(R235&lt;=(Datos!$D$24-Datos!$C$24)/(Datos!$E$24-Datos!$C$24),Datos!$C$24+SQRT((Datos!$E$24-Datos!$C$24)*(Datos!$D$24-Datos!$C$24)*R235),Datos!$E$24-SQRT((Datos!$E$24-Datos!$C$24)*(Datos!$E$24-Datos!$D$24)*(1-R235)))</f>
        <v>0.147076742127492</v>
      </c>
      <c r="T235" s="24" t="n">
        <f aca="true">RAND()</f>
        <v>0.276547002096777</v>
      </c>
      <c r="U235" s="26" t="n">
        <f aca="false">IF(T235&lt;=(Datos!$D$25-Datos!$C$25)/(Datos!$E$25-Datos!$C$25),Datos!$C$25+SQRT((Datos!$E$25-Datos!$C$25)*(Datos!$D$25-Datos!$C$25)*T235),Datos!$E$25-SQRT((Datos!$E$25-Datos!$C$25)*(Datos!$E$25-Datos!$D$25)*(1-T235)))</f>
        <v>0.174098728273567</v>
      </c>
      <c r="V235" s="24" t="n">
        <f aca="true">RAND()</f>
        <v>0.0777533742951118</v>
      </c>
      <c r="W235" s="26" t="n">
        <f aca="false">IF(V235&lt;=(Datos!$D$26-Datos!$C$26)/(Datos!$E$26-Datos!$C$26),Datos!$C$26+SQRT((Datos!$E$26-Datos!$C$26)*(Datos!$D$26-Datos!$C$26)*V235),Datos!$E$26-SQRT((Datos!$E$26-Datos!$C$26)*(Datos!$E$26-Datos!$D$26)*(1-V235)))</f>
        <v>0.190433346731186</v>
      </c>
      <c r="X235" s="24" t="n">
        <f aca="true">RAND()</f>
        <v>0.537282918162913</v>
      </c>
      <c r="Y235" s="26" t="n">
        <f aca="false">IF(X235&lt;=(Datos!$D$27-Datos!$C$27)/(Datos!$E$27-Datos!$C$27),Datos!$C$27+SQRT((Datos!$E$27-Datos!$C$27)*(Datos!$D$27-Datos!$C$27)*X235),Datos!$E$27-SQRT((Datos!$E$27-Datos!$C$27)*(Datos!$E$27-Datos!$D$27)*(1-X235)))</f>
        <v>0.230013279344207</v>
      </c>
      <c r="Z235" s="24" t="n">
        <f aca="false">(1+Q235)</f>
        <v>1.16795121845536</v>
      </c>
      <c r="AA235" s="24" t="n">
        <f aca="false">Z235*(1+S235)</f>
        <v>1.33972967862961</v>
      </c>
      <c r="AB235" s="24" t="n">
        <f aca="false">AA235*(1+U235)</f>
        <v>1.57297491190939</v>
      </c>
      <c r="AC235" s="24" t="n">
        <f aca="false">AB235*(1+W235)</f>
        <v>1.87252178870848</v>
      </c>
      <c r="AD235" s="24" t="n">
        <f aca="false">AC235*(1+Y235)</f>
        <v>2.3032266659728</v>
      </c>
      <c r="AE235" s="23" t="n">
        <f aca="false">E235*Q235</f>
        <v>5594.92475847528</v>
      </c>
      <c r="AF235" s="23" t="n">
        <f aca="false">AE235*(1+S235)</f>
        <v>6417.80806440027</v>
      </c>
      <c r="AG235" s="23" t="n">
        <f aca="false">AF235*(1+U235)</f>
        <v>7535.1402867162</v>
      </c>
      <c r="AH235" s="23" t="n">
        <f aca="false">AG235*(1+W235)</f>
        <v>8970.08226960456</v>
      </c>
      <c r="AI235" s="23" t="n">
        <f aca="false">AH235*(1+Y235)</f>
        <v>11033.3203084236</v>
      </c>
      <c r="AJ235" s="25" t="n">
        <f aca="false">G235*Z235</f>
        <v>46576.429224252</v>
      </c>
      <c r="AK235" s="25" t="n">
        <f aca="false">I235*AA235</f>
        <v>54309.7778813394</v>
      </c>
      <c r="AL235" s="25" t="n">
        <f aca="false">K235*AB235</f>
        <v>51549.4024858091</v>
      </c>
      <c r="AM235" s="25" t="n">
        <f aca="false">M235*AC235</f>
        <v>63281.7791105316</v>
      </c>
      <c r="AN235" s="25" t="n">
        <f aca="false">O235*AD235</f>
        <v>84533.2301316499</v>
      </c>
      <c r="AO235" s="25" t="n">
        <f aca="false">C235/Datos!$D$8</f>
        <v>18340.4063448375</v>
      </c>
      <c r="AP235" s="25" t="n">
        <f aca="false">AJ235-AO235</f>
        <v>28236.0228794144</v>
      </c>
      <c r="AQ235" s="25" t="n">
        <f aca="false">AK235-AO235</f>
        <v>35969.3715365019</v>
      </c>
      <c r="AR235" s="25" t="n">
        <f aca="false">AL235-AO235</f>
        <v>33208.9961409716</v>
      </c>
      <c r="AS235" s="25" t="n">
        <f aca="false">AM235-AO235</f>
        <v>44941.3727656941</v>
      </c>
      <c r="AT235" s="25" t="n">
        <f aca="false">AN235-AO235</f>
        <v>66192.8237868123</v>
      </c>
      <c r="AU235" s="25" t="n">
        <f aca="false">AP235*Datos!$D$6</f>
        <v>14118.0114397072</v>
      </c>
      <c r="AV235" s="25" t="n">
        <f aca="false">AQ235*Datos!$D$6</f>
        <v>17984.6857682509</v>
      </c>
      <c r="AW235" s="25" t="n">
        <f aca="false">AR235*Datos!$D$6</f>
        <v>16604.4980704858</v>
      </c>
      <c r="AX235" s="25" t="n">
        <f aca="false">AS235*Datos!$D$6</f>
        <v>22470.686382847</v>
      </c>
      <c r="AY235" s="25" t="n">
        <f aca="false">AT235*Datos!$D$6</f>
        <v>33096.4118934062</v>
      </c>
      <c r="AZ235" s="25" t="n">
        <f aca="false">AJ235-AU235-AE235</f>
        <v>26863.4930260695</v>
      </c>
      <c r="BA235" s="25" t="n">
        <f aca="false">AK235-AV235-AF235</f>
        <v>29907.2840486882</v>
      </c>
      <c r="BB235" s="25" t="n">
        <f aca="false">AL235-AW235-AG235</f>
        <v>27409.7641286071</v>
      </c>
      <c r="BC235" s="25" t="n">
        <f aca="false">AM235-AX235-AH235</f>
        <v>31841.01045808</v>
      </c>
      <c r="BD235" s="25" t="n">
        <f aca="false">AN235-AY235-AI235</f>
        <v>40403.4979298201</v>
      </c>
      <c r="BE235" s="25" t="n">
        <f aca="false">AZ235/Z235</f>
        <v>23000.5265644544</v>
      </c>
      <c r="BF235" s="25" t="n">
        <f aca="false">BA235/AA235</f>
        <v>22323.3720397087</v>
      </c>
      <c r="BG235" s="25" t="n">
        <f aca="false">BB235/AB235</f>
        <v>17425.4299423856</v>
      </c>
      <c r="BH235" s="25" t="n">
        <f aca="false">BC235/AC235</f>
        <v>17004.3471056438</v>
      </c>
      <c r="BI235" s="25" t="n">
        <f aca="false">BD235/AD235</f>
        <v>17542.1284091269</v>
      </c>
      <c r="BJ235" s="25" t="n">
        <f aca="false">E235*AD235</f>
        <v>76726.9211640547</v>
      </c>
      <c r="BK235" s="25" t="n">
        <f aca="false">0.2*C235*AD235</f>
        <v>42242.1129582065</v>
      </c>
      <c r="BL235" s="25" t="n">
        <f aca="false">BJ235+BK235</f>
        <v>118969.034122261</v>
      </c>
      <c r="BM235" s="25" t="n">
        <f aca="false">BK235*Datos!$D$6</f>
        <v>21121.0564791033</v>
      </c>
      <c r="BN235" s="25" t="n">
        <f aca="false">BL235-BM235</f>
        <v>97847.977643158</v>
      </c>
      <c r="BO235" s="25" t="n">
        <f aca="false">BN235/AD235</f>
        <v>42482.9996494637</v>
      </c>
      <c r="BP235" s="25" t="n">
        <f aca="false">-(C235+E235)</f>
        <v>-125014.828201233</v>
      </c>
      <c r="BQ235" s="25" t="n">
        <f aca="false">BE235</f>
        <v>23000.5265644544</v>
      </c>
      <c r="BR235" s="25" t="n">
        <f aca="false">BF235</f>
        <v>22323.3720397087</v>
      </c>
      <c r="BS235" s="25" t="n">
        <f aca="false">BG235</f>
        <v>17425.4299423856</v>
      </c>
      <c r="BT235" s="25" t="n">
        <f aca="false">BH235</f>
        <v>17004.3471056438</v>
      </c>
      <c r="BU235" s="25" t="n">
        <f aca="false">BI235+BO235</f>
        <v>60025.1280585906</v>
      </c>
      <c r="BV235" s="27" t="n">
        <f aca="false">IFERROR(IRR(BP235:BU235,0.1),NA())*100</f>
        <v>3.2862220153843</v>
      </c>
    </row>
    <row r="236" customFormat="false" ht="15" hidden="false" customHeight="true" outlineLevel="0" collapsed="false">
      <c r="A236" s="23" t="n">
        <v>235</v>
      </c>
      <c r="B236" s="24" t="n">
        <f aca="true">RAND()</f>
        <v>0.31460549697571</v>
      </c>
      <c r="C236" s="25" t="n">
        <f aca="false">IF(B236&lt;=(Datos!$D$14-Datos!$C$14)/(Datos!$E$14-Datos!$C$14),Datos!$C$14+SQRT((Datos!$E$14-Datos!$C$14)*(Datos!$D$14-Datos!$C$14)*B236),Datos!$E$14-SQRT((Datos!$E$14-Datos!$C$14)*(Datos!$E$14-Datos!$D$14)*(1-B236)))</f>
        <v>71321.2028908263</v>
      </c>
      <c r="D236" s="24" t="n">
        <f aca="true">RAND()</f>
        <v>0.646326843514168</v>
      </c>
      <c r="E236" s="25" t="n">
        <f aca="false">IF(D236&lt;=(Datos!$D$15-Datos!$C$15)/(Datos!$E$15-Datos!$C$15),Datos!$C$15+SQRT((Datos!$E$15-Datos!$C$15)*(Datos!$D$15-Datos!$C$15)*D236),Datos!$E$15-SQRT((Datos!$E$15-Datos!$C$15)*(Datos!$E$15-Datos!$D$15)*(1-D236)))</f>
        <v>32716.3900795777</v>
      </c>
      <c r="F236" s="24" t="n">
        <f aca="true">RAND()</f>
        <v>0.834712778653964</v>
      </c>
      <c r="G236" s="25" t="n">
        <f aca="false">IF(F236&lt;=(Datos!$D$19-Datos!$C$19)/(Datos!$E$19-Datos!$C$19),Datos!$C$19+SQRT((Datos!$E$19-Datos!$C$19)*(Datos!$D$19-Datos!$C$19)*F236),Datos!$E$19-SQRT((Datos!$E$19-Datos!$C$19)*(Datos!$E$19-Datos!$D$19)*(1-F236)))</f>
        <v>41479.1277215791</v>
      </c>
      <c r="H236" s="24" t="n">
        <f aca="true">RAND()</f>
        <v>0.221293850769992</v>
      </c>
      <c r="I236" s="25" t="n">
        <f aca="false">IF(H236&lt;=(Datos!$D$19-Datos!$C$19)/(Datos!$E$19-Datos!$C$19),Datos!$C$19+SQRT((Datos!$E$19-Datos!$C$19)*(Datos!$D$19-Datos!$C$19)*H236),Datos!$E$19-SQRT((Datos!$E$19-Datos!$C$19)*(Datos!$E$19-Datos!$D$19)*(1-H236)))</f>
        <v>35761.4301710165</v>
      </c>
      <c r="J236" s="24" t="n">
        <f aca="true">RAND()</f>
        <v>0.494091460902141</v>
      </c>
      <c r="K236" s="25" t="n">
        <f aca="false">IF(J236&lt;=(Datos!$D$19-Datos!$C$19)/(Datos!$E$19-Datos!$C$19),Datos!$C$19+SQRT((Datos!$E$19-Datos!$C$19)*(Datos!$D$19-Datos!$C$19)*J236),Datos!$E$19-SQRT((Datos!$E$19-Datos!$C$19)*(Datos!$E$19-Datos!$D$19)*(1-J236)))</f>
        <v>38608.9325200818</v>
      </c>
      <c r="L236" s="24" t="n">
        <f aca="true">RAND()</f>
        <v>0.238150594156217</v>
      </c>
      <c r="M236" s="25" t="n">
        <f aca="false">IF(L236&lt;=(Datos!$D$19-Datos!$C$19)/(Datos!$E$19-Datos!$C$19),Datos!$C$19+SQRT((Datos!$E$19-Datos!$C$19)*(Datos!$D$19-Datos!$C$19)*L236),Datos!$E$19-SQRT((Datos!$E$19-Datos!$C$19)*(Datos!$E$19-Datos!$D$19)*(1-L236)))</f>
        <v>35976.837719349</v>
      </c>
      <c r="N236" s="24" t="n">
        <f aca="true">RAND()</f>
        <v>0.968018717723541</v>
      </c>
      <c r="O236" s="25" t="n">
        <f aca="false">IF(N236&lt;=(Datos!$D$19-Datos!$C$19)/(Datos!$E$19-Datos!$C$19),Datos!$C$19+SQRT((Datos!$E$19-Datos!$C$19)*(Datos!$D$19-Datos!$C$19)*N236),Datos!$E$19-SQRT((Datos!$E$19-Datos!$C$19)*(Datos!$E$19-Datos!$D$19)*(1-N236)))</f>
        <v>43451.2598117391</v>
      </c>
      <c r="P236" s="24" t="n">
        <f aca="true">RAND()</f>
        <v>0.200277191421178</v>
      </c>
      <c r="Q236" s="26" t="n">
        <f aca="false">IF(P236&lt;=(Datos!$D$23-Datos!$C$23)/(Datos!$E$23-Datos!$C$23),Datos!$C$23+SQRT((Datos!$E$23-Datos!$C$23)*(Datos!$D$23-Datos!$C$23)*P236),Datos!$E$23-SQRT((Datos!$E$23-Datos!$C$23)*(Datos!$E$23-Datos!$D$23)*(1-P236)))</f>
        <v>0.138986809751986</v>
      </c>
      <c r="R236" s="24" t="n">
        <f aca="true">RAND()</f>
        <v>0.642098370519983</v>
      </c>
      <c r="S236" s="26" t="n">
        <f aca="false">IF(R236&lt;=(Datos!$D$24-Datos!$C$24)/(Datos!$E$24-Datos!$C$24),Datos!$C$24+SQRT((Datos!$E$24-Datos!$C$24)*(Datos!$D$24-Datos!$C$24)*R236),Datos!$E$24-SQRT((Datos!$E$24-Datos!$C$24)*(Datos!$E$24-Datos!$D$24)*(1-R236)))</f>
        <v>0.154618452902472</v>
      </c>
      <c r="T236" s="24" t="n">
        <f aca="true">RAND()</f>
        <v>0.253934139214397</v>
      </c>
      <c r="U236" s="26" t="n">
        <f aca="false">IF(T236&lt;=(Datos!$D$25-Datos!$C$25)/(Datos!$E$25-Datos!$C$25),Datos!$C$25+SQRT((Datos!$E$25-Datos!$C$25)*(Datos!$D$25-Datos!$C$25)*T236),Datos!$E$25-SQRT((Datos!$E$25-Datos!$C$25)*(Datos!$E$25-Datos!$D$25)*(1-T236)))</f>
        <v>0.173092459642711</v>
      </c>
      <c r="V236" s="24" t="n">
        <f aca="true">RAND()</f>
        <v>0.00712892413374239</v>
      </c>
      <c r="W236" s="26" t="n">
        <f aca="false">IF(V236&lt;=(Datos!$D$26-Datos!$C$26)/(Datos!$E$26-Datos!$C$26),Datos!$C$26+SQRT((Datos!$E$26-Datos!$C$26)*(Datos!$D$26-Datos!$C$26)*V236),Datos!$E$26-SQRT((Datos!$E$26-Datos!$C$26)*(Datos!$E$26-Datos!$D$26)*(1-V236)))</f>
        <v>0.183159191951629</v>
      </c>
      <c r="X236" s="24" t="n">
        <f aca="true">RAND()</f>
        <v>0.289140728964883</v>
      </c>
      <c r="Y236" s="26" t="n">
        <f aca="false">IF(X236&lt;=(Datos!$D$27-Datos!$C$27)/(Datos!$E$27-Datos!$C$27),Datos!$C$27+SQRT((Datos!$E$27-Datos!$C$27)*(Datos!$D$27-Datos!$C$27)*X236),Datos!$E$27-SQRT((Datos!$E$27-Datos!$C$27)*(Datos!$E$27-Datos!$D$27)*(1-X236)))</f>
        <v>0.217940650819285</v>
      </c>
      <c r="Z236" s="24" t="n">
        <f aca="false">(1+Q236)</f>
        <v>1.13898680975199</v>
      </c>
      <c r="AA236" s="24" t="n">
        <f aca="false">Z236*(1+S236)</f>
        <v>1.31509518815216</v>
      </c>
      <c r="AB236" s="24" t="n">
        <f aca="false">AA236*(1+U236)</f>
        <v>1.54272824893371</v>
      </c>
      <c r="AC236" s="24" t="n">
        <f aca="false">AB236*(1+W236)</f>
        <v>1.82529310840936</v>
      </c>
      <c r="AD236" s="24" t="n">
        <f aca="false">AC236*(1+Y236)</f>
        <v>2.22309867639205</v>
      </c>
      <c r="AE236" s="23" t="n">
        <f aca="false">E236*Q236</f>
        <v>4547.14668376203</v>
      </c>
      <c r="AF236" s="23" t="n">
        <f aca="false">AE236*(1+S236)</f>
        <v>5250.21946912592</v>
      </c>
      <c r="AG236" s="23" t="n">
        <f aca="false">AF236*(1+U236)</f>
        <v>6158.99287070098</v>
      </c>
      <c r="AH236" s="23" t="n">
        <f aca="false">AG236*(1+W236)</f>
        <v>7287.06902813441</v>
      </c>
      <c r="AI236" s="23" t="n">
        <f aca="false">AH236*(1+Y236)</f>
        <v>8875.21759469108</v>
      </c>
      <c r="AJ236" s="25" t="n">
        <f aca="false">G236*Z236</f>
        <v>47244.1793548966</v>
      </c>
      <c r="AK236" s="25" t="n">
        <f aca="false">I236*AA236</f>
        <v>47029.6847393432</v>
      </c>
      <c r="AL236" s="25" t="n">
        <f aca="false">K236*AB236</f>
        <v>59563.0908599056</v>
      </c>
      <c r="AM236" s="25" t="n">
        <f aca="false">M236*AC236</f>
        <v>65668.2739514897</v>
      </c>
      <c r="AN236" s="25" t="n">
        <f aca="false">O236*AD236</f>
        <v>96596.4381750444</v>
      </c>
      <c r="AO236" s="25" t="n">
        <f aca="false">C236/Datos!$D$8</f>
        <v>14264.2405781653</v>
      </c>
      <c r="AP236" s="25" t="n">
        <f aca="false">AJ236-AO236</f>
        <v>32979.9387767313</v>
      </c>
      <c r="AQ236" s="25" t="n">
        <f aca="false">AK236-AO236</f>
        <v>32765.444161178</v>
      </c>
      <c r="AR236" s="25" t="n">
        <f aca="false">AL236-AO236</f>
        <v>45298.8502817403</v>
      </c>
      <c r="AS236" s="25" t="n">
        <f aca="false">AM236-AO236</f>
        <v>51404.0333733244</v>
      </c>
      <c r="AT236" s="25" t="n">
        <f aca="false">AN236-AO236</f>
        <v>82332.1975968792</v>
      </c>
      <c r="AU236" s="25" t="n">
        <f aca="false">AP236*Datos!$D$6</f>
        <v>16489.9693883657</v>
      </c>
      <c r="AV236" s="25" t="n">
        <f aca="false">AQ236*Datos!$D$6</f>
        <v>16382.722080589</v>
      </c>
      <c r="AW236" s="25" t="n">
        <f aca="false">AR236*Datos!$D$6</f>
        <v>22649.4251408701</v>
      </c>
      <c r="AX236" s="25" t="n">
        <f aca="false">AS236*Datos!$D$6</f>
        <v>25702.0166866622</v>
      </c>
      <c r="AY236" s="25" t="n">
        <f aca="false">AT236*Datos!$D$6</f>
        <v>41166.0987984396</v>
      </c>
      <c r="AZ236" s="25" t="n">
        <f aca="false">AJ236-AU236-AE236</f>
        <v>26207.0632827689</v>
      </c>
      <c r="BA236" s="25" t="n">
        <f aca="false">AK236-AV236-AF236</f>
        <v>25396.7431896283</v>
      </c>
      <c r="BB236" s="25" t="n">
        <f aca="false">AL236-AW236-AG236</f>
        <v>30754.6728483344</v>
      </c>
      <c r="BC236" s="25" t="n">
        <f aca="false">AM236-AX236-AH236</f>
        <v>32679.1882366931</v>
      </c>
      <c r="BD236" s="25" t="n">
        <f aca="false">AN236-AY236-AI236</f>
        <v>46555.1217819138</v>
      </c>
      <c r="BE236" s="25" t="n">
        <f aca="false">AZ236/Z236</f>
        <v>23009.1016492767</v>
      </c>
      <c r="BF236" s="25" t="n">
        <f aca="false">BA236/AA236</f>
        <v>19311.7147856904</v>
      </c>
      <c r="BG236" s="25" t="n">
        <f aca="false">BB236/AB236</f>
        <v>19935.2496913122</v>
      </c>
      <c r="BH236" s="25" t="n">
        <f aca="false">BC236/AC236</f>
        <v>17903.5290749391</v>
      </c>
      <c r="BI236" s="25" t="n">
        <f aca="false">BD236/AD236</f>
        <v>20941.5453647203</v>
      </c>
      <c r="BJ236" s="25" t="n">
        <f aca="false">E236*AD236</f>
        <v>72731.7634822352</v>
      </c>
      <c r="BK236" s="25" t="n">
        <f aca="false">0.2*C236*AD236</f>
        <v>31710.814349057</v>
      </c>
      <c r="BL236" s="25" t="n">
        <f aca="false">BJ236+BK236</f>
        <v>104442.577831292</v>
      </c>
      <c r="BM236" s="25" t="n">
        <f aca="false">BK236*Datos!$D$6</f>
        <v>15855.4071745285</v>
      </c>
      <c r="BN236" s="25" t="n">
        <f aca="false">BL236-BM236</f>
        <v>88587.1706567637</v>
      </c>
      <c r="BO236" s="25" t="n">
        <f aca="false">BN236/AD236</f>
        <v>39848.5103686603</v>
      </c>
      <c r="BP236" s="25" t="n">
        <f aca="false">-(C236+E236)</f>
        <v>-104037.592970404</v>
      </c>
      <c r="BQ236" s="25" t="n">
        <f aca="false">BE236</f>
        <v>23009.1016492767</v>
      </c>
      <c r="BR236" s="25" t="n">
        <f aca="false">BF236</f>
        <v>19311.7147856904</v>
      </c>
      <c r="BS236" s="25" t="n">
        <f aca="false">BG236</f>
        <v>19935.2496913122</v>
      </c>
      <c r="BT236" s="25" t="n">
        <f aca="false">BH236</f>
        <v>17903.5290749391</v>
      </c>
      <c r="BU236" s="25" t="n">
        <f aca="false">BI236+BO236</f>
        <v>60790.0557333806</v>
      </c>
      <c r="BV236" s="27" t="n">
        <f aca="false">IFERROR(IRR(BP236:BU236,0.1),NA())*100</f>
        <v>9.28759753305144</v>
      </c>
    </row>
    <row r="237" customFormat="false" ht="15" hidden="false" customHeight="true" outlineLevel="0" collapsed="false">
      <c r="A237" s="23" t="n">
        <v>236</v>
      </c>
      <c r="B237" s="24" t="n">
        <f aca="true">RAND()</f>
        <v>0.804250197978884</v>
      </c>
      <c r="C237" s="25" t="n">
        <f aca="false">IF(B237&lt;=(Datos!$D$14-Datos!$C$14)/(Datos!$E$14-Datos!$C$14),Datos!$C$14+SQRT((Datos!$E$14-Datos!$C$14)*(Datos!$D$14-Datos!$C$14)*B237),Datos!$E$14-SQRT((Datos!$E$14-Datos!$C$14)*(Datos!$E$14-Datos!$D$14)*(1-B237)))</f>
        <v>84673.5600211485</v>
      </c>
      <c r="D237" s="24" t="n">
        <f aca="true">RAND()</f>
        <v>0.82343481649396</v>
      </c>
      <c r="E237" s="25" t="n">
        <f aca="false">IF(D237&lt;=(Datos!$D$15-Datos!$C$15)/(Datos!$E$15-Datos!$C$15),Datos!$C$15+SQRT((Datos!$E$15-Datos!$C$15)*(Datos!$D$15-Datos!$C$15)*D237),Datos!$E$15-SQRT((Datos!$E$15-Datos!$C$15)*(Datos!$E$15-Datos!$D$15)*(1-D237)))</f>
        <v>34853.6636792854</v>
      </c>
      <c r="F237" s="24" t="n">
        <f aca="true">RAND()</f>
        <v>0.723960892090326</v>
      </c>
      <c r="G237" s="25" t="n">
        <f aca="false">IF(F237&lt;=(Datos!$D$19-Datos!$C$19)/(Datos!$E$19-Datos!$C$19),Datos!$C$19+SQRT((Datos!$E$19-Datos!$C$19)*(Datos!$D$19-Datos!$C$19)*F237),Datos!$E$19-SQRT((Datos!$E$19-Datos!$C$19)*(Datos!$E$19-Datos!$D$19)*(1-F237)))</f>
        <v>40449.9524075868</v>
      </c>
      <c r="H237" s="24" t="n">
        <f aca="true">RAND()</f>
        <v>0.921445732400235</v>
      </c>
      <c r="I237" s="25" t="n">
        <f aca="false">IF(H237&lt;=(Datos!$D$19-Datos!$C$19)/(Datos!$E$19-Datos!$C$19),Datos!$C$19+SQRT((Datos!$E$19-Datos!$C$19)*(Datos!$D$19-Datos!$C$19)*H237),Datos!$E$19-SQRT((Datos!$E$19-Datos!$C$19)*(Datos!$E$19-Datos!$D$19)*(1-H237)))</f>
        <v>42572.7443336182</v>
      </c>
      <c r="J237" s="24" t="n">
        <f aca="true">RAND()</f>
        <v>0.504047417762552</v>
      </c>
      <c r="K237" s="25" t="n">
        <f aca="false">IF(J237&lt;=(Datos!$D$19-Datos!$C$19)/(Datos!$E$19-Datos!$C$19),Datos!$C$19+SQRT((Datos!$E$19-Datos!$C$19)*(Datos!$D$19-Datos!$C$19)*J237),Datos!$E$19-SQRT((Datos!$E$19-Datos!$C$19)*(Datos!$E$19-Datos!$D$19)*(1-J237)))</f>
        <v>38695.2350551542</v>
      </c>
      <c r="L237" s="24" t="n">
        <f aca="true">RAND()</f>
        <v>0.852397005029298</v>
      </c>
      <c r="M237" s="25" t="n">
        <f aca="false">IF(L237&lt;=(Datos!$D$19-Datos!$C$19)/(Datos!$E$19-Datos!$C$19),Datos!$C$19+SQRT((Datos!$E$19-Datos!$C$19)*(Datos!$D$19-Datos!$C$19)*L237),Datos!$E$19-SQRT((Datos!$E$19-Datos!$C$19)*(Datos!$E$19-Datos!$D$19)*(1-L237)))</f>
        <v>41672.8052923217</v>
      </c>
      <c r="N237" s="24" t="n">
        <f aca="true">RAND()</f>
        <v>0.615833693373275</v>
      </c>
      <c r="O237" s="25" t="n">
        <f aca="false">IF(N237&lt;=(Datos!$D$19-Datos!$C$19)/(Datos!$E$19-Datos!$C$19),Datos!$C$19+SQRT((Datos!$E$19-Datos!$C$19)*(Datos!$D$19-Datos!$C$19)*N237),Datos!$E$19-SQRT((Datos!$E$19-Datos!$C$19)*(Datos!$E$19-Datos!$D$19)*(1-N237)))</f>
        <v>39611.1942029069</v>
      </c>
      <c r="P237" s="24" t="n">
        <f aca="true">RAND()</f>
        <v>0.2166892677048</v>
      </c>
      <c r="Q237" s="26" t="n">
        <f aca="false">IF(P237&lt;=(Datos!$D$23-Datos!$C$23)/(Datos!$E$23-Datos!$C$23),Datos!$C$23+SQRT((Datos!$E$23-Datos!$C$23)*(Datos!$D$23-Datos!$C$23)*P237),Datos!$E$23-SQRT((Datos!$E$23-Datos!$C$23)*(Datos!$E$23-Datos!$D$23)*(1-P237)))</f>
        <v>0.13974944763452</v>
      </c>
      <c r="R237" s="24" t="n">
        <f aca="true">RAND()</f>
        <v>0.224086673793546</v>
      </c>
      <c r="S237" s="26" t="n">
        <f aca="false">IF(R237&lt;=(Datos!$D$24-Datos!$C$24)/(Datos!$E$24-Datos!$C$24),Datos!$C$24+SQRT((Datos!$E$24-Datos!$C$24)*(Datos!$D$24-Datos!$C$24)*R237),Datos!$E$24-SQRT((Datos!$E$24-Datos!$C$24)*(Datos!$E$24-Datos!$D$24)*(1-R237)))</f>
        <v>0.140083725073511</v>
      </c>
      <c r="T237" s="24" t="n">
        <f aca="true">RAND()</f>
        <v>0.090990728448416</v>
      </c>
      <c r="U237" s="26" t="n">
        <f aca="false">IF(T237&lt;=(Datos!$D$25-Datos!$C$25)/(Datos!$E$25-Datos!$C$25),Datos!$C$25+SQRT((Datos!$E$25-Datos!$C$25)*(Datos!$D$25-Datos!$C$25)*T237),Datos!$E$25-SQRT((Datos!$E$25-Datos!$C$25)*(Datos!$E$25-Datos!$D$25)*(1-T237)))</f>
        <v>0.163823188117857</v>
      </c>
      <c r="V237" s="24" t="n">
        <f aca="true">RAND()</f>
        <v>0.130740473872759</v>
      </c>
      <c r="W237" s="26" t="n">
        <f aca="false">IF(V237&lt;=(Datos!$D$26-Datos!$C$26)/(Datos!$E$26-Datos!$C$26),Datos!$C$26+SQRT((Datos!$E$26-Datos!$C$26)*(Datos!$D$26-Datos!$C$26)*V237),Datos!$E$26-SQRT((Datos!$E$26-Datos!$C$26)*(Datos!$E$26-Datos!$D$26)*(1-V237)))</f>
        <v>0.193529104309667</v>
      </c>
      <c r="X237" s="24" t="n">
        <f aca="true">RAND()</f>
        <v>0.825457006446229</v>
      </c>
      <c r="Y237" s="26" t="n">
        <f aca="false">IF(X237&lt;=(Datos!$D$27-Datos!$C$27)/(Datos!$E$27-Datos!$C$27),Datos!$C$27+SQRT((Datos!$E$27-Datos!$C$27)*(Datos!$D$27-Datos!$C$27)*X237),Datos!$E$27-SQRT((Datos!$E$27-Datos!$C$27)*(Datos!$E$27-Datos!$D$27)*(1-X237)))</f>
        <v>0.249299313278196</v>
      </c>
      <c r="Z237" s="24" t="n">
        <f aca="false">(1+Q237)</f>
        <v>1.13974944763452</v>
      </c>
      <c r="AA237" s="24" t="n">
        <f aca="false">Z237*(1+S237)</f>
        <v>1.29940979590964</v>
      </c>
      <c r="AB237" s="24" t="n">
        <f aca="false">AA237*(1+U237)</f>
        <v>1.51228325134713</v>
      </c>
      <c r="AC237" s="24" t="n">
        <f aca="false">AB237*(1+W237)</f>
        <v>1.80495407444285</v>
      </c>
      <c r="AD237" s="24" t="n">
        <f aca="false">AC237*(1+Y237)</f>
        <v>2.25492788570014</v>
      </c>
      <c r="AE237" s="23" t="n">
        <f aca="false">E237*Q237</f>
        <v>4870.78024721946</v>
      </c>
      <c r="AF237" s="23" t="n">
        <f aca="false">AE237*(1+S237)</f>
        <v>5553.09728826445</v>
      </c>
      <c r="AG237" s="23" t="n">
        <f aca="false">AF237*(1+U237)</f>
        <v>6462.82338995655</v>
      </c>
      <c r="AH237" s="23" t="n">
        <f aca="false">AG237*(1+W237)</f>
        <v>7713.56781192641</v>
      </c>
      <c r="AI237" s="23" t="n">
        <f aca="false">AH237*(1+Y237)</f>
        <v>9636.55497036447</v>
      </c>
      <c r="AJ237" s="25" t="n">
        <f aca="false">G237*Z237</f>
        <v>46102.8109133896</v>
      </c>
      <c r="AK237" s="25" t="n">
        <f aca="false">I237*AA237</f>
        <v>55319.4410258602</v>
      </c>
      <c r="AL237" s="25" t="n">
        <f aca="false">K237*AB237</f>
        <v>58518.1558808501</v>
      </c>
      <c r="AM237" s="25" t="n">
        <f aca="false">M237*AC237</f>
        <v>75217.4997058397</v>
      </c>
      <c r="AN237" s="25" t="n">
        <f aca="false">O237*AD237</f>
        <v>89320.3863940184</v>
      </c>
      <c r="AO237" s="25" t="n">
        <f aca="false">C237/Datos!$D$8</f>
        <v>16934.7120042297</v>
      </c>
      <c r="AP237" s="25" t="n">
        <f aca="false">AJ237-AO237</f>
        <v>29168.0989091599</v>
      </c>
      <c r="AQ237" s="25" t="n">
        <f aca="false">AK237-AO237</f>
        <v>38384.7290216305</v>
      </c>
      <c r="AR237" s="25" t="n">
        <f aca="false">AL237-AO237</f>
        <v>41583.4438766204</v>
      </c>
      <c r="AS237" s="25" t="n">
        <f aca="false">AM237-AO237</f>
        <v>58282.78770161</v>
      </c>
      <c r="AT237" s="25" t="n">
        <f aca="false">AN237-AO237</f>
        <v>72385.6743897888</v>
      </c>
      <c r="AU237" s="25" t="n">
        <f aca="false">AP237*Datos!$D$6</f>
        <v>14584.04945458</v>
      </c>
      <c r="AV237" s="25" t="n">
        <f aca="false">AQ237*Datos!$D$6</f>
        <v>19192.3645108152</v>
      </c>
      <c r="AW237" s="25" t="n">
        <f aca="false">AR237*Datos!$D$6</f>
        <v>20791.7219383102</v>
      </c>
      <c r="AX237" s="25" t="n">
        <f aca="false">AS237*Datos!$D$6</f>
        <v>29141.393850805</v>
      </c>
      <c r="AY237" s="25" t="n">
        <f aca="false">AT237*Datos!$D$6</f>
        <v>36192.8371948944</v>
      </c>
      <c r="AZ237" s="25" t="n">
        <f aca="false">AJ237-AU237-AE237</f>
        <v>26647.9812115902</v>
      </c>
      <c r="BA237" s="25" t="n">
        <f aca="false">AK237-AV237-AF237</f>
        <v>30573.9792267805</v>
      </c>
      <c r="BB237" s="25" t="n">
        <f aca="false">AL237-AW237-AG237</f>
        <v>31263.6105525834</v>
      </c>
      <c r="BC237" s="25" t="n">
        <f aca="false">AM237-AX237-AH237</f>
        <v>38362.5380431083</v>
      </c>
      <c r="BD237" s="25" t="n">
        <f aca="false">AN237-AY237-AI237</f>
        <v>43490.9942287596</v>
      </c>
      <c r="BE237" s="25" t="n">
        <f aca="false">AZ237/Z237</f>
        <v>23380.5607599955</v>
      </c>
      <c r="BF237" s="25" t="n">
        <f aca="false">BA237/AA237</f>
        <v>23529.1278571418</v>
      </c>
      <c r="BG237" s="25" t="n">
        <f aca="false">BB237/AB237</f>
        <v>20673.1182962808</v>
      </c>
      <c r="BH237" s="25" t="n">
        <f aca="false">BC237/AC237</f>
        <v>21254.0244576305</v>
      </c>
      <c r="BI237" s="25" t="n">
        <f aca="false">BD237/AD237</f>
        <v>19287.0887377651</v>
      </c>
      <c r="BJ237" s="25" t="n">
        <f aca="false">E237*AD237</f>
        <v>78592.4981492348</v>
      </c>
      <c r="BK237" s="25" t="n">
        <f aca="false">0.2*C237*AD237</f>
        <v>38186.5543346384</v>
      </c>
      <c r="BL237" s="25" t="n">
        <f aca="false">BJ237+BK237</f>
        <v>116779.052483873</v>
      </c>
      <c r="BM237" s="25" t="n">
        <f aca="false">BK237*Datos!$D$6</f>
        <v>19093.2771673192</v>
      </c>
      <c r="BN237" s="25" t="n">
        <f aca="false">BL237-BM237</f>
        <v>97685.775316554</v>
      </c>
      <c r="BO237" s="25" t="n">
        <f aca="false">BN237/AD237</f>
        <v>43321.0196814003</v>
      </c>
      <c r="BP237" s="25" t="n">
        <f aca="false">-(C237+E237)</f>
        <v>-119527.223700434</v>
      </c>
      <c r="BQ237" s="25" t="n">
        <f aca="false">BE237</f>
        <v>23380.5607599955</v>
      </c>
      <c r="BR237" s="25" t="n">
        <f aca="false">BF237</f>
        <v>23529.1278571418</v>
      </c>
      <c r="BS237" s="25" t="n">
        <f aca="false">BG237</f>
        <v>20673.1182962808</v>
      </c>
      <c r="BT237" s="25" t="n">
        <f aca="false">BH237</f>
        <v>21254.0244576305</v>
      </c>
      <c r="BU237" s="25" t="n">
        <f aca="false">BI237+BO237</f>
        <v>62608.1084191654</v>
      </c>
      <c r="BV237" s="27" t="n">
        <f aca="false">IFERROR(IRR(BP237:BU237,0.1),NA())*100</f>
        <v>7.16146198801089</v>
      </c>
    </row>
    <row r="238" customFormat="false" ht="15" hidden="false" customHeight="true" outlineLevel="0" collapsed="false">
      <c r="A238" s="23" t="n">
        <v>237</v>
      </c>
      <c r="B238" s="24" t="n">
        <f aca="true">RAND()</f>
        <v>0.313520613294204</v>
      </c>
      <c r="C238" s="25" t="n">
        <f aca="false">IF(B238&lt;=(Datos!$D$14-Datos!$C$14)/(Datos!$E$14-Datos!$C$14),Datos!$C$14+SQRT((Datos!$E$14-Datos!$C$14)*(Datos!$D$14-Datos!$C$14)*B238),Datos!$E$14-SQRT((Datos!$E$14-Datos!$C$14)*(Datos!$E$14-Datos!$D$14)*(1-B238)))</f>
        <v>71298.514602081</v>
      </c>
      <c r="D238" s="24" t="n">
        <f aca="true">RAND()</f>
        <v>0.155453102811897</v>
      </c>
      <c r="E238" s="25" t="n">
        <f aca="false">IF(D238&lt;=(Datos!$D$15-Datos!$C$15)/(Datos!$E$15-Datos!$C$15),Datos!$C$15+SQRT((Datos!$E$15-Datos!$C$15)*(Datos!$D$15-Datos!$C$15)*D238),Datos!$E$15-SQRT((Datos!$E$15-Datos!$C$15)*(Datos!$E$15-Datos!$D$15)*(1-D238)))</f>
        <v>28414.5252541008</v>
      </c>
      <c r="F238" s="24" t="n">
        <f aca="true">RAND()</f>
        <v>0.502970888478271</v>
      </c>
      <c r="G238" s="25" t="n">
        <f aca="false">IF(F238&lt;=(Datos!$D$19-Datos!$C$19)/(Datos!$E$19-Datos!$C$19),Datos!$C$19+SQRT((Datos!$E$19-Datos!$C$19)*(Datos!$D$19-Datos!$C$19)*F238),Datos!$E$19-SQRT((Datos!$E$19-Datos!$C$19)*(Datos!$E$19-Datos!$D$19)*(1-F238)))</f>
        <v>38685.9445814339</v>
      </c>
      <c r="H238" s="24" t="n">
        <f aca="true">RAND()</f>
        <v>0.854792779205834</v>
      </c>
      <c r="I238" s="25" t="n">
        <f aca="false">IF(H238&lt;=(Datos!$D$19-Datos!$C$19)/(Datos!$E$19-Datos!$C$19),Datos!$C$19+SQRT((Datos!$E$19-Datos!$C$19)*(Datos!$D$19-Datos!$C$19)*H238),Datos!$E$19-SQRT((Datos!$E$19-Datos!$C$19)*(Datos!$E$19-Datos!$D$19)*(1-H238)))</f>
        <v>41699.917946541</v>
      </c>
      <c r="J238" s="24" t="n">
        <f aca="true">RAND()</f>
        <v>0.850793574633206</v>
      </c>
      <c r="K238" s="25" t="n">
        <f aca="false">IF(J238&lt;=(Datos!$D$19-Datos!$C$19)/(Datos!$E$19-Datos!$C$19),Datos!$C$19+SQRT((Datos!$E$19-Datos!$C$19)*(Datos!$D$19-Datos!$C$19)*J238),Datos!$E$19-SQRT((Datos!$E$19-Datos!$C$19)*(Datos!$E$19-Datos!$D$19)*(1-J238)))</f>
        <v>41654.7822339182</v>
      </c>
      <c r="L238" s="24" t="n">
        <f aca="true">RAND()</f>
        <v>0.41839976527437</v>
      </c>
      <c r="M238" s="25" t="n">
        <f aca="false">IF(L238&lt;=(Datos!$D$19-Datos!$C$19)/(Datos!$E$19-Datos!$C$19),Datos!$C$19+SQRT((Datos!$E$19-Datos!$C$19)*(Datos!$D$19-Datos!$C$19)*L238),Datos!$E$19-SQRT((Datos!$E$19-Datos!$C$19)*(Datos!$E$19-Datos!$D$19)*(1-L238)))</f>
        <v>37922.1187059495</v>
      </c>
      <c r="N238" s="24" t="n">
        <f aca="true">RAND()</f>
        <v>0.300141947202935</v>
      </c>
      <c r="O238" s="25" t="n">
        <f aca="false">IF(N238&lt;=(Datos!$D$19-Datos!$C$19)/(Datos!$E$19-Datos!$C$19),Datos!$C$19+SQRT((Datos!$E$19-Datos!$C$19)*(Datos!$D$19-Datos!$C$19)*N238),Datos!$E$19-SQRT((Datos!$E$19-Datos!$C$19)*(Datos!$E$19-Datos!$D$19)*(1-N238)))</f>
        <v>36709.7907627914</v>
      </c>
      <c r="P238" s="24" t="n">
        <f aca="true">RAND()</f>
        <v>0.703056784585006</v>
      </c>
      <c r="Q238" s="26" t="n">
        <f aca="false">IF(P238&lt;=(Datos!$D$23-Datos!$C$23)/(Datos!$E$23-Datos!$C$23),Datos!$C$23+SQRT((Datos!$E$23-Datos!$C$23)*(Datos!$D$23-Datos!$C$23)*P238),Datos!$E$23-SQRT((Datos!$E$23-Datos!$C$23)*(Datos!$E$23-Datos!$D$23)*(1-P238)))</f>
        <v>0.156880791801037</v>
      </c>
      <c r="R238" s="24" t="n">
        <f aca="true">RAND()</f>
        <v>0.960002269743303</v>
      </c>
      <c r="S238" s="26" t="n">
        <f aca="false">IF(R238&lt;=(Datos!$D$24-Datos!$C$24)/(Datos!$E$24-Datos!$C$24),Datos!$C$24+SQRT((Datos!$E$24-Datos!$C$24)*(Datos!$D$24-Datos!$C$24)*R238),Datos!$E$24-SQRT((Datos!$E$24-Datos!$C$24)*(Datos!$E$24-Datos!$D$24)*(1-R238)))</f>
        <v>0.171514959371809</v>
      </c>
      <c r="T238" s="24" t="n">
        <f aca="true">RAND()</f>
        <v>0.877765845049125</v>
      </c>
      <c r="U238" s="26" t="n">
        <f aca="false">IF(T238&lt;=(Datos!$D$25-Datos!$C$25)/(Datos!$E$25-Datos!$C$25),Datos!$C$25+SQRT((Datos!$E$25-Datos!$C$25)*(Datos!$D$25-Datos!$C$25)*T238),Datos!$E$25-SQRT((Datos!$E$25-Datos!$C$25)*(Datos!$E$25-Datos!$D$25)*(1-T238)))</f>
        <v>0.201499847734074</v>
      </c>
      <c r="V238" s="24" t="n">
        <f aca="true">RAND()</f>
        <v>0.107384781526496</v>
      </c>
      <c r="W238" s="26" t="n">
        <f aca="false">IF(V238&lt;=(Datos!$D$26-Datos!$C$26)/(Datos!$E$26-Datos!$C$26),Datos!$C$26+SQRT((Datos!$E$26-Datos!$C$26)*(Datos!$D$26-Datos!$C$26)*V238),Datos!$E$26-SQRT((Datos!$E$26-Datos!$C$26)*(Datos!$E$26-Datos!$D$26)*(1-V238)))</f>
        <v>0.192261268047681</v>
      </c>
      <c r="X238" s="24" t="n">
        <f aca="true">RAND()</f>
        <v>0.571266885996539</v>
      </c>
      <c r="Y238" s="26" t="n">
        <f aca="false">IF(X238&lt;=(Datos!$D$27-Datos!$C$27)/(Datos!$E$27-Datos!$C$27),Datos!$C$27+SQRT((Datos!$E$27-Datos!$C$27)*(Datos!$D$27-Datos!$C$27)*X238),Datos!$E$27-SQRT((Datos!$E$27-Datos!$C$27)*(Datos!$E$27-Datos!$D$27)*(1-X238)))</f>
        <v>0.231883902739118</v>
      </c>
      <c r="Z238" s="24" t="n">
        <f aca="false">(1+Q238)</f>
        <v>1.15688079180104</v>
      </c>
      <c r="AA238" s="24" t="n">
        <f aca="false">Z238*(1+S238)</f>
        <v>1.35530315380482</v>
      </c>
      <c r="AB238" s="24" t="n">
        <f aca="false">AA238*(1+U238)</f>
        <v>1.62839653293</v>
      </c>
      <c r="AC238" s="24" t="n">
        <f aca="false">AB238*(1+W238)</f>
        <v>1.94147411523557</v>
      </c>
      <c r="AD238" s="24" t="n">
        <f aca="false">AC238*(1+Y238)</f>
        <v>2.39167071014337</v>
      </c>
      <c r="AE238" s="23" t="n">
        <f aca="false">E238*Q238</f>
        <v>4457.6932205139</v>
      </c>
      <c r="AF238" s="23" t="n">
        <f aca="false">AE238*(1+S238)</f>
        <v>5222.25429212233</v>
      </c>
      <c r="AG238" s="23" t="n">
        <f aca="false">AF238*(1+U238)</f>
        <v>6274.5377368136</v>
      </c>
      <c r="AH238" s="23" t="n">
        <f aca="false">AG238*(1+W238)</f>
        <v>7480.88831850641</v>
      </c>
      <c r="AI238" s="23" t="n">
        <f aca="false">AH238*(1+Y238)</f>
        <v>9215.58589775715</v>
      </c>
      <c r="AJ238" s="25" t="n">
        <f aca="false">G238*Z238</f>
        <v>44755.0261989403</v>
      </c>
      <c r="AK238" s="25" t="n">
        <f aca="false">I238*AA238</f>
        <v>56516.0303063491</v>
      </c>
      <c r="AL238" s="25" t="n">
        <f aca="false">K238*AB238</f>
        <v>67830.5029696665</v>
      </c>
      <c r="AM238" s="25" t="n">
        <f aca="false">M238*AC238</f>
        <v>73624.8118624916</v>
      </c>
      <c r="AN238" s="25" t="n">
        <f aca="false">O238*AD238</f>
        <v>87797.7313428597</v>
      </c>
      <c r="AO238" s="25" t="n">
        <f aca="false">C238/Datos!$D$8</f>
        <v>14259.7029204162</v>
      </c>
      <c r="AP238" s="25" t="n">
        <f aca="false">AJ238-AO238</f>
        <v>30495.3232785241</v>
      </c>
      <c r="AQ238" s="25" t="n">
        <f aca="false">AK238-AO238</f>
        <v>42256.3273859329</v>
      </c>
      <c r="AR238" s="25" t="n">
        <f aca="false">AL238-AO238</f>
        <v>53570.8000492503</v>
      </c>
      <c r="AS238" s="25" t="n">
        <f aca="false">AM238-AO238</f>
        <v>59365.1089420754</v>
      </c>
      <c r="AT238" s="25" t="n">
        <f aca="false">AN238-AO238</f>
        <v>73538.0284224435</v>
      </c>
      <c r="AU238" s="25" t="n">
        <f aca="false">AP238*Datos!$D$6</f>
        <v>15247.661639262</v>
      </c>
      <c r="AV238" s="25" t="n">
        <f aca="false">AQ238*Datos!$D$6</f>
        <v>21128.1636929664</v>
      </c>
      <c r="AW238" s="25" t="n">
        <f aca="false">AR238*Datos!$D$6</f>
        <v>26785.4000246251</v>
      </c>
      <c r="AX238" s="25" t="n">
        <f aca="false">AS238*Datos!$D$6</f>
        <v>29682.5544710377</v>
      </c>
      <c r="AY238" s="25" t="n">
        <f aca="false">AT238*Datos!$D$6</f>
        <v>36769.0142112217</v>
      </c>
      <c r="AZ238" s="25" t="n">
        <f aca="false">AJ238-AU238-AE238</f>
        <v>25049.6713391643</v>
      </c>
      <c r="BA238" s="25" t="n">
        <f aca="false">AK238-AV238-AF238</f>
        <v>30165.6123212603</v>
      </c>
      <c r="BB238" s="25" t="n">
        <f aca="false">AL238-AW238-AG238</f>
        <v>34770.5652082277</v>
      </c>
      <c r="BC238" s="25" t="n">
        <f aca="false">AM238-AX238-AH238</f>
        <v>36461.3690729475</v>
      </c>
      <c r="BD238" s="25" t="n">
        <f aca="false">AN238-AY238-AI238</f>
        <v>41813.1312338808</v>
      </c>
      <c r="BE238" s="25" t="n">
        <f aca="false">AZ238/Z238</f>
        <v>21652.7679573337</v>
      </c>
      <c r="BF238" s="25" t="n">
        <f aca="false">BA238/AA238</f>
        <v>22257.464860592</v>
      </c>
      <c r="BG238" s="25" t="n">
        <f aca="false">BB238/AB238</f>
        <v>21352.6401617084</v>
      </c>
      <c r="BH238" s="25" t="n">
        <f aca="false">BC238/AC238</f>
        <v>18780.2499074387</v>
      </c>
      <c r="BI238" s="25" t="n">
        <f aca="false">BD238/AD238</f>
        <v>17482.8127703978</v>
      </c>
      <c r="BJ238" s="25" t="n">
        <f aca="false">E238*AD238</f>
        <v>67958.187792862</v>
      </c>
      <c r="BK238" s="25" t="n">
        <f aca="false">0.2*C238*AD238</f>
        <v>34104.5138101053</v>
      </c>
      <c r="BL238" s="25" t="n">
        <f aca="false">BJ238+BK238</f>
        <v>102062.701602967</v>
      </c>
      <c r="BM238" s="25" t="n">
        <f aca="false">BK238*Datos!$D$6</f>
        <v>17052.2569050527</v>
      </c>
      <c r="BN238" s="25" t="n">
        <f aca="false">BL238-BM238</f>
        <v>85010.4446979146</v>
      </c>
      <c r="BO238" s="25" t="n">
        <f aca="false">BN238/AD238</f>
        <v>35544.3767143089</v>
      </c>
      <c r="BP238" s="25" t="n">
        <f aca="false">-(C238+E238)</f>
        <v>-99713.0398561819</v>
      </c>
      <c r="BQ238" s="25" t="n">
        <f aca="false">BE238</f>
        <v>21652.7679573337</v>
      </c>
      <c r="BR238" s="25" t="n">
        <f aca="false">BF238</f>
        <v>22257.464860592</v>
      </c>
      <c r="BS238" s="25" t="n">
        <f aca="false">BG238</f>
        <v>21352.6401617084</v>
      </c>
      <c r="BT238" s="25" t="n">
        <f aca="false">BH238</f>
        <v>18780.2499074387</v>
      </c>
      <c r="BU238" s="25" t="n">
        <f aca="false">BI238+BO238</f>
        <v>53027.1894847067</v>
      </c>
      <c r="BV238" s="27" t="n">
        <f aca="false">IFERROR(IRR(BP238:BU238,0.1),NA())*100</f>
        <v>10.0554311476422</v>
      </c>
    </row>
    <row r="239" customFormat="false" ht="15" hidden="false" customHeight="true" outlineLevel="0" collapsed="false">
      <c r="A239" s="23" t="n">
        <v>238</v>
      </c>
      <c r="B239" s="24" t="n">
        <f aca="true">RAND()</f>
        <v>0.512934961819788</v>
      </c>
      <c r="C239" s="25" t="n">
        <f aca="false">IF(B239&lt;=(Datos!$D$14-Datos!$C$14)/(Datos!$E$14-Datos!$C$14),Datos!$C$14+SQRT((Datos!$E$14-Datos!$C$14)*(Datos!$D$14-Datos!$C$14)*B239),Datos!$E$14-SQRT((Datos!$E$14-Datos!$C$14)*(Datos!$E$14-Datos!$D$14)*(1-B239)))</f>
        <v>75824.0192377588</v>
      </c>
      <c r="D239" s="24" t="n">
        <f aca="true">RAND()</f>
        <v>0.523570797291833</v>
      </c>
      <c r="E239" s="25" t="n">
        <f aca="false">IF(D239&lt;=(Datos!$D$15-Datos!$C$15)/(Datos!$E$15-Datos!$C$15),Datos!$C$15+SQRT((Datos!$E$15-Datos!$C$15)*(Datos!$D$15-Datos!$C$15)*D239),Datos!$E$15-SQRT((Datos!$E$15-Datos!$C$15)*(Datos!$E$15-Datos!$D$15)*(1-D239)))</f>
        <v>31546.3392304739</v>
      </c>
      <c r="F239" s="24" t="n">
        <f aca="true">RAND()</f>
        <v>0.847383211228033</v>
      </c>
      <c r="G239" s="25" t="n">
        <f aca="false">IF(F239&lt;=(Datos!$D$19-Datos!$C$19)/(Datos!$E$19-Datos!$C$19),Datos!$C$19+SQRT((Datos!$E$19-Datos!$C$19)*(Datos!$D$19-Datos!$C$19)*F239),Datos!$E$19-SQRT((Datos!$E$19-Datos!$C$19)*(Datos!$E$19-Datos!$D$19)*(1-F239)))</f>
        <v>41616.7679420564</v>
      </c>
      <c r="H239" s="24" t="n">
        <f aca="true">RAND()</f>
        <v>0.906996367174619</v>
      </c>
      <c r="I239" s="25" t="n">
        <f aca="false">IF(H239&lt;=(Datos!$D$19-Datos!$C$19)/(Datos!$E$19-Datos!$C$19),Datos!$C$19+SQRT((Datos!$E$19-Datos!$C$19)*(Datos!$D$19-Datos!$C$19)*H239),Datos!$E$19-SQRT((Datos!$E$19-Datos!$C$19)*(Datos!$E$19-Datos!$D$19)*(1-H239)))</f>
        <v>42358.9258886007</v>
      </c>
      <c r="J239" s="24" t="n">
        <f aca="true">RAND()</f>
        <v>0.249804717480605</v>
      </c>
      <c r="K239" s="25" t="n">
        <f aca="false">IF(J239&lt;=(Datos!$D$19-Datos!$C$19)/(Datos!$E$19-Datos!$C$19),Datos!$C$19+SQRT((Datos!$E$19-Datos!$C$19)*(Datos!$D$19-Datos!$C$19)*J239),Datos!$E$19-SQRT((Datos!$E$19-Datos!$C$19)*(Datos!$E$19-Datos!$D$19)*(1-J239)))</f>
        <v>36121.3321770748</v>
      </c>
      <c r="L239" s="24" t="n">
        <f aca="true">RAND()</f>
        <v>0.564774509367094</v>
      </c>
      <c r="M239" s="25" t="n">
        <f aca="false">IF(L239&lt;=(Datos!$D$19-Datos!$C$19)/(Datos!$E$19-Datos!$C$19),Datos!$C$19+SQRT((Datos!$E$19-Datos!$C$19)*(Datos!$D$19-Datos!$C$19)*L239),Datos!$E$19-SQRT((Datos!$E$19-Datos!$C$19)*(Datos!$E$19-Datos!$D$19)*(1-L239)))</f>
        <v>39204.1390909234</v>
      </c>
      <c r="N239" s="24" t="n">
        <f aca="true">RAND()</f>
        <v>0.163384519122934</v>
      </c>
      <c r="O239" s="25" t="n">
        <f aca="false">IF(N239&lt;=(Datos!$D$19-Datos!$C$19)/(Datos!$E$19-Datos!$C$19),Datos!$C$19+SQRT((Datos!$E$19-Datos!$C$19)*(Datos!$D$19-Datos!$C$19)*N239),Datos!$E$19-SQRT((Datos!$E$19-Datos!$C$19)*(Datos!$E$19-Datos!$D$19)*(1-N239)))</f>
        <v>34950.5229893861</v>
      </c>
      <c r="P239" s="24" t="n">
        <f aca="true">RAND()</f>
        <v>0.0140348243232941</v>
      </c>
      <c r="Q239" s="26" t="n">
        <f aca="false">IF(P239&lt;=(Datos!$D$23-Datos!$C$23)/(Datos!$E$23-Datos!$C$23),Datos!$C$23+SQRT((Datos!$E$23-Datos!$C$23)*(Datos!$D$23-Datos!$C$23)*P239),Datos!$E$23-SQRT((Datos!$E$23-Datos!$C$23)*(Datos!$E$23-Datos!$D$23)*(1-P239)))</f>
        <v>0.125026199735579</v>
      </c>
      <c r="R239" s="24" t="n">
        <f aca="true">RAND()</f>
        <v>0.463801971764934</v>
      </c>
      <c r="S239" s="26" t="n">
        <f aca="false">IF(R239&lt;=(Datos!$D$24-Datos!$C$24)/(Datos!$E$24-Datos!$C$24),Datos!$C$24+SQRT((Datos!$E$24-Datos!$C$24)*(Datos!$D$24-Datos!$C$24)*R239),Datos!$E$24-SQRT((Datos!$E$24-Datos!$C$24)*(Datos!$E$24-Datos!$D$24)*(1-R239)))</f>
        <v>0.148893659324788</v>
      </c>
      <c r="T239" s="24" t="n">
        <f aca="true">RAND()</f>
        <v>0.00456460914219087</v>
      </c>
      <c r="U239" s="26" t="n">
        <f aca="false">IF(T239&lt;=(Datos!$D$25-Datos!$C$25)/(Datos!$E$25-Datos!$C$25),Datos!$C$25+SQRT((Datos!$E$25-Datos!$C$25)*(Datos!$D$25-Datos!$C$25)*T239),Datos!$E$25-SQRT((Datos!$E$25-Datos!$C$25)*(Datos!$E$25-Datos!$D$25)*(1-T239)))</f>
        <v>0.153096074805072</v>
      </c>
      <c r="V239" s="24" t="n">
        <f aca="true">RAND()</f>
        <v>0.222167020207857</v>
      </c>
      <c r="W239" s="26" t="n">
        <f aca="false">IF(V239&lt;=(Datos!$D$26-Datos!$C$26)/(Datos!$E$26-Datos!$C$26),Datos!$C$26+SQRT((Datos!$E$26-Datos!$C$26)*(Datos!$D$26-Datos!$C$26)*V239),Datos!$E$26-SQRT((Datos!$E$26-Datos!$C$26)*(Datos!$E$26-Datos!$D$26)*(1-V239)))</f>
        <v>0.197636151175668</v>
      </c>
      <c r="X239" s="24" t="n">
        <f aca="true">RAND()</f>
        <v>0.265950603607405</v>
      </c>
      <c r="Y239" s="26" t="n">
        <f aca="false">IF(X239&lt;=(Datos!$D$27-Datos!$C$27)/(Datos!$E$27-Datos!$C$27),Datos!$C$27+SQRT((Datos!$E$27-Datos!$C$27)*(Datos!$D$27-Datos!$C$27)*X239),Datos!$E$27-SQRT((Datos!$E$27-Datos!$C$27)*(Datos!$E$27-Datos!$D$27)*(1-X239)))</f>
        <v>0.216796765285011</v>
      </c>
      <c r="Z239" s="24" t="n">
        <f aca="false">(1+Q239)</f>
        <v>1.12502619973558</v>
      </c>
      <c r="AA239" s="24" t="n">
        <f aca="false">Z239*(1+S239)</f>
        <v>1.29253546745047</v>
      </c>
      <c r="AB239" s="24" t="n">
        <f aca="false">AA239*(1+U239)</f>
        <v>1.49041757406347</v>
      </c>
      <c r="AC239" s="24" t="n">
        <f aca="false">AB239*(1+W239)</f>
        <v>1.78497796704595</v>
      </c>
      <c r="AD239" s="24" t="n">
        <f aca="false">AC239*(1+Y239)</f>
        <v>2.17195541640653</v>
      </c>
      <c r="AE239" s="23" t="n">
        <f aca="false">E239*Q239</f>
        <v>3944.11890955554</v>
      </c>
      <c r="AF239" s="23" t="n">
        <f aca="false">AE239*(1+S239)</f>
        <v>4531.37320681136</v>
      </c>
      <c r="AG239" s="23" t="n">
        <f aca="false">AF239*(1+U239)</f>
        <v>5225.10865825105</v>
      </c>
      <c r="AH239" s="23" t="n">
        <f aca="false">AG239*(1+W239)</f>
        <v>6257.77902294244</v>
      </c>
      <c r="AI239" s="23" t="n">
        <f aca="false">AH239*(1+Y239)</f>
        <v>7614.44527298476</v>
      </c>
      <c r="AJ239" s="25" t="n">
        <f aca="false">G239*Z239</f>
        <v>46819.9542831291</v>
      </c>
      <c r="AK239" s="25" t="n">
        <f aca="false">I239*AA239</f>
        <v>54750.4140741223</v>
      </c>
      <c r="AL239" s="25" t="n">
        <f aca="false">K239*AB239</f>
        <v>53835.8682752966</v>
      </c>
      <c r="AM239" s="25" t="n">
        <f aca="false">M239*AC239</f>
        <v>69978.5244943032</v>
      </c>
      <c r="AN239" s="25" t="n">
        <f aca="false">O239*AD239</f>
        <v>75910.9777130381</v>
      </c>
      <c r="AO239" s="25" t="n">
        <f aca="false">C239/Datos!$D$8</f>
        <v>15164.8038475518</v>
      </c>
      <c r="AP239" s="25" t="n">
        <f aca="false">AJ239-AO239</f>
        <v>31655.1504355774</v>
      </c>
      <c r="AQ239" s="25" t="n">
        <f aca="false">AK239-AO239</f>
        <v>39585.6102265705</v>
      </c>
      <c r="AR239" s="25" t="n">
        <f aca="false">AL239-AO239</f>
        <v>38671.0644277449</v>
      </c>
      <c r="AS239" s="25" t="n">
        <f aca="false">AM239-AO239</f>
        <v>54813.7206467515</v>
      </c>
      <c r="AT239" s="25" t="n">
        <f aca="false">AN239-AO239</f>
        <v>60746.1738654863</v>
      </c>
      <c r="AU239" s="25" t="n">
        <f aca="false">AP239*Datos!$D$6</f>
        <v>15827.5752177887</v>
      </c>
      <c r="AV239" s="25" t="n">
        <f aca="false">AQ239*Datos!$D$6</f>
        <v>19792.8051132852</v>
      </c>
      <c r="AW239" s="25" t="n">
        <f aca="false">AR239*Datos!$D$6</f>
        <v>19335.5322138724</v>
      </c>
      <c r="AX239" s="25" t="n">
        <f aca="false">AS239*Datos!$D$6</f>
        <v>27406.8603233757</v>
      </c>
      <c r="AY239" s="25" t="n">
        <f aca="false">AT239*Datos!$D$6</f>
        <v>30373.0869327432</v>
      </c>
      <c r="AZ239" s="25" t="n">
        <f aca="false">AJ239-AU239-AE239</f>
        <v>27048.2601557849</v>
      </c>
      <c r="BA239" s="25" t="n">
        <f aca="false">AK239-AV239-AF239</f>
        <v>30426.2357540257</v>
      </c>
      <c r="BB239" s="25" t="n">
        <f aca="false">AL239-AW239-AG239</f>
        <v>29275.2274031732</v>
      </c>
      <c r="BC239" s="25" t="n">
        <f aca="false">AM239-AX239-AH239</f>
        <v>36313.8851479851</v>
      </c>
      <c r="BD239" s="25" t="n">
        <f aca="false">AN239-AY239-AI239</f>
        <v>37923.4455073102</v>
      </c>
      <c r="BE239" s="25" t="n">
        <f aca="false">AZ239/Z239</f>
        <v>24042.3380025658</v>
      </c>
      <c r="BF239" s="25" t="n">
        <f aca="false">BA239/AA239</f>
        <v>23539.9619741511</v>
      </c>
      <c r="BG239" s="25" t="n">
        <f aca="false">BB239/AB239</f>
        <v>19642.2988514267</v>
      </c>
      <c r="BH239" s="25" t="n">
        <f aca="false">BC239/AC239</f>
        <v>20344.1643641589</v>
      </c>
      <c r="BI239" s="25" t="n">
        <f aca="false">BD239/AD239</f>
        <v>17460.5082686522</v>
      </c>
      <c r="BJ239" s="25" t="n">
        <f aca="false">E239*AD239</f>
        <v>68517.2423594256</v>
      </c>
      <c r="BK239" s="25" t="n">
        <f aca="false">0.2*C239*AD239</f>
        <v>32937.2778554327</v>
      </c>
      <c r="BL239" s="25" t="n">
        <f aca="false">BJ239+BK239</f>
        <v>101454.520214858</v>
      </c>
      <c r="BM239" s="25" t="n">
        <f aca="false">BK239*Datos!$D$6</f>
        <v>16468.6389277163</v>
      </c>
      <c r="BN239" s="25" t="n">
        <f aca="false">BL239-BM239</f>
        <v>84985.881287142</v>
      </c>
      <c r="BO239" s="25" t="n">
        <f aca="false">BN239/AD239</f>
        <v>39128.7411542498</v>
      </c>
      <c r="BP239" s="25" t="n">
        <f aca="false">-(C239+E239)</f>
        <v>-107370.358468233</v>
      </c>
      <c r="BQ239" s="25" t="n">
        <f aca="false">BE239</f>
        <v>24042.3380025658</v>
      </c>
      <c r="BR239" s="25" t="n">
        <f aca="false">BF239</f>
        <v>23539.9619741511</v>
      </c>
      <c r="BS239" s="25" t="n">
        <f aca="false">BG239</f>
        <v>19642.2988514267</v>
      </c>
      <c r="BT239" s="25" t="n">
        <f aca="false">BH239</f>
        <v>20344.1643641589</v>
      </c>
      <c r="BU239" s="25" t="n">
        <f aca="false">BI239+BO239</f>
        <v>56589.249422902</v>
      </c>
      <c r="BV239" s="27" t="n">
        <f aca="false">IFERROR(IRR(BP239:BU239,0.1),NA())*100</f>
        <v>9.27010319478196</v>
      </c>
    </row>
    <row r="240" customFormat="false" ht="15" hidden="false" customHeight="true" outlineLevel="0" collapsed="false">
      <c r="A240" s="23" t="n">
        <v>239</v>
      </c>
      <c r="B240" s="24" t="n">
        <f aca="true">RAND()</f>
        <v>0.448048077383792</v>
      </c>
      <c r="C240" s="25" t="n">
        <f aca="false">IF(B240&lt;=(Datos!$D$14-Datos!$C$14)/(Datos!$E$14-Datos!$C$14),Datos!$C$14+SQRT((Datos!$E$14-Datos!$C$14)*(Datos!$D$14-Datos!$C$14)*B240),Datos!$E$14-SQRT((Datos!$E$14-Datos!$C$14)*(Datos!$E$14-Datos!$D$14)*(1-B240)))</f>
        <v>74263.988126762</v>
      </c>
      <c r="D240" s="24" t="n">
        <f aca="true">RAND()</f>
        <v>0.0212859436168544</v>
      </c>
      <c r="E240" s="25" t="n">
        <f aca="false">IF(D240&lt;=(Datos!$D$15-Datos!$C$15)/(Datos!$E$15-Datos!$C$15),Datos!$C$15+SQRT((Datos!$E$15-Datos!$C$15)*(Datos!$D$15-Datos!$C$15)*D240),Datos!$E$15-SQRT((Datos!$E$15-Datos!$C$15)*(Datos!$E$15-Datos!$D$15)*(1-D240)))</f>
        <v>26263.5053507066</v>
      </c>
      <c r="F240" s="24" t="n">
        <f aca="true">RAND()</f>
        <v>0.00222334141492181</v>
      </c>
      <c r="G240" s="25" t="n">
        <f aca="false">IF(F240&lt;=(Datos!$D$19-Datos!$C$19)/(Datos!$E$19-Datos!$C$19),Datos!$C$19+SQRT((Datos!$E$19-Datos!$C$19)*(Datos!$D$19-Datos!$C$19)*F240),Datos!$E$19-SQRT((Datos!$E$19-Datos!$C$19)*(Datos!$E$19-Datos!$D$19)*(1-F240)))</f>
        <v>30577.4956382851</v>
      </c>
      <c r="H240" s="24" t="n">
        <f aca="true">RAND()</f>
        <v>0.973610142331966</v>
      </c>
      <c r="I240" s="25" t="n">
        <f aca="false">IF(H240&lt;=(Datos!$D$19-Datos!$C$19)/(Datos!$E$19-Datos!$C$19),Datos!$C$19+SQRT((Datos!$E$19-Datos!$C$19)*(Datos!$D$19-Datos!$C$19)*H240),Datos!$E$19-SQRT((Datos!$E$19-Datos!$C$19)*(Datos!$E$19-Datos!$D$19)*(1-H240)))</f>
        <v>43593.1455920734</v>
      </c>
      <c r="J240" s="24" t="n">
        <f aca="true">RAND()</f>
        <v>0.616632156317651</v>
      </c>
      <c r="K240" s="25" t="n">
        <f aca="false">IF(J240&lt;=(Datos!$D$19-Datos!$C$19)/(Datos!$E$19-Datos!$C$19),Datos!$C$19+SQRT((Datos!$E$19-Datos!$C$19)*(Datos!$D$19-Datos!$C$19)*J240),Datos!$E$19-SQRT((Datos!$E$19-Datos!$C$19)*(Datos!$E$19-Datos!$D$19)*(1-J240)))</f>
        <v>39617.4229109282</v>
      </c>
      <c r="L240" s="24" t="n">
        <f aca="true">RAND()</f>
        <v>0.929986034763866</v>
      </c>
      <c r="M240" s="25" t="n">
        <f aca="false">IF(L240&lt;=(Datos!$D$19-Datos!$C$19)/(Datos!$E$19-Datos!$C$19),Datos!$C$19+SQRT((Datos!$E$19-Datos!$C$19)*(Datos!$D$19-Datos!$C$19)*L240),Datos!$E$19-SQRT((Datos!$E$19-Datos!$C$19)*(Datos!$E$19-Datos!$D$19)*(1-L240)))</f>
        <v>42708.4836040931</v>
      </c>
      <c r="N240" s="24" t="n">
        <f aca="true">RAND()</f>
        <v>0.0255623164860107</v>
      </c>
      <c r="O240" s="25" t="n">
        <f aca="false">IF(N240&lt;=(Datos!$D$19-Datos!$C$19)/(Datos!$E$19-Datos!$C$19),Datos!$C$19+SQRT((Datos!$E$19-Datos!$C$19)*(Datos!$D$19-Datos!$C$19)*N240),Datos!$E$19-SQRT((Datos!$E$19-Datos!$C$19)*(Datos!$E$19-Datos!$D$19)*(1-N240)))</f>
        <v>31958.1489914972</v>
      </c>
      <c r="P240" s="24" t="n">
        <f aca="true">RAND()</f>
        <v>0.630962130112806</v>
      </c>
      <c r="Q240" s="26" t="n">
        <f aca="false">IF(P240&lt;=(Datos!$D$23-Datos!$C$23)/(Datos!$E$23-Datos!$C$23),Datos!$C$23+SQRT((Datos!$E$23-Datos!$C$23)*(Datos!$D$23-Datos!$C$23)*P240),Datos!$E$23-SQRT((Datos!$E$23-Datos!$C$23)*(Datos!$E$23-Datos!$D$23)*(1-P240)))</f>
        <v>0.154226599646206</v>
      </c>
      <c r="R240" s="24" t="n">
        <f aca="true">RAND()</f>
        <v>0.901299501339445</v>
      </c>
      <c r="S240" s="26" t="n">
        <f aca="false">IF(R240&lt;=(Datos!$D$24-Datos!$C$24)/(Datos!$E$24-Datos!$C$24),Datos!$C$24+SQRT((Datos!$E$24-Datos!$C$24)*(Datos!$D$24-Datos!$C$24)*R240),Datos!$E$24-SQRT((Datos!$E$24-Datos!$C$24)*(Datos!$E$24-Datos!$D$24)*(1-R240)))</f>
        <v>0.166671050394386</v>
      </c>
      <c r="T240" s="24" t="n">
        <f aca="true">RAND()</f>
        <v>0.385859632271157</v>
      </c>
      <c r="U240" s="26" t="n">
        <f aca="false">IF(T240&lt;=(Datos!$D$25-Datos!$C$25)/(Datos!$E$25-Datos!$C$25),Datos!$C$25+SQRT((Datos!$E$25-Datos!$C$25)*(Datos!$D$25-Datos!$C$25)*T240),Datos!$E$25-SQRT((Datos!$E$25-Datos!$C$25)*(Datos!$E$25-Datos!$D$25)*(1-T240)))</f>
        <v>0.178465860741763</v>
      </c>
      <c r="V240" s="24" t="n">
        <f aca="true">RAND()</f>
        <v>0.0919499261268573</v>
      </c>
      <c r="W240" s="26" t="n">
        <f aca="false">IF(V240&lt;=(Datos!$D$26-Datos!$C$26)/(Datos!$E$26-Datos!$C$26),Datos!$C$26+SQRT((Datos!$E$26-Datos!$C$26)*(Datos!$D$26-Datos!$C$26)*V240),Datos!$E$26-SQRT((Datos!$E$26-Datos!$C$26)*(Datos!$E$26-Datos!$D$26)*(1-V240)))</f>
        <v>0.191345919820693</v>
      </c>
      <c r="X240" s="24" t="n">
        <f aca="true">RAND()</f>
        <v>0.808904449708485</v>
      </c>
      <c r="Y240" s="26" t="n">
        <f aca="false">IF(X240&lt;=(Datos!$D$27-Datos!$C$27)/(Datos!$E$27-Datos!$C$27),Datos!$C$27+SQRT((Datos!$E$27-Datos!$C$27)*(Datos!$D$27-Datos!$C$27)*X240),Datos!$E$27-SQRT((Datos!$E$27-Datos!$C$27)*(Datos!$E$27-Datos!$D$27)*(1-X240)))</f>
        <v>0.247876551063527</v>
      </c>
      <c r="Z240" s="24" t="n">
        <f aca="false">(1+Q240)</f>
        <v>1.15422659964621</v>
      </c>
      <c r="AA240" s="24" t="n">
        <f aca="false">Z240*(1+S240)</f>
        <v>1.34660275940238</v>
      </c>
      <c r="AB240" s="24" t="n">
        <f aca="false">AA240*(1+U240)</f>
        <v>1.58692537993636</v>
      </c>
      <c r="AC240" s="24" t="n">
        <f aca="false">AB240*(1+W240)</f>
        <v>1.89057707644708</v>
      </c>
      <c r="AD240" s="24" t="n">
        <f aca="false">AC240*(1+Y240)</f>
        <v>2.35920680167655</v>
      </c>
      <c r="AE240" s="23" t="n">
        <f aca="false">E240*Q240</f>
        <v>4050.53112502941</v>
      </c>
      <c r="AF240" s="23" t="n">
        <f aca="false">AE240*(1+S240)</f>
        <v>4725.63740229321</v>
      </c>
      <c r="AG240" s="23" t="n">
        <f aca="false">AF240*(1+U240)</f>
        <v>5569.00234884694</v>
      </c>
      <c r="AH240" s="23" t="n">
        <f aca="false">AG240*(1+W240)</f>
        <v>6634.60822577066</v>
      </c>
      <c r="AI240" s="23" t="n">
        <f aca="false">AH240*(1+Y240)</f>
        <v>8279.17203043239</v>
      </c>
      <c r="AJ240" s="25" t="n">
        <f aca="false">G240*Z240</f>
        <v>35293.3588162745</v>
      </c>
      <c r="AK240" s="25" t="n">
        <f aca="false">I240*AA240</f>
        <v>58702.6501453157</v>
      </c>
      <c r="AL240" s="25" t="n">
        <f aca="false">K240*AB240</f>
        <v>62869.8939050242</v>
      </c>
      <c r="AM240" s="25" t="n">
        <f aca="false">M240*AC240</f>
        <v>80743.6800717146</v>
      </c>
      <c r="AN240" s="25" t="n">
        <f aca="false">O240*AD240</f>
        <v>75395.8824697329</v>
      </c>
      <c r="AO240" s="25" t="n">
        <f aca="false">C240/Datos!$D$8</f>
        <v>14852.7976253524</v>
      </c>
      <c r="AP240" s="25" t="n">
        <f aca="false">AJ240-AO240</f>
        <v>20440.5611909221</v>
      </c>
      <c r="AQ240" s="25" t="n">
        <f aca="false">AK240-AO240</f>
        <v>43849.8525199633</v>
      </c>
      <c r="AR240" s="25" t="n">
        <f aca="false">AL240-AO240</f>
        <v>48017.0962796718</v>
      </c>
      <c r="AS240" s="25" t="n">
        <f aca="false">AM240-AO240</f>
        <v>65890.8824463622</v>
      </c>
      <c r="AT240" s="25" t="n">
        <f aca="false">AN240-AO240</f>
        <v>60543.0848443805</v>
      </c>
      <c r="AU240" s="25" t="n">
        <f aca="false">AP240*Datos!$D$6</f>
        <v>10220.280595461</v>
      </c>
      <c r="AV240" s="25" t="n">
        <f aca="false">AQ240*Datos!$D$6</f>
        <v>21924.9262599816</v>
      </c>
      <c r="AW240" s="25" t="n">
        <f aca="false">AR240*Datos!$D$6</f>
        <v>24008.5481398359</v>
      </c>
      <c r="AX240" s="25" t="n">
        <f aca="false">AS240*Datos!$D$6</f>
        <v>32945.4412231811</v>
      </c>
      <c r="AY240" s="25" t="n">
        <f aca="false">AT240*Datos!$D$6</f>
        <v>30271.5424221903</v>
      </c>
      <c r="AZ240" s="25" t="n">
        <f aca="false">AJ240-AU240-AE240</f>
        <v>21022.547095784</v>
      </c>
      <c r="BA240" s="25" t="n">
        <f aca="false">AK240-AV240-AF240</f>
        <v>32052.0864830408</v>
      </c>
      <c r="BB240" s="25" t="n">
        <f aca="false">AL240-AW240-AG240</f>
        <v>33292.3434163414</v>
      </c>
      <c r="BC240" s="25" t="n">
        <f aca="false">AM240-AX240-AH240</f>
        <v>41163.6306227628</v>
      </c>
      <c r="BD240" s="25" t="n">
        <f aca="false">AN240-AY240-AI240</f>
        <v>36845.1680171103</v>
      </c>
      <c r="BE240" s="25" t="n">
        <f aca="false">AZ240/Z240</f>
        <v>18213.5354550206</v>
      </c>
      <c r="BF240" s="25" t="n">
        <f aca="false">BA240/AA240</f>
        <v>23802.1838728932</v>
      </c>
      <c r="BG240" s="25" t="n">
        <f aca="false">BB240/AB240</f>
        <v>20979.1486337414</v>
      </c>
      <c r="BH240" s="25" t="n">
        <f aca="false">BC240/AC240</f>
        <v>21773.0507449718</v>
      </c>
      <c r="BI240" s="25" t="n">
        <f aca="false">BD240/AD240</f>
        <v>15617.6084228506</v>
      </c>
      <c r="BJ240" s="25" t="n">
        <f aca="false">E240*AD240</f>
        <v>61961.0404592554</v>
      </c>
      <c r="BK240" s="25" t="n">
        <f aca="false">0.2*C240*AD240</f>
        <v>35040.8211816567</v>
      </c>
      <c r="BL240" s="25" t="n">
        <f aca="false">BJ240+BK240</f>
        <v>97001.8616409122</v>
      </c>
      <c r="BM240" s="25" t="n">
        <f aca="false">BK240*Datos!$D$6</f>
        <v>17520.4105908284</v>
      </c>
      <c r="BN240" s="25" t="n">
        <f aca="false">BL240-BM240</f>
        <v>79481.4510500838</v>
      </c>
      <c r="BO240" s="25" t="n">
        <f aca="false">BN240/AD240</f>
        <v>33689.9041633827</v>
      </c>
      <c r="BP240" s="25" t="n">
        <f aca="false">-(C240+E240)</f>
        <v>-100527.493477469</v>
      </c>
      <c r="BQ240" s="25" t="n">
        <f aca="false">BE240</f>
        <v>18213.5354550206</v>
      </c>
      <c r="BR240" s="25" t="n">
        <f aca="false">BF240</f>
        <v>23802.1838728932</v>
      </c>
      <c r="BS240" s="25" t="n">
        <f aca="false">BG240</f>
        <v>20979.1486337414</v>
      </c>
      <c r="BT240" s="25" t="n">
        <f aca="false">BH240</f>
        <v>21773.0507449718</v>
      </c>
      <c r="BU240" s="25" t="n">
        <f aca="false">BI240+BO240</f>
        <v>49307.5125862334</v>
      </c>
      <c r="BV240" s="27" t="n">
        <f aca="false">IFERROR(IRR(BP240:BU240,0.1),NA())*100</f>
        <v>8.96234231301479</v>
      </c>
    </row>
    <row r="241" customFormat="false" ht="15" hidden="false" customHeight="true" outlineLevel="0" collapsed="false">
      <c r="A241" s="23" t="n">
        <v>240</v>
      </c>
      <c r="B241" s="24" t="n">
        <f aca="true">RAND()</f>
        <v>0.622508343081564</v>
      </c>
      <c r="C241" s="25" t="n">
        <f aca="false">IF(B241&lt;=(Datos!$D$14-Datos!$C$14)/(Datos!$E$14-Datos!$C$14),Datos!$C$14+SQRT((Datos!$E$14-Datos!$C$14)*(Datos!$D$14-Datos!$C$14)*B241),Datos!$E$14-SQRT((Datos!$E$14-Datos!$C$14)*(Datos!$E$14-Datos!$D$14)*(1-B241)))</f>
        <v>78716.4385428067</v>
      </c>
      <c r="D241" s="24" t="n">
        <f aca="true">RAND()</f>
        <v>0.00181548134680772</v>
      </c>
      <c r="E241" s="25" t="n">
        <f aca="false">IF(D241&lt;=(Datos!$D$15-Datos!$C$15)/(Datos!$E$15-Datos!$C$15),Datos!$C$15+SQRT((Datos!$E$15-Datos!$C$15)*(Datos!$D$15-Datos!$C$15)*D241),Datos!$E$15-SQRT((Datos!$E$15-Datos!$C$15)*(Datos!$E$15-Datos!$D$15)*(1-D241)))</f>
        <v>25369.0001368707</v>
      </c>
      <c r="F241" s="24" t="n">
        <f aca="true">RAND()</f>
        <v>0.213260634314287</v>
      </c>
      <c r="G241" s="25" t="n">
        <f aca="false">IF(F241&lt;=(Datos!$D$19-Datos!$C$19)/(Datos!$E$19-Datos!$C$19),Datos!$C$19+SQRT((Datos!$E$19-Datos!$C$19)*(Datos!$D$19-Datos!$C$19)*F241),Datos!$E$19-SQRT((Datos!$E$19-Datos!$C$19)*(Datos!$E$19-Datos!$D$19)*(1-F241)))</f>
        <v>35655.8903054376</v>
      </c>
      <c r="H241" s="24" t="n">
        <f aca="true">RAND()</f>
        <v>0.597640108699231</v>
      </c>
      <c r="I241" s="25" t="n">
        <f aca="false">IF(H241&lt;=(Datos!$D$19-Datos!$C$19)/(Datos!$E$19-Datos!$C$19),Datos!$C$19+SQRT((Datos!$E$19-Datos!$C$19)*(Datos!$D$19-Datos!$C$19)*H241),Datos!$E$19-SQRT((Datos!$E$19-Datos!$C$19)*(Datos!$E$19-Datos!$D$19)*(1-H241)))</f>
        <v>39468.1580206968</v>
      </c>
      <c r="J241" s="24" t="n">
        <f aca="true">RAND()</f>
        <v>0.00658799812883574</v>
      </c>
      <c r="K241" s="25" t="n">
        <f aca="false">IF(J241&lt;=(Datos!$D$19-Datos!$C$19)/(Datos!$E$19-Datos!$C$19),Datos!$C$19+SQRT((Datos!$E$19-Datos!$C$19)*(Datos!$D$19-Datos!$C$19)*J241),Datos!$E$19-SQRT((Datos!$E$19-Datos!$C$19)*(Datos!$E$19-Datos!$D$19)*(1-J241)))</f>
        <v>30994.0823503741</v>
      </c>
      <c r="L241" s="24" t="n">
        <f aca="true">RAND()</f>
        <v>0.155076919018832</v>
      </c>
      <c r="M241" s="25" t="n">
        <f aca="false">IF(L241&lt;=(Datos!$D$19-Datos!$C$19)/(Datos!$E$19-Datos!$C$19),Datos!$C$19+SQRT((Datos!$E$19-Datos!$C$19)*(Datos!$D$19-Datos!$C$19)*L241),Datos!$E$19-SQRT((Datos!$E$19-Datos!$C$19)*(Datos!$E$19-Datos!$D$19)*(1-L241)))</f>
        <v>34823.021651706</v>
      </c>
      <c r="N241" s="24" t="n">
        <f aca="true">RAND()</f>
        <v>0.205428100176663</v>
      </c>
      <c r="O241" s="25" t="n">
        <f aca="false">IF(N241&lt;=(Datos!$D$19-Datos!$C$19)/(Datos!$E$19-Datos!$C$19),Datos!$C$19+SQRT((Datos!$E$19-Datos!$C$19)*(Datos!$D$19-Datos!$C$19)*N241),Datos!$E$19-SQRT((Datos!$E$19-Datos!$C$19)*(Datos!$E$19-Datos!$D$19)*(1-N241)))</f>
        <v>35551.0553074618</v>
      </c>
      <c r="P241" s="24" t="n">
        <f aca="true">RAND()</f>
        <v>0.146742142336212</v>
      </c>
      <c r="Q241" s="26" t="n">
        <f aca="false">IF(P241&lt;=(Datos!$D$23-Datos!$C$23)/(Datos!$E$23-Datos!$C$23),Datos!$C$23+SQRT((Datos!$E$23-Datos!$C$23)*(Datos!$D$23-Datos!$C$23)*P241),Datos!$E$23-SQRT((Datos!$E$23-Datos!$C$23)*(Datos!$E$23-Datos!$D$23)*(1-P241)))</f>
        <v>0.136252256957272</v>
      </c>
      <c r="R241" s="24" t="n">
        <f aca="true">RAND()</f>
        <v>0.529127758795585</v>
      </c>
      <c r="S241" s="26" t="n">
        <f aca="false">IF(R241&lt;=(Datos!$D$24-Datos!$C$24)/(Datos!$E$24-Datos!$C$24),Datos!$C$24+SQRT((Datos!$E$24-Datos!$C$24)*(Datos!$D$24-Datos!$C$24)*R241),Datos!$E$24-SQRT((Datos!$E$24-Datos!$C$24)*(Datos!$E$24-Datos!$D$24)*(1-R241)))</f>
        <v>0.150886943922564</v>
      </c>
      <c r="T241" s="24" t="n">
        <f aca="true">RAND()</f>
        <v>0.83506803698099</v>
      </c>
      <c r="U241" s="26" t="n">
        <f aca="false">IF(T241&lt;=(Datos!$D$25-Datos!$C$25)/(Datos!$E$25-Datos!$C$25),Datos!$C$25+SQRT((Datos!$E$25-Datos!$C$25)*(Datos!$D$25-Datos!$C$25)*T241),Datos!$E$25-SQRT((Datos!$E$25-Datos!$C$25)*(Datos!$E$25-Datos!$D$25)*(1-T241)))</f>
        <v>0.198510246710275</v>
      </c>
      <c r="V241" s="24" t="n">
        <f aca="true">RAND()</f>
        <v>0.234130551329409</v>
      </c>
      <c r="W241" s="26" t="n">
        <f aca="false">IF(V241&lt;=(Datos!$D$26-Datos!$C$26)/(Datos!$E$26-Datos!$C$26),Datos!$C$26+SQRT((Datos!$E$26-Datos!$C$26)*(Datos!$D$26-Datos!$C$26)*V241),Datos!$E$26-SQRT((Datos!$E$26-Datos!$C$26)*(Datos!$E$26-Datos!$D$26)*(1-V241)))</f>
        <v>0.198104772074267</v>
      </c>
      <c r="X241" s="24" t="n">
        <f aca="true">RAND()</f>
        <v>0.84821630881171</v>
      </c>
      <c r="Y241" s="26" t="n">
        <f aca="false">IF(X241&lt;=(Datos!$D$27-Datos!$C$27)/(Datos!$E$27-Datos!$C$27),Datos!$C$27+SQRT((Datos!$E$27-Datos!$C$27)*(Datos!$D$27-Datos!$C$27)*X241),Datos!$E$27-SQRT((Datos!$E$27-Datos!$C$27)*(Datos!$E$27-Datos!$D$27)*(1-X241)))</f>
        <v>0.251370785333566</v>
      </c>
      <c r="Z241" s="24" t="n">
        <f aca="false">(1+Q241)</f>
        <v>1.13625225695727</v>
      </c>
      <c r="AA241" s="24" t="n">
        <f aca="false">Z241*(1+S241)</f>
        <v>1.30769788753467</v>
      </c>
      <c r="AB241" s="24" t="n">
        <f aca="false">AA241*(1+U241)</f>
        <v>1.56728931781168</v>
      </c>
      <c r="AC241" s="24" t="n">
        <f aca="false">AB241*(1+W241)</f>
        <v>1.8777768108912</v>
      </c>
      <c r="AD241" s="24" t="n">
        <f aca="false">AC241*(1+Y241)</f>
        <v>2.34979504252608</v>
      </c>
      <c r="AE241" s="23" t="n">
        <f aca="false">E241*Q241</f>
        <v>3456.58352539796</v>
      </c>
      <c r="AF241" s="23" t="n">
        <f aca="false">AE241*(1+S241)</f>
        <v>3978.13684995834</v>
      </c>
      <c r="AG241" s="23" t="n">
        <f aca="false">AF241*(1+U241)</f>
        <v>4767.83777749081</v>
      </c>
      <c r="AH241" s="23" t="n">
        <f aca="false">AG241*(1+W241)</f>
        <v>5712.36919368771</v>
      </c>
      <c r="AI241" s="23" t="n">
        <f aca="false">AH241*(1+Y241)</f>
        <v>7148.29192402025</v>
      </c>
      <c r="AJ241" s="25" t="n">
        <f aca="false">G241*Z241</f>
        <v>40514.0858333744</v>
      </c>
      <c r="AK241" s="25" t="n">
        <f aca="false">I241*AA241</f>
        <v>51612.4268685497</v>
      </c>
      <c r="AL241" s="25" t="n">
        <f aca="false">K241*AB241</f>
        <v>48576.694183117</v>
      </c>
      <c r="AM241" s="25" t="n">
        <f aca="false">M241*AC241</f>
        <v>65389.8625427357</v>
      </c>
      <c r="AN241" s="25" t="n">
        <f aca="false">O241*AD241</f>
        <v>83537.6935180442</v>
      </c>
      <c r="AO241" s="25" t="n">
        <f aca="false">C241/Datos!$D$8</f>
        <v>15743.2877085613</v>
      </c>
      <c r="AP241" s="25" t="n">
        <f aca="false">AJ241-AO241</f>
        <v>24770.798124813</v>
      </c>
      <c r="AQ241" s="25" t="n">
        <f aca="false">AK241-AO241</f>
        <v>35869.1391599884</v>
      </c>
      <c r="AR241" s="25" t="n">
        <f aca="false">AL241-AO241</f>
        <v>32833.4064745557</v>
      </c>
      <c r="AS241" s="25" t="n">
        <f aca="false">AM241-AO241</f>
        <v>49646.5748341744</v>
      </c>
      <c r="AT241" s="25" t="n">
        <f aca="false">AN241-AO241</f>
        <v>67794.4058094828</v>
      </c>
      <c r="AU241" s="25" t="n">
        <f aca="false">AP241*Datos!$D$6</f>
        <v>12385.3990624065</v>
      </c>
      <c r="AV241" s="25" t="n">
        <f aca="false">AQ241*Datos!$D$6</f>
        <v>17934.5695799942</v>
      </c>
      <c r="AW241" s="25" t="n">
        <f aca="false">AR241*Datos!$D$6</f>
        <v>16416.7032372778</v>
      </c>
      <c r="AX241" s="25" t="n">
        <f aca="false">AS241*Datos!$D$6</f>
        <v>24823.2874170872</v>
      </c>
      <c r="AY241" s="25" t="n">
        <f aca="false">AT241*Datos!$D$6</f>
        <v>33897.2029047414</v>
      </c>
      <c r="AZ241" s="25" t="n">
        <f aca="false">AJ241-AU241-AE241</f>
        <v>24672.1032455699</v>
      </c>
      <c r="BA241" s="25" t="n">
        <f aca="false">AK241-AV241-AF241</f>
        <v>29699.7204385972</v>
      </c>
      <c r="BB241" s="25" t="n">
        <f aca="false">AL241-AW241-AG241</f>
        <v>27392.1531683484</v>
      </c>
      <c r="BC241" s="25" t="n">
        <f aca="false">AM241-AX241-AH241</f>
        <v>34854.2059319608</v>
      </c>
      <c r="BD241" s="25" t="n">
        <f aca="false">AN241-AY241-AI241</f>
        <v>42492.1986892825</v>
      </c>
      <c r="BE241" s="25" t="n">
        <f aca="false">AZ241/Z241</f>
        <v>21713.5790881845</v>
      </c>
      <c r="BF241" s="25" t="n">
        <f aca="false">BA241/AA241</f>
        <v>22711.4540152607</v>
      </c>
      <c r="BG241" s="25" t="n">
        <f aca="false">BB241/AB241</f>
        <v>17477.4069197348</v>
      </c>
      <c r="BH241" s="25" t="n">
        <f aca="false">BC241/AC241</f>
        <v>18561.4210005176</v>
      </c>
      <c r="BI241" s="25" t="n">
        <f aca="false">BD241/AD241</f>
        <v>18083.3638339804</v>
      </c>
      <c r="BJ241" s="25" t="n">
        <f aca="false">E241*AD241</f>
        <v>59611.9507554622</v>
      </c>
      <c r="BK241" s="25" t="n">
        <f aca="false">0.2*C241*AD241</f>
        <v>36993.4994106392</v>
      </c>
      <c r="BL241" s="25" t="n">
        <f aca="false">BJ241+BK241</f>
        <v>96605.4501661014</v>
      </c>
      <c r="BM241" s="25" t="n">
        <f aca="false">BK241*Datos!$D$6</f>
        <v>18496.7497053196</v>
      </c>
      <c r="BN241" s="25" t="n">
        <f aca="false">BL241-BM241</f>
        <v>78108.7004607818</v>
      </c>
      <c r="BO241" s="25" t="n">
        <f aca="false">BN241/AD241</f>
        <v>33240.6439911514</v>
      </c>
      <c r="BP241" s="25" t="n">
        <f aca="false">-(C241+E241)</f>
        <v>-104085.438679677</v>
      </c>
      <c r="BQ241" s="25" t="n">
        <f aca="false">BE241</f>
        <v>21713.5790881845</v>
      </c>
      <c r="BR241" s="25" t="n">
        <f aca="false">BF241</f>
        <v>22711.4540152607</v>
      </c>
      <c r="BS241" s="25" t="n">
        <f aca="false">BG241</f>
        <v>17477.4069197348</v>
      </c>
      <c r="BT241" s="25" t="n">
        <f aca="false">BH241</f>
        <v>18561.4210005176</v>
      </c>
      <c r="BU241" s="25" t="n">
        <f aca="false">BI241+BO241</f>
        <v>51324.0078251317</v>
      </c>
      <c r="BV241" s="27" t="n">
        <f aca="false">IFERROR(IRR(BP241:BU241,0.1),NA())*100</f>
        <v>7.3355071820586</v>
      </c>
    </row>
    <row r="242" customFormat="false" ht="15" hidden="false" customHeight="true" outlineLevel="0" collapsed="false">
      <c r="A242" s="23" t="n">
        <v>241</v>
      </c>
      <c r="B242" s="24" t="n">
        <f aca="true">RAND()</f>
        <v>0.340787473971375</v>
      </c>
      <c r="C242" s="25" t="n">
        <f aca="false">IF(B242&lt;=(Datos!$D$14-Datos!$C$14)/(Datos!$E$14-Datos!$C$14),Datos!$C$14+SQRT((Datos!$E$14-Datos!$C$14)*(Datos!$D$14-Datos!$C$14)*B242),Datos!$E$14-SQRT((Datos!$E$14-Datos!$C$14)*(Datos!$E$14-Datos!$D$14)*(1-B242)))</f>
        <v>71874.2994534474</v>
      </c>
      <c r="D242" s="24" t="n">
        <f aca="true">RAND()</f>
        <v>0.182551295273128</v>
      </c>
      <c r="E242" s="25" t="n">
        <f aca="false">IF(D242&lt;=(Datos!$D$15-Datos!$C$15)/(Datos!$E$15-Datos!$C$15),Datos!$C$15+SQRT((Datos!$E$15-Datos!$C$15)*(Datos!$D$15-Datos!$C$15)*D242),Datos!$E$15-SQRT((Datos!$E$15-Datos!$C$15)*(Datos!$E$15-Datos!$D$15)*(1-D242)))</f>
        <v>28700.1820422088</v>
      </c>
      <c r="F242" s="24" t="n">
        <f aca="true">RAND()</f>
        <v>0.39508338575032</v>
      </c>
      <c r="G242" s="25" t="n">
        <f aca="false">IF(F242&lt;=(Datos!$D$19-Datos!$C$19)/(Datos!$E$19-Datos!$C$19),Datos!$C$19+SQRT((Datos!$E$19-Datos!$C$19)*(Datos!$D$19-Datos!$C$19)*F242),Datos!$E$19-SQRT((Datos!$E$19-Datos!$C$19)*(Datos!$E$19-Datos!$D$19)*(1-F242)))</f>
        <v>37698.2145892764</v>
      </c>
      <c r="H242" s="24" t="n">
        <f aca="true">RAND()</f>
        <v>0.127813821462232</v>
      </c>
      <c r="I242" s="25" t="n">
        <f aca="false">IF(H242&lt;=(Datos!$D$19-Datos!$C$19)/(Datos!$E$19-Datos!$C$19),Datos!$C$19+SQRT((Datos!$E$19-Datos!$C$19)*(Datos!$D$19-Datos!$C$19)*H242),Datos!$E$19-SQRT((Datos!$E$19-Datos!$C$19)*(Datos!$E$19-Datos!$D$19)*(1-H242)))</f>
        <v>34378.5926071439</v>
      </c>
      <c r="J242" s="24" t="n">
        <f aca="true">RAND()</f>
        <v>0.734806638130515</v>
      </c>
      <c r="K242" s="25" t="n">
        <f aca="false">IF(J242&lt;=(Datos!$D$19-Datos!$C$19)/(Datos!$E$19-Datos!$C$19),Datos!$C$19+SQRT((Datos!$E$19-Datos!$C$19)*(Datos!$D$19-Datos!$C$19)*J242),Datos!$E$19-SQRT((Datos!$E$19-Datos!$C$19)*(Datos!$E$19-Datos!$D$19)*(1-J242)))</f>
        <v>40540.2351922762</v>
      </c>
      <c r="L242" s="24" t="n">
        <f aca="true">RAND()</f>
        <v>0.836473398767706</v>
      </c>
      <c r="M242" s="25" t="n">
        <f aca="false">IF(L242&lt;=(Datos!$D$19-Datos!$C$19)/(Datos!$E$19-Datos!$C$19),Datos!$C$19+SQRT((Datos!$E$19-Datos!$C$19)*(Datos!$D$19-Datos!$C$19)*L242),Datos!$E$19-SQRT((Datos!$E$19-Datos!$C$19)*(Datos!$E$19-Datos!$D$19)*(1-L242)))</f>
        <v>41497.9298847079</v>
      </c>
      <c r="N242" s="24" t="n">
        <f aca="true">RAND()</f>
        <v>0.152880055319373</v>
      </c>
      <c r="O242" s="25" t="n">
        <f aca="false">IF(N242&lt;=(Datos!$D$19-Datos!$C$19)/(Datos!$E$19-Datos!$C$19),Datos!$C$19+SQRT((Datos!$E$19-Datos!$C$19)*(Datos!$D$19-Datos!$C$19)*N242),Datos!$E$19-SQRT((Datos!$E$19-Datos!$C$19)*(Datos!$E$19-Datos!$D$19)*(1-N242)))</f>
        <v>34788.7376518145</v>
      </c>
      <c r="P242" s="24" t="n">
        <f aca="true">RAND()</f>
        <v>0.231113561614673</v>
      </c>
      <c r="Q242" s="26" t="n">
        <f aca="false">IF(P242&lt;=(Datos!$D$23-Datos!$C$23)/(Datos!$E$23-Datos!$C$23),Datos!$C$23+SQRT((Datos!$E$23-Datos!$C$23)*(Datos!$D$23-Datos!$C$23)*P242),Datos!$E$23-SQRT((Datos!$E$23-Datos!$C$23)*(Datos!$E$23-Datos!$D$23)*(1-P242)))</f>
        <v>0.140396186185324</v>
      </c>
      <c r="R242" s="24" t="n">
        <f aca="true">RAND()</f>
        <v>0.525313902747574</v>
      </c>
      <c r="S242" s="26" t="n">
        <f aca="false">IF(R242&lt;=(Datos!$D$24-Datos!$C$24)/(Datos!$E$24-Datos!$C$24),Datos!$C$24+SQRT((Datos!$E$24-Datos!$C$24)*(Datos!$D$24-Datos!$C$24)*R242),Datos!$E$24-SQRT((Datos!$E$24-Datos!$C$24)*(Datos!$E$24-Datos!$D$24)*(1-R242)))</f>
        <v>0.150769280285043</v>
      </c>
      <c r="T242" s="24" t="n">
        <f aca="true">RAND()</f>
        <v>0.0831764300474287</v>
      </c>
      <c r="U242" s="26" t="n">
        <f aca="false">IF(T242&lt;=(Datos!$D$25-Datos!$C$25)/(Datos!$E$25-Datos!$C$25),Datos!$C$25+SQRT((Datos!$E$25-Datos!$C$25)*(Datos!$D$25-Datos!$C$25)*T242),Datos!$E$25-SQRT((Datos!$E$25-Datos!$C$25)*(Datos!$E$25-Datos!$D$25)*(1-T242)))</f>
        <v>0.163216296875434</v>
      </c>
      <c r="V242" s="24" t="n">
        <f aca="true">RAND()</f>
        <v>0.0994977494868523</v>
      </c>
      <c r="W242" s="26" t="n">
        <f aca="false">IF(V242&lt;=(Datos!$D$26-Datos!$C$26)/(Datos!$E$26-Datos!$C$26),Datos!$C$26+SQRT((Datos!$E$26-Datos!$C$26)*(Datos!$D$26-Datos!$C$26)*V242),Datos!$E$26-SQRT((Datos!$E$26-Datos!$C$26)*(Datos!$E$26-Datos!$D$26)*(1-V242)))</f>
        <v>0.19180240862204</v>
      </c>
      <c r="X242" s="24" t="n">
        <f aca="true">RAND()</f>
        <v>0.732478683453077</v>
      </c>
      <c r="Y242" s="26" t="n">
        <f aca="false">IF(X242&lt;=(Datos!$D$27-Datos!$C$27)/(Datos!$E$27-Datos!$C$27),Datos!$C$27+SQRT((Datos!$E$27-Datos!$C$27)*(Datos!$D$27-Datos!$C$27)*X242),Datos!$E$27-SQRT((Datos!$E$27-Datos!$C$27)*(Datos!$E$27-Datos!$D$27)*(1-X242)))</f>
        <v>0.241991907317607</v>
      </c>
      <c r="Z242" s="24" t="n">
        <f aca="false">(1+Q242)</f>
        <v>1.14039618618532</v>
      </c>
      <c r="AA242" s="24" t="n">
        <f aca="false">Z242*(1+S242)</f>
        <v>1.31233289841629</v>
      </c>
      <c r="AB242" s="24" t="n">
        <f aca="false">AA242*(1+U242)</f>
        <v>1.52652701436361</v>
      </c>
      <c r="AC242" s="24" t="n">
        <f aca="false">AB242*(1+W242)</f>
        <v>1.81931857254516</v>
      </c>
      <c r="AD242" s="24" t="n">
        <f aca="false">AC242*(1+Y242)</f>
        <v>2.25957894393371</v>
      </c>
      <c r="AE242" s="23" t="n">
        <f aca="false">E242*Q242</f>
        <v>4029.39610155065</v>
      </c>
      <c r="AF242" s="23" t="n">
        <f aca="false">AE242*(1+S242)</f>
        <v>4636.9052517648</v>
      </c>
      <c r="AG242" s="23" t="n">
        <f aca="false">AF242*(1+U242)</f>
        <v>5393.7237559201</v>
      </c>
      <c r="AH242" s="23" t="n">
        <f aca="false">AG242*(1+W242)</f>
        <v>6428.25296374749</v>
      </c>
      <c r="AI242" s="23" t="n">
        <f aca="false">AH242*(1+Y242)</f>
        <v>7983.8381591648</v>
      </c>
      <c r="AJ242" s="25" t="n">
        <f aca="false">G242*Z242</f>
        <v>42990.9001436068</v>
      </c>
      <c r="AK242" s="25" t="n">
        <f aca="false">I242*AA242</f>
        <v>45116.1580796061</v>
      </c>
      <c r="AL242" s="25" t="n">
        <f aca="false">K242*AB242</f>
        <v>61885.7641896638</v>
      </c>
      <c r="AM242" s="25" t="n">
        <f aca="false">M242*AC242</f>
        <v>75497.9545614258</v>
      </c>
      <c r="AN242" s="25" t="n">
        <f aca="false">O242*AD242</f>
        <v>78607.8990840738</v>
      </c>
      <c r="AO242" s="25" t="n">
        <f aca="false">C242/Datos!$D$8</f>
        <v>14374.8598906895</v>
      </c>
      <c r="AP242" s="25" t="n">
        <f aca="false">AJ242-AO242</f>
        <v>28616.0402529173</v>
      </c>
      <c r="AQ242" s="25" t="n">
        <f aca="false">AK242-AO242</f>
        <v>30741.2981889166</v>
      </c>
      <c r="AR242" s="25" t="n">
        <f aca="false">AL242-AO242</f>
        <v>47510.9042989744</v>
      </c>
      <c r="AS242" s="25" t="n">
        <f aca="false">AM242-AO242</f>
        <v>61123.0946707363</v>
      </c>
      <c r="AT242" s="25" t="n">
        <f aca="false">AN242-AO242</f>
        <v>64233.0391933843</v>
      </c>
      <c r="AU242" s="25" t="n">
        <f aca="false">AP242*Datos!$D$6</f>
        <v>14308.0201264586</v>
      </c>
      <c r="AV242" s="25" t="n">
        <f aca="false">AQ242*Datos!$D$6</f>
        <v>15370.6490944583</v>
      </c>
      <c r="AW242" s="25" t="n">
        <f aca="false">AR242*Datos!$D$6</f>
        <v>23755.4521494872</v>
      </c>
      <c r="AX242" s="25" t="n">
        <f aca="false">AS242*Datos!$D$6</f>
        <v>30561.5473353681</v>
      </c>
      <c r="AY242" s="25" t="n">
        <f aca="false">AT242*Datos!$D$6</f>
        <v>32116.5195966921</v>
      </c>
      <c r="AZ242" s="25" t="n">
        <f aca="false">AJ242-AU242-AE242</f>
        <v>24653.4839155975</v>
      </c>
      <c r="BA242" s="25" t="n">
        <f aca="false">AK242-AV242-AF242</f>
        <v>25108.603733383</v>
      </c>
      <c r="BB242" s="25" t="n">
        <f aca="false">AL242-AW242-AG242</f>
        <v>32736.5882842566</v>
      </c>
      <c r="BC242" s="25" t="n">
        <f aca="false">AM242-AX242-AH242</f>
        <v>38508.1542623101</v>
      </c>
      <c r="BD242" s="25" t="n">
        <f aca="false">AN242-AY242-AI242</f>
        <v>38507.5413282168</v>
      </c>
      <c r="BE242" s="25" t="n">
        <f aca="false">AZ242/Z242</f>
        <v>21618.350021026</v>
      </c>
      <c r="BF242" s="25" t="n">
        <f aca="false">BA242/AA242</f>
        <v>19132.8006511791</v>
      </c>
      <c r="BG242" s="25" t="n">
        <f aca="false">BB242/AB242</f>
        <v>21445.1417998024</v>
      </c>
      <c r="BH242" s="25" t="n">
        <f aca="false">BC242/AC242</f>
        <v>21166.2513885288</v>
      </c>
      <c r="BI242" s="25" t="n">
        <f aca="false">BD242/AD242</f>
        <v>17041.9101450729</v>
      </c>
      <c r="BJ242" s="25" t="n">
        <f aca="false">E242*AD242</f>
        <v>64850.3270296393</v>
      </c>
      <c r="BK242" s="25" t="n">
        <f aca="false">0.2*C242*AD242</f>
        <v>32481.1307309991</v>
      </c>
      <c r="BL242" s="25" t="n">
        <f aca="false">BJ242+BK242</f>
        <v>97331.4577606384</v>
      </c>
      <c r="BM242" s="25" t="n">
        <f aca="false">BK242*Datos!$D$6</f>
        <v>16240.5653654995</v>
      </c>
      <c r="BN242" s="25" t="n">
        <f aca="false">BL242-BM242</f>
        <v>81090.8923951388</v>
      </c>
      <c r="BO242" s="25" t="n">
        <f aca="false">BN242/AD242</f>
        <v>35887.6119875536</v>
      </c>
      <c r="BP242" s="25" t="n">
        <f aca="false">-(C242+E242)</f>
        <v>-100574.481495656</v>
      </c>
      <c r="BQ242" s="25" t="n">
        <f aca="false">BE242</f>
        <v>21618.350021026</v>
      </c>
      <c r="BR242" s="25" t="n">
        <f aca="false">BF242</f>
        <v>19132.8006511791</v>
      </c>
      <c r="BS242" s="25" t="n">
        <f aca="false">BG242</f>
        <v>21445.1417998024</v>
      </c>
      <c r="BT242" s="25" t="n">
        <f aca="false">BH242</f>
        <v>21166.2513885288</v>
      </c>
      <c r="BU242" s="25" t="n">
        <f aca="false">BI242+BO242</f>
        <v>52929.5221326264</v>
      </c>
      <c r="BV242" s="27" t="n">
        <f aca="false">IFERROR(IRR(BP242:BU242,0.1),NA())*100</f>
        <v>9.43461060356635</v>
      </c>
    </row>
    <row r="243" customFormat="false" ht="15" hidden="false" customHeight="true" outlineLevel="0" collapsed="false">
      <c r="A243" s="23" t="n">
        <v>242</v>
      </c>
      <c r="B243" s="24" t="n">
        <f aca="true">RAND()</f>
        <v>0.389736800610283</v>
      </c>
      <c r="C243" s="25" t="n">
        <f aca="false">IF(B243&lt;=(Datos!$D$14-Datos!$C$14)/(Datos!$E$14-Datos!$C$14),Datos!$C$14+SQRT((Datos!$E$14-Datos!$C$14)*(Datos!$D$14-Datos!$C$14)*B243),Datos!$E$14-SQRT((Datos!$E$14-Datos!$C$14)*(Datos!$E$14-Datos!$D$14)*(1-B243)))</f>
        <v>72938.6652349212</v>
      </c>
      <c r="D243" s="24" t="n">
        <f aca="true">RAND()</f>
        <v>0.735227099283497</v>
      </c>
      <c r="E243" s="25" t="n">
        <f aca="false">IF(D243&lt;=(Datos!$D$15-Datos!$C$15)/(Datos!$E$15-Datos!$C$15),Datos!$C$15+SQRT((Datos!$E$15-Datos!$C$15)*(Datos!$D$15-Datos!$C$15)*D243),Datos!$E$15-SQRT((Datos!$E$15-Datos!$C$15)*(Datos!$E$15-Datos!$D$15)*(1-D243)))</f>
        <v>33697.9419942787</v>
      </c>
      <c r="F243" s="24" t="n">
        <f aca="true">RAND()</f>
        <v>0.346542760145079</v>
      </c>
      <c r="G243" s="25" t="n">
        <f aca="false">IF(F243&lt;=(Datos!$D$19-Datos!$C$19)/(Datos!$E$19-Datos!$C$19),Datos!$C$19+SQRT((Datos!$E$19-Datos!$C$19)*(Datos!$D$19-Datos!$C$19)*F243),Datos!$E$19-SQRT((Datos!$E$19-Datos!$C$19)*(Datos!$E$19-Datos!$D$19)*(1-F243)))</f>
        <v>37209.8137300323</v>
      </c>
      <c r="H243" s="24" t="n">
        <f aca="true">RAND()</f>
        <v>0.689808457838321</v>
      </c>
      <c r="I243" s="25" t="n">
        <f aca="false">IF(H243&lt;=(Datos!$D$19-Datos!$C$19)/(Datos!$E$19-Datos!$C$19),Datos!$C$19+SQRT((Datos!$E$19-Datos!$C$19)*(Datos!$D$19-Datos!$C$19)*H243),Datos!$E$19-SQRT((Datos!$E$19-Datos!$C$19)*(Datos!$E$19-Datos!$D$19)*(1-H243)))</f>
        <v>40176.6851997692</v>
      </c>
      <c r="J243" s="24" t="n">
        <f aca="true">RAND()</f>
        <v>0.263254055291012</v>
      </c>
      <c r="K243" s="25" t="n">
        <f aca="false">IF(J243&lt;=(Datos!$D$19-Datos!$C$19)/(Datos!$E$19-Datos!$C$19),Datos!$C$19+SQRT((Datos!$E$19-Datos!$C$19)*(Datos!$D$19-Datos!$C$19)*J243),Datos!$E$19-SQRT((Datos!$E$19-Datos!$C$19)*(Datos!$E$19-Datos!$D$19)*(1-J243)))</f>
        <v>36283.9564204132</v>
      </c>
      <c r="L243" s="24" t="n">
        <f aca="true">RAND()</f>
        <v>0.542409045507027</v>
      </c>
      <c r="M243" s="25" t="n">
        <f aca="false">IF(L243&lt;=(Datos!$D$19-Datos!$C$19)/(Datos!$E$19-Datos!$C$19),Datos!$C$19+SQRT((Datos!$E$19-Datos!$C$19)*(Datos!$D$19-Datos!$C$19)*L243),Datos!$E$19-SQRT((Datos!$E$19-Datos!$C$19)*(Datos!$E$19-Datos!$D$19)*(1-L243)))</f>
        <v>39020.0530389823</v>
      </c>
      <c r="N243" s="24" t="n">
        <f aca="true">RAND()</f>
        <v>0.73690647128194</v>
      </c>
      <c r="O243" s="25" t="n">
        <f aca="false">IF(N243&lt;=(Datos!$D$19-Datos!$C$19)/(Datos!$E$19-Datos!$C$19),Datos!$C$19+SQRT((Datos!$E$19-Datos!$C$19)*(Datos!$D$19-Datos!$C$19)*N243),Datos!$E$19-SQRT((Datos!$E$19-Datos!$C$19)*(Datos!$E$19-Datos!$D$19)*(1-N243)))</f>
        <v>40557.9267617638</v>
      </c>
      <c r="P243" s="24" t="n">
        <f aca="true">RAND()</f>
        <v>0.405509604184609</v>
      </c>
      <c r="Q243" s="26" t="n">
        <f aca="false">IF(P243&lt;=(Datos!$D$23-Datos!$C$23)/(Datos!$E$23-Datos!$C$23),Datos!$C$23+SQRT((Datos!$E$23-Datos!$C$23)*(Datos!$D$23-Datos!$C$23)*P243),Datos!$E$23-SQRT((Datos!$E$23-Datos!$C$23)*(Datos!$E$23-Datos!$D$23)*(1-P243)))</f>
        <v>0.147016981465965</v>
      </c>
      <c r="R243" s="24" t="n">
        <f aca="true">RAND()</f>
        <v>0.999686657587357</v>
      </c>
      <c r="S243" s="26" t="n">
        <f aca="false">IF(R243&lt;=(Datos!$D$24-Datos!$C$24)/(Datos!$E$24-Datos!$C$24),Datos!$C$24+SQRT((Datos!$E$24-Datos!$C$24)*(Datos!$D$24-Datos!$C$24)*R243),Datos!$E$24-SQRT((Datos!$E$24-Datos!$C$24)*(Datos!$E$24-Datos!$D$24)*(1-R243)))</f>
        <v>0.179248989785185</v>
      </c>
      <c r="T243" s="24" t="n">
        <f aca="true">RAND()</f>
        <v>0.5051714679032</v>
      </c>
      <c r="U243" s="26" t="n">
        <f aca="false">IF(T243&lt;=(Datos!$D$25-Datos!$C$25)/(Datos!$E$25-Datos!$C$25),Datos!$C$25+SQRT((Datos!$E$25-Datos!$C$25)*(Datos!$D$25-Datos!$C$25)*T243),Datos!$E$25-SQRT((Datos!$E$25-Datos!$C$25)*(Datos!$E$25-Datos!$D$25)*(1-T243)))</f>
        <v>0.182777427683312</v>
      </c>
      <c r="V243" s="24" t="n">
        <f aca="true">RAND()</f>
        <v>0.687286792036218</v>
      </c>
      <c r="W243" s="26" t="n">
        <f aca="false">IF(V243&lt;=(Datos!$D$26-Datos!$C$26)/(Datos!$E$26-Datos!$C$26),Datos!$C$26+SQRT((Datos!$E$26-Datos!$C$26)*(Datos!$D$26-Datos!$C$26)*V243),Datos!$E$26-SQRT((Datos!$E$26-Datos!$C$26)*(Datos!$E$26-Datos!$D$26)*(1-V243)))</f>
        <v>0.216916828630356</v>
      </c>
      <c r="X243" s="24" t="n">
        <f aca="true">RAND()</f>
        <v>0.025341716747996</v>
      </c>
      <c r="Y243" s="26" t="n">
        <f aca="false">IF(X243&lt;=(Datos!$D$27-Datos!$C$27)/(Datos!$E$27-Datos!$C$27),Datos!$C$27+SQRT((Datos!$E$27-Datos!$C$27)*(Datos!$D$27-Datos!$C$27)*X243),Datos!$E$27-SQRT((Datos!$E$27-Datos!$C$27)*(Datos!$E$27-Datos!$D$27)*(1-X243)))</f>
        <v>0.198271797580912</v>
      </c>
      <c r="Z243" s="24" t="n">
        <f aca="false">(1+Q243)</f>
        <v>1.14701698146597</v>
      </c>
      <c r="AA243" s="24" t="n">
        <f aca="false">Z243*(1+S243)</f>
        <v>1.35261861666019</v>
      </c>
      <c r="AB243" s="24" t="n">
        <f aca="false">AA243*(1+U243)</f>
        <v>1.5998467680499</v>
      </c>
      <c r="AC243" s="24" t="n">
        <f aca="false">AB243*(1+W243)</f>
        <v>1.94688045526981</v>
      </c>
      <c r="AD243" s="24" t="n">
        <f aca="false">AC243*(1+Y243)</f>
        <v>2.3328919428113</v>
      </c>
      <c r="AE243" s="23" t="n">
        <f aca="false">E243*Q243</f>
        <v>4954.16971361404</v>
      </c>
      <c r="AF243" s="23" t="n">
        <f aca="false">AE243*(1+S243)</f>
        <v>5842.19963000372</v>
      </c>
      <c r="AG243" s="23" t="n">
        <f aca="false">AF243*(1+U243)</f>
        <v>6910.02185038819</v>
      </c>
      <c r="AH243" s="23" t="n">
        <f aca="false">AG243*(1+W243)</f>
        <v>8408.92187594087</v>
      </c>
      <c r="AI243" s="23" t="n">
        <f aca="false">AH243*(1+Y243)</f>
        <v>10076.1739320011</v>
      </c>
      <c r="AJ243" s="25" t="n">
        <f aca="false">G243*Z243</f>
        <v>42680.2882255324</v>
      </c>
      <c r="AK243" s="25" t="n">
        <f aca="false">I243*AA243</f>
        <v>54343.7323569037</v>
      </c>
      <c r="AL243" s="25" t="n">
        <f aca="false">K243*AB243</f>
        <v>58048.7704112614</v>
      </c>
      <c r="AM243" s="25" t="n">
        <f aca="false">M243*AC243</f>
        <v>75967.378625186</v>
      </c>
      <c r="AN243" s="25" t="n">
        <f aca="false">O243*AD243</f>
        <v>94617.2605596495</v>
      </c>
      <c r="AO243" s="25" t="n">
        <f aca="false">C243/Datos!$D$8</f>
        <v>14587.7330469842</v>
      </c>
      <c r="AP243" s="25" t="n">
        <f aca="false">AJ243-AO243</f>
        <v>28092.5551785482</v>
      </c>
      <c r="AQ243" s="25" t="n">
        <f aca="false">AK243-AO243</f>
        <v>39755.9993099195</v>
      </c>
      <c r="AR243" s="25" t="n">
        <f aca="false">AL243-AO243</f>
        <v>43461.0373642772</v>
      </c>
      <c r="AS243" s="25" t="n">
        <f aca="false">AM243-AO243</f>
        <v>61379.6455782018</v>
      </c>
      <c r="AT243" s="25" t="n">
        <f aca="false">AN243-AO243</f>
        <v>80029.5275126653</v>
      </c>
      <c r="AU243" s="25" t="n">
        <f aca="false">AP243*Datos!$D$6</f>
        <v>14046.2775892741</v>
      </c>
      <c r="AV243" s="25" t="n">
        <f aca="false">AQ243*Datos!$D$6</f>
        <v>19877.9996549597</v>
      </c>
      <c r="AW243" s="25" t="n">
        <f aca="false">AR243*Datos!$D$6</f>
        <v>21730.5186821386</v>
      </c>
      <c r="AX243" s="25" t="n">
        <f aca="false">AS243*Datos!$D$6</f>
        <v>30689.8227891009</v>
      </c>
      <c r="AY243" s="25" t="n">
        <f aca="false">AT243*Datos!$D$6</f>
        <v>40014.7637563327</v>
      </c>
      <c r="AZ243" s="25" t="n">
        <f aca="false">AJ243-AU243-AE243</f>
        <v>23679.8409226443</v>
      </c>
      <c r="BA243" s="25" t="n">
        <f aca="false">AK243-AV243-AF243</f>
        <v>28623.5330719403</v>
      </c>
      <c r="BB243" s="25" t="n">
        <f aca="false">AL243-AW243-AG243</f>
        <v>29408.2298787347</v>
      </c>
      <c r="BC243" s="25" t="n">
        <f aca="false">AM243-AX243-AH243</f>
        <v>36868.6339601443</v>
      </c>
      <c r="BD243" s="25" t="n">
        <f aca="false">AN243-AY243-AI243</f>
        <v>44526.3228713158</v>
      </c>
      <c r="BE243" s="25" t="n">
        <f aca="false">AZ243/Z243</f>
        <v>20644.7169529956</v>
      </c>
      <c r="BF243" s="25" t="n">
        <f aca="false">BA243/AA243</f>
        <v>21161.5696541394</v>
      </c>
      <c r="BG243" s="25" t="n">
        <f aca="false">BB243/AB243</f>
        <v>18381.9041085923</v>
      </c>
      <c r="BH243" s="25" t="n">
        <f aca="false">BC243/AC243</f>
        <v>18937.2870123321</v>
      </c>
      <c r="BI243" s="25" t="n">
        <f aca="false">BD243/AD243</f>
        <v>19086.3203109435</v>
      </c>
      <c r="BJ243" s="25" t="n">
        <f aca="false">E243*AD243</f>
        <v>78613.6573677755</v>
      </c>
      <c r="BK243" s="25" t="n">
        <f aca="false">0.2*C243*AD243</f>
        <v>34031.6048891917</v>
      </c>
      <c r="BL243" s="25" t="n">
        <f aca="false">BJ243+BK243</f>
        <v>112645.262256967</v>
      </c>
      <c r="BM243" s="25" t="n">
        <f aca="false">BK243*Datos!$D$6</f>
        <v>17015.8024445959</v>
      </c>
      <c r="BN243" s="25" t="n">
        <f aca="false">BL243-BM243</f>
        <v>95629.4598123713</v>
      </c>
      <c r="BO243" s="25" t="n">
        <f aca="false">BN243/AD243</f>
        <v>40991.8085177709</v>
      </c>
      <c r="BP243" s="25" t="n">
        <f aca="false">-(C243+E243)</f>
        <v>-106636.6072292</v>
      </c>
      <c r="BQ243" s="25" t="n">
        <f aca="false">BE243</f>
        <v>20644.7169529956</v>
      </c>
      <c r="BR243" s="25" t="n">
        <f aca="false">BF243</f>
        <v>21161.5696541394</v>
      </c>
      <c r="BS243" s="25" t="n">
        <f aca="false">BG243</f>
        <v>18381.9041085923</v>
      </c>
      <c r="BT243" s="25" t="n">
        <f aca="false">BH243</f>
        <v>18937.2870123321</v>
      </c>
      <c r="BU243" s="25" t="n">
        <f aca="false">BI243+BO243</f>
        <v>60078.1288287144</v>
      </c>
      <c r="BV243" s="27" t="n">
        <f aca="false">IFERROR(IRR(BP243:BU243,0.1),NA())*100</f>
        <v>8.00640078195271</v>
      </c>
    </row>
    <row r="244" customFormat="false" ht="15" hidden="false" customHeight="true" outlineLevel="0" collapsed="false">
      <c r="A244" s="23" t="n">
        <v>243</v>
      </c>
      <c r="B244" s="24" t="n">
        <f aca="true">RAND()</f>
        <v>0.84729177240722</v>
      </c>
      <c r="C244" s="25" t="n">
        <f aca="false">IF(B244&lt;=(Datos!$D$14-Datos!$C$14)/(Datos!$E$14-Datos!$C$14),Datos!$C$14+SQRT((Datos!$E$14-Datos!$C$14)*(Datos!$D$14-Datos!$C$14)*B244),Datos!$E$14-SQRT((Datos!$E$14-Datos!$C$14)*(Datos!$E$14-Datos!$D$14)*(1-B244)))</f>
        <v>86463.0183160597</v>
      </c>
      <c r="D244" s="24" t="n">
        <f aca="true">RAND()</f>
        <v>0.55839958760084</v>
      </c>
      <c r="E244" s="25" t="n">
        <f aca="false">IF(D244&lt;=(Datos!$D$15-Datos!$C$15)/(Datos!$E$15-Datos!$C$15),Datos!$C$15+SQRT((Datos!$E$15-Datos!$C$15)*(Datos!$D$15-Datos!$C$15)*D244),Datos!$E$15-SQRT((Datos!$E$15-Datos!$C$15)*(Datos!$E$15-Datos!$D$15)*(1-D244)))</f>
        <v>31861.2002199419</v>
      </c>
      <c r="F244" s="24" t="n">
        <f aca="true">RAND()</f>
        <v>0.187123049976353</v>
      </c>
      <c r="G244" s="25" t="n">
        <f aca="false">IF(F244&lt;=(Datos!$D$19-Datos!$C$19)/(Datos!$E$19-Datos!$C$19),Datos!$C$19+SQRT((Datos!$E$19-Datos!$C$19)*(Datos!$D$19-Datos!$C$19)*F244),Datos!$E$19-SQRT((Datos!$E$19-Datos!$C$19)*(Datos!$E$19-Datos!$D$19)*(1-F244)))</f>
        <v>35297.9672985451</v>
      </c>
      <c r="H244" s="24" t="n">
        <f aca="true">RAND()</f>
        <v>0.570752282087846</v>
      </c>
      <c r="I244" s="25" t="n">
        <f aca="false">IF(H244&lt;=(Datos!$D$19-Datos!$C$19)/(Datos!$E$19-Datos!$C$19),Datos!$C$19+SQRT((Datos!$E$19-Datos!$C$19)*(Datos!$D$19-Datos!$C$19)*H244),Datos!$E$19-SQRT((Datos!$E$19-Datos!$C$19)*(Datos!$E$19-Datos!$D$19)*(1-H244)))</f>
        <v>39252.7208059671</v>
      </c>
      <c r="J244" s="24" t="n">
        <f aca="true">RAND()</f>
        <v>0.496200886315376</v>
      </c>
      <c r="K244" s="25" t="n">
        <f aca="false">IF(J244&lt;=(Datos!$D$19-Datos!$C$19)/(Datos!$E$19-Datos!$C$19),Datos!$C$19+SQRT((Datos!$E$19-Datos!$C$19)*(Datos!$D$19-Datos!$C$19)*J244),Datos!$E$19-SQRT((Datos!$E$19-Datos!$C$19)*(Datos!$E$19-Datos!$D$19)*(1-J244)))</f>
        <v>38627.2900117769</v>
      </c>
      <c r="L244" s="24" t="n">
        <f aca="true">RAND()</f>
        <v>0.640222962983416</v>
      </c>
      <c r="M244" s="25" t="n">
        <f aca="false">IF(L244&lt;=(Datos!$D$19-Datos!$C$19)/(Datos!$E$19-Datos!$C$19),Datos!$C$19+SQRT((Datos!$E$19-Datos!$C$19)*(Datos!$D$19-Datos!$C$19)*L244),Datos!$E$19-SQRT((Datos!$E$19-Datos!$C$19)*(Datos!$E$19-Datos!$D$19)*(1-L244)))</f>
        <v>39799.6655273286</v>
      </c>
      <c r="N244" s="24" t="n">
        <f aca="true">RAND()</f>
        <v>0.0355892758660727</v>
      </c>
      <c r="O244" s="25" t="n">
        <f aca="false">IF(N244&lt;=(Datos!$D$19-Datos!$C$19)/(Datos!$E$19-Datos!$C$19),Datos!$C$19+SQRT((Datos!$E$19-Datos!$C$19)*(Datos!$D$19-Datos!$C$19)*N244),Datos!$E$19-SQRT((Datos!$E$19-Datos!$C$19)*(Datos!$E$19-Datos!$D$19)*(1-N244)))</f>
        <v>32310.4959164454</v>
      </c>
      <c r="P244" s="24" t="n">
        <f aca="true">RAND()</f>
        <v>0.103997791264205</v>
      </c>
      <c r="Q244" s="26" t="n">
        <f aca="false">IF(P244&lt;=(Datos!$D$23-Datos!$C$23)/(Datos!$E$23-Datos!$C$23),Datos!$C$23+SQRT((Datos!$E$23-Datos!$C$23)*(Datos!$D$23-Datos!$C$23)*P244),Datos!$E$23-SQRT((Datos!$E$23-Datos!$C$23)*(Datos!$E$23-Datos!$D$23)*(1-P244)))</f>
        <v>0.13368195981121</v>
      </c>
      <c r="R244" s="24" t="n">
        <f aca="true">RAND()</f>
        <v>0.0844037822635971</v>
      </c>
      <c r="S244" s="26" t="n">
        <f aca="false">IF(R244&lt;=(Datos!$D$24-Datos!$C$24)/(Datos!$E$24-Datos!$C$24),Datos!$C$24+SQRT((Datos!$E$24-Datos!$C$24)*(Datos!$D$24-Datos!$C$24)*R244),Datos!$E$24-SQRT((Datos!$E$24-Datos!$C$24)*(Datos!$E$24-Datos!$D$24)*(1-R244)))</f>
        <v>0.132325859323977</v>
      </c>
      <c r="T244" s="24" t="n">
        <f aca="true">RAND()</f>
        <v>0.450017036473916</v>
      </c>
      <c r="U244" s="26" t="n">
        <f aca="false">IF(T244&lt;=(Datos!$D$25-Datos!$C$25)/(Datos!$E$25-Datos!$C$25),Datos!$C$25+SQRT((Datos!$E$25-Datos!$C$25)*(Datos!$D$25-Datos!$C$25)*T244),Datos!$E$25-SQRT((Datos!$E$25-Datos!$C$25)*(Datos!$E$25-Datos!$D$25)*(1-T244)))</f>
        <v>0.180757774045385</v>
      </c>
      <c r="V244" s="24" t="n">
        <f aca="true">RAND()</f>
        <v>0.379807444822138</v>
      </c>
      <c r="W244" s="26" t="n">
        <f aca="false">IF(V244&lt;=(Datos!$D$26-Datos!$C$26)/(Datos!$E$26-Datos!$C$26),Datos!$C$26+SQRT((Datos!$E$26-Datos!$C$26)*(Datos!$D$26-Datos!$C$26)*V244),Datos!$E$26-SQRT((Datos!$E$26-Datos!$C$26)*(Datos!$E$26-Datos!$D$26)*(1-V244)))</f>
        <v>0.203409508018025</v>
      </c>
      <c r="X244" s="24" t="n">
        <f aca="true">RAND()</f>
        <v>0.693765095184257</v>
      </c>
      <c r="Y244" s="26" t="n">
        <f aca="false">IF(X244&lt;=(Datos!$D$27-Datos!$C$27)/(Datos!$E$27-Datos!$C$27),Datos!$C$27+SQRT((Datos!$E$27-Datos!$C$27)*(Datos!$D$27-Datos!$C$27)*X244),Datos!$E$27-SQRT((Datos!$E$27-Datos!$C$27)*(Datos!$E$27-Datos!$D$27)*(1-X244)))</f>
        <v>0.239334677106839</v>
      </c>
      <c r="Z244" s="24" t="n">
        <f aca="false">(1+Q244)</f>
        <v>1.13368195981121</v>
      </c>
      <c r="AA244" s="24" t="n">
        <f aca="false">Z244*(1+S244)</f>
        <v>1.28369739934332</v>
      </c>
      <c r="AB244" s="24" t="n">
        <f aca="false">AA244*(1+U244)</f>
        <v>1.51573568379647</v>
      </c>
      <c r="AC244" s="24" t="n">
        <f aca="false">AB244*(1+W244)</f>
        <v>1.82405073352287</v>
      </c>
      <c r="AD244" s="24" t="n">
        <f aca="false">AC244*(1+Y244)</f>
        <v>2.26060932685706</v>
      </c>
      <c r="AE244" s="23" t="n">
        <f aca="false">E244*Q244</f>
        <v>4259.26768733919</v>
      </c>
      <c r="AF244" s="23" t="n">
        <f aca="false">AE244*(1+S244)</f>
        <v>4822.8789441572</v>
      </c>
      <c r="AG244" s="23" t="n">
        <f aca="false">AF244*(1+U244)</f>
        <v>5694.65180659341</v>
      </c>
      <c r="AH244" s="23" t="n">
        <f aca="false">AG244*(1+W244)</f>
        <v>6852.99812890653</v>
      </c>
      <c r="AI244" s="23" t="n">
        <f aca="false">AH244*(1+Y244)</f>
        <v>8493.15822330215</v>
      </c>
      <c r="AJ244" s="25" t="n">
        <f aca="false">G244*Z244</f>
        <v>40016.6687443666</v>
      </c>
      <c r="AK244" s="25" t="n">
        <f aca="false">I244*AA244</f>
        <v>50388.6156157694</v>
      </c>
      <c r="AL244" s="25" t="n">
        <f aca="false">K244*AB244</f>
        <v>58548.7618392052</v>
      </c>
      <c r="AM244" s="25" t="n">
        <f aca="false">M244*AC244</f>
        <v>72596.6090990886</v>
      </c>
      <c r="AN244" s="25" t="n">
        <f aca="false">O244*AD244</f>
        <v>73041.4084240935</v>
      </c>
      <c r="AO244" s="25" t="n">
        <f aca="false">C244/Datos!$D$8</f>
        <v>17292.6036632119</v>
      </c>
      <c r="AP244" s="25" t="n">
        <f aca="false">AJ244-AO244</f>
        <v>22724.0650811547</v>
      </c>
      <c r="AQ244" s="25" t="n">
        <f aca="false">AK244-AO244</f>
        <v>33096.0119525575</v>
      </c>
      <c r="AR244" s="25" t="n">
        <f aca="false">AL244-AO244</f>
        <v>41256.1581759933</v>
      </c>
      <c r="AS244" s="25" t="n">
        <f aca="false">AM244-AO244</f>
        <v>55304.0054358767</v>
      </c>
      <c r="AT244" s="25" t="n">
        <f aca="false">AN244-AO244</f>
        <v>55748.8047608816</v>
      </c>
      <c r="AU244" s="25" t="n">
        <f aca="false">AP244*Datos!$D$6</f>
        <v>11362.0325405773</v>
      </c>
      <c r="AV244" s="25" t="n">
        <f aca="false">AQ244*Datos!$D$6</f>
        <v>16548.0059762787</v>
      </c>
      <c r="AW244" s="25" t="n">
        <f aca="false">AR244*Datos!$D$6</f>
        <v>20628.0790879966</v>
      </c>
      <c r="AX244" s="25" t="n">
        <f aca="false">AS244*Datos!$D$6</f>
        <v>27652.0027179384</v>
      </c>
      <c r="AY244" s="25" t="n">
        <f aca="false">AT244*Datos!$D$6</f>
        <v>27874.4023804408</v>
      </c>
      <c r="AZ244" s="25" t="n">
        <f aca="false">AJ244-AU244-AE244</f>
        <v>24395.3685164501</v>
      </c>
      <c r="BA244" s="25" t="n">
        <f aca="false">AK244-AV244-AF244</f>
        <v>29017.7306953335</v>
      </c>
      <c r="BB244" s="25" t="n">
        <f aca="false">AL244-AW244-AG244</f>
        <v>32226.0309446151</v>
      </c>
      <c r="BC244" s="25" t="n">
        <f aca="false">AM244-AX244-AH244</f>
        <v>38091.6082522438</v>
      </c>
      <c r="BD244" s="25" t="n">
        <f aca="false">AN244-AY244-AI244</f>
        <v>36673.8478203506</v>
      </c>
      <c r="BE244" s="25" t="n">
        <f aca="false">AZ244/Z244</f>
        <v>21518.7057581057</v>
      </c>
      <c r="BF244" s="25" t="n">
        <f aca="false">BA244/AA244</f>
        <v>22604.8060159486</v>
      </c>
      <c r="BG244" s="25" t="n">
        <f aca="false">BB244/AB244</f>
        <v>21260.9832236043</v>
      </c>
      <c r="BH244" s="25" t="n">
        <f aca="false">BC244/AC244</f>
        <v>20882.9763077235</v>
      </c>
      <c r="BI244" s="25" t="n">
        <f aca="false">BD244/AD244</f>
        <v>16222.9923519507</v>
      </c>
      <c r="BJ244" s="25" t="n">
        <f aca="false">E244*AD244</f>
        <v>72025.7263820609</v>
      </c>
      <c r="BK244" s="25" t="n">
        <f aca="false">0.2*C244*AD244</f>
        <v>39091.8211266995</v>
      </c>
      <c r="BL244" s="25" t="n">
        <f aca="false">BJ244+BK244</f>
        <v>111117.54750876</v>
      </c>
      <c r="BM244" s="25" t="n">
        <f aca="false">BK244*Datos!$D$6</f>
        <v>19545.9105633497</v>
      </c>
      <c r="BN244" s="25" t="n">
        <f aca="false">BL244-BM244</f>
        <v>91571.6369454106</v>
      </c>
      <c r="BO244" s="25" t="n">
        <f aca="false">BN244/AD244</f>
        <v>40507.5020515479</v>
      </c>
      <c r="BP244" s="25" t="n">
        <f aca="false">-(C244+E244)</f>
        <v>-118324.218536002</v>
      </c>
      <c r="BQ244" s="25" t="n">
        <f aca="false">BE244</f>
        <v>21518.7057581057</v>
      </c>
      <c r="BR244" s="25" t="n">
        <f aca="false">BF244</f>
        <v>22604.8060159486</v>
      </c>
      <c r="BS244" s="25" t="n">
        <f aca="false">BG244</f>
        <v>21260.9832236043</v>
      </c>
      <c r="BT244" s="25" t="n">
        <f aca="false">BH244</f>
        <v>20882.9763077235</v>
      </c>
      <c r="BU244" s="25" t="n">
        <f aca="false">BI244+BO244</f>
        <v>56730.4944034986</v>
      </c>
      <c r="BV244" s="27" t="n">
        <f aca="false">IFERROR(IRR(BP244:BU244,0.1),NA())*100</f>
        <v>5.69930548008238</v>
      </c>
    </row>
    <row r="245" customFormat="false" ht="15" hidden="false" customHeight="true" outlineLevel="0" collapsed="false">
      <c r="A245" s="23" t="n">
        <v>244</v>
      </c>
      <c r="B245" s="24" t="n">
        <f aca="true">RAND()</f>
        <v>0.849784261737473</v>
      </c>
      <c r="C245" s="25" t="n">
        <f aca="false">IF(B245&lt;=(Datos!$D$14-Datos!$C$14)/(Datos!$E$14-Datos!$C$14),Datos!$C$14+SQRT((Datos!$E$14-Datos!$C$14)*(Datos!$D$14-Datos!$C$14)*B245),Datos!$E$14-SQRT((Datos!$E$14-Datos!$C$14)*(Datos!$E$14-Datos!$D$14)*(1-B245)))</f>
        <v>86573.9474932118</v>
      </c>
      <c r="D245" s="24" t="n">
        <f aca="true">RAND()</f>
        <v>0.372959785320726</v>
      </c>
      <c r="E245" s="25" t="n">
        <f aca="false">IF(D245&lt;=(Datos!$D$15-Datos!$C$15)/(Datos!$E$15-Datos!$C$15),Datos!$C$15+SQRT((Datos!$E$15-Datos!$C$15)*(Datos!$D$15-Datos!$C$15)*D245),Datos!$E$15-SQRT((Datos!$E$15-Datos!$C$15)*(Datos!$E$15-Datos!$D$15)*(1-D245)))</f>
        <v>30301.7510754832</v>
      </c>
      <c r="F245" s="24" t="n">
        <f aca="true">RAND()</f>
        <v>0.471662349128309</v>
      </c>
      <c r="G245" s="25" t="n">
        <f aca="false">IF(F245&lt;=(Datos!$D$19-Datos!$C$19)/(Datos!$E$19-Datos!$C$19),Datos!$C$19+SQRT((Datos!$E$19-Datos!$C$19)*(Datos!$D$19-Datos!$C$19)*F245),Datos!$E$19-SQRT((Datos!$E$19-Datos!$C$19)*(Datos!$E$19-Datos!$D$19)*(1-F245)))</f>
        <v>38411.26342289</v>
      </c>
      <c r="H245" s="24" t="n">
        <f aca="true">RAND()</f>
        <v>0.163831360105708</v>
      </c>
      <c r="I245" s="25" t="n">
        <f aca="false">IF(H245&lt;=(Datos!$D$19-Datos!$C$19)/(Datos!$E$19-Datos!$C$19),Datos!$C$19+SQRT((Datos!$E$19-Datos!$C$19)*(Datos!$D$19-Datos!$C$19)*H245),Datos!$E$19-SQRT((Datos!$E$19-Datos!$C$19)*(Datos!$E$19-Datos!$D$19)*(1-H245)))</f>
        <v>34957.2879698335</v>
      </c>
      <c r="J245" s="24" t="n">
        <f aca="true">RAND()</f>
        <v>0.771982694832266</v>
      </c>
      <c r="K245" s="25" t="n">
        <f aca="false">IF(J245&lt;=(Datos!$D$19-Datos!$C$19)/(Datos!$E$19-Datos!$C$19),Datos!$C$19+SQRT((Datos!$E$19-Datos!$C$19)*(Datos!$D$19-Datos!$C$19)*J245),Datos!$E$19-SQRT((Datos!$E$19-Datos!$C$19)*(Datos!$E$19-Datos!$D$19)*(1-J245)))</f>
        <v>40864.6284462481</v>
      </c>
      <c r="L245" s="24" t="n">
        <f aca="true">RAND()</f>
        <v>0.662026749742734</v>
      </c>
      <c r="M245" s="25" t="n">
        <f aca="false">IF(L245&lt;=(Datos!$D$19-Datos!$C$19)/(Datos!$E$19-Datos!$C$19),Datos!$C$19+SQRT((Datos!$E$19-Datos!$C$19)*(Datos!$D$19-Datos!$C$19)*L245),Datos!$E$19-SQRT((Datos!$E$19-Datos!$C$19)*(Datos!$E$19-Datos!$D$19)*(1-L245)))</f>
        <v>39965.1398616081</v>
      </c>
      <c r="N245" s="24" t="n">
        <f aca="true">RAND()</f>
        <v>0.110793211646226</v>
      </c>
      <c r="O245" s="25" t="n">
        <f aca="false">IF(N245&lt;=(Datos!$D$19-Datos!$C$19)/(Datos!$E$19-Datos!$C$19),Datos!$C$19+SQRT((Datos!$E$19-Datos!$C$19)*(Datos!$D$19-Datos!$C$19)*N245),Datos!$E$19-SQRT((Datos!$E$19-Datos!$C$19)*(Datos!$E$19-Datos!$D$19)*(1-N245)))</f>
        <v>34076.6385352314</v>
      </c>
      <c r="P245" s="24" t="n">
        <f aca="true">RAND()</f>
        <v>0.721661577424385</v>
      </c>
      <c r="Q245" s="26" t="n">
        <f aca="false">IF(P245&lt;=(Datos!$D$23-Datos!$C$23)/(Datos!$E$23-Datos!$C$23),Datos!$C$23+SQRT((Datos!$E$23-Datos!$C$23)*(Datos!$D$23-Datos!$C$23)*P245),Datos!$E$23-SQRT((Datos!$E$23-Datos!$C$23)*(Datos!$E$23-Datos!$D$23)*(1-P245)))</f>
        <v>0.157616766081817</v>
      </c>
      <c r="R245" s="24" t="n">
        <f aca="true">RAND()</f>
        <v>0.736831096427646</v>
      </c>
      <c r="S245" s="26" t="n">
        <f aca="false">IF(R245&lt;=(Datos!$D$24-Datos!$C$24)/(Datos!$E$24-Datos!$C$24),Datos!$C$24+SQRT((Datos!$E$24-Datos!$C$24)*(Datos!$D$24-Datos!$C$24)*R245),Datos!$E$24-SQRT((Datos!$E$24-Datos!$C$24)*(Datos!$E$24-Datos!$D$24)*(1-R245)))</f>
        <v>0.158235257262484</v>
      </c>
      <c r="T245" s="24" t="n">
        <f aca="true">RAND()</f>
        <v>0.597138495922947</v>
      </c>
      <c r="U245" s="26" t="n">
        <f aca="false">IF(T245&lt;=(Datos!$D$25-Datos!$C$25)/(Datos!$E$25-Datos!$C$25),Datos!$C$25+SQRT((Datos!$E$25-Datos!$C$25)*(Datos!$D$25-Datos!$C$25)*T245),Datos!$E$25-SQRT((Datos!$E$25-Datos!$C$25)*(Datos!$E$25-Datos!$D$25)*(1-T245)))</f>
        <v>0.186414106958192</v>
      </c>
      <c r="V245" s="24" t="n">
        <f aca="true">RAND()</f>
        <v>0.649427332872442</v>
      </c>
      <c r="W245" s="26" t="n">
        <f aca="false">IF(V245&lt;=(Datos!$D$26-Datos!$C$26)/(Datos!$E$26-Datos!$C$26),Datos!$C$26+SQRT((Datos!$E$26-Datos!$C$26)*(Datos!$D$26-Datos!$C$26)*V245),Datos!$E$26-SQRT((Datos!$E$26-Datos!$C$26)*(Datos!$E$26-Datos!$D$26)*(1-V245)))</f>
        <v>0.214971378346466</v>
      </c>
      <c r="X245" s="24" t="n">
        <f aca="true">RAND()</f>
        <v>0.558520523172512</v>
      </c>
      <c r="Y245" s="26" t="n">
        <f aca="false">IF(X245&lt;=(Datos!$D$27-Datos!$C$27)/(Datos!$E$27-Datos!$C$27),Datos!$C$27+SQRT((Datos!$E$27-Datos!$C$27)*(Datos!$D$27-Datos!$C$27)*X245),Datos!$E$27-SQRT((Datos!$E$27-Datos!$C$27)*(Datos!$E$27-Datos!$D$27)*(1-X245)))</f>
        <v>0.231173888390858</v>
      </c>
      <c r="Z245" s="24" t="n">
        <f aca="false">(1+Q245)</f>
        <v>1.15761676608182</v>
      </c>
      <c r="AA245" s="24" t="n">
        <f aca="false">Z245*(1+S245)</f>
        <v>1.34079255287414</v>
      </c>
      <c r="AB245" s="24" t="n">
        <f aca="false">AA245*(1+U245)</f>
        <v>1.59073519923437</v>
      </c>
      <c r="AC245" s="24" t="n">
        <f aca="false">AB245*(1+W245)</f>
        <v>1.93269773759802</v>
      </c>
      <c r="AD245" s="24" t="n">
        <f aca="false">AC245*(1+Y245)</f>
        <v>2.37948698868276</v>
      </c>
      <c r="AE245" s="23" t="n">
        <f aca="false">E245*Q245</f>
        <v>4776.06401113388</v>
      </c>
      <c r="AF245" s="23" t="n">
        <f aca="false">AE245*(1+S245)</f>
        <v>5531.80572863774</v>
      </c>
      <c r="AG245" s="23" t="n">
        <f aca="false">AF245*(1+U245)</f>
        <v>6563.01235340796</v>
      </c>
      <c r="AH245" s="23" t="n">
        <f aca="false">AG245*(1+W245)</f>
        <v>7973.87216512494</v>
      </c>
      <c r="AI245" s="23" t="n">
        <f aca="false">AH245*(1+Y245)</f>
        <v>9817.22319906851</v>
      </c>
      <c r="AJ245" s="25" t="n">
        <f aca="false">G245*Z245</f>
        <v>44465.5225447226</v>
      </c>
      <c r="AK245" s="25" t="n">
        <f aca="false">I245*AA245</f>
        <v>46870.4713786295</v>
      </c>
      <c r="AL245" s="25" t="n">
        <f aca="false">K245*AB245</f>
        <v>65004.8028730809</v>
      </c>
      <c r="AM245" s="25" t="n">
        <f aca="false">M245*AC245</f>
        <v>77240.5353933183</v>
      </c>
      <c r="AN245" s="25" t="n">
        <f aca="false">O245*AD245</f>
        <v>81084.9180126289</v>
      </c>
      <c r="AO245" s="25" t="n">
        <f aca="false">C245/Datos!$D$8</f>
        <v>17314.7894986424</v>
      </c>
      <c r="AP245" s="25" t="n">
        <f aca="false">AJ245-AO245</f>
        <v>27150.7330460803</v>
      </c>
      <c r="AQ245" s="25" t="n">
        <f aca="false">AK245-AO245</f>
        <v>29555.6818799871</v>
      </c>
      <c r="AR245" s="25" t="n">
        <f aca="false">AL245-AO245</f>
        <v>47690.0133744385</v>
      </c>
      <c r="AS245" s="25" t="n">
        <f aca="false">AM245-AO245</f>
        <v>59925.7458946759</v>
      </c>
      <c r="AT245" s="25" t="n">
        <f aca="false">AN245-AO245</f>
        <v>63770.1285139865</v>
      </c>
      <c r="AU245" s="25" t="n">
        <f aca="false">AP245*Datos!$D$6</f>
        <v>13575.3665230401</v>
      </c>
      <c r="AV245" s="25" t="n">
        <f aca="false">AQ245*Datos!$D$6</f>
        <v>14777.8409399936</v>
      </c>
      <c r="AW245" s="25" t="n">
        <f aca="false">AR245*Datos!$D$6</f>
        <v>23845.0066872192</v>
      </c>
      <c r="AX245" s="25" t="n">
        <f aca="false">AS245*Datos!$D$6</f>
        <v>29962.8729473379</v>
      </c>
      <c r="AY245" s="25" t="n">
        <f aca="false">AT245*Datos!$D$6</f>
        <v>31885.0642569933</v>
      </c>
      <c r="AZ245" s="25" t="n">
        <f aca="false">AJ245-AU245-AE245</f>
        <v>26114.0920105486</v>
      </c>
      <c r="BA245" s="25" t="n">
        <f aca="false">AK245-AV245-AF245</f>
        <v>26560.8247099982</v>
      </c>
      <c r="BB245" s="25" t="n">
        <f aca="false">AL245-AW245-AG245</f>
        <v>34596.7838324537</v>
      </c>
      <c r="BC245" s="25" t="n">
        <f aca="false">AM245-AX245-AH245</f>
        <v>39303.7902808554</v>
      </c>
      <c r="BD245" s="25" t="n">
        <f aca="false">AN245-AY245-AI245</f>
        <v>39382.6305565671</v>
      </c>
      <c r="BE245" s="25" t="n">
        <f aca="false">AZ245/Z245</f>
        <v>22558.4949835661</v>
      </c>
      <c r="BF245" s="25" t="n">
        <f aca="false">BA245/AA245</f>
        <v>19809.7943287812</v>
      </c>
      <c r="BG245" s="25" t="n">
        <f aca="false">BB245/AB245</f>
        <v>21748.9270678774</v>
      </c>
      <c r="BH245" s="25" t="n">
        <f aca="false">BC245/AC245</f>
        <v>20336.232363837</v>
      </c>
      <c r="BI245" s="25" t="n">
        <f aca="false">BD245/AD245</f>
        <v>16550.8913240028</v>
      </c>
      <c r="BJ245" s="25" t="n">
        <f aca="false">E245*AD245</f>
        <v>72102.6224184162</v>
      </c>
      <c r="BK245" s="25" t="n">
        <f aca="false">0.2*C245*AD245</f>
        <v>41200.3163238005</v>
      </c>
      <c r="BL245" s="25" t="n">
        <f aca="false">BJ245+BK245</f>
        <v>113302.938742217</v>
      </c>
      <c r="BM245" s="25" t="n">
        <f aca="false">BK245*Datos!$D$6</f>
        <v>20600.1581619002</v>
      </c>
      <c r="BN245" s="25" t="n">
        <f aca="false">BL245-BM245</f>
        <v>92702.7805803165</v>
      </c>
      <c r="BO245" s="25" t="n">
        <f aca="false">BN245/AD245</f>
        <v>38959.1458248044</v>
      </c>
      <c r="BP245" s="25" t="n">
        <f aca="false">-(C245+E245)</f>
        <v>-116875.698568695</v>
      </c>
      <c r="BQ245" s="25" t="n">
        <f aca="false">BE245</f>
        <v>22558.4949835661</v>
      </c>
      <c r="BR245" s="25" t="n">
        <f aca="false">BF245</f>
        <v>19809.7943287812</v>
      </c>
      <c r="BS245" s="25" t="n">
        <f aca="false">BG245</f>
        <v>21748.9270678774</v>
      </c>
      <c r="BT245" s="25" t="n">
        <f aca="false">BH245</f>
        <v>20336.232363837</v>
      </c>
      <c r="BU245" s="25" t="n">
        <f aca="false">BI245+BO245</f>
        <v>55510.0371488072</v>
      </c>
      <c r="BV245" s="27" t="n">
        <f aca="false">IFERROR(IRR(BP245:BU245,0.1),NA())*100</f>
        <v>5.42315422645716</v>
      </c>
    </row>
    <row r="246" customFormat="false" ht="15" hidden="false" customHeight="true" outlineLevel="0" collapsed="false">
      <c r="A246" s="23" t="n">
        <v>245</v>
      </c>
      <c r="B246" s="24" t="n">
        <f aca="true">RAND()</f>
        <v>0.707328232470157</v>
      </c>
      <c r="C246" s="25" t="n">
        <f aca="false">IF(B246&lt;=(Datos!$D$14-Datos!$C$14)/(Datos!$E$14-Datos!$C$14),Datos!$C$14+SQRT((Datos!$E$14-Datos!$C$14)*(Datos!$D$14-Datos!$C$14)*B246),Datos!$E$14-SQRT((Datos!$E$14-Datos!$C$14)*(Datos!$E$14-Datos!$D$14)*(1-B246)))</f>
        <v>81259.5058486759</v>
      </c>
      <c r="D246" s="24" t="n">
        <f aca="true">RAND()</f>
        <v>0.573151814397858</v>
      </c>
      <c r="E246" s="25" t="n">
        <f aca="false">IF(D246&lt;=(Datos!$D$15-Datos!$C$15)/(Datos!$E$15-Datos!$C$15),Datos!$C$15+SQRT((Datos!$E$15-Datos!$C$15)*(Datos!$D$15-Datos!$C$15)*D246),Datos!$E$15-SQRT((Datos!$E$15-Datos!$C$15)*(Datos!$E$15-Datos!$D$15)*(1-D246)))</f>
        <v>31998.2984409364</v>
      </c>
      <c r="F246" s="24" t="n">
        <f aca="true">RAND()</f>
        <v>0.61956421218598</v>
      </c>
      <c r="G246" s="25" t="n">
        <f aca="false">IF(F246&lt;=(Datos!$D$19-Datos!$C$19)/(Datos!$E$19-Datos!$C$19),Datos!$C$19+SQRT((Datos!$E$19-Datos!$C$19)*(Datos!$D$19-Datos!$C$19)*F246),Datos!$E$19-SQRT((Datos!$E$19-Datos!$C$19)*(Datos!$E$19-Datos!$D$19)*(1-F246)))</f>
        <v>39640.2609833913</v>
      </c>
      <c r="H246" s="24" t="n">
        <f aca="true">RAND()</f>
        <v>0.675832474586005</v>
      </c>
      <c r="I246" s="25" t="n">
        <f aca="false">IF(H246&lt;=(Datos!$D$19-Datos!$C$19)/(Datos!$E$19-Datos!$C$19),Datos!$C$19+SQRT((Datos!$E$19-Datos!$C$19)*(Datos!$D$19-Datos!$C$19)*H246),Datos!$E$19-SQRT((Datos!$E$19-Datos!$C$19)*(Datos!$E$19-Datos!$D$19)*(1-H246)))</f>
        <v>40069.2227381426</v>
      </c>
      <c r="J246" s="24" t="n">
        <f aca="true">RAND()</f>
        <v>0.373425280882495</v>
      </c>
      <c r="K246" s="25" t="n">
        <f aca="false">IF(J246&lt;=(Datos!$D$19-Datos!$C$19)/(Datos!$E$19-Datos!$C$19),Datos!$C$19+SQRT((Datos!$E$19-Datos!$C$19)*(Datos!$D$19-Datos!$C$19)*J246),Datos!$E$19-SQRT((Datos!$E$19-Datos!$C$19)*(Datos!$E$19-Datos!$D$19)*(1-J246)))</f>
        <v>37484.2362424214</v>
      </c>
      <c r="L246" s="24" t="n">
        <f aca="true">RAND()</f>
        <v>0.624055081363907</v>
      </c>
      <c r="M246" s="25" t="n">
        <f aca="false">IF(L246&lt;=(Datos!$D$19-Datos!$C$19)/(Datos!$E$19-Datos!$C$19),Datos!$C$19+SQRT((Datos!$E$19-Datos!$C$19)*(Datos!$D$19-Datos!$C$19)*L246),Datos!$E$19-SQRT((Datos!$E$19-Datos!$C$19)*(Datos!$E$19-Datos!$D$19)*(1-L246)))</f>
        <v>39675.1362886828</v>
      </c>
      <c r="N246" s="24" t="n">
        <f aca="true">RAND()</f>
        <v>0.994004272269729</v>
      </c>
      <c r="O246" s="25" t="n">
        <f aca="false">IF(N246&lt;=(Datos!$D$19-Datos!$C$19)/(Datos!$E$19-Datos!$C$19),Datos!$C$19+SQRT((Datos!$E$19-Datos!$C$19)*(Datos!$D$19-Datos!$C$19)*N246),Datos!$E$19-SQRT((Datos!$E$19-Datos!$C$19)*(Datos!$E$19-Datos!$D$19)*(1-N246)))</f>
        <v>44329.4184764174</v>
      </c>
      <c r="P246" s="24" t="n">
        <f aca="true">RAND()</f>
        <v>0.376419423623911</v>
      </c>
      <c r="Q246" s="26" t="n">
        <f aca="false">IF(P246&lt;=(Datos!$D$23-Datos!$C$23)/(Datos!$E$23-Datos!$C$23),Datos!$C$23+SQRT((Datos!$E$23-Datos!$C$23)*(Datos!$D$23-Datos!$C$23)*P246),Datos!$E$23-SQRT((Datos!$E$23-Datos!$C$23)*(Datos!$E$23-Datos!$D$23)*(1-P246)))</f>
        <v>0.146029885949098</v>
      </c>
      <c r="R246" s="24" t="n">
        <f aca="true">RAND()</f>
        <v>0.827956240863724</v>
      </c>
      <c r="S246" s="26" t="n">
        <f aca="false">IF(R246&lt;=(Datos!$D$24-Datos!$C$24)/(Datos!$E$24-Datos!$C$24),Datos!$C$24+SQRT((Datos!$E$24-Datos!$C$24)*(Datos!$D$24-Datos!$C$24)*R246),Datos!$E$24-SQRT((Datos!$E$24-Datos!$C$24)*(Datos!$E$24-Datos!$D$24)*(1-R246)))</f>
        <v>0.162402307922762</v>
      </c>
      <c r="T246" s="24" t="n">
        <f aca="true">RAND()</f>
        <v>0.0123796030579974</v>
      </c>
      <c r="U246" s="26" t="n">
        <f aca="false">IF(T246&lt;=(Datos!$D$25-Datos!$C$25)/(Datos!$E$25-Datos!$C$25),Datos!$C$25+SQRT((Datos!$E$25-Datos!$C$25)*(Datos!$D$25-Datos!$C$25)*T246),Datos!$E$25-SQRT((Datos!$E$25-Datos!$C$25)*(Datos!$E$25-Datos!$D$25)*(1-T246)))</f>
        <v>0.155098741650819</v>
      </c>
      <c r="V246" s="24" t="n">
        <f aca="true">RAND()</f>
        <v>0.887456422538613</v>
      </c>
      <c r="W246" s="26" t="n">
        <f aca="false">IF(V246&lt;=(Datos!$D$26-Datos!$C$26)/(Datos!$E$26-Datos!$C$26),Datos!$C$26+SQRT((Datos!$E$26-Datos!$C$26)*(Datos!$D$26-Datos!$C$26)*V246),Datos!$E$26-SQRT((Datos!$E$26-Datos!$C$26)*(Datos!$E$26-Datos!$D$26)*(1-V246)))</f>
        <v>0.230153022368258</v>
      </c>
      <c r="X246" s="24" t="n">
        <f aca="true">RAND()</f>
        <v>0.917368588235199</v>
      </c>
      <c r="Y246" s="26" t="n">
        <f aca="false">IF(X246&lt;=(Datos!$D$27-Datos!$C$27)/(Datos!$E$27-Datos!$C$27),Datos!$C$27+SQRT((Datos!$E$27-Datos!$C$27)*(Datos!$D$27-Datos!$C$27)*X246),Datos!$E$27-SQRT((Datos!$E$27-Datos!$C$27)*(Datos!$E$27-Datos!$D$27)*(1-X246)))</f>
        <v>0.258876325520168</v>
      </c>
      <c r="Z246" s="24" t="n">
        <f aca="false">(1+Q246)</f>
        <v>1.1460298859491</v>
      </c>
      <c r="AA246" s="24" t="n">
        <f aca="false">Z246*(1+S246)</f>
        <v>1.33214778437569</v>
      </c>
      <c r="AB246" s="24" t="n">
        <f aca="false">AA246*(1+U246)</f>
        <v>1.53876222942529</v>
      </c>
      <c r="AC246" s="24" t="n">
        <f aca="false">AB246*(1+W246)</f>
        <v>1.89291300723364</v>
      </c>
      <c r="AD246" s="24" t="n">
        <f aca="false">AC246*(1+Y246)</f>
        <v>2.38294337107561</v>
      </c>
      <c r="AE246" s="23" t="n">
        <f aca="false">E246*Q246</f>
        <v>4672.70787189513</v>
      </c>
      <c r="AF246" s="23" t="n">
        <f aca="false">AE246*(1+S246)</f>
        <v>5431.56641453976</v>
      </c>
      <c r="AG246" s="23" t="n">
        <f aca="false">AF246*(1+U246)</f>
        <v>6273.99553062772</v>
      </c>
      <c r="AH246" s="23" t="n">
        <f aca="false">AG246*(1+W246)</f>
        <v>7717.97456432664</v>
      </c>
      <c r="AI246" s="23" t="n">
        <f aca="false">AH246*(1+Y246)</f>
        <v>9715.97545999764</v>
      </c>
      <c r="AJ246" s="25" t="n">
        <f aca="false">G246*Z246</f>
        <v>45428.9237737884</v>
      </c>
      <c r="AK246" s="25" t="n">
        <f aca="false">I246*AA246</f>
        <v>53378.1262922728</v>
      </c>
      <c r="AL246" s="25" t="n">
        <f aca="false">K246*AB246</f>
        <v>57679.3269286925</v>
      </c>
      <c r="AM246" s="25" t="n">
        <f aca="false">M246*AC246</f>
        <v>75101.5815446148</v>
      </c>
      <c r="AN246" s="25" t="n">
        <f aca="false">O246*AD246</f>
        <v>105634.493902016</v>
      </c>
      <c r="AO246" s="25" t="n">
        <f aca="false">C246/Datos!$D$8</f>
        <v>16251.9011697352</v>
      </c>
      <c r="AP246" s="25" t="n">
        <f aca="false">AJ246-AO246</f>
        <v>29177.0226040532</v>
      </c>
      <c r="AQ246" s="25" t="n">
        <f aca="false">AK246-AO246</f>
        <v>37126.2251225376</v>
      </c>
      <c r="AR246" s="25" t="n">
        <f aca="false">AL246-AO246</f>
        <v>41427.4257589573</v>
      </c>
      <c r="AS246" s="25" t="n">
        <f aca="false">AM246-AO246</f>
        <v>58849.6803748796</v>
      </c>
      <c r="AT246" s="25" t="n">
        <f aca="false">AN246-AO246</f>
        <v>89382.5927322804</v>
      </c>
      <c r="AU246" s="25" t="n">
        <f aca="false">AP246*Datos!$D$6</f>
        <v>14588.5113020266</v>
      </c>
      <c r="AV246" s="25" t="n">
        <f aca="false">AQ246*Datos!$D$6</f>
        <v>18563.1125612688</v>
      </c>
      <c r="AW246" s="25" t="n">
        <f aca="false">AR246*Datos!$D$6</f>
        <v>20713.7128794787</v>
      </c>
      <c r="AX246" s="25" t="n">
        <f aca="false">AS246*Datos!$D$6</f>
        <v>29424.8401874398</v>
      </c>
      <c r="AY246" s="25" t="n">
        <f aca="false">AT246*Datos!$D$6</f>
        <v>44691.2963661402</v>
      </c>
      <c r="AZ246" s="25" t="n">
        <f aca="false">AJ246-AU246-AE246</f>
        <v>26167.7045998667</v>
      </c>
      <c r="BA246" s="25" t="n">
        <f aca="false">AK246-AV246-AF246</f>
        <v>29383.4473164642</v>
      </c>
      <c r="BB246" s="25" t="n">
        <f aca="false">AL246-AW246-AG246</f>
        <v>30691.6185185861</v>
      </c>
      <c r="BC246" s="25" t="n">
        <f aca="false">AM246-AX246-AH246</f>
        <v>37958.7667928484</v>
      </c>
      <c r="BD246" s="25" t="n">
        <f aca="false">AN246-AY246-AI246</f>
        <v>51227.2220758777</v>
      </c>
      <c r="BE246" s="25" t="n">
        <f aca="false">AZ246/Z246</f>
        <v>22833.3527080715</v>
      </c>
      <c r="BF246" s="25" t="n">
        <f aca="false">BA246/AA246</f>
        <v>22057.1979033353</v>
      </c>
      <c r="BG246" s="25" t="n">
        <f aca="false">BB246/AB246</f>
        <v>19945.6536764937</v>
      </c>
      <c r="BH246" s="25" t="n">
        <f aca="false">BC246/AC246</f>
        <v>20053.0962848222</v>
      </c>
      <c r="BI246" s="25" t="n">
        <f aca="false">BD246/AD246</f>
        <v>21497.4567577554</v>
      </c>
      <c r="BJ246" s="25" t="n">
        <f aca="false">E246*AD246</f>
        <v>76250.1331555283</v>
      </c>
      <c r="BK246" s="25" t="n">
        <f aca="false">0.2*C246*AD246</f>
        <v>38727.3601597964</v>
      </c>
      <c r="BL246" s="25" t="n">
        <f aca="false">BJ246+BK246</f>
        <v>114977.493315325</v>
      </c>
      <c r="BM246" s="25" t="n">
        <f aca="false">BK246*Datos!$D$6</f>
        <v>19363.6800798982</v>
      </c>
      <c r="BN246" s="25" t="n">
        <f aca="false">BL246-BM246</f>
        <v>95613.8132354265</v>
      </c>
      <c r="BO246" s="25" t="n">
        <f aca="false">BN246/AD246</f>
        <v>40124.249025804</v>
      </c>
      <c r="BP246" s="25" t="n">
        <f aca="false">-(C246+E246)</f>
        <v>-113257.804289612</v>
      </c>
      <c r="BQ246" s="25" t="n">
        <f aca="false">BE246</f>
        <v>22833.3527080715</v>
      </c>
      <c r="BR246" s="25" t="n">
        <f aca="false">BF246</f>
        <v>22057.1979033353</v>
      </c>
      <c r="BS246" s="25" t="n">
        <f aca="false">BG246</f>
        <v>19945.6536764937</v>
      </c>
      <c r="BT246" s="25" t="n">
        <f aca="false">BH246</f>
        <v>20053.0962848222</v>
      </c>
      <c r="BU246" s="25" t="n">
        <f aca="false">BI246+BO246</f>
        <v>61621.7057835593</v>
      </c>
      <c r="BV246" s="27" t="n">
        <f aca="false">IFERROR(IRR(BP246:BU246,0.1),NA())*100</f>
        <v>7.80126433705535</v>
      </c>
    </row>
    <row r="247" customFormat="false" ht="15" hidden="false" customHeight="true" outlineLevel="0" collapsed="false">
      <c r="A247" s="23" t="n">
        <v>246</v>
      </c>
      <c r="B247" s="24" t="n">
        <f aca="true">RAND()</f>
        <v>0.975885591365829</v>
      </c>
      <c r="C247" s="25" t="n">
        <f aca="false">IF(B247&lt;=(Datos!$D$14-Datos!$C$14)/(Datos!$E$14-Datos!$C$14),Datos!$C$14+SQRT((Datos!$E$14-Datos!$C$14)*(Datos!$D$14-Datos!$C$14)*B247),Datos!$E$14-SQRT((Datos!$E$14-Datos!$C$14)*(Datos!$E$14-Datos!$D$14)*(1-B247)))</f>
        <v>94620.6607876985</v>
      </c>
      <c r="D247" s="24" t="n">
        <f aca="true">RAND()</f>
        <v>0.956416479491018</v>
      </c>
      <c r="E247" s="25" t="n">
        <f aca="false">IF(D247&lt;=(Datos!$D$15-Datos!$C$15)/(Datos!$E$15-Datos!$C$15),Datos!$C$15+SQRT((Datos!$E$15-Datos!$C$15)*(Datos!$D$15-Datos!$C$15)*D247),Datos!$E$15-SQRT((Datos!$E$15-Datos!$C$15)*(Datos!$E$15-Datos!$D$15)*(1-D247)))</f>
        <v>37443.140974487</v>
      </c>
      <c r="F247" s="24" t="n">
        <f aca="true">RAND()</f>
        <v>0.704961881665135</v>
      </c>
      <c r="G247" s="25" t="n">
        <f aca="false">IF(F247&lt;=(Datos!$D$19-Datos!$C$19)/(Datos!$E$19-Datos!$C$19),Datos!$C$19+SQRT((Datos!$E$19-Datos!$C$19)*(Datos!$D$19-Datos!$C$19)*F247),Datos!$E$19-SQRT((Datos!$E$19-Datos!$C$19)*(Datos!$E$19-Datos!$D$19)*(1-F247)))</f>
        <v>40295.9741842636</v>
      </c>
      <c r="H247" s="24" t="n">
        <f aca="true">RAND()</f>
        <v>0.663184041845821</v>
      </c>
      <c r="I247" s="25" t="n">
        <f aca="false">IF(H247&lt;=(Datos!$D$19-Datos!$C$19)/(Datos!$E$19-Datos!$C$19),Datos!$C$19+SQRT((Datos!$E$19-Datos!$C$19)*(Datos!$D$19-Datos!$C$19)*H247),Datos!$E$19-SQRT((Datos!$E$19-Datos!$C$19)*(Datos!$E$19-Datos!$D$19)*(1-H247)))</f>
        <v>39973.8461125522</v>
      </c>
      <c r="J247" s="24" t="n">
        <f aca="true">RAND()</f>
        <v>0.959585117128478</v>
      </c>
      <c r="K247" s="25" t="n">
        <f aca="false">IF(J247&lt;=(Datos!$D$19-Datos!$C$19)/(Datos!$E$19-Datos!$C$19),Datos!$C$19+SQRT((Datos!$E$19-Datos!$C$19)*(Datos!$D$19-Datos!$C$19)*J247),Datos!$E$19-SQRT((Datos!$E$19-Datos!$C$19)*(Datos!$E$19-Datos!$D$19)*(1-J247)))</f>
        <v>43258.9898864843</v>
      </c>
      <c r="L247" s="24" t="n">
        <f aca="true">RAND()</f>
        <v>0.219836114096807</v>
      </c>
      <c r="M247" s="25" t="n">
        <f aca="false">IF(L247&lt;=(Datos!$D$19-Datos!$C$19)/(Datos!$E$19-Datos!$C$19),Datos!$C$19+SQRT((Datos!$E$19-Datos!$C$19)*(Datos!$D$19-Datos!$C$19)*L247),Datos!$E$19-SQRT((Datos!$E$19-Datos!$C$19)*(Datos!$E$19-Datos!$D$19)*(1-L247)))</f>
        <v>35742.4225823707</v>
      </c>
      <c r="N247" s="24" t="n">
        <f aca="true">RAND()</f>
        <v>0.177378988686091</v>
      </c>
      <c r="O247" s="25" t="n">
        <f aca="false">IF(N247&lt;=(Datos!$D$19-Datos!$C$19)/(Datos!$E$19-Datos!$C$19),Datos!$C$19+SQRT((Datos!$E$19-Datos!$C$19)*(Datos!$D$19-Datos!$C$19)*N247),Datos!$E$19-SQRT((Datos!$E$19-Datos!$C$19)*(Datos!$E$19-Datos!$D$19)*(1-N247)))</f>
        <v>35158.1826550553</v>
      </c>
      <c r="P247" s="24" t="n">
        <f aca="true">RAND()</f>
        <v>0.324564869906676</v>
      </c>
      <c r="Q247" s="26" t="n">
        <f aca="false">IF(P247&lt;=(Datos!$D$23-Datos!$C$23)/(Datos!$E$23-Datos!$C$23),Datos!$C$23+SQRT((Datos!$E$23-Datos!$C$23)*(Datos!$D$23-Datos!$C$23)*P247),Datos!$E$23-SQRT((Datos!$E$23-Datos!$C$23)*(Datos!$E$23-Datos!$D$23)*(1-P247)))</f>
        <v>0.14417057644807</v>
      </c>
      <c r="R247" s="24" t="n">
        <f aca="true">RAND()</f>
        <v>0.940138178098483</v>
      </c>
      <c r="S247" s="26" t="n">
        <f aca="false">IF(R247&lt;=(Datos!$D$24-Datos!$C$24)/(Datos!$E$24-Datos!$C$24),Datos!$C$24+SQRT((Datos!$E$24-Datos!$C$24)*(Datos!$D$24-Datos!$C$24)*R247),Datos!$E$24-SQRT((Datos!$E$24-Datos!$C$24)*(Datos!$E$24-Datos!$D$24)*(1-R247)))</f>
        <v>0.169619668626545</v>
      </c>
      <c r="T247" s="24" t="n">
        <f aca="true">RAND()</f>
        <v>0.635450556482781</v>
      </c>
      <c r="U247" s="26" t="n">
        <f aca="false">IF(T247&lt;=(Datos!$D$25-Datos!$C$25)/(Datos!$E$25-Datos!$C$25),Datos!$C$25+SQRT((Datos!$E$25-Datos!$C$25)*(Datos!$D$25-Datos!$C$25)*T247),Datos!$E$25-SQRT((Datos!$E$25-Datos!$C$25)*(Datos!$E$25-Datos!$D$25)*(1-T247)))</f>
        <v>0.188051002490716</v>
      </c>
      <c r="V247" s="24" t="n">
        <f aca="true">RAND()</f>
        <v>0.583680415069797</v>
      </c>
      <c r="W247" s="26" t="n">
        <f aca="false">IF(V247&lt;=(Datos!$D$26-Datos!$C$26)/(Datos!$E$26-Datos!$C$26),Datos!$C$26+SQRT((Datos!$E$26-Datos!$C$26)*(Datos!$D$26-Datos!$C$26)*V247),Datos!$E$26-SQRT((Datos!$E$26-Datos!$C$26)*(Datos!$E$26-Datos!$D$26)*(1-V247)))</f>
        <v>0.211827777805638</v>
      </c>
      <c r="X247" s="24" t="n">
        <f aca="true">RAND()</f>
        <v>0.996927725160786</v>
      </c>
      <c r="Y247" s="26" t="n">
        <f aca="false">IF(X247&lt;=(Datos!$D$27-Datos!$C$27)/(Datos!$E$27-Datos!$C$27),Datos!$C$27+SQRT((Datos!$E$27-Datos!$C$27)*(Datos!$D$27-Datos!$C$27)*X247),Datos!$E$27-SQRT((Datos!$E$27-Datos!$C$27)*(Datos!$E$27-Datos!$D$27)*(1-X247)))</f>
        <v>0.275926882750061</v>
      </c>
      <c r="Z247" s="24" t="n">
        <f aca="false">(1+Q247)</f>
        <v>1.14417057644807</v>
      </c>
      <c r="AA247" s="24" t="n">
        <f aca="false">Z247*(1+S247)</f>
        <v>1.33824441047744</v>
      </c>
      <c r="AB247" s="24" t="n">
        <f aca="false">AA247*(1+U247)</f>
        <v>1.58990261344531</v>
      </c>
      <c r="AC247" s="24" t="n">
        <f aca="false">AB247*(1+W247)</f>
        <v>1.92668815097881</v>
      </c>
      <c r="AD247" s="24" t="n">
        <f aca="false">AC247*(1+Y247)</f>
        <v>2.45831320650988</v>
      </c>
      <c r="AE247" s="23" t="n">
        <f aca="false">E247*Q247</f>
        <v>5398.19921831816</v>
      </c>
      <c r="AF247" s="23" t="n">
        <f aca="false">AE247*(1+S247)</f>
        <v>6313.83998090936</v>
      </c>
      <c r="AG247" s="23" t="n">
        <f aca="false">AF247*(1+U247)</f>
        <v>7501.16391888533</v>
      </c>
      <c r="AH247" s="23" t="n">
        <f aca="false">AG247*(1+W247)</f>
        <v>9090.11880277864</v>
      </c>
      <c r="AI247" s="23" t="n">
        <f aca="false">AH247*(1+Y247)</f>
        <v>11598.3269478571</v>
      </c>
      <c r="AJ247" s="25" t="n">
        <f aca="false">G247*Z247</f>
        <v>46105.4680109454</v>
      </c>
      <c r="AK247" s="25" t="n">
        <f aca="false">I247*AA247</f>
        <v>53494.7761254082</v>
      </c>
      <c r="AL247" s="25" t="n">
        <f aca="false">K247*AB247</f>
        <v>68777.5810755258</v>
      </c>
      <c r="AM247" s="25" t="n">
        <f aca="false">M247*AC247</f>
        <v>68864.5020767312</v>
      </c>
      <c r="AN247" s="25" t="n">
        <f aca="false">O247*AD247</f>
        <v>86429.824737809</v>
      </c>
      <c r="AO247" s="25" t="n">
        <f aca="false">C247/Datos!$D$8</f>
        <v>18924.1321575397</v>
      </c>
      <c r="AP247" s="25" t="n">
        <f aca="false">AJ247-AO247</f>
        <v>27181.3358534057</v>
      </c>
      <c r="AQ247" s="25" t="n">
        <f aca="false">AK247-AO247</f>
        <v>34570.6439678685</v>
      </c>
      <c r="AR247" s="25" t="n">
        <f aca="false">AL247-AO247</f>
        <v>49853.4489179861</v>
      </c>
      <c r="AS247" s="25" t="n">
        <f aca="false">AM247-AO247</f>
        <v>49940.3699191915</v>
      </c>
      <c r="AT247" s="25" t="n">
        <f aca="false">AN247-AO247</f>
        <v>67505.6925802693</v>
      </c>
      <c r="AU247" s="25" t="n">
        <f aca="false">AP247*Datos!$D$6</f>
        <v>13590.6679267029</v>
      </c>
      <c r="AV247" s="25" t="n">
        <f aca="false">AQ247*Datos!$D$6</f>
        <v>17285.3219839342</v>
      </c>
      <c r="AW247" s="25" t="n">
        <f aca="false">AR247*Datos!$D$6</f>
        <v>24926.724458993</v>
      </c>
      <c r="AX247" s="25" t="n">
        <f aca="false">AS247*Datos!$D$6</f>
        <v>24970.1849595958</v>
      </c>
      <c r="AY247" s="25" t="n">
        <f aca="false">AT247*Datos!$D$6</f>
        <v>33752.8462901346</v>
      </c>
      <c r="AZ247" s="25" t="n">
        <f aca="false">AJ247-AU247-AE247</f>
        <v>27116.6008659244</v>
      </c>
      <c r="BA247" s="25" t="n">
        <f aca="false">AK247-AV247-AF247</f>
        <v>29895.6141605646</v>
      </c>
      <c r="BB247" s="25" t="n">
        <f aca="false">AL247-AW247-AG247</f>
        <v>36349.6926976474</v>
      </c>
      <c r="BC247" s="25" t="n">
        <f aca="false">AM247-AX247-AH247</f>
        <v>34804.1983143568</v>
      </c>
      <c r="BD247" s="25" t="n">
        <f aca="false">AN247-AY247-AI247</f>
        <v>41078.6514998173</v>
      </c>
      <c r="BE247" s="25" t="n">
        <f aca="false">AZ247/Z247</f>
        <v>23699.7886714622</v>
      </c>
      <c r="BF247" s="25" t="n">
        <f aca="false">BA247/AA247</f>
        <v>22339.4276310849</v>
      </c>
      <c r="BG247" s="25" t="n">
        <f aca="false">BB247/AB247</f>
        <v>22862.842283703</v>
      </c>
      <c r="BH247" s="25" t="n">
        <f aca="false">BC247/AC247</f>
        <v>18064.2613578514</v>
      </c>
      <c r="BI247" s="25" t="n">
        <f aca="false">BD247/AD247</f>
        <v>16710.0967407394</v>
      </c>
      <c r="BJ247" s="25" t="n">
        <f aca="false">E247*AD247</f>
        <v>92046.9679507925</v>
      </c>
      <c r="BK247" s="25" t="n">
        <f aca="false">0.2*C247*AD247</f>
        <v>46521.4440046181</v>
      </c>
      <c r="BL247" s="25" t="n">
        <f aca="false">BJ247+BK247</f>
        <v>138568.411955411</v>
      </c>
      <c r="BM247" s="25" t="n">
        <f aca="false">BK247*Datos!$D$6</f>
        <v>23260.722002309</v>
      </c>
      <c r="BN247" s="25" t="n">
        <f aca="false">BL247-BM247</f>
        <v>115307.689953102</v>
      </c>
      <c r="BO247" s="25" t="n">
        <f aca="false">BN247/AD247</f>
        <v>46905.2070532569</v>
      </c>
      <c r="BP247" s="25" t="n">
        <f aca="false">-(C247+E247)</f>
        <v>-132063.801762186</v>
      </c>
      <c r="BQ247" s="25" t="n">
        <f aca="false">BE247</f>
        <v>23699.7886714622</v>
      </c>
      <c r="BR247" s="25" t="n">
        <f aca="false">BF247</f>
        <v>22339.4276310849</v>
      </c>
      <c r="BS247" s="25" t="n">
        <f aca="false">BG247</f>
        <v>22862.842283703</v>
      </c>
      <c r="BT247" s="25" t="n">
        <f aca="false">BH247</f>
        <v>18064.2613578514</v>
      </c>
      <c r="BU247" s="25" t="n">
        <f aca="false">BI247+BO247</f>
        <v>63615.3037939963</v>
      </c>
      <c r="BV247" s="27" t="n">
        <f aca="false">IFERROR(IRR(BP247:BU247,0.1),NA())*100</f>
        <v>3.86865862407369</v>
      </c>
    </row>
    <row r="248" customFormat="false" ht="15" hidden="false" customHeight="true" outlineLevel="0" collapsed="false">
      <c r="A248" s="23" t="n">
        <v>247</v>
      </c>
      <c r="B248" s="24" t="n">
        <f aca="true">RAND()</f>
        <v>0.748298084395096</v>
      </c>
      <c r="C248" s="25" t="n">
        <f aca="false">IF(B248&lt;=(Datos!$D$14-Datos!$C$14)/(Datos!$E$14-Datos!$C$14),Datos!$C$14+SQRT((Datos!$E$14-Datos!$C$14)*(Datos!$D$14-Datos!$C$14)*B248),Datos!$E$14-SQRT((Datos!$E$14-Datos!$C$14)*(Datos!$E$14-Datos!$D$14)*(1-B248)))</f>
        <v>82620.6358365479</v>
      </c>
      <c r="D248" s="24" t="n">
        <f aca="true">RAND()</f>
        <v>0.494264766424717</v>
      </c>
      <c r="E248" s="25" t="n">
        <f aca="false">IF(D248&lt;=(Datos!$D$15-Datos!$C$15)/(Datos!$E$15-Datos!$C$15),Datos!$C$15+SQRT((Datos!$E$15-Datos!$C$15)*(Datos!$D$15-Datos!$C$15)*D248),Datos!$E$15-SQRT((Datos!$E$15-Datos!$C$15)*(Datos!$E$15-Datos!$D$15)*(1-D248)))</f>
        <v>31290.219001818</v>
      </c>
      <c r="F248" s="24" t="n">
        <f aca="true">RAND()</f>
        <v>0.209602003488201</v>
      </c>
      <c r="G248" s="25" t="n">
        <f aca="false">IF(F248&lt;=(Datos!$D$19-Datos!$C$19)/(Datos!$E$19-Datos!$C$19),Datos!$C$19+SQRT((Datos!$E$19-Datos!$C$19)*(Datos!$D$19-Datos!$C$19)*F248),Datos!$E$19-SQRT((Datos!$E$19-Datos!$C$19)*(Datos!$E$19-Datos!$D$19)*(1-F248)))</f>
        <v>35607.165105758</v>
      </c>
      <c r="H248" s="24" t="n">
        <f aca="true">RAND()</f>
        <v>0.0679251940971206</v>
      </c>
      <c r="I248" s="25" t="n">
        <f aca="false">IF(H248&lt;=(Datos!$D$19-Datos!$C$19)/(Datos!$E$19-Datos!$C$19),Datos!$C$19+SQRT((Datos!$E$19-Datos!$C$19)*(Datos!$D$19-Datos!$C$19)*H248),Datos!$E$19-SQRT((Datos!$E$19-Datos!$C$19)*(Datos!$E$19-Datos!$D$19)*(1-H248)))</f>
        <v>33191.9867033821</v>
      </c>
      <c r="J248" s="24" t="n">
        <f aca="true">RAND()</f>
        <v>0.623120397176619</v>
      </c>
      <c r="K248" s="25" t="n">
        <f aca="false">IF(J248&lt;=(Datos!$D$19-Datos!$C$19)/(Datos!$E$19-Datos!$C$19),Datos!$C$19+SQRT((Datos!$E$19-Datos!$C$19)*(Datos!$D$19-Datos!$C$19)*J248),Datos!$E$19-SQRT((Datos!$E$19-Datos!$C$19)*(Datos!$E$19-Datos!$D$19)*(1-J248)))</f>
        <v>39667.8880618516</v>
      </c>
      <c r="L248" s="24" t="n">
        <f aca="true">RAND()</f>
        <v>0.312065419211955</v>
      </c>
      <c r="M248" s="25" t="n">
        <f aca="false">IF(L248&lt;=(Datos!$D$19-Datos!$C$19)/(Datos!$E$19-Datos!$C$19),Datos!$C$19+SQRT((Datos!$E$19-Datos!$C$19)*(Datos!$D$19-Datos!$C$19)*L248),Datos!$E$19-SQRT((Datos!$E$19-Datos!$C$19)*(Datos!$E$19-Datos!$D$19)*(1-L248)))</f>
        <v>36841.7697185592</v>
      </c>
      <c r="N248" s="24" t="n">
        <f aca="true">RAND()</f>
        <v>0.848343385458901</v>
      </c>
      <c r="O248" s="25" t="n">
        <f aca="false">IF(N248&lt;=(Datos!$D$19-Datos!$C$19)/(Datos!$E$19-Datos!$C$19),Datos!$C$19+SQRT((Datos!$E$19-Datos!$C$19)*(Datos!$D$19-Datos!$C$19)*N248),Datos!$E$19-SQRT((Datos!$E$19-Datos!$C$19)*(Datos!$E$19-Datos!$D$19)*(1-N248)))</f>
        <v>41627.4273780121</v>
      </c>
      <c r="P248" s="24" t="n">
        <f aca="true">RAND()</f>
        <v>0.358930802272906</v>
      </c>
      <c r="Q248" s="26" t="n">
        <f aca="false">IF(P248&lt;=(Datos!$D$23-Datos!$C$23)/(Datos!$E$23-Datos!$C$23),Datos!$C$23+SQRT((Datos!$E$23-Datos!$C$23)*(Datos!$D$23-Datos!$C$23)*P248),Datos!$E$23-SQRT((Datos!$E$23-Datos!$C$23)*(Datos!$E$23-Datos!$D$23)*(1-P248)))</f>
        <v>0.145418014164982</v>
      </c>
      <c r="R248" s="24" t="n">
        <f aca="true">RAND()</f>
        <v>0.914168344440412</v>
      </c>
      <c r="S248" s="26" t="n">
        <f aca="false">IF(R248&lt;=(Datos!$D$24-Datos!$C$24)/(Datos!$E$24-Datos!$C$24),Datos!$C$24+SQRT((Datos!$E$24-Datos!$C$24)*(Datos!$D$24-Datos!$C$24)*R248),Datos!$E$24-SQRT((Datos!$E$24-Datos!$C$24)*(Datos!$E$24-Datos!$D$24)*(1-R248)))</f>
        <v>0.167570318587862</v>
      </c>
      <c r="T248" s="24" t="n">
        <f aca="true">RAND()</f>
        <v>0.0509507017953255</v>
      </c>
      <c r="U248" s="26" t="n">
        <f aca="false">IF(T248&lt;=(Datos!$D$25-Datos!$C$25)/(Datos!$E$25-Datos!$C$25),Datos!$C$25+SQRT((Datos!$E$25-Datos!$C$25)*(Datos!$D$25-Datos!$C$25)*T248),Datos!$E$25-SQRT((Datos!$E$25-Datos!$C$25)*(Datos!$E$25-Datos!$D$25)*(1-T248)))</f>
        <v>0.160343909984633</v>
      </c>
      <c r="V248" s="24" t="n">
        <f aca="true">RAND()</f>
        <v>0.589894066101607</v>
      </c>
      <c r="W248" s="26" t="n">
        <f aca="false">IF(V248&lt;=(Datos!$D$26-Datos!$C$26)/(Datos!$E$26-Datos!$C$26),Datos!$C$26+SQRT((Datos!$E$26-Datos!$C$26)*(Datos!$D$26-Datos!$C$26)*V248),Datos!$E$26-SQRT((Datos!$E$26-Datos!$C$26)*(Datos!$E$26-Datos!$D$26)*(1-V248)))</f>
        <v>0.212113712656894</v>
      </c>
      <c r="X248" s="24" t="n">
        <f aca="true">RAND()</f>
        <v>0.904440147197041</v>
      </c>
      <c r="Y248" s="26" t="n">
        <f aca="false">IF(X248&lt;=(Datos!$D$27-Datos!$C$27)/(Datos!$E$27-Datos!$C$27),Datos!$C$27+SQRT((Datos!$E$27-Datos!$C$27)*(Datos!$D$27-Datos!$C$27)*X248),Datos!$E$27-SQRT((Datos!$E$27-Datos!$C$27)*(Datos!$E$27-Datos!$D$27)*(1-X248)))</f>
        <v>0.257283855847966</v>
      </c>
      <c r="Z248" s="24" t="n">
        <f aca="false">(1+Q248)</f>
        <v>1.14541801416498</v>
      </c>
      <c r="AA248" s="24" t="n">
        <f aca="false">Z248*(1+S248)</f>
        <v>1.33735607571488</v>
      </c>
      <c r="AB248" s="24" t="n">
        <f aca="false">AA248*(1+U248)</f>
        <v>1.55179297793671</v>
      </c>
      <c r="AC248" s="24" t="n">
        <f aca="false">AB248*(1+W248)</f>
        <v>1.88094954776177</v>
      </c>
      <c r="AD248" s="24" t="n">
        <f aca="false">AC248*(1+Y248)</f>
        <v>2.3648875000654</v>
      </c>
      <c r="AE248" s="23" t="n">
        <f aca="false">E248*Q248</f>
        <v>4550.16151003176</v>
      </c>
      <c r="AF248" s="23" t="n">
        <f aca="false">AE248*(1+S248)</f>
        <v>5312.63352389401</v>
      </c>
      <c r="AG248" s="23" t="n">
        <f aca="false">AF248*(1+U248)</f>
        <v>6164.48195543061</v>
      </c>
      <c r="AH248" s="23" t="n">
        <f aca="false">AG248*(1+W248)</f>
        <v>7472.05310960343</v>
      </c>
      <c r="AI248" s="23" t="n">
        <f aca="false">AH248*(1+Y248)</f>
        <v>9394.49174474298</v>
      </c>
      <c r="AJ248" s="25" t="n">
        <f aca="false">G248*Z248</f>
        <v>40785.088345482</v>
      </c>
      <c r="AK248" s="25" t="n">
        <f aca="false">I248*AA248</f>
        <v>44389.5050828157</v>
      </c>
      <c r="AL248" s="25" t="n">
        <f aca="false">K248*AB248</f>
        <v>61556.3501439609</v>
      </c>
      <c r="AM248" s="25" t="n">
        <f aca="false">M248*AC248</f>
        <v>69297.510090867</v>
      </c>
      <c r="AN248" s="25" t="n">
        <f aca="false">O248*AD248</f>
        <v>98444.1826661411</v>
      </c>
      <c r="AO248" s="25" t="n">
        <f aca="false">C248/Datos!$D$8</f>
        <v>16524.1271673096</v>
      </c>
      <c r="AP248" s="25" t="n">
        <f aca="false">AJ248-AO248</f>
        <v>24260.9611781724</v>
      </c>
      <c r="AQ248" s="25" t="n">
        <f aca="false">AK248-AO248</f>
        <v>27865.3779155061</v>
      </c>
      <c r="AR248" s="25" t="n">
        <f aca="false">AL248-AO248</f>
        <v>45032.2229766513</v>
      </c>
      <c r="AS248" s="25" t="n">
        <f aca="false">AM248-AO248</f>
        <v>52773.3829235575</v>
      </c>
      <c r="AT248" s="25" t="n">
        <f aca="false">AN248-AO248</f>
        <v>81920.0554988315</v>
      </c>
      <c r="AU248" s="25" t="n">
        <f aca="false">AP248*Datos!$D$6</f>
        <v>12130.4805890862</v>
      </c>
      <c r="AV248" s="25" t="n">
        <f aca="false">AQ248*Datos!$D$6</f>
        <v>13932.6889577531</v>
      </c>
      <c r="AW248" s="25" t="n">
        <f aca="false">AR248*Datos!$D$6</f>
        <v>22516.1114883257</v>
      </c>
      <c r="AX248" s="25" t="n">
        <f aca="false">AS248*Datos!$D$6</f>
        <v>26386.6914617787</v>
      </c>
      <c r="AY248" s="25" t="n">
        <f aca="false">AT248*Datos!$D$6</f>
        <v>40960.0277494158</v>
      </c>
      <c r="AZ248" s="25" t="n">
        <f aca="false">AJ248-AU248-AE248</f>
        <v>24104.446246364</v>
      </c>
      <c r="BA248" s="25" t="n">
        <f aca="false">AK248-AV248-AF248</f>
        <v>25144.1826011686</v>
      </c>
      <c r="BB248" s="25" t="n">
        <f aca="false">AL248-AW248-AG248</f>
        <v>32875.7567002046</v>
      </c>
      <c r="BC248" s="25" t="n">
        <f aca="false">AM248-AX248-AH248</f>
        <v>35438.7655194849</v>
      </c>
      <c r="BD248" s="25" t="n">
        <f aca="false">AN248-AY248-AI248</f>
        <v>48089.6631719823</v>
      </c>
      <c r="BE248" s="25" t="n">
        <f aca="false">AZ248/Z248</f>
        <v>21044.2353344131</v>
      </c>
      <c r="BF248" s="25" t="n">
        <f aca="false">BA248/AA248</f>
        <v>18801.4120231426</v>
      </c>
      <c r="BG248" s="25" t="n">
        <f aca="false">BB248/AB248</f>
        <v>21185.6588911214</v>
      </c>
      <c r="BH248" s="25" t="n">
        <f aca="false">BC248/AC248</f>
        <v>18840.8910603983</v>
      </c>
      <c r="BI248" s="25" t="n">
        <f aca="false">BD248/AD248</f>
        <v>20334.8629356163</v>
      </c>
      <c r="BJ248" s="25" t="n">
        <f aca="false">E248*AD248</f>
        <v>73997.8477917083</v>
      </c>
      <c r="BK248" s="25" t="n">
        <f aca="false">0.2*C248*AD248</f>
        <v>39077.7017874615</v>
      </c>
      <c r="BL248" s="25" t="n">
        <f aca="false">BJ248+BK248</f>
        <v>113075.54957917</v>
      </c>
      <c r="BM248" s="25" t="n">
        <f aca="false">BK248*Datos!$D$6</f>
        <v>19538.8508937308</v>
      </c>
      <c r="BN248" s="25" t="n">
        <f aca="false">BL248-BM248</f>
        <v>93536.6986854391</v>
      </c>
      <c r="BO248" s="25" t="n">
        <f aca="false">BN248/AD248</f>
        <v>39552.2825854728</v>
      </c>
      <c r="BP248" s="25" t="n">
        <f aca="false">-(C248+E248)</f>
        <v>-113910.854838366</v>
      </c>
      <c r="BQ248" s="25" t="n">
        <f aca="false">BE248</f>
        <v>21044.2353344131</v>
      </c>
      <c r="BR248" s="25" t="n">
        <f aca="false">BF248</f>
        <v>18801.4120231426</v>
      </c>
      <c r="BS248" s="25" t="n">
        <f aca="false">BG248</f>
        <v>21185.6588911214</v>
      </c>
      <c r="BT248" s="25" t="n">
        <f aca="false">BH248</f>
        <v>18840.8910603983</v>
      </c>
      <c r="BU248" s="25" t="n">
        <f aca="false">BI248+BO248</f>
        <v>59887.1455210891</v>
      </c>
      <c r="BV248" s="27" t="n">
        <f aca="false">IFERROR(IRR(BP248:BU248,0.1),NA())*100</f>
        <v>6.03757890242002</v>
      </c>
    </row>
    <row r="249" customFormat="false" ht="15" hidden="false" customHeight="true" outlineLevel="0" collapsed="false">
      <c r="A249" s="23" t="n">
        <v>248</v>
      </c>
      <c r="B249" s="24" t="n">
        <f aca="true">RAND()</f>
        <v>0.312196352828666</v>
      </c>
      <c r="C249" s="25" t="n">
        <f aca="false">IF(B249&lt;=(Datos!$D$14-Datos!$C$14)/(Datos!$E$14-Datos!$C$14),Datos!$C$14+SQRT((Datos!$E$14-Datos!$C$14)*(Datos!$D$14-Datos!$C$14)*B249),Datos!$E$14-SQRT((Datos!$E$14-Datos!$C$14)*(Datos!$E$14-Datos!$D$14)*(1-B249)))</f>
        <v>71270.8444849905</v>
      </c>
      <c r="D249" s="24" t="n">
        <f aca="true">RAND()</f>
        <v>0.489600932786601</v>
      </c>
      <c r="E249" s="25" t="n">
        <f aca="false">IF(D249&lt;=(Datos!$D$15-Datos!$C$15)/(Datos!$E$15-Datos!$C$15),Datos!$C$15+SQRT((Datos!$E$15-Datos!$C$15)*(Datos!$D$15-Datos!$C$15)*D249),Datos!$E$15-SQRT((Datos!$E$15-Datos!$C$15)*(Datos!$E$15-Datos!$D$15)*(1-D249)))</f>
        <v>31250.150853757</v>
      </c>
      <c r="F249" s="24" t="n">
        <f aca="true">RAND()</f>
        <v>0.384432889461614</v>
      </c>
      <c r="G249" s="25" t="n">
        <f aca="false">IF(F249&lt;=(Datos!$D$19-Datos!$C$19)/(Datos!$E$19-Datos!$C$19),Datos!$C$19+SQRT((Datos!$E$19-Datos!$C$19)*(Datos!$D$19-Datos!$C$19)*F249),Datos!$E$19-SQRT((Datos!$E$19-Datos!$C$19)*(Datos!$E$19-Datos!$D$19)*(1-F249)))</f>
        <v>37593.7430440621</v>
      </c>
      <c r="H249" s="24" t="n">
        <f aca="true">RAND()</f>
        <v>0.769756299755263</v>
      </c>
      <c r="I249" s="25" t="n">
        <f aca="false">IF(H249&lt;=(Datos!$D$19-Datos!$C$19)/(Datos!$E$19-Datos!$C$19),Datos!$C$19+SQRT((Datos!$E$19-Datos!$C$19)*(Datos!$D$19-Datos!$C$19)*H249),Datos!$E$19-SQRT((Datos!$E$19-Datos!$C$19)*(Datos!$E$19-Datos!$D$19)*(1-H249)))</f>
        <v>40844.4882964483</v>
      </c>
      <c r="J249" s="24" t="n">
        <f aca="true">RAND()</f>
        <v>0.258684493020649</v>
      </c>
      <c r="K249" s="25" t="n">
        <f aca="false">IF(J249&lt;=(Datos!$D$19-Datos!$C$19)/(Datos!$E$19-Datos!$C$19),Datos!$C$19+SQRT((Datos!$E$19-Datos!$C$19)*(Datos!$D$19-Datos!$C$19)*J249),Datos!$E$19-SQRT((Datos!$E$19-Datos!$C$19)*(Datos!$E$19-Datos!$D$19)*(1-J249)))</f>
        <v>36229.1792359104</v>
      </c>
      <c r="L249" s="24" t="n">
        <f aca="true">RAND()</f>
        <v>0.350672865892379</v>
      </c>
      <c r="M249" s="25" t="n">
        <f aca="false">IF(L249&lt;=(Datos!$D$19-Datos!$C$19)/(Datos!$E$19-Datos!$C$19),Datos!$C$19+SQRT((Datos!$E$19-Datos!$C$19)*(Datos!$D$19-Datos!$C$19)*L249),Datos!$E$19-SQRT((Datos!$E$19-Datos!$C$19)*(Datos!$E$19-Datos!$D$19)*(1-L249)))</f>
        <v>37252.6498525613</v>
      </c>
      <c r="N249" s="24" t="n">
        <f aca="true">RAND()</f>
        <v>0.683399003093687</v>
      </c>
      <c r="O249" s="25" t="n">
        <f aca="false">IF(N249&lt;=(Datos!$D$19-Datos!$C$19)/(Datos!$E$19-Datos!$C$19),Datos!$C$19+SQRT((Datos!$E$19-Datos!$C$19)*(Datos!$D$19-Datos!$C$19)*N249),Datos!$E$19-SQRT((Datos!$E$19-Datos!$C$19)*(Datos!$E$19-Datos!$D$19)*(1-N249)))</f>
        <v>40127.10817194</v>
      </c>
      <c r="P249" s="24" t="n">
        <f aca="true">RAND()</f>
        <v>0.765614458761125</v>
      </c>
      <c r="Q249" s="26" t="n">
        <f aca="false">IF(P249&lt;=(Datos!$D$23-Datos!$C$23)/(Datos!$E$23-Datos!$C$23),Datos!$C$23+SQRT((Datos!$E$23-Datos!$C$23)*(Datos!$D$23-Datos!$C$23)*P249),Datos!$E$23-SQRT((Datos!$E$23-Datos!$C$23)*(Datos!$E$23-Datos!$D$23)*(1-P249)))</f>
        <v>0.159459942204804</v>
      </c>
      <c r="R249" s="24" t="n">
        <f aca="true">RAND()</f>
        <v>0.0724878222760968</v>
      </c>
      <c r="S249" s="26" t="n">
        <f aca="false">IF(R249&lt;=(Datos!$D$24-Datos!$C$24)/(Datos!$E$24-Datos!$C$24),Datos!$C$24+SQRT((Datos!$E$24-Datos!$C$24)*(Datos!$D$24-Datos!$C$24)*R249),Datos!$E$24-SQRT((Datos!$E$24-Datos!$C$24)*(Datos!$E$24-Datos!$D$24)*(1-R249)))</f>
        <v>0.131422700210413</v>
      </c>
      <c r="T249" s="24" t="n">
        <f aca="true">RAND()</f>
        <v>0.395057049542116</v>
      </c>
      <c r="U249" s="26" t="n">
        <f aca="false">IF(T249&lt;=(Datos!$D$25-Datos!$C$25)/(Datos!$E$25-Datos!$C$25),Datos!$C$25+SQRT((Datos!$E$25-Datos!$C$25)*(Datos!$D$25-Datos!$C$25)*T249),Datos!$E$25-SQRT((Datos!$E$25-Datos!$C$25)*(Datos!$E$25-Datos!$D$25)*(1-T249)))</f>
        <v>0.178803121428735</v>
      </c>
      <c r="V249" s="24" t="n">
        <f aca="true">RAND()</f>
        <v>0.280074830530575</v>
      </c>
      <c r="W249" s="26" t="n">
        <f aca="false">IF(V249&lt;=(Datos!$D$26-Datos!$C$26)/(Datos!$E$26-Datos!$C$26),Datos!$C$26+SQRT((Datos!$E$26-Datos!$C$26)*(Datos!$D$26-Datos!$C$26)*V249),Datos!$E$26-SQRT((Datos!$E$26-Datos!$C$26)*(Datos!$E$26-Datos!$D$26)*(1-V249)))</f>
        <v>0.199801635355263</v>
      </c>
      <c r="X249" s="24" t="n">
        <f aca="true">RAND()</f>
        <v>0.514686131791225</v>
      </c>
      <c r="Y249" s="26" t="n">
        <f aca="false">IF(X249&lt;=(Datos!$D$27-Datos!$C$27)/(Datos!$E$27-Datos!$C$27),Datos!$C$27+SQRT((Datos!$E$27-Datos!$C$27)*(Datos!$D$27-Datos!$C$27)*X249),Datos!$E$27-SQRT((Datos!$E$27-Datos!$C$27)*(Datos!$E$27-Datos!$D$27)*(1-X249)))</f>
        <v>0.228807276998314</v>
      </c>
      <c r="Z249" s="24" t="n">
        <f aca="false">(1+Q249)</f>
        <v>1.1594599422048</v>
      </c>
      <c r="AA249" s="24" t="n">
        <f aca="false">Z249*(1+S249)</f>
        <v>1.31183929859517</v>
      </c>
      <c r="AB249" s="24" t="n">
        <f aca="false">AA249*(1+U249)</f>
        <v>1.54640025999687</v>
      </c>
      <c r="AC249" s="24" t="n">
        <f aca="false">AB249*(1+W249)</f>
        <v>1.85537356085805</v>
      </c>
      <c r="AD249" s="24" t="n">
        <f aca="false">AC249*(1+Y249)</f>
        <v>2.27989653313264</v>
      </c>
      <c r="AE249" s="23" t="n">
        <f aca="false">E249*Q249</f>
        <v>4983.14724903151</v>
      </c>
      <c r="AF249" s="23" t="n">
        <f aca="false">AE249*(1+S249)</f>
        <v>5638.04591604532</v>
      </c>
      <c r="AG249" s="23" t="n">
        <f aca="false">AF249*(1+U249)</f>
        <v>6646.14612459275</v>
      </c>
      <c r="AH249" s="23" t="n">
        <f aca="false">AG249*(1+W249)</f>
        <v>7974.05698909643</v>
      </c>
      <c r="AI249" s="23" t="n">
        <f aca="false">AH249*(1+Y249)</f>
        <v>9798.57925540096</v>
      </c>
      <c r="AJ249" s="25" t="n">
        <f aca="false">G249*Z249</f>
        <v>43588.4391371306</v>
      </c>
      <c r="AK249" s="25" t="n">
        <f aca="false">I249*AA249</f>
        <v>53581.4048782913</v>
      </c>
      <c r="AL249" s="25" t="n">
        <f aca="false">K249*AB249</f>
        <v>56024.812189885</v>
      </c>
      <c r="AM249" s="25" t="n">
        <f aca="false">M249*AC249</f>
        <v>69117.5816083446</v>
      </c>
      <c r="AN249" s="25" t="n">
        <f aca="false">O249*AD249</f>
        <v>91485.6548058446</v>
      </c>
      <c r="AO249" s="25" t="n">
        <f aca="false">C249/Datos!$D$8</f>
        <v>14254.1688969981</v>
      </c>
      <c r="AP249" s="25" t="n">
        <f aca="false">AJ249-AO249</f>
        <v>29334.2702401325</v>
      </c>
      <c r="AQ249" s="25" t="n">
        <f aca="false">AK249-AO249</f>
        <v>39327.2359812932</v>
      </c>
      <c r="AR249" s="25" t="n">
        <f aca="false">AL249-AO249</f>
        <v>41770.6432928869</v>
      </c>
      <c r="AS249" s="25" t="n">
        <f aca="false">AM249-AO249</f>
        <v>54863.4127113465</v>
      </c>
      <c r="AT249" s="25" t="n">
        <f aca="false">AN249-AO249</f>
        <v>77231.4859088465</v>
      </c>
      <c r="AU249" s="25" t="n">
        <f aca="false">AP249*Datos!$D$6</f>
        <v>14667.1351200662</v>
      </c>
      <c r="AV249" s="25" t="n">
        <f aca="false">AQ249*Datos!$D$6</f>
        <v>19663.6179906466</v>
      </c>
      <c r="AW249" s="25" t="n">
        <f aca="false">AR249*Datos!$D$6</f>
        <v>20885.3216464435</v>
      </c>
      <c r="AX249" s="25" t="n">
        <f aca="false">AS249*Datos!$D$6</f>
        <v>27431.7063556732</v>
      </c>
      <c r="AY249" s="25" t="n">
        <f aca="false">AT249*Datos!$D$6</f>
        <v>38615.7429544232</v>
      </c>
      <c r="AZ249" s="25" t="n">
        <f aca="false">AJ249-AU249-AE249</f>
        <v>23938.1567680328</v>
      </c>
      <c r="BA249" s="25" t="n">
        <f aca="false">AK249-AV249-AF249</f>
        <v>28279.7409715994</v>
      </c>
      <c r="BB249" s="25" t="n">
        <f aca="false">AL249-AW249-AG249</f>
        <v>28493.3444188488</v>
      </c>
      <c r="BC249" s="25" t="n">
        <f aca="false">AM249-AX249-AH249</f>
        <v>33711.8182635749</v>
      </c>
      <c r="BD249" s="25" t="n">
        <f aca="false">AN249-AY249-AI249</f>
        <v>43071.3325960204</v>
      </c>
      <c r="BE249" s="25" t="n">
        <f aca="false">AZ249/Z249</f>
        <v>20645.9541176667</v>
      </c>
      <c r="BF249" s="25" t="n">
        <f aca="false">BA249/AA249</f>
        <v>21557.3210848949</v>
      </c>
      <c r="BG249" s="25" t="n">
        <f aca="false">BB249/AB249</f>
        <v>18425.5946897645</v>
      </c>
      <c r="BH249" s="25" t="n">
        <f aca="false">BC249/AC249</f>
        <v>18169.8278852181</v>
      </c>
      <c r="BI249" s="25" t="n">
        <f aca="false">BD249/AD249</f>
        <v>18891.7926625553</v>
      </c>
      <c r="BJ249" s="25" t="n">
        <f aca="false">E249*AD249</f>
        <v>71247.1105913526</v>
      </c>
      <c r="BK249" s="25" t="n">
        <f aca="false">0.2*C249*AD249</f>
        <v>32498.0302509531</v>
      </c>
      <c r="BL249" s="25" t="n">
        <f aca="false">BJ249+BK249</f>
        <v>103745.140842306</v>
      </c>
      <c r="BM249" s="25" t="n">
        <f aca="false">BK249*Datos!$D$6</f>
        <v>16249.0151254765</v>
      </c>
      <c r="BN249" s="25" t="n">
        <f aca="false">BL249-BM249</f>
        <v>87496.1257168291</v>
      </c>
      <c r="BO249" s="25" t="n">
        <f aca="false">BN249/AD249</f>
        <v>38377.235302256</v>
      </c>
      <c r="BP249" s="25" t="n">
        <f aca="false">-(C249+E249)</f>
        <v>-102520.995338747</v>
      </c>
      <c r="BQ249" s="25" t="n">
        <f aca="false">BE249</f>
        <v>20645.9541176667</v>
      </c>
      <c r="BR249" s="25" t="n">
        <f aca="false">BF249</f>
        <v>21557.3210848949</v>
      </c>
      <c r="BS249" s="25" t="n">
        <f aca="false">BG249</f>
        <v>18425.5946897645</v>
      </c>
      <c r="BT249" s="25" t="n">
        <f aca="false">BH249</f>
        <v>18169.8278852181</v>
      </c>
      <c r="BU249" s="25" t="n">
        <f aca="false">BI249+BO249</f>
        <v>57269.0279648113</v>
      </c>
      <c r="BV249" s="27" t="n">
        <f aca="false">IFERROR(IRR(BP249:BU249,0.1),NA())*100</f>
        <v>8.64090767252525</v>
      </c>
    </row>
    <row r="250" customFormat="false" ht="15" hidden="false" customHeight="true" outlineLevel="0" collapsed="false">
      <c r="A250" s="23" t="n">
        <v>249</v>
      </c>
      <c r="B250" s="24" t="n">
        <f aca="true">RAND()</f>
        <v>0.64944049362761</v>
      </c>
      <c r="C250" s="25" t="n">
        <f aca="false">IF(B250&lt;=(Datos!$D$14-Datos!$C$14)/(Datos!$E$14-Datos!$C$14),Datos!$C$14+SQRT((Datos!$E$14-Datos!$C$14)*(Datos!$D$14-Datos!$C$14)*B250),Datos!$E$14-SQRT((Datos!$E$14-Datos!$C$14)*(Datos!$E$14-Datos!$D$14)*(1-B250)))</f>
        <v>79489.7243400566</v>
      </c>
      <c r="D250" s="24" t="n">
        <f aca="true">RAND()</f>
        <v>0.713892818347024</v>
      </c>
      <c r="E250" s="25" t="n">
        <f aca="false">IF(D250&lt;=(Datos!$D$15-Datos!$C$15)/(Datos!$E$15-Datos!$C$15),Datos!$C$15+SQRT((Datos!$E$15-Datos!$C$15)*(Datos!$D$15-Datos!$C$15)*D250),Datos!$E$15-SQRT((Datos!$E$15-Datos!$C$15)*(Datos!$E$15-Datos!$D$15)*(1-D250)))</f>
        <v>33448.9636508453</v>
      </c>
      <c r="F250" s="24" t="n">
        <f aca="true">RAND()</f>
        <v>0.393125159352071</v>
      </c>
      <c r="G250" s="25" t="n">
        <f aca="false">IF(F250&lt;=(Datos!$D$19-Datos!$C$19)/(Datos!$E$19-Datos!$C$19),Datos!$C$19+SQRT((Datos!$E$19-Datos!$C$19)*(Datos!$D$19-Datos!$C$19)*F250),Datos!$E$19-SQRT((Datos!$E$19-Datos!$C$19)*(Datos!$E$19-Datos!$D$19)*(1-F250)))</f>
        <v>37679.1128330563</v>
      </c>
      <c r="H250" s="24" t="n">
        <f aca="true">RAND()</f>
        <v>0.708605447285293</v>
      </c>
      <c r="I250" s="25" t="n">
        <f aca="false">IF(H250&lt;=(Datos!$D$19-Datos!$C$19)/(Datos!$E$19-Datos!$C$19),Datos!$C$19+SQRT((Datos!$E$19-Datos!$C$19)*(Datos!$D$19-Datos!$C$19)*H250),Datos!$E$19-SQRT((Datos!$E$19-Datos!$C$19)*(Datos!$E$19-Datos!$D$19)*(1-H250)))</f>
        <v>40325.1105410285</v>
      </c>
      <c r="J250" s="24" t="n">
        <f aca="true">RAND()</f>
        <v>0.78223921533328</v>
      </c>
      <c r="K250" s="25" t="n">
        <f aca="false">IF(J250&lt;=(Datos!$D$19-Datos!$C$19)/(Datos!$E$19-Datos!$C$19),Datos!$C$19+SQRT((Datos!$E$19-Datos!$C$19)*(Datos!$D$19-Datos!$C$19)*J250),Datos!$E$19-SQRT((Datos!$E$19-Datos!$C$19)*(Datos!$E$19-Datos!$D$19)*(1-J250)))</f>
        <v>40958.7057951686</v>
      </c>
      <c r="L250" s="24" t="n">
        <f aca="true">RAND()</f>
        <v>0.684267652129124</v>
      </c>
      <c r="M250" s="25" t="n">
        <f aca="false">IF(L250&lt;=(Datos!$D$19-Datos!$C$19)/(Datos!$E$19-Datos!$C$19),Datos!$C$19+SQRT((Datos!$E$19-Datos!$C$19)*(Datos!$D$19-Datos!$C$19)*L250),Datos!$E$19-SQRT((Datos!$E$19-Datos!$C$19)*(Datos!$E$19-Datos!$D$19)*(1-L250)))</f>
        <v>40133.7975699406</v>
      </c>
      <c r="N250" s="24" t="n">
        <f aca="true">RAND()</f>
        <v>0.643198692809238</v>
      </c>
      <c r="O250" s="25" t="n">
        <f aca="false">IF(N250&lt;=(Datos!$D$19-Datos!$C$19)/(Datos!$E$19-Datos!$C$19),Datos!$C$19+SQRT((Datos!$E$19-Datos!$C$19)*(Datos!$D$19-Datos!$C$19)*N250),Datos!$E$19-SQRT((Datos!$E$19-Datos!$C$19)*(Datos!$E$19-Datos!$D$19)*(1-N250)))</f>
        <v>39822.4133450688</v>
      </c>
      <c r="P250" s="24" t="n">
        <f aca="true">RAND()</f>
        <v>0.613382545840245</v>
      </c>
      <c r="Q250" s="26" t="n">
        <f aca="false">IF(P250&lt;=(Datos!$D$23-Datos!$C$23)/(Datos!$E$23-Datos!$C$23),Datos!$C$23+SQRT((Datos!$E$23-Datos!$C$23)*(Datos!$D$23-Datos!$C$23)*P250),Datos!$E$23-SQRT((Datos!$E$23-Datos!$C$23)*(Datos!$E$23-Datos!$D$23)*(1-P250)))</f>
        <v>0.153619866992611</v>
      </c>
      <c r="R250" s="24" t="n">
        <f aca="true">RAND()</f>
        <v>0.94695182019303</v>
      </c>
      <c r="S250" s="26" t="n">
        <f aca="false">IF(R250&lt;=(Datos!$D$24-Datos!$C$24)/(Datos!$E$24-Datos!$C$24),Datos!$C$24+SQRT((Datos!$E$24-Datos!$C$24)*(Datos!$D$24-Datos!$C$24)*R250),Datos!$E$24-SQRT((Datos!$E$24-Datos!$C$24)*(Datos!$E$24-Datos!$D$24)*(1-R250)))</f>
        <v>0.170228269157793</v>
      </c>
      <c r="T250" s="24" t="n">
        <f aca="true">RAND()</f>
        <v>0.685252133515581</v>
      </c>
      <c r="U250" s="26" t="n">
        <f aca="false">IF(T250&lt;=(Datos!$D$25-Datos!$C$25)/(Datos!$E$25-Datos!$C$25),Datos!$C$25+SQRT((Datos!$E$25-Datos!$C$25)*(Datos!$D$25-Datos!$C$25)*T250),Datos!$E$25-SQRT((Datos!$E$25-Datos!$C$25)*(Datos!$E$25-Datos!$D$25)*(1-T250)))</f>
        <v>0.190313403257423</v>
      </c>
      <c r="V250" s="24" t="n">
        <f aca="true">RAND()</f>
        <v>0.567735380063376</v>
      </c>
      <c r="W250" s="26" t="n">
        <f aca="false">IF(V250&lt;=(Datos!$D$26-Datos!$C$26)/(Datos!$E$26-Datos!$C$26),Datos!$C$26+SQRT((Datos!$E$26-Datos!$C$26)*(Datos!$D$26-Datos!$C$26)*V250),Datos!$E$26-SQRT((Datos!$E$26-Datos!$C$26)*(Datos!$E$26-Datos!$D$26)*(1-V250)))</f>
        <v>0.211103648374453</v>
      </c>
      <c r="X250" s="24" t="n">
        <f aca="true">RAND()</f>
        <v>0.942591617760411</v>
      </c>
      <c r="Y250" s="26" t="n">
        <f aca="false">IF(X250&lt;=(Datos!$D$27-Datos!$C$27)/(Datos!$E$27-Datos!$C$27),Datos!$C$27+SQRT((Datos!$E$27-Datos!$C$27)*(Datos!$D$27-Datos!$C$27)*X250),Datos!$E$27-SQRT((Datos!$E$27-Datos!$C$27)*(Datos!$E$27-Datos!$D$27)*(1-X250)))</f>
        <v>0.262393033648758</v>
      </c>
      <c r="Z250" s="24" t="n">
        <f aca="false">(1+Q250)</f>
        <v>1.15361986699261</v>
      </c>
      <c r="AA250" s="24" t="n">
        <f aca="false">Z250*(1+S250)</f>
        <v>1.34999858021681</v>
      </c>
      <c r="AB250" s="24" t="n">
        <f aca="false">AA250*(1+U250)</f>
        <v>1.60692140441056</v>
      </c>
      <c r="AC250" s="24" t="n">
        <f aca="false">AB250*(1+W250)</f>
        <v>1.94614837553262</v>
      </c>
      <c r="AD250" s="24" t="n">
        <f aca="false">AC250*(1+Y250)</f>
        <v>2.45680415171923</v>
      </c>
      <c r="AE250" s="23" t="n">
        <f aca="false">E250*Q250</f>
        <v>5138.42534708352</v>
      </c>
      <c r="AF250" s="23" t="n">
        <f aca="false">AE250*(1+S250)</f>
        <v>6013.13060011407</v>
      </c>
      <c r="AG250" s="23" t="n">
        <f aca="false">AF250*(1+U250)</f>
        <v>7157.50994885313</v>
      </c>
      <c r="AH250" s="23" t="n">
        <f aca="false">AG250*(1+W250)</f>
        <v>8668.48641233247</v>
      </c>
      <c r="AI250" s="23" t="n">
        <f aca="false">AH250*(1+Y250)</f>
        <v>10943.0368592074</v>
      </c>
      <c r="AJ250" s="25" t="n">
        <f aca="false">G250*Z250</f>
        <v>43467.37313487</v>
      </c>
      <c r="AK250" s="25" t="n">
        <f aca="false">I250*AA250</f>
        <v>54438.8419774742</v>
      </c>
      <c r="AL250" s="25" t="n">
        <f aca="false">K250*AB250</f>
        <v>65817.4210392111</v>
      </c>
      <c r="AM250" s="25" t="n">
        <f aca="false">M250*AC250</f>
        <v>78106.3249446951</v>
      </c>
      <c r="AN250" s="25" t="n">
        <f aca="false">O250*AD250</f>
        <v>97835.8704376443</v>
      </c>
      <c r="AO250" s="25" t="n">
        <f aca="false">C250/Datos!$D$8</f>
        <v>15897.9448680113</v>
      </c>
      <c r="AP250" s="25" t="n">
        <f aca="false">AJ250-AO250</f>
        <v>27569.4282668587</v>
      </c>
      <c r="AQ250" s="25" t="n">
        <f aca="false">AK250-AO250</f>
        <v>38540.8971094629</v>
      </c>
      <c r="AR250" s="25" t="n">
        <f aca="false">AL250-AO250</f>
        <v>49919.4761711998</v>
      </c>
      <c r="AS250" s="25" t="n">
        <f aca="false">AM250-AO250</f>
        <v>62208.3800766838</v>
      </c>
      <c r="AT250" s="25" t="n">
        <f aca="false">AN250-AO250</f>
        <v>81937.925569633</v>
      </c>
      <c r="AU250" s="25" t="n">
        <f aca="false">AP250*Datos!$D$6</f>
        <v>13784.7141334294</v>
      </c>
      <c r="AV250" s="25" t="n">
        <f aca="false">AQ250*Datos!$D$6</f>
        <v>19270.4485547314</v>
      </c>
      <c r="AW250" s="25" t="n">
        <f aca="false">AR250*Datos!$D$6</f>
        <v>24959.7380855999</v>
      </c>
      <c r="AX250" s="25" t="n">
        <f aca="false">AS250*Datos!$D$6</f>
        <v>31104.1900383419</v>
      </c>
      <c r="AY250" s="25" t="n">
        <f aca="false">AT250*Datos!$D$6</f>
        <v>40968.9627848165</v>
      </c>
      <c r="AZ250" s="25" t="n">
        <f aca="false">AJ250-AU250-AE250</f>
        <v>24544.2336543572</v>
      </c>
      <c r="BA250" s="25" t="n">
        <f aca="false">AK250-AV250-AF250</f>
        <v>29155.2628226287</v>
      </c>
      <c r="BB250" s="25" t="n">
        <f aca="false">AL250-AW250-AG250</f>
        <v>33700.1730047581</v>
      </c>
      <c r="BC250" s="25" t="n">
        <f aca="false">AM250-AX250-AH250</f>
        <v>38333.6484940207</v>
      </c>
      <c r="BD250" s="25" t="n">
        <f aca="false">AN250-AY250-AI250</f>
        <v>45923.8707936204</v>
      </c>
      <c r="BE250" s="25" t="n">
        <f aca="false">AZ250/Z250</f>
        <v>21275.8416846113</v>
      </c>
      <c r="BF250" s="25" t="n">
        <f aca="false">BA250/AA250</f>
        <v>21596.5136925895</v>
      </c>
      <c r="BG250" s="25" t="n">
        <f aca="false">BB250/AB250</f>
        <v>20971.8863114651</v>
      </c>
      <c r="BH250" s="25" t="n">
        <f aca="false">BC250/AC250</f>
        <v>19697.1870058621</v>
      </c>
      <c r="BI250" s="25" t="n">
        <f aca="false">BD250/AD250</f>
        <v>18692.5240913011</v>
      </c>
      <c r="BJ250" s="25" t="n">
        <f aca="false">E250*AD250</f>
        <v>82177.5527681023</v>
      </c>
      <c r="BK250" s="25" t="n">
        <f aca="false">0.2*C250*AD250</f>
        <v>39058.1369555336</v>
      </c>
      <c r="BL250" s="25" t="n">
        <f aca="false">BJ250+BK250</f>
        <v>121235.689723636</v>
      </c>
      <c r="BM250" s="25" t="n">
        <f aca="false">BK250*Datos!$D$6</f>
        <v>19529.0684777668</v>
      </c>
      <c r="BN250" s="25" t="n">
        <f aca="false">BL250-BM250</f>
        <v>101706.621245869</v>
      </c>
      <c r="BO250" s="25" t="n">
        <f aca="false">BN250/AD250</f>
        <v>41397.9360848509</v>
      </c>
      <c r="BP250" s="25" t="n">
        <f aca="false">-(C250+E250)</f>
        <v>-112938.687990902</v>
      </c>
      <c r="BQ250" s="25" t="n">
        <f aca="false">BE250</f>
        <v>21275.8416846113</v>
      </c>
      <c r="BR250" s="25" t="n">
        <f aca="false">BF250</f>
        <v>21596.5136925895</v>
      </c>
      <c r="BS250" s="25" t="n">
        <f aca="false">BG250</f>
        <v>20971.8863114651</v>
      </c>
      <c r="BT250" s="25" t="n">
        <f aca="false">BH250</f>
        <v>19697.1870058621</v>
      </c>
      <c r="BU250" s="25" t="n">
        <f aca="false">BI250+BO250</f>
        <v>60090.4601761521</v>
      </c>
      <c r="BV250" s="27" t="n">
        <f aca="false">IFERROR(IRR(BP250:BU250,0.1),NA())*100</f>
        <v>7.22405707480341</v>
      </c>
    </row>
    <row r="251" customFormat="false" ht="15" hidden="false" customHeight="true" outlineLevel="0" collapsed="false">
      <c r="A251" s="23" t="n">
        <v>250</v>
      </c>
      <c r="B251" s="24" t="n">
        <f aca="true">RAND()</f>
        <v>0.62394446661928</v>
      </c>
      <c r="C251" s="25" t="n">
        <f aca="false">IF(B251&lt;=(Datos!$D$14-Datos!$C$14)/(Datos!$E$14-Datos!$C$14),Datos!$C$14+SQRT((Datos!$E$14-Datos!$C$14)*(Datos!$D$14-Datos!$C$14)*B251),Datos!$E$14-SQRT((Datos!$E$14-Datos!$C$14)*(Datos!$E$14-Datos!$D$14)*(1-B251)))</f>
        <v>78756.9625510648</v>
      </c>
      <c r="D251" s="24" t="n">
        <f aca="true">RAND()</f>
        <v>0.351990342727722</v>
      </c>
      <c r="E251" s="25" t="n">
        <f aca="false">IF(D251&lt;=(Datos!$D$15-Datos!$C$15)/(Datos!$E$15-Datos!$C$15),Datos!$C$15+SQRT((Datos!$E$15-Datos!$C$15)*(Datos!$D$15-Datos!$C$15)*D251),Datos!$E$15-SQRT((Datos!$E$15-Datos!$C$15)*(Datos!$E$15-Datos!$D$15)*(1-D251)))</f>
        <v>30140.9204998214</v>
      </c>
      <c r="F251" s="24" t="n">
        <f aca="true">RAND()</f>
        <v>0.736483154561478</v>
      </c>
      <c r="G251" s="25" t="n">
        <f aca="false">IF(F251&lt;=(Datos!$D$19-Datos!$C$19)/(Datos!$E$19-Datos!$C$19),Datos!$C$19+SQRT((Datos!$E$19-Datos!$C$19)*(Datos!$D$19-Datos!$C$19)*F251),Datos!$E$19-SQRT((Datos!$E$19-Datos!$C$19)*(Datos!$E$19-Datos!$D$19)*(1-F251)))</f>
        <v>40554.3545566601</v>
      </c>
      <c r="H251" s="24" t="n">
        <f aca="true">RAND()</f>
        <v>0.0841521013293086</v>
      </c>
      <c r="I251" s="25" t="n">
        <f aca="false">IF(H251&lt;=(Datos!$D$19-Datos!$C$19)/(Datos!$E$19-Datos!$C$19),Datos!$C$19+SQRT((Datos!$E$19-Datos!$C$19)*(Datos!$D$19-Datos!$C$19)*H251),Datos!$E$19-SQRT((Datos!$E$19-Datos!$C$19)*(Datos!$E$19-Datos!$D$19)*(1-H251)))</f>
        <v>33552.8601435177</v>
      </c>
      <c r="J251" s="24" t="n">
        <f aca="true">RAND()</f>
        <v>0.468170633883636</v>
      </c>
      <c r="K251" s="25" t="n">
        <f aca="false">IF(J251&lt;=(Datos!$D$19-Datos!$C$19)/(Datos!$E$19-Datos!$C$19),Datos!$C$19+SQRT((Datos!$E$19-Datos!$C$19)*(Datos!$D$19-Datos!$C$19)*J251),Datos!$E$19-SQRT((Datos!$E$19-Datos!$C$19)*(Datos!$E$19-Datos!$D$19)*(1-J251)))</f>
        <v>38380.0713053378</v>
      </c>
      <c r="L251" s="24" t="n">
        <f aca="true">RAND()</f>
        <v>0.835889995617836</v>
      </c>
      <c r="M251" s="25" t="n">
        <f aca="false">IF(L251&lt;=(Datos!$D$19-Datos!$C$19)/(Datos!$E$19-Datos!$C$19),Datos!$C$19+SQRT((Datos!$E$19-Datos!$C$19)*(Datos!$D$19-Datos!$C$19)*L251),Datos!$E$19-SQRT((Datos!$E$19-Datos!$C$19)*(Datos!$E$19-Datos!$D$19)*(1-L251)))</f>
        <v>41491.6883934487</v>
      </c>
      <c r="N251" s="24" t="n">
        <f aca="true">RAND()</f>
        <v>0.586485510468066</v>
      </c>
      <c r="O251" s="25" t="n">
        <f aca="false">IF(N251&lt;=(Datos!$D$19-Datos!$C$19)/(Datos!$E$19-Datos!$C$19),Datos!$C$19+SQRT((Datos!$E$19-Datos!$C$19)*(Datos!$D$19-Datos!$C$19)*N251),Datos!$E$19-SQRT((Datos!$E$19-Datos!$C$19)*(Datos!$E$19-Datos!$D$19)*(1-N251)))</f>
        <v>39379.3830591468</v>
      </c>
      <c r="P251" s="24" t="n">
        <f aca="true">RAND()</f>
        <v>0.00851327815091542</v>
      </c>
      <c r="Q251" s="26" t="n">
        <f aca="false">IF(P251&lt;=(Datos!$D$23-Datos!$C$23)/(Datos!$E$23-Datos!$C$23),Datos!$C$23+SQRT((Datos!$E$23-Datos!$C$23)*(Datos!$D$23-Datos!$C$23)*P251),Datos!$E$23-SQRT((Datos!$E$23-Datos!$C$23)*(Datos!$E$23-Datos!$D$23)*(1-P251)))</f>
        <v>0.123914575413969</v>
      </c>
      <c r="R251" s="24" t="n">
        <f aca="true">RAND()</f>
        <v>0.796754208163347</v>
      </c>
      <c r="S251" s="26" t="n">
        <f aca="false">IF(R251&lt;=(Datos!$D$24-Datos!$C$24)/(Datos!$E$24-Datos!$C$24),Datos!$C$24+SQRT((Datos!$E$24-Datos!$C$24)*(Datos!$D$24-Datos!$C$24)*R251),Datos!$E$24-SQRT((Datos!$E$24-Datos!$C$24)*(Datos!$E$24-Datos!$D$24)*(1-R251)))</f>
        <v>0.16087299225425</v>
      </c>
      <c r="T251" s="24" t="n">
        <f aca="true">RAND()</f>
        <v>0.462089574602903</v>
      </c>
      <c r="U251" s="26" t="n">
        <f aca="false">IF(T251&lt;=(Datos!$D$25-Datos!$C$25)/(Datos!$E$25-Datos!$C$25),Datos!$C$25+SQRT((Datos!$E$25-Datos!$C$25)*(Datos!$D$25-Datos!$C$25)*T251),Datos!$E$25-SQRT((Datos!$E$25-Datos!$C$25)*(Datos!$E$25-Datos!$D$25)*(1-T251)))</f>
        <v>0.181190862015347</v>
      </c>
      <c r="V251" s="24" t="n">
        <f aca="true">RAND()</f>
        <v>0.212146968149072</v>
      </c>
      <c r="W251" s="26" t="n">
        <f aca="false">IF(V251&lt;=(Datos!$D$26-Datos!$C$26)/(Datos!$E$26-Datos!$C$26),Datos!$C$26+SQRT((Datos!$E$26-Datos!$C$26)*(Datos!$D$26-Datos!$C$26)*V251),Datos!$E$26-SQRT((Datos!$E$26-Datos!$C$26)*(Datos!$E$26-Datos!$D$26)*(1-V251)))</f>
        <v>0.197233854920148</v>
      </c>
      <c r="X251" s="24" t="n">
        <f aca="true">RAND()</f>
        <v>0.631100662511542</v>
      </c>
      <c r="Y251" s="26" t="n">
        <f aca="false">IF(X251&lt;=(Datos!$D$27-Datos!$C$27)/(Datos!$E$27-Datos!$C$27),Datos!$C$27+SQRT((Datos!$E$27-Datos!$C$27)*(Datos!$D$27-Datos!$C$27)*X251),Datos!$E$27-SQRT((Datos!$E$27-Datos!$C$27)*(Datos!$E$27-Datos!$D$27)*(1-X251)))</f>
        <v>0.235367540708161</v>
      </c>
      <c r="Z251" s="24" t="n">
        <f aca="false">(1+Q251)</f>
        <v>1.12391457541397</v>
      </c>
      <c r="AA251" s="24" t="n">
        <f aca="false">Z251*(1+S251)</f>
        <v>1.30472207619898</v>
      </c>
      <c r="AB251" s="24" t="n">
        <f aca="false">AA251*(1+U251)</f>
        <v>1.54112579387592</v>
      </c>
      <c r="AC251" s="24" t="n">
        <f aca="false">AB251*(1+W251)</f>
        <v>1.84508797511895</v>
      </c>
      <c r="AD251" s="24" t="n">
        <f aca="false">AC251*(1+Y251)</f>
        <v>2.27936179421289</v>
      </c>
      <c r="AE251" s="23" t="n">
        <f aca="false">E251*Q251</f>
        <v>3734.89936632155</v>
      </c>
      <c r="AF251" s="23" t="n">
        <f aca="false">AE251*(1+S251)</f>
        <v>4335.74380315021</v>
      </c>
      <c r="AG251" s="23" t="n">
        <f aca="false">AF251*(1+U251)</f>
        <v>5121.34096032069</v>
      </c>
      <c r="AH251" s="23" t="n">
        <f aca="false">AG251*(1+W251)</f>
        <v>6131.44278028519</v>
      </c>
      <c r="AI251" s="23" t="n">
        <f aca="false">AH251*(1+Y251)</f>
        <v>7574.58538847372</v>
      </c>
      <c r="AJ251" s="25" t="n">
        <f aca="false">G251*Z251</f>
        <v>45579.6301827361</v>
      </c>
      <c r="AK251" s="25" t="n">
        <f aca="false">I251*AA251</f>
        <v>43777.1573488643</v>
      </c>
      <c r="AL251" s="25" t="n">
        <f aca="false">K251*AB251</f>
        <v>59148.5178594533</v>
      </c>
      <c r="AM251" s="25" t="n">
        <f aca="false">M251*AC251</f>
        <v>76555.8153221346</v>
      </c>
      <c r="AN251" s="25" t="n">
        <f aca="false">O251*AD251</f>
        <v>89759.8612246937</v>
      </c>
      <c r="AO251" s="25" t="n">
        <f aca="false">C251/Datos!$D$8</f>
        <v>15751.392510213</v>
      </c>
      <c r="AP251" s="25" t="n">
        <f aca="false">AJ251-AO251</f>
        <v>29828.2376725232</v>
      </c>
      <c r="AQ251" s="25" t="n">
        <f aca="false">AK251-AO251</f>
        <v>28025.7648386514</v>
      </c>
      <c r="AR251" s="25" t="n">
        <f aca="false">AL251-AO251</f>
        <v>43397.1253492403</v>
      </c>
      <c r="AS251" s="25" t="n">
        <f aca="false">AM251-AO251</f>
        <v>60804.4228119217</v>
      </c>
      <c r="AT251" s="25" t="n">
        <f aca="false">AN251-AO251</f>
        <v>74008.4687144807</v>
      </c>
      <c r="AU251" s="25" t="n">
        <f aca="false">AP251*Datos!$D$6</f>
        <v>14914.1188362616</v>
      </c>
      <c r="AV251" s="25" t="n">
        <f aca="false">AQ251*Datos!$D$6</f>
        <v>14012.8824193257</v>
      </c>
      <c r="AW251" s="25" t="n">
        <f aca="false">AR251*Datos!$D$6</f>
        <v>21698.5626746202</v>
      </c>
      <c r="AX251" s="25" t="n">
        <f aca="false">AS251*Datos!$D$6</f>
        <v>30402.2114059608</v>
      </c>
      <c r="AY251" s="25" t="n">
        <f aca="false">AT251*Datos!$D$6</f>
        <v>37004.2343572404</v>
      </c>
      <c r="AZ251" s="25" t="n">
        <f aca="false">AJ251-AU251-AE251</f>
        <v>26930.611980153</v>
      </c>
      <c r="BA251" s="25" t="n">
        <f aca="false">AK251-AV251-AF251</f>
        <v>25428.5311263884</v>
      </c>
      <c r="BB251" s="25" t="n">
        <f aca="false">AL251-AW251-AG251</f>
        <v>32328.6142245124</v>
      </c>
      <c r="BC251" s="25" t="n">
        <f aca="false">AM251-AX251-AH251</f>
        <v>40022.1611358886</v>
      </c>
      <c r="BD251" s="25" t="n">
        <f aca="false">AN251-AY251-AI251</f>
        <v>45181.0414789796</v>
      </c>
      <c r="BE251" s="25" t="n">
        <f aca="false">AZ251/Z251</f>
        <v>23961.4402813788</v>
      </c>
      <c r="BF251" s="25" t="n">
        <f aca="false">BA251/AA251</f>
        <v>19489.6151374007</v>
      </c>
      <c r="BG251" s="25" t="n">
        <f aca="false">BB251/AB251</f>
        <v>20977.2715199361</v>
      </c>
      <c r="BH251" s="25" t="n">
        <f aca="false">BC251/AC251</f>
        <v>21691.1939569215</v>
      </c>
      <c r="BI251" s="25" t="n">
        <f aca="false">BD251/AD251</f>
        <v>19821.7946767777</v>
      </c>
      <c r="BJ251" s="25" t="n">
        <f aca="false">E251*AD251</f>
        <v>68702.0626297011</v>
      </c>
      <c r="BK251" s="25" t="n">
        <f aca="false">0.2*C251*AD251</f>
        <v>35903.1222934305</v>
      </c>
      <c r="BL251" s="25" t="n">
        <f aca="false">BJ251+BK251</f>
        <v>104605.184923132</v>
      </c>
      <c r="BM251" s="25" t="n">
        <f aca="false">BK251*Datos!$D$6</f>
        <v>17951.5611467153</v>
      </c>
      <c r="BN251" s="25" t="n">
        <f aca="false">BL251-BM251</f>
        <v>86653.6237764164</v>
      </c>
      <c r="BO251" s="25" t="n">
        <f aca="false">BN251/AD251</f>
        <v>38016.6167549279</v>
      </c>
      <c r="BP251" s="25" t="n">
        <f aca="false">-(C251+E251)</f>
        <v>-108897.883050886</v>
      </c>
      <c r="BQ251" s="25" t="n">
        <f aca="false">BE251</f>
        <v>23961.4402813788</v>
      </c>
      <c r="BR251" s="25" t="n">
        <f aca="false">BF251</f>
        <v>19489.6151374007</v>
      </c>
      <c r="BS251" s="25" t="n">
        <f aca="false">BG251</f>
        <v>20977.2715199361</v>
      </c>
      <c r="BT251" s="25" t="n">
        <f aca="false">BH251</f>
        <v>21691.1939569215</v>
      </c>
      <c r="BU251" s="25" t="n">
        <f aca="false">BI251+BO251</f>
        <v>57838.4114317056</v>
      </c>
      <c r="BV251" s="27" t="n">
        <f aca="false">IFERROR(IRR(BP251:BU251,0.1),NA())*100</f>
        <v>8.58536435207828</v>
      </c>
    </row>
    <row r="252" customFormat="false" ht="15" hidden="false" customHeight="true" outlineLevel="0" collapsed="false">
      <c r="A252" s="23" t="n">
        <v>251</v>
      </c>
      <c r="B252" s="24" t="n">
        <f aca="true">RAND()</f>
        <v>0.497561872851987</v>
      </c>
      <c r="C252" s="25" t="n">
        <f aca="false">IF(B252&lt;=(Datos!$D$14-Datos!$C$14)/(Datos!$E$14-Datos!$C$14),Datos!$C$14+SQRT((Datos!$E$14-Datos!$C$14)*(Datos!$D$14-Datos!$C$14)*B252),Datos!$E$14-SQRT((Datos!$E$14-Datos!$C$14)*(Datos!$E$14-Datos!$D$14)*(1-B252)))</f>
        <v>75445.4535253119</v>
      </c>
      <c r="D252" s="24" t="n">
        <f aca="true">RAND()</f>
        <v>0.140413533596936</v>
      </c>
      <c r="E252" s="25" t="n">
        <f aca="false">IF(D252&lt;=(Datos!$D$15-Datos!$C$15)/(Datos!$E$15-Datos!$C$15),Datos!$C$15+SQRT((Datos!$E$15-Datos!$C$15)*(Datos!$D$15-Datos!$C$15)*D252),Datos!$E$15-SQRT((Datos!$E$15-Datos!$C$15)*(Datos!$E$15-Datos!$D$15)*(1-D252)))</f>
        <v>28245.1525418338</v>
      </c>
      <c r="F252" s="24" t="n">
        <f aca="true">RAND()</f>
        <v>0.368854880417408</v>
      </c>
      <c r="G252" s="25" t="n">
        <f aca="false">IF(F252&lt;=(Datos!$D$19-Datos!$C$19)/(Datos!$E$19-Datos!$C$19),Datos!$C$19+SQRT((Datos!$E$19-Datos!$C$19)*(Datos!$D$19-Datos!$C$19)*F252),Datos!$E$19-SQRT((Datos!$E$19-Datos!$C$19)*(Datos!$E$19-Datos!$D$19)*(1-F252)))</f>
        <v>37438.2949701266</v>
      </c>
      <c r="H252" s="24" t="n">
        <f aca="true">RAND()</f>
        <v>0.116977845246566</v>
      </c>
      <c r="I252" s="25" t="n">
        <f aca="false">IF(H252&lt;=(Datos!$D$19-Datos!$C$19)/(Datos!$E$19-Datos!$C$19),Datos!$C$19+SQRT((Datos!$E$19-Datos!$C$19)*(Datos!$D$19-Datos!$C$19)*H252),Datos!$E$19-SQRT((Datos!$E$19-Datos!$C$19)*(Datos!$E$19-Datos!$D$19)*(1-H252)))</f>
        <v>34188.875360641</v>
      </c>
      <c r="J252" s="24" t="n">
        <f aca="true">RAND()</f>
        <v>0.444397593944277</v>
      </c>
      <c r="K252" s="25" t="n">
        <f aca="false">IF(J252&lt;=(Datos!$D$19-Datos!$C$19)/(Datos!$E$19-Datos!$C$19),Datos!$C$19+SQRT((Datos!$E$19-Datos!$C$19)*(Datos!$D$19-Datos!$C$19)*J252),Datos!$E$19-SQRT((Datos!$E$19-Datos!$C$19)*(Datos!$E$19-Datos!$D$19)*(1-J252)))</f>
        <v>38164.535448612</v>
      </c>
      <c r="L252" s="24" t="n">
        <f aca="true">RAND()</f>
        <v>0.454866813419337</v>
      </c>
      <c r="M252" s="25" t="n">
        <f aca="false">IF(L252&lt;=(Datos!$D$19-Datos!$C$19)/(Datos!$E$19-Datos!$C$19),Datos!$C$19+SQRT((Datos!$E$19-Datos!$C$19)*(Datos!$D$19-Datos!$C$19)*L252),Datos!$E$19-SQRT((Datos!$E$19-Datos!$C$19)*(Datos!$E$19-Datos!$D$19)*(1-L252)))</f>
        <v>38260.1466096493</v>
      </c>
      <c r="N252" s="24" t="n">
        <f aca="true">RAND()</f>
        <v>0.950573918484615</v>
      </c>
      <c r="O252" s="25" t="n">
        <f aca="false">IF(N252&lt;=(Datos!$D$19-Datos!$C$19)/(Datos!$E$19-Datos!$C$19),Datos!$C$19+SQRT((Datos!$E$19-Datos!$C$19)*(Datos!$D$19-Datos!$C$19)*N252),Datos!$E$19-SQRT((Datos!$E$19-Datos!$C$19)*(Datos!$E$19-Datos!$D$19)*(1-N252)))</f>
        <v>43074.6542872373</v>
      </c>
      <c r="P252" s="24" t="n">
        <f aca="true">RAND()</f>
        <v>0.652594255681884</v>
      </c>
      <c r="Q252" s="26" t="n">
        <f aca="false">IF(P252&lt;=(Datos!$D$23-Datos!$C$23)/(Datos!$E$23-Datos!$C$23),Datos!$C$23+SQRT((Datos!$E$23-Datos!$C$23)*(Datos!$D$23-Datos!$C$23)*P252),Datos!$E$23-SQRT((Datos!$E$23-Datos!$C$23)*(Datos!$E$23-Datos!$D$23)*(1-P252)))</f>
        <v>0.154993394077312</v>
      </c>
      <c r="R252" s="24" t="n">
        <f aca="true">RAND()</f>
        <v>0.361320086832077</v>
      </c>
      <c r="S252" s="26" t="n">
        <f aca="false">IF(R252&lt;=(Datos!$D$24-Datos!$C$24)/(Datos!$E$24-Datos!$C$24),Datos!$C$24+SQRT((Datos!$E$24-Datos!$C$24)*(Datos!$D$24-Datos!$C$24)*R252),Datos!$E$24-SQRT((Datos!$E$24-Datos!$C$24)*(Datos!$E$24-Datos!$D$24)*(1-R252)))</f>
        <v>0.145502473532929</v>
      </c>
      <c r="T252" s="24" t="n">
        <f aca="true">RAND()</f>
        <v>0.215199447859682</v>
      </c>
      <c r="U252" s="26" t="n">
        <f aca="false">IF(T252&lt;=(Datos!$D$25-Datos!$C$25)/(Datos!$E$25-Datos!$C$25),Datos!$C$25+SQRT((Datos!$E$25-Datos!$C$25)*(Datos!$D$25-Datos!$C$25)*T252),Datos!$E$25-SQRT((Datos!$E$25-Datos!$C$25)*(Datos!$E$25-Datos!$D$25)*(1-T252)))</f>
        <v>0.171258382829024</v>
      </c>
      <c r="V252" s="24" t="n">
        <f aca="true">RAND()</f>
        <v>0.274032003046031</v>
      </c>
      <c r="W252" s="26" t="n">
        <f aca="false">IF(V252&lt;=(Datos!$D$26-Datos!$C$26)/(Datos!$E$26-Datos!$C$26),Datos!$C$26+SQRT((Datos!$E$26-Datos!$C$26)*(Datos!$D$26-Datos!$C$26)*V252),Datos!$E$26-SQRT((Datos!$E$26-Datos!$C$26)*(Datos!$E$26-Datos!$D$26)*(1-V252)))</f>
        <v>0.199586852842262</v>
      </c>
      <c r="X252" s="24" t="n">
        <f aca="true">RAND()</f>
        <v>0.745683734321896</v>
      </c>
      <c r="Y252" s="26" t="n">
        <f aca="false">IF(X252&lt;=(Datos!$D$27-Datos!$C$27)/(Datos!$E$27-Datos!$C$27),Datos!$C$27+SQRT((Datos!$E$27-Datos!$C$27)*(Datos!$D$27-Datos!$C$27)*X252),Datos!$E$27-SQRT((Datos!$E$27-Datos!$C$27)*(Datos!$E$27-Datos!$D$27)*(1-X252)))</f>
        <v>0.242941831741683</v>
      </c>
      <c r="Z252" s="24" t="n">
        <f aca="false">(1+Q252)</f>
        <v>1.15499339407731</v>
      </c>
      <c r="AA252" s="24" t="n">
        <f aca="false">Z252*(1+S252)</f>
        <v>1.32304778982975</v>
      </c>
      <c r="AB252" s="24" t="n">
        <f aca="false">AA252*(1+U252)</f>
        <v>1.54963081472151</v>
      </c>
      <c r="AC252" s="24" t="n">
        <f aca="false">AB252*(1+W252)</f>
        <v>1.85891675209917</v>
      </c>
      <c r="AD252" s="24" t="n">
        <f aca="false">AC252*(1+Y252)</f>
        <v>2.31052539290944</v>
      </c>
      <c r="AE252" s="23" t="n">
        <f aca="false">E252*Q252</f>
        <v>4377.81205869024</v>
      </c>
      <c r="AF252" s="23" t="n">
        <f aca="false">AE252*(1+S252)</f>
        <v>5014.79454189195</v>
      </c>
      <c r="AG252" s="23" t="n">
        <f aca="false">AF252*(1+U252)</f>
        <v>5873.62014535618</v>
      </c>
      <c r="AH252" s="23" t="n">
        <f aca="false">AG252*(1+W252)</f>
        <v>7045.91750495873</v>
      </c>
      <c r="AI252" s="23" t="n">
        <f aca="false">AH252*(1+Y252)</f>
        <v>8757.66560991419</v>
      </c>
      <c r="AJ252" s="25" t="n">
        <f aca="false">G252*Z252</f>
        <v>43240.9833760141</v>
      </c>
      <c r="AK252" s="25" t="n">
        <f aca="false">I252*AA252</f>
        <v>45233.515982661</v>
      </c>
      <c r="AL252" s="25" t="n">
        <f aca="false">K252*AB252</f>
        <v>59140.9401607006</v>
      </c>
      <c r="AM252" s="25" t="n">
        <f aca="false">M252*AC252</f>
        <v>71122.4274704473</v>
      </c>
      <c r="AN252" s="25" t="n">
        <f aca="false">O252*AD252</f>
        <v>99525.0825214572</v>
      </c>
      <c r="AO252" s="25" t="n">
        <f aca="false">C252/Datos!$D$8</f>
        <v>15089.0907050624</v>
      </c>
      <c r="AP252" s="25" t="n">
        <f aca="false">AJ252-AO252</f>
        <v>28151.8926709517</v>
      </c>
      <c r="AQ252" s="25" t="n">
        <f aca="false">AK252-AO252</f>
        <v>30144.4252775986</v>
      </c>
      <c r="AR252" s="25" t="n">
        <f aca="false">AL252-AO252</f>
        <v>44051.8494556382</v>
      </c>
      <c r="AS252" s="25" t="n">
        <f aca="false">AM252-AO252</f>
        <v>56033.3367653849</v>
      </c>
      <c r="AT252" s="25" t="n">
        <f aca="false">AN252-AO252</f>
        <v>84435.9918163948</v>
      </c>
      <c r="AU252" s="25" t="n">
        <f aca="false">AP252*Datos!$D$6</f>
        <v>14075.9463354759</v>
      </c>
      <c r="AV252" s="25" t="n">
        <f aca="false">AQ252*Datos!$D$6</f>
        <v>15072.2126387993</v>
      </c>
      <c r="AW252" s="25" t="n">
        <f aca="false">AR252*Datos!$D$6</f>
        <v>22025.9247278191</v>
      </c>
      <c r="AX252" s="25" t="n">
        <f aca="false">AS252*Datos!$D$6</f>
        <v>28016.6683826924</v>
      </c>
      <c r="AY252" s="25" t="n">
        <f aca="false">AT252*Datos!$D$6</f>
        <v>42217.9959081974</v>
      </c>
      <c r="AZ252" s="25" t="n">
        <f aca="false">AJ252-AU252-AE252</f>
        <v>24787.224981848</v>
      </c>
      <c r="BA252" s="25" t="n">
        <f aca="false">AK252-AV252-AF252</f>
        <v>25146.5088019697</v>
      </c>
      <c r="BB252" s="25" t="n">
        <f aca="false">AL252-AW252-AG252</f>
        <v>31241.3952875253</v>
      </c>
      <c r="BC252" s="25" t="n">
        <f aca="false">AM252-AX252-AH252</f>
        <v>36059.8415827961</v>
      </c>
      <c r="BD252" s="25" t="n">
        <f aca="false">AN252-AY252-AI252</f>
        <v>48549.4210033456</v>
      </c>
      <c r="BE252" s="25" t="n">
        <f aca="false">AZ252/Z252</f>
        <v>21460.9235939828</v>
      </c>
      <c r="BF252" s="25" t="n">
        <f aca="false">BA252/AA252</f>
        <v>19006.5007441685</v>
      </c>
      <c r="BG252" s="25" t="n">
        <f aca="false">BB252/AB252</f>
        <v>20160.5408144518</v>
      </c>
      <c r="BH252" s="25" t="n">
        <f aca="false">BC252/AC252</f>
        <v>19398.3090109204</v>
      </c>
      <c r="BI252" s="25" t="n">
        <f aca="false">BD252/AD252</f>
        <v>21012.2862758117</v>
      </c>
      <c r="BJ252" s="25" t="n">
        <f aca="false">E252*AD252</f>
        <v>65261.1421745076</v>
      </c>
      <c r="BK252" s="25" t="n">
        <f aca="false">0.2*C252*AD252</f>
        <v>34863.7272299605</v>
      </c>
      <c r="BL252" s="25" t="n">
        <f aca="false">BJ252+BK252</f>
        <v>100124.869404468</v>
      </c>
      <c r="BM252" s="25" t="n">
        <f aca="false">BK252*Datos!$D$6</f>
        <v>17431.8636149802</v>
      </c>
      <c r="BN252" s="25" t="n">
        <f aca="false">BL252-BM252</f>
        <v>82693.0057894878</v>
      </c>
      <c r="BO252" s="25" t="n">
        <f aca="false">BN252/AD252</f>
        <v>35789.697894365</v>
      </c>
      <c r="BP252" s="25" t="n">
        <f aca="false">-(C252+E252)</f>
        <v>-103690.606067146</v>
      </c>
      <c r="BQ252" s="25" t="n">
        <f aca="false">BE252</f>
        <v>21460.9235939828</v>
      </c>
      <c r="BR252" s="25" t="n">
        <f aca="false">BF252</f>
        <v>19006.5007441685</v>
      </c>
      <c r="BS252" s="25" t="n">
        <f aca="false">BG252</f>
        <v>20160.5408144518</v>
      </c>
      <c r="BT252" s="25" t="n">
        <f aca="false">BH252</f>
        <v>19398.3090109204</v>
      </c>
      <c r="BU252" s="25" t="n">
        <f aca="false">BI252+BO252</f>
        <v>56801.9841701767</v>
      </c>
      <c r="BV252" s="27" t="n">
        <f aca="false">IFERROR(IRR(BP252:BU252,0.1),NA())*100</f>
        <v>8.43432768567672</v>
      </c>
    </row>
    <row r="253" customFormat="false" ht="15" hidden="false" customHeight="true" outlineLevel="0" collapsed="false">
      <c r="A253" s="23" t="n">
        <v>252</v>
      </c>
      <c r="B253" s="24" t="n">
        <f aca="true">RAND()</f>
        <v>0.598709962988524</v>
      </c>
      <c r="C253" s="25" t="n">
        <f aca="false">IF(B253&lt;=(Datos!$D$14-Datos!$C$14)/(Datos!$E$14-Datos!$C$14),Datos!$C$14+SQRT((Datos!$E$14-Datos!$C$14)*(Datos!$D$14-Datos!$C$14)*B253),Datos!$E$14-SQRT((Datos!$E$14-Datos!$C$14)*(Datos!$E$14-Datos!$D$14)*(1-B253)))</f>
        <v>78055.7970203115</v>
      </c>
      <c r="D253" s="24" t="n">
        <f aca="true">RAND()</f>
        <v>0.357173914304634</v>
      </c>
      <c r="E253" s="25" t="n">
        <f aca="false">IF(D253&lt;=(Datos!$D$15-Datos!$C$15)/(Datos!$E$15-Datos!$C$15),Datos!$C$15+SQRT((Datos!$E$15-Datos!$C$15)*(Datos!$D$15-Datos!$C$15)*D253),Datos!$E$15-SQRT((Datos!$E$15-Datos!$C$15)*(Datos!$E$15-Datos!$D$15)*(1-D253)))</f>
        <v>30180.4321452365</v>
      </c>
      <c r="F253" s="24" t="n">
        <f aca="true">RAND()</f>
        <v>0.474547485415914</v>
      </c>
      <c r="G253" s="25" t="n">
        <f aca="false">IF(F253&lt;=(Datos!$D$19-Datos!$C$19)/(Datos!$E$19-Datos!$C$19),Datos!$C$19+SQRT((Datos!$E$19-Datos!$C$19)*(Datos!$D$19-Datos!$C$19)*F253),Datos!$E$19-SQRT((Datos!$E$19-Datos!$C$19)*(Datos!$E$19-Datos!$D$19)*(1-F253)))</f>
        <v>38436.9498524281</v>
      </c>
      <c r="H253" s="24" t="n">
        <f aca="true">RAND()</f>
        <v>0.717663482429681</v>
      </c>
      <c r="I253" s="25" t="n">
        <f aca="false">IF(H253&lt;=(Datos!$D$19-Datos!$C$19)/(Datos!$E$19-Datos!$C$19),Datos!$C$19+SQRT((Datos!$E$19-Datos!$C$19)*(Datos!$D$19-Datos!$C$19)*H253),Datos!$E$19-SQRT((Datos!$E$19-Datos!$C$19)*(Datos!$E$19-Datos!$D$19)*(1-H253)))</f>
        <v>40398.343904878</v>
      </c>
      <c r="J253" s="24" t="n">
        <f aca="true">RAND()</f>
        <v>0.856591918315413</v>
      </c>
      <c r="K253" s="25" t="n">
        <f aca="false">IF(J253&lt;=(Datos!$D$19-Datos!$C$19)/(Datos!$E$19-Datos!$C$19),Datos!$C$19+SQRT((Datos!$E$19-Datos!$C$19)*(Datos!$D$19-Datos!$C$19)*J253),Datos!$E$19-SQRT((Datos!$E$19-Datos!$C$19)*(Datos!$E$19-Datos!$D$19)*(1-J253)))</f>
        <v>41720.4259230284</v>
      </c>
      <c r="L253" s="24" t="n">
        <f aca="true">RAND()</f>
        <v>0.654612274948557</v>
      </c>
      <c r="M253" s="25" t="n">
        <f aca="false">IF(L253&lt;=(Datos!$D$19-Datos!$C$19)/(Datos!$E$19-Datos!$C$19),Datos!$C$19+SQRT((Datos!$E$19-Datos!$C$19)*(Datos!$D$19-Datos!$C$19)*L253),Datos!$E$19-SQRT((Datos!$E$19-Datos!$C$19)*(Datos!$E$19-Datos!$D$19)*(1-L253)))</f>
        <v>39909.1796452725</v>
      </c>
      <c r="N253" s="24" t="n">
        <f aca="true">RAND()</f>
        <v>0.673739236999998</v>
      </c>
      <c r="O253" s="25" t="n">
        <f aca="false">IF(N253&lt;=(Datos!$D$19-Datos!$C$19)/(Datos!$E$19-Datos!$C$19),Datos!$C$19+SQRT((Datos!$E$19-Datos!$C$19)*(Datos!$D$19-Datos!$C$19)*N253),Datos!$E$19-SQRT((Datos!$E$19-Datos!$C$19)*(Datos!$E$19-Datos!$D$19)*(1-N253)))</f>
        <v>40053.3286722282</v>
      </c>
      <c r="P253" s="24" t="n">
        <f aca="true">RAND()</f>
        <v>0.539744156426391</v>
      </c>
      <c r="Q253" s="26" t="n">
        <f aca="false">IF(P253&lt;=(Datos!$D$23-Datos!$C$23)/(Datos!$E$23-Datos!$C$23),Datos!$C$23+SQRT((Datos!$E$23-Datos!$C$23)*(Datos!$D$23-Datos!$C$23)*P253),Datos!$E$23-SQRT((Datos!$E$23-Datos!$C$23)*(Datos!$E$23-Datos!$D$23)*(1-P253)))</f>
        <v>0.151217009911538</v>
      </c>
      <c r="R253" s="24" t="n">
        <f aca="true">RAND()</f>
        <v>0.782614533483679</v>
      </c>
      <c r="S253" s="26" t="n">
        <f aca="false">IF(R253&lt;=(Datos!$D$24-Datos!$C$24)/(Datos!$E$24-Datos!$C$24),Datos!$C$24+SQRT((Datos!$E$24-Datos!$C$24)*(Datos!$D$24-Datos!$C$24)*R253),Datos!$E$24-SQRT((Datos!$E$24-Datos!$C$24)*(Datos!$E$24-Datos!$D$24)*(1-R253)))</f>
        <v>0.160218851405205</v>
      </c>
      <c r="T253" s="24" t="n">
        <f aca="true">RAND()</f>
        <v>0.0246026041672525</v>
      </c>
      <c r="U253" s="26" t="n">
        <f aca="false">IF(T253&lt;=(Datos!$D$25-Datos!$C$25)/(Datos!$E$25-Datos!$C$25),Datos!$C$25+SQRT((Datos!$E$25-Datos!$C$25)*(Datos!$D$25-Datos!$C$25)*T253),Datos!$E$25-SQRT((Datos!$E$25-Datos!$C$25)*(Datos!$E$25-Datos!$D$25)*(1-T253)))</f>
        <v>0.157187869555802</v>
      </c>
      <c r="V253" s="24" t="n">
        <f aca="true">RAND()</f>
        <v>0.457003035524049</v>
      </c>
      <c r="W253" s="26" t="n">
        <f aca="false">IF(V253&lt;=(Datos!$D$26-Datos!$C$26)/(Datos!$E$26-Datos!$C$26),Datos!$C$26+SQRT((Datos!$E$26-Datos!$C$26)*(Datos!$D$26-Datos!$C$26)*V253),Datos!$E$26-SQRT((Datos!$E$26-Datos!$C$26)*(Datos!$E$26-Datos!$D$26)*(1-V253)))</f>
        <v>0.206405397402134</v>
      </c>
      <c r="X253" s="24" t="n">
        <f aca="true">RAND()</f>
        <v>0.846563529235834</v>
      </c>
      <c r="Y253" s="26" t="n">
        <f aca="false">IF(X253&lt;=(Datos!$D$27-Datos!$C$27)/(Datos!$E$27-Datos!$C$27),Datos!$C$27+SQRT((Datos!$E$27-Datos!$C$27)*(Datos!$D$27-Datos!$C$27)*X253),Datos!$E$27-SQRT((Datos!$E$27-Datos!$C$27)*(Datos!$E$27-Datos!$D$27)*(1-X253)))</f>
        <v>0.25121533494851</v>
      </c>
      <c r="Z253" s="24" t="n">
        <f aca="false">(1+Q253)</f>
        <v>1.15121700991154</v>
      </c>
      <c r="AA253" s="24" t="n">
        <f aca="false">Z253*(1+S253)</f>
        <v>1.3356636769577</v>
      </c>
      <c r="AB253" s="24" t="n">
        <f aca="false">AA253*(1+U253)</f>
        <v>1.54561380478175</v>
      </c>
      <c r="AC253" s="24" t="n">
        <f aca="false">AB253*(1+W253)</f>
        <v>1.86463683638795</v>
      </c>
      <c r="AD253" s="24" t="n">
        <f aca="false">AC253*(1+Y253)</f>
        <v>2.33306220379848</v>
      </c>
      <c r="AE253" s="23" t="n">
        <f aca="false">E253*Q253</f>
        <v>4563.79470684073</v>
      </c>
      <c r="AF253" s="23" t="n">
        <f aca="false">AE253*(1+S253)</f>
        <v>5295.0006528199</v>
      </c>
      <c r="AG253" s="23" t="n">
        <f aca="false">AF253*(1+U253)</f>
        <v>6127.31052473325</v>
      </c>
      <c r="AH253" s="23" t="n">
        <f aca="false">AG253*(1+W253)</f>
        <v>7392.02048859709</v>
      </c>
      <c r="AI253" s="23" t="n">
        <f aca="false">AH253*(1+Y253)</f>
        <v>9249.00939158625</v>
      </c>
      <c r="AJ253" s="25" t="n">
        <f aca="false">G253*Z253</f>
        <v>44249.2704792321</v>
      </c>
      <c r="AK253" s="25" t="n">
        <f aca="false">I253*AA253</f>
        <v>53958.6005629909</v>
      </c>
      <c r="AL253" s="25" t="n">
        <f aca="false">K253*AB253</f>
        <v>64483.6662480071</v>
      </c>
      <c r="AM253" s="25" t="n">
        <f aca="false">M253*AC253</f>
        <v>74416.1264765994</v>
      </c>
      <c r="AN253" s="25" t="n">
        <f aca="false">O253*AD253</f>
        <v>93446.9072614934</v>
      </c>
      <c r="AO253" s="25" t="n">
        <f aca="false">C253/Datos!$D$8</f>
        <v>15611.1594040623</v>
      </c>
      <c r="AP253" s="25" t="n">
        <f aca="false">AJ253-AO253</f>
        <v>28638.1110751698</v>
      </c>
      <c r="AQ253" s="25" t="n">
        <f aca="false">AK253-AO253</f>
        <v>38347.4411589286</v>
      </c>
      <c r="AR253" s="25" t="n">
        <f aca="false">AL253-AO253</f>
        <v>48872.5068439448</v>
      </c>
      <c r="AS253" s="25" t="n">
        <f aca="false">AM253-AO253</f>
        <v>58804.9670725371</v>
      </c>
      <c r="AT253" s="25" t="n">
        <f aca="false">AN253-AO253</f>
        <v>77835.7478574311</v>
      </c>
      <c r="AU253" s="25" t="n">
        <f aca="false">AP253*Datos!$D$6</f>
        <v>14319.0555375849</v>
      </c>
      <c r="AV253" s="25" t="n">
        <f aca="false">AQ253*Datos!$D$6</f>
        <v>19173.7205794643</v>
      </c>
      <c r="AW253" s="25" t="n">
        <f aca="false">AR253*Datos!$D$6</f>
        <v>24436.2534219724</v>
      </c>
      <c r="AX253" s="25" t="n">
        <f aca="false">AS253*Datos!$D$6</f>
        <v>29402.4835362686</v>
      </c>
      <c r="AY253" s="25" t="n">
        <f aca="false">AT253*Datos!$D$6</f>
        <v>38917.8739287156</v>
      </c>
      <c r="AZ253" s="25" t="n">
        <f aca="false">AJ253-AU253-AE253</f>
        <v>25366.4202348064</v>
      </c>
      <c r="BA253" s="25" t="n">
        <f aca="false">AK253-AV253-AF253</f>
        <v>29489.8793307067</v>
      </c>
      <c r="BB253" s="25" t="n">
        <f aca="false">AL253-AW253-AG253</f>
        <v>33920.1023013014</v>
      </c>
      <c r="BC253" s="25" t="n">
        <f aca="false">AM253-AX253-AH253</f>
        <v>37621.6224517338</v>
      </c>
      <c r="BD253" s="25" t="n">
        <f aca="false">AN253-AY253-AI253</f>
        <v>45280.0239411916</v>
      </c>
      <c r="BE253" s="25" t="n">
        <f aca="false">AZ253/Z253</f>
        <v>22034.4383521189</v>
      </c>
      <c r="BF253" s="25" t="n">
        <f aca="false">BA253/AA253</f>
        <v>22078.8210680979</v>
      </c>
      <c r="BG253" s="25" t="n">
        <f aca="false">BB253/AB253</f>
        <v>21946.0399463055</v>
      </c>
      <c r="BH253" s="25" t="n">
        <f aca="false">BC253/AC253</f>
        <v>20176.380578543</v>
      </c>
      <c r="BI253" s="25" t="n">
        <f aca="false">BD253/AD253</f>
        <v>19407.979721874</v>
      </c>
      <c r="BJ253" s="25" t="n">
        <f aca="false">E253*AD253</f>
        <v>70412.8255323559</v>
      </c>
      <c r="BK253" s="25" t="n">
        <f aca="false">0.2*C253*AD253</f>
        <v>36421.8059630909</v>
      </c>
      <c r="BL253" s="25" t="n">
        <f aca="false">BJ253+BK253</f>
        <v>106834.631495447</v>
      </c>
      <c r="BM253" s="25" t="n">
        <f aca="false">BK253*Datos!$D$6</f>
        <v>18210.9029815455</v>
      </c>
      <c r="BN253" s="25" t="n">
        <f aca="false">BL253-BM253</f>
        <v>88623.7285139014</v>
      </c>
      <c r="BO253" s="25" t="n">
        <f aca="false">BN253/AD253</f>
        <v>37986.0118472676</v>
      </c>
      <c r="BP253" s="25" t="n">
        <f aca="false">-(C253+E253)</f>
        <v>-108236.229165548</v>
      </c>
      <c r="BQ253" s="25" t="n">
        <f aca="false">BE253</f>
        <v>22034.4383521189</v>
      </c>
      <c r="BR253" s="25" t="n">
        <f aca="false">BF253</f>
        <v>22078.8210680979</v>
      </c>
      <c r="BS253" s="25" t="n">
        <f aca="false">BG253</f>
        <v>21946.0399463055</v>
      </c>
      <c r="BT253" s="25" t="n">
        <f aca="false">BH253</f>
        <v>20176.380578543</v>
      </c>
      <c r="BU253" s="25" t="n">
        <f aca="false">BI253+BO253</f>
        <v>57393.9915691417</v>
      </c>
      <c r="BV253" s="27" t="n">
        <f aca="false">IFERROR(IRR(BP253:BU253,0.1),NA())*100</f>
        <v>8.72426697339559</v>
      </c>
    </row>
    <row r="254" customFormat="false" ht="15" hidden="false" customHeight="true" outlineLevel="0" collapsed="false">
      <c r="A254" s="23" t="n">
        <v>253</v>
      </c>
      <c r="B254" s="24" t="n">
        <f aca="true">RAND()</f>
        <v>0.151628260502017</v>
      </c>
      <c r="C254" s="25" t="n">
        <f aca="false">IF(B254&lt;=(Datos!$D$14-Datos!$C$14)/(Datos!$E$14-Datos!$C$14),Datos!$C$14+SQRT((Datos!$E$14-Datos!$C$14)*(Datos!$D$14-Datos!$C$14)*B254),Datos!$E$14-SQRT((Datos!$E$14-Datos!$C$14)*(Datos!$E$14-Datos!$D$14)*(1-B254)))</f>
        <v>67787.8947219905</v>
      </c>
      <c r="D254" s="24" t="n">
        <f aca="true">RAND()</f>
        <v>0.785984536981969</v>
      </c>
      <c r="E254" s="25" t="n">
        <f aca="false">IF(D254&lt;=(Datos!$D$15-Datos!$C$15)/(Datos!$E$15-Datos!$C$15),Datos!$C$15+SQRT((Datos!$E$15-Datos!$C$15)*(Datos!$D$15-Datos!$C$15)*D254),Datos!$E$15-SQRT((Datos!$E$15-Datos!$C$15)*(Datos!$E$15-Datos!$D$15)*(1-D254)))</f>
        <v>34334.1091210027</v>
      </c>
      <c r="F254" s="24" t="n">
        <f aca="true">RAND()</f>
        <v>0.0744292308128644</v>
      </c>
      <c r="G254" s="25" t="n">
        <f aca="false">IF(F254&lt;=(Datos!$D$19-Datos!$C$19)/(Datos!$E$19-Datos!$C$19),Datos!$C$19+SQRT((Datos!$E$19-Datos!$C$19)*(Datos!$D$19-Datos!$C$19)*F254),Datos!$E$19-SQRT((Datos!$E$19-Datos!$C$19)*(Datos!$E$19-Datos!$D$19)*(1-F254)))</f>
        <v>33341.3148043741</v>
      </c>
      <c r="H254" s="24" t="n">
        <f aca="true">RAND()</f>
        <v>0.863674032456078</v>
      </c>
      <c r="I254" s="25" t="n">
        <f aca="false">IF(H254&lt;=(Datos!$D$19-Datos!$C$19)/(Datos!$E$19-Datos!$C$19),Datos!$C$19+SQRT((Datos!$E$19-Datos!$C$19)*(Datos!$D$19-Datos!$C$19)*H254),Datos!$E$19-SQRT((Datos!$E$19-Datos!$C$19)*(Datos!$E$19-Datos!$D$19)*(1-H254)))</f>
        <v>41802.4309912382</v>
      </c>
      <c r="J254" s="24" t="n">
        <f aca="true">RAND()</f>
        <v>0.481054145525428</v>
      </c>
      <c r="K254" s="25" t="n">
        <f aca="false">IF(J254&lt;=(Datos!$D$19-Datos!$C$19)/(Datos!$E$19-Datos!$C$19),Datos!$C$19+SQRT((Datos!$E$19-Datos!$C$19)*(Datos!$D$19-Datos!$C$19)*J254),Datos!$E$19-SQRT((Datos!$E$19-Datos!$C$19)*(Datos!$E$19-Datos!$D$19)*(1-J254)))</f>
        <v>38494.593682385</v>
      </c>
      <c r="L254" s="24" t="n">
        <f aca="true">RAND()</f>
        <v>0.608052134179799</v>
      </c>
      <c r="M254" s="25" t="n">
        <f aca="false">IF(L254&lt;=(Datos!$D$19-Datos!$C$19)/(Datos!$E$19-Datos!$C$19),Datos!$C$19+SQRT((Datos!$E$19-Datos!$C$19)*(Datos!$D$19-Datos!$C$19)*L254),Datos!$E$19-SQRT((Datos!$E$19-Datos!$C$19)*(Datos!$E$19-Datos!$D$19)*(1-L254)))</f>
        <v>39550.2785366171</v>
      </c>
      <c r="N254" s="24" t="n">
        <f aca="true">RAND()</f>
        <v>0.00840783894474175</v>
      </c>
      <c r="O254" s="25" t="n">
        <f aca="false">IF(N254&lt;=(Datos!$D$19-Datos!$C$19)/(Datos!$E$19-Datos!$C$19),Datos!$C$19+SQRT((Datos!$E$19-Datos!$C$19)*(Datos!$D$19-Datos!$C$19)*N254),Datos!$E$19-SQRT((Datos!$E$19-Datos!$C$19)*(Datos!$E$19-Datos!$D$19)*(1-N254)))</f>
        <v>31123.0208554213</v>
      </c>
      <c r="P254" s="24" t="n">
        <f aca="true">RAND()</f>
        <v>0.489003786935023</v>
      </c>
      <c r="Q254" s="26" t="n">
        <f aca="false">IF(P254&lt;=(Datos!$D$23-Datos!$C$23)/(Datos!$E$23-Datos!$C$23),Datos!$C$23+SQRT((Datos!$E$23-Datos!$C$23)*(Datos!$D$23-Datos!$C$23)*P254),Datos!$E$23-SQRT((Datos!$E$23-Datos!$C$23)*(Datos!$E$23-Datos!$D$23)*(1-P254)))</f>
        <v>0.149668279634705</v>
      </c>
      <c r="R254" s="24" t="n">
        <f aca="true">RAND()</f>
        <v>0.132942095440733</v>
      </c>
      <c r="S254" s="26" t="n">
        <f aca="false">IF(R254&lt;=(Datos!$D$24-Datos!$C$24)/(Datos!$E$24-Datos!$C$24),Datos!$C$24+SQRT((Datos!$E$24-Datos!$C$24)*(Datos!$D$24-Datos!$C$24)*R254),Datos!$E$24-SQRT((Datos!$E$24-Datos!$C$24)*(Datos!$E$24-Datos!$D$24)*(1-R254)))</f>
        <v>0.135469187819447</v>
      </c>
      <c r="T254" s="24" t="n">
        <f aca="true">RAND()</f>
        <v>0.779045818314941</v>
      </c>
      <c r="U254" s="26" t="n">
        <f aca="false">IF(T254&lt;=(Datos!$D$25-Datos!$C$25)/(Datos!$E$25-Datos!$C$25),Datos!$C$25+SQRT((Datos!$E$25-Datos!$C$25)*(Datos!$D$25-Datos!$C$25)*T254),Datos!$E$25-SQRT((Datos!$E$25-Datos!$C$25)*(Datos!$E$25-Datos!$D$25)*(1-T254)))</f>
        <v>0.195126887836096</v>
      </c>
      <c r="V254" s="24" t="n">
        <f aca="true">RAND()</f>
        <v>0.0816981705865549</v>
      </c>
      <c r="W254" s="26" t="n">
        <f aca="false">IF(V254&lt;=(Datos!$D$26-Datos!$C$26)/(Datos!$E$26-Datos!$C$26),Datos!$C$26+SQRT((Datos!$E$26-Datos!$C$26)*(Datos!$D$26-Datos!$C$26)*V254),Datos!$E$26-SQRT((Datos!$E$26-Datos!$C$26)*(Datos!$E$26-Datos!$D$26)*(1-V254)))</f>
        <v>0.190694738838381</v>
      </c>
      <c r="X254" s="24" t="n">
        <f aca="true">RAND()</f>
        <v>0.0780853847044292</v>
      </c>
      <c r="Y254" s="26" t="n">
        <f aca="false">IF(X254&lt;=(Datos!$D$27-Datos!$C$27)/(Datos!$E$27-Datos!$C$27),Datos!$C$27+SQRT((Datos!$E$27-Datos!$C$27)*(Datos!$D$27-Datos!$C$27)*X254),Datos!$E$27-SQRT((Datos!$E$27-Datos!$C$27)*(Datos!$E$27-Datos!$D$27)*(1-X254)))</f>
        <v>0.204520004776237</v>
      </c>
      <c r="Z254" s="24" t="n">
        <f aca="false">(1+Q254)</f>
        <v>1.1496682796347</v>
      </c>
      <c r="AA254" s="24" t="n">
        <f aca="false">Z254*(1+S254)</f>
        <v>1.3054129077386</v>
      </c>
      <c r="AB254" s="24" t="n">
        <f aca="false">AA254*(1+U254)</f>
        <v>1.5601340657667</v>
      </c>
      <c r="AC254" s="24" t="n">
        <f aca="false">AB254*(1+W254)</f>
        <v>1.85764342399094</v>
      </c>
      <c r="AD254" s="24" t="n">
        <f aca="false">AC254*(1+Y254)</f>
        <v>2.23756866593812</v>
      </c>
      <c r="AE254" s="23" t="n">
        <f aca="false">E254*Q254</f>
        <v>5138.7270449307</v>
      </c>
      <c r="AF254" s="23" t="n">
        <f aca="false">AE254*(1+S254)</f>
        <v>5834.86622413329</v>
      </c>
      <c r="AG254" s="23" t="n">
        <f aca="false">AF254*(1+U254)</f>
        <v>6973.40551138837</v>
      </c>
      <c r="AH254" s="23" t="n">
        <f aca="false">AG254*(1+W254)</f>
        <v>8303.1972541967</v>
      </c>
      <c r="AI254" s="23" t="n">
        <f aca="false">AH254*(1+Y254)</f>
        <v>10001.3671962831</v>
      </c>
      <c r="AJ254" s="25" t="n">
        <f aca="false">G254*Z254</f>
        <v>38331.4520319039</v>
      </c>
      <c r="AK254" s="25" t="n">
        <f aca="false">I254*AA254</f>
        <v>54569.4329908143</v>
      </c>
      <c r="AL254" s="25" t="n">
        <f aca="false">K254*AB254</f>
        <v>60056.7269517364</v>
      </c>
      <c r="AM254" s="25" t="n">
        <f aca="false">M254*AC254</f>
        <v>73470.3148405569</v>
      </c>
      <c r="AN254" s="25" t="n">
        <f aca="false">O254*AD254</f>
        <v>69639.8962554293</v>
      </c>
      <c r="AO254" s="25" t="n">
        <f aca="false">C254/Datos!$D$8</f>
        <v>13557.5789443981</v>
      </c>
      <c r="AP254" s="25" t="n">
        <f aca="false">AJ254-AO254</f>
        <v>24773.8730875058</v>
      </c>
      <c r="AQ254" s="25" t="n">
        <f aca="false">AK254-AO254</f>
        <v>41011.8540464162</v>
      </c>
      <c r="AR254" s="25" t="n">
        <f aca="false">AL254-AO254</f>
        <v>46499.1480073383</v>
      </c>
      <c r="AS254" s="25" t="n">
        <f aca="false">AM254-AO254</f>
        <v>59912.7358961588</v>
      </c>
      <c r="AT254" s="25" t="n">
        <f aca="false">AN254-AO254</f>
        <v>56082.3173110312</v>
      </c>
      <c r="AU254" s="25" t="n">
        <f aca="false">AP254*Datos!$D$6</f>
        <v>12386.9365437529</v>
      </c>
      <c r="AV254" s="25" t="n">
        <f aca="false">AQ254*Datos!$D$6</f>
        <v>20505.9270232081</v>
      </c>
      <c r="AW254" s="25" t="n">
        <f aca="false">AR254*Datos!$D$6</f>
        <v>23249.5740036691</v>
      </c>
      <c r="AX254" s="25" t="n">
        <f aca="false">AS254*Datos!$D$6</f>
        <v>29956.3679480794</v>
      </c>
      <c r="AY254" s="25" t="n">
        <f aca="false">AT254*Datos!$D$6</f>
        <v>28041.1586555156</v>
      </c>
      <c r="AZ254" s="25" t="n">
        <f aca="false">AJ254-AU254-AE254</f>
        <v>20805.7884432203</v>
      </c>
      <c r="BA254" s="25" t="n">
        <f aca="false">AK254-AV254-AF254</f>
        <v>28228.6397434729</v>
      </c>
      <c r="BB254" s="25" t="n">
        <f aca="false">AL254-AW254-AG254</f>
        <v>29833.7474366789</v>
      </c>
      <c r="BC254" s="25" t="n">
        <f aca="false">AM254-AX254-AH254</f>
        <v>35210.7496382808</v>
      </c>
      <c r="BD254" s="25" t="n">
        <f aca="false">AN254-AY254-AI254</f>
        <v>31597.3704036306</v>
      </c>
      <c r="BE254" s="25" t="n">
        <f aca="false">AZ254/Z254</f>
        <v>18097.2101359804</v>
      </c>
      <c r="BF254" s="25" t="n">
        <f aca="false">BA254/AA254</f>
        <v>21624.2995424139</v>
      </c>
      <c r="BG254" s="25" t="n">
        <f aca="false">BB254/AB254</f>
        <v>19122.553690293</v>
      </c>
      <c r="BH254" s="25" t="n">
        <f aca="false">BC254/AC254</f>
        <v>18954.5254937217</v>
      </c>
      <c r="BI254" s="25" t="n">
        <f aca="false">BD254/AD254</f>
        <v>14121.2964252801</v>
      </c>
      <c r="BJ254" s="25" t="n">
        <f aca="false">E254*AD254</f>
        <v>76824.9267420557</v>
      </c>
      <c r="BK254" s="25" t="n">
        <f aca="false">0.2*C254*AD254</f>
        <v>30336.0138319675</v>
      </c>
      <c r="BL254" s="25" t="n">
        <f aca="false">BJ254+BK254</f>
        <v>107160.940574023</v>
      </c>
      <c r="BM254" s="25" t="n">
        <f aca="false">BK254*Datos!$D$6</f>
        <v>15168.0069159838</v>
      </c>
      <c r="BN254" s="25" t="n">
        <f aca="false">BL254-BM254</f>
        <v>91992.9336580395</v>
      </c>
      <c r="BO254" s="25" t="n">
        <f aca="false">BN254/AD254</f>
        <v>41112.8985932017</v>
      </c>
      <c r="BP254" s="25" t="n">
        <f aca="false">-(C254+E254)</f>
        <v>-102122.003842993</v>
      </c>
      <c r="BQ254" s="25" t="n">
        <f aca="false">BE254</f>
        <v>18097.2101359804</v>
      </c>
      <c r="BR254" s="25" t="n">
        <f aca="false">BF254</f>
        <v>21624.2995424139</v>
      </c>
      <c r="BS254" s="25" t="n">
        <f aca="false">BG254</f>
        <v>19122.553690293</v>
      </c>
      <c r="BT254" s="25" t="n">
        <f aca="false">BH254</f>
        <v>18954.5254937217</v>
      </c>
      <c r="BU254" s="25" t="n">
        <f aca="false">BI254+BO254</f>
        <v>55234.1950184818</v>
      </c>
      <c r="BV254" s="27" t="n">
        <f aca="false">IFERROR(IRR(BP254:BU254,0.1),NA())*100</f>
        <v>7.96154265779387</v>
      </c>
    </row>
    <row r="255" customFormat="false" ht="15" hidden="false" customHeight="true" outlineLevel="0" collapsed="false">
      <c r="A255" s="23" t="n">
        <v>254</v>
      </c>
      <c r="B255" s="24" t="n">
        <f aca="true">RAND()</f>
        <v>0.566353027290488</v>
      </c>
      <c r="C255" s="25" t="n">
        <f aca="false">IF(B255&lt;=(Datos!$D$14-Datos!$C$14)/(Datos!$E$14-Datos!$C$14),Datos!$C$14+SQRT((Datos!$E$14-Datos!$C$14)*(Datos!$D$14-Datos!$C$14)*B255),Datos!$E$14-SQRT((Datos!$E$14-Datos!$C$14)*(Datos!$E$14-Datos!$D$14)*(1-B255)))</f>
        <v>77188.2405928124</v>
      </c>
      <c r="D255" s="24" t="n">
        <f aca="true">RAND()</f>
        <v>0.0970318331187754</v>
      </c>
      <c r="E255" s="25" t="n">
        <f aca="false">IF(D255&lt;=(Datos!$D$15-Datos!$C$15)/(Datos!$E$15-Datos!$C$15),Datos!$C$15+SQRT((Datos!$E$15-Datos!$C$15)*(Datos!$D$15-Datos!$C$15)*D255),Datos!$E$15-SQRT((Datos!$E$15-Datos!$C$15)*(Datos!$E$15-Datos!$D$15)*(1-D255)))</f>
        <v>27697.6633377625</v>
      </c>
      <c r="F255" s="24" t="n">
        <f aca="true">RAND()</f>
        <v>0.291294299044019</v>
      </c>
      <c r="G255" s="25" t="n">
        <f aca="false">IF(F255&lt;=(Datos!$D$19-Datos!$C$19)/(Datos!$E$19-Datos!$C$19),Datos!$C$19+SQRT((Datos!$E$19-Datos!$C$19)*(Datos!$D$19-Datos!$C$19)*F255),Datos!$E$19-SQRT((Datos!$E$19-Datos!$C$19)*(Datos!$E$19-Datos!$D$19)*(1-F255)))</f>
        <v>36610.1546772071</v>
      </c>
      <c r="H255" s="24" t="n">
        <f aca="true">RAND()</f>
        <v>0.950524574668653</v>
      </c>
      <c r="I255" s="25" t="n">
        <f aca="false">IF(H255&lt;=(Datos!$D$19-Datos!$C$19)/(Datos!$E$19-Datos!$C$19),Datos!$C$19+SQRT((Datos!$E$19-Datos!$C$19)*(Datos!$D$19-Datos!$C$19)*H255),Datos!$E$19-SQRT((Datos!$E$19-Datos!$C$19)*(Datos!$E$19-Datos!$D$19)*(1-H255)))</f>
        <v>43073.6934564169</v>
      </c>
      <c r="J255" s="24" t="n">
        <f aca="true">RAND()</f>
        <v>0.527701264138808</v>
      </c>
      <c r="K255" s="25" t="n">
        <f aca="false">IF(J255&lt;=(Datos!$D$19-Datos!$C$19)/(Datos!$E$19-Datos!$C$19),Datos!$C$19+SQRT((Datos!$E$19-Datos!$C$19)*(Datos!$D$19-Datos!$C$19)*J255),Datos!$E$19-SQRT((Datos!$E$19-Datos!$C$19)*(Datos!$E$19-Datos!$D$19)*(1-J255)))</f>
        <v>38896.9202323513</v>
      </c>
      <c r="L255" s="24" t="n">
        <f aca="true">RAND()</f>
        <v>0.0590882704872348</v>
      </c>
      <c r="M255" s="25" t="n">
        <f aca="false">IF(L255&lt;=(Datos!$D$19-Datos!$C$19)/(Datos!$E$19-Datos!$C$19),Datos!$C$19+SQRT((Datos!$E$19-Datos!$C$19)*(Datos!$D$19-Datos!$C$19)*L255),Datos!$E$19-SQRT((Datos!$E$19-Datos!$C$19)*(Datos!$E$19-Datos!$D$19)*(1-L255)))</f>
        <v>32977.1195093723</v>
      </c>
      <c r="N255" s="24" t="n">
        <f aca="true">RAND()</f>
        <v>0.446840838063137</v>
      </c>
      <c r="O255" s="25" t="n">
        <f aca="false">IF(N255&lt;=(Datos!$D$19-Datos!$C$19)/(Datos!$E$19-Datos!$C$19),Datos!$C$19+SQRT((Datos!$E$19-Datos!$C$19)*(Datos!$D$19-Datos!$C$19)*N255),Datos!$E$19-SQRT((Datos!$E$19-Datos!$C$19)*(Datos!$E$19-Datos!$D$19)*(1-N255)))</f>
        <v>38186.9484980346</v>
      </c>
      <c r="P255" s="24" t="n">
        <f aca="true">RAND()</f>
        <v>0.817423473779019</v>
      </c>
      <c r="Q255" s="26" t="n">
        <f aca="false">IF(P255&lt;=(Datos!$D$23-Datos!$C$23)/(Datos!$E$23-Datos!$C$23),Datos!$C$23+SQRT((Datos!$E$23-Datos!$C$23)*(Datos!$D$23-Datos!$C$23)*P255),Datos!$E$23-SQRT((Datos!$E$23-Datos!$C$23)*(Datos!$E$23-Datos!$D$23)*(1-P255)))</f>
        <v>0.161871631424815</v>
      </c>
      <c r="R255" s="24" t="n">
        <f aca="true">RAND()</f>
        <v>0.770133995833797</v>
      </c>
      <c r="S255" s="26" t="n">
        <f aca="false">IF(R255&lt;=(Datos!$D$24-Datos!$C$24)/(Datos!$E$24-Datos!$C$24),Datos!$C$24+SQRT((Datos!$E$24-Datos!$C$24)*(Datos!$D$24-Datos!$C$24)*R255),Datos!$E$24-SQRT((Datos!$E$24-Datos!$C$24)*(Datos!$E$24-Datos!$D$24)*(1-R255)))</f>
        <v>0.159658937896482</v>
      </c>
      <c r="T255" s="24" t="n">
        <f aca="true">RAND()</f>
        <v>0.088178286611687</v>
      </c>
      <c r="U255" s="26" t="n">
        <f aca="false">IF(T255&lt;=(Datos!$D$25-Datos!$C$25)/(Datos!$E$25-Datos!$C$25),Datos!$C$25+SQRT((Datos!$E$25-Datos!$C$25)*(Datos!$D$25-Datos!$C$25)*T255),Datos!$E$25-SQRT((Datos!$E$25-Datos!$C$25)*(Datos!$E$25-Datos!$D$25)*(1-T255)))</f>
        <v>0.163607880139263</v>
      </c>
      <c r="V255" s="24" t="n">
        <f aca="true">RAND()</f>
        <v>0.653630543164355</v>
      </c>
      <c r="W255" s="26" t="n">
        <f aca="false">IF(V255&lt;=(Datos!$D$26-Datos!$C$26)/(Datos!$E$26-Datos!$C$26),Datos!$C$26+SQRT((Datos!$E$26-Datos!$C$26)*(Datos!$D$26-Datos!$C$26)*V255),Datos!$E$26-SQRT((Datos!$E$26-Datos!$C$26)*(Datos!$E$26-Datos!$D$26)*(1-V255)))</f>
        <v>0.21518200036009</v>
      </c>
      <c r="X255" s="24" t="n">
        <f aca="true">RAND()</f>
        <v>0.671340805290074</v>
      </c>
      <c r="Y255" s="26" t="n">
        <f aca="false">IF(X255&lt;=(Datos!$D$27-Datos!$C$27)/(Datos!$E$27-Datos!$C$27),Datos!$C$27+SQRT((Datos!$E$27-Datos!$C$27)*(Datos!$D$27-Datos!$C$27)*X255),Datos!$E$27-SQRT((Datos!$E$27-Datos!$C$27)*(Datos!$E$27-Datos!$D$27)*(1-X255)))</f>
        <v>0.237872103643386</v>
      </c>
      <c r="Z255" s="24" t="n">
        <f aca="false">(1+Q255)</f>
        <v>1.16187163142481</v>
      </c>
      <c r="AA255" s="24" t="n">
        <f aca="false">Z255*(1+S255)</f>
        <v>1.34737482207015</v>
      </c>
      <c r="AB255" s="24" t="n">
        <f aca="false">AA255*(1+U255)</f>
        <v>1.56781596046207</v>
      </c>
      <c r="AC255" s="24" t="n">
        <f aca="false">AB255*(1+W255)</f>
        <v>1.90518173503077</v>
      </c>
      <c r="AD255" s="24" t="n">
        <f aca="false">AC255*(1+Y255)</f>
        <v>2.3583713221655</v>
      </c>
      <c r="AE255" s="23" t="n">
        <f aca="false">E255*Q255</f>
        <v>4483.4659511389</v>
      </c>
      <c r="AF255" s="23" t="n">
        <f aca="false">AE255*(1+S255)</f>
        <v>5199.29136299278</v>
      </c>
      <c r="AG255" s="23" t="n">
        <f aca="false">AF255*(1+U255)</f>
        <v>6049.93640111841</v>
      </c>
      <c r="AH255" s="23" t="n">
        <f aca="false">AG255*(1+W255)</f>
        <v>7351.77381796239</v>
      </c>
      <c r="AI255" s="23" t="n">
        <f aca="false">AH255*(1+Y255)</f>
        <v>9100.55572155148</v>
      </c>
      <c r="AJ255" s="25" t="n">
        <f aca="false">G255*Z255</f>
        <v>42536.3001415214</v>
      </c>
      <c r="AK255" s="25" t="n">
        <f aca="false">I255*AA255</f>
        <v>58036.4100567441</v>
      </c>
      <c r="AL255" s="25" t="n">
        <f aca="false">K255*AB255</f>
        <v>60983.2123531002</v>
      </c>
      <c r="AM255" s="25" t="n">
        <f aca="false">M255*AC255</f>
        <v>62827.405763183</v>
      </c>
      <c r="AN255" s="25" t="n">
        <f aca="false">O255*AD255</f>
        <v>90059.0042187756</v>
      </c>
      <c r="AO255" s="25" t="n">
        <f aca="false">C255/Datos!$D$8</f>
        <v>15437.6481185625</v>
      </c>
      <c r="AP255" s="25" t="n">
        <f aca="false">AJ255-AO255</f>
        <v>27098.652022959</v>
      </c>
      <c r="AQ255" s="25" t="n">
        <f aca="false">AK255-AO255</f>
        <v>42598.7619381816</v>
      </c>
      <c r="AR255" s="25" t="n">
        <f aca="false">AL255-AO255</f>
        <v>45545.5642345378</v>
      </c>
      <c r="AS255" s="25" t="n">
        <f aca="false">AM255-AO255</f>
        <v>47389.7576446206</v>
      </c>
      <c r="AT255" s="25" t="n">
        <f aca="false">AN255-AO255</f>
        <v>74621.3561002131</v>
      </c>
      <c r="AU255" s="25" t="n">
        <f aca="false">AP255*Datos!$D$6</f>
        <v>13549.3260114795</v>
      </c>
      <c r="AV255" s="25" t="n">
        <f aca="false">AQ255*Datos!$D$6</f>
        <v>21299.3809690908</v>
      </c>
      <c r="AW255" s="25" t="n">
        <f aca="false">AR255*Datos!$D$6</f>
        <v>22772.7821172689</v>
      </c>
      <c r="AX255" s="25" t="n">
        <f aca="false">AS255*Datos!$D$6</f>
        <v>23694.8788223103</v>
      </c>
      <c r="AY255" s="25" t="n">
        <f aca="false">AT255*Datos!$D$6</f>
        <v>37310.6780501066</v>
      </c>
      <c r="AZ255" s="25" t="n">
        <f aca="false">AJ255-AU255-AE255</f>
        <v>24503.508178903</v>
      </c>
      <c r="BA255" s="25" t="n">
        <f aca="false">AK255-AV255-AF255</f>
        <v>31537.7377246605</v>
      </c>
      <c r="BB255" s="25" t="n">
        <f aca="false">AL255-AW255-AG255</f>
        <v>32160.493834713</v>
      </c>
      <c r="BC255" s="25" t="n">
        <f aca="false">AM255-AX255-AH255</f>
        <v>31780.7531229104</v>
      </c>
      <c r="BD255" s="25" t="n">
        <f aca="false">AN255-AY255-AI255</f>
        <v>43647.7704471176</v>
      </c>
      <c r="BE255" s="25" t="n">
        <f aca="false">AZ255/Z255</f>
        <v>21089.6862580715</v>
      </c>
      <c r="BF255" s="25" t="n">
        <f aca="false">BA255/AA255</f>
        <v>23406.8035175281</v>
      </c>
      <c r="BG255" s="25" t="n">
        <f aca="false">BB255/AB255</f>
        <v>20512.926673635</v>
      </c>
      <c r="BH255" s="25" t="n">
        <f aca="false">BC255/AC255</f>
        <v>16681.2186672559</v>
      </c>
      <c r="BI255" s="25" t="n">
        <f aca="false">BD255/AD255</f>
        <v>18507.5904022779</v>
      </c>
      <c r="BJ255" s="25" t="n">
        <f aca="false">E255*AD255</f>
        <v>65321.3749067739</v>
      </c>
      <c r="BK255" s="25" t="n">
        <f aca="false">0.2*C255*AD255</f>
        <v>36407.7066044999</v>
      </c>
      <c r="BL255" s="25" t="n">
        <f aca="false">BJ255+BK255</f>
        <v>101729.081511274</v>
      </c>
      <c r="BM255" s="25" t="n">
        <f aca="false">BK255*Datos!$D$6</f>
        <v>18203.8533022499</v>
      </c>
      <c r="BN255" s="25" t="n">
        <f aca="false">BL255-BM255</f>
        <v>83525.2282090238</v>
      </c>
      <c r="BO255" s="25" t="n">
        <f aca="false">BN255/AD255</f>
        <v>35416.4873970438</v>
      </c>
      <c r="BP255" s="25" t="n">
        <f aca="false">-(C255+E255)</f>
        <v>-104885.903930575</v>
      </c>
      <c r="BQ255" s="25" t="n">
        <f aca="false">BE255</f>
        <v>21089.6862580715</v>
      </c>
      <c r="BR255" s="25" t="n">
        <f aca="false">BF255</f>
        <v>23406.8035175281</v>
      </c>
      <c r="BS255" s="25" t="n">
        <f aca="false">BG255</f>
        <v>20512.926673635</v>
      </c>
      <c r="BT255" s="25" t="n">
        <f aca="false">BH255</f>
        <v>16681.2186672559</v>
      </c>
      <c r="BU255" s="25" t="n">
        <f aca="false">BI255+BO255</f>
        <v>53924.0777993217</v>
      </c>
      <c r="BV255" s="27" t="n">
        <f aca="false">IFERROR(IRR(BP255:BU255,0.1),NA())*100</f>
        <v>7.98543281888264</v>
      </c>
    </row>
    <row r="256" customFormat="false" ht="15" hidden="false" customHeight="true" outlineLevel="0" collapsed="false">
      <c r="A256" s="23" t="n">
        <v>255</v>
      </c>
      <c r="B256" s="24" t="n">
        <f aca="true">RAND()</f>
        <v>0.301340816992086</v>
      </c>
      <c r="C256" s="25" t="n">
        <f aca="false">IF(B256&lt;=(Datos!$D$14-Datos!$C$14)/(Datos!$E$14-Datos!$C$14),Datos!$C$14+SQRT((Datos!$E$14-Datos!$C$14)*(Datos!$D$14-Datos!$C$14)*B256),Datos!$E$14-SQRT((Datos!$E$14-Datos!$C$14)*(Datos!$E$14-Datos!$D$14)*(1-B256)))</f>
        <v>71045.0173612641</v>
      </c>
      <c r="D256" s="24" t="n">
        <f aca="true">RAND()</f>
        <v>0.670349347381446</v>
      </c>
      <c r="E256" s="25" t="n">
        <f aca="false">IF(D256&lt;=(Datos!$D$15-Datos!$C$15)/(Datos!$E$15-Datos!$C$15),Datos!$C$15+SQRT((Datos!$E$15-Datos!$C$15)*(Datos!$D$15-Datos!$C$15)*D256),Datos!$E$15-SQRT((Datos!$E$15-Datos!$C$15)*(Datos!$E$15-Datos!$D$15)*(1-D256)))</f>
        <v>32968.1014019837</v>
      </c>
      <c r="F256" s="24" t="n">
        <f aca="true">RAND()</f>
        <v>0.0571017341474541</v>
      </c>
      <c r="G256" s="25" t="n">
        <f aca="false">IF(F256&lt;=(Datos!$D$19-Datos!$C$19)/(Datos!$E$19-Datos!$C$19),Datos!$C$19+SQRT((Datos!$E$19-Datos!$C$19)*(Datos!$D$19-Datos!$C$19)*F256),Datos!$E$19-SQRT((Datos!$E$19-Datos!$C$19)*(Datos!$E$19-Datos!$D$19)*(1-F256)))</f>
        <v>32926.6465659724</v>
      </c>
      <c r="H256" s="24" t="n">
        <f aca="true">RAND()</f>
        <v>0.633986705345264</v>
      </c>
      <c r="I256" s="25" t="n">
        <f aca="false">IF(H256&lt;=(Datos!$D$19-Datos!$C$19)/(Datos!$E$19-Datos!$C$19),Datos!$C$19+SQRT((Datos!$E$19-Datos!$C$19)*(Datos!$D$19-Datos!$C$19)*H256),Datos!$E$19-SQRT((Datos!$E$19-Datos!$C$19)*(Datos!$E$19-Datos!$D$19)*(1-H256)))</f>
        <v>39751.820640362</v>
      </c>
      <c r="J256" s="24" t="n">
        <f aca="true">RAND()</f>
        <v>0.0588304493413272</v>
      </c>
      <c r="K256" s="25" t="n">
        <f aca="false">IF(J256&lt;=(Datos!$D$19-Datos!$C$19)/(Datos!$E$19-Datos!$C$19),Datos!$C$19+SQRT((Datos!$E$19-Datos!$C$19)*(Datos!$D$19-Datos!$C$19)*J256),Datos!$E$19-SQRT((Datos!$E$19-Datos!$C$19)*(Datos!$E$19-Datos!$D$19)*(1-J256)))</f>
        <v>32970.6173434488</v>
      </c>
      <c r="L256" s="24" t="n">
        <f aca="true">RAND()</f>
        <v>0.497809924297812</v>
      </c>
      <c r="M256" s="25" t="n">
        <f aca="false">IF(L256&lt;=(Datos!$D$19-Datos!$C$19)/(Datos!$E$19-Datos!$C$19),Datos!$C$19+SQRT((Datos!$E$19-Datos!$C$19)*(Datos!$D$19-Datos!$C$19)*L256),Datos!$E$19-SQRT((Datos!$E$19-Datos!$C$19)*(Datos!$E$19-Datos!$D$19)*(1-L256)))</f>
        <v>38641.2666111324</v>
      </c>
      <c r="N256" s="24" t="n">
        <f aca="true">RAND()</f>
        <v>0.922811827413185</v>
      </c>
      <c r="O256" s="25" t="n">
        <f aca="false">IF(N256&lt;=(Datos!$D$19-Datos!$C$19)/(Datos!$E$19-Datos!$C$19),Datos!$C$19+SQRT((Datos!$E$19-Datos!$C$19)*(Datos!$D$19-Datos!$C$19)*N256),Datos!$E$19-SQRT((Datos!$E$19-Datos!$C$19)*(Datos!$E$19-Datos!$D$19)*(1-N256)))</f>
        <v>42593.9424479013</v>
      </c>
      <c r="P256" s="24" t="n">
        <f aca="true">RAND()</f>
        <v>0.367020184814901</v>
      </c>
      <c r="Q256" s="26" t="n">
        <f aca="false">IF(P256&lt;=(Datos!$D$23-Datos!$C$23)/(Datos!$E$23-Datos!$C$23),Datos!$C$23+SQRT((Datos!$E$23-Datos!$C$23)*(Datos!$D$23-Datos!$C$23)*P256),Datos!$E$23-SQRT((Datos!$E$23-Datos!$C$23)*(Datos!$E$23-Datos!$D$23)*(1-P256)))</f>
        <v>0.145702846781375</v>
      </c>
      <c r="R256" s="24" t="n">
        <f aca="true">RAND()</f>
        <v>0.988864994461111</v>
      </c>
      <c r="S256" s="26" t="n">
        <f aca="false">IF(R256&lt;=(Datos!$D$24-Datos!$C$24)/(Datos!$E$24-Datos!$C$24),Datos!$C$24+SQRT((Datos!$E$24-Datos!$C$24)*(Datos!$D$24-Datos!$C$24)*R256),Datos!$E$24-SQRT((Datos!$E$24-Datos!$C$24)*(Datos!$E$24-Datos!$D$24)*(1-R256)))</f>
        <v>0.175523057966647</v>
      </c>
      <c r="T256" s="24" t="n">
        <f aca="true">RAND()</f>
        <v>0.99493006448802</v>
      </c>
      <c r="U256" s="26" t="n">
        <f aca="false">IF(T256&lt;=(Datos!$D$25-Datos!$C$25)/(Datos!$E$25-Datos!$C$25),Datos!$C$25+SQRT((Datos!$E$25-Datos!$C$25)*(Datos!$D$25-Datos!$C$25)*T256),Datos!$E$25-SQRT((Datos!$E$25-Datos!$C$25)*(Datos!$E$25-Datos!$D$25)*(1-T256)))</f>
        <v>0.216232266008123</v>
      </c>
      <c r="V256" s="24" t="n">
        <f aca="true">RAND()</f>
        <v>0.856522959197581</v>
      </c>
      <c r="W256" s="26" t="n">
        <f aca="false">IF(V256&lt;=(Datos!$D$26-Datos!$C$26)/(Datos!$E$26-Datos!$C$26),Datos!$C$26+SQRT((Datos!$E$26-Datos!$C$26)*(Datos!$D$26-Datos!$C$26)*V256),Datos!$E$26-SQRT((Datos!$E$26-Datos!$C$26)*(Datos!$E$26-Datos!$D$26)*(1-V256)))</f>
        <v>0.227590858052829</v>
      </c>
      <c r="X256" s="24" t="n">
        <f aca="true">RAND()</f>
        <v>0.850370109282023</v>
      </c>
      <c r="Y256" s="26" t="n">
        <f aca="false">IF(X256&lt;=(Datos!$D$27-Datos!$C$27)/(Datos!$E$27-Datos!$C$27),Datos!$C$27+SQRT((Datos!$E$27-Datos!$C$27)*(Datos!$D$27-Datos!$C$27)*X256),Datos!$E$27-SQRT((Datos!$E$27-Datos!$C$27)*(Datos!$E$27-Datos!$D$27)*(1-X256)))</f>
        <v>0.251574634393256</v>
      </c>
      <c r="Z256" s="24" t="n">
        <f aca="false">(1+Q256)</f>
        <v>1.14570284678137</v>
      </c>
      <c r="AA256" s="24" t="n">
        <f aca="false">Z256*(1+S256)</f>
        <v>1.34680011396953</v>
      </c>
      <c r="AB256" s="24" t="n">
        <f aca="false">AA256*(1+U256)</f>
        <v>1.63802175447317</v>
      </c>
      <c r="AC256" s="24" t="n">
        <f aca="false">AB256*(1+W256)</f>
        <v>2.01082053108291</v>
      </c>
      <c r="AD256" s="24" t="n">
        <f aca="false">AC256*(1+Y256)</f>
        <v>2.51669197102055</v>
      </c>
      <c r="AE256" s="23" t="n">
        <f aca="false">E256*Q256</f>
        <v>4803.54622724606</v>
      </c>
      <c r="AF256" s="23" t="n">
        <f aca="false">AE256*(1+S256)</f>
        <v>5646.67935013644</v>
      </c>
      <c r="AG256" s="23" t="n">
        <f aca="false">AF256*(1+U256)</f>
        <v>6867.67362143771</v>
      </c>
      <c r="AH256" s="23" t="n">
        <f aca="false">AG256*(1+W256)</f>
        <v>8430.6933537675</v>
      </c>
      <c r="AI256" s="23" t="n">
        <f aca="false">AH256*(1+Y256)</f>
        <v>10551.6419519232</v>
      </c>
      <c r="AJ256" s="25" t="n">
        <f aca="false">G256*Z256</f>
        <v>37724.1527055988</v>
      </c>
      <c r="AK256" s="25" t="n">
        <f aca="false">I256*AA256</f>
        <v>53537.756568936</v>
      </c>
      <c r="AL256" s="25" t="n">
        <f aca="false">K256*AB256</f>
        <v>54006.5884669795</v>
      </c>
      <c r="AM256" s="25" t="n">
        <f aca="false">M256*AC256</f>
        <v>77700.6522487137</v>
      </c>
      <c r="AN256" s="25" t="n">
        <f aca="false">O256*AD256</f>
        <v>107195.832972745</v>
      </c>
      <c r="AO256" s="25" t="n">
        <f aca="false">C256/Datos!$D$8</f>
        <v>14209.0034722528</v>
      </c>
      <c r="AP256" s="25" t="n">
        <f aca="false">AJ256-AO256</f>
        <v>23515.1492333459</v>
      </c>
      <c r="AQ256" s="25" t="n">
        <f aca="false">AK256-AO256</f>
        <v>39328.7530966832</v>
      </c>
      <c r="AR256" s="25" t="n">
        <f aca="false">AL256-AO256</f>
        <v>39797.5849947266</v>
      </c>
      <c r="AS256" s="25" t="n">
        <f aca="false">AM256-AO256</f>
        <v>63491.6487764609</v>
      </c>
      <c r="AT256" s="25" t="n">
        <f aca="false">AN256-AO256</f>
        <v>92986.8295004918</v>
      </c>
      <c r="AU256" s="25" t="n">
        <f aca="false">AP256*Datos!$D$6</f>
        <v>11757.574616673</v>
      </c>
      <c r="AV256" s="25" t="n">
        <f aca="false">AQ256*Datos!$D$6</f>
        <v>19664.3765483416</v>
      </c>
      <c r="AW256" s="25" t="n">
        <f aca="false">AR256*Datos!$D$6</f>
        <v>19898.7924973633</v>
      </c>
      <c r="AX256" s="25" t="n">
        <f aca="false">AS256*Datos!$D$6</f>
        <v>31745.8243882304</v>
      </c>
      <c r="AY256" s="25" t="n">
        <f aca="false">AT256*Datos!$D$6</f>
        <v>46493.4147502459</v>
      </c>
      <c r="AZ256" s="25" t="n">
        <f aca="false">AJ256-AU256-AE256</f>
        <v>21163.0318616797</v>
      </c>
      <c r="BA256" s="25" t="n">
        <f aca="false">AK256-AV256-AF256</f>
        <v>28226.700670458</v>
      </c>
      <c r="BB256" s="25" t="n">
        <f aca="false">AL256-AW256-AG256</f>
        <v>27240.1223481784</v>
      </c>
      <c r="BC256" s="25" t="n">
        <f aca="false">AM256-AX256-AH256</f>
        <v>37524.1345067158</v>
      </c>
      <c r="BD256" s="25" t="n">
        <f aca="false">AN256-AY256-AI256</f>
        <v>50150.7762705755</v>
      </c>
      <c r="BE256" s="25" t="n">
        <f aca="false">AZ256/Z256</f>
        <v>18471.6586164843</v>
      </c>
      <c r="BF256" s="25" t="n">
        <f aca="false">BA256/AA256</f>
        <v>20958.3444326145</v>
      </c>
      <c r="BG256" s="25" t="n">
        <f aca="false">BB256/AB256</f>
        <v>16629.8904601176</v>
      </c>
      <c r="BH256" s="25" t="n">
        <f aca="false">BC256/AC256</f>
        <v>18661.1057161364</v>
      </c>
      <c r="BI256" s="25" t="n">
        <f aca="false">BD256/AD256</f>
        <v>19927.2604069376</v>
      </c>
      <c r="BJ256" s="25" t="n">
        <f aca="false">E256*AD256</f>
        <v>82970.5560981638</v>
      </c>
      <c r="BK256" s="25" t="n">
        <f aca="false">0.2*C256*AD256</f>
        <v>35759.6849548218</v>
      </c>
      <c r="BL256" s="25" t="n">
        <f aca="false">BJ256+BK256</f>
        <v>118730.241052986</v>
      </c>
      <c r="BM256" s="25" t="n">
        <f aca="false">BK256*Datos!$D$6</f>
        <v>17879.8424774109</v>
      </c>
      <c r="BN256" s="25" t="n">
        <f aca="false">BL256-BM256</f>
        <v>100850.398575575</v>
      </c>
      <c r="BO256" s="25" t="n">
        <f aca="false">BN256/AD256</f>
        <v>40072.6031381102</v>
      </c>
      <c r="BP256" s="25" t="n">
        <f aca="false">-(C256+E256)</f>
        <v>-104013.118763248</v>
      </c>
      <c r="BQ256" s="25" t="n">
        <f aca="false">BE256</f>
        <v>18471.6586164843</v>
      </c>
      <c r="BR256" s="25" t="n">
        <f aca="false">BF256</f>
        <v>20958.3444326145</v>
      </c>
      <c r="BS256" s="25" t="n">
        <f aca="false">BG256</f>
        <v>16629.8904601176</v>
      </c>
      <c r="BT256" s="25" t="n">
        <f aca="false">BH256</f>
        <v>18661.1057161364</v>
      </c>
      <c r="BU256" s="25" t="n">
        <f aca="false">BI256+BO256</f>
        <v>59999.8635450477</v>
      </c>
      <c r="BV256" s="27" t="n">
        <f aca="false">IFERROR(IRR(BP256:BU256,0.1),NA())*100</f>
        <v>7.63810898323333</v>
      </c>
    </row>
    <row r="257" customFormat="false" ht="15" hidden="false" customHeight="true" outlineLevel="0" collapsed="false">
      <c r="A257" s="23" t="n">
        <v>256</v>
      </c>
      <c r="B257" s="24" t="n">
        <f aca="true">RAND()</f>
        <v>0.912209308113381</v>
      </c>
      <c r="C257" s="25" t="n">
        <f aca="false">IF(B257&lt;=(Datos!$D$14-Datos!$C$14)/(Datos!$E$14-Datos!$C$14),Datos!$C$14+SQRT((Datos!$E$14-Datos!$C$14)*(Datos!$D$14-Datos!$C$14)*B257),Datos!$E$14-SQRT((Datos!$E$14-Datos!$C$14)*(Datos!$E$14-Datos!$D$14)*(1-B257)))</f>
        <v>89736.0421735111</v>
      </c>
      <c r="D257" s="24" t="n">
        <f aca="true">RAND()</f>
        <v>0.788857224928948</v>
      </c>
      <c r="E257" s="25" t="n">
        <f aca="false">IF(D257&lt;=(Datos!$D$15-Datos!$C$15)/(Datos!$E$15-Datos!$C$15),Datos!$C$15+SQRT((Datos!$E$15-Datos!$C$15)*(Datos!$D$15-Datos!$C$15)*D257),Datos!$E$15-SQRT((Datos!$E$15-Datos!$C$15)*(Datos!$E$15-Datos!$D$15)*(1-D257)))</f>
        <v>34372.263664611</v>
      </c>
      <c r="F257" s="24" t="n">
        <f aca="true">RAND()</f>
        <v>0.852676016172495</v>
      </c>
      <c r="G257" s="25" t="n">
        <f aca="false">IF(F257&lt;=(Datos!$D$19-Datos!$C$19)/(Datos!$E$19-Datos!$C$19),Datos!$C$19+SQRT((Datos!$E$19-Datos!$C$19)*(Datos!$D$19-Datos!$C$19)*F257),Datos!$E$19-SQRT((Datos!$E$19-Datos!$C$19)*(Datos!$E$19-Datos!$D$19)*(1-F257)))</f>
        <v>41675.951446344</v>
      </c>
      <c r="H257" s="24" t="n">
        <f aca="true">RAND()</f>
        <v>0.323458230885866</v>
      </c>
      <c r="I257" s="25" t="n">
        <f aca="false">IF(H257&lt;=(Datos!$D$19-Datos!$C$19)/(Datos!$E$19-Datos!$C$19),Datos!$C$19+SQRT((Datos!$E$19-Datos!$C$19)*(Datos!$D$19-Datos!$C$19)*H257),Datos!$E$19-SQRT((Datos!$E$19-Datos!$C$19)*(Datos!$E$19-Datos!$D$19)*(1-H257)))</f>
        <v>36965.539076976</v>
      </c>
      <c r="J257" s="24" t="n">
        <f aca="true">RAND()</f>
        <v>0.48198964559856</v>
      </c>
      <c r="K257" s="25" t="n">
        <f aca="false">IF(J257&lt;=(Datos!$D$19-Datos!$C$19)/(Datos!$E$19-Datos!$C$19),Datos!$C$19+SQRT((Datos!$E$19-Datos!$C$19)*(Datos!$D$19-Datos!$C$19)*J257),Datos!$E$19-SQRT((Datos!$E$19-Datos!$C$19)*(Datos!$E$19-Datos!$D$19)*(1-J257)))</f>
        <v>38502.8493365333</v>
      </c>
      <c r="L257" s="24" t="n">
        <f aca="true">RAND()</f>
        <v>0.460182080385824</v>
      </c>
      <c r="M257" s="25" t="n">
        <f aca="false">IF(L257&lt;=(Datos!$D$19-Datos!$C$19)/(Datos!$E$19-Datos!$C$19),Datos!$C$19+SQRT((Datos!$E$19-Datos!$C$19)*(Datos!$D$19-Datos!$C$19)*L257),Datos!$E$19-SQRT((Datos!$E$19-Datos!$C$19)*(Datos!$E$19-Datos!$D$19)*(1-L257)))</f>
        <v>38308.2676929594</v>
      </c>
      <c r="N257" s="24" t="n">
        <f aca="true">RAND()</f>
        <v>0.883741264881803</v>
      </c>
      <c r="O257" s="25" t="n">
        <f aca="false">IF(N257&lt;=(Datos!$D$19-Datos!$C$19)/(Datos!$E$19-Datos!$C$19),Datos!$C$19+SQRT((Datos!$E$19-Datos!$C$19)*(Datos!$D$19-Datos!$C$19)*N257),Datos!$E$19-SQRT((Datos!$E$19-Datos!$C$19)*(Datos!$E$19-Datos!$D$19)*(1-N257)))</f>
        <v>42047.1361132174</v>
      </c>
      <c r="P257" s="24" t="n">
        <f aca="true">RAND()</f>
        <v>0.834107361680638</v>
      </c>
      <c r="Q257" s="26" t="n">
        <f aca="false">IF(P257&lt;=(Datos!$D$23-Datos!$C$23)/(Datos!$E$23-Datos!$C$23),Datos!$C$23+SQRT((Datos!$E$23-Datos!$C$23)*(Datos!$D$23-Datos!$C$23)*P257),Datos!$E$23-SQRT((Datos!$E$23-Datos!$C$23)*(Datos!$E$23-Datos!$D$23)*(1-P257)))</f>
        <v>0.162719758422555</v>
      </c>
      <c r="R257" s="24" t="n">
        <f aca="true">RAND()</f>
        <v>0.0981579721638442</v>
      </c>
      <c r="S257" s="26" t="n">
        <f aca="false">IF(R257&lt;=(Datos!$D$24-Datos!$C$24)/(Datos!$E$24-Datos!$C$24),Datos!$C$24+SQRT((Datos!$E$24-Datos!$C$24)*(Datos!$D$24-Datos!$C$24)*R257),Datos!$E$24-SQRT((Datos!$E$24-Datos!$C$24)*(Datos!$E$24-Datos!$D$24)*(1-R257)))</f>
        <v>0.133292266544684</v>
      </c>
      <c r="T257" s="24" t="n">
        <f aca="true">RAND()</f>
        <v>0.943011645997067</v>
      </c>
      <c r="U257" s="26" t="n">
        <f aca="false">IF(T257&lt;=(Datos!$D$25-Datos!$C$25)/(Datos!$E$25-Datos!$C$25),Datos!$C$25+SQRT((Datos!$E$25-Datos!$C$25)*(Datos!$D$25-Datos!$C$25)*T257),Datos!$E$25-SQRT((Datos!$E$25-Datos!$C$25)*(Datos!$E$25-Datos!$D$25)*(1-T257)))</f>
        <v>0.207368001297965</v>
      </c>
      <c r="V257" s="24" t="n">
        <f aca="true">RAND()</f>
        <v>0.257408303418804</v>
      </c>
      <c r="W257" s="26" t="n">
        <f aca="false">IF(V257&lt;=(Datos!$D$26-Datos!$C$26)/(Datos!$E$26-Datos!$C$26),Datos!$C$26+SQRT((Datos!$E$26-Datos!$C$26)*(Datos!$D$26-Datos!$C$26)*V257),Datos!$E$26-SQRT((Datos!$E$26-Datos!$C$26)*(Datos!$E$26-Datos!$D$26)*(1-V257)))</f>
        <v>0.198983456607961</v>
      </c>
      <c r="X257" s="24" t="n">
        <f aca="true">RAND()</f>
        <v>0.332384141961786</v>
      </c>
      <c r="Y257" s="26" t="n">
        <f aca="false">IF(X257&lt;=(Datos!$D$27-Datos!$C$27)/(Datos!$E$27-Datos!$C$27),Datos!$C$27+SQRT((Datos!$E$27-Datos!$C$27)*(Datos!$D$27-Datos!$C$27)*X257),Datos!$E$27-SQRT((Datos!$E$27-Datos!$C$27)*(Datos!$E$27-Datos!$D$27)*(1-X257)))</f>
        <v>0.219957255937366</v>
      </c>
      <c r="Z257" s="24" t="n">
        <f aca="false">(1+Q257)</f>
        <v>1.16271975842256</v>
      </c>
      <c r="AA257" s="24" t="n">
        <f aca="false">Z257*(1+S257)</f>
        <v>1.31770131037899</v>
      </c>
      <c r="AB257" s="24" t="n">
        <f aca="false">AA257*(1+U257)</f>
        <v>1.59095039741998</v>
      </c>
      <c r="AC257" s="24" t="n">
        <f aca="false">AB257*(1+W257)</f>
        <v>1.90752320679042</v>
      </c>
      <c r="AD257" s="24" t="n">
        <f aca="false">AC257*(1+Y257)</f>
        <v>2.32709677699289</v>
      </c>
      <c r="AE257" s="23" t="n">
        <f aca="false">E257*Q257</f>
        <v>5593.04643994187</v>
      </c>
      <c r="AF257" s="23" t="n">
        <f aca="false">AE257*(1+S257)</f>
        <v>6338.5562768114</v>
      </c>
      <c r="AG257" s="23" t="n">
        <f aca="false">AF257*(1+U257)</f>
        <v>7652.97002304845</v>
      </c>
      <c r="AH257" s="23" t="n">
        <f aca="false">AG257*(1+W257)</f>
        <v>9175.78445155173</v>
      </c>
      <c r="AI257" s="23" t="n">
        <f aca="false">AH257*(1+Y257)</f>
        <v>11194.0648205878</v>
      </c>
      <c r="AJ257" s="25" t="n">
        <f aca="false">G257*Z257</f>
        <v>48457.4521977232</v>
      </c>
      <c r="AK257" s="25" t="n">
        <f aca="false">I257*AA257</f>
        <v>48709.5392805969</v>
      </c>
      <c r="AL257" s="25" t="n">
        <f aca="false">K257*AB257</f>
        <v>61256.1234537594</v>
      </c>
      <c r="AM257" s="25" t="n">
        <f aca="false">M257*AC257</f>
        <v>73073.9096362599</v>
      </c>
      <c r="AN257" s="25" t="n">
        <f aca="false">O257*AD257</f>
        <v>97847.7549308495</v>
      </c>
      <c r="AO257" s="25" t="n">
        <f aca="false">C257/Datos!$D$8</f>
        <v>17947.2084347022</v>
      </c>
      <c r="AP257" s="25" t="n">
        <f aca="false">AJ257-AO257</f>
        <v>30510.243763021</v>
      </c>
      <c r="AQ257" s="25" t="n">
        <f aca="false">AK257-AO257</f>
        <v>30762.3308458947</v>
      </c>
      <c r="AR257" s="25" t="n">
        <f aca="false">AL257-AO257</f>
        <v>43308.9150190572</v>
      </c>
      <c r="AS257" s="25" t="n">
        <f aca="false">AM257-AO257</f>
        <v>55126.7012015577</v>
      </c>
      <c r="AT257" s="25" t="n">
        <f aca="false">AN257-AO257</f>
        <v>79900.5464961472</v>
      </c>
      <c r="AU257" s="25" t="n">
        <f aca="false">AP257*Datos!$D$6</f>
        <v>15255.1218815105</v>
      </c>
      <c r="AV257" s="25" t="n">
        <f aca="false">AQ257*Datos!$D$6</f>
        <v>15381.1654229473</v>
      </c>
      <c r="AW257" s="25" t="n">
        <f aca="false">AR257*Datos!$D$6</f>
        <v>21654.4575095286</v>
      </c>
      <c r="AX257" s="25" t="n">
        <f aca="false">AS257*Datos!$D$6</f>
        <v>27563.3506007789</v>
      </c>
      <c r="AY257" s="25" t="n">
        <f aca="false">AT257*Datos!$D$6</f>
        <v>39950.2732480736</v>
      </c>
      <c r="AZ257" s="25" t="n">
        <f aca="false">AJ257-AU257-AE257</f>
        <v>27609.2838762708</v>
      </c>
      <c r="BA257" s="25" t="n">
        <f aca="false">AK257-AV257-AF257</f>
        <v>26989.8175808382</v>
      </c>
      <c r="BB257" s="25" t="n">
        <f aca="false">AL257-AW257-AG257</f>
        <v>31948.6959211824</v>
      </c>
      <c r="BC257" s="25" t="n">
        <f aca="false">AM257-AX257-AH257</f>
        <v>36334.7745839293</v>
      </c>
      <c r="BD257" s="25" t="n">
        <f aca="false">AN257-AY257-AI257</f>
        <v>46703.416862188</v>
      </c>
      <c r="BE257" s="25" t="n">
        <f aca="false">AZ257/Z257</f>
        <v>23745.4327891769</v>
      </c>
      <c r="BF257" s="25" t="n">
        <f aca="false">BA257/AA257</f>
        <v>20482.500372619</v>
      </c>
      <c r="BG257" s="25" t="n">
        <f aca="false">BB257/AB257</f>
        <v>20081.5160378306</v>
      </c>
      <c r="BH257" s="25" t="n">
        <f aca="false">BC257/AC257</f>
        <v>19048.142876891</v>
      </c>
      <c r="BI257" s="25" t="n">
        <f aca="false">BD257/AD257</f>
        <v>20069.3917519575</v>
      </c>
      <c r="BJ257" s="25" t="n">
        <f aca="false">E257*AD257</f>
        <v>79987.5839918659</v>
      </c>
      <c r="BK257" s="25" t="n">
        <f aca="false">0.2*C257*AD257</f>
        <v>41764.8909044151</v>
      </c>
      <c r="BL257" s="25" t="n">
        <f aca="false">BJ257+BK257</f>
        <v>121752.474896281</v>
      </c>
      <c r="BM257" s="25" t="n">
        <f aca="false">BK257*Datos!$D$6</f>
        <v>20882.4454522075</v>
      </c>
      <c r="BN257" s="25" t="n">
        <f aca="false">BL257-BM257</f>
        <v>100870.029444073</v>
      </c>
      <c r="BO257" s="25" t="n">
        <f aca="false">BN257/AD257</f>
        <v>43345.8678819621</v>
      </c>
      <c r="BP257" s="25" t="n">
        <f aca="false">-(C257+E257)</f>
        <v>-124108.305838122</v>
      </c>
      <c r="BQ257" s="25" t="n">
        <f aca="false">BE257</f>
        <v>23745.4327891769</v>
      </c>
      <c r="BR257" s="25" t="n">
        <f aca="false">BF257</f>
        <v>20482.500372619</v>
      </c>
      <c r="BS257" s="25" t="n">
        <f aca="false">BG257</f>
        <v>20081.5160378306</v>
      </c>
      <c r="BT257" s="25" t="n">
        <f aca="false">BH257</f>
        <v>19048.142876891</v>
      </c>
      <c r="BU257" s="25" t="n">
        <f aca="false">BI257+BO257</f>
        <v>63415.2596339196</v>
      </c>
      <c r="BV257" s="27" t="n">
        <f aca="false">IFERROR(IRR(BP257:BU257,0.1),NA())*100</f>
        <v>4.94799533268484</v>
      </c>
    </row>
    <row r="258" customFormat="false" ht="15" hidden="false" customHeight="true" outlineLevel="0" collapsed="false">
      <c r="A258" s="23" t="n">
        <v>257</v>
      </c>
      <c r="B258" s="24" t="n">
        <f aca="true">RAND()</f>
        <v>0.758207387481118</v>
      </c>
      <c r="C258" s="25" t="n">
        <f aca="false">IF(B258&lt;=(Datos!$D$14-Datos!$C$14)/(Datos!$E$14-Datos!$C$14),Datos!$C$14+SQRT((Datos!$E$14-Datos!$C$14)*(Datos!$D$14-Datos!$C$14)*B258),Datos!$E$14-SQRT((Datos!$E$14-Datos!$C$14)*(Datos!$E$14-Datos!$D$14)*(1-B258)))</f>
        <v>82966.1767350175</v>
      </c>
      <c r="D258" s="24" t="n">
        <f aca="true">RAND()</f>
        <v>0.268597287329084</v>
      </c>
      <c r="E258" s="25" t="n">
        <f aca="false">IF(D258&lt;=(Datos!$D$15-Datos!$C$15)/(Datos!$E$15-Datos!$C$15),Datos!$C$15+SQRT((Datos!$E$15-Datos!$C$15)*(Datos!$D$15-Datos!$C$15)*D258),Datos!$E$15-SQRT((Datos!$E$15-Datos!$C$15)*(Datos!$E$15-Datos!$D$15)*(1-D258)))</f>
        <v>29488.2955060559</v>
      </c>
      <c r="F258" s="24" t="n">
        <f aca="true">RAND()</f>
        <v>0.167799119746283</v>
      </c>
      <c r="G258" s="25" t="n">
        <f aca="false">IF(F258&lt;=(Datos!$D$19-Datos!$C$19)/(Datos!$E$19-Datos!$C$19),Datos!$C$19+SQRT((Datos!$E$19-Datos!$C$19)*(Datos!$D$19-Datos!$C$19)*F258),Datos!$E$19-SQRT((Datos!$E$19-Datos!$C$19)*(Datos!$E$19-Datos!$D$19)*(1-F258)))</f>
        <v>35016.9580386866</v>
      </c>
      <c r="H258" s="24" t="n">
        <f aca="true">RAND()</f>
        <v>0.0103902150855445</v>
      </c>
      <c r="I258" s="25" t="n">
        <f aca="false">IF(H258&lt;=(Datos!$D$19-Datos!$C$19)/(Datos!$E$19-Datos!$C$19),Datos!$C$19+SQRT((Datos!$E$19-Datos!$C$19)*(Datos!$D$19-Datos!$C$19)*H258),Datos!$E$19-SQRT((Datos!$E$19-Datos!$C$19)*(Datos!$E$19-Datos!$D$19)*(1-H258)))</f>
        <v>31248.4118963033</v>
      </c>
      <c r="J258" s="24" t="n">
        <f aca="true">RAND()</f>
        <v>0.309778719613136</v>
      </c>
      <c r="K258" s="25" t="n">
        <f aca="false">IF(J258&lt;=(Datos!$D$19-Datos!$C$19)/(Datos!$E$19-Datos!$C$19),Datos!$C$19+SQRT((Datos!$E$19-Datos!$C$19)*(Datos!$D$19-Datos!$C$19)*J258),Datos!$E$19-SQRT((Datos!$E$19-Datos!$C$19)*(Datos!$E$19-Datos!$D$19)*(1-J258)))</f>
        <v>36816.6566542529</v>
      </c>
      <c r="L258" s="24" t="n">
        <f aca="true">RAND()</f>
        <v>0.327340333848622</v>
      </c>
      <c r="M258" s="25" t="n">
        <f aca="false">IF(L258&lt;=(Datos!$D$19-Datos!$C$19)/(Datos!$E$19-Datos!$C$19),Datos!$C$19+SQRT((Datos!$E$19-Datos!$C$19)*(Datos!$D$19-Datos!$C$19)*L258),Datos!$E$19-SQRT((Datos!$E$19-Datos!$C$19)*(Datos!$E$19-Datos!$D$19)*(1-L258)))</f>
        <v>37007.214145243</v>
      </c>
      <c r="N258" s="24" t="n">
        <f aca="true">RAND()</f>
        <v>0.00851555525059338</v>
      </c>
      <c r="O258" s="25" t="n">
        <f aca="false">IF(N258&lt;=(Datos!$D$19-Datos!$C$19)/(Datos!$E$19-Datos!$C$19),Datos!$C$19+SQRT((Datos!$E$19-Datos!$C$19)*(Datos!$D$19-Datos!$C$19)*N258),Datos!$E$19-SQRT((Datos!$E$19-Datos!$C$19)*(Datos!$E$19-Datos!$D$19)*(1-N258)))</f>
        <v>31130.1917039109</v>
      </c>
      <c r="P258" s="24" t="n">
        <f aca="true">RAND()</f>
        <v>0.278488637121699</v>
      </c>
      <c r="Q258" s="26" t="n">
        <f aca="false">IF(P258&lt;=(Datos!$D$23-Datos!$C$23)/(Datos!$E$23-Datos!$C$23),Datos!$C$23+SQRT((Datos!$E$23-Datos!$C$23)*(Datos!$D$23-Datos!$C$23)*P258),Datos!$E$23-SQRT((Datos!$E$23-Datos!$C$23)*(Datos!$E$23-Datos!$D$23)*(1-P258)))</f>
        <v>0.14238927303016</v>
      </c>
      <c r="R258" s="24" t="n">
        <f aca="true">RAND()</f>
        <v>0.361499267529401</v>
      </c>
      <c r="S258" s="26" t="n">
        <f aca="false">IF(R258&lt;=(Datos!$D$24-Datos!$C$24)/(Datos!$E$24-Datos!$C$24),Datos!$C$24+SQRT((Datos!$E$24-Datos!$C$24)*(Datos!$D$24-Datos!$C$24)*R258),Datos!$E$24-SQRT((Datos!$E$24-Datos!$C$24)*(Datos!$E$24-Datos!$D$24)*(1-R258)))</f>
        <v>0.145508796160402</v>
      </c>
      <c r="T258" s="24" t="n">
        <f aca="true">RAND()</f>
        <v>0.913612134719845</v>
      </c>
      <c r="U258" s="26" t="n">
        <f aca="false">IF(T258&lt;=(Datos!$D$25-Datos!$C$25)/(Datos!$E$25-Datos!$C$25),Datos!$C$25+SQRT((Datos!$E$25-Datos!$C$25)*(Datos!$D$25-Datos!$C$25)*T258),Datos!$E$25-SQRT((Datos!$E$25-Datos!$C$25)*(Datos!$E$25-Datos!$D$25)*(1-T258)))</f>
        <v>0.204447314611797</v>
      </c>
      <c r="V258" s="24" t="n">
        <f aca="true">RAND()</f>
        <v>0.50185506824654</v>
      </c>
      <c r="W258" s="26" t="n">
        <f aca="false">IF(V258&lt;=(Datos!$D$26-Datos!$C$26)/(Datos!$E$26-Datos!$C$26),Datos!$C$26+SQRT((Datos!$E$26-Datos!$C$26)*(Datos!$D$26-Datos!$C$26)*V258),Datos!$E$26-SQRT((Datos!$E$26-Datos!$C$26)*(Datos!$E$26-Datos!$D$26)*(1-V258)))</f>
        <v>0.20824467385905</v>
      </c>
      <c r="X258" s="24" t="n">
        <f aca="true">RAND()</f>
        <v>0.713853508340351</v>
      </c>
      <c r="Y258" s="26" t="n">
        <f aca="false">IF(X258&lt;=(Datos!$D$27-Datos!$C$27)/(Datos!$E$27-Datos!$C$27),Datos!$C$27+SQRT((Datos!$E$27-Datos!$C$27)*(Datos!$D$27-Datos!$C$27)*X258),Datos!$E$27-SQRT((Datos!$E$27-Datos!$C$27)*(Datos!$E$27-Datos!$D$27)*(1-X258)))</f>
        <v>0.240691081737574</v>
      </c>
      <c r="Z258" s="24" t="n">
        <f aca="false">(1+Q258)</f>
        <v>1.14238927303016</v>
      </c>
      <c r="AA258" s="24" t="n">
        <f aca="false">Z258*(1+S258)</f>
        <v>1.30861696089534</v>
      </c>
      <c r="AB258" s="24" t="n">
        <f aca="false">AA258*(1+U258)</f>
        <v>1.57616018440584</v>
      </c>
      <c r="AC258" s="24" t="n">
        <f aca="false">AB258*(1+W258)</f>
        <v>1.90438714795705</v>
      </c>
      <c r="AD258" s="24" t="n">
        <f aca="false">AC258*(1+Y258)</f>
        <v>2.36275615064597</v>
      </c>
      <c r="AE258" s="23" t="n">
        <f aca="false">E258*Q258</f>
        <v>4198.81696000583</v>
      </c>
      <c r="AF258" s="23" t="n">
        <f aca="false">AE258*(1+S258)</f>
        <v>4809.78176115416</v>
      </c>
      <c r="AG258" s="23" t="n">
        <f aca="false">AF258*(1+U258)</f>
        <v>5793.12872609093</v>
      </c>
      <c r="AH258" s="23" t="n">
        <f aca="false">AG258*(1+W258)</f>
        <v>6999.51692827922</v>
      </c>
      <c r="AI258" s="23" t="n">
        <f aca="false">AH258*(1+Y258)</f>
        <v>8684.23822938721</v>
      </c>
      <c r="AJ258" s="25" t="n">
        <f aca="false">G258*Z258</f>
        <v>40002.9972375429</v>
      </c>
      <c r="AK258" s="25" t="n">
        <f aca="false">I258*AA258</f>
        <v>40892.2018085461</v>
      </c>
      <c r="AL258" s="25" t="n">
        <f aca="false">K258*AB258</f>
        <v>58028.9483413736</v>
      </c>
      <c r="AM258" s="25" t="n">
        <f aca="false">M258*AC258</f>
        <v>70476.0629998951</v>
      </c>
      <c r="AN258" s="25" t="n">
        <f aca="false">O258*AD258</f>
        <v>73553.0519192035</v>
      </c>
      <c r="AO258" s="25" t="n">
        <f aca="false">C258/Datos!$D$8</f>
        <v>16593.2353470035</v>
      </c>
      <c r="AP258" s="25" t="n">
        <f aca="false">AJ258-AO258</f>
        <v>23409.7618905394</v>
      </c>
      <c r="AQ258" s="25" t="n">
        <f aca="false">AK258-AO258</f>
        <v>24298.9664615426</v>
      </c>
      <c r="AR258" s="25" t="n">
        <f aca="false">AL258-AO258</f>
        <v>41435.7129943701</v>
      </c>
      <c r="AS258" s="25" t="n">
        <f aca="false">AM258-AO258</f>
        <v>53882.8276528916</v>
      </c>
      <c r="AT258" s="25" t="n">
        <f aca="false">AN258-AO258</f>
        <v>56959.8165722</v>
      </c>
      <c r="AU258" s="25" t="n">
        <f aca="false">AP258*Datos!$D$6</f>
        <v>11704.8809452697</v>
      </c>
      <c r="AV258" s="25" t="n">
        <f aca="false">AQ258*Datos!$D$6</f>
        <v>12149.4832307713</v>
      </c>
      <c r="AW258" s="25" t="n">
        <f aca="false">AR258*Datos!$D$6</f>
        <v>20717.8564971851</v>
      </c>
      <c r="AX258" s="25" t="n">
        <f aca="false">AS258*Datos!$D$6</f>
        <v>26941.4138264458</v>
      </c>
      <c r="AY258" s="25" t="n">
        <f aca="false">AT258*Datos!$D$6</f>
        <v>28479.9082861</v>
      </c>
      <c r="AZ258" s="25" t="n">
        <f aca="false">AJ258-AU258-AE258</f>
        <v>24099.2993322674</v>
      </c>
      <c r="BA258" s="25" t="n">
        <f aca="false">AK258-AV258-AF258</f>
        <v>23932.9368166206</v>
      </c>
      <c r="BB258" s="25" t="n">
        <f aca="false">AL258-AW258-AG258</f>
        <v>31517.9631180976</v>
      </c>
      <c r="BC258" s="25" t="n">
        <f aca="false">AM258-AX258-AH258</f>
        <v>36535.1322451701</v>
      </c>
      <c r="BD258" s="25" t="n">
        <f aca="false">AN258-AY258-AI258</f>
        <v>36388.9054037163</v>
      </c>
      <c r="BE258" s="25" t="n">
        <f aca="false">AZ258/Z258</f>
        <v>21095.5231296461</v>
      </c>
      <c r="BF258" s="25" t="n">
        <f aca="false">BA258/AA258</f>
        <v>18288.7258317714</v>
      </c>
      <c r="BG258" s="25" t="n">
        <f aca="false">BB258/AB258</f>
        <v>19996.6751031583</v>
      </c>
      <c r="BH258" s="25" t="n">
        <f aca="false">BC258/AC258</f>
        <v>19184.7189708056</v>
      </c>
      <c r="BI258" s="25" t="n">
        <f aca="false">BD258/AD258</f>
        <v>15401.0414463497</v>
      </c>
      <c r="BJ258" s="25" t="n">
        <f aca="false">E258*AD258</f>
        <v>69673.6515789993</v>
      </c>
      <c r="BK258" s="25" t="n">
        <f aca="false">0.2*C258*AD258</f>
        <v>39205.7688752486</v>
      </c>
      <c r="BL258" s="25" t="n">
        <f aca="false">BJ258+BK258</f>
        <v>108879.420454248</v>
      </c>
      <c r="BM258" s="25" t="n">
        <f aca="false">BK258*Datos!$D$6</f>
        <v>19602.8844376243</v>
      </c>
      <c r="BN258" s="25" t="n">
        <f aca="false">BL258-BM258</f>
        <v>89276.5360166236</v>
      </c>
      <c r="BO258" s="25" t="n">
        <f aca="false">BN258/AD258</f>
        <v>37784.9131795576</v>
      </c>
      <c r="BP258" s="25" t="n">
        <f aca="false">-(C258+E258)</f>
        <v>-112454.472241073</v>
      </c>
      <c r="BQ258" s="25" t="n">
        <f aca="false">BE258</f>
        <v>21095.5231296461</v>
      </c>
      <c r="BR258" s="25" t="n">
        <f aca="false">BF258</f>
        <v>18288.7258317714</v>
      </c>
      <c r="BS258" s="25" t="n">
        <f aca="false">BG258</f>
        <v>19996.6751031583</v>
      </c>
      <c r="BT258" s="25" t="n">
        <f aca="false">BH258</f>
        <v>19184.7189708056</v>
      </c>
      <c r="BU258" s="25" t="n">
        <f aca="false">BI258+BO258</f>
        <v>53185.9546259074</v>
      </c>
      <c r="BV258" s="27" t="n">
        <f aca="false">IFERROR(IRR(BP258:BU258,0.1),NA())*100</f>
        <v>4.71058581915156</v>
      </c>
    </row>
    <row r="259" customFormat="false" ht="15" hidden="false" customHeight="true" outlineLevel="0" collapsed="false">
      <c r="A259" s="23" t="n">
        <v>258</v>
      </c>
      <c r="B259" s="24" t="n">
        <f aca="true">RAND()</f>
        <v>0.390339393594651</v>
      </c>
      <c r="C259" s="25" t="n">
        <f aca="false">IF(B259&lt;=(Datos!$D$14-Datos!$C$14)/(Datos!$E$14-Datos!$C$14),Datos!$C$14+SQRT((Datos!$E$14-Datos!$C$14)*(Datos!$D$14-Datos!$C$14)*B259),Datos!$E$14-SQRT((Datos!$E$14-Datos!$C$14)*(Datos!$E$14-Datos!$D$14)*(1-B259)))</f>
        <v>72952.0291392049</v>
      </c>
      <c r="D259" s="24" t="n">
        <f aca="true">RAND()</f>
        <v>0.382478538391532</v>
      </c>
      <c r="E259" s="25" t="n">
        <f aca="false">IF(D259&lt;=(Datos!$D$15-Datos!$C$15)/(Datos!$E$15-Datos!$C$15),Datos!$C$15+SQRT((Datos!$E$15-Datos!$C$15)*(Datos!$D$15-Datos!$C$15)*D259),Datos!$E$15-SQRT((Datos!$E$15-Datos!$C$15)*(Datos!$E$15-Datos!$D$15)*(1-D259)))</f>
        <v>30375.6444765756</v>
      </c>
      <c r="F259" s="24" t="n">
        <f aca="true">RAND()</f>
        <v>0.127388243784586</v>
      </c>
      <c r="G259" s="25" t="n">
        <f aca="false">IF(F259&lt;=(Datos!$D$19-Datos!$C$19)/(Datos!$E$19-Datos!$C$19),Datos!$C$19+SQRT((Datos!$E$19-Datos!$C$19)*(Datos!$D$19-Datos!$C$19)*F259),Datos!$E$19-SQRT((Datos!$E$19-Datos!$C$19)*(Datos!$E$19-Datos!$D$19)*(1-F259)))</f>
        <v>34371.2968976824</v>
      </c>
      <c r="H259" s="24" t="n">
        <f aca="true">RAND()</f>
        <v>0.381269072771328</v>
      </c>
      <c r="I259" s="25" t="n">
        <f aca="false">IF(H259&lt;=(Datos!$D$19-Datos!$C$19)/(Datos!$E$19-Datos!$C$19),Datos!$C$19+SQRT((Datos!$E$19-Datos!$C$19)*(Datos!$D$19-Datos!$C$19)*H259),Datos!$E$19-SQRT((Datos!$E$19-Datos!$C$19)*(Datos!$E$19-Datos!$D$19)*(1-H259)))</f>
        <v>37562.4308866726</v>
      </c>
      <c r="J259" s="24" t="n">
        <f aca="true">RAND()</f>
        <v>0.710128175524017</v>
      </c>
      <c r="K259" s="25" t="n">
        <f aca="false">IF(J259&lt;=(Datos!$D$19-Datos!$C$19)/(Datos!$E$19-Datos!$C$19),Datos!$C$19+SQRT((Datos!$E$19-Datos!$C$19)*(Datos!$D$19-Datos!$C$19)*J259),Datos!$E$19-SQRT((Datos!$E$19-Datos!$C$19)*(Datos!$E$19-Datos!$D$19)*(1-J259)))</f>
        <v>40337.3412267571</v>
      </c>
      <c r="L259" s="24" t="n">
        <f aca="true">RAND()</f>
        <v>0.104176942077751</v>
      </c>
      <c r="M259" s="25" t="n">
        <f aca="false">IF(L259&lt;=(Datos!$D$19-Datos!$C$19)/(Datos!$E$19-Datos!$C$19),Datos!$C$19+SQRT((Datos!$E$19-Datos!$C$19)*(Datos!$D$19-Datos!$C$19)*L259),Datos!$E$19-SQRT((Datos!$E$19-Datos!$C$19)*(Datos!$E$19-Datos!$D$19)*(1-L259)))</f>
        <v>33953.0420326203</v>
      </c>
      <c r="N259" s="24" t="n">
        <f aca="true">RAND()</f>
        <v>0.789283053944617</v>
      </c>
      <c r="O259" s="25" t="n">
        <f aca="false">IF(N259&lt;=(Datos!$D$19-Datos!$C$19)/(Datos!$E$19-Datos!$C$19),Datos!$C$19+SQRT((Datos!$E$19-Datos!$C$19)*(Datos!$D$19-Datos!$C$19)*N259),Datos!$E$19-SQRT((Datos!$E$19-Datos!$C$19)*(Datos!$E$19-Datos!$D$19)*(1-N259)))</f>
        <v>41024.6043021916</v>
      </c>
      <c r="P259" s="24" t="n">
        <f aca="true">RAND()</f>
        <v>0.0314006066585015</v>
      </c>
      <c r="Q259" s="26" t="n">
        <f aca="false">IF(P259&lt;=(Datos!$D$23-Datos!$C$23)/(Datos!$E$23-Datos!$C$23),Datos!$C$23+SQRT((Datos!$E$23-Datos!$C$23)*(Datos!$D$23-Datos!$C$23)*P259),Datos!$E$23-SQRT((Datos!$E$23-Datos!$C$23)*(Datos!$E$23-Datos!$D$23)*(1-P259)))</f>
        <v>0.127518051076263</v>
      </c>
      <c r="R259" s="24" t="n">
        <f aca="true">RAND()</f>
        <v>0.93615547288428</v>
      </c>
      <c r="S259" s="26" t="n">
        <f aca="false">IF(R259&lt;=(Datos!$D$24-Datos!$C$24)/(Datos!$E$24-Datos!$C$24),Datos!$C$24+SQRT((Datos!$E$24-Datos!$C$24)*(Datos!$D$24-Datos!$C$24)*R259),Datos!$E$24-SQRT((Datos!$E$24-Datos!$C$24)*(Datos!$E$24-Datos!$D$24)*(1-R259)))</f>
        <v>0.169279918432759</v>
      </c>
      <c r="T259" s="24" t="n">
        <f aca="true">RAND()</f>
        <v>0.0784293569832029</v>
      </c>
      <c r="U259" s="26" t="n">
        <f aca="false">IF(T259&lt;=(Datos!$D$25-Datos!$C$25)/(Datos!$E$25-Datos!$C$25),Datos!$C$25+SQRT((Datos!$E$25-Datos!$C$25)*(Datos!$D$25-Datos!$C$25)*T259),Datos!$E$25-SQRT((Datos!$E$25-Datos!$C$25)*(Datos!$E$25-Datos!$D$25)*(1-T259)))</f>
        <v>0.162833614053131</v>
      </c>
      <c r="V259" s="24" t="n">
        <f aca="true">RAND()</f>
        <v>0.101058574652233</v>
      </c>
      <c r="W259" s="26" t="n">
        <f aca="false">IF(V259&lt;=(Datos!$D$26-Datos!$C$26)/(Datos!$E$26-Datos!$C$26),Datos!$C$26+SQRT((Datos!$E$26-Datos!$C$26)*(Datos!$D$26-Datos!$C$26)*V259),Datos!$E$26-SQRT((Datos!$E$26-Datos!$C$26)*(Datos!$E$26-Datos!$D$26)*(1-V259)))</f>
        <v>0.191894620822587</v>
      </c>
      <c r="X259" s="24" t="n">
        <f aca="true">RAND()</f>
        <v>0.337284195030196</v>
      </c>
      <c r="Y259" s="26" t="n">
        <f aca="false">IF(X259&lt;=(Datos!$D$27-Datos!$C$27)/(Datos!$E$27-Datos!$C$27),Datos!$C$27+SQRT((Datos!$E$27-Datos!$C$27)*(Datos!$D$27-Datos!$C$27)*X259),Datos!$E$27-SQRT((Datos!$E$27-Datos!$C$27)*(Datos!$E$27-Datos!$D$27)*(1-X259)))</f>
        <v>0.220178052966851</v>
      </c>
      <c r="Z259" s="24" t="n">
        <f aca="false">(1+Q259)</f>
        <v>1.12751805107626</v>
      </c>
      <c r="AA259" s="24" t="n">
        <f aca="false">Z259*(1+S259)</f>
        <v>1.31838421479392</v>
      </c>
      <c r="AB259" s="24" t="n">
        <f aca="false">AA259*(1+U259)</f>
        <v>1.53306148119941</v>
      </c>
      <c r="AC259" s="24" t="n">
        <f aca="false">AB259*(1+W259)</f>
        <v>1.82724773283188</v>
      </c>
      <c r="AD259" s="24" t="n">
        <f aca="false">AC259*(1+Y259)</f>
        <v>2.2295675809349</v>
      </c>
      <c r="AE259" s="23" t="n">
        <f aca="false">E259*Q259</f>
        <v>3873.44298383838</v>
      </c>
      <c r="AF259" s="23" t="n">
        <f aca="false">AE259*(1+S259)</f>
        <v>4529.13909619648</v>
      </c>
      <c r="AG259" s="23" t="n">
        <f aca="false">AF259*(1+U259)</f>
        <v>5266.63518377949</v>
      </c>
      <c r="AH259" s="23" t="n">
        <f aca="false">AG259*(1+W259)</f>
        <v>6277.27414538175</v>
      </c>
      <c r="AI259" s="23" t="n">
        <f aca="false">AH259*(1+Y259)</f>
        <v>7659.39214465105</v>
      </c>
      <c r="AJ259" s="25" t="n">
        <f aca="false">G259*Z259</f>
        <v>38754.2576910385</v>
      </c>
      <c r="AK259" s="25" t="n">
        <f aca="false">I259*AA259</f>
        <v>49521.7159502766</v>
      </c>
      <c r="AL259" s="25" t="n">
        <f aca="false">K259*AB259</f>
        <v>61839.6240887383</v>
      </c>
      <c r="AM259" s="25" t="n">
        <f aca="false">M259*AC259</f>
        <v>62040.6190768511</v>
      </c>
      <c r="AN259" s="25" t="n">
        <f aca="false">O259*AD259</f>
        <v>91467.1277728488</v>
      </c>
      <c r="AO259" s="25" t="n">
        <f aca="false">C259/Datos!$D$8</f>
        <v>14590.405827841</v>
      </c>
      <c r="AP259" s="25" t="n">
        <f aca="false">AJ259-AO259</f>
        <v>24163.8518631975</v>
      </c>
      <c r="AQ259" s="25" t="n">
        <f aca="false">AK259-AO259</f>
        <v>34931.3101224356</v>
      </c>
      <c r="AR259" s="25" t="n">
        <f aca="false">AL259-AO259</f>
        <v>47249.2182608973</v>
      </c>
      <c r="AS259" s="25" t="n">
        <f aca="false">AM259-AO259</f>
        <v>47450.2132490101</v>
      </c>
      <c r="AT259" s="25" t="n">
        <f aca="false">AN259-AO259</f>
        <v>76876.7219450078</v>
      </c>
      <c r="AU259" s="25" t="n">
        <f aca="false">AP259*Datos!$D$6</f>
        <v>12081.9259315987</v>
      </c>
      <c r="AV259" s="25" t="n">
        <f aca="false">AQ259*Datos!$D$6</f>
        <v>17465.6550612178</v>
      </c>
      <c r="AW259" s="25" t="n">
        <f aca="false">AR259*Datos!$D$6</f>
        <v>23624.6091304487</v>
      </c>
      <c r="AX259" s="25" t="n">
        <f aca="false">AS259*Datos!$D$6</f>
        <v>23725.106624505</v>
      </c>
      <c r="AY259" s="25" t="n">
        <f aca="false">AT259*Datos!$D$6</f>
        <v>38438.3609725039</v>
      </c>
      <c r="AZ259" s="25" t="n">
        <f aca="false">AJ259-AU259-AE259</f>
        <v>22798.8887756014</v>
      </c>
      <c r="BA259" s="25" t="n">
        <f aca="false">AK259-AV259-AF259</f>
        <v>27526.9217928623</v>
      </c>
      <c r="BB259" s="25" t="n">
        <f aca="false">AL259-AW259-AG259</f>
        <v>32948.3797745102</v>
      </c>
      <c r="BC259" s="25" t="n">
        <f aca="false">AM259-AX259-AH259</f>
        <v>32038.2383069643</v>
      </c>
      <c r="BD259" s="25" t="n">
        <f aca="false">AN259-AY259-AI259</f>
        <v>45369.3746556938</v>
      </c>
      <c r="BE259" s="25" t="n">
        <f aca="false">AZ259/Z259</f>
        <v>20220.420199782</v>
      </c>
      <c r="BF259" s="25" t="n">
        <f aca="false">BA259/AA259</f>
        <v>20879.2865417955</v>
      </c>
      <c r="BG259" s="25" t="n">
        <f aca="false">BB259/AB259</f>
        <v>21491.8841667932</v>
      </c>
      <c r="BH259" s="25" t="n">
        <f aca="false">BC259/AC259</f>
        <v>17533.6040818675</v>
      </c>
      <c r="BI259" s="25" t="n">
        <f aca="false">BD259/AD259</f>
        <v>20348.9569204579</v>
      </c>
      <c r="BJ259" s="25" t="n">
        <f aca="false">E259*AD259</f>
        <v>67724.5521749772</v>
      </c>
      <c r="BK259" s="25" t="n">
        <f aca="false">0.2*C259*AD259</f>
        <v>32530.2958264379</v>
      </c>
      <c r="BL259" s="25" t="n">
        <f aca="false">BJ259+BK259</f>
        <v>100254.848001415</v>
      </c>
      <c r="BM259" s="25" t="n">
        <f aca="false">BK259*Datos!$D$6</f>
        <v>16265.1479132189</v>
      </c>
      <c r="BN259" s="25" t="n">
        <f aca="false">BL259-BM259</f>
        <v>83989.7000881961</v>
      </c>
      <c r="BO259" s="25" t="n">
        <f aca="false">BN259/AD259</f>
        <v>37670.8473904961</v>
      </c>
      <c r="BP259" s="25" t="n">
        <f aca="false">-(C259+E259)</f>
        <v>-103327.673615781</v>
      </c>
      <c r="BQ259" s="25" t="n">
        <f aca="false">BE259</f>
        <v>20220.420199782</v>
      </c>
      <c r="BR259" s="25" t="n">
        <f aca="false">BF259</f>
        <v>20879.2865417955</v>
      </c>
      <c r="BS259" s="25" t="n">
        <f aca="false">BG259</f>
        <v>21491.8841667932</v>
      </c>
      <c r="BT259" s="25" t="n">
        <f aca="false">BH259</f>
        <v>17533.6040818675</v>
      </c>
      <c r="BU259" s="25" t="n">
        <f aca="false">BI259+BO259</f>
        <v>58019.804310954</v>
      </c>
      <c r="BV259" s="27" t="n">
        <f aca="false">IFERROR(IRR(BP259:BU259,0.1),NA())*100</f>
        <v>8.84827351664442</v>
      </c>
    </row>
    <row r="260" customFormat="false" ht="15" hidden="false" customHeight="true" outlineLevel="0" collapsed="false">
      <c r="A260" s="23" t="n">
        <v>259</v>
      </c>
      <c r="B260" s="24" t="n">
        <f aca="true">RAND()</f>
        <v>0.0486899573533987</v>
      </c>
      <c r="C260" s="25" t="n">
        <f aca="false">IF(B260&lt;=(Datos!$D$14-Datos!$C$14)/(Datos!$E$14-Datos!$C$14),Datos!$C$14+SQRT((Datos!$E$14-Datos!$C$14)*(Datos!$D$14-Datos!$C$14)*B260),Datos!$E$14-SQRT((Datos!$E$14-Datos!$C$14)*(Datos!$E$14-Datos!$D$14)*(1-B260)))</f>
        <v>64413.1601989232</v>
      </c>
      <c r="D260" s="24" t="n">
        <f aca="true">RAND()</f>
        <v>0.597461167278258</v>
      </c>
      <c r="E260" s="25" t="n">
        <f aca="false">IF(D260&lt;=(Datos!$D$15-Datos!$C$15)/(Datos!$E$15-Datos!$C$15),Datos!$C$15+SQRT((Datos!$E$15-Datos!$C$15)*(Datos!$D$15-Datos!$C$15)*D260),Datos!$E$15-SQRT((Datos!$E$15-Datos!$C$15)*(Datos!$E$15-Datos!$D$15)*(1-D260)))</f>
        <v>32229.4900483777</v>
      </c>
      <c r="F260" s="24" t="n">
        <f aca="true">RAND()</f>
        <v>0.245801308861955</v>
      </c>
      <c r="G260" s="25" t="n">
        <f aca="false">IF(F260&lt;=(Datos!$D$19-Datos!$C$19)/(Datos!$E$19-Datos!$C$19),Datos!$C$19+SQRT((Datos!$E$19-Datos!$C$19)*(Datos!$D$19-Datos!$C$19)*F260),Datos!$E$19-SQRT((Datos!$E$19-Datos!$C$19)*(Datos!$E$19-Datos!$D$19)*(1-F260)))</f>
        <v>36072.0833598768</v>
      </c>
      <c r="H260" s="24" t="n">
        <f aca="true">RAND()</f>
        <v>0.251446531964867</v>
      </c>
      <c r="I260" s="25" t="n">
        <f aca="false">IF(H260&lt;=(Datos!$D$19-Datos!$C$19)/(Datos!$E$19-Datos!$C$19),Datos!$C$19+SQRT((Datos!$E$19-Datos!$C$19)*(Datos!$D$19-Datos!$C$19)*H260),Datos!$E$19-SQRT((Datos!$E$19-Datos!$C$19)*(Datos!$E$19-Datos!$D$19)*(1-H260)))</f>
        <v>36141.4151296529</v>
      </c>
      <c r="J260" s="24" t="n">
        <f aca="true">RAND()</f>
        <v>0.337208478889757</v>
      </c>
      <c r="K260" s="25" t="n">
        <f aca="false">IF(J260&lt;=(Datos!$D$19-Datos!$C$19)/(Datos!$E$19-Datos!$C$19),Datos!$C$19+SQRT((Datos!$E$19-Datos!$C$19)*(Datos!$D$19-Datos!$C$19)*J260),Datos!$E$19-SQRT((Datos!$E$19-Datos!$C$19)*(Datos!$E$19-Datos!$D$19)*(1-J260)))</f>
        <v>37112.0511692102</v>
      </c>
      <c r="L260" s="24" t="n">
        <f aca="true">RAND()</f>
        <v>0.296182976889495</v>
      </c>
      <c r="M260" s="25" t="n">
        <f aca="false">IF(L260&lt;=(Datos!$D$19-Datos!$C$19)/(Datos!$E$19-Datos!$C$19),Datos!$C$19+SQRT((Datos!$E$19-Datos!$C$19)*(Datos!$D$19-Datos!$C$19)*L260),Datos!$E$19-SQRT((Datos!$E$19-Datos!$C$19)*(Datos!$E$19-Datos!$D$19)*(1-L260)))</f>
        <v>36665.3917014249</v>
      </c>
      <c r="N260" s="24" t="n">
        <f aca="true">RAND()</f>
        <v>0.720483253267153</v>
      </c>
      <c r="O260" s="25" t="n">
        <f aca="false">IF(N260&lt;=(Datos!$D$19-Datos!$C$19)/(Datos!$E$19-Datos!$C$19),Datos!$C$19+SQRT((Datos!$E$19-Datos!$C$19)*(Datos!$D$19-Datos!$C$19)*N260),Datos!$E$19-SQRT((Datos!$E$19-Datos!$C$19)*(Datos!$E$19-Datos!$D$19)*(1-N260)))</f>
        <v>40421.3805568749</v>
      </c>
      <c r="P260" s="24" t="n">
        <f aca="true">RAND()</f>
        <v>0.347153670486691</v>
      </c>
      <c r="Q260" s="26" t="n">
        <f aca="false">IF(P260&lt;=(Datos!$D$23-Datos!$C$23)/(Datos!$E$23-Datos!$C$23),Datos!$C$23+SQRT((Datos!$E$23-Datos!$C$23)*(Datos!$D$23-Datos!$C$23)*P260),Datos!$E$23-SQRT((Datos!$E$23-Datos!$C$23)*(Datos!$E$23-Datos!$D$23)*(1-P260)))</f>
        <v>0.144997532015702</v>
      </c>
      <c r="R260" s="24" t="n">
        <f aca="true">RAND()</f>
        <v>0.747897629785317</v>
      </c>
      <c r="S260" s="26" t="n">
        <f aca="false">IF(R260&lt;=(Datos!$D$24-Datos!$C$24)/(Datos!$E$24-Datos!$C$24),Datos!$C$24+SQRT((Datos!$E$24-Datos!$C$24)*(Datos!$D$24-Datos!$C$24)*R260),Datos!$E$24-SQRT((Datos!$E$24-Datos!$C$24)*(Datos!$E$24-Datos!$D$24)*(1-R260)))</f>
        <v>0.158697787288959</v>
      </c>
      <c r="T260" s="24" t="n">
        <f aca="true">RAND()</f>
        <v>0.0900049723282279</v>
      </c>
      <c r="U260" s="26" t="n">
        <f aca="false">IF(T260&lt;=(Datos!$D$25-Datos!$C$25)/(Datos!$E$25-Datos!$C$25),Datos!$C$25+SQRT((Datos!$E$25-Datos!$C$25)*(Datos!$D$25-Datos!$C$25)*T260),Datos!$E$25-SQRT((Datos!$E$25-Datos!$C$25)*(Datos!$E$25-Datos!$D$25)*(1-T260)))</f>
        <v>0.163748106847464</v>
      </c>
      <c r="V260" s="24" t="n">
        <f aca="true">RAND()</f>
        <v>0.322978435225647</v>
      </c>
      <c r="W260" s="26" t="n">
        <f aca="false">IF(V260&lt;=(Datos!$D$26-Datos!$C$26)/(Datos!$E$26-Datos!$C$26),Datos!$C$26+SQRT((Datos!$E$26-Datos!$C$26)*(Datos!$D$26-Datos!$C$26)*V260),Datos!$E$26-SQRT((Datos!$E$26-Datos!$C$26)*(Datos!$E$26-Datos!$D$26)*(1-V260)))</f>
        <v>0.201321714525774</v>
      </c>
      <c r="X260" s="24" t="n">
        <f aca="true">RAND()</f>
        <v>0.582981262099551</v>
      </c>
      <c r="Y260" s="26" t="n">
        <f aca="false">IF(X260&lt;=(Datos!$D$27-Datos!$C$27)/(Datos!$E$27-Datos!$C$27),Datos!$C$27+SQRT((Datos!$E$27-Datos!$C$27)*(Datos!$D$27-Datos!$C$27)*X260),Datos!$E$27-SQRT((Datos!$E$27-Datos!$C$27)*(Datos!$E$27-Datos!$D$27)*(1-X260)))</f>
        <v>0.23254579908309</v>
      </c>
      <c r="Z260" s="24" t="n">
        <f aca="false">(1+Q260)</f>
        <v>1.1449975320157</v>
      </c>
      <c r="AA260" s="24" t="n">
        <f aca="false">Z260*(1+S260)</f>
        <v>1.32670610679791</v>
      </c>
      <c r="AB260" s="24" t="n">
        <f aca="false">AA260*(1+U260)</f>
        <v>1.54395172012904</v>
      </c>
      <c r="AC260" s="24" t="n">
        <f aca="false">AB260*(1+W260)</f>
        <v>1.85478272757044</v>
      </c>
      <c r="AD260" s="24" t="n">
        <f aca="false">AC260*(1+Y260)</f>
        <v>2.28610465907882</v>
      </c>
      <c r="AE260" s="23" t="n">
        <f aca="false">E260*Q260</f>
        <v>4673.19651513939</v>
      </c>
      <c r="AF260" s="23" t="n">
        <f aca="false">AE260*(1+S260)</f>
        <v>5414.82246165849</v>
      </c>
      <c r="AG260" s="23" t="n">
        <f aca="false">AF260*(1+U260)</f>
        <v>6301.48938867019</v>
      </c>
      <c r="AH260" s="23" t="n">
        <f aca="false">AG260*(1+W260)</f>
        <v>7570.11603646324</v>
      </c>
      <c r="AI260" s="23" t="n">
        <f aca="false">AH260*(1+Y260)</f>
        <v>9330.5147193143</v>
      </c>
      <c r="AJ260" s="25" t="n">
        <f aca="false">G260*Z260</f>
        <v>41302.4464217236</v>
      </c>
      <c r="AK260" s="25" t="n">
        <f aca="false">I260*AA260</f>
        <v>47949.0361608291</v>
      </c>
      <c r="AL260" s="25" t="n">
        <f aca="false">K260*AB260</f>
        <v>57299.215240219</v>
      </c>
      <c r="AM260" s="25" t="n">
        <f aca="false">M260*AC260</f>
        <v>68006.3352274074</v>
      </c>
      <c r="AN260" s="25" t="n">
        <f aca="false">O260*AD260</f>
        <v>92407.5064174696</v>
      </c>
      <c r="AO260" s="25" t="n">
        <f aca="false">C260/Datos!$D$8</f>
        <v>12882.6320397846</v>
      </c>
      <c r="AP260" s="25" t="n">
        <f aca="false">AJ260-AO260</f>
        <v>28419.814381939</v>
      </c>
      <c r="AQ260" s="25" t="n">
        <f aca="false">AK260-AO260</f>
        <v>35066.4041210444</v>
      </c>
      <c r="AR260" s="25" t="n">
        <f aca="false">AL260-AO260</f>
        <v>44416.5832004344</v>
      </c>
      <c r="AS260" s="25" t="n">
        <f aca="false">AM260-AO260</f>
        <v>55123.7031876227</v>
      </c>
      <c r="AT260" s="25" t="n">
        <f aca="false">AN260-AO260</f>
        <v>79524.8743776849</v>
      </c>
      <c r="AU260" s="25" t="n">
        <f aca="false">AP260*Datos!$D$6</f>
        <v>14209.9071909695</v>
      </c>
      <c r="AV260" s="25" t="n">
        <f aca="false">AQ260*Datos!$D$6</f>
        <v>17533.2020605222</v>
      </c>
      <c r="AW260" s="25" t="n">
        <f aca="false">AR260*Datos!$D$6</f>
        <v>22208.2916002172</v>
      </c>
      <c r="AX260" s="25" t="n">
        <f aca="false">AS260*Datos!$D$6</f>
        <v>27561.8515938114</v>
      </c>
      <c r="AY260" s="25" t="n">
        <f aca="false">AT260*Datos!$D$6</f>
        <v>39762.4371888425</v>
      </c>
      <c r="AZ260" s="25" t="n">
        <f aca="false">AJ260-AU260-AE260</f>
        <v>22419.3427156148</v>
      </c>
      <c r="BA260" s="25" t="n">
        <f aca="false">AK260-AV260-AF260</f>
        <v>25001.0116386484</v>
      </c>
      <c r="BB260" s="25" t="n">
        <f aca="false">AL260-AW260-AG260</f>
        <v>28789.4342513316</v>
      </c>
      <c r="BC260" s="25" t="n">
        <f aca="false">AM260-AX260-AH260</f>
        <v>32874.3675971328</v>
      </c>
      <c r="BD260" s="25" t="n">
        <f aca="false">AN260-AY260-AI260</f>
        <v>43314.5545093128</v>
      </c>
      <c r="BE260" s="25" t="n">
        <f aca="false">AZ260/Z260</f>
        <v>19580.2541828599</v>
      </c>
      <c r="BF260" s="25" t="n">
        <f aca="false">BA260/AA260</f>
        <v>18844.4234262175</v>
      </c>
      <c r="BG260" s="25" t="n">
        <f aca="false">BB260/AB260</f>
        <v>18646.5897061376</v>
      </c>
      <c r="BH260" s="25" t="n">
        <f aca="false">BC260/AC260</f>
        <v>17724.1070387768</v>
      </c>
      <c r="BI260" s="25" t="n">
        <f aca="false">BD260/AD260</f>
        <v>18946.8816912198</v>
      </c>
      <c r="BJ260" s="25" t="n">
        <f aca="false">E260*AD260</f>
        <v>73679.9873593306</v>
      </c>
      <c r="BK260" s="25" t="n">
        <f aca="false">0.2*C260*AD260</f>
        <v>29451.0451273497</v>
      </c>
      <c r="BL260" s="25" t="n">
        <f aca="false">BJ260+BK260</f>
        <v>103131.03248668</v>
      </c>
      <c r="BM260" s="25" t="n">
        <f aca="false">BK260*Datos!$D$6</f>
        <v>14725.5225636749</v>
      </c>
      <c r="BN260" s="25" t="n">
        <f aca="false">BL260-BM260</f>
        <v>88405.5099230055</v>
      </c>
      <c r="BO260" s="25" t="n">
        <f aca="false">BN260/AD260</f>
        <v>38670.80606827</v>
      </c>
      <c r="BP260" s="25" t="n">
        <f aca="false">-(C260+E260)</f>
        <v>-96642.6502473008</v>
      </c>
      <c r="BQ260" s="25" t="n">
        <f aca="false">BE260</f>
        <v>19580.2541828599</v>
      </c>
      <c r="BR260" s="25" t="n">
        <f aca="false">BF260</f>
        <v>18844.4234262175</v>
      </c>
      <c r="BS260" s="25" t="n">
        <f aca="false">BG260</f>
        <v>18646.5897061376</v>
      </c>
      <c r="BT260" s="25" t="n">
        <f aca="false">BH260</f>
        <v>17724.1070387768</v>
      </c>
      <c r="BU260" s="25" t="n">
        <f aca="false">BI260+BO260</f>
        <v>57617.6877594898</v>
      </c>
      <c r="BV260" s="27" t="n">
        <f aca="false">IFERROR(IRR(BP260:BU260,0.1),NA())*100</f>
        <v>9.52918003235584</v>
      </c>
    </row>
    <row r="261" customFormat="false" ht="15" hidden="false" customHeight="true" outlineLevel="0" collapsed="false">
      <c r="A261" s="23" t="n">
        <v>260</v>
      </c>
      <c r="B261" s="24" t="n">
        <f aca="true">RAND()</f>
        <v>0.590059432311599</v>
      </c>
      <c r="C261" s="25" t="n">
        <f aca="false">IF(B261&lt;=(Datos!$D$14-Datos!$C$14)/(Datos!$E$14-Datos!$C$14),Datos!$C$14+SQRT((Datos!$E$14-Datos!$C$14)*(Datos!$D$14-Datos!$C$14)*B261),Datos!$E$14-SQRT((Datos!$E$14-Datos!$C$14)*(Datos!$E$14-Datos!$D$14)*(1-B261)))</f>
        <v>77820.534694766</v>
      </c>
      <c r="D261" s="24" t="n">
        <f aca="true">RAND()</f>
        <v>0.526867496884019</v>
      </c>
      <c r="E261" s="25" t="n">
        <f aca="false">IF(D261&lt;=(Datos!$D$15-Datos!$C$15)/(Datos!$E$15-Datos!$C$15),Datos!$C$15+SQRT((Datos!$E$15-Datos!$C$15)*(Datos!$D$15-Datos!$C$15)*D261),Datos!$E$15-SQRT((Datos!$E$15-Datos!$C$15)*(Datos!$E$15-Datos!$D$15)*(1-D261)))</f>
        <v>31575.6379786124</v>
      </c>
      <c r="F261" s="24" t="n">
        <f aca="true">RAND()</f>
        <v>0.850306375770326</v>
      </c>
      <c r="G261" s="25" t="n">
        <f aca="false">IF(F261&lt;=(Datos!$D$19-Datos!$C$19)/(Datos!$E$19-Datos!$C$19),Datos!$C$19+SQRT((Datos!$E$19-Datos!$C$19)*(Datos!$D$19-Datos!$C$19)*F261),Datos!$E$19-SQRT((Datos!$E$19-Datos!$C$19)*(Datos!$E$19-Datos!$D$19)*(1-F261)))</f>
        <v>41649.3251698761</v>
      </c>
      <c r="H261" s="24" t="n">
        <f aca="true">RAND()</f>
        <v>0.511810993772748</v>
      </c>
      <c r="I261" s="25" t="n">
        <f aca="false">IF(H261&lt;=(Datos!$D$19-Datos!$C$19)/(Datos!$E$19-Datos!$C$19),Datos!$C$19+SQRT((Datos!$E$19-Datos!$C$19)*(Datos!$D$19-Datos!$C$19)*H261),Datos!$E$19-SQRT((Datos!$E$19-Datos!$C$19)*(Datos!$E$19-Datos!$D$19)*(1-H261)))</f>
        <v>38761.9432243032</v>
      </c>
      <c r="J261" s="24" t="n">
        <f aca="true">RAND()</f>
        <v>0.457402336484677</v>
      </c>
      <c r="K261" s="25" t="n">
        <f aca="false">IF(J261&lt;=(Datos!$D$19-Datos!$C$19)/(Datos!$E$19-Datos!$C$19),Datos!$C$19+SQRT((Datos!$E$19-Datos!$C$19)*(Datos!$D$19-Datos!$C$19)*J261),Datos!$E$19-SQRT((Datos!$E$19-Datos!$C$19)*(Datos!$E$19-Datos!$D$19)*(1-J261)))</f>
        <v>38283.1365117751</v>
      </c>
      <c r="L261" s="24" t="n">
        <f aca="true">RAND()</f>
        <v>0.887428562853897</v>
      </c>
      <c r="M261" s="25" t="n">
        <f aca="false">IF(L261&lt;=(Datos!$D$19-Datos!$C$19)/(Datos!$E$19-Datos!$C$19),Datos!$C$19+SQRT((Datos!$E$19-Datos!$C$19)*(Datos!$D$19-Datos!$C$19)*L261),Datos!$E$19-SQRT((Datos!$E$19-Datos!$C$19)*(Datos!$E$19-Datos!$D$19)*(1-L261)))</f>
        <v>42094.3403871138</v>
      </c>
      <c r="N261" s="24" t="n">
        <f aca="true">RAND()</f>
        <v>0.90014659377812</v>
      </c>
      <c r="O261" s="25" t="n">
        <f aca="false">IF(N261&lt;=(Datos!$D$19-Datos!$C$19)/(Datos!$E$19-Datos!$C$19),Datos!$C$19+SQRT((Datos!$E$19-Datos!$C$19)*(Datos!$D$19-Datos!$C$19)*N261),Datos!$E$19-SQRT((Datos!$E$19-Datos!$C$19)*(Datos!$E$19-Datos!$D$19)*(1-N261)))</f>
        <v>42263.3952666413</v>
      </c>
      <c r="P261" s="24" t="n">
        <f aca="true">RAND()</f>
        <v>0.202542238925936</v>
      </c>
      <c r="Q261" s="26" t="n">
        <f aca="false">IF(P261&lt;=(Datos!$D$23-Datos!$C$23)/(Datos!$E$23-Datos!$C$23),Datos!$C$23+SQRT((Datos!$E$23-Datos!$C$23)*(Datos!$D$23-Datos!$C$23)*P261),Datos!$E$23-SQRT((Datos!$E$23-Datos!$C$23)*(Datos!$E$23-Datos!$D$23)*(1-P261)))</f>
        <v>0.139093874150279</v>
      </c>
      <c r="R261" s="24" t="n">
        <f aca="true">RAND()</f>
        <v>0.796389662456972</v>
      </c>
      <c r="S261" s="26" t="n">
        <f aca="false">IF(R261&lt;=(Datos!$D$24-Datos!$C$24)/(Datos!$E$24-Datos!$C$24),Datos!$C$24+SQRT((Datos!$E$24-Datos!$C$24)*(Datos!$D$24-Datos!$C$24)*R261),Datos!$E$24-SQRT((Datos!$E$24-Datos!$C$24)*(Datos!$E$24-Datos!$D$24)*(1-R261)))</f>
        <v>0.160855846647672</v>
      </c>
      <c r="T261" s="24" t="n">
        <f aca="true">RAND()</f>
        <v>0.9104584610329</v>
      </c>
      <c r="U261" s="26" t="n">
        <f aca="false">IF(T261&lt;=(Datos!$D$25-Datos!$C$25)/(Datos!$E$25-Datos!$C$25),Datos!$C$25+SQRT((Datos!$E$25-Datos!$C$25)*(Datos!$D$25-Datos!$C$25)*T261),Datos!$E$25-SQRT((Datos!$E$25-Datos!$C$25)*(Datos!$E$25-Datos!$D$25)*(1-T261)))</f>
        <v>0.204165976218665</v>
      </c>
      <c r="V261" s="24" t="n">
        <f aca="true">RAND()</f>
        <v>0.204843954055501</v>
      </c>
      <c r="W261" s="26" t="n">
        <f aca="false">IF(V261&lt;=(Datos!$D$26-Datos!$C$26)/(Datos!$E$26-Datos!$C$26),Datos!$C$26+SQRT((Datos!$E$26-Datos!$C$26)*(Datos!$D$26-Datos!$C$26)*V261),Datos!$E$26-SQRT((Datos!$E$26-Datos!$C$26)*(Datos!$E$26-Datos!$D$26)*(1-V261)))</f>
        <v>0.196934625348017</v>
      </c>
      <c r="X261" s="24" t="n">
        <f aca="true">RAND()</f>
        <v>0.47754372962262</v>
      </c>
      <c r="Y261" s="26" t="n">
        <f aca="false">IF(X261&lt;=(Datos!$D$27-Datos!$C$27)/(Datos!$E$27-Datos!$C$27),Datos!$C$27+SQRT((Datos!$E$27-Datos!$C$27)*(Datos!$D$27-Datos!$C$27)*X261),Datos!$E$27-SQRT((Datos!$E$27-Datos!$C$27)*(Datos!$E$27-Datos!$D$27)*(1-X261)))</f>
        <v>0.226884429212915</v>
      </c>
      <c r="Z261" s="24" t="n">
        <f aca="false">(1+Q261)</f>
        <v>1.13909387415028</v>
      </c>
      <c r="AA261" s="24" t="n">
        <f aca="false">Z261*(1+S261)</f>
        <v>1.3223237836879</v>
      </c>
      <c r="AB261" s="24" t="n">
        <f aca="false">AA261*(1+U261)</f>
        <v>1.5922973098617</v>
      </c>
      <c r="AC261" s="24" t="n">
        <f aca="false">AB261*(1+W261)</f>
        <v>1.90587578402197</v>
      </c>
      <c r="AD261" s="24" t="n">
        <f aca="false">AC261*(1+Y261)</f>
        <v>2.33828932343051</v>
      </c>
      <c r="AE261" s="23" t="n">
        <f aca="false">E261*Q261</f>
        <v>4391.97781521188</v>
      </c>
      <c r="AF261" s="23" t="n">
        <f aca="false">AE261*(1+S261)</f>
        <v>5098.45312513558</v>
      </c>
      <c r="AG261" s="23" t="n">
        <f aca="false">AF261*(1+U261)</f>
        <v>6139.38378463399</v>
      </c>
      <c r="AH261" s="23" t="n">
        <f aca="false">AG261*(1+W261)</f>
        <v>7348.44103012858</v>
      </c>
      <c r="AI261" s="23" t="n">
        <f aca="false">AH261*(1+Y261)</f>
        <v>9015.68787885407</v>
      </c>
      <c r="AJ261" s="25" t="n">
        <f aca="false">G261*Z261</f>
        <v>47442.4911634989</v>
      </c>
      <c r="AK261" s="25" t="n">
        <f aca="false">I261*AA261</f>
        <v>51255.8394274561</v>
      </c>
      <c r="AL261" s="25" t="n">
        <f aca="false">K261*AB261</f>
        <v>60958.1352807676</v>
      </c>
      <c r="AM261" s="25" t="n">
        <f aca="false">M261*AC261</f>
        <v>80226.5839881781</v>
      </c>
      <c r="AN261" s="25" t="n">
        <f aca="false">O261*AD261</f>
        <v>98824.0459239109</v>
      </c>
      <c r="AO261" s="25" t="n">
        <f aca="false">C261/Datos!$D$8</f>
        <v>15564.1069389532</v>
      </c>
      <c r="AP261" s="25" t="n">
        <f aca="false">AJ261-AO261</f>
        <v>31878.3842245457</v>
      </c>
      <c r="AQ261" s="25" t="n">
        <f aca="false">AK261-AO261</f>
        <v>35691.7324885029</v>
      </c>
      <c r="AR261" s="25" t="n">
        <f aca="false">AL261-AO261</f>
        <v>45394.0283418144</v>
      </c>
      <c r="AS261" s="25" t="n">
        <f aca="false">AM261-AO261</f>
        <v>64662.4770492249</v>
      </c>
      <c r="AT261" s="25" t="n">
        <f aca="false">AN261-AO261</f>
        <v>83259.9389849577</v>
      </c>
      <c r="AU261" s="25" t="n">
        <f aca="false">AP261*Datos!$D$6</f>
        <v>15939.1921122729</v>
      </c>
      <c r="AV261" s="25" t="n">
        <f aca="false">AQ261*Datos!$D$6</f>
        <v>17845.8662442514</v>
      </c>
      <c r="AW261" s="25" t="n">
        <f aca="false">AR261*Datos!$D$6</f>
        <v>22697.0141709072</v>
      </c>
      <c r="AX261" s="25" t="n">
        <f aca="false">AS261*Datos!$D$6</f>
        <v>32331.2385246124</v>
      </c>
      <c r="AY261" s="25" t="n">
        <f aca="false">AT261*Datos!$D$6</f>
        <v>41629.9694924788</v>
      </c>
      <c r="AZ261" s="25" t="n">
        <f aca="false">AJ261-AU261-AE261</f>
        <v>27111.3212360142</v>
      </c>
      <c r="BA261" s="25" t="n">
        <f aca="false">AK261-AV261-AF261</f>
        <v>28311.520058069</v>
      </c>
      <c r="BB261" s="25" t="n">
        <f aca="false">AL261-AW261-AG261</f>
        <v>32121.7373252264</v>
      </c>
      <c r="BC261" s="25" t="n">
        <f aca="false">AM261-AX261-AH261</f>
        <v>40546.9044334371</v>
      </c>
      <c r="BD261" s="25" t="n">
        <f aca="false">AN261-AY261-AI261</f>
        <v>48178.388552578</v>
      </c>
      <c r="BE261" s="25" t="n">
        <f aca="false">AZ261/Z261</f>
        <v>23800.7787165375</v>
      </c>
      <c r="BF261" s="25" t="n">
        <f aca="false">BA261/AA261</f>
        <v>21410.4294328803</v>
      </c>
      <c r="BG261" s="25" t="n">
        <f aca="false">BB261/AB261</f>
        <v>20173.2032870271</v>
      </c>
      <c r="BH261" s="25" t="n">
        <f aca="false">BC261/AC261</f>
        <v>21274.6836773753</v>
      </c>
      <c r="BI261" s="25" t="n">
        <f aca="false">BD261/AD261</f>
        <v>20604.1177495929</v>
      </c>
      <c r="BJ261" s="25" t="n">
        <f aca="false">E261*AD261</f>
        <v>73832.9771658963</v>
      </c>
      <c r="BK261" s="25" t="n">
        <f aca="false">0.2*C261*AD261</f>
        <v>36393.3850840849</v>
      </c>
      <c r="BL261" s="25" t="n">
        <f aca="false">BJ261+BK261</f>
        <v>110226.362249981</v>
      </c>
      <c r="BM261" s="25" t="n">
        <f aca="false">BK261*Datos!$D$6</f>
        <v>18196.6925420425</v>
      </c>
      <c r="BN261" s="25" t="n">
        <f aca="false">BL261-BM261</f>
        <v>92029.6697079388</v>
      </c>
      <c r="BO261" s="25" t="n">
        <f aca="false">BN261/AD261</f>
        <v>39357.691448089</v>
      </c>
      <c r="BP261" s="25" t="n">
        <f aca="false">-(C261+E261)</f>
        <v>-109396.172673378</v>
      </c>
      <c r="BQ261" s="25" t="n">
        <f aca="false">BE261</f>
        <v>23800.7787165375</v>
      </c>
      <c r="BR261" s="25" t="n">
        <f aca="false">BF261</f>
        <v>21410.4294328803</v>
      </c>
      <c r="BS261" s="25" t="n">
        <f aca="false">BG261</f>
        <v>20173.2032870271</v>
      </c>
      <c r="BT261" s="25" t="n">
        <f aca="false">BH261</f>
        <v>21274.6836773753</v>
      </c>
      <c r="BU261" s="25" t="n">
        <f aca="false">BI261+BO261</f>
        <v>59961.8091976819</v>
      </c>
      <c r="BV261" s="27" t="n">
        <f aca="false">IFERROR(IRR(BP261:BU261,0.1),NA())*100</f>
        <v>9.02429279388233</v>
      </c>
    </row>
    <row r="262" customFormat="false" ht="15" hidden="false" customHeight="true" outlineLevel="0" collapsed="false">
      <c r="A262" s="23" t="n">
        <v>261</v>
      </c>
      <c r="B262" s="24" t="n">
        <f aca="true">RAND()</f>
        <v>0.465832070152644</v>
      </c>
      <c r="C262" s="25" t="n">
        <f aca="false">IF(B262&lt;=(Datos!$D$14-Datos!$C$14)/(Datos!$E$14-Datos!$C$14),Datos!$C$14+SQRT((Datos!$E$14-Datos!$C$14)*(Datos!$D$14-Datos!$C$14)*B262),Datos!$E$14-SQRT((Datos!$E$14-Datos!$C$14)*(Datos!$E$14-Datos!$D$14)*(1-B262)))</f>
        <v>74681.9922620909</v>
      </c>
      <c r="D262" s="24" t="n">
        <f aca="true">RAND()</f>
        <v>0.337334944612031</v>
      </c>
      <c r="E262" s="25" t="n">
        <f aca="false">IF(D262&lt;=(Datos!$D$15-Datos!$C$15)/(Datos!$E$15-Datos!$C$15),Datos!$C$15+SQRT((Datos!$E$15-Datos!$C$15)*(Datos!$D$15-Datos!$C$15)*D262),Datos!$E$15-SQRT((Datos!$E$15-Datos!$C$15)*(Datos!$E$15-Datos!$D$15)*(1-D262)))</f>
        <v>30030.0572565237</v>
      </c>
      <c r="F262" s="24" t="n">
        <f aca="true">RAND()</f>
        <v>0.937924169025416</v>
      </c>
      <c r="G262" s="25" t="n">
        <f aca="false">IF(F262&lt;=(Datos!$D$19-Datos!$C$19)/(Datos!$E$19-Datos!$C$19),Datos!$C$19+SQRT((Datos!$E$19-Datos!$C$19)*(Datos!$D$19-Datos!$C$19)*F262),Datos!$E$19-SQRT((Datos!$E$19-Datos!$C$19)*(Datos!$E$19-Datos!$D$19)*(1-F262)))</f>
        <v>42842.2958212272</v>
      </c>
      <c r="H262" s="24" t="n">
        <f aca="true">RAND()</f>
        <v>0.846391853956334</v>
      </c>
      <c r="I262" s="25" t="n">
        <f aca="false">IF(H262&lt;=(Datos!$D$19-Datos!$C$19)/(Datos!$E$19-Datos!$C$19),Datos!$C$19+SQRT((Datos!$E$19-Datos!$C$19)*(Datos!$D$19-Datos!$C$19)*H262),Datos!$E$19-SQRT((Datos!$E$19-Datos!$C$19)*(Datos!$E$19-Datos!$D$19)*(1-H262)))</f>
        <v>41605.7974495804</v>
      </c>
      <c r="J262" s="24" t="n">
        <f aca="true">RAND()</f>
        <v>0.235743268596294</v>
      </c>
      <c r="K262" s="25" t="n">
        <f aca="false">IF(J262&lt;=(Datos!$D$19-Datos!$C$19)/(Datos!$E$19-Datos!$C$19),Datos!$C$19+SQRT((Datos!$E$19-Datos!$C$19)*(Datos!$D$19-Datos!$C$19)*J262),Datos!$E$19-SQRT((Datos!$E$19-Datos!$C$19)*(Datos!$E$19-Datos!$D$19)*(1-J262)))</f>
        <v>35946.5528072526</v>
      </c>
      <c r="L262" s="24" t="n">
        <f aca="true">RAND()</f>
        <v>0.745153791900281</v>
      </c>
      <c r="M262" s="25" t="n">
        <f aca="false">IF(L262&lt;=(Datos!$D$19-Datos!$C$19)/(Datos!$E$19-Datos!$C$19),Datos!$C$19+SQRT((Datos!$E$19-Datos!$C$19)*(Datos!$D$19-Datos!$C$19)*L262),Datos!$E$19-SQRT((Datos!$E$19-Datos!$C$19)*(Datos!$E$19-Datos!$D$19)*(1-L262)))</f>
        <v>40628.1050324283</v>
      </c>
      <c r="N262" s="24" t="n">
        <f aca="true">RAND()</f>
        <v>0.472217954616897</v>
      </c>
      <c r="O262" s="25" t="n">
        <f aca="false">IF(N262&lt;=(Datos!$D$19-Datos!$C$19)/(Datos!$E$19-Datos!$C$19),Datos!$C$19+SQRT((Datos!$E$19-Datos!$C$19)*(Datos!$D$19-Datos!$C$19)*N262),Datos!$E$19-SQRT((Datos!$E$19-Datos!$C$19)*(Datos!$E$19-Datos!$D$19)*(1-N262)))</f>
        <v>38416.2160851855</v>
      </c>
      <c r="P262" s="24" t="n">
        <f aca="true">RAND()</f>
        <v>0.2276859395636</v>
      </c>
      <c r="Q262" s="26" t="n">
        <f aca="false">IF(P262&lt;=(Datos!$D$23-Datos!$C$23)/(Datos!$E$23-Datos!$C$23),Datos!$C$23+SQRT((Datos!$E$23-Datos!$C$23)*(Datos!$D$23-Datos!$C$23)*P262),Datos!$E$23-SQRT((Datos!$E$23-Datos!$C$23)*(Datos!$E$23-Datos!$D$23)*(1-P262)))</f>
        <v>0.140244374310274</v>
      </c>
      <c r="R262" s="24" t="n">
        <f aca="true">RAND()</f>
        <v>0.838776984342309</v>
      </c>
      <c r="S262" s="26" t="n">
        <f aca="false">IF(R262&lt;=(Datos!$D$24-Datos!$C$24)/(Datos!$E$24-Datos!$C$24),Datos!$C$24+SQRT((Datos!$E$24-Datos!$C$24)*(Datos!$D$24-Datos!$C$24)*R262),Datos!$E$24-SQRT((Datos!$E$24-Datos!$C$24)*(Datos!$E$24-Datos!$D$24)*(1-R262)))</f>
        <v>0.16296470052556</v>
      </c>
      <c r="T262" s="24" t="n">
        <f aca="true">RAND()</f>
        <v>0.546421933599377</v>
      </c>
      <c r="U262" s="26" t="n">
        <f aca="false">IF(T262&lt;=(Datos!$D$25-Datos!$C$25)/(Datos!$E$25-Datos!$C$25),Datos!$C$25+SQRT((Datos!$E$25-Datos!$C$25)*(Datos!$D$25-Datos!$C$25)*T262),Datos!$E$25-SQRT((Datos!$E$25-Datos!$C$25)*(Datos!$E$25-Datos!$D$25)*(1-T262)))</f>
        <v>0.184362679871773</v>
      </c>
      <c r="V262" s="24" t="n">
        <f aca="true">RAND()</f>
        <v>0.726858945985357</v>
      </c>
      <c r="W262" s="26" t="n">
        <f aca="false">IF(V262&lt;=(Datos!$D$26-Datos!$C$26)/(Datos!$E$26-Datos!$C$26),Datos!$C$26+SQRT((Datos!$E$26-Datos!$C$26)*(Datos!$D$26-Datos!$C$26)*V262),Datos!$E$26-SQRT((Datos!$E$26-Datos!$C$26)*(Datos!$E$26-Datos!$D$26)*(1-V262)))</f>
        <v>0.219080852388023</v>
      </c>
      <c r="X262" s="24" t="n">
        <f aca="true">RAND()</f>
        <v>0.84212581577127</v>
      </c>
      <c r="Y262" s="26" t="n">
        <f aca="false">IF(X262&lt;=(Datos!$D$27-Datos!$C$27)/(Datos!$E$27-Datos!$C$27),Datos!$C$27+SQRT((Datos!$E$27-Datos!$C$27)*(Datos!$D$27-Datos!$C$27)*X262),Datos!$E$27-SQRT((Datos!$E$27-Datos!$C$27)*(Datos!$E$27-Datos!$D$27)*(1-X262)))</f>
        <v>0.250802044680575</v>
      </c>
      <c r="Z262" s="24" t="n">
        <f aca="false">(1+Q262)</f>
        <v>1.14024437431027</v>
      </c>
      <c r="AA262" s="24" t="n">
        <f aca="false">Z262*(1+S262)</f>
        <v>1.3260639572957</v>
      </c>
      <c r="AB262" s="24" t="n">
        <f aca="false">AA262*(1+U262)</f>
        <v>1.57054066214411</v>
      </c>
      <c r="AC262" s="24" t="n">
        <f aca="false">AB262*(1+W262)</f>
        <v>1.91461604911669</v>
      </c>
      <c r="AD262" s="24" t="n">
        <f aca="false">AC262*(1+Y262)</f>
        <v>2.3948056690134</v>
      </c>
      <c r="AE262" s="23" t="n">
        <f aca="false">E262*Q262</f>
        <v>4211.54659044287</v>
      </c>
      <c r="AF262" s="23" t="n">
        <f aca="false">AE262*(1+S262)</f>
        <v>4897.88001930384</v>
      </c>
      <c r="AG262" s="23" t="n">
        <f aca="false">AF262*(1+U262)</f>
        <v>5800.8663053531</v>
      </c>
      <c r="AH262" s="23" t="n">
        <f aca="false">AG262*(1+W262)</f>
        <v>7071.72504011882</v>
      </c>
      <c r="AI262" s="23" t="n">
        <f aca="false">AH262*(1+Y262)</f>
        <v>8845.32813959944</v>
      </c>
      <c r="AJ262" s="25" t="n">
        <f aca="false">G262*Z262</f>
        <v>48850.6867926908</v>
      </c>
      <c r="AK262" s="25" t="n">
        <f aca="false">I262*AA262</f>
        <v>55171.948412434</v>
      </c>
      <c r="AL262" s="25" t="n">
        <f aca="false">K262*AB262</f>
        <v>56455.5228477006</v>
      </c>
      <c r="AM262" s="25" t="n">
        <f aca="false">M262*AC262</f>
        <v>77787.2219402856</v>
      </c>
      <c r="AN262" s="25" t="n">
        <f aca="false">O262*AD262</f>
        <v>91999.3720628458</v>
      </c>
      <c r="AO262" s="25" t="n">
        <f aca="false">C262/Datos!$D$8</f>
        <v>14936.3984524182</v>
      </c>
      <c r="AP262" s="25" t="n">
        <f aca="false">AJ262-AO262</f>
        <v>33914.2883402726</v>
      </c>
      <c r="AQ262" s="25" t="n">
        <f aca="false">AK262-AO262</f>
        <v>40235.5499600159</v>
      </c>
      <c r="AR262" s="25" t="n">
        <f aca="false">AL262-AO262</f>
        <v>41519.1243952825</v>
      </c>
      <c r="AS262" s="25" t="n">
        <f aca="false">AM262-AO262</f>
        <v>62850.8234878674</v>
      </c>
      <c r="AT262" s="25" t="n">
        <f aca="false">AN262-AO262</f>
        <v>77062.9736104276</v>
      </c>
      <c r="AU262" s="25" t="n">
        <f aca="false">AP262*Datos!$D$6</f>
        <v>16957.1441701363</v>
      </c>
      <c r="AV262" s="25" t="n">
        <f aca="false">AQ262*Datos!$D$6</f>
        <v>20117.7749800079</v>
      </c>
      <c r="AW262" s="25" t="n">
        <f aca="false">AR262*Datos!$D$6</f>
        <v>20759.5621976412</v>
      </c>
      <c r="AX262" s="25" t="n">
        <f aca="false">AS262*Datos!$D$6</f>
        <v>31425.4117439337</v>
      </c>
      <c r="AY262" s="25" t="n">
        <f aca="false">AT262*Datos!$D$6</f>
        <v>38531.4868052138</v>
      </c>
      <c r="AZ262" s="25" t="n">
        <f aca="false">AJ262-AU262-AE262</f>
        <v>27681.9960321116</v>
      </c>
      <c r="BA262" s="25" t="n">
        <f aca="false">AK262-AV262-AF262</f>
        <v>30156.2934131223</v>
      </c>
      <c r="BB262" s="25" t="n">
        <f aca="false">AL262-AW262-AG262</f>
        <v>29895.0943447063</v>
      </c>
      <c r="BC262" s="25" t="n">
        <f aca="false">AM262-AX262-AH262</f>
        <v>39290.0851562331</v>
      </c>
      <c r="BD262" s="25" t="n">
        <f aca="false">AN262-AY262-AI262</f>
        <v>44622.5571180325</v>
      </c>
      <c r="BE262" s="25" t="n">
        <f aca="false">AZ262/Z262</f>
        <v>24277.2485054849</v>
      </c>
      <c r="BF262" s="25" t="n">
        <f aca="false">BA262/AA262</f>
        <v>22741.2058424552</v>
      </c>
      <c r="BG262" s="25" t="n">
        <f aca="false">BB262/AB262</f>
        <v>19034.9063002886</v>
      </c>
      <c r="BH262" s="25" t="n">
        <f aca="false">BC262/AC262</f>
        <v>20521.1301630735</v>
      </c>
      <c r="BI262" s="25" t="n">
        <f aca="false">BD262/AD262</f>
        <v>18633.0597490259</v>
      </c>
      <c r="BJ262" s="25" t="n">
        <f aca="false">E262*AD262</f>
        <v>71916.1513587199</v>
      </c>
      <c r="BK262" s="25" t="n">
        <f aca="false">0.2*C262*AD262</f>
        <v>35769.771688494</v>
      </c>
      <c r="BL262" s="25" t="n">
        <f aca="false">BJ262+BK262</f>
        <v>107685.923047214</v>
      </c>
      <c r="BM262" s="25" t="n">
        <f aca="false">BK262*Datos!$D$6</f>
        <v>17884.885844247</v>
      </c>
      <c r="BN262" s="25" t="n">
        <f aca="false">BL262-BM262</f>
        <v>89801.0372029668</v>
      </c>
      <c r="BO262" s="25" t="n">
        <f aca="false">BN262/AD262</f>
        <v>37498.2564827328</v>
      </c>
      <c r="BP262" s="25" t="n">
        <f aca="false">-(C262+E262)</f>
        <v>-104712.049518615</v>
      </c>
      <c r="BQ262" s="25" t="n">
        <f aca="false">BE262</f>
        <v>24277.2485054849</v>
      </c>
      <c r="BR262" s="25" t="n">
        <f aca="false">BF262</f>
        <v>22741.2058424552</v>
      </c>
      <c r="BS262" s="25" t="n">
        <f aca="false">BG262</f>
        <v>19034.9063002886</v>
      </c>
      <c r="BT262" s="25" t="n">
        <f aca="false">BH262</f>
        <v>20521.1301630735</v>
      </c>
      <c r="BU262" s="25" t="n">
        <f aca="false">BI262+BO262</f>
        <v>56131.3162317587</v>
      </c>
      <c r="BV262" s="27" t="n">
        <f aca="false">IFERROR(IRR(BP262:BU262,0.1),NA())*100</f>
        <v>9.77745365065467</v>
      </c>
    </row>
    <row r="263" customFormat="false" ht="15" hidden="false" customHeight="true" outlineLevel="0" collapsed="false">
      <c r="A263" s="23" t="n">
        <v>262</v>
      </c>
      <c r="B263" s="24" t="n">
        <f aca="true">RAND()</f>
        <v>0.0917415440024363</v>
      </c>
      <c r="C263" s="25" t="n">
        <f aca="false">IF(B263&lt;=(Datos!$D$14-Datos!$C$14)/(Datos!$E$14-Datos!$C$14),Datos!$C$14+SQRT((Datos!$E$14-Datos!$C$14)*(Datos!$D$14-Datos!$C$14)*B263),Datos!$E$14-SQRT((Datos!$E$14-Datos!$C$14)*(Datos!$E$14-Datos!$D$14)*(1-B263)))</f>
        <v>66057.773320369</v>
      </c>
      <c r="D263" s="24" t="n">
        <f aca="true">RAND()</f>
        <v>0.505392297606569</v>
      </c>
      <c r="E263" s="25" t="n">
        <f aca="false">IF(D263&lt;=(Datos!$D$15-Datos!$C$15)/(Datos!$E$15-Datos!$C$15),Datos!$C$15+SQRT((Datos!$E$15-Datos!$C$15)*(Datos!$D$15-Datos!$C$15)*D263),Datos!$E$15-SQRT((Datos!$E$15-Datos!$C$15)*(Datos!$E$15-Datos!$D$15)*(1-D263)))</f>
        <v>31386.5712193683</v>
      </c>
      <c r="F263" s="24" t="n">
        <f aca="true">RAND()</f>
        <v>0.309640449734542</v>
      </c>
      <c r="G263" s="25" t="n">
        <f aca="false">IF(F263&lt;=(Datos!$D$19-Datos!$C$19)/(Datos!$E$19-Datos!$C$19),Datos!$C$19+SQRT((Datos!$E$19-Datos!$C$19)*(Datos!$D$19-Datos!$C$19)*F263),Datos!$E$19-SQRT((Datos!$E$19-Datos!$C$19)*(Datos!$E$19-Datos!$D$19)*(1-F263)))</f>
        <v>36815.1351754886</v>
      </c>
      <c r="H263" s="24" t="n">
        <f aca="true">RAND()</f>
        <v>0.93657342895345</v>
      </c>
      <c r="I263" s="25" t="n">
        <f aca="false">IF(H263&lt;=(Datos!$D$19-Datos!$C$19)/(Datos!$E$19-Datos!$C$19),Datos!$C$19+SQRT((Datos!$E$19-Datos!$C$19)*(Datos!$D$19-Datos!$C$19)*H263),Datos!$E$19-SQRT((Datos!$E$19-Datos!$C$19)*(Datos!$E$19-Datos!$D$19)*(1-H263)))</f>
        <v>42818.9468533547</v>
      </c>
      <c r="J263" s="24" t="n">
        <f aca="true">RAND()</f>
        <v>0.00605398011605272</v>
      </c>
      <c r="K263" s="25" t="n">
        <f aca="false">IF(J263&lt;=(Datos!$D$19-Datos!$C$19)/(Datos!$E$19-Datos!$C$19),Datos!$C$19+SQRT((Datos!$E$19-Datos!$C$19)*(Datos!$D$19-Datos!$C$19)*J263),Datos!$E$19-SQRT((Datos!$E$19-Datos!$C$19)*(Datos!$E$19-Datos!$D$19)*(1-J263)))</f>
        <v>30952.9412455172</v>
      </c>
      <c r="L263" s="24" t="n">
        <f aca="true">RAND()</f>
        <v>0.509897300451139</v>
      </c>
      <c r="M263" s="25" t="n">
        <f aca="false">IF(L263&lt;=(Datos!$D$19-Datos!$C$19)/(Datos!$E$19-Datos!$C$19),Datos!$C$19+SQRT((Datos!$E$19-Datos!$C$19)*(Datos!$D$19-Datos!$C$19)*L263),Datos!$E$19-SQRT((Datos!$E$19-Datos!$C$19)*(Datos!$E$19-Datos!$D$19)*(1-L263)))</f>
        <v>38745.5471565632</v>
      </c>
      <c r="N263" s="24" t="n">
        <f aca="true">RAND()</f>
        <v>0.497601958916337</v>
      </c>
      <c r="O263" s="25" t="n">
        <f aca="false">IF(N263&lt;=(Datos!$D$19-Datos!$C$19)/(Datos!$E$19-Datos!$C$19),Datos!$C$19+SQRT((Datos!$E$19-Datos!$C$19)*(Datos!$D$19-Datos!$C$19)*N263),Datos!$E$19-SQRT((Datos!$E$19-Datos!$C$19)*(Datos!$E$19-Datos!$D$19)*(1-N263)))</f>
        <v>38639.4614321409</v>
      </c>
      <c r="P263" s="24" t="n">
        <f aca="true">RAND()</f>
        <v>0.506511902422027</v>
      </c>
      <c r="Q263" s="26" t="n">
        <f aca="false">IF(P263&lt;=(Datos!$D$23-Datos!$C$23)/(Datos!$E$23-Datos!$C$23),Datos!$C$23+SQRT((Datos!$E$23-Datos!$C$23)*(Datos!$D$23-Datos!$C$23)*P263),Datos!$E$23-SQRT((Datos!$E$23-Datos!$C$23)*(Datos!$E$23-Datos!$D$23)*(1-P263)))</f>
        <v>0.15019599732183</v>
      </c>
      <c r="R263" s="24" t="n">
        <f aca="true">RAND()</f>
        <v>0.106431420917793</v>
      </c>
      <c r="S263" s="26" t="n">
        <f aca="false">IF(R263&lt;=(Datos!$D$24-Datos!$C$24)/(Datos!$E$24-Datos!$C$24),Datos!$C$24+SQRT((Datos!$E$24-Datos!$C$24)*(Datos!$D$24-Datos!$C$24)*R263),Datos!$E$24-SQRT((Datos!$E$24-Datos!$C$24)*(Datos!$E$24-Datos!$D$24)*(1-R263)))</f>
        <v>0.133841118367098</v>
      </c>
      <c r="T263" s="24" t="n">
        <f aca="true">RAND()</f>
        <v>0.180319724148746</v>
      </c>
      <c r="U263" s="26" t="n">
        <f aca="false">IF(T263&lt;=(Datos!$D$25-Datos!$C$25)/(Datos!$E$25-Datos!$C$25),Datos!$C$25+SQRT((Datos!$E$25-Datos!$C$25)*(Datos!$D$25-Datos!$C$25)*T263),Datos!$E$25-SQRT((Datos!$E$25-Datos!$C$25)*(Datos!$E$25-Datos!$D$25)*(1-T263)))</f>
        <v>0.16945948151191</v>
      </c>
      <c r="V263" s="24" t="n">
        <f aca="true">RAND()</f>
        <v>0.388922695389102</v>
      </c>
      <c r="W263" s="26" t="n">
        <f aca="false">IF(V263&lt;=(Datos!$D$26-Datos!$C$26)/(Datos!$E$26-Datos!$C$26),Datos!$C$26+SQRT((Datos!$E$26-Datos!$C$26)*(Datos!$D$26-Datos!$C$26)*V263),Datos!$E$26-SQRT((Datos!$E$26-Datos!$C$26)*(Datos!$E$26-Datos!$D$26)*(1-V263)))</f>
        <v>0.203753156149439</v>
      </c>
      <c r="X263" s="24" t="n">
        <f aca="true">RAND()</f>
        <v>0.241034518402755</v>
      </c>
      <c r="Y263" s="26" t="n">
        <f aca="false">IF(X263&lt;=(Datos!$D$27-Datos!$C$27)/(Datos!$E$27-Datos!$C$27),Datos!$C$27+SQRT((Datos!$E$27-Datos!$C$27)*(Datos!$D$27-Datos!$C$27)*X263),Datos!$E$27-SQRT((Datos!$E$27-Datos!$C$27)*(Datos!$E$27-Datos!$D$27)*(1-X263)))</f>
        <v>0.215510648750815</v>
      </c>
      <c r="Z263" s="24" t="n">
        <f aca="false">(1+Q263)</f>
        <v>1.15019599732183</v>
      </c>
      <c r="AA263" s="24" t="n">
        <f aca="false">Z263*(1+S263)</f>
        <v>1.30413951594474</v>
      </c>
      <c r="AB263" s="24" t="n">
        <f aca="false">AA263*(1+U263)</f>
        <v>1.52513832213593</v>
      </c>
      <c r="AC263" s="24" t="n">
        <f aca="false">AB263*(1+W263)</f>
        <v>1.83589006883559</v>
      </c>
      <c r="AD263" s="24" t="n">
        <f aca="false">AC263*(1+Y263)</f>
        <v>2.23154392860553</v>
      </c>
      <c r="AE263" s="23" t="n">
        <f aca="false">E263*Q263</f>
        <v>4714.13736680567</v>
      </c>
      <c r="AF263" s="23" t="n">
        <f aca="false">AE263*(1+S263)</f>
        <v>5345.08278411507</v>
      </c>
      <c r="AG263" s="23" t="n">
        <f aca="false">AF263*(1+U263)</f>
        <v>6250.85774134945</v>
      </c>
      <c r="AH263" s="23" t="n">
        <f aca="false">AG263*(1+W263)</f>
        <v>7524.48973479056</v>
      </c>
      <c r="AI263" s="23" t="n">
        <f aca="false">AH263*(1+Y263)</f>
        <v>9146.09739905411</v>
      </c>
      <c r="AJ263" s="25" t="n">
        <f aca="false">G263*Z263</f>
        <v>42344.621119709</v>
      </c>
      <c r="AK263" s="25" t="n">
        <f aca="false">I263*AA263</f>
        <v>55841.8806225977</v>
      </c>
      <c r="AL263" s="25" t="n">
        <f aca="false">K263*AB263</f>
        <v>47207.5168763603</v>
      </c>
      <c r="AM263" s="25" t="n">
        <f aca="false">M263*AC263</f>
        <v>71132.5652363354</v>
      </c>
      <c r="AN263" s="25" t="n">
        <f aca="false">O263*AD263</f>
        <v>86225.6555634815</v>
      </c>
      <c r="AO263" s="25" t="n">
        <f aca="false">C263/Datos!$D$8</f>
        <v>13211.5546640738</v>
      </c>
      <c r="AP263" s="25" t="n">
        <f aca="false">AJ263-AO263</f>
        <v>29133.0664556352</v>
      </c>
      <c r="AQ263" s="25" t="n">
        <f aca="false">AK263-AO263</f>
        <v>42630.3259585239</v>
      </c>
      <c r="AR263" s="25" t="n">
        <f aca="false">AL263-AO263</f>
        <v>33995.9622122865</v>
      </c>
      <c r="AS263" s="25" t="n">
        <f aca="false">AM263-AO263</f>
        <v>57921.0105722616</v>
      </c>
      <c r="AT263" s="25" t="n">
        <f aca="false">AN263-AO263</f>
        <v>73014.1008994077</v>
      </c>
      <c r="AU263" s="25" t="n">
        <f aca="false">AP263*Datos!$D$6</f>
        <v>14566.5332278176</v>
      </c>
      <c r="AV263" s="25" t="n">
        <f aca="false">AQ263*Datos!$D$6</f>
        <v>21315.162979262</v>
      </c>
      <c r="AW263" s="25" t="n">
        <f aca="false">AR263*Datos!$D$6</f>
        <v>16997.9811061432</v>
      </c>
      <c r="AX263" s="25" t="n">
        <f aca="false">AS263*Datos!$D$6</f>
        <v>28960.5052861308</v>
      </c>
      <c r="AY263" s="25" t="n">
        <f aca="false">AT263*Datos!$D$6</f>
        <v>36507.0504497038</v>
      </c>
      <c r="AZ263" s="25" t="n">
        <f aca="false">AJ263-AU263-AE263</f>
        <v>23063.9505250857</v>
      </c>
      <c r="BA263" s="25" t="n">
        <f aca="false">AK263-AV263-AF263</f>
        <v>29181.6348592207</v>
      </c>
      <c r="BB263" s="25" t="n">
        <f aca="false">AL263-AW263-AG263</f>
        <v>23958.6780288676</v>
      </c>
      <c r="BC263" s="25" t="n">
        <f aca="false">AM263-AX263-AH263</f>
        <v>34647.5702154141</v>
      </c>
      <c r="BD263" s="25" t="n">
        <f aca="false">AN263-AY263-AI263</f>
        <v>40572.5077147235</v>
      </c>
      <c r="BE263" s="25" t="n">
        <f aca="false">AZ263/Z263</f>
        <v>20052.1916080293</v>
      </c>
      <c r="BF263" s="25" t="n">
        <f aca="false">BA263/AA263</f>
        <v>22376.1602976051</v>
      </c>
      <c r="BG263" s="25" t="n">
        <f aca="false">BB263/AB263</f>
        <v>15709.1836728054</v>
      </c>
      <c r="BH263" s="25" t="n">
        <f aca="false">BC263/AC263</f>
        <v>18872.3555966449</v>
      </c>
      <c r="BI263" s="25" t="n">
        <f aca="false">BD263/AD263</f>
        <v>18181.3618789378</v>
      </c>
      <c r="BJ263" s="25" t="n">
        <f aca="false">E263*AD263</f>
        <v>70040.5124443263</v>
      </c>
      <c r="BK263" s="25" t="n">
        <f aca="false">0.2*C263*AD263</f>
        <v>29482.1645980539</v>
      </c>
      <c r="BL263" s="25" t="n">
        <f aca="false">BJ263+BK263</f>
        <v>99522.6770423802</v>
      </c>
      <c r="BM263" s="25" t="n">
        <f aca="false">BK263*Datos!$D$6</f>
        <v>14741.082299027</v>
      </c>
      <c r="BN263" s="25" t="n">
        <f aca="false">BL263-BM263</f>
        <v>84781.5947433532</v>
      </c>
      <c r="BO263" s="25" t="n">
        <f aca="false">BN263/AD263</f>
        <v>37992.3485514052</v>
      </c>
      <c r="BP263" s="25" t="n">
        <f aca="false">-(C263+E263)</f>
        <v>-97444.3445397373</v>
      </c>
      <c r="BQ263" s="25" t="n">
        <f aca="false">BE263</f>
        <v>20052.1916080293</v>
      </c>
      <c r="BR263" s="25" t="n">
        <f aca="false">BF263</f>
        <v>22376.1602976051</v>
      </c>
      <c r="BS263" s="25" t="n">
        <f aca="false">BG263</f>
        <v>15709.1836728054</v>
      </c>
      <c r="BT263" s="25" t="n">
        <f aca="false">BH263</f>
        <v>18872.3555966449</v>
      </c>
      <c r="BU263" s="25" t="n">
        <f aca="false">BI263+BO263</f>
        <v>56173.710430343</v>
      </c>
      <c r="BV263" s="27" t="n">
        <f aca="false">IFERROR(IRR(BP263:BU263,0.1),NA())*100</f>
        <v>9.60392341056505</v>
      </c>
    </row>
    <row r="264" customFormat="false" ht="15" hidden="false" customHeight="true" outlineLevel="0" collapsed="false">
      <c r="A264" s="23" t="n">
        <v>263</v>
      </c>
      <c r="B264" s="24" t="n">
        <f aca="true">RAND()</f>
        <v>0.00789310941577941</v>
      </c>
      <c r="C264" s="25" t="n">
        <f aca="false">IF(B264&lt;=(Datos!$D$14-Datos!$C$14)/(Datos!$E$14-Datos!$C$14),Datos!$C$14+SQRT((Datos!$E$14-Datos!$C$14)*(Datos!$D$14-Datos!$C$14)*B264),Datos!$E$14-SQRT((Datos!$E$14-Datos!$C$14)*(Datos!$E$14-Datos!$D$14)*(1-B264)))</f>
        <v>61776.8634630471</v>
      </c>
      <c r="D264" s="24" t="n">
        <f aca="true">RAND()</f>
        <v>0.982223365144837</v>
      </c>
      <c r="E264" s="25" t="n">
        <f aca="false">IF(D264&lt;=(Datos!$D$15-Datos!$C$15)/(Datos!$E$15-Datos!$C$15),Datos!$C$15+SQRT((Datos!$E$15-Datos!$C$15)*(Datos!$D$15-Datos!$C$15)*D264),Datos!$E$15-SQRT((Datos!$E$15-Datos!$C$15)*(Datos!$E$15-Datos!$D$15)*(1-D264)))</f>
        <v>38367.0593310612</v>
      </c>
      <c r="F264" s="24" t="n">
        <f aca="true">RAND()</f>
        <v>0.177103894557185</v>
      </c>
      <c r="G264" s="25" t="n">
        <f aca="false">IF(F264&lt;=(Datos!$D$19-Datos!$C$19)/(Datos!$E$19-Datos!$C$19),Datos!$C$19+SQRT((Datos!$E$19-Datos!$C$19)*(Datos!$D$19-Datos!$C$19)*F264),Datos!$E$19-SQRT((Datos!$E$19-Datos!$C$19)*(Datos!$E$19-Datos!$D$19)*(1-F264)))</f>
        <v>35154.1812330939</v>
      </c>
      <c r="H264" s="24" t="n">
        <f aca="true">RAND()</f>
        <v>0.171985867715109</v>
      </c>
      <c r="I264" s="25" t="n">
        <f aca="false">IF(H264&lt;=(Datos!$D$19-Datos!$C$19)/(Datos!$E$19-Datos!$C$19),Datos!$C$19+SQRT((Datos!$E$19-Datos!$C$19)*(Datos!$D$19-Datos!$C$19)*H264),Datos!$E$19-SQRT((Datos!$E$19-Datos!$C$19)*(Datos!$E$19-Datos!$D$19)*(1-H264)))</f>
        <v>35079.1613635783</v>
      </c>
      <c r="J264" s="24" t="n">
        <f aca="true">RAND()</f>
        <v>0.141427245634744</v>
      </c>
      <c r="K264" s="25" t="n">
        <f aca="false">IF(J264&lt;=(Datos!$D$19-Datos!$C$19)/(Datos!$E$19-Datos!$C$19),Datos!$C$19+SQRT((Datos!$E$19-Datos!$C$19)*(Datos!$D$19-Datos!$C$19)*J264),Datos!$E$19-SQRT((Datos!$E$19-Datos!$C$19)*(Datos!$E$19-Datos!$D$19)*(1-J264)))</f>
        <v>34605.8752528929</v>
      </c>
      <c r="L264" s="24" t="n">
        <f aca="true">RAND()</f>
        <v>0.679957886507442</v>
      </c>
      <c r="M264" s="25" t="n">
        <f aca="false">IF(L264&lt;=(Datos!$D$19-Datos!$C$19)/(Datos!$E$19-Datos!$C$19),Datos!$C$19+SQRT((Datos!$E$19-Datos!$C$19)*(Datos!$D$19-Datos!$C$19)*L264),Datos!$E$19-SQRT((Datos!$E$19-Datos!$C$19)*(Datos!$E$19-Datos!$D$19)*(1-L264)))</f>
        <v>40100.6981607639</v>
      </c>
      <c r="N264" s="24" t="n">
        <f aca="true">RAND()</f>
        <v>0.0989521461871629</v>
      </c>
      <c r="O264" s="25" t="n">
        <f aca="false">IF(N264&lt;=(Datos!$D$19-Datos!$C$19)/(Datos!$E$19-Datos!$C$19),Datos!$C$19+SQRT((Datos!$E$19-Datos!$C$19)*(Datos!$D$19-Datos!$C$19)*N264),Datos!$E$19-SQRT((Datos!$E$19-Datos!$C$19)*(Datos!$E$19-Datos!$D$19)*(1-N264)))</f>
        <v>33852.6383074556</v>
      </c>
      <c r="P264" s="24" t="n">
        <f aca="true">RAND()</f>
        <v>0.879530317314868</v>
      </c>
      <c r="Q264" s="26" t="n">
        <f aca="false">IF(P264&lt;=(Datos!$D$23-Datos!$C$23)/(Datos!$E$23-Datos!$C$23),Datos!$C$23+SQRT((Datos!$E$23-Datos!$C$23)*(Datos!$D$23-Datos!$C$23)*P264),Datos!$E$23-SQRT((Datos!$E$23-Datos!$C$23)*(Datos!$E$23-Datos!$D$23)*(1-P264)))</f>
        <v>0.165274327559217</v>
      </c>
      <c r="R264" s="24" t="n">
        <f aca="true">RAND()</f>
        <v>0.137132434857376</v>
      </c>
      <c r="S264" s="26" t="n">
        <f aca="false">IF(R264&lt;=(Datos!$D$24-Datos!$C$24)/(Datos!$E$24-Datos!$C$24),Datos!$C$24+SQRT((Datos!$E$24-Datos!$C$24)*(Datos!$D$24-Datos!$C$24)*R264),Datos!$E$24-SQRT((Datos!$E$24-Datos!$C$24)*(Datos!$E$24-Datos!$D$24)*(1-R264)))</f>
        <v>0.135711091074247</v>
      </c>
      <c r="T264" s="24" t="n">
        <f aca="true">RAND()</f>
        <v>0.779351579570129</v>
      </c>
      <c r="U264" s="26" t="n">
        <f aca="false">IF(T264&lt;=(Datos!$D$25-Datos!$C$25)/(Datos!$E$25-Datos!$C$25),Datos!$C$25+SQRT((Datos!$E$25-Datos!$C$25)*(Datos!$D$25-Datos!$C$25)*T264),Datos!$E$25-SQRT((Datos!$E$25-Datos!$C$25)*(Datos!$E$25-Datos!$D$25)*(1-T264)))</f>
        <v>0.19514410377388</v>
      </c>
      <c r="V264" s="24" t="n">
        <f aca="true">RAND()</f>
        <v>0.358700974350925</v>
      </c>
      <c r="W264" s="26" t="n">
        <f aca="false">IF(V264&lt;=(Datos!$D$26-Datos!$C$26)/(Datos!$E$26-Datos!$C$26),Datos!$C$26+SQRT((Datos!$E$26-Datos!$C$26)*(Datos!$D$26-Datos!$C$26)*V264),Datos!$E$26-SQRT((Datos!$E$26-Datos!$C$26)*(Datos!$E$26-Datos!$D$26)*(1-V264)))</f>
        <v>0.202623353962403</v>
      </c>
      <c r="X264" s="24" t="n">
        <f aca="true">RAND()</f>
        <v>0.76130085374418</v>
      </c>
      <c r="Y264" s="26" t="n">
        <f aca="false">IF(X264&lt;=(Datos!$D$27-Datos!$C$27)/(Datos!$E$27-Datos!$C$27),Datos!$C$27+SQRT((Datos!$E$27-Datos!$C$27)*(Datos!$D$27-Datos!$C$27)*X264),Datos!$E$27-SQRT((Datos!$E$27-Datos!$C$27)*(Datos!$E$27-Datos!$D$27)*(1-X264)))</f>
        <v>0.244097696595045</v>
      </c>
      <c r="Z264" s="24" t="n">
        <f aca="false">(1+Q264)</f>
        <v>1.16527432755922</v>
      </c>
      <c r="AA264" s="24" t="n">
        <f aca="false">Z264*(1+S264)</f>
        <v>1.32341497795309</v>
      </c>
      <c r="AB264" s="24" t="n">
        <f aca="false">AA264*(1+U264)</f>
        <v>1.58167160774667</v>
      </c>
      <c r="AC264" s="24" t="n">
        <f aca="false">AB264*(1+W264)</f>
        <v>1.90215521377541</v>
      </c>
      <c r="AD264" s="24" t="n">
        <f aca="false">AC264*(1+Y264)</f>
        <v>2.36646692002424</v>
      </c>
      <c r="AE264" s="23" t="n">
        <f aca="false">E264*Q264</f>
        <v>6341.08993136572</v>
      </c>
      <c r="AF264" s="23" t="n">
        <f aca="false">AE264*(1+S264)</f>
        <v>7201.64616455128</v>
      </c>
      <c r="AG264" s="23" t="n">
        <f aca="false">AF264*(1+U264)</f>
        <v>8607.00495102924</v>
      </c>
      <c r="AH264" s="23" t="n">
        <f aca="false">AG264*(1+W264)</f>
        <v>10350.9851617778</v>
      </c>
      <c r="AI264" s="23" t="n">
        <f aca="false">AH264*(1+Y264)</f>
        <v>12877.6367972572</v>
      </c>
      <c r="AJ264" s="25" t="n">
        <f aca="false">G264*Z264</f>
        <v>40964.2648972884</v>
      </c>
      <c r="AK264" s="25" t="n">
        <f aca="false">I264*AA264</f>
        <v>46424.2875625928</v>
      </c>
      <c r="AL264" s="25" t="n">
        <f aca="false">K264*AB264</f>
        <v>54735.130348724</v>
      </c>
      <c r="AM264" s="25" t="n">
        <f aca="false">M264*AC264</f>
        <v>76277.7520825311</v>
      </c>
      <c r="AN264" s="25" t="n">
        <f aca="false">O264*AD264</f>
        <v>80111.1487101392</v>
      </c>
      <c r="AO264" s="25" t="n">
        <f aca="false">C264/Datos!$D$8</f>
        <v>12355.3726926094</v>
      </c>
      <c r="AP264" s="25" t="n">
        <f aca="false">AJ264-AO264</f>
        <v>28608.892204679</v>
      </c>
      <c r="AQ264" s="25" t="n">
        <f aca="false">AK264-AO264</f>
        <v>34068.9148699833</v>
      </c>
      <c r="AR264" s="25" t="n">
        <f aca="false">AL264-AO264</f>
        <v>42379.7576561145</v>
      </c>
      <c r="AS264" s="25" t="n">
        <f aca="false">AM264-AO264</f>
        <v>63922.3793899217</v>
      </c>
      <c r="AT264" s="25" t="n">
        <f aca="false">AN264-AO264</f>
        <v>67755.7760175297</v>
      </c>
      <c r="AU264" s="25" t="n">
        <f aca="false">AP264*Datos!$D$6</f>
        <v>14304.4461023395</v>
      </c>
      <c r="AV264" s="25" t="n">
        <f aca="false">AQ264*Datos!$D$6</f>
        <v>17034.4574349917</v>
      </c>
      <c r="AW264" s="25" t="n">
        <f aca="false">AR264*Datos!$D$6</f>
        <v>21189.8788280573</v>
      </c>
      <c r="AX264" s="25" t="n">
        <f aca="false">AS264*Datos!$D$6</f>
        <v>31961.1896949608</v>
      </c>
      <c r="AY264" s="25" t="n">
        <f aca="false">AT264*Datos!$D$6</f>
        <v>33877.8880087649</v>
      </c>
      <c r="AZ264" s="25" t="n">
        <f aca="false">AJ264-AU264-AE264</f>
        <v>20318.7288635832</v>
      </c>
      <c r="BA264" s="25" t="n">
        <f aca="false">AK264-AV264-AF264</f>
        <v>22188.1839630498</v>
      </c>
      <c r="BB264" s="25" t="n">
        <f aca="false">AL264-AW264-AG264</f>
        <v>24938.2465696375</v>
      </c>
      <c r="BC264" s="25" t="n">
        <f aca="false">AM264-AX264-AH264</f>
        <v>33965.5772257925</v>
      </c>
      <c r="BD264" s="25" t="n">
        <f aca="false">AN264-AY264-AI264</f>
        <v>33355.6239041171</v>
      </c>
      <c r="BE264" s="25" t="n">
        <f aca="false">AZ264/Z264</f>
        <v>17436.8630485002</v>
      </c>
      <c r="BF264" s="25" t="n">
        <f aca="false">BA264/AA264</f>
        <v>16765.8552552942</v>
      </c>
      <c r="BG264" s="25" t="n">
        <f aca="false">BB264/AB264</f>
        <v>15767.0191761017</v>
      </c>
      <c r="BH264" s="25" t="n">
        <f aca="false">BC264/AC264</f>
        <v>17856.3647066305</v>
      </c>
      <c r="BI264" s="25" t="n">
        <f aca="false">BD264/AD264</f>
        <v>14095.1152208692</v>
      </c>
      <c r="BJ264" s="25" t="n">
        <f aca="false">E264*AD264</f>
        <v>90794.3767255637</v>
      </c>
      <c r="BK264" s="25" t="n">
        <f aca="false">0.2*C264*AD264</f>
        <v>29238.580761631</v>
      </c>
      <c r="BL264" s="25" t="n">
        <f aca="false">BJ264+BK264</f>
        <v>120032.957487195</v>
      </c>
      <c r="BM264" s="25" t="n">
        <f aca="false">BK264*Datos!$D$6</f>
        <v>14619.2903808155</v>
      </c>
      <c r="BN264" s="25" t="n">
        <f aca="false">BL264-BM264</f>
        <v>105413.667106379</v>
      </c>
      <c r="BO264" s="25" t="n">
        <f aca="false">BN264/AD264</f>
        <v>44544.7456773659</v>
      </c>
      <c r="BP264" s="25" t="n">
        <f aca="false">-(C264+E264)</f>
        <v>-100143.922794108</v>
      </c>
      <c r="BQ264" s="25" t="n">
        <f aca="false">BE264</f>
        <v>17436.8630485002</v>
      </c>
      <c r="BR264" s="25" t="n">
        <f aca="false">BF264</f>
        <v>16765.8552552942</v>
      </c>
      <c r="BS264" s="25" t="n">
        <f aca="false">BG264</f>
        <v>15767.0191761017</v>
      </c>
      <c r="BT264" s="25" t="n">
        <f aca="false">BH264</f>
        <v>17856.3647066305</v>
      </c>
      <c r="BU264" s="25" t="n">
        <f aca="false">BI264+BO264</f>
        <v>58639.860898235</v>
      </c>
      <c r="BV264" s="27" t="n">
        <f aca="false">IFERROR(IRR(BP264:BU264,0.1),NA())*100</f>
        <v>6.72450738503052</v>
      </c>
    </row>
    <row r="265" customFormat="false" ht="15" hidden="false" customHeight="true" outlineLevel="0" collapsed="false">
      <c r="A265" s="23" t="n">
        <v>264</v>
      </c>
      <c r="B265" s="24" t="n">
        <f aca="true">RAND()</f>
        <v>0.955105516063273</v>
      </c>
      <c r="C265" s="25" t="n">
        <f aca="false">IF(B265&lt;=(Datos!$D$14-Datos!$C$14)/(Datos!$E$14-Datos!$C$14),Datos!$C$14+SQRT((Datos!$E$14-Datos!$C$14)*(Datos!$D$14-Datos!$C$14)*B265),Datos!$E$14-SQRT((Datos!$E$14-Datos!$C$14)*(Datos!$E$14-Datos!$D$14)*(1-B265)))</f>
        <v>92660.1511783912</v>
      </c>
      <c r="D265" s="24" t="n">
        <f aca="true">RAND()</f>
        <v>0.159405232917852</v>
      </c>
      <c r="E265" s="25" t="n">
        <f aca="false">IF(D265&lt;=(Datos!$D$15-Datos!$C$15)/(Datos!$E$15-Datos!$C$15),Datos!$C$15+SQRT((Datos!$E$15-Datos!$C$15)*(Datos!$D$15-Datos!$C$15)*D265),Datos!$E$15-SQRT((Datos!$E$15-Datos!$C$15)*(Datos!$E$15-Datos!$D$15)*(1-D265)))</f>
        <v>28457.6570779704</v>
      </c>
      <c r="F265" s="24" t="n">
        <f aca="true">RAND()</f>
        <v>0.138155926387977</v>
      </c>
      <c r="G265" s="25" t="n">
        <f aca="false">IF(F265&lt;=(Datos!$D$19-Datos!$C$19)/(Datos!$E$19-Datos!$C$19),Datos!$C$19+SQRT((Datos!$E$19-Datos!$C$19)*(Datos!$D$19-Datos!$C$19)*F265),Datos!$E$19-SQRT((Datos!$E$19-Datos!$C$19)*(Datos!$E$19-Datos!$D$19)*(1-F265)))</f>
        <v>34552.2949111626</v>
      </c>
      <c r="H265" s="24" t="n">
        <f aca="true">RAND()</f>
        <v>0.503400606874939</v>
      </c>
      <c r="I265" s="25" t="n">
        <f aca="false">IF(H265&lt;=(Datos!$D$19-Datos!$C$19)/(Datos!$E$19-Datos!$C$19),Datos!$C$19+SQRT((Datos!$E$19-Datos!$C$19)*(Datos!$D$19-Datos!$C$19)*H265),Datos!$E$19-SQRT((Datos!$E$19-Datos!$C$19)*(Datos!$E$19-Datos!$D$19)*(1-H265)))</f>
        <v>38689.654252687</v>
      </c>
      <c r="J265" s="24" t="n">
        <f aca="true">RAND()</f>
        <v>0.8836545297431</v>
      </c>
      <c r="K265" s="25" t="n">
        <f aca="false">IF(J265&lt;=(Datos!$D$19-Datos!$C$19)/(Datos!$E$19-Datos!$C$19),Datos!$C$19+SQRT((Datos!$E$19-Datos!$C$19)*(Datos!$D$19-Datos!$C$19)*J265),Datos!$E$19-SQRT((Datos!$E$19-Datos!$C$19)*(Datos!$E$19-Datos!$D$19)*(1-J265)))</f>
        <v>42046.0348226041</v>
      </c>
      <c r="L265" s="24" t="n">
        <f aca="true">RAND()</f>
        <v>0.591120553076806</v>
      </c>
      <c r="M265" s="25" t="n">
        <f aca="false">IF(L265&lt;=(Datos!$D$19-Datos!$C$19)/(Datos!$E$19-Datos!$C$19),Datos!$C$19+SQRT((Datos!$E$19-Datos!$C$19)*(Datos!$D$19-Datos!$C$19)*L265),Datos!$E$19-SQRT((Datos!$E$19-Datos!$C$19)*(Datos!$E$19-Datos!$D$19)*(1-L265)))</f>
        <v>39416.3731320249</v>
      </c>
      <c r="N265" s="24" t="n">
        <f aca="true">RAND()</f>
        <v>0.0564740596121552</v>
      </c>
      <c r="O265" s="25" t="n">
        <f aca="false">IF(N265&lt;=(Datos!$D$19-Datos!$C$19)/(Datos!$E$19-Datos!$C$19),Datos!$C$19+SQRT((Datos!$E$19-Datos!$C$19)*(Datos!$D$19-Datos!$C$19)*N265),Datos!$E$19-SQRT((Datos!$E$19-Datos!$C$19)*(Datos!$E$19-Datos!$D$19)*(1-N265)))</f>
        <v>32910.5169543954</v>
      </c>
      <c r="P265" s="24" t="n">
        <f aca="true">RAND()</f>
        <v>0.0623976966872988</v>
      </c>
      <c r="Q265" s="26" t="n">
        <f aca="false">IF(P265&lt;=(Datos!$D$23-Datos!$C$23)/(Datos!$E$23-Datos!$C$23),Datos!$C$23+SQRT((Datos!$E$23-Datos!$C$23)*(Datos!$D$23-Datos!$C$23)*P265),Datos!$E$23-SQRT((Datos!$E$23-Datos!$C$23)*(Datos!$E$23-Datos!$D$23)*(1-P265)))</f>
        <v>0.130597917438683</v>
      </c>
      <c r="R265" s="24" t="n">
        <f aca="true">RAND()</f>
        <v>0.304129088388432</v>
      </c>
      <c r="S265" s="26" t="n">
        <f aca="false">IF(R265&lt;=(Datos!$D$24-Datos!$C$24)/(Datos!$E$24-Datos!$C$24),Datos!$C$24+SQRT((Datos!$E$24-Datos!$C$24)*(Datos!$D$24-Datos!$C$24)*R265),Datos!$E$24-SQRT((Datos!$E$24-Datos!$C$24)*(Datos!$E$24-Datos!$D$24)*(1-R265)))</f>
        <v>0.143397272471363</v>
      </c>
      <c r="T265" s="24" t="n">
        <f aca="true">RAND()</f>
        <v>0.311864980514599</v>
      </c>
      <c r="U265" s="26" t="n">
        <f aca="false">IF(T265&lt;=(Datos!$D$25-Datos!$C$25)/(Datos!$E$25-Datos!$C$25),Datos!$C$25+SQRT((Datos!$E$25-Datos!$C$25)*(Datos!$D$25-Datos!$C$25)*T265),Datos!$E$25-SQRT((Datos!$E$25-Datos!$C$25)*(Datos!$E$25-Datos!$D$25)*(1-T265)))</f>
        <v>0.175591335625181</v>
      </c>
      <c r="V265" s="24" t="n">
        <f aca="true">RAND()</f>
        <v>0.36531320606222</v>
      </c>
      <c r="W265" s="26" t="n">
        <f aca="false">IF(V265&lt;=(Datos!$D$26-Datos!$C$26)/(Datos!$E$26-Datos!$C$26),Datos!$C$26+SQRT((Datos!$E$26-Datos!$C$26)*(Datos!$D$26-Datos!$C$26)*V265),Datos!$E$26-SQRT((Datos!$E$26-Datos!$C$26)*(Datos!$E$26-Datos!$D$26)*(1-V265)))</f>
        <v>0.202868229623934</v>
      </c>
      <c r="X265" s="24" t="n">
        <f aca="true">RAND()</f>
        <v>0.157346169537075</v>
      </c>
      <c r="Y265" s="26" t="n">
        <f aca="false">IF(X265&lt;=(Datos!$D$27-Datos!$C$27)/(Datos!$E$27-Datos!$C$27),Datos!$C$27+SQRT((Datos!$E$27-Datos!$C$27)*(Datos!$D$27-Datos!$C$27)*X265),Datos!$E$27-SQRT((Datos!$E$27-Datos!$C$27)*(Datos!$E$27-Datos!$D$27)*(1-X265)))</f>
        <v>0.210611517599393</v>
      </c>
      <c r="Z265" s="24" t="n">
        <f aca="false">(1+Q265)</f>
        <v>1.13059791743868</v>
      </c>
      <c r="AA265" s="24" t="n">
        <f aca="false">Z265*(1+S265)</f>
        <v>1.29272257506119</v>
      </c>
      <c r="AB265" s="24" t="n">
        <f aca="false">AA265*(1+U265)</f>
        <v>1.51971345860901</v>
      </c>
      <c r="AC265" s="24" t="n">
        <f aca="false">AB265*(1+W265)</f>
        <v>1.82801503749269</v>
      </c>
      <c r="AD265" s="24" t="n">
        <f aca="false">AC265*(1+Y265)</f>
        <v>2.21301605873353</v>
      </c>
      <c r="AE265" s="23" t="n">
        <f aca="false">E265*Q265</f>
        <v>3716.51074956713</v>
      </c>
      <c r="AF265" s="23" t="n">
        <f aca="false">AE265*(1+S265)</f>
        <v>4249.44825416555</v>
      </c>
      <c r="AG265" s="23" t="n">
        <f aca="false">AF265*(1+U265)</f>
        <v>4995.61454878458</v>
      </c>
      <c r="AH265" s="23" t="n">
        <f aca="false">AG265*(1+W265)</f>
        <v>6009.06602818007</v>
      </c>
      <c r="AI265" s="23" t="n">
        <f aca="false">AH265*(1+Y265)</f>
        <v>7274.64454373004</v>
      </c>
      <c r="AJ265" s="25" t="n">
        <f aca="false">G265*Z265</f>
        <v>39064.7526692876</v>
      </c>
      <c r="AK265" s="25" t="n">
        <f aca="false">I265*AA265</f>
        <v>50014.9894737607</v>
      </c>
      <c r="AL265" s="25" t="n">
        <f aca="false">K265*AB265</f>
        <v>63897.9250010546</v>
      </c>
      <c r="AM265" s="25" t="n">
        <f aca="false">M265*AC265</f>
        <v>72053.7228087643</v>
      </c>
      <c r="AN265" s="25" t="n">
        <f aca="false">O265*AD265</f>
        <v>72831.5025212993</v>
      </c>
      <c r="AO265" s="25" t="n">
        <f aca="false">C265/Datos!$D$8</f>
        <v>18532.0302356782</v>
      </c>
      <c r="AP265" s="25" t="n">
        <f aca="false">AJ265-AO265</f>
        <v>20532.7224336094</v>
      </c>
      <c r="AQ265" s="25" t="n">
        <f aca="false">AK265-AO265</f>
        <v>31482.9592380825</v>
      </c>
      <c r="AR265" s="25" t="n">
        <f aca="false">AL265-AO265</f>
        <v>45365.8947653764</v>
      </c>
      <c r="AS265" s="25" t="n">
        <f aca="false">AM265-AO265</f>
        <v>53521.692573086</v>
      </c>
      <c r="AT265" s="25" t="n">
        <f aca="false">AN265-AO265</f>
        <v>54299.4722856211</v>
      </c>
      <c r="AU265" s="25" t="n">
        <f aca="false">AP265*Datos!$D$6</f>
        <v>10266.3612168047</v>
      </c>
      <c r="AV265" s="25" t="n">
        <f aca="false">AQ265*Datos!$D$6</f>
        <v>15741.4796190412</v>
      </c>
      <c r="AW265" s="25" t="n">
        <f aca="false">AR265*Datos!$D$6</f>
        <v>22682.9473826882</v>
      </c>
      <c r="AX265" s="25" t="n">
        <f aca="false">AS265*Datos!$D$6</f>
        <v>26760.846286543</v>
      </c>
      <c r="AY265" s="25" t="n">
        <f aca="false">AT265*Datos!$D$6</f>
        <v>27149.7361428105</v>
      </c>
      <c r="AZ265" s="25" t="n">
        <f aca="false">AJ265-AU265-AE265</f>
        <v>25081.8807029158</v>
      </c>
      <c r="BA265" s="25" t="n">
        <f aca="false">AK265-AV265-AF265</f>
        <v>30024.0616005539</v>
      </c>
      <c r="BB265" s="25" t="n">
        <f aca="false">AL265-AW265-AG265</f>
        <v>36219.3630695818</v>
      </c>
      <c r="BC265" s="25" t="n">
        <f aca="false">AM265-AX265-AH265</f>
        <v>39283.8104940412</v>
      </c>
      <c r="BD265" s="25" t="n">
        <f aca="false">AN265-AY265-AI265</f>
        <v>38407.1218347587</v>
      </c>
      <c r="BE265" s="25" t="n">
        <f aca="false">AZ265/Z265</f>
        <v>22184.6160478852</v>
      </c>
      <c r="BF265" s="25" t="n">
        <f aca="false">BA265/AA265</f>
        <v>23225.4485067167</v>
      </c>
      <c r="BG265" s="25" t="n">
        <f aca="false">BB265/AB265</f>
        <v>23833.0211951491</v>
      </c>
      <c r="BH265" s="25" t="n">
        <f aca="false">BC265/AC265</f>
        <v>21489.8727244186</v>
      </c>
      <c r="BI265" s="25" t="n">
        <f aca="false">BD265/AD265</f>
        <v>17355.1030880175</v>
      </c>
      <c r="BJ265" s="25" t="n">
        <f aca="false">E265*AD265</f>
        <v>62977.2521074805</v>
      </c>
      <c r="BK265" s="25" t="n">
        <f aca="false">0.2*C265*AD265</f>
        <v>41011.6805124913</v>
      </c>
      <c r="BL265" s="25" t="n">
        <f aca="false">BJ265+BK265</f>
        <v>103988.932619972</v>
      </c>
      <c r="BM265" s="25" t="n">
        <f aca="false">BK265*Datos!$D$6</f>
        <v>20505.8402562457</v>
      </c>
      <c r="BN265" s="25" t="n">
        <f aca="false">BL265-BM265</f>
        <v>83483.0923637262</v>
      </c>
      <c r="BO265" s="25" t="n">
        <f aca="false">BN265/AD265</f>
        <v>37723.6721958095</v>
      </c>
      <c r="BP265" s="25" t="n">
        <f aca="false">-(C265+E265)</f>
        <v>-121117.808256362</v>
      </c>
      <c r="BQ265" s="25" t="n">
        <f aca="false">BE265</f>
        <v>22184.6160478852</v>
      </c>
      <c r="BR265" s="25" t="n">
        <f aca="false">BF265</f>
        <v>23225.4485067167</v>
      </c>
      <c r="BS265" s="25" t="n">
        <f aca="false">BG265</f>
        <v>23833.0211951491</v>
      </c>
      <c r="BT265" s="25" t="n">
        <f aca="false">BH265</f>
        <v>21489.8727244186</v>
      </c>
      <c r="BU265" s="25" t="n">
        <f aca="false">BI265+BO265</f>
        <v>55078.7752838271</v>
      </c>
      <c r="BV265" s="27" t="n">
        <f aca="false">IFERROR(IRR(BP265:BU265,0.1),NA())*100</f>
        <v>5.64773175307023</v>
      </c>
    </row>
    <row r="266" customFormat="false" ht="15" hidden="false" customHeight="true" outlineLevel="0" collapsed="false">
      <c r="A266" s="23" t="n">
        <v>265</v>
      </c>
      <c r="B266" s="24" t="n">
        <f aca="true">RAND()</f>
        <v>0.974232957789902</v>
      </c>
      <c r="C266" s="25" t="n">
        <f aca="false">IF(B266&lt;=(Datos!$D$14-Datos!$C$14)/(Datos!$E$14-Datos!$C$14),Datos!$C$14+SQRT((Datos!$E$14-Datos!$C$14)*(Datos!$D$14-Datos!$C$14)*B266),Datos!$E$14-SQRT((Datos!$E$14-Datos!$C$14)*(Datos!$E$14-Datos!$D$14)*(1-B266)))</f>
        <v>94439.3839682893</v>
      </c>
      <c r="D266" s="24" t="n">
        <f aca="true">RAND()</f>
        <v>0.388872409434058</v>
      </c>
      <c r="E266" s="25" t="n">
        <f aca="false">IF(D266&lt;=(Datos!$D$15-Datos!$C$15)/(Datos!$E$15-Datos!$C$15),Datos!$C$15+SQRT((Datos!$E$15-Datos!$C$15)*(Datos!$D$15-Datos!$C$15)*D266),Datos!$E$15-SQRT((Datos!$E$15-Datos!$C$15)*(Datos!$E$15-Datos!$D$15)*(1-D266)))</f>
        <v>30425.5998315878</v>
      </c>
      <c r="F266" s="24" t="n">
        <f aca="true">RAND()</f>
        <v>0.881753372822558</v>
      </c>
      <c r="G266" s="25" t="n">
        <f aca="false">IF(F266&lt;=(Datos!$D$19-Datos!$C$19)/(Datos!$E$19-Datos!$C$19),Datos!$C$19+SQRT((Datos!$E$19-Datos!$C$19)*(Datos!$D$19-Datos!$C$19)*F266),Datos!$E$19-SQRT((Datos!$E$19-Datos!$C$19)*(Datos!$E$19-Datos!$D$19)*(1-F266)))</f>
        <v>42021.997810896</v>
      </c>
      <c r="H266" s="24" t="n">
        <f aca="true">RAND()</f>
        <v>0.10625467129145</v>
      </c>
      <c r="I266" s="25" t="n">
        <f aca="false">IF(H266&lt;=(Datos!$D$19-Datos!$C$19)/(Datos!$E$19-Datos!$C$19),Datos!$C$19+SQRT((Datos!$E$19-Datos!$C$19)*(Datos!$D$19-Datos!$C$19)*H266),Datos!$E$19-SQRT((Datos!$E$19-Datos!$C$19)*(Datos!$E$19-Datos!$D$19)*(1-H266)))</f>
        <v>33992.2676129886</v>
      </c>
      <c r="J266" s="24" t="n">
        <f aca="true">RAND()</f>
        <v>0.898067306079076</v>
      </c>
      <c r="K266" s="25" t="n">
        <f aca="false">IF(J266&lt;=(Datos!$D$19-Datos!$C$19)/(Datos!$E$19-Datos!$C$19),Datos!$C$19+SQRT((Datos!$E$19-Datos!$C$19)*(Datos!$D$19-Datos!$C$19)*J266),Datos!$E$19-SQRT((Datos!$E$19-Datos!$C$19)*(Datos!$E$19-Datos!$D$19)*(1-J266)))</f>
        <v>42235.0493595601</v>
      </c>
      <c r="L266" s="24" t="n">
        <f aca="true">RAND()</f>
        <v>0.298353025521769</v>
      </c>
      <c r="M266" s="25" t="n">
        <f aca="false">IF(L266&lt;=(Datos!$D$19-Datos!$C$19)/(Datos!$E$19-Datos!$C$19),Datos!$C$19+SQRT((Datos!$E$19-Datos!$C$19)*(Datos!$D$19-Datos!$C$19)*L266),Datos!$E$19-SQRT((Datos!$E$19-Datos!$C$19)*(Datos!$E$19-Datos!$D$19)*(1-L266)))</f>
        <v>36689.764855977</v>
      </c>
      <c r="N266" s="24" t="n">
        <f aca="true">RAND()</f>
        <v>0.497518926866488</v>
      </c>
      <c r="O266" s="25" t="n">
        <f aca="false">IF(N266&lt;=(Datos!$D$19-Datos!$C$19)/(Datos!$E$19-Datos!$C$19),Datos!$C$19+SQRT((Datos!$E$19-Datos!$C$19)*(Datos!$D$19-Datos!$C$19)*N266),Datos!$E$19-SQRT((Datos!$E$19-Datos!$C$19)*(Datos!$E$19-Datos!$D$19)*(1-N266)))</f>
        <v>38638.7405928164</v>
      </c>
      <c r="P266" s="24" t="n">
        <f aca="true">RAND()</f>
        <v>0.578744909823534</v>
      </c>
      <c r="Q266" s="26" t="n">
        <f aca="false">IF(P266&lt;=(Datos!$D$23-Datos!$C$23)/(Datos!$E$23-Datos!$C$23),Datos!$C$23+SQRT((Datos!$E$23-Datos!$C$23)*(Datos!$D$23-Datos!$C$23)*P266),Datos!$E$23-SQRT((Datos!$E$23-Datos!$C$23)*(Datos!$E$23-Datos!$D$23)*(1-P266)))</f>
        <v>0.152463494006726</v>
      </c>
      <c r="R266" s="24" t="n">
        <f aca="true">RAND()</f>
        <v>0.399898123838682</v>
      </c>
      <c r="S266" s="26" t="n">
        <f aca="false">IF(R266&lt;=(Datos!$D$24-Datos!$C$24)/(Datos!$E$24-Datos!$C$24),Datos!$C$24+SQRT((Datos!$E$24-Datos!$C$24)*(Datos!$D$24-Datos!$C$24)*R266),Datos!$E$24-SQRT((Datos!$E$24-Datos!$C$24)*(Datos!$E$24-Datos!$D$24)*(1-R266)))</f>
        <v>0.146829398482069</v>
      </c>
      <c r="T266" s="24" t="n">
        <f aca="true">RAND()</f>
        <v>0.633076814890836</v>
      </c>
      <c r="U266" s="26" t="n">
        <f aca="false">IF(T266&lt;=(Datos!$D$25-Datos!$C$25)/(Datos!$E$25-Datos!$C$25),Datos!$C$25+SQRT((Datos!$E$25-Datos!$C$25)*(Datos!$D$25-Datos!$C$25)*T266),Datos!$E$25-SQRT((Datos!$E$25-Datos!$C$25)*(Datos!$E$25-Datos!$D$25)*(1-T266)))</f>
        <v>0.187947154286933</v>
      </c>
      <c r="V266" s="24" t="n">
        <f aca="true">RAND()</f>
        <v>0.91626058267081</v>
      </c>
      <c r="W266" s="26" t="n">
        <f aca="false">IF(V266&lt;=(Datos!$D$26-Datos!$C$26)/(Datos!$E$26-Datos!$C$26),Datos!$C$26+SQRT((Datos!$E$26-Datos!$C$26)*(Datos!$D$26-Datos!$C$26)*V266),Datos!$E$26-SQRT((Datos!$E$26-Datos!$C$26)*(Datos!$E$26-Datos!$D$26)*(1-V266)))</f>
        <v>0.232880188066098</v>
      </c>
      <c r="X266" s="24" t="n">
        <f aca="true">RAND()</f>
        <v>0.761987863411323</v>
      </c>
      <c r="Y266" s="26" t="n">
        <f aca="false">IF(X266&lt;=(Datos!$D$27-Datos!$C$27)/(Datos!$E$27-Datos!$C$27),Datos!$C$27+SQRT((Datos!$E$27-Datos!$C$27)*(Datos!$D$27-Datos!$C$27)*X266),Datos!$E$27-SQRT((Datos!$E$27-Datos!$C$27)*(Datos!$E$27-Datos!$D$27)*(1-X266)))</f>
        <v>0.244149399759853</v>
      </c>
      <c r="Z266" s="24" t="n">
        <f aca="false">(1+Q266)</f>
        <v>1.15246349400673</v>
      </c>
      <c r="AA266" s="24" t="n">
        <f aca="false">Z266*(1+S266)</f>
        <v>1.32167901560428</v>
      </c>
      <c r="AB266" s="24" t="n">
        <f aca="false">AA266*(1+U266)</f>
        <v>1.57008482546786</v>
      </c>
      <c r="AC266" s="24" t="n">
        <f aca="false">AB266*(1+W266)</f>
        <v>1.93572647490254</v>
      </c>
      <c r="AD266" s="24" t="n">
        <f aca="false">AC266*(1+Y266)</f>
        <v>2.40833293184925</v>
      </c>
      <c r="AE266" s="23" t="n">
        <f aca="false">E266*Q266</f>
        <v>4638.79325757432</v>
      </c>
      <c r="AF266" s="23" t="n">
        <f aca="false">AE266*(1+S266)</f>
        <v>5319.90448126663</v>
      </c>
      <c r="AG266" s="23" t="n">
        <f aca="false">AF266*(1+U266)</f>
        <v>6319.765389599</v>
      </c>
      <c r="AH266" s="23" t="n">
        <f aca="false">AG266*(1+W266)</f>
        <v>7791.51354206243</v>
      </c>
      <c r="AI266" s="23" t="n">
        <f aca="false">AH266*(1+Y266)</f>
        <v>9693.80689657774</v>
      </c>
      <c r="AJ266" s="25" t="n">
        <f aca="false">G266*Z266</f>
        <v>48428.8184222882</v>
      </c>
      <c r="AK266" s="25" t="n">
        <f aca="false">I266*AA266</f>
        <v>44926.8667968919</v>
      </c>
      <c r="AL266" s="25" t="n">
        <f aca="false">K266*AB266</f>
        <v>66312.6101023311</v>
      </c>
      <c r="AM266" s="25" t="n">
        <f aca="false">M266*AC266</f>
        <v>71021.3491896634</v>
      </c>
      <c r="AN266" s="25" t="n">
        <f aca="false">O266*AD266</f>
        <v>93054.9514148599</v>
      </c>
      <c r="AO266" s="25" t="n">
        <f aca="false">C266/Datos!$D$8</f>
        <v>18887.8767936579</v>
      </c>
      <c r="AP266" s="25" t="n">
        <f aca="false">AJ266-AO266</f>
        <v>29540.9416286303</v>
      </c>
      <c r="AQ266" s="25" t="n">
        <f aca="false">AK266-AO266</f>
        <v>26038.990003234</v>
      </c>
      <c r="AR266" s="25" t="n">
        <f aca="false">AL266-AO266</f>
        <v>47424.7333086732</v>
      </c>
      <c r="AS266" s="25" t="n">
        <f aca="false">AM266-AO266</f>
        <v>52133.4723960055</v>
      </c>
      <c r="AT266" s="25" t="n">
        <f aca="false">AN266-AO266</f>
        <v>74167.074621202</v>
      </c>
      <c r="AU266" s="25" t="n">
        <f aca="false">AP266*Datos!$D$6</f>
        <v>14770.4708143152</v>
      </c>
      <c r="AV266" s="25" t="n">
        <f aca="false">AQ266*Datos!$D$6</f>
        <v>13019.495001617</v>
      </c>
      <c r="AW266" s="25" t="n">
        <f aca="false">AR266*Datos!$D$6</f>
        <v>23712.3666543366</v>
      </c>
      <c r="AX266" s="25" t="n">
        <f aca="false">AS266*Datos!$D$6</f>
        <v>26066.7361980028</v>
      </c>
      <c r="AY266" s="25" t="n">
        <f aca="false">AT266*Datos!$D$6</f>
        <v>37083.537310601</v>
      </c>
      <c r="AZ266" s="25" t="n">
        <f aca="false">AJ266-AU266-AE266</f>
        <v>29019.5543503987</v>
      </c>
      <c r="BA266" s="25" t="n">
        <f aca="false">AK266-AV266-AF266</f>
        <v>26587.4673140082</v>
      </c>
      <c r="BB266" s="25" t="n">
        <f aca="false">AL266-AW266-AG266</f>
        <v>36280.4780583955</v>
      </c>
      <c r="BC266" s="25" t="n">
        <f aca="false">AM266-AX266-AH266</f>
        <v>37163.0994495982</v>
      </c>
      <c r="BD266" s="25" t="n">
        <f aca="false">AN266-AY266-AI266</f>
        <v>46277.6072076811</v>
      </c>
      <c r="BE266" s="25" t="n">
        <f aca="false">AZ266/Z266</f>
        <v>25180.4543061989</v>
      </c>
      <c r="BF266" s="25" t="n">
        <f aca="false">BA266/AA266</f>
        <v>20116.4329614875</v>
      </c>
      <c r="BG266" s="25" t="n">
        <f aca="false">BB266/AB266</f>
        <v>23107.3362852129</v>
      </c>
      <c r="BH266" s="25" t="n">
        <f aca="false">BC266/AC266</f>
        <v>19198.5282690672</v>
      </c>
      <c r="BI266" s="25" t="n">
        <f aca="false">BD266/AD266</f>
        <v>19215.6186529189</v>
      </c>
      <c r="BJ266" s="25" t="n">
        <f aca="false">E266*AD266</f>
        <v>73274.9740456798</v>
      </c>
      <c r="BK266" s="25" t="n">
        <f aca="false">0.2*C266*AD266</f>
        <v>45488.2956948774</v>
      </c>
      <c r="BL266" s="25" t="n">
        <f aca="false">BJ266+BK266</f>
        <v>118763.269740557</v>
      </c>
      <c r="BM266" s="25" t="n">
        <f aca="false">BK266*Datos!$D$6</f>
        <v>22744.1478474387</v>
      </c>
      <c r="BN266" s="25" t="n">
        <f aca="false">BL266-BM266</f>
        <v>96019.1218931184</v>
      </c>
      <c r="BO266" s="25" t="n">
        <f aca="false">BN266/AD266</f>
        <v>39869.5382284167</v>
      </c>
      <c r="BP266" s="25" t="n">
        <f aca="false">-(C266+E266)</f>
        <v>-124864.983799877</v>
      </c>
      <c r="BQ266" s="25" t="n">
        <f aca="false">BE266</f>
        <v>25180.4543061989</v>
      </c>
      <c r="BR266" s="25" t="n">
        <f aca="false">BF266</f>
        <v>20116.4329614875</v>
      </c>
      <c r="BS266" s="25" t="n">
        <f aca="false">BG266</f>
        <v>23107.3362852129</v>
      </c>
      <c r="BT266" s="25" t="n">
        <f aca="false">BH266</f>
        <v>19198.5282690672</v>
      </c>
      <c r="BU266" s="25" t="n">
        <f aca="false">BI266+BO266</f>
        <v>59085.1568813356</v>
      </c>
      <c r="BV266" s="27" t="n">
        <f aca="false">IFERROR(IRR(BP266:BU266,0.1),NA())*100</f>
        <v>4.85202199077639</v>
      </c>
    </row>
    <row r="267" customFormat="false" ht="15" hidden="false" customHeight="true" outlineLevel="0" collapsed="false">
      <c r="A267" s="23" t="n">
        <v>266</v>
      </c>
      <c r="B267" s="24" t="n">
        <f aca="true">RAND()</f>
        <v>0.293555412664364</v>
      </c>
      <c r="C267" s="25" t="n">
        <f aca="false">IF(B267&lt;=(Datos!$D$14-Datos!$C$14)/(Datos!$E$14-Datos!$C$14),Datos!$C$14+SQRT((Datos!$E$14-Datos!$C$14)*(Datos!$D$14-Datos!$C$14)*B267),Datos!$E$14-SQRT((Datos!$E$14-Datos!$C$14)*(Datos!$E$14-Datos!$D$14)*(1-B267)))</f>
        <v>70884.136543754</v>
      </c>
      <c r="D267" s="24" t="n">
        <f aca="true">RAND()</f>
        <v>0.205410890314039</v>
      </c>
      <c r="E267" s="25" t="n">
        <f aca="false">IF(D267&lt;=(Datos!$D$15-Datos!$C$15)/(Datos!$E$15-Datos!$C$15),Datos!$C$15+SQRT((Datos!$E$15-Datos!$C$15)*(Datos!$D$15-Datos!$C$15)*D267),Datos!$E$15-SQRT((Datos!$E$15-Datos!$C$15)*(Datos!$E$15-Datos!$D$15)*(1-D267)))</f>
        <v>28925.0244296759</v>
      </c>
      <c r="F267" s="24" t="n">
        <f aca="true">RAND()</f>
        <v>0.247078637996158</v>
      </c>
      <c r="G267" s="25" t="n">
        <f aca="false">IF(F267&lt;=(Datos!$D$19-Datos!$C$19)/(Datos!$E$19-Datos!$C$19),Datos!$C$19+SQRT((Datos!$E$19-Datos!$C$19)*(Datos!$D$19-Datos!$C$19)*F267),Datos!$E$19-SQRT((Datos!$E$19-Datos!$C$19)*(Datos!$E$19-Datos!$D$19)*(1-F267)))</f>
        <v>36087.8399863518</v>
      </c>
      <c r="H267" s="24" t="n">
        <f aca="true">RAND()</f>
        <v>0.501243673939162</v>
      </c>
      <c r="I267" s="25" t="n">
        <f aca="false">IF(H267&lt;=(Datos!$D$19-Datos!$C$19)/(Datos!$E$19-Datos!$C$19),Datos!$C$19+SQRT((Datos!$E$19-Datos!$C$19)*(Datos!$D$19-Datos!$C$19)*H267),Datos!$E$19-SQRT((Datos!$E$19-Datos!$C$19)*(Datos!$E$19-Datos!$D$19)*(1-H267)))</f>
        <v>38671.0178808992</v>
      </c>
      <c r="J267" s="24" t="n">
        <f aca="true">RAND()</f>
        <v>0.646076710627019</v>
      </c>
      <c r="K267" s="25" t="n">
        <f aca="false">IF(J267&lt;=(Datos!$D$19-Datos!$C$19)/(Datos!$E$19-Datos!$C$19),Datos!$C$19+SQRT((Datos!$E$19-Datos!$C$19)*(Datos!$D$19-Datos!$C$19)*J267),Datos!$E$19-SQRT((Datos!$E$19-Datos!$C$19)*(Datos!$E$19-Datos!$D$19)*(1-J267)))</f>
        <v>39844.3642046631</v>
      </c>
      <c r="L267" s="24" t="n">
        <f aca="true">RAND()</f>
        <v>0.88968475111579</v>
      </c>
      <c r="M267" s="25" t="n">
        <f aca="false">IF(L267&lt;=(Datos!$D$19-Datos!$C$19)/(Datos!$E$19-Datos!$C$19),Datos!$C$19+SQRT((Datos!$E$19-Datos!$C$19)*(Datos!$D$19-Datos!$C$19)*L267),Datos!$E$19-SQRT((Datos!$E$19-Datos!$C$19)*(Datos!$E$19-Datos!$D$19)*(1-L267)))</f>
        <v>42123.6057873936</v>
      </c>
      <c r="N267" s="24" t="n">
        <f aca="true">RAND()</f>
        <v>0.173174386763013</v>
      </c>
      <c r="O267" s="25" t="n">
        <f aca="false">IF(N267&lt;=(Datos!$D$19-Datos!$C$19)/(Datos!$E$19-Datos!$C$19),Datos!$C$19+SQRT((Datos!$E$19-Datos!$C$19)*(Datos!$D$19-Datos!$C$19)*N267),Datos!$E$19-SQRT((Datos!$E$19-Datos!$C$19)*(Datos!$E$19-Datos!$D$19)*(1-N267)))</f>
        <v>35096.681078354</v>
      </c>
      <c r="P267" s="24" t="n">
        <f aca="true">RAND()</f>
        <v>0.498855926525836</v>
      </c>
      <c r="Q267" s="26" t="n">
        <f aca="false">IF(P267&lt;=(Datos!$D$23-Datos!$C$23)/(Datos!$E$23-Datos!$C$23),Datos!$C$23+SQRT((Datos!$E$23-Datos!$C$23)*(Datos!$D$23-Datos!$C$23)*P267),Datos!$E$23-SQRT((Datos!$E$23-Datos!$C$23)*(Datos!$E$23-Datos!$D$23)*(1-P267)))</f>
        <v>0.149965658139719</v>
      </c>
      <c r="R267" s="24" t="n">
        <f aca="true">RAND()</f>
        <v>0.224784197586518</v>
      </c>
      <c r="S267" s="26" t="n">
        <f aca="false">IF(R267&lt;=(Datos!$D$24-Datos!$C$24)/(Datos!$E$24-Datos!$C$24),Datos!$C$24+SQRT((Datos!$E$24-Datos!$C$24)*(Datos!$D$24-Datos!$C$24)*R267),Datos!$E$24-SQRT((Datos!$E$24-Datos!$C$24)*(Datos!$E$24-Datos!$D$24)*(1-R267)))</f>
        <v>0.140114958504947</v>
      </c>
      <c r="T267" s="24" t="n">
        <f aca="true">RAND()</f>
        <v>0.295811973681697</v>
      </c>
      <c r="U267" s="26" t="n">
        <f aca="false">IF(T267&lt;=(Datos!$D$25-Datos!$C$25)/(Datos!$E$25-Datos!$C$25),Datos!$C$25+SQRT((Datos!$E$25-Datos!$C$25)*(Datos!$D$25-Datos!$C$25)*T267),Datos!$E$25-SQRT((Datos!$E$25-Datos!$C$25)*(Datos!$E$25-Datos!$D$25)*(1-T267)))</f>
        <v>0.17492398733613</v>
      </c>
      <c r="V267" s="24" t="n">
        <f aca="true">RAND()</f>
        <v>0.463947429394972</v>
      </c>
      <c r="W267" s="26" t="n">
        <f aca="false">IF(V267&lt;=(Datos!$D$26-Datos!$C$26)/(Datos!$E$26-Datos!$C$26),Datos!$C$26+SQRT((Datos!$E$26-Datos!$C$26)*(Datos!$D$26-Datos!$C$26)*V267),Datos!$E$26-SQRT((Datos!$E$26-Datos!$C$26)*(Datos!$E$26-Datos!$D$26)*(1-V267)))</f>
        <v>0.206685060347294</v>
      </c>
      <c r="X267" s="24" t="n">
        <f aca="true">RAND()</f>
        <v>0.265457119139983</v>
      </c>
      <c r="Y267" s="26" t="n">
        <f aca="false">IF(X267&lt;=(Datos!$D$27-Datos!$C$27)/(Datos!$E$27-Datos!$C$27),Datos!$C$27+SQRT((Datos!$E$27-Datos!$C$27)*(Datos!$D$27-Datos!$C$27)*X267),Datos!$E$27-SQRT((Datos!$E$27-Datos!$C$27)*(Datos!$E$27-Datos!$D$27)*(1-X267)))</f>
        <v>0.216771892381338</v>
      </c>
      <c r="Z267" s="24" t="n">
        <f aca="false">(1+Q267)</f>
        <v>1.14996565813972</v>
      </c>
      <c r="AA267" s="24" t="n">
        <f aca="false">Z267*(1+S267)</f>
        <v>1.31109304861208</v>
      </c>
      <c r="AB267" s="24" t="n">
        <f aca="false">AA267*(1+U267)</f>
        <v>1.54043467244399</v>
      </c>
      <c r="AC267" s="24" t="n">
        <f aca="false">AB267*(1+W267)</f>
        <v>1.85881950567914</v>
      </c>
      <c r="AD267" s="24" t="n">
        <f aca="false">AC267*(1+Y267)</f>
        <v>2.26175932752055</v>
      </c>
      <c r="AE267" s="23" t="n">
        <f aca="false">E267*Q267</f>
        <v>4337.7603253038</v>
      </c>
      <c r="AF267" s="23" t="n">
        <f aca="false">AE267*(1+S267)</f>
        <v>4945.54543328815</v>
      </c>
      <c r="AG267" s="23" t="n">
        <f aca="false">AF267*(1+U267)</f>
        <v>5810.6399600309</v>
      </c>
      <c r="AH267" s="23" t="n">
        <f aca="false">AG267*(1+W267)</f>
        <v>7011.61243082628</v>
      </c>
      <c r="AI267" s="23" t="n">
        <f aca="false">AH267*(1+Y267)</f>
        <v>8531.53292610101</v>
      </c>
      <c r="AJ267" s="25" t="n">
        <f aca="false">G267*Z267</f>
        <v>41499.7766607459</v>
      </c>
      <c r="AK267" s="25" t="n">
        <f aca="false">I267*AA267</f>
        <v>50701.3027264004</v>
      </c>
      <c r="AL267" s="25" t="n">
        <f aca="false">K267*AB267</f>
        <v>61377.6401223492</v>
      </c>
      <c r="AM267" s="25" t="n">
        <f aca="false">M267*AC267</f>
        <v>78300.1800871457</v>
      </c>
      <c r="AN267" s="25" t="n">
        <f aca="false">O267*AD267</f>
        <v>79380.2457939811</v>
      </c>
      <c r="AO267" s="25" t="n">
        <f aca="false">C267/Datos!$D$8</f>
        <v>14176.8273087508</v>
      </c>
      <c r="AP267" s="25" t="n">
        <f aca="false">AJ267-AO267</f>
        <v>27322.9493519951</v>
      </c>
      <c r="AQ267" s="25" t="n">
        <f aca="false">AK267-AO267</f>
        <v>36524.4754176496</v>
      </c>
      <c r="AR267" s="25" t="n">
        <f aca="false">AL267-AO267</f>
        <v>47200.8128135984</v>
      </c>
      <c r="AS267" s="25" t="n">
        <f aca="false">AM267-AO267</f>
        <v>64123.3527783949</v>
      </c>
      <c r="AT267" s="25" t="n">
        <f aca="false">AN267-AO267</f>
        <v>65203.4184852303</v>
      </c>
      <c r="AU267" s="25" t="n">
        <f aca="false">AP267*Datos!$D$6</f>
        <v>13661.4746759976</v>
      </c>
      <c r="AV267" s="25" t="n">
        <f aca="false">AQ267*Datos!$D$6</f>
        <v>18262.2377088248</v>
      </c>
      <c r="AW267" s="25" t="n">
        <f aca="false">AR267*Datos!$D$6</f>
        <v>23600.4064067992</v>
      </c>
      <c r="AX267" s="25" t="n">
        <f aca="false">AS267*Datos!$D$6</f>
        <v>32061.6763891975</v>
      </c>
      <c r="AY267" s="25" t="n">
        <f aca="false">AT267*Datos!$D$6</f>
        <v>32601.7092426151</v>
      </c>
      <c r="AZ267" s="25" t="n">
        <f aca="false">AJ267-AU267-AE267</f>
        <v>23500.5416594445</v>
      </c>
      <c r="BA267" s="25" t="n">
        <f aca="false">AK267-AV267-AF267</f>
        <v>27493.5195842875</v>
      </c>
      <c r="BB267" s="25" t="n">
        <f aca="false">AL267-AW267-AG267</f>
        <v>31966.5937555191</v>
      </c>
      <c r="BC267" s="25" t="n">
        <f aca="false">AM267-AX267-AH267</f>
        <v>39226.891267122</v>
      </c>
      <c r="BD267" s="25" t="n">
        <f aca="false">AN267-AY267-AI267</f>
        <v>38247.0036252649</v>
      </c>
      <c r="BE267" s="25" t="n">
        <f aca="false">AZ267/Z267</f>
        <v>20435.8638826319</v>
      </c>
      <c r="BF267" s="25" t="n">
        <f aca="false">BA267/AA267</f>
        <v>20969.9224730022</v>
      </c>
      <c r="BG267" s="25" t="n">
        <f aca="false">BB267/AB267</f>
        <v>20751.6711531832</v>
      </c>
      <c r="BH267" s="25" t="n">
        <f aca="false">BC267/AC267</f>
        <v>21103.1200970694</v>
      </c>
      <c r="BI267" s="25" t="n">
        <f aca="false">BD267/AD267</f>
        <v>16910.2888887799</v>
      </c>
      <c r="BJ267" s="25" t="n">
        <f aca="false">E267*AD267</f>
        <v>65421.4438025792</v>
      </c>
      <c r="BK267" s="25" t="n">
        <f aca="false">0.2*C267*AD267</f>
        <v>32064.5714002151</v>
      </c>
      <c r="BL267" s="25" t="n">
        <f aca="false">BJ267+BK267</f>
        <v>97486.0152027943</v>
      </c>
      <c r="BM267" s="25" t="n">
        <f aca="false">BK267*Datos!$D$6</f>
        <v>16032.2857001076</v>
      </c>
      <c r="BN267" s="25" t="n">
        <f aca="false">BL267-BM267</f>
        <v>81453.7295026868</v>
      </c>
      <c r="BO267" s="25" t="n">
        <f aca="false">BN267/AD267</f>
        <v>36013.4380840513</v>
      </c>
      <c r="BP267" s="25" t="n">
        <f aca="false">-(C267+E267)</f>
        <v>-99809.1609734299</v>
      </c>
      <c r="BQ267" s="25" t="n">
        <f aca="false">BE267</f>
        <v>20435.8638826319</v>
      </c>
      <c r="BR267" s="25" t="n">
        <f aca="false">BF267</f>
        <v>20969.9224730022</v>
      </c>
      <c r="BS267" s="25" t="n">
        <f aca="false">BG267</f>
        <v>20751.6711531832</v>
      </c>
      <c r="BT267" s="25" t="n">
        <f aca="false">BH267</f>
        <v>21103.1200970694</v>
      </c>
      <c r="BU267" s="25" t="n">
        <f aca="false">BI267+BO267</f>
        <v>52923.7269728312</v>
      </c>
      <c r="BV267" s="27" t="n">
        <f aca="false">IFERROR(IRR(BP267:BU267,0.1),NA())*100</f>
        <v>9.64941638730888</v>
      </c>
    </row>
    <row r="268" customFormat="false" ht="15" hidden="false" customHeight="true" outlineLevel="0" collapsed="false">
      <c r="A268" s="23" t="n">
        <v>267</v>
      </c>
      <c r="B268" s="24" t="n">
        <f aca="true">RAND()</f>
        <v>0.738816499372483</v>
      </c>
      <c r="C268" s="25" t="n">
        <f aca="false">IF(B268&lt;=(Datos!$D$14-Datos!$C$14)/(Datos!$E$14-Datos!$C$14),Datos!$C$14+SQRT((Datos!$E$14-Datos!$C$14)*(Datos!$D$14-Datos!$C$14)*B268),Datos!$E$14-SQRT((Datos!$E$14-Datos!$C$14)*(Datos!$E$14-Datos!$D$14)*(1-B268)))</f>
        <v>82296.3223946825</v>
      </c>
      <c r="D268" s="24" t="n">
        <f aca="true">RAND()</f>
        <v>0.295003195864182</v>
      </c>
      <c r="E268" s="25" t="n">
        <f aca="false">IF(D268&lt;=(Datos!$D$15-Datos!$C$15)/(Datos!$E$15-Datos!$C$15),Datos!$C$15+SQRT((Datos!$E$15-Datos!$C$15)*(Datos!$D$15-Datos!$C$15)*D268),Datos!$E$15-SQRT((Datos!$E$15-Datos!$C$15)*(Datos!$E$15-Datos!$D$15)*(1-D268)))</f>
        <v>29703.7474092274</v>
      </c>
      <c r="F268" s="24" t="n">
        <f aca="true">RAND()</f>
        <v>0.859082579475926</v>
      </c>
      <c r="G268" s="25" t="n">
        <f aca="false">IF(F268&lt;=(Datos!$D$19-Datos!$C$19)/(Datos!$E$19-Datos!$C$19),Datos!$C$19+SQRT((Datos!$E$19-Datos!$C$19)*(Datos!$D$19-Datos!$C$19)*F268),Datos!$E$19-SQRT((Datos!$E$19-Datos!$C$19)*(Datos!$E$19-Datos!$D$19)*(1-F268)))</f>
        <v>41749.0299079651</v>
      </c>
      <c r="H268" s="24" t="n">
        <f aca="true">RAND()</f>
        <v>0.885465993714609</v>
      </c>
      <c r="I268" s="25" t="n">
        <f aca="false">IF(H268&lt;=(Datos!$D$19-Datos!$C$19)/(Datos!$E$19-Datos!$C$19),Datos!$C$19+SQRT((Datos!$E$19-Datos!$C$19)*(Datos!$D$19-Datos!$C$19)*H268),Datos!$E$19-SQRT((Datos!$E$19-Datos!$C$19)*(Datos!$E$19-Datos!$D$19)*(1-H268)))</f>
        <v>42069.1212117516</v>
      </c>
      <c r="J268" s="24" t="n">
        <f aca="true">RAND()</f>
        <v>0.666395412784586</v>
      </c>
      <c r="K268" s="25" t="n">
        <f aca="false">IF(J268&lt;=(Datos!$D$19-Datos!$C$19)/(Datos!$E$19-Datos!$C$19),Datos!$C$19+SQRT((Datos!$E$19-Datos!$C$19)*(Datos!$D$19-Datos!$C$19)*J268),Datos!$E$19-SQRT((Datos!$E$19-Datos!$C$19)*(Datos!$E$19-Datos!$D$19)*(1-J268)))</f>
        <v>39997.9653889023</v>
      </c>
      <c r="L268" s="24" t="n">
        <f aca="true">RAND()</f>
        <v>0.555039657644261</v>
      </c>
      <c r="M268" s="25" t="n">
        <f aca="false">IF(L268&lt;=(Datos!$D$19-Datos!$C$19)/(Datos!$E$19-Datos!$C$19),Datos!$C$19+SQRT((Datos!$E$19-Datos!$C$19)*(Datos!$D$19-Datos!$C$19)*L268),Datos!$E$19-SQRT((Datos!$E$19-Datos!$C$19)*(Datos!$E$19-Datos!$D$19)*(1-L268)))</f>
        <v>39124.469773452</v>
      </c>
      <c r="N268" s="24" t="n">
        <f aca="true">RAND()</f>
        <v>0.0227058343722476</v>
      </c>
      <c r="O268" s="25" t="n">
        <f aca="false">IF(N268&lt;=(Datos!$D$19-Datos!$C$19)/(Datos!$E$19-Datos!$C$19),Datos!$C$19+SQRT((Datos!$E$19-Datos!$C$19)*(Datos!$D$19-Datos!$C$19)*N268),Datos!$E$19-SQRT((Datos!$E$19-Datos!$C$19)*(Datos!$E$19-Datos!$D$19)*(1-N268)))</f>
        <v>31845.5013291345</v>
      </c>
      <c r="P268" s="24" t="n">
        <f aca="true">RAND()</f>
        <v>0.832142796267442</v>
      </c>
      <c r="Q268" s="26" t="n">
        <f aca="false">IF(P268&lt;=(Datos!$D$23-Datos!$C$23)/(Datos!$E$23-Datos!$C$23),Datos!$C$23+SQRT((Datos!$E$23-Datos!$C$23)*(Datos!$D$23-Datos!$C$23)*P268),Datos!$E$23-SQRT((Datos!$E$23-Datos!$C$23)*(Datos!$E$23-Datos!$D$23)*(1-P268)))</f>
        <v>0.162617739884624</v>
      </c>
      <c r="R268" s="24" t="n">
        <f aca="true">RAND()</f>
        <v>0.294788448401474</v>
      </c>
      <c r="S268" s="26" t="n">
        <f aca="false">IF(R268&lt;=(Datos!$D$24-Datos!$C$24)/(Datos!$E$24-Datos!$C$24),Datos!$C$24+SQRT((Datos!$E$24-Datos!$C$24)*(Datos!$D$24-Datos!$C$24)*R268),Datos!$E$24-SQRT((Datos!$E$24-Datos!$C$24)*(Datos!$E$24-Datos!$D$24)*(1-R268)))</f>
        <v>0.143035173260096</v>
      </c>
      <c r="T268" s="24" t="n">
        <f aca="true">RAND()</f>
        <v>0.315855177073256</v>
      </c>
      <c r="U268" s="26" t="n">
        <f aca="false">IF(T268&lt;=(Datos!$D$25-Datos!$C$25)/(Datos!$E$25-Datos!$C$25),Datos!$C$25+SQRT((Datos!$E$25-Datos!$C$25)*(Datos!$D$25-Datos!$C$25)*T268),Datos!$E$25-SQRT((Datos!$E$25-Datos!$C$25)*(Datos!$E$25-Datos!$D$25)*(1-T268)))</f>
        <v>0.175754531093651</v>
      </c>
      <c r="V268" s="24" t="n">
        <f aca="true">RAND()</f>
        <v>0.798050599519681</v>
      </c>
      <c r="W268" s="26" t="n">
        <f aca="false">IF(V268&lt;=(Datos!$D$26-Datos!$C$26)/(Datos!$E$26-Datos!$C$26),Datos!$C$26+SQRT((Datos!$E$26-Datos!$C$26)*(Datos!$D$26-Datos!$C$26)*V268),Datos!$E$26-SQRT((Datos!$E$26-Datos!$C$26)*(Datos!$E$26-Datos!$D$26)*(1-V268)))</f>
        <v>0.223413858841849</v>
      </c>
      <c r="X268" s="24" t="n">
        <f aca="true">RAND()</f>
        <v>0.62831274126149</v>
      </c>
      <c r="Y268" s="26" t="n">
        <f aca="false">IF(X268&lt;=(Datos!$D$27-Datos!$C$27)/(Datos!$E$27-Datos!$C$27),Datos!$C$27+SQRT((Datos!$E$27-Datos!$C$27)*(Datos!$D$27-Datos!$C$27)*X268),Datos!$E$27-SQRT((Datos!$E$27-Datos!$C$27)*(Datos!$E$27-Datos!$D$27)*(1-X268)))</f>
        <v>0.235199205395574</v>
      </c>
      <c r="Z268" s="24" t="n">
        <f aca="false">(1+Q268)</f>
        <v>1.16261773988462</v>
      </c>
      <c r="AA268" s="24" t="n">
        <f aca="false">Z268*(1+S268)</f>
        <v>1.32891296974428</v>
      </c>
      <c r="AB268" s="24" t="n">
        <f aca="false">AA268*(1+U268)</f>
        <v>1.56247544560596</v>
      </c>
      <c r="AC268" s="24" t="n">
        <f aca="false">AB268*(1+W268)</f>
        <v>1.91155411425443</v>
      </c>
      <c r="AD268" s="24" t="n">
        <f aca="false">AC268*(1+Y268)</f>
        <v>2.36115012299771</v>
      </c>
      <c r="AE268" s="23" t="n">
        <f aca="false">E268*Q268</f>
        <v>4830.35626979231</v>
      </c>
      <c r="AF268" s="23" t="n">
        <f aca="false">AE268*(1+S268)</f>
        <v>5521.26711575004</v>
      </c>
      <c r="AG268" s="23" t="n">
        <f aca="false">AF268*(1+U268)</f>
        <v>6491.65482872149</v>
      </c>
      <c r="AH268" s="23" t="n">
        <f aca="false">AG268*(1+W268)</f>
        <v>7941.98048427548</v>
      </c>
      <c r="AI268" s="23" t="n">
        <f aca="false">AH268*(1+Y268)</f>
        <v>9809.92798344423</v>
      </c>
      <c r="AJ268" s="25" t="n">
        <f aca="false">G268*Z268</f>
        <v>48538.1627939739</v>
      </c>
      <c r="AK268" s="25" t="n">
        <f aca="false">I268*AA268</f>
        <v>55906.200804041</v>
      </c>
      <c r="AL268" s="25" t="n">
        <f aca="false">K268*AB268</f>
        <v>62495.8387943569</v>
      </c>
      <c r="AM268" s="25" t="n">
        <f aca="false">M268*AC268</f>
        <v>74788.5411634651</v>
      </c>
      <c r="AN268" s="25" t="n">
        <f aca="false">O268*AD268</f>
        <v>75192.0093802095</v>
      </c>
      <c r="AO268" s="25" t="n">
        <f aca="false">C268/Datos!$D$8</f>
        <v>16459.2644789365</v>
      </c>
      <c r="AP268" s="25" t="n">
        <f aca="false">AJ268-AO268</f>
        <v>32078.8983150374</v>
      </c>
      <c r="AQ268" s="25" t="n">
        <f aca="false">AK268-AO268</f>
        <v>39446.9363251045</v>
      </c>
      <c r="AR268" s="25" t="n">
        <f aca="false">AL268-AO268</f>
        <v>46036.5743154204</v>
      </c>
      <c r="AS268" s="25" t="n">
        <f aca="false">AM268-AO268</f>
        <v>58329.2766845286</v>
      </c>
      <c r="AT268" s="25" t="n">
        <f aca="false">AN268-AO268</f>
        <v>58732.744901273</v>
      </c>
      <c r="AU268" s="25" t="n">
        <f aca="false">AP268*Datos!$D$6</f>
        <v>16039.4491575187</v>
      </c>
      <c r="AV268" s="25" t="n">
        <f aca="false">AQ268*Datos!$D$6</f>
        <v>19723.4681625523</v>
      </c>
      <c r="AW268" s="25" t="n">
        <f aca="false">AR268*Datos!$D$6</f>
        <v>23018.2871577102</v>
      </c>
      <c r="AX268" s="25" t="n">
        <f aca="false">AS268*Datos!$D$6</f>
        <v>29164.6383422643</v>
      </c>
      <c r="AY268" s="25" t="n">
        <f aca="false">AT268*Datos!$D$6</f>
        <v>29366.3724506365</v>
      </c>
      <c r="AZ268" s="25" t="n">
        <f aca="false">AJ268-AU268-AE268</f>
        <v>27668.3573666629</v>
      </c>
      <c r="BA268" s="25" t="n">
        <f aca="false">AK268-AV268-AF268</f>
        <v>30661.4655257387</v>
      </c>
      <c r="BB268" s="25" t="n">
        <f aca="false">AL268-AW268-AG268</f>
        <v>32985.8968079252</v>
      </c>
      <c r="BC268" s="25" t="n">
        <f aca="false">AM268-AX268-AH268</f>
        <v>37681.9223369253</v>
      </c>
      <c r="BD268" s="25" t="n">
        <f aca="false">AN268-AY268-AI268</f>
        <v>36015.7089461288</v>
      </c>
      <c r="BE268" s="25" t="n">
        <f aca="false">AZ268/Z268</f>
        <v>23798.3271865512</v>
      </c>
      <c r="BF268" s="25" t="n">
        <f aca="false">BA268/AA268</f>
        <v>23072.5910754252</v>
      </c>
      <c r="BG268" s="25" t="n">
        <f aca="false">BB268/AB268</f>
        <v>21111.3057172765</v>
      </c>
      <c r="BH268" s="25" t="n">
        <f aca="false">BC268/AC268</f>
        <v>19712.7154580307</v>
      </c>
      <c r="BI268" s="25" t="n">
        <f aca="false">BD268/AD268</f>
        <v>15253.4599961833</v>
      </c>
      <c r="BJ268" s="25" t="n">
        <f aca="false">E268*AD268</f>
        <v>70135.0068487901</v>
      </c>
      <c r="BK268" s="25" t="n">
        <f aca="false">0.2*C268*AD268</f>
        <v>38862.7943488927</v>
      </c>
      <c r="BL268" s="25" t="n">
        <f aca="false">BJ268+BK268</f>
        <v>108997.801197683</v>
      </c>
      <c r="BM268" s="25" t="n">
        <f aca="false">BK268*Datos!$D$6</f>
        <v>19431.3971744464</v>
      </c>
      <c r="BN268" s="25" t="n">
        <f aca="false">BL268-BM268</f>
        <v>89566.4040232365</v>
      </c>
      <c r="BO268" s="25" t="n">
        <f aca="false">BN268/AD268</f>
        <v>37933.3796486957</v>
      </c>
      <c r="BP268" s="25" t="n">
        <f aca="false">-(C268+E268)</f>
        <v>-112000.06980391</v>
      </c>
      <c r="BQ268" s="25" t="n">
        <f aca="false">BE268</f>
        <v>23798.3271865512</v>
      </c>
      <c r="BR268" s="25" t="n">
        <f aca="false">BF268</f>
        <v>23072.5910754252</v>
      </c>
      <c r="BS268" s="25" t="n">
        <f aca="false">BG268</f>
        <v>21111.3057172765</v>
      </c>
      <c r="BT268" s="25" t="n">
        <f aca="false">BH268</f>
        <v>19712.7154580307</v>
      </c>
      <c r="BU268" s="25" t="n">
        <f aca="false">BI268+BO268</f>
        <v>53186.839644879</v>
      </c>
      <c r="BV268" s="27" t="n">
        <f aca="false">IFERROR(IRR(BP268:BU268,0.1),NA())*100</f>
        <v>7.17329810930321</v>
      </c>
    </row>
    <row r="269" customFormat="false" ht="15" hidden="false" customHeight="true" outlineLevel="0" collapsed="false">
      <c r="A269" s="23" t="n">
        <v>268</v>
      </c>
      <c r="B269" s="24" t="n">
        <f aca="true">RAND()</f>
        <v>0.875359559244976</v>
      </c>
      <c r="C269" s="25" t="n">
        <f aca="false">IF(B269&lt;=(Datos!$D$14-Datos!$C$14)/(Datos!$E$14-Datos!$C$14),Datos!$C$14+SQRT((Datos!$E$14-Datos!$C$14)*(Datos!$D$14-Datos!$C$14)*B269),Datos!$E$14-SQRT((Datos!$E$14-Datos!$C$14)*(Datos!$E$14-Datos!$D$14)*(1-B269)))</f>
        <v>87770.1787050657</v>
      </c>
      <c r="D269" s="24" t="n">
        <f aca="true">RAND()</f>
        <v>0.0144436360918489</v>
      </c>
      <c r="E269" s="25" t="n">
        <f aca="false">IF(D269&lt;=(Datos!$D$15-Datos!$C$15)/(Datos!$E$15-Datos!$C$15),Datos!$C$15+SQRT((Datos!$E$15-Datos!$C$15)*(Datos!$D$15-Datos!$C$15)*D269),Datos!$E$15-SQRT((Datos!$E$15-Datos!$C$15)*(Datos!$E$15-Datos!$D$15)*(1-D269)))</f>
        <v>26040.8038753236</v>
      </c>
      <c r="F269" s="24" t="n">
        <f aca="true">RAND()</f>
        <v>0.617308747300869</v>
      </c>
      <c r="G269" s="25" t="n">
        <f aca="false">IF(F269&lt;=(Datos!$D$19-Datos!$C$19)/(Datos!$E$19-Datos!$C$19),Datos!$C$19+SQRT((Datos!$E$19-Datos!$C$19)*(Datos!$D$19-Datos!$C$19)*F269),Datos!$E$19-SQRT((Datos!$E$19-Datos!$C$19)*(Datos!$E$19-Datos!$D$19)*(1-F269)))</f>
        <v>39622.6977555741</v>
      </c>
      <c r="H269" s="24" t="n">
        <f aca="true">RAND()</f>
        <v>0.87022641440355</v>
      </c>
      <c r="I269" s="25" t="n">
        <f aca="false">IF(H269&lt;=(Datos!$D$19-Datos!$C$19)/(Datos!$E$19-Datos!$C$19),Datos!$C$19+SQRT((Datos!$E$19-Datos!$C$19)*(Datos!$D$19-Datos!$C$19)*H269),Datos!$E$19-SQRT((Datos!$E$19-Datos!$C$19)*(Datos!$E$19-Datos!$D$19)*(1-H269)))</f>
        <v>41880.2213348166</v>
      </c>
      <c r="J269" s="24" t="n">
        <f aca="true">RAND()</f>
        <v>0.0759101964104114</v>
      </c>
      <c r="K269" s="25" t="n">
        <f aca="false">IF(J269&lt;=(Datos!$D$19-Datos!$C$19)/(Datos!$E$19-Datos!$C$19),Datos!$C$19+SQRT((Datos!$E$19-Datos!$C$19)*(Datos!$D$19-Datos!$C$19)*J269),Datos!$E$19-SQRT((Datos!$E$19-Datos!$C$19)*(Datos!$E$19-Datos!$D$19)*(1-J269)))</f>
        <v>33374.3931990154</v>
      </c>
      <c r="L269" s="24" t="n">
        <f aca="true">RAND()</f>
        <v>0.148253483353776</v>
      </c>
      <c r="M269" s="25" t="n">
        <f aca="false">IF(L269&lt;=(Datos!$D$19-Datos!$C$19)/(Datos!$E$19-Datos!$C$19),Datos!$C$19+SQRT((Datos!$E$19-Datos!$C$19)*(Datos!$D$19-Datos!$C$19)*L269),Datos!$E$19-SQRT((Datos!$E$19-Datos!$C$19)*(Datos!$E$19-Datos!$D$19)*(1-L269)))</f>
        <v>34715.7207829839</v>
      </c>
      <c r="N269" s="24" t="n">
        <f aca="true">RAND()</f>
        <v>0.907134043115189</v>
      </c>
      <c r="O269" s="25" t="n">
        <f aca="false">IF(N269&lt;=(Datos!$D$19-Datos!$C$19)/(Datos!$E$19-Datos!$C$19),Datos!$C$19+SQRT((Datos!$E$19-Datos!$C$19)*(Datos!$D$19-Datos!$C$19)*N269),Datos!$E$19-SQRT((Datos!$E$19-Datos!$C$19)*(Datos!$E$19-Datos!$D$19)*(1-N269)))</f>
        <v>42360.8814413974</v>
      </c>
      <c r="P269" s="24" t="n">
        <f aca="true">RAND()</f>
        <v>0.140366369725066</v>
      </c>
      <c r="Q269" s="26" t="n">
        <f aca="false">IF(P269&lt;=(Datos!$D$23-Datos!$C$23)/(Datos!$E$23-Datos!$C$23),Datos!$C$23+SQRT((Datos!$E$23-Datos!$C$23)*(Datos!$D$23-Datos!$C$23)*P269),Datos!$E$23-SQRT((Datos!$E$23-Datos!$C$23)*(Datos!$E$23-Datos!$D$23)*(1-P269)))</f>
        <v>0.135895265505965</v>
      </c>
      <c r="R269" s="24" t="n">
        <f aca="true">RAND()</f>
        <v>0.0584695503701068</v>
      </c>
      <c r="S269" s="26" t="n">
        <f aca="false">IF(R269&lt;=(Datos!$D$24-Datos!$C$24)/(Datos!$E$24-Datos!$C$24),Datos!$C$24+SQRT((Datos!$E$24-Datos!$C$24)*(Datos!$D$24-Datos!$C$24)*R269),Datos!$E$24-SQRT((Datos!$E$24-Datos!$C$24)*(Datos!$E$24-Datos!$D$24)*(1-R269)))</f>
        <v>0.130258907869076</v>
      </c>
      <c r="T269" s="24" t="n">
        <f aca="true">RAND()</f>
        <v>0.218669512357745</v>
      </c>
      <c r="U269" s="26" t="n">
        <f aca="false">IF(T269&lt;=(Datos!$D$25-Datos!$C$25)/(Datos!$E$25-Datos!$C$25),Datos!$C$25+SQRT((Datos!$E$25-Datos!$C$25)*(Datos!$D$25-Datos!$C$25)*T269),Datos!$E$25-SQRT((Datos!$E$25-Datos!$C$25)*(Datos!$E$25-Datos!$D$25)*(1-T269)))</f>
        <v>0.171429091813497</v>
      </c>
      <c r="V269" s="24" t="n">
        <f aca="true">RAND()</f>
        <v>0.485795549490624</v>
      </c>
      <c r="W269" s="26" t="n">
        <f aca="false">IF(V269&lt;=(Datos!$D$26-Datos!$C$26)/(Datos!$E$26-Datos!$C$26),Datos!$C$26+SQRT((Datos!$E$26-Datos!$C$26)*(Datos!$D$26-Datos!$C$26)*V269),Datos!$E$26-SQRT((Datos!$E$26-Datos!$C$26)*(Datos!$E$26-Datos!$D$26)*(1-V269)))</f>
        <v>0.207576945220991</v>
      </c>
      <c r="X269" s="24" t="n">
        <f aca="true">RAND()</f>
        <v>0.97704683742374</v>
      </c>
      <c r="Y269" s="26" t="n">
        <f aca="false">IF(X269&lt;=(Datos!$D$27-Datos!$C$27)/(Datos!$E$27-Datos!$C$27),Datos!$C$27+SQRT((Datos!$E$27-Datos!$C$27)*(Datos!$D$27-Datos!$C$27)*X269),Datos!$E$27-SQRT((Datos!$E$27-Datos!$C$27)*(Datos!$E$27-Datos!$D$27)*(1-X269)))</f>
        <v>0.268866847799846</v>
      </c>
      <c r="Z269" s="24" t="n">
        <f aca="false">(1+Q269)</f>
        <v>1.13589526550596</v>
      </c>
      <c r="AA269" s="24" t="n">
        <f aca="false">Z269*(1+S269)</f>
        <v>1.28385574224443</v>
      </c>
      <c r="AB269" s="24" t="n">
        <f aca="false">AA269*(1+U269)</f>
        <v>1.50394596615693</v>
      </c>
      <c r="AC269" s="24" t="n">
        <f aca="false">AB269*(1+W269)</f>
        <v>1.81613047558922</v>
      </c>
      <c r="AD269" s="24" t="n">
        <f aca="false">AC269*(1+Y269)</f>
        <v>2.30442775175413</v>
      </c>
      <c r="AE269" s="23" t="n">
        <f aca="false">E269*Q269</f>
        <v>3538.82195662586</v>
      </c>
      <c r="AF269" s="23" t="n">
        <f aca="false">AE269*(1+S269)</f>
        <v>3999.78503983906</v>
      </c>
      <c r="AG269" s="23" t="n">
        <f aca="false">AF269*(1+U269)</f>
        <v>4685.46455666788</v>
      </c>
      <c r="AH269" s="23" t="n">
        <f aca="false">AG269*(1+W269)</f>
        <v>5658.05897628222</v>
      </c>
      <c r="AI269" s="23" t="n">
        <f aca="false">AH269*(1+Y269)</f>
        <v>7179.32345790084</v>
      </c>
      <c r="AJ269" s="25" t="n">
        <f aca="false">G269*Z269</f>
        <v>45007.2347871304</v>
      </c>
      <c r="AK269" s="25" t="n">
        <f aca="false">I269*AA269</f>
        <v>53768.1626471718</v>
      </c>
      <c r="AL269" s="25" t="n">
        <f aca="false">K269*AB269</f>
        <v>50193.2840245946</v>
      </c>
      <c r="AM269" s="25" t="n">
        <f aca="false">M269*AC269</f>
        <v>63048.2784960231</v>
      </c>
      <c r="AN269" s="25" t="n">
        <f aca="false">O269*AD269</f>
        <v>97617.5907823224</v>
      </c>
      <c r="AO269" s="25" t="n">
        <f aca="false">C269/Datos!$D$8</f>
        <v>17554.0357410131</v>
      </c>
      <c r="AP269" s="25" t="n">
        <f aca="false">AJ269-AO269</f>
        <v>27453.1990461173</v>
      </c>
      <c r="AQ269" s="25" t="n">
        <f aca="false">AK269-AO269</f>
        <v>36214.1269061586</v>
      </c>
      <c r="AR269" s="25" t="n">
        <f aca="false">AL269-AO269</f>
        <v>32639.2482835815</v>
      </c>
      <c r="AS269" s="25" t="n">
        <f aca="false">AM269-AO269</f>
        <v>45494.24275501</v>
      </c>
      <c r="AT269" s="25" t="n">
        <f aca="false">AN269-AO269</f>
        <v>80063.5550413093</v>
      </c>
      <c r="AU269" s="25" t="n">
        <f aca="false">AP269*Datos!$D$6</f>
        <v>13726.5995230586</v>
      </c>
      <c r="AV269" s="25" t="n">
        <f aca="false">AQ269*Datos!$D$6</f>
        <v>18107.0634530793</v>
      </c>
      <c r="AW269" s="25" t="n">
        <f aca="false">AR269*Datos!$D$6</f>
        <v>16319.6241417907</v>
      </c>
      <c r="AX269" s="25" t="n">
        <f aca="false">AS269*Datos!$D$6</f>
        <v>22747.121377505</v>
      </c>
      <c r="AY269" s="25" t="n">
        <f aca="false">AT269*Datos!$D$6</f>
        <v>40031.7775206546</v>
      </c>
      <c r="AZ269" s="25" t="n">
        <f aca="false">AJ269-AU269-AE269</f>
        <v>27741.8133074459</v>
      </c>
      <c r="BA269" s="25" t="n">
        <f aca="false">AK269-AV269-AF269</f>
        <v>31661.3141542534</v>
      </c>
      <c r="BB269" s="25" t="n">
        <f aca="false">AL269-AW269-AG269</f>
        <v>29188.195326136</v>
      </c>
      <c r="BC269" s="25" t="n">
        <f aca="false">AM269-AX269-AH269</f>
        <v>34643.0981422359</v>
      </c>
      <c r="BD269" s="25" t="n">
        <f aca="false">AN269-AY269-AI269</f>
        <v>50406.4898037669</v>
      </c>
      <c r="BE269" s="25" t="n">
        <f aca="false">AZ269/Z269</f>
        <v>24422.8619925525</v>
      </c>
      <c r="BF269" s="25" t="n">
        <f aca="false">BA269/AA269</f>
        <v>24661.1150399992</v>
      </c>
      <c r="BG269" s="25" t="n">
        <f aca="false">BB269/AB269</f>
        <v>19407.7420219566</v>
      </c>
      <c r="BH269" s="25" t="n">
        <f aca="false">BC269/AC269</f>
        <v>19075.2253804873</v>
      </c>
      <c r="BI269" s="25" t="n">
        <f aca="false">BD269/AD269</f>
        <v>21873.755757974</v>
      </c>
      <c r="BJ269" s="25" t="n">
        <f aca="false">E269*AD269</f>
        <v>60009.1511282821</v>
      </c>
      <c r="BK269" s="25" t="n">
        <f aca="false">0.2*C269*AD269</f>
        <v>40452.0071168745</v>
      </c>
      <c r="BL269" s="25" t="n">
        <f aca="false">BJ269+BK269</f>
        <v>100461.158245157</v>
      </c>
      <c r="BM269" s="25" t="n">
        <f aca="false">BK269*Datos!$D$6</f>
        <v>20226.0035584372</v>
      </c>
      <c r="BN269" s="25" t="n">
        <f aca="false">BL269-BM269</f>
        <v>80235.1546867194</v>
      </c>
      <c r="BO269" s="25" t="n">
        <f aca="false">BN269/AD269</f>
        <v>34817.8217458302</v>
      </c>
      <c r="BP269" s="25" t="n">
        <f aca="false">-(C269+E269)</f>
        <v>-113810.982580389</v>
      </c>
      <c r="BQ269" s="25" t="n">
        <f aca="false">BE269</f>
        <v>24422.8619925525</v>
      </c>
      <c r="BR269" s="25" t="n">
        <f aca="false">BF269</f>
        <v>24661.1150399992</v>
      </c>
      <c r="BS269" s="25" t="n">
        <f aca="false">BG269</f>
        <v>19407.7420219566</v>
      </c>
      <c r="BT269" s="25" t="n">
        <f aca="false">BH269</f>
        <v>19075.2253804873</v>
      </c>
      <c r="BU269" s="25" t="n">
        <f aca="false">BI269+BO269</f>
        <v>56691.5775038042</v>
      </c>
      <c r="BV269" s="27" t="n">
        <f aca="false">IFERROR(IRR(BP269:BU269,0.1),NA())*100</f>
        <v>7.3956500929172</v>
      </c>
    </row>
    <row r="270" customFormat="false" ht="15" hidden="false" customHeight="true" outlineLevel="0" collapsed="false">
      <c r="A270" s="23" t="n">
        <v>269</v>
      </c>
      <c r="B270" s="24" t="n">
        <f aca="true">RAND()</f>
        <v>0.813500250288932</v>
      </c>
      <c r="C270" s="25" t="n">
        <f aca="false">IF(B270&lt;=(Datos!$D$14-Datos!$C$14)/(Datos!$E$14-Datos!$C$14),Datos!$C$14+SQRT((Datos!$E$14-Datos!$C$14)*(Datos!$D$14-Datos!$C$14)*B270),Datos!$E$14-SQRT((Datos!$E$14-Datos!$C$14)*(Datos!$E$14-Datos!$D$14)*(1-B270)))</f>
        <v>85040.0635143968</v>
      </c>
      <c r="D270" s="24" t="n">
        <f aca="true">RAND()</f>
        <v>0.167520046492363</v>
      </c>
      <c r="E270" s="25" t="n">
        <f aca="false">IF(D270&lt;=(Datos!$D$15-Datos!$C$15)/(Datos!$E$15-Datos!$C$15),Datos!$C$15+SQRT((Datos!$E$15-Datos!$C$15)*(Datos!$D$15-Datos!$C$15)*D270),Datos!$E$15-SQRT((Datos!$E$15-Datos!$C$15)*(Datos!$E$15-Datos!$D$15)*(1-D270)))</f>
        <v>28544.5738089264</v>
      </c>
      <c r="F270" s="24" t="n">
        <f aca="true">RAND()</f>
        <v>0.827115449648775</v>
      </c>
      <c r="G270" s="25" t="n">
        <f aca="false">IF(F270&lt;=(Datos!$D$19-Datos!$C$19)/(Datos!$E$19-Datos!$C$19),Datos!$C$19+SQRT((Datos!$E$19-Datos!$C$19)*(Datos!$D$19-Datos!$C$19)*F270),Datos!$E$19-SQRT((Datos!$E$19-Datos!$C$19)*(Datos!$E$19-Datos!$D$19)*(1-F270)))</f>
        <v>41399.1193748832</v>
      </c>
      <c r="H270" s="24" t="n">
        <f aca="true">RAND()</f>
        <v>0.180921777851518</v>
      </c>
      <c r="I270" s="25" t="n">
        <f aca="false">IF(H270&lt;=(Datos!$D$19-Datos!$C$19)/(Datos!$E$19-Datos!$C$19),Datos!$C$19+SQRT((Datos!$E$19-Datos!$C$19)*(Datos!$D$19-Datos!$C$19)*H270),Datos!$E$19-SQRT((Datos!$E$19-Datos!$C$19)*(Datos!$E$19-Datos!$D$19)*(1-H270)))</f>
        <v>35209.4401501244</v>
      </c>
      <c r="J270" s="24" t="n">
        <f aca="true">RAND()</f>
        <v>0.747642756413951</v>
      </c>
      <c r="K270" s="25" t="n">
        <f aca="false">IF(J270&lt;=(Datos!$D$19-Datos!$C$19)/(Datos!$E$19-Datos!$C$19),Datos!$C$19+SQRT((Datos!$E$19-Datos!$C$19)*(Datos!$D$19-Datos!$C$19)*J270),Datos!$E$19-SQRT((Datos!$E$19-Datos!$C$19)*(Datos!$E$19-Datos!$D$19)*(1-J270)))</f>
        <v>40649.5065487978</v>
      </c>
      <c r="L270" s="24" t="n">
        <f aca="true">RAND()</f>
        <v>0.645707713677978</v>
      </c>
      <c r="M270" s="25" t="n">
        <f aca="false">IF(L270&lt;=(Datos!$D$19-Datos!$C$19)/(Datos!$E$19-Datos!$C$19),Datos!$C$19+SQRT((Datos!$E$19-Datos!$C$19)*(Datos!$D$19-Datos!$C$19)*L270),Datos!$E$19-SQRT((Datos!$E$19-Datos!$C$19)*(Datos!$E$19-Datos!$D$19)*(1-L270)))</f>
        <v>39841.5525732324</v>
      </c>
      <c r="N270" s="24" t="n">
        <f aca="true">RAND()</f>
        <v>0.572693885669306</v>
      </c>
      <c r="O270" s="25" t="n">
        <f aca="false">IF(N270&lt;=(Datos!$D$19-Datos!$C$19)/(Datos!$E$19-Datos!$C$19),Datos!$C$19+SQRT((Datos!$E$19-Datos!$C$19)*(Datos!$D$19-Datos!$C$19)*N270),Datos!$E$19-SQRT((Datos!$E$19-Datos!$C$19)*(Datos!$E$19-Datos!$D$19)*(1-N270)))</f>
        <v>39268.4455466058</v>
      </c>
      <c r="P270" s="24" t="n">
        <f aca="true">RAND()</f>
        <v>0.361721231912484</v>
      </c>
      <c r="Q270" s="26" t="n">
        <f aca="false">IF(P270&lt;=(Datos!$D$23-Datos!$C$23)/(Datos!$E$23-Datos!$C$23),Datos!$C$23+SQRT((Datos!$E$23-Datos!$C$23)*(Datos!$D$23-Datos!$C$23)*P270),Datos!$E$23-SQRT((Datos!$E$23-Datos!$C$23)*(Datos!$E$23-Datos!$D$23)*(1-P270)))</f>
        <v>0.14551662629429</v>
      </c>
      <c r="R270" s="24" t="n">
        <f aca="true">RAND()</f>
        <v>0.227567380244664</v>
      </c>
      <c r="S270" s="26" t="n">
        <f aca="false">IF(R270&lt;=(Datos!$D$24-Datos!$C$24)/(Datos!$E$24-Datos!$C$24),Datos!$C$24+SQRT((Datos!$E$24-Datos!$C$24)*(Datos!$D$24-Datos!$C$24)*R270),Datos!$E$24-SQRT((Datos!$E$24-Datos!$C$24)*(Datos!$E$24-Datos!$D$24)*(1-R270)))</f>
        <v>0.140239102856609</v>
      </c>
      <c r="T270" s="24" t="n">
        <f aca="true">RAND()</f>
        <v>0.611550219868298</v>
      </c>
      <c r="U270" s="26" t="n">
        <f aca="false">IF(T270&lt;=(Datos!$D$25-Datos!$C$25)/(Datos!$E$25-Datos!$C$25),Datos!$C$25+SQRT((Datos!$E$25-Datos!$C$25)*(Datos!$D$25-Datos!$C$25)*T270),Datos!$E$25-SQRT((Datos!$E$25-Datos!$C$25)*(Datos!$E$25-Datos!$D$25)*(1-T270)))</f>
        <v>0.187020318613292</v>
      </c>
      <c r="V270" s="24" t="n">
        <f aca="true">RAND()</f>
        <v>0.498590811722798</v>
      </c>
      <c r="W270" s="26" t="n">
        <f aca="false">IF(V270&lt;=(Datos!$D$26-Datos!$C$26)/(Datos!$E$26-Datos!$C$26),Datos!$C$26+SQRT((Datos!$E$26-Datos!$C$26)*(Datos!$D$26-Datos!$C$26)*V270),Datos!$E$26-SQRT((Datos!$E$26-Datos!$C$26)*(Datos!$E$26-Datos!$D$26)*(1-V270)))</f>
        <v>0.208108089576027</v>
      </c>
      <c r="X270" s="24" t="n">
        <f aca="true">RAND()</f>
        <v>0.222955289353996</v>
      </c>
      <c r="Y270" s="26" t="n">
        <f aca="false">IF(X270&lt;=(Datos!$D$27-Datos!$C$27)/(Datos!$E$27-Datos!$C$27),Datos!$C$27+SQRT((Datos!$E$27-Datos!$C$27)*(Datos!$D$27-Datos!$C$27)*X270),Datos!$E$27-SQRT((Datos!$E$27-Datos!$C$27)*(Datos!$E$27-Datos!$D$27)*(1-X270)))</f>
        <v>0.214535266072651</v>
      </c>
      <c r="Z270" s="24" t="n">
        <f aca="false">(1+Q270)</f>
        <v>1.14551662629429</v>
      </c>
      <c r="AA270" s="24" t="n">
        <f aca="false">Z270*(1+S270)</f>
        <v>1.30616285027313</v>
      </c>
      <c r="AB270" s="24" t="n">
        <f aca="false">AA270*(1+U270)</f>
        <v>1.55044184269206</v>
      </c>
      <c r="AC270" s="24" t="n">
        <f aca="false">AB270*(1+W270)</f>
        <v>1.87310133257344</v>
      </c>
      <c r="AD270" s="24" t="n">
        <f aca="false">AC270*(1+Y270)</f>
        <v>2.27494762533812</v>
      </c>
      <c r="AE270" s="23" t="n">
        <f aca="false">E270*Q270</f>
        <v>4153.71007968334</v>
      </c>
      <c r="AF270" s="23" t="n">
        <f aca="false">AE270*(1+S270)</f>
        <v>4736.22265478458</v>
      </c>
      <c r="AG270" s="23" t="n">
        <f aca="false">AF270*(1+U270)</f>
        <v>5621.99252470588</v>
      </c>
      <c r="AH270" s="23" t="n">
        <f aca="false">AG270*(1+W270)</f>
        <v>6791.97464863313</v>
      </c>
      <c r="AI270" s="23" t="n">
        <f aca="false">AH270*(1+Y270)</f>
        <v>8249.09273703634</v>
      </c>
      <c r="AJ270" s="25" t="n">
        <f aca="false">G270*Z270</f>
        <v>47423.3795578707</v>
      </c>
      <c r="AK270" s="25" t="n">
        <f aca="false">I270*AA270</f>
        <v>45989.2627030076</v>
      </c>
      <c r="AL270" s="25" t="n">
        <f aca="false">K270*AB270</f>
        <v>63024.6958380409</v>
      </c>
      <c r="AM270" s="25" t="n">
        <f aca="false">M270*AC270</f>
        <v>74627.2652167162</v>
      </c>
      <c r="AN270" s="25" t="n">
        <f aca="false">O270*AD270</f>
        <v>89333.6569469699</v>
      </c>
      <c r="AO270" s="25" t="n">
        <f aca="false">C270/Datos!$D$8</f>
        <v>17008.0127028794</v>
      </c>
      <c r="AP270" s="25" t="n">
        <f aca="false">AJ270-AO270</f>
        <v>30415.3668549914</v>
      </c>
      <c r="AQ270" s="25" t="n">
        <f aca="false">AK270-AO270</f>
        <v>28981.2500001283</v>
      </c>
      <c r="AR270" s="25" t="n">
        <f aca="false">AL270-AO270</f>
        <v>46016.6831351615</v>
      </c>
      <c r="AS270" s="25" t="n">
        <f aca="false">AM270-AO270</f>
        <v>57619.2525138368</v>
      </c>
      <c r="AT270" s="25" t="n">
        <f aca="false">AN270-AO270</f>
        <v>72325.6442440905</v>
      </c>
      <c r="AU270" s="25" t="n">
        <f aca="false">AP270*Datos!$D$6</f>
        <v>15207.6834274957</v>
      </c>
      <c r="AV270" s="25" t="n">
        <f aca="false">AQ270*Datos!$D$6</f>
        <v>14490.6250000641</v>
      </c>
      <c r="AW270" s="25" t="n">
        <f aca="false">AR270*Datos!$D$6</f>
        <v>23008.3415675807</v>
      </c>
      <c r="AX270" s="25" t="n">
        <f aca="false">AS270*Datos!$D$6</f>
        <v>28809.6262569184</v>
      </c>
      <c r="AY270" s="25" t="n">
        <f aca="false">AT270*Datos!$D$6</f>
        <v>36162.8221220453</v>
      </c>
      <c r="AZ270" s="25" t="n">
        <f aca="false">AJ270-AU270-AE270</f>
        <v>28061.9860506917</v>
      </c>
      <c r="BA270" s="25" t="n">
        <f aca="false">AK270-AV270-AF270</f>
        <v>26762.4150481589</v>
      </c>
      <c r="BB270" s="25" t="n">
        <f aca="false">AL270-AW270-AG270</f>
        <v>34394.3617457542</v>
      </c>
      <c r="BC270" s="25" t="n">
        <f aca="false">AM270-AX270-AH270</f>
        <v>39025.6643111647</v>
      </c>
      <c r="BD270" s="25" t="n">
        <f aca="false">AN270-AY270-AI270</f>
        <v>44921.7420878883</v>
      </c>
      <c r="BE270" s="25" t="n">
        <f aca="false">AZ270/Z270</f>
        <v>24497.2315604631</v>
      </c>
      <c r="BF270" s="25" t="n">
        <f aca="false">BA270/AA270</f>
        <v>20489.3402400494</v>
      </c>
      <c r="BG270" s="25" t="n">
        <f aca="false">BB270/AB270</f>
        <v>22183.5871547653</v>
      </c>
      <c r="BH270" s="25" t="n">
        <f aca="false">BC270/AC270</f>
        <v>20834.7854077642</v>
      </c>
      <c r="BI270" s="25" t="n">
        <f aca="false">BD270/AD270</f>
        <v>19746.2752933539</v>
      </c>
      <c r="BJ270" s="25" t="n">
        <f aca="false">E270*AD270</f>
        <v>64937.4104029058</v>
      </c>
      <c r="BK270" s="25" t="n">
        <f aca="false">0.2*C270*AD270</f>
        <v>38692.3381101359</v>
      </c>
      <c r="BL270" s="25" t="n">
        <f aca="false">BJ270+BK270</f>
        <v>103629.748513042</v>
      </c>
      <c r="BM270" s="25" t="n">
        <f aca="false">BK270*Datos!$D$6</f>
        <v>19346.169055068</v>
      </c>
      <c r="BN270" s="25" t="n">
        <f aca="false">BL270-BM270</f>
        <v>84283.5794579737</v>
      </c>
      <c r="BO270" s="25" t="n">
        <f aca="false">BN270/AD270</f>
        <v>37048.5801603661</v>
      </c>
      <c r="BP270" s="25" t="n">
        <f aca="false">-(C270+E270)</f>
        <v>-113584.637323323</v>
      </c>
      <c r="BQ270" s="25" t="n">
        <f aca="false">BE270</f>
        <v>24497.2315604631</v>
      </c>
      <c r="BR270" s="25" t="n">
        <f aca="false">BF270</f>
        <v>20489.3402400494</v>
      </c>
      <c r="BS270" s="25" t="n">
        <f aca="false">BG270</f>
        <v>22183.5871547653</v>
      </c>
      <c r="BT270" s="25" t="n">
        <f aca="false">BH270</f>
        <v>20834.7854077642</v>
      </c>
      <c r="BU270" s="25" t="n">
        <f aca="false">BI270+BO270</f>
        <v>56794.8554537201</v>
      </c>
      <c r="BV270" s="27" t="n">
        <f aca="false">IFERROR(IRR(BP270:BU270,0.1),NA())*100</f>
        <v>7.4862897845502</v>
      </c>
    </row>
    <row r="271" customFormat="false" ht="15" hidden="false" customHeight="true" outlineLevel="0" collapsed="false">
      <c r="A271" s="23" t="n">
        <v>270</v>
      </c>
      <c r="B271" s="24" t="n">
        <f aca="true">RAND()</f>
        <v>0.683604977149186</v>
      </c>
      <c r="C271" s="25" t="n">
        <f aca="false">IF(B271&lt;=(Datos!$D$14-Datos!$C$14)/(Datos!$E$14-Datos!$C$14),Datos!$C$14+SQRT((Datos!$E$14-Datos!$C$14)*(Datos!$D$14-Datos!$C$14)*B271),Datos!$E$14-SQRT((Datos!$E$14-Datos!$C$14)*(Datos!$E$14-Datos!$D$14)*(1-B271)))</f>
        <v>80514.7741244558</v>
      </c>
      <c r="D271" s="24" t="n">
        <f aca="true">RAND()</f>
        <v>0.715958820571989</v>
      </c>
      <c r="E271" s="25" t="n">
        <f aca="false">IF(D271&lt;=(Datos!$D$15-Datos!$C$15)/(Datos!$E$15-Datos!$C$15),Datos!$C$15+SQRT((Datos!$E$15-Datos!$C$15)*(Datos!$D$15-Datos!$C$15)*D271),Datos!$E$15-SQRT((Datos!$E$15-Datos!$C$15)*(Datos!$E$15-Datos!$D$15)*(1-D271)))</f>
        <v>33472.6592769948</v>
      </c>
      <c r="F271" s="24" t="n">
        <f aca="true">RAND()</f>
        <v>0.196995070887525</v>
      </c>
      <c r="G271" s="25" t="n">
        <f aca="false">IF(F271&lt;=(Datos!$D$19-Datos!$C$19)/(Datos!$E$19-Datos!$C$19),Datos!$C$19+SQRT((Datos!$E$19-Datos!$C$19)*(Datos!$D$19-Datos!$C$19)*F271),Datos!$E$19-SQRT((Datos!$E$19-Datos!$C$19)*(Datos!$E$19-Datos!$D$19)*(1-F271)))</f>
        <v>35435.9231629162</v>
      </c>
      <c r="H271" s="24" t="n">
        <f aca="true">RAND()</f>
        <v>0.139776821718831</v>
      </c>
      <c r="I271" s="25" t="n">
        <f aca="false">IF(H271&lt;=(Datos!$D$19-Datos!$C$19)/(Datos!$E$19-Datos!$C$19),Datos!$C$19+SQRT((Datos!$E$19-Datos!$C$19)*(Datos!$D$19-Datos!$C$19)*H271),Datos!$E$19-SQRT((Datos!$E$19-Datos!$C$19)*(Datos!$E$19-Datos!$D$19)*(1-H271)))</f>
        <v>34578.9216260845</v>
      </c>
      <c r="J271" s="24" t="n">
        <f aca="true">RAND()</f>
        <v>0.154231278786537</v>
      </c>
      <c r="K271" s="25" t="n">
        <f aca="false">IF(J271&lt;=(Datos!$D$19-Datos!$C$19)/(Datos!$E$19-Datos!$C$19),Datos!$C$19+SQRT((Datos!$E$19-Datos!$C$19)*(Datos!$D$19-Datos!$C$19)*J271),Datos!$E$19-SQRT((Datos!$E$19-Datos!$C$19)*(Datos!$E$19-Datos!$D$19)*(1-J271)))</f>
        <v>34809.8536171053</v>
      </c>
      <c r="L271" s="24" t="n">
        <f aca="true">RAND()</f>
        <v>0.427606532508387</v>
      </c>
      <c r="M271" s="25" t="n">
        <f aca="false">IF(L271&lt;=(Datos!$D$19-Datos!$C$19)/(Datos!$E$19-Datos!$C$19),Datos!$C$19+SQRT((Datos!$E$19-Datos!$C$19)*(Datos!$D$19-Datos!$C$19)*L271),Datos!$E$19-SQRT((Datos!$E$19-Datos!$C$19)*(Datos!$E$19-Datos!$D$19)*(1-L271)))</f>
        <v>38008.8063952288</v>
      </c>
      <c r="N271" s="24" t="n">
        <f aca="true">RAND()</f>
        <v>0.996019064792982</v>
      </c>
      <c r="O271" s="25" t="n">
        <f aca="false">IF(N271&lt;=(Datos!$D$19-Datos!$C$19)/(Datos!$E$19-Datos!$C$19),Datos!$C$19+SQRT((Datos!$E$19-Datos!$C$19)*(Datos!$D$19-Datos!$C$19)*N271),Datos!$E$19-SQRT((Datos!$E$19-Datos!$C$19)*(Datos!$E$19-Datos!$D$19)*(1-N271)))</f>
        <v>44453.584278661</v>
      </c>
      <c r="P271" s="24" t="n">
        <f aca="true">RAND()</f>
        <v>0.0905767213995665</v>
      </c>
      <c r="Q271" s="26" t="n">
        <f aca="false">IF(P271&lt;=(Datos!$D$23-Datos!$C$23)/(Datos!$E$23-Datos!$C$23),Datos!$C$23+SQRT((Datos!$E$23-Datos!$C$23)*(Datos!$D$23-Datos!$C$23)*P271),Datos!$E$23-SQRT((Datos!$E$23-Datos!$C$23)*(Datos!$E$23-Datos!$D$23)*(1-P271)))</f>
        <v>0.132768637300794</v>
      </c>
      <c r="R271" s="24" t="n">
        <f aca="true">RAND()</f>
        <v>0.759262519008414</v>
      </c>
      <c r="S271" s="26" t="n">
        <f aca="false">IF(R271&lt;=(Datos!$D$24-Datos!$C$24)/(Datos!$E$24-Datos!$C$24),Datos!$C$24+SQRT((Datos!$E$24-Datos!$C$24)*(Datos!$D$24-Datos!$C$24)*R271),Datos!$E$24-SQRT((Datos!$E$24-Datos!$C$24)*(Datos!$E$24-Datos!$D$24)*(1-R271)))</f>
        <v>0.159183480939772</v>
      </c>
      <c r="T271" s="24" t="n">
        <f aca="true">RAND()</f>
        <v>0.653972001812239</v>
      </c>
      <c r="U271" s="26" t="n">
        <f aca="false">IF(T271&lt;=(Datos!$D$25-Datos!$C$25)/(Datos!$E$25-Datos!$C$25),Datos!$C$25+SQRT((Datos!$E$25-Datos!$C$25)*(Datos!$D$25-Datos!$C$25)*T271),Datos!$E$25-SQRT((Datos!$E$25-Datos!$C$25)*(Datos!$E$25-Datos!$D$25)*(1-T271)))</f>
        <v>0.188873188487644</v>
      </c>
      <c r="V271" s="24" t="n">
        <f aca="true">RAND()</f>
        <v>0.94056086937547</v>
      </c>
      <c r="W271" s="26" t="n">
        <f aca="false">IF(V271&lt;=(Datos!$D$26-Datos!$C$26)/(Datos!$E$26-Datos!$C$26),Datos!$C$26+SQRT((Datos!$E$26-Datos!$C$26)*(Datos!$D$26-Datos!$C$26)*V271),Datos!$E$26-SQRT((Datos!$E$26-Datos!$C$26)*(Datos!$E$26-Datos!$D$26)*(1-V271)))</f>
        <v>0.235576513695162</v>
      </c>
      <c r="X271" s="24" t="n">
        <f aca="true">RAND()</f>
        <v>0.413262752645757</v>
      </c>
      <c r="Y271" s="26" t="n">
        <f aca="false">IF(X271&lt;=(Datos!$D$27-Datos!$C$27)/(Datos!$E$27-Datos!$C$27),Datos!$C$27+SQRT((Datos!$E$27-Datos!$C$27)*(Datos!$D$27-Datos!$C$27)*X271),Datos!$E$27-SQRT((Datos!$E$27-Datos!$C$27)*(Datos!$E$27-Datos!$D$27)*(1-X271)))</f>
        <v>0.223711625216987</v>
      </c>
      <c r="Z271" s="24" t="n">
        <f aca="false">(1+Q271)</f>
        <v>1.13276863730079</v>
      </c>
      <c r="AA271" s="24" t="n">
        <f aca="false">Z271*(1+S271)</f>
        <v>1.31308669208574</v>
      </c>
      <c r="AB271" s="24" t="n">
        <f aca="false">AA271*(1+U271)</f>
        <v>1.56109356238066</v>
      </c>
      <c r="AC271" s="24" t="n">
        <f aca="false">AB271*(1+W271)</f>
        <v>1.92885054135826</v>
      </c>
      <c r="AD271" s="24" t="n">
        <f aca="false">AC271*(1+Y271)</f>
        <v>2.36035683076618</v>
      </c>
      <c r="AE271" s="23" t="n">
        <f aca="false">E271*Q271</f>
        <v>4444.11935904037</v>
      </c>
      <c r="AF271" s="23" t="n">
        <f aca="false">AE271*(1+S271)</f>
        <v>5151.54974832425</v>
      </c>
      <c r="AG271" s="23" t="n">
        <f aca="false">AF271*(1+U271)</f>
        <v>6124.53937494297</v>
      </c>
      <c r="AH271" s="23" t="n">
        <f aca="false">AG271*(1+W271)</f>
        <v>7567.33700888078</v>
      </c>
      <c r="AI271" s="23" t="n">
        <f aca="false">AH271*(1+Y271)</f>
        <v>9260.23826970215</v>
      </c>
      <c r="AJ271" s="25" t="n">
        <f aca="false">G271*Z271</f>
        <v>40140.7023927522</v>
      </c>
      <c r="AK271" s="25" t="n">
        <f aca="false">I271*AA271</f>
        <v>45405.1218138873</v>
      </c>
      <c r="AL271" s="25" t="n">
        <f aca="false">K271*AB271</f>
        <v>54341.4383890762</v>
      </c>
      <c r="AM271" s="25" t="n">
        <f aca="false">M271*AC271</f>
        <v>73313.3067918184</v>
      </c>
      <c r="AN271" s="25" t="n">
        <f aca="false">O271*AD271</f>
        <v>104926.321304178</v>
      </c>
      <c r="AO271" s="25" t="n">
        <f aca="false">C271/Datos!$D$8</f>
        <v>16102.9548248912</v>
      </c>
      <c r="AP271" s="25" t="n">
        <f aca="false">AJ271-AO271</f>
        <v>24037.747567861</v>
      </c>
      <c r="AQ271" s="25" t="n">
        <f aca="false">AK271-AO271</f>
        <v>29302.1669889961</v>
      </c>
      <c r="AR271" s="25" t="n">
        <f aca="false">AL271-AO271</f>
        <v>38238.4835641851</v>
      </c>
      <c r="AS271" s="25" t="n">
        <f aca="false">AM271-AO271</f>
        <v>57210.3519669272</v>
      </c>
      <c r="AT271" s="25" t="n">
        <f aca="false">AN271-AO271</f>
        <v>88823.3664792865</v>
      </c>
      <c r="AU271" s="25" t="n">
        <f aca="false">AP271*Datos!$D$6</f>
        <v>12018.8737839305</v>
      </c>
      <c r="AV271" s="25" t="n">
        <f aca="false">AQ271*Datos!$D$6</f>
        <v>14651.083494498</v>
      </c>
      <c r="AW271" s="25" t="n">
        <f aca="false">AR271*Datos!$D$6</f>
        <v>19119.2417820925</v>
      </c>
      <c r="AX271" s="25" t="n">
        <f aca="false">AS271*Datos!$D$6</f>
        <v>28605.1759834636</v>
      </c>
      <c r="AY271" s="25" t="n">
        <f aca="false">AT271*Datos!$D$6</f>
        <v>44411.6832396433</v>
      </c>
      <c r="AZ271" s="25" t="n">
        <f aca="false">AJ271-AU271-AE271</f>
        <v>23677.7092497813</v>
      </c>
      <c r="BA271" s="25" t="n">
        <f aca="false">AK271-AV271-AF271</f>
        <v>25602.488571065</v>
      </c>
      <c r="BB271" s="25" t="n">
        <f aca="false">AL271-AW271-AG271</f>
        <v>29097.6572320407</v>
      </c>
      <c r="BC271" s="25" t="n">
        <f aca="false">AM271-AX271-AH271</f>
        <v>37140.793799474</v>
      </c>
      <c r="BD271" s="25" t="n">
        <f aca="false">AN271-AY271-AI271</f>
        <v>51254.3997948323</v>
      </c>
      <c r="BE271" s="25" t="n">
        <f aca="false">AZ271/Z271</f>
        <v>20902.5113073412</v>
      </c>
      <c r="BF271" s="25" t="n">
        <f aca="false">BA271/AA271</f>
        <v>19497.9423105701</v>
      </c>
      <c r="BG271" s="25" t="n">
        <f aca="false">BB271/AB271</f>
        <v>18639.2782170384</v>
      </c>
      <c r="BH271" s="25" t="n">
        <f aca="false">BC271/AC271</f>
        <v>19255.4026364947</v>
      </c>
      <c r="BI271" s="25" t="n">
        <f aca="false">BD271/AD271</f>
        <v>21714.6827660778</v>
      </c>
      <c r="BJ271" s="25" t="n">
        <f aca="false">E271*AD271</f>
        <v>79007.4199683637</v>
      </c>
      <c r="BK271" s="25" t="n">
        <f aca="false">0.2*C271*AD271</f>
        <v>38008.7194164511</v>
      </c>
      <c r="BL271" s="25" t="n">
        <f aca="false">BJ271+BK271</f>
        <v>117016.139384815</v>
      </c>
      <c r="BM271" s="25" t="n">
        <f aca="false">BK271*Datos!$D$6</f>
        <v>19004.3597082255</v>
      </c>
      <c r="BN271" s="25" t="n">
        <f aca="false">BL271-BM271</f>
        <v>98011.7796765892</v>
      </c>
      <c r="BO271" s="25" t="n">
        <f aca="false">BN271/AD271</f>
        <v>41524.1366894404</v>
      </c>
      <c r="BP271" s="25" t="n">
        <f aca="false">-(C271+E271)</f>
        <v>-113987.433401451</v>
      </c>
      <c r="BQ271" s="25" t="n">
        <f aca="false">BE271</f>
        <v>20902.5113073412</v>
      </c>
      <c r="BR271" s="25" t="n">
        <f aca="false">BF271</f>
        <v>19497.9423105701</v>
      </c>
      <c r="BS271" s="25" t="n">
        <f aca="false">BG271</f>
        <v>18639.2782170384</v>
      </c>
      <c r="BT271" s="25" t="n">
        <f aca="false">BH271</f>
        <v>19255.4026364947</v>
      </c>
      <c r="BU271" s="25" t="n">
        <f aca="false">BI271+BO271</f>
        <v>63238.8194555182</v>
      </c>
      <c r="BV271" s="27" t="n">
        <f aca="false">IFERROR(IRR(BP271:BU271,0.1),NA())*100</f>
        <v>6.33310472012429</v>
      </c>
    </row>
    <row r="272" customFormat="false" ht="15" hidden="false" customHeight="true" outlineLevel="0" collapsed="false">
      <c r="A272" s="23" t="n">
        <v>271</v>
      </c>
      <c r="B272" s="24" t="n">
        <f aca="true">RAND()</f>
        <v>0.884095937196355</v>
      </c>
      <c r="C272" s="25" t="n">
        <f aca="false">IF(B272&lt;=(Datos!$D$14-Datos!$C$14)/(Datos!$E$14-Datos!$C$14),Datos!$C$14+SQRT((Datos!$E$14-Datos!$C$14)*(Datos!$D$14-Datos!$C$14)*B272),Datos!$E$14-SQRT((Datos!$E$14-Datos!$C$14)*(Datos!$E$14-Datos!$D$14)*(1-B272)))</f>
        <v>88206.5749095365</v>
      </c>
      <c r="D272" s="24" t="n">
        <f aca="true">RAND()</f>
        <v>0.198738474972138</v>
      </c>
      <c r="E272" s="25" t="n">
        <f aca="false">IF(D272&lt;=(Datos!$D$15-Datos!$C$15)/(Datos!$E$15-Datos!$C$15),Datos!$C$15+SQRT((Datos!$E$15-Datos!$C$15)*(Datos!$D$15-Datos!$C$15)*D272),Datos!$E$15-SQRT((Datos!$E$15-Datos!$C$15)*(Datos!$E$15-Datos!$D$15)*(1-D272)))</f>
        <v>28860.749360281</v>
      </c>
      <c r="F272" s="24" t="n">
        <f aca="true">RAND()</f>
        <v>0.344771661812878</v>
      </c>
      <c r="G272" s="25" t="n">
        <f aca="false">IF(F272&lt;=(Datos!$D$19-Datos!$C$19)/(Datos!$E$19-Datos!$C$19),Datos!$C$19+SQRT((Datos!$E$19-Datos!$C$19)*(Datos!$D$19-Datos!$C$19)*F272),Datos!$E$19-SQRT((Datos!$E$19-Datos!$C$19)*(Datos!$E$19-Datos!$D$19)*(1-F272)))</f>
        <v>37191.3663007757</v>
      </c>
      <c r="H272" s="24" t="n">
        <f aca="true">RAND()</f>
        <v>0.078344942868639</v>
      </c>
      <c r="I272" s="25" t="n">
        <f aca="false">IF(H272&lt;=(Datos!$D$19-Datos!$C$19)/(Datos!$E$19-Datos!$C$19),Datos!$C$19+SQRT((Datos!$E$19-Datos!$C$19)*(Datos!$D$19-Datos!$C$19)*H272),Datos!$E$19-SQRT((Datos!$E$19-Datos!$C$19)*(Datos!$E$19-Datos!$D$19)*(1-H272)))</f>
        <v>33428.0813045049</v>
      </c>
      <c r="J272" s="24" t="n">
        <f aca="true">RAND()</f>
        <v>0.808902124941067</v>
      </c>
      <c r="K272" s="25" t="n">
        <f aca="false">IF(J272&lt;=(Datos!$D$19-Datos!$C$19)/(Datos!$E$19-Datos!$C$19),Datos!$C$19+SQRT((Datos!$E$19-Datos!$C$19)*(Datos!$D$19-Datos!$C$19)*J272),Datos!$E$19-SQRT((Datos!$E$19-Datos!$C$19)*(Datos!$E$19-Datos!$D$19)*(1-J272)))</f>
        <v>41214.1922091289</v>
      </c>
      <c r="L272" s="24" t="n">
        <f aca="true">RAND()</f>
        <v>0.736818285016967</v>
      </c>
      <c r="M272" s="25" t="n">
        <f aca="false">IF(L272&lt;=(Datos!$D$19-Datos!$C$19)/(Datos!$E$19-Datos!$C$19),Datos!$C$19+SQRT((Datos!$E$19-Datos!$C$19)*(Datos!$D$19-Datos!$C$19)*L272),Datos!$E$19-SQRT((Datos!$E$19-Datos!$C$19)*(Datos!$E$19-Datos!$D$19)*(1-L272)))</f>
        <v>40557.1823553372</v>
      </c>
      <c r="N272" s="24" t="n">
        <f aca="true">RAND()</f>
        <v>0.312769872536498</v>
      </c>
      <c r="O272" s="25" t="n">
        <f aca="false">IF(N272&lt;=(Datos!$D$19-Datos!$C$19)/(Datos!$E$19-Datos!$C$19),Datos!$C$19+SQRT((Datos!$E$19-Datos!$C$19)*(Datos!$D$19-Datos!$C$19)*N272),Datos!$E$19-SQRT((Datos!$E$19-Datos!$C$19)*(Datos!$E$19-Datos!$D$19)*(1-N272)))</f>
        <v>36849.4876363473</v>
      </c>
      <c r="P272" s="24" t="n">
        <f aca="true">RAND()</f>
        <v>0.154909017116761</v>
      </c>
      <c r="Q272" s="26" t="n">
        <f aca="false">IF(P272&lt;=(Datos!$D$23-Datos!$C$23)/(Datos!$E$23-Datos!$C$23),Datos!$C$23+SQRT((Datos!$E$23-Datos!$C$23)*(Datos!$D$23-Datos!$C$23)*P272),Datos!$E$23-SQRT((Datos!$E$23-Datos!$C$23)*(Datos!$E$23-Datos!$D$23)*(1-P272)))</f>
        <v>0.136698390066416</v>
      </c>
      <c r="R272" s="24" t="n">
        <f aca="true">RAND()</f>
        <v>0.0277911819226276</v>
      </c>
      <c r="S272" s="26" t="n">
        <f aca="false">IF(R272&lt;=(Datos!$D$24-Datos!$C$24)/(Datos!$E$24-Datos!$C$24),Datos!$C$24+SQRT((Datos!$E$24-Datos!$C$24)*(Datos!$D$24-Datos!$C$24)*R272),Datos!$E$24-SQRT((Datos!$E$24-Datos!$C$24)*(Datos!$E$24-Datos!$D$24)*(1-R272)))</f>
        <v>0.127072773675209</v>
      </c>
      <c r="T272" s="24" t="n">
        <f aca="true">RAND()</f>
        <v>0.804120236831081</v>
      </c>
      <c r="U272" s="26" t="n">
        <f aca="false">IF(T272&lt;=(Datos!$D$25-Datos!$C$25)/(Datos!$E$25-Datos!$C$25),Datos!$C$25+SQRT((Datos!$E$25-Datos!$C$25)*(Datos!$D$25-Datos!$C$25)*T272),Datos!$E$25-SQRT((Datos!$E$25-Datos!$C$25)*(Datos!$E$25-Datos!$D$25)*(1-T272)))</f>
        <v>0.1965807058844</v>
      </c>
      <c r="V272" s="24" t="n">
        <f aca="true">RAND()</f>
        <v>0.826475644236315</v>
      </c>
      <c r="W272" s="26" t="n">
        <f aca="false">IF(V272&lt;=(Datos!$D$26-Datos!$C$26)/(Datos!$E$26-Datos!$C$26),Datos!$C$26+SQRT((Datos!$E$26-Datos!$C$26)*(Datos!$D$26-Datos!$C$26)*V272),Datos!$E$26-SQRT((Datos!$E$26-Datos!$C$26)*(Datos!$E$26-Datos!$D$26)*(1-V272)))</f>
        <v>0.225355827358726</v>
      </c>
      <c r="X272" s="24" t="n">
        <f aca="true">RAND()</f>
        <v>0.566686249384134</v>
      </c>
      <c r="Y272" s="26" t="n">
        <f aca="false">IF(X272&lt;=(Datos!$D$27-Datos!$C$27)/(Datos!$E$27-Datos!$C$27),Datos!$C$27+SQRT((Datos!$E$27-Datos!$C$27)*(Datos!$D$27-Datos!$C$27)*X272),Datos!$E$27-SQRT((Datos!$E$27-Datos!$C$27)*(Datos!$E$27-Datos!$D$27)*(1-X272)))</f>
        <v>0.231627546544281</v>
      </c>
      <c r="Z272" s="24" t="n">
        <f aca="false">(1+Q272)</f>
        <v>1.13669839006642</v>
      </c>
      <c r="AA272" s="24" t="n">
        <f aca="false">Z272*(1+S272)</f>
        <v>1.2811418073243</v>
      </c>
      <c r="AB272" s="24" t="n">
        <f aca="false">AA272*(1+U272)</f>
        <v>1.53298956814613</v>
      </c>
      <c r="AC272" s="24" t="n">
        <f aca="false">AB272*(1+W272)</f>
        <v>1.87845770060799</v>
      </c>
      <c r="AD272" s="24" t="n">
        <f aca="false">AC272*(1+Y272)</f>
        <v>2.31356024908704</v>
      </c>
      <c r="AE272" s="23" t="n">
        <f aca="false">E272*Q272</f>
        <v>3945.21797366075</v>
      </c>
      <c r="AF272" s="23" t="n">
        <f aca="false">AE272*(1+S272)</f>
        <v>4446.54776432711</v>
      </c>
      <c r="AG272" s="23" t="n">
        <f aca="false">AF272*(1+U272)</f>
        <v>5320.65326258724</v>
      </c>
      <c r="AH272" s="23" t="n">
        <f aca="false">AG272*(1+W272)</f>
        <v>6519.69348066649</v>
      </c>
      <c r="AI272" s="23" t="n">
        <f aca="false">AH272*(1+Y272)</f>
        <v>8029.83408581401</v>
      </c>
      <c r="AJ272" s="25" t="n">
        <f aca="false">G272*Z272</f>
        <v>42275.366198462</v>
      </c>
      <c r="AK272" s="25" t="n">
        <f aca="false">I272*AA272</f>
        <v>42826.112497837</v>
      </c>
      <c r="AL272" s="25" t="n">
        <f aca="false">K272*AB272</f>
        <v>63180.926716164</v>
      </c>
      <c r="AM272" s="25" t="n">
        <f aca="false">M272*AC272</f>
        <v>76184.9515103457</v>
      </c>
      <c r="AN272" s="25" t="n">
        <f aca="false">O272*AD272</f>
        <v>85253.5097946773</v>
      </c>
      <c r="AO272" s="25" t="n">
        <f aca="false">C272/Datos!$D$8</f>
        <v>17641.3149819073</v>
      </c>
      <c r="AP272" s="25" t="n">
        <f aca="false">AJ272-AO272</f>
        <v>24634.0512165547</v>
      </c>
      <c r="AQ272" s="25" t="n">
        <f aca="false">AK272-AO272</f>
        <v>25184.7975159297</v>
      </c>
      <c r="AR272" s="25" t="n">
        <f aca="false">AL272-AO272</f>
        <v>45539.6117342567</v>
      </c>
      <c r="AS272" s="25" t="n">
        <f aca="false">AM272-AO272</f>
        <v>58543.6365284384</v>
      </c>
      <c r="AT272" s="25" t="n">
        <f aca="false">AN272-AO272</f>
        <v>67612.19481277</v>
      </c>
      <c r="AU272" s="25" t="n">
        <f aca="false">AP272*Datos!$D$6</f>
        <v>12317.0256082774</v>
      </c>
      <c r="AV272" s="25" t="n">
        <f aca="false">AQ272*Datos!$D$6</f>
        <v>12592.3987579649</v>
      </c>
      <c r="AW272" s="25" t="n">
        <f aca="false">AR272*Datos!$D$6</f>
        <v>22769.8058671284</v>
      </c>
      <c r="AX272" s="25" t="n">
        <f aca="false">AS272*Datos!$D$6</f>
        <v>29271.8182642192</v>
      </c>
      <c r="AY272" s="25" t="n">
        <f aca="false">AT272*Datos!$D$6</f>
        <v>33806.097406385</v>
      </c>
      <c r="AZ272" s="25" t="n">
        <f aca="false">AJ272-AU272-AE272</f>
        <v>26013.1226165239</v>
      </c>
      <c r="BA272" s="25" t="n">
        <f aca="false">AK272-AV272-AF272</f>
        <v>25787.165975545</v>
      </c>
      <c r="BB272" s="25" t="n">
        <f aca="false">AL272-AW272-AG272</f>
        <v>35090.4675864484</v>
      </c>
      <c r="BC272" s="25" t="n">
        <f aca="false">AM272-AX272-AH272</f>
        <v>40393.43976546</v>
      </c>
      <c r="BD272" s="25" t="n">
        <f aca="false">AN272-AY272-AI272</f>
        <v>43417.5783024783</v>
      </c>
      <c r="BE272" s="25" t="n">
        <f aca="false">AZ272/Z272</f>
        <v>22884.8064216964</v>
      </c>
      <c r="BF272" s="25" t="n">
        <f aca="false">BA272/AA272</f>
        <v>20128.2682589231</v>
      </c>
      <c r="BG272" s="25" t="n">
        <f aca="false">BB272/AB272</f>
        <v>22890.2194219652</v>
      </c>
      <c r="BH272" s="25" t="n">
        <f aca="false">BC272/AC272</f>
        <v>21503.513096082</v>
      </c>
      <c r="BI272" s="25" t="n">
        <f aca="false">BD272/AD272</f>
        <v>18766.5647867228</v>
      </c>
      <c r="BJ272" s="25" t="n">
        <f aca="false">E272*AD272</f>
        <v>66771.0824788103</v>
      </c>
      <c r="BK272" s="25" t="n">
        <f aca="false">0.2*C272*AD272</f>
        <v>40814.2450837643</v>
      </c>
      <c r="BL272" s="25" t="n">
        <f aca="false">BJ272+BK272</f>
        <v>107585.327562575</v>
      </c>
      <c r="BM272" s="25" t="n">
        <f aca="false">BK272*Datos!$D$6</f>
        <v>20407.1225418821</v>
      </c>
      <c r="BN272" s="25" t="n">
        <f aca="false">BL272-BM272</f>
        <v>87178.2050206924</v>
      </c>
      <c r="BO272" s="25" t="n">
        <f aca="false">BN272/AD272</f>
        <v>37681.4068512347</v>
      </c>
      <c r="BP272" s="25" t="n">
        <f aca="false">-(C272+E272)</f>
        <v>-117067.324269818</v>
      </c>
      <c r="BQ272" s="25" t="n">
        <f aca="false">BE272</f>
        <v>22884.8064216964</v>
      </c>
      <c r="BR272" s="25" t="n">
        <f aca="false">BF272</f>
        <v>20128.2682589231</v>
      </c>
      <c r="BS272" s="25" t="n">
        <f aca="false">BG272</f>
        <v>22890.2194219652</v>
      </c>
      <c r="BT272" s="25" t="n">
        <f aca="false">BH272</f>
        <v>21503.513096082</v>
      </c>
      <c r="BU272" s="25" t="n">
        <f aca="false">BI272+BO272</f>
        <v>56447.9716379574</v>
      </c>
      <c r="BV272" s="27" t="n">
        <f aca="false">IFERROR(IRR(BP272:BU272,0.1),NA())*100</f>
        <v>6.23510859677774</v>
      </c>
    </row>
    <row r="273" customFormat="false" ht="15" hidden="false" customHeight="true" outlineLevel="0" collapsed="false">
      <c r="A273" s="23" t="n">
        <v>272</v>
      </c>
      <c r="B273" s="24" t="n">
        <f aca="true">RAND()</f>
        <v>0.360536964414099</v>
      </c>
      <c r="C273" s="25" t="n">
        <f aca="false">IF(B273&lt;=(Datos!$D$14-Datos!$C$14)/(Datos!$E$14-Datos!$C$14),Datos!$C$14+SQRT((Datos!$E$14-Datos!$C$14)*(Datos!$D$14-Datos!$C$14)*B273),Datos!$E$14-SQRT((Datos!$E$14-Datos!$C$14)*(Datos!$E$14-Datos!$D$14)*(1-B273)))</f>
        <v>72298.8151390039</v>
      </c>
      <c r="D273" s="24" t="n">
        <f aca="true">RAND()</f>
        <v>0.46015292703274</v>
      </c>
      <c r="E273" s="25" t="n">
        <f aca="false">IF(D273&lt;=(Datos!$D$15-Datos!$C$15)/(Datos!$E$15-Datos!$C$15),Datos!$C$15+SQRT((Datos!$E$15-Datos!$C$15)*(Datos!$D$15-Datos!$C$15)*D273),Datos!$E$15-SQRT((Datos!$E$15-Datos!$C$15)*(Datos!$E$15-Datos!$D$15)*(1-D273)))</f>
        <v>31001.2744821787</v>
      </c>
      <c r="F273" s="24" t="n">
        <f aca="true">RAND()</f>
        <v>0.906273479110215</v>
      </c>
      <c r="G273" s="25" t="n">
        <f aca="false">IF(F273&lt;=(Datos!$D$19-Datos!$C$19)/(Datos!$E$19-Datos!$C$19),Datos!$C$19+SQRT((Datos!$E$19-Datos!$C$19)*(Datos!$D$19-Datos!$C$19)*F273),Datos!$E$19-SQRT((Datos!$E$19-Datos!$C$19)*(Datos!$E$19-Datos!$D$19)*(1-F273)))</f>
        <v>42348.6816361037</v>
      </c>
      <c r="H273" s="24" t="n">
        <f aca="true">RAND()</f>
        <v>0.755198232427651</v>
      </c>
      <c r="I273" s="25" t="n">
        <f aca="false">IF(H273&lt;=(Datos!$D$19-Datos!$C$19)/(Datos!$E$19-Datos!$C$19),Datos!$C$19+SQRT((Datos!$E$19-Datos!$C$19)*(Datos!$D$19-Datos!$C$19)*H273),Datos!$E$19-SQRT((Datos!$E$19-Datos!$C$19)*(Datos!$E$19-Datos!$D$19)*(1-H273)))</f>
        <v>40715.12747355</v>
      </c>
      <c r="J273" s="24" t="n">
        <f aca="true">RAND()</f>
        <v>0.290204192012508</v>
      </c>
      <c r="K273" s="25" t="n">
        <f aca="false">IF(J273&lt;=(Datos!$D$19-Datos!$C$19)/(Datos!$E$19-Datos!$C$19),Datos!$C$19+SQRT((Datos!$E$19-Datos!$C$19)*(Datos!$D$19-Datos!$C$19)*J273),Datos!$E$19-SQRT((Datos!$E$19-Datos!$C$19)*(Datos!$E$19-Datos!$D$19)*(1-J273)))</f>
        <v>36597.7745340286</v>
      </c>
      <c r="L273" s="24" t="n">
        <f aca="true">RAND()</f>
        <v>0.625213273528738</v>
      </c>
      <c r="M273" s="25" t="n">
        <f aca="false">IF(L273&lt;=(Datos!$D$19-Datos!$C$19)/(Datos!$E$19-Datos!$C$19),Datos!$C$19+SQRT((Datos!$E$19-Datos!$C$19)*(Datos!$D$19-Datos!$C$19)*L273),Datos!$E$19-SQRT((Datos!$E$19-Datos!$C$19)*(Datos!$E$19-Datos!$D$19)*(1-L273)))</f>
        <v>39684.1102342606</v>
      </c>
      <c r="N273" s="24" t="n">
        <f aca="true">RAND()</f>
        <v>0.20776184995571</v>
      </c>
      <c r="O273" s="25" t="n">
        <f aca="false">IF(N273&lt;=(Datos!$D$19-Datos!$C$19)/(Datos!$E$19-Datos!$C$19),Datos!$C$19+SQRT((Datos!$E$19-Datos!$C$19)*(Datos!$D$19-Datos!$C$19)*N273),Datos!$E$19-SQRT((Datos!$E$19-Datos!$C$19)*(Datos!$E$19-Datos!$D$19)*(1-N273)))</f>
        <v>35582.4974243932</v>
      </c>
      <c r="P273" s="24" t="n">
        <f aca="true">RAND()</f>
        <v>0.229998880044517</v>
      </c>
      <c r="Q273" s="26" t="n">
        <f aca="false">IF(P273&lt;=(Datos!$D$23-Datos!$C$23)/(Datos!$E$23-Datos!$C$23),Datos!$C$23+SQRT((Datos!$E$23-Datos!$C$23)*(Datos!$D$23-Datos!$C$23)*P273),Datos!$E$23-SQRT((Datos!$E$23-Datos!$C$23)*(Datos!$E$23-Datos!$D$23)*(1-P273)))</f>
        <v>0.140346940410787</v>
      </c>
      <c r="R273" s="24" t="n">
        <f aca="true">RAND()</f>
        <v>0.418710236703131</v>
      </c>
      <c r="S273" s="26" t="n">
        <f aca="false">IF(R273&lt;=(Datos!$D$24-Datos!$C$24)/(Datos!$E$24-Datos!$C$24),Datos!$C$24+SQRT((Datos!$E$24-Datos!$C$24)*(Datos!$D$24-Datos!$C$24)*R273),Datos!$E$24-SQRT((Datos!$E$24-Datos!$C$24)*(Datos!$E$24-Datos!$D$24)*(1-R273)))</f>
        <v>0.147453204295048</v>
      </c>
      <c r="T273" s="24" t="n">
        <f aca="true">RAND()</f>
        <v>0.211674199565068</v>
      </c>
      <c r="U273" s="26" t="n">
        <f aca="false">IF(T273&lt;=(Datos!$D$25-Datos!$C$25)/(Datos!$E$25-Datos!$C$25),Datos!$C$25+SQRT((Datos!$E$25-Datos!$C$25)*(Datos!$D$25-Datos!$C$25)*T273),Datos!$E$25-SQRT((Datos!$E$25-Datos!$C$25)*(Datos!$E$25-Datos!$D$25)*(1-T273)))</f>
        <v>0.171083543798106</v>
      </c>
      <c r="V273" s="24" t="n">
        <f aca="true">RAND()</f>
        <v>0.139424042675928</v>
      </c>
      <c r="W273" s="26" t="n">
        <f aca="false">IF(V273&lt;=(Datos!$D$26-Datos!$C$26)/(Datos!$E$26-Datos!$C$26),Datos!$C$26+SQRT((Datos!$E$26-Datos!$C$26)*(Datos!$D$26-Datos!$C$26)*V273),Datos!$E$26-SQRT((Datos!$E$26-Datos!$C$26)*(Datos!$E$26-Datos!$D$26)*(1-V273)))</f>
        <v>0.193971172454247</v>
      </c>
      <c r="X273" s="24" t="n">
        <f aca="true">RAND()</f>
        <v>0.992985095918093</v>
      </c>
      <c r="Y273" s="26" t="n">
        <f aca="false">IF(X273&lt;=(Datos!$D$27-Datos!$C$27)/(Datos!$E$27-Datos!$C$27),Datos!$C$27+SQRT((Datos!$E$27-Datos!$C$27)*(Datos!$D$27-Datos!$C$27)*X273),Datos!$E$27-SQRT((Datos!$E$27-Datos!$C$27)*(Datos!$E$27-Datos!$D$27)*(1-X273)))</f>
        <v>0.273845287818078</v>
      </c>
      <c r="Z273" s="24" t="n">
        <f aca="false">(1+Q273)</f>
        <v>1.14034694041079</v>
      </c>
      <c r="AA273" s="24" t="n">
        <f aca="false">Z273*(1+S273)</f>
        <v>1.30849475078241</v>
      </c>
      <c r="AB273" s="24" t="n">
        <f aca="false">AA273*(1+U273)</f>
        <v>1.53235666978749</v>
      </c>
      <c r="AC273" s="24" t="n">
        <f aca="false">AB273*(1+W273)</f>
        <v>1.82958968964425</v>
      </c>
      <c r="AD273" s="24" t="n">
        <f aca="false">AC273*(1+Y273)</f>
        <v>2.33061420479387</v>
      </c>
      <c r="AE273" s="23" t="n">
        <f aca="false">E273*Q273</f>
        <v>4350.93402240879</v>
      </c>
      <c r="AF273" s="23" t="n">
        <f aca="false">AE273*(1+S273)</f>
        <v>4992.49318568931</v>
      </c>
      <c r="AG273" s="23" t="n">
        <f aca="false">AF273*(1+U273)</f>
        <v>5846.62661228493</v>
      </c>
      <c r="AH273" s="23" t="n">
        <f aca="false">AG273*(1+W273)</f>
        <v>6980.70363117204</v>
      </c>
      <c r="AI273" s="23" t="n">
        <f aca="false">AH273*(1+Y273)</f>
        <v>8892.33642622304</v>
      </c>
      <c r="AJ273" s="25" t="n">
        <f aca="false">G273*Z273</f>
        <v>48292.1895341613</v>
      </c>
      <c r="AK273" s="25" t="n">
        <f aca="false">I273*AA273</f>
        <v>53275.5305765769</v>
      </c>
      <c r="AL273" s="25" t="n">
        <f aca="false">K273*AB273</f>
        <v>56080.8439065973</v>
      </c>
      <c r="AM273" s="25" t="n">
        <f aca="false">M273*AC273</f>
        <v>72605.638927309</v>
      </c>
      <c r="AN273" s="25" t="n">
        <f aca="false">O273*AD273</f>
        <v>82929.0739393319</v>
      </c>
      <c r="AO273" s="25" t="n">
        <f aca="false">C273/Datos!$D$8</f>
        <v>14459.7630278008</v>
      </c>
      <c r="AP273" s="25" t="n">
        <f aca="false">AJ273-AO273</f>
        <v>33832.4265063605</v>
      </c>
      <c r="AQ273" s="25" t="n">
        <f aca="false">AK273-AO273</f>
        <v>38815.7675487761</v>
      </c>
      <c r="AR273" s="25" t="n">
        <f aca="false">AL273-AO273</f>
        <v>41621.0808787965</v>
      </c>
      <c r="AS273" s="25" t="n">
        <f aca="false">AM273-AO273</f>
        <v>58145.8758995082</v>
      </c>
      <c r="AT273" s="25" t="n">
        <f aca="false">AN273-AO273</f>
        <v>68469.3109115312</v>
      </c>
      <c r="AU273" s="25" t="n">
        <f aca="false">AP273*Datos!$D$6</f>
        <v>16916.2132531803</v>
      </c>
      <c r="AV273" s="25" t="n">
        <f aca="false">AQ273*Datos!$D$6</f>
        <v>19407.8837743881</v>
      </c>
      <c r="AW273" s="25" t="n">
        <f aca="false">AR273*Datos!$D$6</f>
        <v>20810.5404393983</v>
      </c>
      <c r="AX273" s="25" t="n">
        <f aca="false">AS273*Datos!$D$6</f>
        <v>29072.9379497541</v>
      </c>
      <c r="AY273" s="25" t="n">
        <f aca="false">AT273*Datos!$D$6</f>
        <v>34234.6554557656</v>
      </c>
      <c r="AZ273" s="25" t="n">
        <f aca="false">AJ273-AU273-AE273</f>
        <v>27025.0422585723</v>
      </c>
      <c r="BA273" s="25" t="n">
        <f aca="false">AK273-AV273-AF273</f>
        <v>28875.1536164995</v>
      </c>
      <c r="BB273" s="25" t="n">
        <f aca="false">AL273-AW273-AG273</f>
        <v>29423.6768549141</v>
      </c>
      <c r="BC273" s="25" t="n">
        <f aca="false">AM273-AX273-AH273</f>
        <v>36551.9973463829</v>
      </c>
      <c r="BD273" s="25" t="n">
        <f aca="false">AN273-AY273-AI273</f>
        <v>39802.0820573433</v>
      </c>
      <c r="BE273" s="25" t="n">
        <f aca="false">AZ273/Z273</f>
        <v>23698.9650262376</v>
      </c>
      <c r="BF273" s="25" t="n">
        <f aca="false">BA273/AA273</f>
        <v>22067.458504693</v>
      </c>
      <c r="BG273" s="25" t="n">
        <f aca="false">BB273/AB273</f>
        <v>19201.5850063124</v>
      </c>
      <c r="BH273" s="25" t="n">
        <f aca="false">BC273/AC273</f>
        <v>19978.2484309311</v>
      </c>
      <c r="BI273" s="25" t="n">
        <f aca="false">BD273/AD273</f>
        <v>17077.9367839919</v>
      </c>
      <c r="BJ273" s="25" t="n">
        <f aca="false">E273*AD273</f>
        <v>72252.0106748792</v>
      </c>
      <c r="BK273" s="25" t="n">
        <f aca="false">0.2*C273*AD273</f>
        <v>33700.1291105457</v>
      </c>
      <c r="BL273" s="25" t="n">
        <f aca="false">BJ273+BK273</f>
        <v>105952.139785425</v>
      </c>
      <c r="BM273" s="25" t="n">
        <f aca="false">BK273*Datos!$D$6</f>
        <v>16850.0645552728</v>
      </c>
      <c r="BN273" s="25" t="n">
        <f aca="false">BL273-BM273</f>
        <v>89102.0752301521</v>
      </c>
      <c r="BO273" s="25" t="n">
        <f aca="false">BN273/AD273</f>
        <v>38231.1559960791</v>
      </c>
      <c r="BP273" s="25" t="n">
        <f aca="false">-(C273+E273)</f>
        <v>-103300.089621183</v>
      </c>
      <c r="BQ273" s="25" t="n">
        <f aca="false">BE273</f>
        <v>23698.9650262376</v>
      </c>
      <c r="BR273" s="25" t="n">
        <f aca="false">BF273</f>
        <v>22067.458504693</v>
      </c>
      <c r="BS273" s="25" t="n">
        <f aca="false">BG273</f>
        <v>19201.5850063124</v>
      </c>
      <c r="BT273" s="25" t="n">
        <f aca="false">BH273</f>
        <v>19978.2484309311</v>
      </c>
      <c r="BU273" s="25" t="n">
        <f aca="false">BI273+BO273</f>
        <v>55309.092780071</v>
      </c>
      <c r="BV273" s="27" t="n">
        <f aca="false">IFERROR(IRR(BP273:BU273,0.1),NA())*100</f>
        <v>9.63251666831186</v>
      </c>
    </row>
    <row r="274" customFormat="false" ht="15" hidden="false" customHeight="true" outlineLevel="0" collapsed="false">
      <c r="A274" s="23" t="n">
        <v>273</v>
      </c>
      <c r="B274" s="24" t="n">
        <f aca="true">RAND()</f>
        <v>0.612890961548278</v>
      </c>
      <c r="C274" s="25" t="n">
        <f aca="false">IF(B274&lt;=(Datos!$D$14-Datos!$C$14)/(Datos!$E$14-Datos!$C$14),Datos!$C$14+SQRT((Datos!$E$14-Datos!$C$14)*(Datos!$D$14-Datos!$C$14)*B274),Datos!$E$14-SQRT((Datos!$E$14-Datos!$C$14)*(Datos!$E$14-Datos!$D$14)*(1-B274)))</f>
        <v>78447.0223369933</v>
      </c>
      <c r="D274" s="24" t="n">
        <f aca="true">RAND()</f>
        <v>0.336121163661295</v>
      </c>
      <c r="E274" s="25" t="n">
        <f aca="false">IF(D274&lt;=(Datos!$D$15-Datos!$C$15)/(Datos!$E$15-Datos!$C$15),Datos!$C$15+SQRT((Datos!$E$15-Datos!$C$15)*(Datos!$D$15-Datos!$C$15)*D274),Datos!$E$15-SQRT((Datos!$E$15-Datos!$C$15)*(Datos!$E$15-Datos!$D$15)*(1-D274)))</f>
        <v>30020.9306320276</v>
      </c>
      <c r="F274" s="24" t="n">
        <f aca="true">RAND()</f>
        <v>0.756246634704572</v>
      </c>
      <c r="G274" s="25" t="n">
        <f aca="false">IF(F274&lt;=(Datos!$D$19-Datos!$C$19)/(Datos!$E$19-Datos!$C$19),Datos!$C$19+SQRT((Datos!$E$19-Datos!$C$19)*(Datos!$D$19-Datos!$C$19)*F274),Datos!$E$19-SQRT((Datos!$E$19-Datos!$C$19)*(Datos!$E$19-Datos!$D$19)*(1-F274)))</f>
        <v>40724.3126403867</v>
      </c>
      <c r="H274" s="24" t="n">
        <f aca="true">RAND()</f>
        <v>0.271152948682641</v>
      </c>
      <c r="I274" s="25" t="n">
        <f aca="false">IF(H274&lt;=(Datos!$D$19-Datos!$C$19)/(Datos!$E$19-Datos!$C$19),Datos!$C$19+SQRT((Datos!$E$19-Datos!$C$19)*(Datos!$D$19-Datos!$C$19)*H274),Datos!$E$19-SQRT((Datos!$E$19-Datos!$C$19)*(Datos!$E$19-Datos!$D$19)*(1-H274)))</f>
        <v>36377.5341866897</v>
      </c>
      <c r="J274" s="24" t="n">
        <f aca="true">RAND()</f>
        <v>0.503678120695483</v>
      </c>
      <c r="K274" s="25" t="n">
        <f aca="false">IF(J274&lt;=(Datos!$D$19-Datos!$C$19)/(Datos!$E$19-Datos!$C$19),Datos!$C$19+SQRT((Datos!$E$19-Datos!$C$19)*(Datos!$D$19-Datos!$C$19)*J274),Datos!$E$19-SQRT((Datos!$E$19-Datos!$C$19)*(Datos!$E$19-Datos!$D$19)*(1-J274)))</f>
        <v>38692.049131495</v>
      </c>
      <c r="L274" s="24" t="n">
        <f aca="true">RAND()</f>
        <v>0.160981998408748</v>
      </c>
      <c r="M274" s="25" t="n">
        <f aca="false">IF(L274&lt;=(Datos!$D$19-Datos!$C$19)/(Datos!$E$19-Datos!$C$19),Datos!$C$19+SQRT((Datos!$E$19-Datos!$C$19)*(Datos!$D$19-Datos!$C$19)*L274),Datos!$E$19-SQRT((Datos!$E$19-Datos!$C$19)*(Datos!$E$19-Datos!$D$19)*(1-L274)))</f>
        <v>34913.990207694</v>
      </c>
      <c r="N274" s="24" t="n">
        <f aca="true">RAND()</f>
        <v>0.541329815806816</v>
      </c>
      <c r="O274" s="25" t="n">
        <f aca="false">IF(N274&lt;=(Datos!$D$19-Datos!$C$19)/(Datos!$E$19-Datos!$C$19),Datos!$C$19+SQRT((Datos!$E$19-Datos!$C$19)*(Datos!$D$19-Datos!$C$19)*N274),Datos!$E$19-SQRT((Datos!$E$19-Datos!$C$19)*(Datos!$E$19-Datos!$D$19)*(1-N274)))</f>
        <v>39011.0749842082</v>
      </c>
      <c r="P274" s="24" t="n">
        <f aca="true">RAND()</f>
        <v>0.325230351646331</v>
      </c>
      <c r="Q274" s="26" t="n">
        <f aca="false">IF(P274&lt;=(Datos!$D$23-Datos!$C$23)/(Datos!$E$23-Datos!$C$23),Datos!$C$23+SQRT((Datos!$E$23-Datos!$C$23)*(Datos!$D$23-Datos!$C$23)*P274),Datos!$E$23-SQRT((Datos!$E$23-Datos!$C$23)*(Datos!$E$23-Datos!$D$23)*(1-P274)))</f>
        <v>0.144195343208217</v>
      </c>
      <c r="R274" s="24" t="n">
        <f aca="true">RAND()</f>
        <v>0.47940742380677</v>
      </c>
      <c r="S274" s="26" t="n">
        <f aca="false">IF(R274&lt;=(Datos!$D$24-Datos!$C$24)/(Datos!$E$24-Datos!$C$24),Datos!$C$24+SQRT((Datos!$E$24-Datos!$C$24)*(Datos!$D$24-Datos!$C$24)*R274),Datos!$E$24-SQRT((Datos!$E$24-Datos!$C$24)*(Datos!$E$24-Datos!$D$24)*(1-R274)))</f>
        <v>0.149375727443796</v>
      </c>
      <c r="T274" s="24" t="n">
        <f aca="true">RAND()</f>
        <v>0.494912994333176</v>
      </c>
      <c r="U274" s="26" t="n">
        <f aca="false">IF(T274&lt;=(Datos!$D$25-Datos!$C$25)/(Datos!$E$25-Datos!$C$25),Datos!$C$25+SQRT((Datos!$E$25-Datos!$C$25)*(Datos!$D$25-Datos!$C$25)*T274),Datos!$E$25-SQRT((Datos!$E$25-Datos!$C$25)*(Datos!$E$25-Datos!$D$25)*(1-T274)))</f>
        <v>0.182393569487824</v>
      </c>
      <c r="V274" s="24" t="n">
        <f aca="true">RAND()</f>
        <v>0.0214586428506887</v>
      </c>
      <c r="W274" s="26" t="n">
        <f aca="false">IF(V274&lt;=(Datos!$D$26-Datos!$C$26)/(Datos!$E$26-Datos!$C$26),Datos!$C$26+SQRT((Datos!$E$26-Datos!$C$26)*(Datos!$D$26-Datos!$C$26)*V274),Datos!$E$26-SQRT((Datos!$E$26-Datos!$C$26)*(Datos!$E$26-Datos!$D$26)*(1-V274)))</f>
        <v>0.185481067413466</v>
      </c>
      <c r="X274" s="24" t="n">
        <f aca="true">RAND()</f>
        <v>0.346485388541685</v>
      </c>
      <c r="Y274" s="26" t="n">
        <f aca="false">IF(X274&lt;=(Datos!$D$27-Datos!$C$27)/(Datos!$E$27-Datos!$C$27),Datos!$C$27+SQRT((Datos!$E$27-Datos!$C$27)*(Datos!$D$27-Datos!$C$27)*X274),Datos!$E$27-SQRT((Datos!$E$27-Datos!$C$27)*(Datos!$E$27-Datos!$D$27)*(1-X274)))</f>
        <v>0.22059479061669</v>
      </c>
      <c r="Z274" s="24" t="n">
        <f aca="false">(1+Q274)</f>
        <v>1.14419534320822</v>
      </c>
      <c r="AA274" s="24" t="n">
        <f aca="false">Z274*(1+S274)</f>
        <v>1.31511035493775</v>
      </c>
      <c r="AB274" s="24" t="n">
        <f aca="false">AA274*(1+U274)</f>
        <v>1.55497802684524</v>
      </c>
      <c r="AC274" s="24" t="n">
        <f aca="false">AB274*(1+W274)</f>
        <v>1.84339701106898</v>
      </c>
      <c r="AD274" s="24" t="n">
        <f aca="false">AC274*(1+Y274)</f>
        <v>2.25004078874918</v>
      </c>
      <c r="AE274" s="23" t="n">
        <f aca="false">E274*Q274</f>
        <v>4328.87839591528</v>
      </c>
      <c r="AF274" s="23" t="n">
        <f aca="false">AE274*(1+S274)</f>
        <v>4975.50775532086</v>
      </c>
      <c r="AG274" s="23" t="n">
        <f aca="false">AF274*(1+U274)</f>
        <v>5883.00837482818</v>
      </c>
      <c r="AH274" s="23" t="n">
        <f aca="false">AG274*(1+W274)</f>
        <v>6974.19504779367</v>
      </c>
      <c r="AI274" s="23" t="n">
        <f aca="false">AH274*(1+Y274)</f>
        <v>8512.66614408168</v>
      </c>
      <c r="AJ274" s="25" t="n">
        <f aca="false">G274*Z274</f>
        <v>46596.5688784859</v>
      </c>
      <c r="AK274" s="25" t="n">
        <f aca="false">I274*AA274</f>
        <v>47840.4718960176</v>
      </c>
      <c r="AL274" s="25" t="n">
        <f aca="false">K274*AB274</f>
        <v>60165.2862130913</v>
      </c>
      <c r="AM274" s="25" t="n">
        <f aca="false">M274*AC274</f>
        <v>64360.3451933548</v>
      </c>
      <c r="AN274" s="25" t="n">
        <f aca="false">O274*AD274</f>
        <v>87776.5099274211</v>
      </c>
      <c r="AO274" s="25" t="n">
        <f aca="false">C274/Datos!$D$8</f>
        <v>15689.4044673987</v>
      </c>
      <c r="AP274" s="25" t="n">
        <f aca="false">AJ274-AO274</f>
        <v>30907.1644110873</v>
      </c>
      <c r="AQ274" s="25" t="n">
        <f aca="false">AK274-AO274</f>
        <v>32151.0674286189</v>
      </c>
      <c r="AR274" s="25" t="n">
        <f aca="false">AL274-AO274</f>
        <v>44475.8817456926</v>
      </c>
      <c r="AS274" s="25" t="n">
        <f aca="false">AM274-AO274</f>
        <v>48670.9407259562</v>
      </c>
      <c r="AT274" s="25" t="n">
        <f aca="false">AN274-AO274</f>
        <v>72087.1054600225</v>
      </c>
      <c r="AU274" s="25" t="n">
        <f aca="false">AP274*Datos!$D$6</f>
        <v>15453.5822055436</v>
      </c>
      <c r="AV274" s="25" t="n">
        <f aca="false">AQ274*Datos!$D$6</f>
        <v>16075.5337143095</v>
      </c>
      <c r="AW274" s="25" t="n">
        <f aca="false">AR274*Datos!$D$6</f>
        <v>22237.9408728463</v>
      </c>
      <c r="AX274" s="25" t="n">
        <f aca="false">AS274*Datos!$D$6</f>
        <v>24335.4703629781</v>
      </c>
      <c r="AY274" s="25" t="n">
        <f aca="false">AT274*Datos!$D$6</f>
        <v>36043.5527300112</v>
      </c>
      <c r="AZ274" s="25" t="n">
        <f aca="false">AJ274-AU274-AE274</f>
        <v>26814.108277027</v>
      </c>
      <c r="BA274" s="25" t="n">
        <f aca="false">AK274-AV274-AF274</f>
        <v>26789.4304263873</v>
      </c>
      <c r="BB274" s="25" t="n">
        <f aca="false">AL274-AW274-AG274</f>
        <v>32044.3369654168</v>
      </c>
      <c r="BC274" s="25" t="n">
        <f aca="false">AM274-AX274-AH274</f>
        <v>33050.6797825831</v>
      </c>
      <c r="BD274" s="25" t="n">
        <f aca="false">AN274-AY274-AI274</f>
        <v>43220.2910533282</v>
      </c>
      <c r="BE274" s="25" t="n">
        <f aca="false">AZ274/Z274</f>
        <v>23434.9042199759</v>
      </c>
      <c r="BF274" s="25" t="n">
        <f aca="false">BA274/AA274</f>
        <v>20370.4809454225</v>
      </c>
      <c r="BG274" s="25" t="n">
        <f aca="false">BB274/AB274</f>
        <v>20607.5818514482</v>
      </c>
      <c r="BH274" s="25" t="n">
        <f aca="false">BC274/AC274</f>
        <v>17929.2250036887</v>
      </c>
      <c r="BI274" s="25" t="n">
        <f aca="false">BD274/AD274</f>
        <v>19208.6700247576</v>
      </c>
      <c r="BJ274" s="25" t="n">
        <f aca="false">E274*AD274</f>
        <v>67548.3184382717</v>
      </c>
      <c r="BK274" s="25" t="n">
        <f aca="false">0.2*C274*AD274</f>
        <v>35301.8000028306</v>
      </c>
      <c r="BL274" s="25" t="n">
        <f aca="false">BJ274+BK274</f>
        <v>102850.118441102</v>
      </c>
      <c r="BM274" s="25" t="n">
        <f aca="false">BK274*Datos!$D$6</f>
        <v>17650.9000014153</v>
      </c>
      <c r="BN274" s="25" t="n">
        <f aca="false">BL274-BM274</f>
        <v>85199.218439687</v>
      </c>
      <c r="BO274" s="25" t="n">
        <f aca="false">BN274/AD274</f>
        <v>37865.6328657269</v>
      </c>
      <c r="BP274" s="25" t="n">
        <f aca="false">-(C274+E274)</f>
        <v>-108467.952969021</v>
      </c>
      <c r="BQ274" s="25" t="n">
        <f aca="false">BE274</f>
        <v>23434.9042199759</v>
      </c>
      <c r="BR274" s="25" t="n">
        <f aca="false">BF274</f>
        <v>20370.4809454225</v>
      </c>
      <c r="BS274" s="25" t="n">
        <f aca="false">BG274</f>
        <v>20607.5818514482</v>
      </c>
      <c r="BT274" s="25" t="n">
        <f aca="false">BH274</f>
        <v>17929.2250036887</v>
      </c>
      <c r="BU274" s="25" t="n">
        <f aca="false">BI274+BO274</f>
        <v>57074.3028904845</v>
      </c>
      <c r="BV274" s="27" t="n">
        <f aca="false">IFERROR(IRR(BP274:BU274,0.1),NA())*100</f>
        <v>7.71908272369876</v>
      </c>
    </row>
    <row r="275" customFormat="false" ht="15" hidden="false" customHeight="true" outlineLevel="0" collapsed="false">
      <c r="A275" s="23" t="n">
        <v>274</v>
      </c>
      <c r="B275" s="24" t="n">
        <f aca="true">RAND()</f>
        <v>0.493473462253519</v>
      </c>
      <c r="C275" s="25" t="n">
        <f aca="false">IF(B275&lt;=(Datos!$D$14-Datos!$C$14)/(Datos!$E$14-Datos!$C$14),Datos!$C$14+SQRT((Datos!$E$14-Datos!$C$14)*(Datos!$D$14-Datos!$C$14)*B275),Datos!$E$14-SQRT((Datos!$E$14-Datos!$C$14)*(Datos!$E$14-Datos!$D$14)*(1-B275)))</f>
        <v>75345.7540108042</v>
      </c>
      <c r="D275" s="24" t="n">
        <f aca="true">RAND()</f>
        <v>0.190799884496065</v>
      </c>
      <c r="E275" s="25" t="n">
        <f aca="false">IF(D275&lt;=(Datos!$D$15-Datos!$C$15)/(Datos!$E$15-Datos!$C$15),Datos!$C$15+SQRT((Datos!$E$15-Datos!$C$15)*(Datos!$D$15-Datos!$C$15)*D275),Datos!$E$15-SQRT((Datos!$E$15-Datos!$C$15)*(Datos!$E$15-Datos!$D$15)*(1-D275)))</f>
        <v>28782.8549188681</v>
      </c>
      <c r="F275" s="24" t="n">
        <f aca="true">RAND()</f>
        <v>0.370638709855705</v>
      </c>
      <c r="G275" s="25" t="n">
        <f aca="false">IF(F275&lt;=(Datos!$D$19-Datos!$C$19)/(Datos!$E$19-Datos!$C$19),Datos!$C$19+SQRT((Datos!$E$19-Datos!$C$19)*(Datos!$D$19-Datos!$C$19)*F275),Datos!$E$19-SQRT((Datos!$E$19-Datos!$C$19)*(Datos!$E$19-Datos!$D$19)*(1-F275)))</f>
        <v>37456.2595500932</v>
      </c>
      <c r="H275" s="24" t="n">
        <f aca="true">RAND()</f>
        <v>0.00726060608507874</v>
      </c>
      <c r="I275" s="25" t="n">
        <f aca="false">IF(H275&lt;=(Datos!$D$19-Datos!$C$19)/(Datos!$E$19-Datos!$C$19),Datos!$C$19+SQRT((Datos!$E$19-Datos!$C$19)*(Datos!$D$19-Datos!$C$19)*H275),Datos!$E$19-SQRT((Datos!$E$19-Datos!$C$19)*(Datos!$E$19-Datos!$D$19)*(1-H275)))</f>
        <v>31043.5951862489</v>
      </c>
      <c r="J275" s="24" t="n">
        <f aca="true">RAND()</f>
        <v>0.237656118984968</v>
      </c>
      <c r="K275" s="25" t="n">
        <f aca="false">IF(J275&lt;=(Datos!$D$19-Datos!$C$19)/(Datos!$E$19-Datos!$C$19),Datos!$C$19+SQRT((Datos!$E$19-Datos!$C$19)*(Datos!$D$19-Datos!$C$19)*J275),Datos!$E$19-SQRT((Datos!$E$19-Datos!$C$19)*(Datos!$E$19-Datos!$D$19)*(1-J275)))</f>
        <v>35970.6296022903</v>
      </c>
      <c r="L275" s="24" t="n">
        <f aca="true">RAND()</f>
        <v>0.185604940193732</v>
      </c>
      <c r="M275" s="25" t="n">
        <f aca="false">IF(L275&lt;=(Datos!$D$19-Datos!$C$19)/(Datos!$E$19-Datos!$C$19),Datos!$C$19+SQRT((Datos!$E$19-Datos!$C$19)*(Datos!$D$19-Datos!$C$19)*L275),Datos!$E$19-SQRT((Datos!$E$19-Datos!$C$19)*(Datos!$E$19-Datos!$D$19)*(1-L275)))</f>
        <v>35276.432604427</v>
      </c>
      <c r="N275" s="24" t="n">
        <f aca="true">RAND()</f>
        <v>0.992551712694546</v>
      </c>
      <c r="O275" s="25" t="n">
        <f aca="false">IF(N275&lt;=(Datos!$D$19-Datos!$C$19)/(Datos!$E$19-Datos!$C$19),Datos!$C$19+SQRT((Datos!$E$19-Datos!$C$19)*(Datos!$D$19-Datos!$C$19)*N275),Datos!$E$19-SQRT((Datos!$E$19-Datos!$C$19)*(Datos!$E$19-Datos!$D$19)*(1-N275)))</f>
        <v>44252.590107164</v>
      </c>
      <c r="P275" s="24" t="n">
        <f aca="true">RAND()</f>
        <v>0.166377441755762</v>
      </c>
      <c r="Q275" s="26" t="n">
        <f aca="false">IF(P275&lt;=(Datos!$D$23-Datos!$C$23)/(Datos!$E$23-Datos!$C$23),Datos!$C$23+SQRT((Datos!$E$23-Datos!$C$23)*(Datos!$D$23-Datos!$C$23)*P275),Datos!$E$23-SQRT((Datos!$E$23-Datos!$C$23)*(Datos!$E$23-Datos!$D$23)*(1-P275)))</f>
        <v>0.137305472982856</v>
      </c>
      <c r="R275" s="24" t="n">
        <f aca="true">RAND()</f>
        <v>0.942626066730797</v>
      </c>
      <c r="S275" s="26" t="n">
        <f aca="false">IF(R275&lt;=(Datos!$D$24-Datos!$C$24)/(Datos!$E$24-Datos!$C$24),Datos!$C$24+SQRT((Datos!$E$24-Datos!$C$24)*(Datos!$D$24-Datos!$C$24)*R275),Datos!$E$24-SQRT((Datos!$E$24-Datos!$C$24)*(Datos!$E$24-Datos!$D$24)*(1-R275)))</f>
        <v>0.169837663660134</v>
      </c>
      <c r="T275" s="24" t="n">
        <f aca="true">RAND()</f>
        <v>0.788240114576371</v>
      </c>
      <c r="U275" s="26" t="n">
        <f aca="false">IF(T275&lt;=(Datos!$D$25-Datos!$C$25)/(Datos!$E$25-Datos!$C$25),Datos!$C$25+SQRT((Datos!$E$25-Datos!$C$25)*(Datos!$D$25-Datos!$C$25)*T275),Datos!$E$25-SQRT((Datos!$E$25-Datos!$C$25)*(Datos!$E$25-Datos!$D$25)*(1-T275)))</f>
        <v>0.19564989365144</v>
      </c>
      <c r="V275" s="24" t="n">
        <f aca="true">RAND()</f>
        <v>0.209044687993292</v>
      </c>
      <c r="W275" s="26" t="n">
        <f aca="false">IF(V275&lt;=(Datos!$D$26-Datos!$C$26)/(Datos!$E$26-Datos!$C$26),Datos!$C$26+SQRT((Datos!$E$26-Datos!$C$26)*(Datos!$D$26-Datos!$C$26)*V275),Datos!$E$26-SQRT((Datos!$E$26-Datos!$C$26)*(Datos!$E$26-Datos!$D$26)*(1-V275)))</f>
        <v>0.197107383294666</v>
      </c>
      <c r="X275" s="24" t="n">
        <f aca="true">RAND()</f>
        <v>0.495838448408437</v>
      </c>
      <c r="Y275" s="26" t="n">
        <f aca="false">IF(X275&lt;=(Datos!$D$27-Datos!$C$27)/(Datos!$E$27-Datos!$C$27),Datos!$C$27+SQRT((Datos!$E$27-Datos!$C$27)*(Datos!$D$27-Datos!$C$27)*X275),Datos!$E$27-SQRT((Datos!$E$27-Datos!$C$27)*(Datos!$E$27-Datos!$D$27)*(1-X275)))</f>
        <v>0.22782268329442</v>
      </c>
      <c r="Z275" s="24" t="n">
        <f aca="false">(1+Q275)</f>
        <v>1.13730547298286</v>
      </c>
      <c r="AA275" s="24" t="n">
        <f aca="false">Z275*(1+S275)</f>
        <v>1.33046277738215</v>
      </c>
      <c r="AB275" s="24" t="n">
        <f aca="false">AA275*(1+U275)</f>
        <v>1.59076767828417</v>
      </c>
      <c r="AC275" s="24" t="n">
        <f aca="false">AB275*(1+W275)</f>
        <v>1.90431973278049</v>
      </c>
      <c r="AD275" s="24" t="n">
        <f aca="false">AC275*(1+Y275)</f>
        <v>2.33816696415305</v>
      </c>
      <c r="AE275" s="23" t="n">
        <f aca="false">E275*Q275</f>
        <v>3952.04350843213</v>
      </c>
      <c r="AF275" s="23" t="n">
        <f aca="false">AE275*(1+S275)</f>
        <v>4623.24934458744</v>
      </c>
      <c r="AG275" s="23" t="n">
        <f aca="false">AF275*(1+U275)</f>
        <v>5527.78758718006</v>
      </c>
      <c r="AH275" s="23" t="n">
        <f aca="false">AG275*(1+W275)</f>
        <v>6617.35533389785</v>
      </c>
      <c r="AI275" s="23" t="n">
        <f aca="false">AH275*(1+Y275)</f>
        <v>8124.9389823791</v>
      </c>
      <c r="AJ275" s="25" t="n">
        <f aca="false">G275*Z275</f>
        <v>42599.2089837874</v>
      </c>
      <c r="AK275" s="25" t="n">
        <f aca="false">I275*AA275</f>
        <v>41302.3478714238</v>
      </c>
      <c r="AL275" s="25" t="n">
        <f aca="false">K275*AB275</f>
        <v>57220.914938855</v>
      </c>
      <c r="AM275" s="25" t="n">
        <f aca="false">M275*AC275</f>
        <v>67177.6067107113</v>
      </c>
      <c r="AN275" s="25" t="n">
        <f aca="false">O275*AD275</f>
        <v>103469.944266777</v>
      </c>
      <c r="AO275" s="25" t="n">
        <f aca="false">C275/Datos!$D$8</f>
        <v>15069.1508021608</v>
      </c>
      <c r="AP275" s="25" t="n">
        <f aca="false">AJ275-AO275</f>
        <v>27530.0581816265</v>
      </c>
      <c r="AQ275" s="25" t="n">
        <f aca="false">AK275-AO275</f>
        <v>26233.1970692629</v>
      </c>
      <c r="AR275" s="25" t="n">
        <f aca="false">AL275-AO275</f>
        <v>42151.7641366942</v>
      </c>
      <c r="AS275" s="25" t="n">
        <f aca="false">AM275-AO275</f>
        <v>52108.4559085504</v>
      </c>
      <c r="AT275" s="25" t="n">
        <f aca="false">AN275-AO275</f>
        <v>88400.7934646162</v>
      </c>
      <c r="AU275" s="25" t="n">
        <f aca="false">AP275*Datos!$D$6</f>
        <v>13765.0290908133</v>
      </c>
      <c r="AV275" s="25" t="n">
        <f aca="false">AQ275*Datos!$D$6</f>
        <v>13116.5985346315</v>
      </c>
      <c r="AW275" s="25" t="n">
        <f aca="false">AR275*Datos!$D$6</f>
        <v>21075.8820683471</v>
      </c>
      <c r="AX275" s="25" t="n">
        <f aca="false">AS275*Datos!$D$6</f>
        <v>26054.2279542752</v>
      </c>
      <c r="AY275" s="25" t="n">
        <f aca="false">AT275*Datos!$D$6</f>
        <v>44200.3967323081</v>
      </c>
      <c r="AZ275" s="25" t="n">
        <f aca="false">AJ275-AU275-AE275</f>
        <v>24882.136384542</v>
      </c>
      <c r="BA275" s="25" t="n">
        <f aca="false">AK275-AV275-AF275</f>
        <v>23562.4999922049</v>
      </c>
      <c r="BB275" s="25" t="n">
        <f aca="false">AL275-AW275-AG275</f>
        <v>30617.2452833279</v>
      </c>
      <c r="BC275" s="25" t="n">
        <f aca="false">AM275-AX275-AH275</f>
        <v>34506.0234225382</v>
      </c>
      <c r="BD275" s="25" t="n">
        <f aca="false">AN275-AY275-AI275</f>
        <v>51144.6085520898</v>
      </c>
      <c r="BE275" s="25" t="n">
        <f aca="false">AZ275/Z275</f>
        <v>21878.1470551466</v>
      </c>
      <c r="BF275" s="25" t="n">
        <f aca="false">BA275/AA275</f>
        <v>17710.0031603793</v>
      </c>
      <c r="BG275" s="25" t="n">
        <f aca="false">BB275/AB275</f>
        <v>19246.8364182206</v>
      </c>
      <c r="BH275" s="25" t="n">
        <f aca="false">BC275/AC275</f>
        <v>18119.8686483998</v>
      </c>
      <c r="BI275" s="25" t="n">
        <f aca="false">BD275/AD275</f>
        <v>21873.8051371861</v>
      </c>
      <c r="BJ275" s="25" t="n">
        <f aca="false">E275*AD275</f>
        <v>67299.1205053076</v>
      </c>
      <c r="BK275" s="25" t="n">
        <f aca="false">0.2*C275*AD275</f>
        <v>35234.1905834529</v>
      </c>
      <c r="BL275" s="25" t="n">
        <f aca="false">BJ275+BK275</f>
        <v>102533.311088761</v>
      </c>
      <c r="BM275" s="25" t="n">
        <f aca="false">BK275*Datos!$D$6</f>
        <v>17617.0952917265</v>
      </c>
      <c r="BN275" s="25" t="n">
        <f aca="false">BL275-BM275</f>
        <v>84916.2157970341</v>
      </c>
      <c r="BO275" s="25" t="n">
        <f aca="false">BN275/AD275</f>
        <v>36317.4303199486</v>
      </c>
      <c r="BP275" s="25" t="n">
        <f aca="false">-(C275+E275)</f>
        <v>-104128.608929672</v>
      </c>
      <c r="BQ275" s="25" t="n">
        <f aca="false">BE275</f>
        <v>21878.1470551466</v>
      </c>
      <c r="BR275" s="25" t="n">
        <f aca="false">BF275</f>
        <v>17710.0031603793</v>
      </c>
      <c r="BS275" s="25" t="n">
        <f aca="false">BG275</f>
        <v>19246.8364182206</v>
      </c>
      <c r="BT275" s="25" t="n">
        <f aca="false">BH275</f>
        <v>18119.8686483998</v>
      </c>
      <c r="BU275" s="25" t="n">
        <f aca="false">BI275+BO275</f>
        <v>58191.2354571347</v>
      </c>
      <c r="BV275" s="27" t="n">
        <f aca="false">IFERROR(IRR(BP275:BU275,0.1),NA())*100</f>
        <v>7.84953549692987</v>
      </c>
    </row>
    <row r="276" customFormat="false" ht="15" hidden="false" customHeight="true" outlineLevel="0" collapsed="false">
      <c r="A276" s="23" t="n">
        <v>275</v>
      </c>
      <c r="B276" s="24" t="n">
        <f aca="true">RAND()</f>
        <v>0.547204553158401</v>
      </c>
      <c r="C276" s="25" t="n">
        <f aca="false">IF(B276&lt;=(Datos!$D$14-Datos!$C$14)/(Datos!$E$14-Datos!$C$14),Datos!$C$14+SQRT((Datos!$E$14-Datos!$C$14)*(Datos!$D$14-Datos!$C$14)*B276),Datos!$E$14-SQRT((Datos!$E$14-Datos!$C$14)*(Datos!$E$14-Datos!$D$14)*(1-B276)))</f>
        <v>76690.0335433549</v>
      </c>
      <c r="D276" s="24" t="n">
        <f aca="true">RAND()</f>
        <v>0.0658604099567994</v>
      </c>
      <c r="E276" s="25" t="n">
        <f aca="false">IF(D276&lt;=(Datos!$D$15-Datos!$C$15)/(Datos!$E$15-Datos!$C$15),Datos!$C$15+SQRT((Datos!$E$15-Datos!$C$15)*(Datos!$D$15-Datos!$C$15)*D276),Datos!$E$15-SQRT((Datos!$E$15-Datos!$C$15)*(Datos!$E$15-Datos!$D$15)*(1-D276)))</f>
        <v>27222.5055110753</v>
      </c>
      <c r="F276" s="24" t="n">
        <f aca="true">RAND()</f>
        <v>0.549908923010117</v>
      </c>
      <c r="G276" s="25" t="n">
        <f aca="false">IF(F276&lt;=(Datos!$D$19-Datos!$C$19)/(Datos!$E$19-Datos!$C$19),Datos!$C$19+SQRT((Datos!$E$19-Datos!$C$19)*(Datos!$D$19-Datos!$C$19)*F276),Datos!$E$19-SQRT((Datos!$E$19-Datos!$C$19)*(Datos!$E$19-Datos!$D$19)*(1-F276)))</f>
        <v>39082.1989876636</v>
      </c>
      <c r="H276" s="24" t="n">
        <f aca="true">RAND()</f>
        <v>0.91458849462939</v>
      </c>
      <c r="I276" s="25" t="n">
        <f aca="false">IF(H276&lt;=(Datos!$D$19-Datos!$C$19)/(Datos!$E$19-Datos!$C$19),Datos!$C$19+SQRT((Datos!$E$19-Datos!$C$19)*(Datos!$D$19-Datos!$C$19)*H276),Datos!$E$19-SQRT((Datos!$E$19-Datos!$C$19)*(Datos!$E$19-Datos!$D$19)*(1-H276)))</f>
        <v>42469.0193792137</v>
      </c>
      <c r="J276" s="24" t="n">
        <f aca="true">RAND()</f>
        <v>0.100805468788512</v>
      </c>
      <c r="K276" s="25" t="n">
        <f aca="false">IF(J276&lt;=(Datos!$D$19-Datos!$C$19)/(Datos!$E$19-Datos!$C$19),Datos!$C$19+SQRT((Datos!$E$19-Datos!$C$19)*(Datos!$D$19-Datos!$C$19)*J276),Datos!$E$19-SQRT((Datos!$E$19-Datos!$C$19)*(Datos!$E$19-Datos!$D$19)*(1-J276)))</f>
        <v>33888.5498991625</v>
      </c>
      <c r="L276" s="24" t="n">
        <f aca="true">RAND()</f>
        <v>0.407688771614118</v>
      </c>
      <c r="M276" s="25" t="n">
        <f aca="false">IF(L276&lt;=(Datos!$D$19-Datos!$C$19)/(Datos!$E$19-Datos!$C$19),Datos!$C$19+SQRT((Datos!$E$19-Datos!$C$19)*(Datos!$D$19-Datos!$C$19)*L276),Datos!$E$19-SQRT((Datos!$E$19-Datos!$C$19)*(Datos!$E$19-Datos!$D$19)*(1-L276)))</f>
        <v>37820.0585510671</v>
      </c>
      <c r="N276" s="24" t="n">
        <f aca="true">RAND()</f>
        <v>0.332776906027032</v>
      </c>
      <c r="O276" s="25" t="n">
        <f aca="false">IF(N276&lt;=(Datos!$D$19-Datos!$C$19)/(Datos!$E$19-Datos!$C$19),Datos!$C$19+SQRT((Datos!$E$19-Datos!$C$19)*(Datos!$D$19-Datos!$C$19)*N276),Datos!$E$19-SQRT((Datos!$E$19-Datos!$C$19)*(Datos!$E$19-Datos!$D$19)*(1-N276)))</f>
        <v>37065.1635440416</v>
      </c>
      <c r="P276" s="24" t="n">
        <f aca="true">RAND()</f>
        <v>0.28667930366394</v>
      </c>
      <c r="Q276" s="26" t="n">
        <f aca="false">IF(P276&lt;=(Datos!$D$23-Datos!$C$23)/(Datos!$E$23-Datos!$C$23),Datos!$C$23+SQRT((Datos!$E$23-Datos!$C$23)*(Datos!$D$23-Datos!$C$23)*P276),Datos!$E$23-SQRT((Datos!$E$23-Datos!$C$23)*(Datos!$E$23-Datos!$D$23)*(1-P276)))</f>
        <v>0.14271613405919</v>
      </c>
      <c r="R276" s="24" t="n">
        <f aca="true">RAND()</f>
        <v>0.853232543043035</v>
      </c>
      <c r="S276" s="26" t="n">
        <f aca="false">IF(R276&lt;=(Datos!$D$24-Datos!$C$24)/(Datos!$E$24-Datos!$C$24),Datos!$C$24+SQRT((Datos!$E$24-Datos!$C$24)*(Datos!$D$24-Datos!$C$24)*R276),Datos!$E$24-SQRT((Datos!$E$24-Datos!$C$24)*(Datos!$E$24-Datos!$D$24)*(1-R276)))</f>
        <v>0.16374634125735</v>
      </c>
      <c r="T276" s="24" t="n">
        <f aca="true">RAND()</f>
        <v>0.431522929052708</v>
      </c>
      <c r="U276" s="26" t="n">
        <f aca="false">IF(T276&lt;=(Datos!$D$25-Datos!$C$25)/(Datos!$E$25-Datos!$C$25),Datos!$C$25+SQRT((Datos!$E$25-Datos!$C$25)*(Datos!$D$25-Datos!$C$25)*T276),Datos!$E$25-SQRT((Datos!$E$25-Datos!$C$25)*(Datos!$E$25-Datos!$D$25)*(1-T276)))</f>
        <v>0.180103436255081</v>
      </c>
      <c r="V276" s="24" t="n">
        <f aca="true">RAND()</f>
        <v>0.820017236296004</v>
      </c>
      <c r="W276" s="26" t="n">
        <f aca="false">IF(V276&lt;=(Datos!$D$26-Datos!$C$26)/(Datos!$E$26-Datos!$C$26),Datos!$C$26+SQRT((Datos!$E$26-Datos!$C$26)*(Datos!$D$26-Datos!$C$26)*V276),Datos!$E$26-SQRT((Datos!$E$26-Datos!$C$26)*(Datos!$E$26-Datos!$D$26)*(1-V276)))</f>
        <v>0.224901400976071</v>
      </c>
      <c r="X276" s="24" t="n">
        <f aca="true">RAND()</f>
        <v>0.508100601401757</v>
      </c>
      <c r="Y276" s="26" t="n">
        <f aca="false">IF(X276&lt;=(Datos!$D$27-Datos!$C$27)/(Datos!$E$27-Datos!$C$27),Datos!$C$27+SQRT((Datos!$E$27-Datos!$C$27)*(Datos!$D$27-Datos!$C$27)*X276),Datos!$E$27-SQRT((Datos!$E$27-Datos!$C$27)*(Datos!$E$27-Datos!$D$27)*(1-X276)))</f>
        <v>0.228461114171623</v>
      </c>
      <c r="Z276" s="24" t="n">
        <f aca="false">(1+Q276)</f>
        <v>1.14271613405919</v>
      </c>
      <c r="AA276" s="24" t="n">
        <f aca="false">Z276*(1+S276)</f>
        <v>1.32983172010713</v>
      </c>
      <c r="AB276" s="24" t="n">
        <f aca="false">AA276*(1+U276)</f>
        <v>1.56933898253942</v>
      </c>
      <c r="AC276" s="24" t="n">
        <f aca="false">AB276*(1+W276)</f>
        <v>1.9222855183189</v>
      </c>
      <c r="AD276" s="24" t="n">
        <f aca="false">AC276*(1+Y276)</f>
        <v>2.36145300959001</v>
      </c>
      <c r="AE276" s="23" t="n">
        <f aca="false">E276*Q276</f>
        <v>3885.09074594566</v>
      </c>
      <c r="AF276" s="23" t="n">
        <f aca="false">AE276*(1+S276)</f>
        <v>4521.26014104705</v>
      </c>
      <c r="AG276" s="23" t="n">
        <f aca="false">AF276*(1+U276)</f>
        <v>5335.55462865275</v>
      </c>
      <c r="AH276" s="23" t="n">
        <f aca="false">AG276*(1+W276)</f>
        <v>6535.52833962111</v>
      </c>
      <c r="AI276" s="23" t="n">
        <f aca="false">AH276*(1+Y276)</f>
        <v>8028.64242579117</v>
      </c>
      <c r="AJ276" s="25" t="n">
        <f aca="false">G276*Z276</f>
        <v>44659.8593377149</v>
      </c>
      <c r="AK276" s="25" t="n">
        <f aca="false">I276*AA276</f>
        <v>56476.6490923226</v>
      </c>
      <c r="AL276" s="25" t="n">
        <f aca="false">K276*AB276</f>
        <v>53182.6224184882</v>
      </c>
      <c r="AM276" s="25" t="n">
        <f aca="false">M276*AC276</f>
        <v>72700.9508546892</v>
      </c>
      <c r="AN276" s="25" t="n">
        <f aca="false">O276*AD276</f>
        <v>87527.6420020231</v>
      </c>
      <c r="AO276" s="25" t="n">
        <f aca="false">C276/Datos!$D$8</f>
        <v>15338.006708671</v>
      </c>
      <c r="AP276" s="25" t="n">
        <f aca="false">AJ276-AO276</f>
        <v>29321.8526290439</v>
      </c>
      <c r="AQ276" s="25" t="n">
        <f aca="false">AK276-AO276</f>
        <v>41138.6423836516</v>
      </c>
      <c r="AR276" s="25" t="n">
        <f aca="false">AL276-AO276</f>
        <v>37844.6157098172</v>
      </c>
      <c r="AS276" s="25" t="n">
        <f aca="false">AM276-AO276</f>
        <v>57362.9441460182</v>
      </c>
      <c r="AT276" s="25" t="n">
        <f aca="false">AN276-AO276</f>
        <v>72189.6352933521</v>
      </c>
      <c r="AU276" s="25" t="n">
        <f aca="false">AP276*Datos!$D$6</f>
        <v>14660.926314522</v>
      </c>
      <c r="AV276" s="25" t="n">
        <f aca="false">AQ276*Datos!$D$6</f>
        <v>20569.3211918258</v>
      </c>
      <c r="AW276" s="25" t="n">
        <f aca="false">AR276*Datos!$D$6</f>
        <v>18922.3078549086</v>
      </c>
      <c r="AX276" s="25" t="n">
        <f aca="false">AS276*Datos!$D$6</f>
        <v>28681.4720730091</v>
      </c>
      <c r="AY276" s="25" t="n">
        <f aca="false">AT276*Datos!$D$6</f>
        <v>36094.817646676</v>
      </c>
      <c r="AZ276" s="25" t="n">
        <f aca="false">AJ276-AU276-AE276</f>
        <v>26113.8422772473</v>
      </c>
      <c r="BA276" s="25" t="n">
        <f aca="false">AK276-AV276-AF276</f>
        <v>31386.0677594497</v>
      </c>
      <c r="BB276" s="25" t="n">
        <f aca="false">AL276-AW276-AG276</f>
        <v>28924.7599349268</v>
      </c>
      <c r="BC276" s="25" t="n">
        <f aca="false">AM276-AX276-AH276</f>
        <v>37483.950442059</v>
      </c>
      <c r="BD276" s="25" t="n">
        <f aca="false">AN276-AY276-AI276</f>
        <v>43404.1819295559</v>
      </c>
      <c r="BE276" s="25" t="n">
        <f aca="false">AZ276/Z276</f>
        <v>22852.4315872613</v>
      </c>
      <c r="BF276" s="25" t="n">
        <f aca="false">BA276/AA276</f>
        <v>23601.5334007234</v>
      </c>
      <c r="BG276" s="25" t="n">
        <f aca="false">BB276/AB276</f>
        <v>18431.1740527354</v>
      </c>
      <c r="BH276" s="25" t="n">
        <f aca="false">BC276/AC276</f>
        <v>19499.6789419919</v>
      </c>
      <c r="BI276" s="25" t="n">
        <f aca="false">BD276/AD276</f>
        <v>18380.2861006714</v>
      </c>
      <c r="BJ276" s="25" t="n">
        <f aca="false">E276*AD276</f>
        <v>64284.6675677094</v>
      </c>
      <c r="BK276" s="25" t="n">
        <f aca="false">0.2*C276*AD276</f>
        <v>36219.9821033029</v>
      </c>
      <c r="BL276" s="25" t="n">
        <f aca="false">BJ276+BK276</f>
        <v>100504.649671012</v>
      </c>
      <c r="BM276" s="25" t="n">
        <f aca="false">BK276*Datos!$D$6</f>
        <v>18109.9910516514</v>
      </c>
      <c r="BN276" s="25" t="n">
        <f aca="false">BL276-BM276</f>
        <v>82394.6586193608</v>
      </c>
      <c r="BO276" s="25" t="n">
        <f aca="false">BN276/AD276</f>
        <v>34891.5088654108</v>
      </c>
      <c r="BP276" s="25" t="n">
        <f aca="false">-(C276+E276)</f>
        <v>-103912.53905443</v>
      </c>
      <c r="BQ276" s="25" t="n">
        <f aca="false">BE276</f>
        <v>22852.4315872613</v>
      </c>
      <c r="BR276" s="25" t="n">
        <f aca="false">BF276</f>
        <v>23601.5334007234</v>
      </c>
      <c r="BS276" s="25" t="n">
        <f aca="false">BG276</f>
        <v>18431.1740527354</v>
      </c>
      <c r="BT276" s="25" t="n">
        <f aca="false">BH276</f>
        <v>19499.6789419919</v>
      </c>
      <c r="BU276" s="25" t="n">
        <f aca="false">BI276+BO276</f>
        <v>53271.7949660821</v>
      </c>
      <c r="BV276" s="27" t="n">
        <f aca="false">IFERROR(IRR(BP276:BU276,0.1),NA())*100</f>
        <v>8.86481157918558</v>
      </c>
    </row>
    <row r="277" customFormat="false" ht="15" hidden="false" customHeight="true" outlineLevel="0" collapsed="false">
      <c r="A277" s="23" t="n">
        <v>276</v>
      </c>
      <c r="B277" s="24" t="n">
        <f aca="true">RAND()</f>
        <v>0.344915781637641</v>
      </c>
      <c r="C277" s="25" t="n">
        <f aca="false">IF(B277&lt;=(Datos!$D$14-Datos!$C$14)/(Datos!$E$14-Datos!$C$14),Datos!$C$14+SQRT((Datos!$E$14-Datos!$C$14)*(Datos!$D$14-Datos!$C$14)*B277),Datos!$E$14-SQRT((Datos!$E$14-Datos!$C$14)*(Datos!$E$14-Datos!$D$14)*(1-B277)))</f>
        <v>71962.506138479</v>
      </c>
      <c r="D277" s="24" t="n">
        <f aca="true">RAND()</f>
        <v>0.812566773012808</v>
      </c>
      <c r="E277" s="25" t="n">
        <f aca="false">IF(D277&lt;=(Datos!$D$15-Datos!$C$15)/(Datos!$E$15-Datos!$C$15),Datos!$C$15+SQRT((Datos!$E$15-Datos!$C$15)*(Datos!$D$15-Datos!$C$15)*D277),Datos!$E$15-SQRT((Datos!$E$15-Datos!$C$15)*(Datos!$E$15-Datos!$D$15)*(1-D277)))</f>
        <v>34697.6435381918</v>
      </c>
      <c r="F277" s="24" t="n">
        <f aca="true">RAND()</f>
        <v>0.485069616527045</v>
      </c>
      <c r="G277" s="25" t="n">
        <f aca="false">IF(F277&lt;=(Datos!$D$19-Datos!$C$19)/(Datos!$E$19-Datos!$C$19),Datos!$C$19+SQRT((Datos!$E$19-Datos!$C$19)*(Datos!$D$19-Datos!$C$19)*F277),Datos!$E$19-SQRT((Datos!$E$19-Datos!$C$19)*(Datos!$E$19-Datos!$D$19)*(1-F277)))</f>
        <v>38529.9731816142</v>
      </c>
      <c r="H277" s="24" t="n">
        <f aca="true">RAND()</f>
        <v>0.376040391169648</v>
      </c>
      <c r="I277" s="25" t="n">
        <f aca="false">IF(H277&lt;=(Datos!$D$19-Datos!$C$19)/(Datos!$E$19-Datos!$C$19),Datos!$C$19+SQRT((Datos!$E$19-Datos!$C$19)*(Datos!$D$19-Datos!$C$19)*H277),Datos!$E$19-SQRT((Datos!$E$19-Datos!$C$19)*(Datos!$E$19-Datos!$D$19)*(1-H277)))</f>
        <v>37510.3967055973</v>
      </c>
      <c r="J277" s="24" t="n">
        <f aca="true">RAND()</f>
        <v>0.0362990054260856</v>
      </c>
      <c r="K277" s="25" t="n">
        <f aca="false">IF(J277&lt;=(Datos!$D$19-Datos!$C$19)/(Datos!$E$19-Datos!$C$19),Datos!$C$19+SQRT((Datos!$E$19-Datos!$C$19)*(Datos!$D$19-Datos!$C$19)*J277),Datos!$E$19-SQRT((Datos!$E$19-Datos!$C$19)*(Datos!$E$19-Datos!$D$19)*(1-J277)))</f>
        <v>32333.4204108803</v>
      </c>
      <c r="L277" s="24" t="n">
        <f aca="true">RAND()</f>
        <v>0.721127231315848</v>
      </c>
      <c r="M277" s="25" t="n">
        <f aca="false">IF(L277&lt;=(Datos!$D$19-Datos!$C$19)/(Datos!$E$19-Datos!$C$19),Datos!$C$19+SQRT((Datos!$E$19-Datos!$C$19)*(Datos!$D$19-Datos!$C$19)*L277),Datos!$E$19-SQRT((Datos!$E$19-Datos!$C$19)*(Datos!$E$19-Datos!$D$19)*(1-L277)))</f>
        <v>40426.6579341458</v>
      </c>
      <c r="N277" s="24" t="n">
        <f aca="true">RAND()</f>
        <v>0.549892634301461</v>
      </c>
      <c r="O277" s="25" t="n">
        <f aca="false">IF(N277&lt;=(Datos!$D$19-Datos!$C$19)/(Datos!$E$19-Datos!$C$19),Datos!$C$19+SQRT((Datos!$E$19-Datos!$C$19)*(Datos!$D$19-Datos!$C$19)*N277),Datos!$E$19-SQRT((Datos!$E$19-Datos!$C$19)*(Datos!$E$19-Datos!$D$19)*(1-N277)))</f>
        <v>39082.0644759448</v>
      </c>
      <c r="P277" s="24" t="n">
        <f aca="true">RAND()</f>
        <v>0.806164816228611</v>
      </c>
      <c r="Q277" s="26" t="n">
        <f aca="false">IF(P277&lt;=(Datos!$D$23-Datos!$C$23)/(Datos!$E$23-Datos!$C$23),Datos!$C$23+SQRT((Datos!$E$23-Datos!$C$23)*(Datos!$D$23-Datos!$C$23)*P277),Datos!$E$23-SQRT((Datos!$E$23-Datos!$C$23)*(Datos!$E$23-Datos!$D$23)*(1-P277)))</f>
        <v>0.161321045779046</v>
      </c>
      <c r="R277" s="24" t="n">
        <f aca="true">RAND()</f>
        <v>0.352405701335002</v>
      </c>
      <c r="S277" s="26" t="n">
        <f aca="false">IF(R277&lt;=(Datos!$D$24-Datos!$C$24)/(Datos!$E$24-Datos!$C$24),Datos!$C$24+SQRT((Datos!$E$24-Datos!$C$24)*(Datos!$D$24-Datos!$C$24)*R277),Datos!$E$24-SQRT((Datos!$E$24-Datos!$C$24)*(Datos!$E$24-Datos!$D$24)*(1-R277)))</f>
        <v>0.14518591396799</v>
      </c>
      <c r="T277" s="24" t="n">
        <f aca="true">RAND()</f>
        <v>0.92032961947945</v>
      </c>
      <c r="U277" s="26" t="n">
        <f aca="false">IF(T277&lt;=(Datos!$D$25-Datos!$C$25)/(Datos!$E$25-Datos!$C$25),Datos!$C$25+SQRT((Datos!$E$25-Datos!$C$25)*(Datos!$D$25-Datos!$C$25)*T277),Datos!$E$25-SQRT((Datos!$E$25-Datos!$C$25)*(Datos!$E$25-Datos!$D$25)*(1-T277)))</f>
        <v>0.205064235357454</v>
      </c>
      <c r="V277" s="24" t="n">
        <f aca="true">RAND()</f>
        <v>0.54750087834623</v>
      </c>
      <c r="W277" s="26" t="n">
        <f aca="false">IF(V277&lt;=(Datos!$D$26-Datos!$C$26)/(Datos!$E$26-Datos!$C$26),Datos!$C$26+SQRT((Datos!$E$26-Datos!$C$26)*(Datos!$D$26-Datos!$C$26)*V277),Datos!$E$26-SQRT((Datos!$E$26-Datos!$C$26)*(Datos!$E$26-Datos!$D$26)*(1-V277)))</f>
        <v>0.210203682007148</v>
      </c>
      <c r="X277" s="24" t="n">
        <f aca="true">RAND()</f>
        <v>0.577309527811526</v>
      </c>
      <c r="Y277" s="26" t="n">
        <f aca="false">IF(X277&lt;=(Datos!$D$27-Datos!$C$27)/(Datos!$E$27-Datos!$C$27),Datos!$C$27+SQRT((Datos!$E$27-Datos!$C$27)*(Datos!$D$27-Datos!$C$27)*X277),Datos!$E$27-SQRT((Datos!$E$27-Datos!$C$27)*(Datos!$E$27-Datos!$D$27)*(1-X277)))</f>
        <v>0.232224184467267</v>
      </c>
      <c r="Z277" s="24" t="n">
        <f aca="false">(1+Q277)</f>
        <v>1.16132104577905</v>
      </c>
      <c r="AA277" s="24" t="n">
        <f aca="false">Z277*(1+S277)</f>
        <v>1.32992850322074</v>
      </c>
      <c r="AB277" s="24" t="n">
        <f aca="false">AA277*(1+U277)</f>
        <v>1.60264927481378</v>
      </c>
      <c r="AC277" s="24" t="n">
        <f aca="false">AB277*(1+W277)</f>
        <v>1.93953205334573</v>
      </c>
      <c r="AD277" s="24" t="n">
        <f aca="false">AC277*(1+Y277)</f>
        <v>2.38993830268206</v>
      </c>
      <c r="AE277" s="23" t="n">
        <f aca="false">E277*Q277</f>
        <v>5597.46014164966</v>
      </c>
      <c r="AF277" s="23" t="n">
        <f aca="false">AE277*(1+S277)</f>
        <v>6410.13250821446</v>
      </c>
      <c r="AG277" s="23" t="n">
        <f aca="false">AF277*(1+U277)</f>
        <v>7724.62142955142</v>
      </c>
      <c r="AH277" s="23" t="n">
        <f aca="false">AG277*(1+W277)</f>
        <v>9348.36529615445</v>
      </c>
      <c r="AI277" s="23" t="n">
        <f aca="false">AH277*(1+Y277)</f>
        <v>11519.281803156</v>
      </c>
      <c r="AJ277" s="25" t="n">
        <f aca="false">G277*Z277</f>
        <v>44745.6687491107</v>
      </c>
      <c r="AK277" s="25" t="n">
        <f aca="false">I277*AA277</f>
        <v>49886.1457458912</v>
      </c>
      <c r="AL277" s="25" t="n">
        <f aca="false">K277*AB277</f>
        <v>51819.1327737465</v>
      </c>
      <c r="AM277" s="25" t="n">
        <f aca="false">M277*AC277</f>
        <v>78408.7988729191</v>
      </c>
      <c r="AN277" s="25" t="n">
        <f aca="false">O277*AD277</f>
        <v>93403.7228389505</v>
      </c>
      <c r="AO277" s="25" t="n">
        <f aca="false">C277/Datos!$D$8</f>
        <v>14392.5012276958</v>
      </c>
      <c r="AP277" s="25" t="n">
        <f aca="false">AJ277-AO277</f>
        <v>30353.167521415</v>
      </c>
      <c r="AQ277" s="25" t="n">
        <f aca="false">AK277-AO277</f>
        <v>35493.6445181954</v>
      </c>
      <c r="AR277" s="25" t="n">
        <f aca="false">AL277-AO277</f>
        <v>37426.6315460507</v>
      </c>
      <c r="AS277" s="25" t="n">
        <f aca="false">AM277-AO277</f>
        <v>64016.2976452233</v>
      </c>
      <c r="AT277" s="25" t="n">
        <f aca="false">AN277-AO277</f>
        <v>79011.2216112547</v>
      </c>
      <c r="AU277" s="25" t="n">
        <f aca="false">AP277*Datos!$D$6</f>
        <v>15176.5837607075</v>
      </c>
      <c r="AV277" s="25" t="n">
        <f aca="false">AQ277*Datos!$D$6</f>
        <v>17746.8222590977</v>
      </c>
      <c r="AW277" s="25" t="n">
        <f aca="false">AR277*Datos!$D$6</f>
        <v>18713.3157730253</v>
      </c>
      <c r="AX277" s="25" t="n">
        <f aca="false">AS277*Datos!$D$6</f>
        <v>32008.1488226117</v>
      </c>
      <c r="AY277" s="25" t="n">
        <f aca="false">AT277*Datos!$D$6</f>
        <v>39505.6108056273</v>
      </c>
      <c r="AZ277" s="25" t="n">
        <f aca="false">AJ277-AU277-AE277</f>
        <v>23971.6248467536</v>
      </c>
      <c r="BA277" s="25" t="n">
        <f aca="false">AK277-AV277-AF277</f>
        <v>25729.190978579</v>
      </c>
      <c r="BB277" s="25" t="n">
        <f aca="false">AL277-AW277-AG277</f>
        <v>25381.1955711697</v>
      </c>
      <c r="BC277" s="25" t="n">
        <f aca="false">AM277-AX277-AH277</f>
        <v>37052.284754153</v>
      </c>
      <c r="BD277" s="25" t="n">
        <f aca="false">AN277-AY277-AI277</f>
        <v>42378.8302301671</v>
      </c>
      <c r="BE277" s="25" t="n">
        <f aca="false">AZ277/Z277</f>
        <v>20641.6864086647</v>
      </c>
      <c r="BF277" s="25" t="n">
        <f aca="false">BA277/AA277</f>
        <v>19346.2963732785</v>
      </c>
      <c r="BG277" s="25" t="n">
        <f aca="false">BB277/AB277</f>
        <v>15837.0243384154</v>
      </c>
      <c r="BH277" s="25" t="n">
        <f aca="false">BC277/AC277</f>
        <v>19103.7238545438</v>
      </c>
      <c r="BI277" s="25" t="n">
        <f aca="false">BD277/AD277</f>
        <v>17732.1858822081</v>
      </c>
      <c r="BJ277" s="25" t="n">
        <f aca="false">E277*AD277</f>
        <v>82925.2273047333</v>
      </c>
      <c r="BK277" s="25" t="n">
        <f aca="false">0.2*C277*AD277</f>
        <v>34397.1899554688</v>
      </c>
      <c r="BL277" s="25" t="n">
        <f aca="false">BJ277+BK277</f>
        <v>117322.417260202</v>
      </c>
      <c r="BM277" s="25" t="n">
        <f aca="false">BK277*Datos!$D$6</f>
        <v>17198.5949777344</v>
      </c>
      <c r="BN277" s="25" t="n">
        <f aca="false">BL277-BM277</f>
        <v>100123.822282468</v>
      </c>
      <c r="BO277" s="25" t="n">
        <f aca="false">BN277/AD277</f>
        <v>41893.8941520397</v>
      </c>
      <c r="BP277" s="25" t="n">
        <f aca="false">-(C277+E277)</f>
        <v>-106660.149676671</v>
      </c>
      <c r="BQ277" s="25" t="n">
        <f aca="false">BE277</f>
        <v>20641.6864086647</v>
      </c>
      <c r="BR277" s="25" t="n">
        <f aca="false">BF277</f>
        <v>19346.2963732785</v>
      </c>
      <c r="BS277" s="25" t="n">
        <f aca="false">BG277</f>
        <v>15837.0243384154</v>
      </c>
      <c r="BT277" s="25" t="n">
        <f aca="false">BH277</f>
        <v>19103.7238545438</v>
      </c>
      <c r="BU277" s="25" t="n">
        <f aca="false">BI277+BO277</f>
        <v>59626.0800342478</v>
      </c>
      <c r="BV277" s="27" t="n">
        <f aca="false">IFERROR(IRR(BP277:BU277,0.1),NA())*100</f>
        <v>6.865740247127</v>
      </c>
    </row>
    <row r="278" customFormat="false" ht="15" hidden="false" customHeight="true" outlineLevel="0" collapsed="false">
      <c r="A278" s="23" t="n">
        <v>277</v>
      </c>
      <c r="B278" s="24" t="n">
        <f aca="true">RAND()</f>
        <v>0.112641420561</v>
      </c>
      <c r="C278" s="25" t="n">
        <f aca="false">IF(B278&lt;=(Datos!$D$14-Datos!$C$14)/(Datos!$E$14-Datos!$C$14),Datos!$C$14+SQRT((Datos!$E$14-Datos!$C$14)*(Datos!$D$14-Datos!$C$14)*B278),Datos!$E$14-SQRT((Datos!$E$14-Datos!$C$14)*(Datos!$E$14-Datos!$D$14)*(1-B278)))</f>
        <v>66712.4189547733</v>
      </c>
      <c r="D278" s="24" t="n">
        <f aca="true">RAND()</f>
        <v>0.695380180859856</v>
      </c>
      <c r="E278" s="25" t="n">
        <f aca="false">IF(D278&lt;=(Datos!$D$15-Datos!$C$15)/(Datos!$E$15-Datos!$C$15),Datos!$C$15+SQRT((Datos!$E$15-Datos!$C$15)*(Datos!$D$15-Datos!$C$15)*D278),Datos!$E$15-SQRT((Datos!$E$15-Datos!$C$15)*(Datos!$E$15-Datos!$D$15)*(1-D278)))</f>
        <v>33240.3422519316</v>
      </c>
      <c r="F278" s="24" t="n">
        <f aca="true">RAND()</f>
        <v>0.269735807373397</v>
      </c>
      <c r="G278" s="25" t="n">
        <f aca="false">IF(F278&lt;=(Datos!$D$19-Datos!$C$19)/(Datos!$E$19-Datos!$C$19),Datos!$C$19+SQRT((Datos!$E$19-Datos!$C$19)*(Datos!$D$19-Datos!$C$19)*F278),Datos!$E$19-SQRT((Datos!$E$19-Datos!$C$19)*(Datos!$E$19-Datos!$D$19)*(1-F278)))</f>
        <v>36360.8467286997</v>
      </c>
      <c r="H278" s="24" t="n">
        <f aca="true">RAND()</f>
        <v>0.91117793848529</v>
      </c>
      <c r="I278" s="25" t="n">
        <f aca="false">IF(H278&lt;=(Datos!$D$19-Datos!$C$19)/(Datos!$E$19-Datos!$C$19),Datos!$C$19+SQRT((Datos!$E$19-Datos!$C$19)*(Datos!$D$19-Datos!$C$19)*H278),Datos!$E$19-SQRT((Datos!$E$19-Datos!$C$19)*(Datos!$E$19-Datos!$D$19)*(1-H278)))</f>
        <v>42418.9818649217</v>
      </c>
      <c r="J278" s="24" t="n">
        <f aca="true">RAND()</f>
        <v>0.886111248879749</v>
      </c>
      <c r="K278" s="25" t="n">
        <f aca="false">IF(J278&lt;=(Datos!$D$19-Datos!$C$19)/(Datos!$E$19-Datos!$C$19),Datos!$C$19+SQRT((Datos!$E$19-Datos!$C$19)*(Datos!$D$19-Datos!$C$19)*J278),Datos!$E$19-SQRT((Datos!$E$19-Datos!$C$19)*(Datos!$E$19-Datos!$D$19)*(1-J278)))</f>
        <v>42077.3887815827</v>
      </c>
      <c r="L278" s="24" t="n">
        <f aca="true">RAND()</f>
        <v>0.403951294342829</v>
      </c>
      <c r="M278" s="25" t="n">
        <f aca="false">IF(L278&lt;=(Datos!$D$19-Datos!$C$19)/(Datos!$E$19-Datos!$C$19),Datos!$C$19+SQRT((Datos!$E$19-Datos!$C$19)*(Datos!$D$19-Datos!$C$19)*L278),Datos!$E$19-SQRT((Datos!$E$19-Datos!$C$19)*(Datos!$E$19-Datos!$D$19)*(1-L278)))</f>
        <v>37784.1309181838</v>
      </c>
      <c r="N278" s="24" t="n">
        <f aca="true">RAND()</f>
        <v>0.531572508867619</v>
      </c>
      <c r="O278" s="25" t="n">
        <f aca="false">IF(N278&lt;=(Datos!$D$19-Datos!$C$19)/(Datos!$E$19-Datos!$C$19),Datos!$C$19+SQRT((Datos!$E$19-Datos!$C$19)*(Datos!$D$19-Datos!$C$19)*N278),Datos!$E$19-SQRT((Datos!$E$19-Datos!$C$19)*(Datos!$E$19-Datos!$D$19)*(1-N278)))</f>
        <v>38929.4947410334</v>
      </c>
      <c r="P278" s="24" t="n">
        <f aca="true">RAND()</f>
        <v>0.240932597076777</v>
      </c>
      <c r="Q278" s="26" t="n">
        <f aca="false">IF(P278&lt;=(Datos!$D$23-Datos!$C$23)/(Datos!$E$23-Datos!$C$23),Datos!$C$23+SQRT((Datos!$E$23-Datos!$C$23)*(Datos!$D$23-Datos!$C$23)*P278),Datos!$E$23-SQRT((Datos!$E$23-Datos!$C$23)*(Datos!$E$23-Datos!$D$23)*(1-P278)))</f>
        <v>0.140824953174934</v>
      </c>
      <c r="R278" s="24" t="n">
        <f aca="true">RAND()</f>
        <v>0.0904903046160058</v>
      </c>
      <c r="S278" s="26" t="n">
        <f aca="false">IF(R278&lt;=(Datos!$D$24-Datos!$C$24)/(Datos!$E$24-Datos!$C$24),Datos!$C$24+SQRT((Datos!$E$24-Datos!$C$24)*(Datos!$D$24-Datos!$C$24)*R278),Datos!$E$24-SQRT((Datos!$E$24-Datos!$C$24)*(Datos!$E$24-Datos!$D$24)*(1-R278)))</f>
        <v>0.132762544742676</v>
      </c>
      <c r="T278" s="24" t="n">
        <f aca="true">RAND()</f>
        <v>0.803043410399545</v>
      </c>
      <c r="U278" s="26" t="n">
        <f aca="false">IF(T278&lt;=(Datos!$D$25-Datos!$C$25)/(Datos!$E$25-Datos!$C$25),Datos!$C$25+SQRT((Datos!$E$25-Datos!$C$25)*(Datos!$D$25-Datos!$C$25)*T278),Datos!$E$25-SQRT((Datos!$E$25-Datos!$C$25)*(Datos!$E$25-Datos!$D$25)*(1-T278)))</f>
        <v>0.196516421676387</v>
      </c>
      <c r="V278" s="24" t="n">
        <f aca="true">RAND()</f>
        <v>0.444796512074686</v>
      </c>
      <c r="W278" s="26" t="n">
        <f aca="false">IF(V278&lt;=(Datos!$D$26-Datos!$C$26)/(Datos!$E$26-Datos!$C$26),Datos!$C$26+SQRT((Datos!$E$26-Datos!$C$26)*(Datos!$D$26-Datos!$C$26)*V278),Datos!$E$26-SQRT((Datos!$E$26-Datos!$C$26)*(Datos!$E$26-Datos!$D$26)*(1-V278)))</f>
        <v>0.205918119280836</v>
      </c>
      <c r="X278" s="24" t="n">
        <f aca="true">RAND()</f>
        <v>0.318523978060844</v>
      </c>
      <c r="Y278" s="26" t="n">
        <f aca="false">IF(X278&lt;=(Datos!$D$27-Datos!$C$27)/(Datos!$E$27-Datos!$C$27),Datos!$C$27+SQRT((Datos!$E$27-Datos!$C$27)*(Datos!$D$27-Datos!$C$27)*X278),Datos!$E$27-SQRT((Datos!$E$27-Datos!$C$27)*(Datos!$E$27-Datos!$D$27)*(1-X278)))</f>
        <v>0.219326007924098</v>
      </c>
      <c r="Z278" s="24" t="n">
        <f aca="false">(1+Q278)</f>
        <v>1.14082495317493</v>
      </c>
      <c r="AA278" s="24" t="n">
        <f aca="false">Z278*(1+S278)</f>
        <v>1.29228377706438</v>
      </c>
      <c r="AB278" s="24" t="n">
        <f aca="false">AA278*(1+U278)</f>
        <v>1.54623876072352</v>
      </c>
      <c r="AC278" s="24" t="n">
        <f aca="false">AB278*(1+W278)</f>
        <v>1.86463733829084</v>
      </c>
      <c r="AD278" s="24" t="n">
        <f aca="false">AC278*(1+Y278)</f>
        <v>2.27360080192439</v>
      </c>
      <c r="AE278" s="23" t="n">
        <f aca="false">E278*Q278</f>
        <v>4681.06964114705</v>
      </c>
      <c r="AF278" s="23" t="n">
        <f aca="false">AE278*(1+S278)</f>
        <v>5302.54035882342</v>
      </c>
      <c r="AG278" s="23" t="n">
        <f aca="false">AF278*(1+U278)</f>
        <v>6344.57661593402</v>
      </c>
      <c r="AH278" s="23" t="n">
        <f aca="false">AG278*(1+W278)</f>
        <v>7651.03990032032</v>
      </c>
      <c r="AI278" s="23" t="n">
        <f aca="false">AH278*(1+Y278)</f>
        <v>9329.11193812557</v>
      </c>
      <c r="AJ278" s="25" t="n">
        <f aca="false">G278*Z278</f>
        <v>41481.3612666698</v>
      </c>
      <c r="AK278" s="25" t="n">
        <f aca="false">I278*AA278</f>
        <v>54817.3621036265</v>
      </c>
      <c r="AL278" s="25" t="n">
        <f aca="false">K278*AB278</f>
        <v>65061.6894841162</v>
      </c>
      <c r="AM278" s="25" t="n">
        <f aca="false">M278*AC278</f>
        <v>70453.7013049148</v>
      </c>
      <c r="AN278" s="25" t="n">
        <f aca="false">O278*AD278</f>
        <v>88510.1304617246</v>
      </c>
      <c r="AO278" s="25" t="n">
        <f aca="false">C278/Datos!$D$8</f>
        <v>13342.4837909547</v>
      </c>
      <c r="AP278" s="25" t="n">
        <f aca="false">AJ278-AO278</f>
        <v>28138.8774757151</v>
      </c>
      <c r="AQ278" s="25" t="n">
        <f aca="false">AK278-AO278</f>
        <v>41474.8783126719</v>
      </c>
      <c r="AR278" s="25" t="n">
        <f aca="false">AL278-AO278</f>
        <v>51719.2056931615</v>
      </c>
      <c r="AS278" s="25" t="n">
        <f aca="false">AM278-AO278</f>
        <v>57111.2175139601</v>
      </c>
      <c r="AT278" s="25" t="n">
        <f aca="false">AN278-AO278</f>
        <v>75167.64667077</v>
      </c>
      <c r="AU278" s="25" t="n">
        <f aca="false">AP278*Datos!$D$6</f>
        <v>14069.4387378576</v>
      </c>
      <c r="AV278" s="25" t="n">
        <f aca="false">AQ278*Datos!$D$6</f>
        <v>20737.4391563359</v>
      </c>
      <c r="AW278" s="25" t="n">
        <f aca="false">AR278*Datos!$D$6</f>
        <v>25859.6028465808</v>
      </c>
      <c r="AX278" s="25" t="n">
        <f aca="false">AS278*Datos!$D$6</f>
        <v>28555.60875698</v>
      </c>
      <c r="AY278" s="25" t="n">
        <f aca="false">AT278*Datos!$D$6</f>
        <v>37583.823335385</v>
      </c>
      <c r="AZ278" s="25" t="n">
        <f aca="false">AJ278-AU278-AE278</f>
        <v>22730.8528876652</v>
      </c>
      <c r="BA278" s="25" t="n">
        <f aca="false">AK278-AV278-AF278</f>
        <v>28777.3825884672</v>
      </c>
      <c r="BB278" s="25" t="n">
        <f aca="false">AL278-AW278-AG278</f>
        <v>32857.5100216014</v>
      </c>
      <c r="BC278" s="25" t="n">
        <f aca="false">AM278-AX278-AH278</f>
        <v>34247.0526476144</v>
      </c>
      <c r="BD278" s="25" t="n">
        <f aca="false">AN278-AY278-AI278</f>
        <v>41597.1951882141</v>
      </c>
      <c r="BE278" s="25" t="n">
        <f aca="false">AZ278/Z278</f>
        <v>19924.9261022954</v>
      </c>
      <c r="BF278" s="25" t="n">
        <f aca="false">BA278/AA278</f>
        <v>22268.6248169418</v>
      </c>
      <c r="BG278" s="25" t="n">
        <f aca="false">BB278/AB278</f>
        <v>21249.958839621</v>
      </c>
      <c r="BH278" s="25" t="n">
        <f aca="false">BC278/AC278</f>
        <v>18366.6024187877</v>
      </c>
      <c r="BI278" s="25" t="n">
        <f aca="false">BD278/AD278</f>
        <v>18295.73386542</v>
      </c>
      <c r="BJ278" s="25" t="n">
        <f aca="false">E278*AD278</f>
        <v>75575.2688002326</v>
      </c>
      <c r="BK278" s="25" t="n">
        <f aca="false">0.2*C278*AD278</f>
        <v>30335.4818467776</v>
      </c>
      <c r="BL278" s="25" t="n">
        <f aca="false">BJ278+BK278</f>
        <v>105910.75064701</v>
      </c>
      <c r="BM278" s="25" t="n">
        <f aca="false">BK278*Datos!$D$6</f>
        <v>15167.7409233888</v>
      </c>
      <c r="BN278" s="25" t="n">
        <f aca="false">BL278-BM278</f>
        <v>90743.0097236214</v>
      </c>
      <c r="BO278" s="25" t="n">
        <f aca="false">BN278/AD278</f>
        <v>39911.5841474089</v>
      </c>
      <c r="BP278" s="25" t="n">
        <f aca="false">-(C278+E278)</f>
        <v>-99952.7612067049</v>
      </c>
      <c r="BQ278" s="25" t="n">
        <f aca="false">BE278</f>
        <v>19924.9261022954</v>
      </c>
      <c r="BR278" s="25" t="n">
        <f aca="false">BF278</f>
        <v>22268.6248169418</v>
      </c>
      <c r="BS278" s="25" t="n">
        <f aca="false">BG278</f>
        <v>21249.958839621</v>
      </c>
      <c r="BT278" s="25" t="n">
        <f aca="false">BH278</f>
        <v>18366.6024187877</v>
      </c>
      <c r="BU278" s="25" t="n">
        <f aca="false">BI278+BO278</f>
        <v>58207.3180128289</v>
      </c>
      <c r="BV278" s="27" t="n">
        <f aca="false">IFERROR(IRR(BP278:BU278,0.1),NA())*100</f>
        <v>10.40481429484</v>
      </c>
    </row>
    <row r="279" customFormat="false" ht="15" hidden="false" customHeight="true" outlineLevel="0" collapsed="false">
      <c r="A279" s="23" t="n">
        <v>278</v>
      </c>
      <c r="B279" s="24" t="n">
        <f aca="true">RAND()</f>
        <v>0.826640410187709</v>
      </c>
      <c r="C279" s="25" t="n">
        <f aca="false">IF(B279&lt;=(Datos!$D$14-Datos!$C$14)/(Datos!$E$14-Datos!$C$14),Datos!$C$14+SQRT((Datos!$E$14-Datos!$C$14)*(Datos!$D$14-Datos!$C$14)*B279),Datos!$E$14-SQRT((Datos!$E$14-Datos!$C$14)*(Datos!$E$14-Datos!$D$14)*(1-B279)))</f>
        <v>85576.7026039553</v>
      </c>
      <c r="D279" s="24" t="n">
        <f aca="true">RAND()</f>
        <v>0.24989975091887</v>
      </c>
      <c r="E279" s="25" t="n">
        <f aca="false">IF(D279&lt;=(Datos!$D$15-Datos!$C$15)/(Datos!$E$15-Datos!$C$15),Datos!$C$15+SQRT((Datos!$E$15-Datos!$C$15)*(Datos!$D$15-Datos!$C$15)*D279),Datos!$E$15-SQRT((Datos!$E$15-Datos!$C$15)*(Datos!$E$15-Datos!$D$15)*(1-D279)))</f>
        <v>29329.2587493606</v>
      </c>
      <c r="F279" s="24" t="n">
        <f aca="true">RAND()</f>
        <v>0.0119137014538467</v>
      </c>
      <c r="G279" s="25" t="n">
        <f aca="false">IF(F279&lt;=(Datos!$D$19-Datos!$C$19)/(Datos!$E$19-Datos!$C$19),Datos!$C$19+SQRT((Datos!$E$19-Datos!$C$19)*(Datos!$D$19-Datos!$C$19)*F279),Datos!$E$19-SQRT((Datos!$E$19-Datos!$C$19)*(Datos!$E$19-Datos!$D$19)*(1-F279)))</f>
        <v>31336.8078463553</v>
      </c>
      <c r="H279" s="24" t="n">
        <f aca="true">RAND()</f>
        <v>0.078964746667662</v>
      </c>
      <c r="I279" s="25" t="n">
        <f aca="false">IF(H279&lt;=(Datos!$D$19-Datos!$C$19)/(Datos!$E$19-Datos!$C$19),Datos!$C$19+SQRT((Datos!$E$19-Datos!$C$19)*(Datos!$D$19-Datos!$C$19)*H279),Datos!$E$19-SQRT((Datos!$E$19-Datos!$C$19)*(Datos!$E$19-Datos!$D$19)*(1-H279)))</f>
        <v>33441.6147373216</v>
      </c>
      <c r="J279" s="24" t="n">
        <f aca="true">RAND()</f>
        <v>0.351350322827247</v>
      </c>
      <c r="K279" s="25" t="n">
        <f aca="false">IF(J279&lt;=(Datos!$D$19-Datos!$C$19)/(Datos!$E$19-Datos!$C$19),Datos!$C$19+SQRT((Datos!$E$19-Datos!$C$19)*(Datos!$D$19-Datos!$C$19)*J279),Datos!$E$19-SQRT((Datos!$E$19-Datos!$C$19)*(Datos!$E$19-Datos!$D$19)*(1-J279)))</f>
        <v>37259.6520869865</v>
      </c>
      <c r="L279" s="24" t="n">
        <f aca="true">RAND()</f>
        <v>0.546649984976545</v>
      </c>
      <c r="M279" s="25" t="n">
        <f aca="false">IF(L279&lt;=(Datos!$D$19-Datos!$C$19)/(Datos!$E$19-Datos!$C$19),Datos!$C$19+SQRT((Datos!$E$19-Datos!$C$19)*(Datos!$D$19-Datos!$C$19)*L279),Datos!$E$19-SQRT((Datos!$E$19-Datos!$C$19)*(Datos!$E$19-Datos!$D$19)*(1-L279)))</f>
        <v>39055.246973246</v>
      </c>
      <c r="N279" s="24" t="n">
        <f aca="true">RAND()</f>
        <v>0.93922004608134</v>
      </c>
      <c r="O279" s="25" t="n">
        <f aca="false">IF(N279&lt;=(Datos!$D$19-Datos!$C$19)/(Datos!$E$19-Datos!$C$19),Datos!$C$19+SQRT((Datos!$E$19-Datos!$C$19)*(Datos!$D$19-Datos!$C$19)*N279),Datos!$E$19-SQRT((Datos!$E$19-Datos!$C$19)*(Datos!$E$19-Datos!$D$19)*(1-N279)))</f>
        <v>42864.936407528</v>
      </c>
      <c r="P279" s="24" t="n">
        <f aca="true">RAND()</f>
        <v>0.711718758993459</v>
      </c>
      <c r="Q279" s="26" t="n">
        <f aca="false">IF(P279&lt;=(Datos!$D$23-Datos!$C$23)/(Datos!$E$23-Datos!$C$23),Datos!$C$23+SQRT((Datos!$E$23-Datos!$C$23)*(Datos!$D$23-Datos!$C$23)*P279),Datos!$E$23-SQRT((Datos!$E$23-Datos!$C$23)*(Datos!$E$23-Datos!$D$23)*(1-P279)))</f>
        <v>0.157220486532593</v>
      </c>
      <c r="R279" s="24" t="n">
        <f aca="true">RAND()</f>
        <v>0.91213016138323</v>
      </c>
      <c r="S279" s="26" t="n">
        <f aca="false">IF(R279&lt;=(Datos!$D$24-Datos!$C$24)/(Datos!$E$24-Datos!$C$24),Datos!$C$24+SQRT((Datos!$E$24-Datos!$C$24)*(Datos!$D$24-Datos!$C$24)*R279),Datos!$E$24-SQRT((Datos!$E$24-Datos!$C$24)*(Datos!$E$24-Datos!$D$24)*(1-R279)))</f>
        <v>0.167423605067024</v>
      </c>
      <c r="T279" s="24" t="n">
        <f aca="true">RAND()</f>
        <v>0.788219986442879</v>
      </c>
      <c r="U279" s="26" t="n">
        <f aca="false">IF(T279&lt;=(Datos!$D$25-Datos!$C$25)/(Datos!$E$25-Datos!$C$25),Datos!$C$25+SQRT((Datos!$E$25-Datos!$C$25)*(Datos!$D$25-Datos!$C$25)*T279),Datos!$E$25-SQRT((Datos!$E$25-Datos!$C$25)*(Datos!$E$25-Datos!$D$25)*(1-T279)))</f>
        <v>0.195648736419645</v>
      </c>
      <c r="V279" s="24" t="n">
        <f aca="true">RAND()</f>
        <v>0.960383082990537</v>
      </c>
      <c r="W279" s="26" t="n">
        <f aca="false">IF(V279&lt;=(Datos!$D$26-Datos!$C$26)/(Datos!$E$26-Datos!$C$26),Datos!$C$26+SQRT((Datos!$E$26-Datos!$C$26)*(Datos!$D$26-Datos!$C$26)*V279),Datos!$E$26-SQRT((Datos!$E$26-Datos!$C$26)*(Datos!$E$26-Datos!$D$26)*(1-V279)))</f>
        <v>0.238224635481943</v>
      </c>
      <c r="X279" s="24" t="n">
        <f aca="true">RAND()</f>
        <v>0.978996157820468</v>
      </c>
      <c r="Y279" s="26" t="n">
        <f aca="false">IF(X279&lt;=(Datos!$D$27-Datos!$C$27)/(Datos!$E$27-Datos!$C$27),Datos!$C$27+SQRT((Datos!$E$27-Datos!$C$27)*(Datos!$D$27-Datos!$C$27)*X279),Datos!$E$27-SQRT((Datos!$E$27-Datos!$C$27)*(Datos!$E$27-Datos!$D$27)*(1-X279)))</f>
        <v>0.269350082264662</v>
      </c>
      <c r="Z279" s="24" t="n">
        <f aca="false">(1+Q279)</f>
        <v>1.15722048653259</v>
      </c>
      <c r="AA279" s="24" t="n">
        <f aca="false">Z279*(1+S279)</f>
        <v>1.3509665122453</v>
      </c>
      <c r="AB279" s="24" t="n">
        <f aca="false">AA279*(1+U279)</f>
        <v>1.61528140331134</v>
      </c>
      <c r="AC279" s="24" t="n">
        <f aca="false">AB279*(1+W279)</f>
        <v>2.00008122681595</v>
      </c>
      <c r="AD279" s="24" t="n">
        <f aca="false">AC279*(1+Y279)</f>
        <v>2.53880326979483</v>
      </c>
      <c r="AE279" s="23" t="n">
        <f aca="false">E279*Q279</f>
        <v>4611.16033021479</v>
      </c>
      <c r="AF279" s="23" t="n">
        <f aca="false">AE279*(1+S279)</f>
        <v>5383.17741624139</v>
      </c>
      <c r="AG279" s="23" t="n">
        <f aca="false">AF279*(1+U279)</f>
        <v>6436.38927565179</v>
      </c>
      <c r="AH279" s="23" t="n">
        <f aca="false">AG279*(1+W279)</f>
        <v>7969.69576466382</v>
      </c>
      <c r="AI279" s="23" t="n">
        <f aca="false">AH279*(1+Y279)</f>
        <v>10116.3339745003</v>
      </c>
      <c r="AJ279" s="25" t="n">
        <f aca="false">G279*Z279</f>
        <v>36263.5960223376</v>
      </c>
      <c r="AK279" s="25" t="n">
        <f aca="false">I279*AA279</f>
        <v>45178.5016255302</v>
      </c>
      <c r="AL279" s="25" t="n">
        <f aca="false">K279*AB279</f>
        <v>60184.8231099599</v>
      </c>
      <c r="AM279" s="25" t="n">
        <f aca="false">M279*AC279</f>
        <v>78113.6662798498</v>
      </c>
      <c r="AN279" s="25" t="n">
        <f aca="false">O279*AD279</f>
        <v>108825.640710979</v>
      </c>
      <c r="AO279" s="25" t="n">
        <f aca="false">C279/Datos!$D$8</f>
        <v>17115.3405207911</v>
      </c>
      <c r="AP279" s="25" t="n">
        <f aca="false">AJ279-AO279</f>
        <v>19148.2555015466</v>
      </c>
      <c r="AQ279" s="25" t="n">
        <f aca="false">AK279-AO279</f>
        <v>28063.1611047392</v>
      </c>
      <c r="AR279" s="25" t="n">
        <f aca="false">AL279-AO279</f>
        <v>43069.4825891688</v>
      </c>
      <c r="AS279" s="25" t="n">
        <f aca="false">AM279-AO279</f>
        <v>60998.3257590587</v>
      </c>
      <c r="AT279" s="25" t="n">
        <f aca="false">AN279-AO279</f>
        <v>91710.3001901883</v>
      </c>
      <c r="AU279" s="25" t="n">
        <f aca="false">AP279*Datos!$D$6</f>
        <v>9574.12775077328</v>
      </c>
      <c r="AV279" s="25" t="n">
        <f aca="false">AQ279*Datos!$D$6</f>
        <v>14031.5805523696</v>
      </c>
      <c r="AW279" s="25" t="n">
        <f aca="false">AR279*Datos!$D$6</f>
        <v>21534.7412945844</v>
      </c>
      <c r="AX279" s="25" t="n">
        <f aca="false">AS279*Datos!$D$6</f>
        <v>30499.1628795293</v>
      </c>
      <c r="AY279" s="25" t="n">
        <f aca="false">AT279*Datos!$D$6</f>
        <v>45855.1500950942</v>
      </c>
      <c r="AZ279" s="25" t="n">
        <f aca="false">AJ279-AU279-AE279</f>
        <v>22078.3079413496</v>
      </c>
      <c r="BA279" s="25" t="n">
        <f aca="false">AK279-AV279-AF279</f>
        <v>25763.7436569193</v>
      </c>
      <c r="BB279" s="25" t="n">
        <f aca="false">AL279-AW279-AG279</f>
        <v>32213.6925397237</v>
      </c>
      <c r="BC279" s="25" t="n">
        <f aca="false">AM279-AX279-AH279</f>
        <v>39644.8076356566</v>
      </c>
      <c r="BD279" s="25" t="n">
        <f aca="false">AN279-AY279-AI279</f>
        <v>52854.1566413849</v>
      </c>
      <c r="BE279" s="25" t="n">
        <f aca="false">AZ279/Z279</f>
        <v>19078.7392707705</v>
      </c>
      <c r="BF279" s="25" t="n">
        <f aca="false">BA279/AA279</f>
        <v>19070.6012498416</v>
      </c>
      <c r="BG279" s="25" t="n">
        <f aca="false">BB279/AB279</f>
        <v>19943.0838946609</v>
      </c>
      <c r="BH279" s="25" t="n">
        <f aca="false">BC279/AC279</f>
        <v>19821.5987951497</v>
      </c>
      <c r="BI279" s="25" t="n">
        <f aca="false">BD279/AD279</f>
        <v>20818.5318138716</v>
      </c>
      <c r="BJ279" s="25" t="n">
        <f aca="false">E279*AD279</f>
        <v>74461.2180135353</v>
      </c>
      <c r="BK279" s="25" t="n">
        <f aca="false">0.2*C279*AD279</f>
        <v>43452.4824778363</v>
      </c>
      <c r="BL279" s="25" t="n">
        <f aca="false">BJ279+BK279</f>
        <v>117913.700491372</v>
      </c>
      <c r="BM279" s="25" t="n">
        <f aca="false">BK279*Datos!$D$6</f>
        <v>21726.2412389181</v>
      </c>
      <c r="BN279" s="25" t="n">
        <f aca="false">BL279-BM279</f>
        <v>96187.4592524534</v>
      </c>
      <c r="BO279" s="25" t="n">
        <f aca="false">BN279/AD279</f>
        <v>37886.9290097561</v>
      </c>
      <c r="BP279" s="25" t="n">
        <f aca="false">-(C279+E279)</f>
        <v>-114905.961353316</v>
      </c>
      <c r="BQ279" s="25" t="n">
        <f aca="false">BE279</f>
        <v>19078.7392707705</v>
      </c>
      <c r="BR279" s="25" t="n">
        <f aca="false">BF279</f>
        <v>19070.6012498416</v>
      </c>
      <c r="BS279" s="25" t="n">
        <f aca="false">BG279</f>
        <v>19943.0838946609</v>
      </c>
      <c r="BT279" s="25" t="n">
        <f aca="false">BH279</f>
        <v>19821.5987951497</v>
      </c>
      <c r="BU279" s="25" t="n">
        <f aca="false">BI279+BO279</f>
        <v>58705.4608236277</v>
      </c>
      <c r="BV279" s="27" t="n">
        <f aca="false">IFERROR(IRR(BP279:BU279,0.1),NA())*100</f>
        <v>5.0247087975014</v>
      </c>
    </row>
    <row r="280" customFormat="false" ht="15" hidden="false" customHeight="true" outlineLevel="0" collapsed="false">
      <c r="A280" s="23" t="n">
        <v>279</v>
      </c>
      <c r="B280" s="24" t="n">
        <f aca="true">RAND()</f>
        <v>0.64707289425284</v>
      </c>
      <c r="C280" s="25" t="n">
        <f aca="false">IF(B280&lt;=(Datos!$D$14-Datos!$C$14)/(Datos!$E$14-Datos!$C$14),Datos!$C$14+SQRT((Datos!$E$14-Datos!$C$14)*(Datos!$D$14-Datos!$C$14)*B280),Datos!$E$14-SQRT((Datos!$E$14-Datos!$C$14)*(Datos!$E$14-Datos!$D$14)*(1-B280)))</f>
        <v>79420.5800155449</v>
      </c>
      <c r="D280" s="24" t="n">
        <f aca="true">RAND()</f>
        <v>0.441265177807713</v>
      </c>
      <c r="E280" s="25" t="n">
        <f aca="false">IF(D280&lt;=(Datos!$D$15-Datos!$C$15)/(Datos!$E$15-Datos!$C$15),Datos!$C$15+SQRT((Datos!$E$15-Datos!$C$15)*(Datos!$D$15-Datos!$C$15)*D280),Datos!$E$15-SQRT((Datos!$E$15-Datos!$C$15)*(Datos!$E$15-Datos!$D$15)*(1-D280)))</f>
        <v>30845.2076304898</v>
      </c>
      <c r="F280" s="24" t="n">
        <f aca="true">RAND()</f>
        <v>0.56965695089179</v>
      </c>
      <c r="G280" s="25" t="n">
        <f aca="false">IF(F280&lt;=(Datos!$D$19-Datos!$C$19)/(Datos!$E$19-Datos!$C$19),Datos!$C$19+SQRT((Datos!$E$19-Datos!$C$19)*(Datos!$D$19-Datos!$C$19)*F280),Datos!$E$19-SQRT((Datos!$E$19-Datos!$C$19)*(Datos!$E$19-Datos!$D$19)*(1-F280)))</f>
        <v>39243.8380899802</v>
      </c>
      <c r="H280" s="24" t="n">
        <f aca="true">RAND()</f>
        <v>0.132879807911367</v>
      </c>
      <c r="I280" s="25" t="n">
        <f aca="false">IF(H280&lt;=(Datos!$D$19-Datos!$C$19)/(Datos!$E$19-Datos!$C$19),Datos!$C$19+SQRT((Datos!$E$19-Datos!$C$19)*(Datos!$D$19-Datos!$C$19)*H280),Datos!$E$19-SQRT((Datos!$E$19-Datos!$C$19)*(Datos!$E$19-Datos!$D$19)*(1-H280)))</f>
        <v>34464.5236237145</v>
      </c>
      <c r="J280" s="24" t="n">
        <f aca="true">RAND()</f>
        <v>0.398970884742016</v>
      </c>
      <c r="K280" s="25" t="n">
        <f aca="false">IF(J280&lt;=(Datos!$D$19-Datos!$C$19)/(Datos!$E$19-Datos!$C$19),Datos!$C$19+SQRT((Datos!$E$19-Datos!$C$19)*(Datos!$D$19-Datos!$C$19)*J280),Datos!$E$19-SQRT((Datos!$E$19-Datos!$C$19)*(Datos!$E$19-Datos!$D$19)*(1-J280)))</f>
        <v>37735.9959094678</v>
      </c>
      <c r="L280" s="24" t="n">
        <f aca="true">RAND()</f>
        <v>0.571766871155252</v>
      </c>
      <c r="M280" s="25" t="n">
        <f aca="false">IF(L280&lt;=(Datos!$D$19-Datos!$C$19)/(Datos!$E$19-Datos!$C$19),Datos!$C$19+SQRT((Datos!$E$19-Datos!$C$19)*(Datos!$D$19-Datos!$C$19)*L280),Datos!$E$19-SQRT((Datos!$E$19-Datos!$C$19)*(Datos!$E$19-Datos!$D$19)*(1-L280)))</f>
        <v>39260.9411332374</v>
      </c>
      <c r="N280" s="24" t="n">
        <f aca="true">RAND()</f>
        <v>0.757185837455018</v>
      </c>
      <c r="O280" s="25" t="n">
        <f aca="false">IF(N280&lt;=(Datos!$D$19-Datos!$C$19)/(Datos!$E$19-Datos!$C$19),Datos!$C$19+SQRT((Datos!$E$19-Datos!$C$19)*(Datos!$D$19-Datos!$C$19)*N280),Datos!$E$19-SQRT((Datos!$E$19-Datos!$C$19)*(Datos!$E$19-Datos!$D$19)*(1-N280)))</f>
        <v>40732.5578866406</v>
      </c>
      <c r="P280" s="24" t="n">
        <f aca="true">RAND()</f>
        <v>0.138423594835753</v>
      </c>
      <c r="Q280" s="26" t="n">
        <f aca="false">IF(P280&lt;=(Datos!$D$23-Datos!$C$23)/(Datos!$E$23-Datos!$C$23),Datos!$C$23+SQRT((Datos!$E$23-Datos!$C$23)*(Datos!$D$23-Datos!$C$23)*P280),Datos!$E$23-SQRT((Datos!$E$23-Datos!$C$23)*(Datos!$E$23-Datos!$D$23)*(1-P280)))</f>
        <v>0.135784881079829</v>
      </c>
      <c r="R280" s="24" t="n">
        <f aca="true">RAND()</f>
        <v>0.150612337649635</v>
      </c>
      <c r="S280" s="26" t="n">
        <f aca="false">IF(R280&lt;=(Datos!$D$24-Datos!$C$24)/(Datos!$E$24-Datos!$C$24),Datos!$C$24+SQRT((Datos!$E$24-Datos!$C$24)*(Datos!$D$24-Datos!$C$24)*R280),Datos!$E$24-SQRT((Datos!$E$24-Datos!$C$24)*(Datos!$E$24-Datos!$D$24)*(1-R280)))</f>
        <v>0.136465181680423</v>
      </c>
      <c r="T280" s="24" t="n">
        <f aca="true">RAND()</f>
        <v>0.0803286620068596</v>
      </c>
      <c r="U280" s="26" t="n">
        <f aca="false">IF(T280&lt;=(Datos!$D$25-Datos!$C$25)/(Datos!$E$25-Datos!$C$25),Datos!$C$25+SQRT((Datos!$E$25-Datos!$C$25)*(Datos!$D$25-Datos!$C$25)*T280),Datos!$E$25-SQRT((Datos!$E$25-Datos!$C$25)*(Datos!$E$25-Datos!$D$25)*(1-T280)))</f>
        <v>0.162988078773029</v>
      </c>
      <c r="V280" s="24" t="n">
        <f aca="true">RAND()</f>
        <v>0.228734095107634</v>
      </c>
      <c r="W280" s="26" t="n">
        <f aca="false">IF(V280&lt;=(Datos!$D$26-Datos!$C$26)/(Datos!$E$26-Datos!$C$26),Datos!$C$26+SQRT((Datos!$E$26-Datos!$C$26)*(Datos!$D$26-Datos!$C$26)*V280),Datos!$E$26-SQRT((Datos!$E$26-Datos!$C$26)*(Datos!$E$26-Datos!$D$26)*(1-V280)))</f>
        <v>0.197894908022974</v>
      </c>
      <c r="X280" s="24" t="n">
        <f aca="true">RAND()</f>
        <v>0.361889484787047</v>
      </c>
      <c r="Y280" s="26" t="n">
        <f aca="false">IF(X280&lt;=(Datos!$D$27-Datos!$C$27)/(Datos!$E$27-Datos!$C$27),Datos!$C$27+SQRT((Datos!$E$27-Datos!$C$27)*(Datos!$D$27-Datos!$C$27)*X280),Datos!$E$27-SQRT((Datos!$E$27-Datos!$C$27)*(Datos!$E$27-Datos!$D$27)*(1-X280)))</f>
        <v>0.2212990904487</v>
      </c>
      <c r="Z280" s="24" t="n">
        <f aca="false">(1+Q280)</f>
        <v>1.13578488107983</v>
      </c>
      <c r="AA280" s="24" t="n">
        <f aca="false">Z280*(1+S280)</f>
        <v>1.29077997122627</v>
      </c>
      <c r="AB280" s="24" t="n">
        <f aca="false">AA280*(1+U280)</f>
        <v>1.50116171885514</v>
      </c>
      <c r="AC280" s="24" t="n">
        <f aca="false">AB280*(1+W280)</f>
        <v>1.79823397913559</v>
      </c>
      <c r="AD280" s="24" t="n">
        <f aca="false">AC280*(1+Y280)</f>
        <v>2.19618152313224</v>
      </c>
      <c r="AE280" s="23" t="n">
        <f aca="false">E280*Q280</f>
        <v>4188.3128499887</v>
      </c>
      <c r="AF280" s="23" t="n">
        <f aca="false">AE280*(1+S280)</f>
        <v>4759.87172399686</v>
      </c>
      <c r="AG280" s="23" t="n">
        <f aca="false">AF280*(1+U280)</f>
        <v>5535.67407149717</v>
      </c>
      <c r="AH280" s="23" t="n">
        <f aca="false">AG280*(1+W280)</f>
        <v>6631.15578272126</v>
      </c>
      <c r="AI280" s="23" t="n">
        <f aca="false">AH280*(1+Y280)</f>
        <v>8098.62452606111</v>
      </c>
      <c r="AJ280" s="25" t="n">
        <f aca="false">G280*Z280</f>
        <v>44572.5579781442</v>
      </c>
      <c r="AK280" s="25" t="n">
        <f aca="false">I280*AA280</f>
        <v>44486.1168113452</v>
      </c>
      <c r="AL280" s="25" t="n">
        <f aca="false">K280*AB280</f>
        <v>56647.8324821672</v>
      </c>
      <c r="AM280" s="25" t="n">
        <f aca="false">M280*AC280</f>
        <v>70600.3583986295</v>
      </c>
      <c r="AN280" s="25" t="n">
        <f aca="false">O280*AD280</f>
        <v>89456.0910205544</v>
      </c>
      <c r="AO280" s="25" t="n">
        <f aca="false">C280/Datos!$D$8</f>
        <v>15884.116003109</v>
      </c>
      <c r="AP280" s="25" t="n">
        <f aca="false">AJ280-AO280</f>
        <v>28688.4419750352</v>
      </c>
      <c r="AQ280" s="25" t="n">
        <f aca="false">AK280-AO280</f>
        <v>28602.0008082362</v>
      </c>
      <c r="AR280" s="25" t="n">
        <f aca="false">AL280-AO280</f>
        <v>40763.7164790583</v>
      </c>
      <c r="AS280" s="25" t="n">
        <f aca="false">AM280-AO280</f>
        <v>54716.2423955205</v>
      </c>
      <c r="AT280" s="25" t="n">
        <f aca="false">AN280-AO280</f>
        <v>73571.9750174454</v>
      </c>
      <c r="AU280" s="25" t="n">
        <f aca="false">AP280*Datos!$D$6</f>
        <v>14344.2209875176</v>
      </c>
      <c r="AV280" s="25" t="n">
        <f aca="false">AQ280*Datos!$D$6</f>
        <v>14301.0004041181</v>
      </c>
      <c r="AW280" s="25" t="n">
        <f aca="false">AR280*Datos!$D$6</f>
        <v>20381.8582395291</v>
      </c>
      <c r="AX280" s="25" t="n">
        <f aca="false">AS280*Datos!$D$6</f>
        <v>27358.1211977603</v>
      </c>
      <c r="AY280" s="25" t="n">
        <f aca="false">AT280*Datos!$D$6</f>
        <v>36785.9875087227</v>
      </c>
      <c r="AZ280" s="25" t="n">
        <f aca="false">AJ280-AU280-AE280</f>
        <v>26040.0241406379</v>
      </c>
      <c r="BA280" s="25" t="n">
        <f aca="false">AK280-AV280-AF280</f>
        <v>25425.2446832302</v>
      </c>
      <c r="BB280" s="25" t="n">
        <f aca="false">AL280-AW280-AG280</f>
        <v>30730.3001711409</v>
      </c>
      <c r="BC280" s="25" t="n">
        <f aca="false">AM280-AX280-AH280</f>
        <v>36611.081418148</v>
      </c>
      <c r="BD280" s="25" t="n">
        <f aca="false">AN280-AY280-AI280</f>
        <v>44571.4789857706</v>
      </c>
      <c r="BE280" s="25" t="n">
        <f aca="false">AZ280/Z280</f>
        <v>22926.898019527</v>
      </c>
      <c r="BF280" s="25" t="n">
        <f aca="false">BA280/AA280</f>
        <v>19697.5822758357</v>
      </c>
      <c r="BG280" s="25" t="n">
        <f aca="false">BB280/AB280</f>
        <v>20471.0124066962</v>
      </c>
      <c r="BH280" s="25" t="n">
        <f aca="false">BC280/AC280</f>
        <v>20359.4648098836</v>
      </c>
      <c r="BI280" s="25" t="n">
        <f aca="false">BD280/AD280</f>
        <v>20294.9886046768</v>
      </c>
      <c r="BJ280" s="25" t="n">
        <f aca="false">E280*AD280</f>
        <v>67741.6750752592</v>
      </c>
      <c r="BK280" s="25" t="n">
        <f aca="false">0.2*C280*AD280</f>
        <v>34884.4020773171</v>
      </c>
      <c r="BL280" s="25" t="n">
        <f aca="false">BJ280+BK280</f>
        <v>102626.077152576</v>
      </c>
      <c r="BM280" s="25" t="n">
        <f aca="false">BK280*Datos!$D$6</f>
        <v>17442.2010386585</v>
      </c>
      <c r="BN280" s="25" t="n">
        <f aca="false">BL280-BM280</f>
        <v>85183.8761139177</v>
      </c>
      <c r="BO280" s="25" t="n">
        <f aca="false">BN280/AD280</f>
        <v>38787.2656320442</v>
      </c>
      <c r="BP280" s="25" t="n">
        <f aca="false">-(C280+E280)</f>
        <v>-110265.787646035</v>
      </c>
      <c r="BQ280" s="25" t="n">
        <f aca="false">BE280</f>
        <v>22926.898019527</v>
      </c>
      <c r="BR280" s="25" t="n">
        <f aca="false">BF280</f>
        <v>19697.5822758357</v>
      </c>
      <c r="BS280" s="25" t="n">
        <f aca="false">BG280</f>
        <v>20471.0124066962</v>
      </c>
      <c r="BT280" s="25" t="n">
        <f aca="false">BH280</f>
        <v>20359.4648098836</v>
      </c>
      <c r="BU280" s="25" t="n">
        <f aca="false">BI280+BO280</f>
        <v>59082.2542367211</v>
      </c>
      <c r="BV280" s="27" t="n">
        <f aca="false">IFERROR(IRR(BP280:BU280,0.1),NA())*100</f>
        <v>7.78667234953765</v>
      </c>
    </row>
    <row r="281" customFormat="false" ht="15" hidden="false" customHeight="true" outlineLevel="0" collapsed="false">
      <c r="A281" s="23" t="n">
        <v>280</v>
      </c>
      <c r="B281" s="24" t="n">
        <f aca="true">RAND()</f>
        <v>0.678748197512533</v>
      </c>
      <c r="C281" s="25" t="n">
        <f aca="false">IF(B281&lt;=(Datos!$D$14-Datos!$C$14)/(Datos!$E$14-Datos!$C$14),Datos!$C$14+SQRT((Datos!$E$14-Datos!$C$14)*(Datos!$D$14-Datos!$C$14)*B281),Datos!$E$14-SQRT((Datos!$E$14-Datos!$C$14)*(Datos!$E$14-Datos!$D$14)*(1-B281)))</f>
        <v>80365.791001801</v>
      </c>
      <c r="D281" s="24" t="n">
        <f aca="true">RAND()</f>
        <v>0.727528865217984</v>
      </c>
      <c r="E281" s="25" t="n">
        <f aca="false">IF(D281&lt;=(Datos!$D$15-Datos!$C$15)/(Datos!$E$15-Datos!$C$15),Datos!$C$15+SQRT((Datos!$E$15-Datos!$C$15)*(Datos!$D$15-Datos!$C$15)*D281),Datos!$E$15-SQRT((Datos!$E$15-Datos!$C$15)*(Datos!$E$15-Datos!$D$15)*(1-D281)))</f>
        <v>33606.9826984981</v>
      </c>
      <c r="F281" s="24" t="n">
        <f aca="true">RAND()</f>
        <v>0.139329254471351</v>
      </c>
      <c r="G281" s="25" t="n">
        <f aca="false">IF(F281&lt;=(Datos!$D$19-Datos!$C$19)/(Datos!$E$19-Datos!$C$19),Datos!$C$19+SQRT((Datos!$E$19-Datos!$C$19)*(Datos!$D$19-Datos!$C$19)*F281),Datos!$E$19-SQRT((Datos!$E$19-Datos!$C$19)*(Datos!$E$19-Datos!$D$19)*(1-F281)))</f>
        <v>34571.5848642131</v>
      </c>
      <c r="H281" s="24" t="n">
        <f aca="true">RAND()</f>
        <v>0.339179045736182</v>
      </c>
      <c r="I281" s="25" t="n">
        <f aca="false">IF(H281&lt;=(Datos!$D$19-Datos!$C$19)/(Datos!$E$19-Datos!$C$19),Datos!$C$19+SQRT((Datos!$E$19-Datos!$C$19)*(Datos!$D$19-Datos!$C$19)*H281),Datos!$E$19-SQRT((Datos!$E$19-Datos!$C$19)*(Datos!$E$19-Datos!$D$19)*(1-H281)))</f>
        <v>37132.8014735045</v>
      </c>
      <c r="J281" s="24" t="n">
        <f aca="true">RAND()</f>
        <v>0.296736422787227</v>
      </c>
      <c r="K281" s="25" t="n">
        <f aca="false">IF(J281&lt;=(Datos!$D$19-Datos!$C$19)/(Datos!$E$19-Datos!$C$19),Datos!$C$19+SQRT((Datos!$E$19-Datos!$C$19)*(Datos!$D$19-Datos!$C$19)*J281),Datos!$E$19-SQRT((Datos!$E$19-Datos!$C$19)*(Datos!$E$19-Datos!$D$19)*(1-J281)))</f>
        <v>36671.6162523098</v>
      </c>
      <c r="L281" s="24" t="n">
        <f aca="true">RAND()</f>
        <v>0.00313024210466316</v>
      </c>
      <c r="M281" s="25" t="n">
        <f aca="false">IF(L281&lt;=(Datos!$D$19-Datos!$C$19)/(Datos!$E$19-Datos!$C$19),Datos!$C$19+SQRT((Datos!$E$19-Datos!$C$19)*(Datos!$D$19-Datos!$C$19)*L281),Datos!$E$19-SQRT((Datos!$E$19-Datos!$C$19)*(Datos!$E$19-Datos!$D$19)*(1-L281)))</f>
        <v>30685.2272000581</v>
      </c>
      <c r="N281" s="24" t="n">
        <f aca="true">RAND()</f>
        <v>0.666574364851618</v>
      </c>
      <c r="O281" s="25" t="n">
        <f aca="false">IF(N281&lt;=(Datos!$D$19-Datos!$C$19)/(Datos!$E$19-Datos!$C$19),Datos!$C$19+SQRT((Datos!$E$19-Datos!$C$19)*(Datos!$D$19-Datos!$C$19)*N281),Datos!$E$19-SQRT((Datos!$E$19-Datos!$C$19)*(Datos!$E$19-Datos!$D$19)*(1-N281)))</f>
        <v>39999.307712424</v>
      </c>
      <c r="P281" s="24" t="n">
        <f aca="true">RAND()</f>
        <v>0.933913421081199</v>
      </c>
      <c r="Q281" s="26" t="n">
        <f aca="false">IF(P281&lt;=(Datos!$D$23-Datos!$C$23)/(Datos!$E$23-Datos!$C$23),Datos!$C$23+SQRT((Datos!$E$23-Datos!$C$23)*(Datos!$D$23-Datos!$C$23)*P281),Datos!$E$23-SQRT((Datos!$E$23-Datos!$C$23)*(Datos!$E$23-Datos!$D$23)*(1-P281)))</f>
        <v>0.169093312049305</v>
      </c>
      <c r="R281" s="24" t="n">
        <f aca="true">RAND()</f>
        <v>0.0275193547033617</v>
      </c>
      <c r="S281" s="26" t="n">
        <f aca="false">IF(R281&lt;=(Datos!$D$24-Datos!$C$24)/(Datos!$E$24-Datos!$C$24),Datos!$C$24+SQRT((Datos!$E$24-Datos!$C$24)*(Datos!$D$24-Datos!$C$24)*R281),Datos!$E$24-SQRT((Datos!$E$24-Datos!$C$24)*(Datos!$E$24-Datos!$D$24)*(1-R281)))</f>
        <v>0.127038099066229</v>
      </c>
      <c r="T281" s="24" t="n">
        <f aca="true">RAND()</f>
        <v>0.558871100539461</v>
      </c>
      <c r="U281" s="26" t="n">
        <f aca="false">IF(T281&lt;=(Datos!$D$25-Datos!$C$25)/(Datos!$E$25-Datos!$C$25),Datos!$C$25+SQRT((Datos!$E$25-Datos!$C$25)*(Datos!$D$25-Datos!$C$25)*T281),Datos!$E$25-SQRT((Datos!$E$25-Datos!$C$25)*(Datos!$E$25-Datos!$D$25)*(1-T281)))</f>
        <v>0.184855143783343</v>
      </c>
      <c r="V281" s="24" t="n">
        <f aca="true">RAND()</f>
        <v>0.018899913041749</v>
      </c>
      <c r="W281" s="26" t="n">
        <f aca="false">IF(V281&lt;=(Datos!$D$26-Datos!$C$26)/(Datos!$E$26-Datos!$C$26),Datos!$C$26+SQRT((Datos!$E$26-Datos!$C$26)*(Datos!$D$26-Datos!$C$26)*V281),Datos!$E$26-SQRT((Datos!$E$26-Datos!$C$26)*(Datos!$E$26-Datos!$D$26)*(1-V281)))</f>
        <v>0.185143916626312</v>
      </c>
      <c r="X281" s="24" t="n">
        <f aca="true">RAND()</f>
        <v>0.748383012229168</v>
      </c>
      <c r="Y281" s="26" t="n">
        <f aca="false">IF(X281&lt;=(Datos!$D$27-Datos!$C$27)/(Datos!$E$27-Datos!$C$27),Datos!$C$27+SQRT((Datos!$E$27-Datos!$C$27)*(Datos!$D$27-Datos!$C$27)*X281),Datos!$E$27-SQRT((Datos!$E$27-Datos!$C$27)*(Datos!$E$27-Datos!$D$27)*(1-X281)))</f>
        <v>0.243139021527332</v>
      </c>
      <c r="Z281" s="24" t="n">
        <f aca="false">(1+Q281)</f>
        <v>1.1690933120493</v>
      </c>
      <c r="AA281" s="24" t="n">
        <f aca="false">Z281*(1+S281)</f>
        <v>1.31761270404309</v>
      </c>
      <c r="AB281" s="24" t="n">
        <f aca="false">AA281*(1+U281)</f>
        <v>1.56118018989973</v>
      </c>
      <c r="AC281" s="24" t="n">
        <f aca="false">AB281*(1+W281)</f>
        <v>1.85022320481718</v>
      </c>
      <c r="AD281" s="24" t="n">
        <f aca="false">AC281*(1+Y281)</f>
        <v>2.30008466444359</v>
      </c>
      <c r="AE281" s="23" t="n">
        <f aca="false">E281*Q281</f>
        <v>5682.71601247273</v>
      </c>
      <c r="AF281" s="23" t="n">
        <f aca="false">AE281*(1+S281)</f>
        <v>6404.63745223048</v>
      </c>
      <c r="AG281" s="23" t="n">
        <f aca="false">AF281*(1+U281)</f>
        <v>7588.56762934273</v>
      </c>
      <c r="AH281" s="23" t="n">
        <f aca="false">AG281*(1+W281)</f>
        <v>8993.54476182289</v>
      </c>
      <c r="AI281" s="23" t="n">
        <f aca="false">AH281*(1+Y281)</f>
        <v>11180.2264352748</v>
      </c>
      <c r="AJ281" s="25" t="n">
        <f aca="false">G281*Z281</f>
        <v>40417.4086516966</v>
      </c>
      <c r="AK281" s="25" t="n">
        <f aca="false">I281*AA281</f>
        <v>48926.6509581994</v>
      </c>
      <c r="AL281" s="25" t="n">
        <f aca="false">K281*AB281</f>
        <v>57251.0008247112</v>
      </c>
      <c r="AM281" s="25" t="n">
        <f aca="false">M281*AC281</f>
        <v>56774.5194106348</v>
      </c>
      <c r="AN281" s="25" t="n">
        <f aca="false">O281*AD281</f>
        <v>92001.7942577069</v>
      </c>
      <c r="AO281" s="25" t="n">
        <f aca="false">C281/Datos!$D$8</f>
        <v>16073.1582003602</v>
      </c>
      <c r="AP281" s="25" t="n">
        <f aca="false">AJ281-AO281</f>
        <v>24344.2504513364</v>
      </c>
      <c r="AQ281" s="25" t="n">
        <f aca="false">AK281-AO281</f>
        <v>32853.4927578392</v>
      </c>
      <c r="AR281" s="25" t="n">
        <f aca="false">AL281-AO281</f>
        <v>41177.842624351</v>
      </c>
      <c r="AS281" s="25" t="n">
        <f aca="false">AM281-AO281</f>
        <v>40701.3612102746</v>
      </c>
      <c r="AT281" s="25" t="n">
        <f aca="false">AN281-AO281</f>
        <v>75928.6360573467</v>
      </c>
      <c r="AU281" s="25" t="n">
        <f aca="false">AP281*Datos!$D$6</f>
        <v>12172.1252256682</v>
      </c>
      <c r="AV281" s="25" t="n">
        <f aca="false">AQ281*Datos!$D$6</f>
        <v>16426.7463789196</v>
      </c>
      <c r="AW281" s="25" t="n">
        <f aca="false">AR281*Datos!$D$6</f>
        <v>20588.9213121755</v>
      </c>
      <c r="AX281" s="25" t="n">
        <f aca="false">AS281*Datos!$D$6</f>
        <v>20350.6806051373</v>
      </c>
      <c r="AY281" s="25" t="n">
        <f aca="false">AT281*Datos!$D$6</f>
        <v>37964.3180286734</v>
      </c>
      <c r="AZ281" s="25" t="n">
        <f aca="false">AJ281-AU281-AE281</f>
        <v>22562.5674135556</v>
      </c>
      <c r="BA281" s="25" t="n">
        <f aca="false">AK281-AV281-AF281</f>
        <v>26095.2671270493</v>
      </c>
      <c r="BB281" s="25" t="n">
        <f aca="false">AL281-AW281-AG281</f>
        <v>29073.511883193</v>
      </c>
      <c r="BC281" s="25" t="n">
        <f aca="false">AM281-AX281-AH281</f>
        <v>27430.2940436746</v>
      </c>
      <c r="BD281" s="25" t="n">
        <f aca="false">AN281-AY281-AI281</f>
        <v>42857.2497937588</v>
      </c>
      <c r="BE281" s="25" t="n">
        <f aca="false">AZ281/Z281</f>
        <v>19299.2015102761</v>
      </c>
      <c r="BF281" s="25" t="n">
        <f aca="false">BA281/AA281</f>
        <v>19804.9601730282</v>
      </c>
      <c r="BG281" s="25" t="n">
        <f aca="false">BB281/AB281</f>
        <v>18622.7778646488</v>
      </c>
      <c r="BH281" s="25" t="n">
        <f aca="false">BC281/AC281</f>
        <v>14825.3972668044</v>
      </c>
      <c r="BI281" s="25" t="n">
        <f aca="false">BD281/AD281</f>
        <v>18632.9009780717</v>
      </c>
      <c r="BJ281" s="25" t="n">
        <f aca="false">E281*AD281</f>
        <v>77298.9055230367</v>
      </c>
      <c r="BK281" s="25" t="n">
        <f aca="false">0.2*C281*AD281</f>
        <v>36969.6246858243</v>
      </c>
      <c r="BL281" s="25" t="n">
        <f aca="false">BJ281+BK281</f>
        <v>114268.530208861</v>
      </c>
      <c r="BM281" s="25" t="n">
        <f aca="false">BK281*Datos!$D$6</f>
        <v>18484.8123429121</v>
      </c>
      <c r="BN281" s="25" t="n">
        <f aca="false">BL281-BM281</f>
        <v>95783.7178659488</v>
      </c>
      <c r="BO281" s="25" t="n">
        <f aca="false">BN281/AD281</f>
        <v>41643.5617986782</v>
      </c>
      <c r="BP281" s="25" t="n">
        <f aca="false">-(C281+E281)</f>
        <v>-113972.773700299</v>
      </c>
      <c r="BQ281" s="25" t="n">
        <f aca="false">BE281</f>
        <v>19299.2015102761</v>
      </c>
      <c r="BR281" s="25" t="n">
        <f aca="false">BF281</f>
        <v>19804.9601730282</v>
      </c>
      <c r="BS281" s="25" t="n">
        <f aca="false">BG281</f>
        <v>18622.7778646488</v>
      </c>
      <c r="BT281" s="25" t="n">
        <f aca="false">BH281</f>
        <v>14825.3972668044</v>
      </c>
      <c r="BU281" s="25" t="n">
        <f aca="false">BI281+BO281</f>
        <v>60276.4627767499</v>
      </c>
      <c r="BV281" s="27" t="n">
        <f aca="false">IFERROR(IRR(BP281:BU281,0.1),NA())*100</f>
        <v>4.43436931012388</v>
      </c>
    </row>
    <row r="282" customFormat="false" ht="15" hidden="false" customHeight="true" outlineLevel="0" collapsed="false">
      <c r="A282" s="23" t="n">
        <v>281</v>
      </c>
      <c r="B282" s="24" t="n">
        <f aca="true">RAND()</f>
        <v>0.228929115417391</v>
      </c>
      <c r="C282" s="25" t="n">
        <f aca="false">IF(B282&lt;=(Datos!$D$14-Datos!$C$14)/(Datos!$E$14-Datos!$C$14),Datos!$C$14+SQRT((Datos!$E$14-Datos!$C$14)*(Datos!$D$14-Datos!$C$14)*B282),Datos!$E$14-SQRT((Datos!$E$14-Datos!$C$14)*(Datos!$E$14-Datos!$D$14)*(1-B282)))</f>
        <v>69569.3075071792</v>
      </c>
      <c r="D282" s="24" t="n">
        <f aca="true">RAND()</f>
        <v>0.653002246976461</v>
      </c>
      <c r="E282" s="25" t="n">
        <f aca="false">IF(D282&lt;=(Datos!$D$15-Datos!$C$15)/(Datos!$E$15-Datos!$C$15),Datos!$C$15+SQRT((Datos!$E$15-Datos!$C$15)*(Datos!$D$15-Datos!$C$15)*D282),Datos!$E$15-SQRT((Datos!$E$15-Datos!$C$15)*(Datos!$E$15-Datos!$D$15)*(1-D282)))</f>
        <v>32785.4547646071</v>
      </c>
      <c r="F282" s="24" t="n">
        <f aca="true">RAND()</f>
        <v>0.0713362916033182</v>
      </c>
      <c r="G282" s="25" t="n">
        <f aca="false">IF(F282&lt;=(Datos!$D$19-Datos!$C$19)/(Datos!$E$19-Datos!$C$19),Datos!$C$19+SQRT((Datos!$E$19-Datos!$C$19)*(Datos!$D$19-Datos!$C$19)*F282),Datos!$E$19-SQRT((Datos!$E$19-Datos!$C$19)*(Datos!$E$19-Datos!$D$19)*(1-F282)))</f>
        <v>33271.1532737702</v>
      </c>
      <c r="H282" s="24" t="n">
        <f aca="true">RAND()</f>
        <v>0.219646922813299</v>
      </c>
      <c r="I282" s="25" t="n">
        <f aca="false">IF(H282&lt;=(Datos!$D$19-Datos!$C$19)/(Datos!$E$19-Datos!$C$19),Datos!$C$19+SQRT((Datos!$E$19-Datos!$C$19)*(Datos!$D$19-Datos!$C$19)*H282),Datos!$E$19-SQRT((Datos!$E$19-Datos!$C$19)*(Datos!$E$19-Datos!$D$19)*(1-H282)))</f>
        <v>35739.9510818469</v>
      </c>
      <c r="J282" s="24" t="n">
        <f aca="true">RAND()</f>
        <v>0.0237072023418278</v>
      </c>
      <c r="K282" s="25" t="n">
        <f aca="false">IF(J282&lt;=(Datos!$D$19-Datos!$C$19)/(Datos!$E$19-Datos!$C$19),Datos!$C$19+SQRT((Datos!$E$19-Datos!$C$19)*(Datos!$D$19-Datos!$C$19)*J282),Datos!$E$19-SQRT((Datos!$E$19-Datos!$C$19)*(Datos!$E$19-Datos!$D$19)*(1-J282)))</f>
        <v>31885.7572355089</v>
      </c>
      <c r="L282" s="24" t="n">
        <f aca="true">RAND()</f>
        <v>0.145816845699533</v>
      </c>
      <c r="M282" s="25" t="n">
        <f aca="false">IF(L282&lt;=(Datos!$D$19-Datos!$C$19)/(Datos!$E$19-Datos!$C$19),Datos!$C$19+SQRT((Datos!$E$19-Datos!$C$19)*(Datos!$D$19-Datos!$C$19)*L282),Datos!$E$19-SQRT((Datos!$E$19-Datos!$C$19)*(Datos!$E$19-Datos!$D$19)*(1-L282)))</f>
        <v>34676.807335665</v>
      </c>
      <c r="N282" s="24" t="n">
        <f aca="true">RAND()</f>
        <v>0.495429554359315</v>
      </c>
      <c r="O282" s="25" t="n">
        <f aca="false">IF(N282&lt;=(Datos!$D$19-Datos!$C$19)/(Datos!$E$19-Datos!$C$19),Datos!$C$19+SQRT((Datos!$E$19-Datos!$C$19)*(Datos!$D$19-Datos!$C$19)*N282),Datos!$E$19-SQRT((Datos!$E$19-Datos!$C$19)*(Datos!$E$19-Datos!$D$19)*(1-N282)))</f>
        <v>38620.5819498394</v>
      </c>
      <c r="P282" s="24" t="n">
        <f aca="true">RAND()</f>
        <v>0.343095995163799</v>
      </c>
      <c r="Q282" s="26" t="n">
        <f aca="false">IF(P282&lt;=(Datos!$D$23-Datos!$C$23)/(Datos!$E$23-Datos!$C$23),Datos!$C$23+SQRT((Datos!$E$23-Datos!$C$23)*(Datos!$D$23-Datos!$C$23)*P282),Datos!$E$23-SQRT((Datos!$E$23-Datos!$C$23)*(Datos!$E$23-Datos!$D$23)*(1-P282)))</f>
        <v>0.144851011876679</v>
      </c>
      <c r="R282" s="24" t="n">
        <f aca="true">RAND()</f>
        <v>0.115347800994792</v>
      </c>
      <c r="S282" s="26" t="n">
        <f aca="false">IF(R282&lt;=(Datos!$D$24-Datos!$C$24)/(Datos!$E$24-Datos!$C$24),Datos!$C$24+SQRT((Datos!$E$24-Datos!$C$24)*(Datos!$D$24-Datos!$C$24)*R282),Datos!$E$24-SQRT((Datos!$E$24-Datos!$C$24)*(Datos!$E$24-Datos!$D$24)*(1-R282)))</f>
        <v>0.134409234601138</v>
      </c>
      <c r="T282" s="24" t="n">
        <f aca="true">RAND()</f>
        <v>0.992344290607981</v>
      </c>
      <c r="U282" s="26" t="n">
        <f aca="false">IF(T282&lt;=(Datos!$D$25-Datos!$C$25)/(Datos!$E$25-Datos!$C$25),Datos!$C$25+SQRT((Datos!$E$25-Datos!$C$25)*(Datos!$D$25-Datos!$C$25)*T282),Datos!$E$25-SQRT((Datos!$E$25-Datos!$C$25)*(Datos!$E$25-Datos!$D$25)*(1-T282)))</f>
        <v>0.215370098673011</v>
      </c>
      <c r="V282" s="24" t="n">
        <f aca="true">RAND()</f>
        <v>0.285989152292757</v>
      </c>
      <c r="W282" s="26" t="n">
        <f aca="false">IF(V282&lt;=(Datos!$D$26-Datos!$C$26)/(Datos!$E$26-Datos!$C$26),Datos!$C$26+SQRT((Datos!$E$26-Datos!$C$26)*(Datos!$D$26-Datos!$C$26)*V282),Datos!$E$26-SQRT((Datos!$E$26-Datos!$C$26)*(Datos!$E$26-Datos!$D$26)*(1-V282)))</f>
        <v>0.200009621255932</v>
      </c>
      <c r="X282" s="24" t="n">
        <f aca="true">RAND()</f>
        <v>0.884208351936643</v>
      </c>
      <c r="Y282" s="26" t="n">
        <f aca="false">IF(X282&lt;=(Datos!$D$27-Datos!$C$27)/(Datos!$E$27-Datos!$C$27),Datos!$C$27+SQRT((Datos!$E$27-Datos!$C$27)*(Datos!$D$27-Datos!$C$27)*X282),Datos!$E$27-SQRT((Datos!$E$27-Datos!$C$27)*(Datos!$E$27-Datos!$D$27)*(1-X282)))</f>
        <v>0.254994502613583</v>
      </c>
      <c r="Z282" s="24" t="n">
        <f aca="false">(1+Q282)</f>
        <v>1.14485101187668</v>
      </c>
      <c r="AA282" s="24" t="n">
        <f aca="false">Z282*(1+S282)</f>
        <v>1.29872956011536</v>
      </c>
      <c r="AB282" s="24" t="n">
        <f aca="false">AA282*(1+U282)</f>
        <v>1.57843707362696</v>
      </c>
      <c r="AC282" s="24" t="n">
        <f aca="false">AB282*(1+W282)</f>
        <v>1.89413967489941</v>
      </c>
      <c r="AD282" s="24" t="n">
        <f aca="false">AC282*(1+Y282)</f>
        <v>2.37713487918104</v>
      </c>
      <c r="AE282" s="23" t="n">
        <f aca="false">E282*Q282</f>
        <v>4749.00629749042</v>
      </c>
      <c r="AF282" s="23" t="n">
        <f aca="false">AE282*(1+S282)</f>
        <v>5387.31659905209</v>
      </c>
      <c r="AG282" s="23" t="n">
        <f aca="false">AF282*(1+U282)</f>
        <v>6547.58350657269</v>
      </c>
      <c r="AH282" s="23" t="n">
        <f aca="false">AG282*(1+W282)</f>
        <v>7857.16320386388</v>
      </c>
      <c r="AI282" s="23" t="n">
        <f aca="false">AH282*(1+Y282)</f>
        <v>9860.69662698689</v>
      </c>
      <c r="AJ282" s="25" t="n">
        <f aca="false">G282*Z282</f>
        <v>38090.5134917799</v>
      </c>
      <c r="AK282" s="25" t="n">
        <f aca="false">I282*AA282</f>
        <v>46416.5309470715</v>
      </c>
      <c r="AL282" s="25" t="n">
        <f aca="false">K282*AB282</f>
        <v>50329.6613411964</v>
      </c>
      <c r="AM282" s="25" t="n">
        <f aca="false">M282*AC282</f>
        <v>65682.7165733261</v>
      </c>
      <c r="AN282" s="25" t="n">
        <f aca="false">O282*AD282</f>
        <v>91806.3324072331</v>
      </c>
      <c r="AO282" s="25" t="n">
        <f aca="false">C282/Datos!$D$8</f>
        <v>13913.8615014358</v>
      </c>
      <c r="AP282" s="25" t="n">
        <f aca="false">AJ282-AO282</f>
        <v>24176.6519903441</v>
      </c>
      <c r="AQ282" s="25" t="n">
        <f aca="false">AK282-AO282</f>
        <v>32502.6694456357</v>
      </c>
      <c r="AR282" s="25" t="n">
        <f aca="false">AL282-AO282</f>
        <v>36415.7998397606</v>
      </c>
      <c r="AS282" s="25" t="n">
        <f aca="false">AM282-AO282</f>
        <v>51768.8550718903</v>
      </c>
      <c r="AT282" s="25" t="n">
        <f aca="false">AN282-AO282</f>
        <v>77892.4709057973</v>
      </c>
      <c r="AU282" s="25" t="n">
        <f aca="false">AP282*Datos!$D$6</f>
        <v>12088.325995172</v>
      </c>
      <c r="AV282" s="25" t="n">
        <f aca="false">AQ282*Datos!$D$6</f>
        <v>16251.3347228178</v>
      </c>
      <c r="AW282" s="25" t="n">
        <f aca="false">AR282*Datos!$D$6</f>
        <v>18207.8999198803</v>
      </c>
      <c r="AX282" s="25" t="n">
        <f aca="false">AS282*Datos!$D$6</f>
        <v>25884.4275359451</v>
      </c>
      <c r="AY282" s="25" t="n">
        <f aca="false">AT282*Datos!$D$6</f>
        <v>38946.2354528987</v>
      </c>
      <c r="AZ282" s="25" t="n">
        <f aca="false">AJ282-AU282-AE282</f>
        <v>21253.1811991175</v>
      </c>
      <c r="BA282" s="25" t="n">
        <f aca="false">AK282-AV282-AF282</f>
        <v>24777.8796252016</v>
      </c>
      <c r="BB282" s="25" t="n">
        <f aca="false">AL282-AW282-AG282</f>
        <v>25574.1779147435</v>
      </c>
      <c r="BC282" s="25" t="n">
        <f aca="false">AM282-AX282-AH282</f>
        <v>31941.1258335171</v>
      </c>
      <c r="BD282" s="25" t="n">
        <f aca="false">AN282-AY282-AI282</f>
        <v>42999.4003273476</v>
      </c>
      <c r="BE282" s="25" t="n">
        <f aca="false">AZ282/Z282</f>
        <v>18564.1458832958</v>
      </c>
      <c r="BF282" s="25" t="n">
        <f aca="false">BA282/AA282</f>
        <v>19078.5521375217</v>
      </c>
      <c r="BG282" s="25" t="n">
        <f aca="false">BB282/AB282</f>
        <v>16202.215686672</v>
      </c>
      <c r="BH282" s="25" t="n">
        <f aca="false">BC282/AC282</f>
        <v>16863.1311918501</v>
      </c>
      <c r="BI282" s="25" t="n">
        <f aca="false">BD282/AD282</f>
        <v>18088.7507494575</v>
      </c>
      <c r="BJ282" s="25" t="n">
        <f aca="false">E282*AD282</f>
        <v>77935.4480507598</v>
      </c>
      <c r="BK282" s="25" t="n">
        <f aca="false">0.2*C282*AD282</f>
        <v>33075.1254791575</v>
      </c>
      <c r="BL282" s="25" t="n">
        <f aca="false">BJ282+BK282</f>
        <v>111010.573529917</v>
      </c>
      <c r="BM282" s="25" t="n">
        <f aca="false">BK282*Datos!$D$6</f>
        <v>16537.5627395787</v>
      </c>
      <c r="BN282" s="25" t="n">
        <f aca="false">BL282-BM282</f>
        <v>94473.0107903385</v>
      </c>
      <c r="BO282" s="25" t="n">
        <f aca="false">BN282/AD282</f>
        <v>39742.385515325</v>
      </c>
      <c r="BP282" s="25" t="n">
        <f aca="false">-(C282+E282)</f>
        <v>-102354.762271786</v>
      </c>
      <c r="BQ282" s="25" t="n">
        <f aca="false">BE282</f>
        <v>18564.1458832958</v>
      </c>
      <c r="BR282" s="25" t="n">
        <f aca="false">BF282</f>
        <v>19078.5521375217</v>
      </c>
      <c r="BS282" s="25" t="n">
        <f aca="false">BG282</f>
        <v>16202.215686672</v>
      </c>
      <c r="BT282" s="25" t="n">
        <f aca="false">BH282</f>
        <v>16863.1311918501</v>
      </c>
      <c r="BU282" s="25" t="n">
        <f aca="false">BI282+BO282</f>
        <v>57831.1362647825</v>
      </c>
      <c r="BV282" s="27" t="n">
        <f aca="false">IFERROR(IRR(BP282:BU282,0.1),NA())*100</f>
        <v>6.68939448682787</v>
      </c>
    </row>
    <row r="283" customFormat="false" ht="15" hidden="false" customHeight="true" outlineLevel="0" collapsed="false">
      <c r="A283" s="23" t="n">
        <v>282</v>
      </c>
      <c r="B283" s="24" t="n">
        <f aca="true">RAND()</f>
        <v>0.597996854769095</v>
      </c>
      <c r="C283" s="25" t="n">
        <f aca="false">IF(B283&lt;=(Datos!$D$14-Datos!$C$14)/(Datos!$E$14-Datos!$C$14),Datos!$C$14+SQRT((Datos!$E$14-Datos!$C$14)*(Datos!$D$14-Datos!$C$14)*B283),Datos!$E$14-SQRT((Datos!$E$14-Datos!$C$14)*(Datos!$E$14-Datos!$D$14)*(1-B283)))</f>
        <v>78036.3078177396</v>
      </c>
      <c r="D283" s="24" t="n">
        <f aca="true">RAND()</f>
        <v>0.402517405728634</v>
      </c>
      <c r="E283" s="25" t="n">
        <f aca="false">IF(D283&lt;=(Datos!$D$15-Datos!$C$15)/(Datos!$E$15-Datos!$C$15),Datos!$C$15+SQRT((Datos!$E$15-Datos!$C$15)*(Datos!$D$15-Datos!$C$15)*D283),Datos!$E$15-SQRT((Datos!$E$15-Datos!$C$15)*(Datos!$E$15-Datos!$D$15)*(1-D283)))</f>
        <v>30533.0897785653</v>
      </c>
      <c r="F283" s="24" t="n">
        <f aca="true">RAND()</f>
        <v>0.627474164399586</v>
      </c>
      <c r="G283" s="25" t="n">
        <f aca="false">IF(F283&lt;=(Datos!$D$19-Datos!$C$19)/(Datos!$E$19-Datos!$C$19),Datos!$C$19+SQRT((Datos!$E$19-Datos!$C$19)*(Datos!$D$19-Datos!$C$19)*F283),Datos!$E$19-SQRT((Datos!$E$19-Datos!$C$19)*(Datos!$E$19-Datos!$D$19)*(1-F283)))</f>
        <v>39701.6042312567</v>
      </c>
      <c r="H283" s="24" t="n">
        <f aca="true">RAND()</f>
        <v>0.666044915747845</v>
      </c>
      <c r="I283" s="25" t="n">
        <f aca="false">IF(H283&lt;=(Datos!$D$19-Datos!$C$19)/(Datos!$E$19-Datos!$C$19),Datos!$C$19+SQRT((Datos!$E$19-Datos!$C$19)*(Datos!$D$19-Datos!$C$19)*H283),Datos!$E$19-SQRT((Datos!$E$19-Datos!$C$19)*(Datos!$E$19-Datos!$D$19)*(1-H283)))</f>
        <v>39995.3357803616</v>
      </c>
      <c r="J283" s="24" t="n">
        <f aca="true">RAND()</f>
        <v>0.0663457326918161</v>
      </c>
      <c r="K283" s="25" t="n">
        <f aca="false">IF(J283&lt;=(Datos!$D$19-Datos!$C$19)/(Datos!$E$19-Datos!$C$19),Datos!$C$19+SQRT((Datos!$E$19-Datos!$C$19)*(Datos!$D$19-Datos!$C$19)*J283),Datos!$E$19-SQRT((Datos!$E$19-Datos!$C$19)*(Datos!$E$19-Datos!$D$19)*(1-J283)))</f>
        <v>33154.6568599092</v>
      </c>
      <c r="L283" s="24" t="n">
        <f aca="true">RAND()</f>
        <v>0.820671024472015</v>
      </c>
      <c r="M283" s="25" t="n">
        <f aca="false">IF(L283&lt;=(Datos!$D$19-Datos!$C$19)/(Datos!$E$19-Datos!$C$19),Datos!$C$19+SQRT((Datos!$E$19-Datos!$C$19)*(Datos!$D$19-Datos!$C$19)*L283),Datos!$E$19-SQRT((Datos!$E$19-Datos!$C$19)*(Datos!$E$19-Datos!$D$19)*(1-L283)))</f>
        <v>41332.6203953505</v>
      </c>
      <c r="N283" s="24" t="n">
        <f aca="true">RAND()</f>
        <v>0.423256144525059</v>
      </c>
      <c r="O283" s="25" t="n">
        <f aca="false">IF(N283&lt;=(Datos!$D$19-Datos!$C$19)/(Datos!$E$19-Datos!$C$19),Datos!$C$19+SQRT((Datos!$E$19-Datos!$C$19)*(Datos!$D$19-Datos!$C$19)*N283),Datos!$E$19-SQRT((Datos!$E$19-Datos!$C$19)*(Datos!$E$19-Datos!$D$19)*(1-N283)))</f>
        <v>37967.9622036477</v>
      </c>
      <c r="P283" s="24" t="n">
        <f aca="true">RAND()</f>
        <v>0.0370156386892056</v>
      </c>
      <c r="Q283" s="26" t="n">
        <f aca="false">IF(P283&lt;=(Datos!$D$23-Datos!$C$23)/(Datos!$E$23-Datos!$C$23),Datos!$C$23+SQRT((Datos!$E$23-Datos!$C$23)*(Datos!$D$23-Datos!$C$23)*P283),Datos!$E$23-SQRT((Datos!$E$23-Datos!$C$23)*(Datos!$E$23-Datos!$D$23)*(1-P283)))</f>
        <v>0.128162606791986</v>
      </c>
      <c r="R283" s="24" t="n">
        <f aca="true">RAND()</f>
        <v>0.576360888908954</v>
      </c>
      <c r="S283" s="26" t="n">
        <f aca="false">IF(R283&lt;=(Datos!$D$24-Datos!$C$24)/(Datos!$E$24-Datos!$C$24),Datos!$C$24+SQRT((Datos!$E$24-Datos!$C$24)*(Datos!$D$24-Datos!$C$24)*R283),Datos!$E$24-SQRT((Datos!$E$24-Datos!$C$24)*(Datos!$E$24-Datos!$D$24)*(1-R283)))</f>
        <v>0.152385684872446</v>
      </c>
      <c r="T283" s="24" t="n">
        <f aca="true">RAND()</f>
        <v>0.503310261463899</v>
      </c>
      <c r="U283" s="26" t="n">
        <f aca="false">IF(T283&lt;=(Datos!$D$25-Datos!$C$25)/(Datos!$E$25-Datos!$C$25),Datos!$C$25+SQRT((Datos!$E$25-Datos!$C$25)*(Datos!$D$25-Datos!$C$25)*T283),Datos!$E$25-SQRT((Datos!$E$25-Datos!$C$25)*(Datos!$E$25-Datos!$D$25)*(1-T283)))</f>
        <v>0.182707490458524</v>
      </c>
      <c r="V283" s="24" t="n">
        <f aca="true">RAND()</f>
        <v>0.838581996617027</v>
      </c>
      <c r="W283" s="26" t="n">
        <f aca="false">IF(V283&lt;=(Datos!$D$26-Datos!$C$26)/(Datos!$E$26-Datos!$C$26),Datos!$C$26+SQRT((Datos!$E$26-Datos!$C$26)*(Datos!$D$26-Datos!$C$26)*V283),Datos!$E$26-SQRT((Datos!$E$26-Datos!$C$26)*(Datos!$E$26-Datos!$D$26)*(1-V283)))</f>
        <v>0.22623104941651</v>
      </c>
      <c r="X283" s="24" t="n">
        <f aca="true">RAND()</f>
        <v>0.953415866096832</v>
      </c>
      <c r="Y283" s="26" t="n">
        <f aca="false">IF(X283&lt;=(Datos!$D$27-Datos!$C$27)/(Datos!$E$27-Datos!$C$27),Datos!$C$27+SQRT((Datos!$E$27-Datos!$C$27)*(Datos!$D$27-Datos!$C$27)*X283),Datos!$E$27-SQRT((Datos!$E$27-Datos!$C$27)*(Datos!$E$27-Datos!$D$27)*(1-X283)))</f>
        <v>0.264139535849254</v>
      </c>
      <c r="Z283" s="24" t="n">
        <f aca="false">(1+Q283)</f>
        <v>1.12816260679199</v>
      </c>
      <c r="AA283" s="24" t="n">
        <f aca="false">Z283*(1+S283)</f>
        <v>1.30007843827547</v>
      </c>
      <c r="AB283" s="24" t="n">
        <f aca="false">AA283*(1+U283)</f>
        <v>1.53761250713201</v>
      </c>
      <c r="AC283" s="24" t="n">
        <f aca="false">AB283*(1+W283)</f>
        <v>1.88546819821644</v>
      </c>
      <c r="AD283" s="24" t="n">
        <f aca="false">AC283*(1+Y283)</f>
        <v>2.38349489295186</v>
      </c>
      <c r="AE283" s="23" t="n">
        <f aca="false">E283*Q283</f>
        <v>3913.20037943466</v>
      </c>
      <c r="AF283" s="23" t="n">
        <f aca="false">AE283*(1+S283)</f>
        <v>4509.51609929792</v>
      </c>
      <c r="AG283" s="23" t="n">
        <f aca="false">AF283*(1+U283)</f>
        <v>5333.43846898296</v>
      </c>
      <c r="AH283" s="23" t="n">
        <f aca="false">AG283*(1+W283)</f>
        <v>6540.02785081936</v>
      </c>
      <c r="AI283" s="23" t="n">
        <f aca="false">AH283*(1+Y283)</f>
        <v>8267.50777177597</v>
      </c>
      <c r="AJ283" s="25" t="n">
        <f aca="false">G283*Z283</f>
        <v>44789.8653233583</v>
      </c>
      <c r="AK283" s="25" t="n">
        <f aca="false">I283*AA283</f>
        <v>51997.0736796354</v>
      </c>
      <c r="AL283" s="25" t="n">
        <f aca="false">K283*AB283</f>
        <v>50979.0150574667</v>
      </c>
      <c r="AM283" s="25" t="n">
        <f aca="false">M283*AC283</f>
        <v>77931.3413043856</v>
      </c>
      <c r="AN283" s="25" t="n">
        <f aca="false">O283*AD283</f>
        <v>90496.4440081836</v>
      </c>
      <c r="AO283" s="25" t="n">
        <f aca="false">C283/Datos!$D$8</f>
        <v>15607.2615635479</v>
      </c>
      <c r="AP283" s="25" t="n">
        <f aca="false">AJ283-AO283</f>
        <v>29182.6037598104</v>
      </c>
      <c r="AQ283" s="25" t="n">
        <f aca="false">AK283-AO283</f>
        <v>36389.8121160874</v>
      </c>
      <c r="AR283" s="25" t="n">
        <f aca="false">AL283-AO283</f>
        <v>35371.7534939187</v>
      </c>
      <c r="AS283" s="25" t="n">
        <f aca="false">AM283-AO283</f>
        <v>62324.0797408377</v>
      </c>
      <c r="AT283" s="25" t="n">
        <f aca="false">AN283-AO283</f>
        <v>74889.1824446356</v>
      </c>
      <c r="AU283" s="25" t="n">
        <f aca="false">AP283*Datos!$D$6</f>
        <v>14591.3018799052</v>
      </c>
      <c r="AV283" s="25" t="n">
        <f aca="false">AQ283*Datos!$D$6</f>
        <v>18194.9060580437</v>
      </c>
      <c r="AW283" s="25" t="n">
        <f aca="false">AR283*Datos!$D$6</f>
        <v>17685.8767469594</v>
      </c>
      <c r="AX283" s="25" t="n">
        <f aca="false">AS283*Datos!$D$6</f>
        <v>31162.0398704189</v>
      </c>
      <c r="AY283" s="25" t="n">
        <f aca="false">AT283*Datos!$D$6</f>
        <v>37444.5912223178</v>
      </c>
      <c r="AZ283" s="25" t="n">
        <f aca="false">AJ283-AU283-AE283</f>
        <v>26285.3630640184</v>
      </c>
      <c r="BA283" s="25" t="n">
        <f aca="false">AK283-AV283-AF283</f>
        <v>29292.6515222937</v>
      </c>
      <c r="BB283" s="25" t="n">
        <f aca="false">AL283-AW283-AG283</f>
        <v>27959.6998415243</v>
      </c>
      <c r="BC283" s="25" t="n">
        <f aca="false">AM283-AX283-AH283</f>
        <v>40229.2735831474</v>
      </c>
      <c r="BD283" s="25" t="n">
        <f aca="false">AN283-AY283-AI283</f>
        <v>44784.3450140898</v>
      </c>
      <c r="BE283" s="25" t="n">
        <f aca="false">AZ283/Z283</f>
        <v>23299.2681247988</v>
      </c>
      <c r="BF283" s="25" t="n">
        <f aca="false">BA283/AA283</f>
        <v>22531.4493802005</v>
      </c>
      <c r="BG283" s="25" t="n">
        <f aca="false">BB283/AB283</f>
        <v>18183.8400194047</v>
      </c>
      <c r="BH283" s="25" t="n">
        <f aca="false">BC283/AC283</f>
        <v>21336.490120174</v>
      </c>
      <c r="BI283" s="25" t="n">
        <f aca="false">BD283/AD283</f>
        <v>18789.3605925147</v>
      </c>
      <c r="BJ283" s="25" t="n">
        <f aca="false">E283*AD283</f>
        <v>72775.463553251</v>
      </c>
      <c r="BK283" s="25" t="n">
        <f aca="false">0.2*C283*AD283</f>
        <v>37199.8282296803</v>
      </c>
      <c r="BL283" s="25" t="n">
        <f aca="false">BJ283+BK283</f>
        <v>109975.291782931</v>
      </c>
      <c r="BM283" s="25" t="n">
        <f aca="false">BK283*Datos!$D$6</f>
        <v>18599.9141148402</v>
      </c>
      <c r="BN283" s="25" t="n">
        <f aca="false">BL283-BM283</f>
        <v>91375.3776680911</v>
      </c>
      <c r="BO283" s="25" t="n">
        <f aca="false">BN283/AD283</f>
        <v>38336.7205603393</v>
      </c>
      <c r="BP283" s="25" t="n">
        <f aca="false">-(C283+E283)</f>
        <v>-108569.397596305</v>
      </c>
      <c r="BQ283" s="25" t="n">
        <f aca="false">BE283</f>
        <v>23299.2681247988</v>
      </c>
      <c r="BR283" s="25" t="n">
        <f aca="false">BF283</f>
        <v>22531.4493802005</v>
      </c>
      <c r="BS283" s="25" t="n">
        <f aca="false">BG283</f>
        <v>18183.8400194047</v>
      </c>
      <c r="BT283" s="25" t="n">
        <f aca="false">BH283</f>
        <v>21336.490120174</v>
      </c>
      <c r="BU283" s="25" t="n">
        <f aca="false">BI283+BO283</f>
        <v>57126.081152854</v>
      </c>
      <c r="BV283" s="27" t="n">
        <f aca="false">IFERROR(IRR(BP283:BU283,0.1),NA())*100</f>
        <v>8.39836587887399</v>
      </c>
    </row>
    <row r="284" customFormat="false" ht="15" hidden="false" customHeight="true" outlineLevel="0" collapsed="false">
      <c r="A284" s="23" t="n">
        <v>283</v>
      </c>
      <c r="B284" s="24" t="n">
        <f aca="true">RAND()</f>
        <v>0.156146150220619</v>
      </c>
      <c r="C284" s="25" t="n">
        <f aca="false">IF(B284&lt;=(Datos!$D$14-Datos!$C$14)/(Datos!$E$14-Datos!$C$14),Datos!$C$14+SQRT((Datos!$E$14-Datos!$C$14)*(Datos!$D$14-Datos!$C$14)*B284),Datos!$E$14-SQRT((Datos!$E$14-Datos!$C$14)*(Datos!$E$14-Datos!$D$14)*(1-B284)))</f>
        <v>67903.06649904</v>
      </c>
      <c r="D284" s="24" t="n">
        <f aca="true">RAND()</f>
        <v>0.973097341391525</v>
      </c>
      <c r="E284" s="25" t="n">
        <f aca="false">IF(D284&lt;=(Datos!$D$15-Datos!$C$15)/(Datos!$E$15-Datos!$C$15),Datos!$C$15+SQRT((Datos!$E$15-Datos!$C$15)*(Datos!$D$15-Datos!$C$15)*D284),Datos!$E$15-SQRT((Datos!$E$15-Datos!$C$15)*(Datos!$E$15-Datos!$D$15)*(1-D284)))</f>
        <v>37991.1697953109</v>
      </c>
      <c r="F284" s="24" t="n">
        <f aca="true">RAND()</f>
        <v>0.495964444091099</v>
      </c>
      <c r="G284" s="25" t="n">
        <f aca="false">IF(F284&lt;=(Datos!$D$19-Datos!$C$19)/(Datos!$E$19-Datos!$C$19),Datos!$C$19+SQRT((Datos!$E$19-Datos!$C$19)*(Datos!$D$19-Datos!$C$19)*F284),Datos!$E$19-SQRT((Datos!$E$19-Datos!$C$19)*(Datos!$E$19-Datos!$D$19)*(1-F284)))</f>
        <v>38625.2342932621</v>
      </c>
      <c r="H284" s="24" t="n">
        <f aca="true">RAND()</f>
        <v>0.0501778020464463</v>
      </c>
      <c r="I284" s="25" t="n">
        <f aca="false">IF(H284&lt;=(Datos!$D$19-Datos!$C$19)/(Datos!$E$19-Datos!$C$19),Datos!$C$19+SQRT((Datos!$E$19-Datos!$C$19)*(Datos!$D$19-Datos!$C$19)*H284),Datos!$E$19-SQRT((Datos!$E$19-Datos!$C$19)*(Datos!$E$19-Datos!$D$19)*(1-H284)))</f>
        <v>32743.47777592</v>
      </c>
      <c r="J284" s="24" t="n">
        <f aca="true">RAND()</f>
        <v>0.744075269629203</v>
      </c>
      <c r="K284" s="25" t="n">
        <f aca="false">IF(J284&lt;=(Datos!$D$19-Datos!$C$19)/(Datos!$E$19-Datos!$C$19),Datos!$C$19+SQRT((Datos!$E$19-Datos!$C$19)*(Datos!$D$19-Datos!$C$19)*J284),Datos!$E$19-SQRT((Datos!$E$19-Datos!$C$19)*(Datos!$E$19-Datos!$D$19)*(1-J284)))</f>
        <v>40618.8637572189</v>
      </c>
      <c r="L284" s="24" t="n">
        <f aca="true">RAND()</f>
        <v>0.285026970084597</v>
      </c>
      <c r="M284" s="25" t="n">
        <f aca="false">IF(L284&lt;=(Datos!$D$19-Datos!$C$19)/(Datos!$E$19-Datos!$C$19),Datos!$C$19+SQRT((Datos!$E$19-Datos!$C$19)*(Datos!$D$19-Datos!$C$19)*L284),Datos!$E$19-SQRT((Datos!$E$19-Datos!$C$19)*(Datos!$E$19-Datos!$D$19)*(1-L284)))</f>
        <v>36538.6577760799</v>
      </c>
      <c r="N284" s="24" t="n">
        <f aca="true">RAND()</f>
        <v>0.395100546294812</v>
      </c>
      <c r="O284" s="25" t="n">
        <f aca="false">IF(N284&lt;=(Datos!$D$19-Datos!$C$19)/(Datos!$E$19-Datos!$C$19),Datos!$C$19+SQRT((Datos!$E$19-Datos!$C$19)*(Datos!$D$19-Datos!$C$19)*N284),Datos!$E$19-SQRT((Datos!$E$19-Datos!$C$19)*(Datos!$E$19-Datos!$D$19)*(1-N284)))</f>
        <v>37698.3817743875</v>
      </c>
      <c r="P284" s="24" t="n">
        <f aca="true">RAND()</f>
        <v>0.114488350540462</v>
      </c>
      <c r="Q284" s="26" t="n">
        <f aca="false">IF(P284&lt;=(Datos!$D$23-Datos!$C$23)/(Datos!$E$23-Datos!$C$23),Datos!$C$23+SQRT((Datos!$E$23-Datos!$C$23)*(Datos!$D$23-Datos!$C$23)*P284),Datos!$E$23-SQRT((Datos!$E$23-Datos!$C$23)*(Datos!$E$23-Datos!$D$23)*(1-P284)))</f>
        <v>0.134355453004793</v>
      </c>
      <c r="R284" s="24" t="n">
        <f aca="true">RAND()</f>
        <v>0.93071423343431</v>
      </c>
      <c r="S284" s="26" t="n">
        <f aca="false">IF(R284&lt;=(Datos!$D$24-Datos!$C$24)/(Datos!$E$24-Datos!$C$24),Datos!$C$24+SQRT((Datos!$E$24-Datos!$C$24)*(Datos!$D$24-Datos!$C$24)*R284),Datos!$E$24-SQRT((Datos!$E$24-Datos!$C$24)*(Datos!$E$24-Datos!$D$24)*(1-R284)))</f>
        <v>0.16883244074033</v>
      </c>
      <c r="T284" s="24" t="n">
        <f aca="true">RAND()</f>
        <v>0.571698098958854</v>
      </c>
      <c r="U284" s="26" t="n">
        <f aca="false">IF(T284&lt;=(Datos!$D$25-Datos!$C$25)/(Datos!$E$25-Datos!$C$25),Datos!$C$25+SQRT((Datos!$E$25-Datos!$C$25)*(Datos!$D$25-Datos!$C$25)*T284),Datos!$E$25-SQRT((Datos!$E$25-Datos!$C$25)*(Datos!$E$25-Datos!$D$25)*(1-T284)))</f>
        <v>0.18536987838723</v>
      </c>
      <c r="V284" s="24" t="n">
        <f aca="true">RAND()</f>
        <v>0.403649323208515</v>
      </c>
      <c r="W284" s="26" t="n">
        <f aca="false">IF(V284&lt;=(Datos!$D$26-Datos!$C$26)/(Datos!$E$26-Datos!$C$26),Datos!$C$26+SQRT((Datos!$E$26-Datos!$C$26)*(Datos!$D$26-Datos!$C$26)*V284),Datos!$E$26-SQRT((Datos!$E$26-Datos!$C$26)*(Datos!$E$26-Datos!$D$26)*(1-V284)))</f>
        <v>0.204313816434613</v>
      </c>
      <c r="X284" s="24" t="n">
        <f aca="true">RAND()</f>
        <v>0.492891794628835</v>
      </c>
      <c r="Y284" s="26" t="n">
        <f aca="false">IF(X284&lt;=(Datos!$D$27-Datos!$C$27)/(Datos!$E$27-Datos!$C$27),Datos!$C$27+SQRT((Datos!$E$27-Datos!$C$27)*(Datos!$D$27-Datos!$C$27)*X284),Datos!$E$27-SQRT((Datos!$E$27-Datos!$C$27)*(Datos!$E$27-Datos!$D$27)*(1-X284)))</f>
        <v>0.227670426057493</v>
      </c>
      <c r="Z284" s="24" t="n">
        <f aca="false">(1+Q284)</f>
        <v>1.13435545300479</v>
      </c>
      <c r="AA284" s="24" t="n">
        <f aca="false">Z284*(1+S284)</f>
        <v>1.3258714528027</v>
      </c>
      <c r="AB284" s="24" t="n">
        <f aca="false">AA284*(1+U284)</f>
        <v>1.57164808276583</v>
      </c>
      <c r="AC284" s="24" t="n">
        <f aca="false">AB284*(1+W284)</f>
        <v>1.89275750064786</v>
      </c>
      <c r="AD284" s="24" t="n">
        <f aca="false">AC284*(1+Y284)</f>
        <v>2.32368240724388</v>
      </c>
      <c r="AE284" s="23" t="n">
        <f aca="false">E284*Q284</f>
        <v>5104.32082803102</v>
      </c>
      <c r="AF284" s="23" t="n">
        <f aca="false">AE284*(1+S284)</f>
        <v>5966.0957717492</v>
      </c>
      <c r="AG284" s="23" t="n">
        <f aca="false">AF284*(1+U284)</f>
        <v>7072.03021940492</v>
      </c>
      <c r="AH284" s="23" t="n">
        <f aca="false">AG284*(1+W284)</f>
        <v>8516.94370347246</v>
      </c>
      <c r="AI284" s="23" t="n">
        <f aca="false">AH284*(1+Y284)</f>
        <v>10455.9999051497</v>
      </c>
      <c r="AJ284" s="25" t="n">
        <f aca="false">G284*Z284</f>
        <v>43814.7451441496</v>
      </c>
      <c r="AK284" s="25" t="n">
        <f aca="false">I284*AA284</f>
        <v>43413.6424485718</v>
      </c>
      <c r="AL284" s="25" t="n">
        <f aca="false">K284*AB284</f>
        <v>63838.5593481597</v>
      </c>
      <c r="AM284" s="25" t="n">
        <f aca="false">M284*AC284</f>
        <v>69158.8185692805</v>
      </c>
      <c r="AN284" s="25" t="n">
        <f aca="false">O284*AD284</f>
        <v>87599.0665107075</v>
      </c>
      <c r="AO284" s="25" t="n">
        <f aca="false">C284/Datos!$D$8</f>
        <v>13580.613299808</v>
      </c>
      <c r="AP284" s="25" t="n">
        <f aca="false">AJ284-AO284</f>
        <v>30234.1318443416</v>
      </c>
      <c r="AQ284" s="25" t="n">
        <f aca="false">AK284-AO284</f>
        <v>29833.0291487638</v>
      </c>
      <c r="AR284" s="25" t="n">
        <f aca="false">AL284-AO284</f>
        <v>50257.9460483517</v>
      </c>
      <c r="AS284" s="25" t="n">
        <f aca="false">AM284-AO284</f>
        <v>55578.2052694725</v>
      </c>
      <c r="AT284" s="25" t="n">
        <f aca="false">AN284-AO284</f>
        <v>74018.4532108995</v>
      </c>
      <c r="AU284" s="25" t="n">
        <f aca="false">AP284*Datos!$D$6</f>
        <v>15117.0659221708</v>
      </c>
      <c r="AV284" s="25" t="n">
        <f aca="false">AQ284*Datos!$D$6</f>
        <v>14916.5145743819</v>
      </c>
      <c r="AW284" s="25" t="n">
        <f aca="false">AR284*Datos!$D$6</f>
        <v>25128.9730241758</v>
      </c>
      <c r="AX284" s="25" t="n">
        <f aca="false">AS284*Datos!$D$6</f>
        <v>27789.1026347362</v>
      </c>
      <c r="AY284" s="25" t="n">
        <f aca="false">AT284*Datos!$D$6</f>
        <v>37009.2266054497</v>
      </c>
      <c r="AZ284" s="25" t="n">
        <f aca="false">AJ284-AU284-AE284</f>
        <v>23593.3583939478</v>
      </c>
      <c r="BA284" s="25" t="n">
        <f aca="false">AK284-AV284-AF284</f>
        <v>22531.0321024407</v>
      </c>
      <c r="BB284" s="25" t="n">
        <f aca="false">AL284-AW284-AG284</f>
        <v>31637.5561045789</v>
      </c>
      <c r="BC284" s="25" t="n">
        <f aca="false">AM284-AX284-AH284</f>
        <v>32852.7722310718</v>
      </c>
      <c r="BD284" s="25" t="n">
        <f aca="false">AN284-AY284-AI284</f>
        <v>40133.840000108</v>
      </c>
      <c r="BE284" s="25" t="n">
        <f aca="false">AZ284/Z284</f>
        <v>20798.9112508353</v>
      </c>
      <c r="BF284" s="25" t="n">
        <f aca="false">BA284/AA284</f>
        <v>16993.3759828779</v>
      </c>
      <c r="BG284" s="25" t="n">
        <f aca="false">BB284/AB284</f>
        <v>20130.1782832339</v>
      </c>
      <c r="BH284" s="25" t="n">
        <f aca="false">BC284/AC284</f>
        <v>17357.0952537907</v>
      </c>
      <c r="BI284" s="25" t="n">
        <f aca="false">BD284/AD284</f>
        <v>17271.6546267228</v>
      </c>
      <c r="BJ284" s="25" t="n">
        <f aca="false">E284*AD284</f>
        <v>88279.4128839789</v>
      </c>
      <c r="BK284" s="25" t="n">
        <f aca="false">0.2*C284*AD284</f>
        <v>31557.032204346</v>
      </c>
      <c r="BL284" s="25" t="n">
        <f aca="false">BJ284+BK284</f>
        <v>119836.445088325</v>
      </c>
      <c r="BM284" s="25" t="n">
        <f aca="false">BK284*Datos!$D$6</f>
        <v>15778.516102173</v>
      </c>
      <c r="BN284" s="25" t="n">
        <f aca="false">BL284-BM284</f>
        <v>104057.928986152</v>
      </c>
      <c r="BO284" s="25" t="n">
        <f aca="false">BN284/AD284</f>
        <v>44781.4764452149</v>
      </c>
      <c r="BP284" s="25" t="n">
        <f aca="false">-(C284+E284)</f>
        <v>-105894.236294351</v>
      </c>
      <c r="BQ284" s="25" t="n">
        <f aca="false">BE284</f>
        <v>20798.9112508353</v>
      </c>
      <c r="BR284" s="25" t="n">
        <f aca="false">BF284</f>
        <v>16993.3759828779</v>
      </c>
      <c r="BS284" s="25" t="n">
        <f aca="false">BG284</f>
        <v>20130.1782832339</v>
      </c>
      <c r="BT284" s="25" t="n">
        <f aca="false">BH284</f>
        <v>17357.0952537907</v>
      </c>
      <c r="BU284" s="25" t="n">
        <f aca="false">BI284+BO284</f>
        <v>62053.1310719377</v>
      </c>
      <c r="BV284" s="27" t="n">
        <f aca="false">IFERROR(IRR(BP284:BU284,0.1),NA())*100</f>
        <v>7.67223451615351</v>
      </c>
    </row>
    <row r="285" customFormat="false" ht="15" hidden="false" customHeight="true" outlineLevel="0" collapsed="false">
      <c r="A285" s="23" t="n">
        <v>284</v>
      </c>
      <c r="B285" s="24" t="n">
        <f aca="true">RAND()</f>
        <v>0.835859796586382</v>
      </c>
      <c r="C285" s="25" t="n">
        <f aca="false">IF(B285&lt;=(Datos!$D$14-Datos!$C$14)/(Datos!$E$14-Datos!$C$14),Datos!$C$14+SQRT((Datos!$E$14-Datos!$C$14)*(Datos!$D$14-Datos!$C$14)*B285),Datos!$E$14-SQRT((Datos!$E$14-Datos!$C$14)*(Datos!$E$14-Datos!$D$14)*(1-B285)))</f>
        <v>85965.4624552021</v>
      </c>
      <c r="D285" s="24" t="n">
        <f aca="true">RAND()</f>
        <v>0.148222304278622</v>
      </c>
      <c r="E285" s="25" t="n">
        <f aca="false">IF(D285&lt;=(Datos!$D$15-Datos!$C$15)/(Datos!$E$15-Datos!$C$15),Datos!$C$15+SQRT((Datos!$E$15-Datos!$C$15)*(Datos!$D$15-Datos!$C$15)*D285),Datos!$E$15-SQRT((Datos!$E$15-Datos!$C$15)*(Datos!$E$15-Datos!$D$15)*(1-D285)))</f>
        <v>28334.1674854297</v>
      </c>
      <c r="F285" s="24" t="n">
        <f aca="true">RAND()</f>
        <v>0.124315759268546</v>
      </c>
      <c r="G285" s="25" t="n">
        <f aca="false">IF(F285&lt;=(Datos!$D$19-Datos!$C$19)/(Datos!$E$19-Datos!$C$19),Datos!$C$19+SQRT((Datos!$E$19-Datos!$C$19)*(Datos!$D$19-Datos!$C$19)*F285),Datos!$E$19-SQRT((Datos!$E$19-Datos!$C$19)*(Datos!$E$19-Datos!$D$19)*(1-F285)))</f>
        <v>34318.2593588484</v>
      </c>
      <c r="H285" s="24" t="n">
        <f aca="true">RAND()</f>
        <v>0.382441418423381</v>
      </c>
      <c r="I285" s="25" t="n">
        <f aca="false">IF(H285&lt;=(Datos!$D$19-Datos!$C$19)/(Datos!$E$19-Datos!$C$19),Datos!$C$19+SQRT((Datos!$E$19-Datos!$C$19)*(Datos!$D$19-Datos!$C$19)*H285),Datos!$E$19-SQRT((Datos!$E$19-Datos!$C$19)*(Datos!$E$19-Datos!$D$19)*(1-H285)))</f>
        <v>37574.0486375192</v>
      </c>
      <c r="J285" s="24" t="n">
        <f aca="true">RAND()</f>
        <v>0.194593790182324</v>
      </c>
      <c r="K285" s="25" t="n">
        <f aca="false">IF(J285&lt;=(Datos!$D$19-Datos!$C$19)/(Datos!$E$19-Datos!$C$19),Datos!$C$19+SQRT((Datos!$E$19-Datos!$C$19)*(Datos!$D$19-Datos!$C$19)*J285),Datos!$E$19-SQRT((Datos!$E$19-Datos!$C$19)*(Datos!$E$19-Datos!$D$19)*(1-J285)))</f>
        <v>35402.6908598724</v>
      </c>
      <c r="L285" s="24" t="n">
        <f aca="true">RAND()</f>
        <v>0.64161876104065</v>
      </c>
      <c r="M285" s="25" t="n">
        <f aca="false">IF(L285&lt;=(Datos!$D$19-Datos!$C$19)/(Datos!$E$19-Datos!$C$19),Datos!$C$19+SQRT((Datos!$E$19-Datos!$C$19)*(Datos!$D$19-Datos!$C$19)*L285),Datos!$E$19-SQRT((Datos!$E$19-Datos!$C$19)*(Datos!$E$19-Datos!$D$19)*(1-L285)))</f>
        <v>39810.3422038223</v>
      </c>
      <c r="N285" s="24" t="n">
        <f aca="true">RAND()</f>
        <v>0.11959055653302</v>
      </c>
      <c r="O285" s="25" t="n">
        <f aca="false">IF(N285&lt;=(Datos!$D$19-Datos!$C$19)/(Datos!$E$19-Datos!$C$19),Datos!$C$19+SQRT((Datos!$E$19-Datos!$C$19)*(Datos!$D$19-Datos!$C$19)*N285),Datos!$E$19-SQRT((Datos!$E$19-Datos!$C$19)*(Datos!$E$19-Datos!$D$19)*(1-N285)))</f>
        <v>34235.3964961917</v>
      </c>
      <c r="P285" s="24" t="n">
        <f aca="true">RAND()</f>
        <v>0.494135683416587</v>
      </c>
      <c r="Q285" s="26" t="n">
        <f aca="false">IF(P285&lt;=(Datos!$D$23-Datos!$C$23)/(Datos!$E$23-Datos!$C$23),Datos!$C$23+SQRT((Datos!$E$23-Datos!$C$23)*(Datos!$D$23-Datos!$C$23)*P285),Datos!$E$23-SQRT((Datos!$E$23-Datos!$C$23)*(Datos!$E$23-Datos!$D$23)*(1-P285)))</f>
        <v>0.149823551601878</v>
      </c>
      <c r="R285" s="24" t="n">
        <f aca="true">RAND()</f>
        <v>0.861924133471577</v>
      </c>
      <c r="S285" s="26" t="n">
        <f aca="false">IF(R285&lt;=(Datos!$D$24-Datos!$C$24)/(Datos!$E$24-Datos!$C$24),Datos!$C$24+SQRT((Datos!$E$24-Datos!$C$24)*(Datos!$D$24-Datos!$C$24)*R285),Datos!$E$24-SQRT((Datos!$E$24-Datos!$C$24)*(Datos!$E$24-Datos!$D$24)*(1-R285)))</f>
        <v>0.164234957667321</v>
      </c>
      <c r="T285" s="24" t="n">
        <f aca="true">RAND()</f>
        <v>0.994529471037697</v>
      </c>
      <c r="U285" s="26" t="n">
        <f aca="false">IF(T285&lt;=(Datos!$D$25-Datos!$C$25)/(Datos!$E$25-Datos!$C$25),Datos!$C$25+SQRT((Datos!$E$25-Datos!$C$25)*(Datos!$D$25-Datos!$C$25)*T285),Datos!$E$25-SQRT((Datos!$E$25-Datos!$C$25)*(Datos!$E$25-Datos!$D$25)*(1-T285)))</f>
        <v>0.216086244630224</v>
      </c>
      <c r="V285" s="24" t="n">
        <f aca="true">RAND()</f>
        <v>0.637109071766469</v>
      </c>
      <c r="W285" s="26" t="n">
        <f aca="false">IF(V285&lt;=(Datos!$D$26-Datos!$C$26)/(Datos!$E$26-Datos!$C$26),Datos!$C$26+SQRT((Datos!$E$26-Datos!$C$26)*(Datos!$D$26-Datos!$C$26)*V285),Datos!$E$26-SQRT((Datos!$E$26-Datos!$C$26)*(Datos!$E$26-Datos!$D$26)*(1-V285)))</f>
        <v>0.214361281605291</v>
      </c>
      <c r="X285" s="24" t="n">
        <f aca="true">RAND()</f>
        <v>0.348248266938074</v>
      </c>
      <c r="Y285" s="26" t="n">
        <f aca="false">IF(X285&lt;=(Datos!$D$27-Datos!$C$27)/(Datos!$E$27-Datos!$C$27),Datos!$C$27+SQRT((Datos!$E$27-Datos!$C$27)*(Datos!$D$27-Datos!$C$27)*X285),Datos!$E$27-SQRT((Datos!$E$27-Datos!$C$27)*(Datos!$E$27-Datos!$D$27)*(1-X285)))</f>
        <v>0.22067496853322</v>
      </c>
      <c r="Z285" s="24" t="n">
        <f aca="false">(1+Q285)</f>
        <v>1.14982355160188</v>
      </c>
      <c r="AA285" s="24" t="n">
        <f aca="false">Z285*(1+S285)</f>
        <v>1.3386647739241</v>
      </c>
      <c r="AB285" s="24" t="n">
        <f aca="false">AA285*(1+U285)</f>
        <v>1.62793181774013</v>
      </c>
      <c r="AC285" s="24" t="n">
        <f aca="false">AB285*(1+W285)</f>
        <v>1.97689736855693</v>
      </c>
      <c r="AD285" s="24" t="n">
        <f aca="false">AC285*(1+Y285)</f>
        <v>2.41314913315664</v>
      </c>
      <c r="AE285" s="23" t="n">
        <f aca="false">E285*Q285</f>
        <v>4245.12560434952</v>
      </c>
      <c r="AF285" s="23" t="n">
        <f aca="false">AE285*(1+S285)</f>
        <v>4942.32362827233</v>
      </c>
      <c r="AG285" s="23" t="n">
        <f aca="false">AF285*(1+U285)</f>
        <v>6010.29178085292</v>
      </c>
      <c r="AH285" s="23" t="n">
        <f aca="false">AG285*(1+W285)</f>
        <v>7298.66562981829</v>
      </c>
      <c r="AI285" s="23" t="n">
        <f aca="false">AH285*(1+Y285)</f>
        <v>8909.29843801294</v>
      </c>
      <c r="AJ285" s="25" t="n">
        <f aca="false">G285*Z285</f>
        <v>39459.9428607854</v>
      </c>
      <c r="AK285" s="25" t="n">
        <f aca="false">I285*AA285</f>
        <v>50299.0553247579</v>
      </c>
      <c r="AL285" s="25" t="n">
        <f aca="false">K285*AB285</f>
        <v>57633.1668844039</v>
      </c>
      <c r="AM285" s="25" t="n">
        <f aca="false">M285*AC285</f>
        <v>78700.9607440874</v>
      </c>
      <c r="AN285" s="25" t="n">
        <f aca="false">O285*AD285</f>
        <v>82615.1173780589</v>
      </c>
      <c r="AO285" s="25" t="n">
        <f aca="false">C285/Datos!$D$8</f>
        <v>17193.0924910404</v>
      </c>
      <c r="AP285" s="25" t="n">
        <f aca="false">AJ285-AO285</f>
        <v>22266.850369745</v>
      </c>
      <c r="AQ285" s="25" t="n">
        <f aca="false">AK285-AO285</f>
        <v>33105.9628337174</v>
      </c>
      <c r="AR285" s="25" t="n">
        <f aca="false">AL285-AO285</f>
        <v>40440.0743933634</v>
      </c>
      <c r="AS285" s="25" t="n">
        <f aca="false">AM285-AO285</f>
        <v>61507.8682530469</v>
      </c>
      <c r="AT285" s="25" t="n">
        <f aca="false">AN285-AO285</f>
        <v>65422.0248870185</v>
      </c>
      <c r="AU285" s="25" t="n">
        <f aca="false">AP285*Datos!$D$6</f>
        <v>11133.4251848725</v>
      </c>
      <c r="AV285" s="25" t="n">
        <f aca="false">AQ285*Datos!$D$6</f>
        <v>16552.9814168587</v>
      </c>
      <c r="AW285" s="25" t="n">
        <f aca="false">AR285*Datos!$D$6</f>
        <v>20220.0371966817</v>
      </c>
      <c r="AX285" s="25" t="n">
        <f aca="false">AS285*Datos!$D$6</f>
        <v>30753.9341265235</v>
      </c>
      <c r="AY285" s="25" t="n">
        <f aca="false">AT285*Datos!$D$6</f>
        <v>32711.0124435092</v>
      </c>
      <c r="AZ285" s="25" t="n">
        <f aca="false">AJ285-AU285-AE285</f>
        <v>24081.3920715634</v>
      </c>
      <c r="BA285" s="25" t="n">
        <f aca="false">AK285-AV285-AF285</f>
        <v>28803.7502796268</v>
      </c>
      <c r="BB285" s="25" t="n">
        <f aca="false">AL285-AW285-AG285</f>
        <v>31402.8379068692</v>
      </c>
      <c r="BC285" s="25" t="n">
        <f aca="false">AM285-AX285-AH285</f>
        <v>40648.3609877456</v>
      </c>
      <c r="BD285" s="25" t="n">
        <f aca="false">AN285-AY285-AI285</f>
        <v>40994.8064965367</v>
      </c>
      <c r="BE285" s="25" t="n">
        <f aca="false">AZ285/Z285</f>
        <v>20943.5543723334</v>
      </c>
      <c r="BF285" s="25" t="n">
        <f aca="false">BA285/AA285</f>
        <v>21516.776149411</v>
      </c>
      <c r="BG285" s="25" t="n">
        <f aca="false">BB285/AB285</f>
        <v>19290.0203587532</v>
      </c>
      <c r="BH285" s="25" t="n">
        <f aca="false">BC285/AC285</f>
        <v>20561.6951260437</v>
      </c>
      <c r="BI285" s="25" t="n">
        <f aca="false">BD285/AD285</f>
        <v>16988.094906058</v>
      </c>
      <c r="BJ285" s="25" t="n">
        <f aca="false">E285*AD285</f>
        <v>68374.5717061798</v>
      </c>
      <c r="BK285" s="25" t="n">
        <f aca="false">0.2*C285*AD285</f>
        <v>41489.4962410361</v>
      </c>
      <c r="BL285" s="25" t="n">
        <f aca="false">BJ285+BK285</f>
        <v>109864.067947216</v>
      </c>
      <c r="BM285" s="25" t="n">
        <f aca="false">BK285*Datos!$D$6</f>
        <v>20744.7481205181</v>
      </c>
      <c r="BN285" s="25" t="n">
        <f aca="false">BL285-BM285</f>
        <v>89119.3198266978</v>
      </c>
      <c r="BO285" s="25" t="n">
        <f aca="false">BN285/AD285</f>
        <v>36930.7137309499</v>
      </c>
      <c r="BP285" s="25" t="n">
        <f aca="false">-(C285+E285)</f>
        <v>-114299.629940632</v>
      </c>
      <c r="BQ285" s="25" t="n">
        <f aca="false">BE285</f>
        <v>20943.5543723334</v>
      </c>
      <c r="BR285" s="25" t="n">
        <f aca="false">BF285</f>
        <v>21516.776149411</v>
      </c>
      <c r="BS285" s="25" t="n">
        <f aca="false">BG285</f>
        <v>19290.0203587532</v>
      </c>
      <c r="BT285" s="25" t="n">
        <f aca="false">BH285</f>
        <v>20561.6951260437</v>
      </c>
      <c r="BU285" s="25" t="n">
        <f aca="false">BI285+BO285</f>
        <v>53918.808637008</v>
      </c>
      <c r="BV285" s="27" t="n">
        <f aca="false">IFERROR(IRR(BP285:BU285,0.1),NA())*100</f>
        <v>5.26957255157829</v>
      </c>
    </row>
    <row r="286" customFormat="false" ht="15" hidden="false" customHeight="true" outlineLevel="0" collapsed="false">
      <c r="A286" s="23" t="n">
        <v>285</v>
      </c>
      <c r="B286" s="24" t="n">
        <f aca="true">RAND()</f>
        <v>0.00141587812614117</v>
      </c>
      <c r="C286" s="25" t="n">
        <f aca="false">IF(B286&lt;=(Datos!$D$14-Datos!$C$14)/(Datos!$E$14-Datos!$C$14),Datos!$C$14+SQRT((Datos!$E$14-Datos!$C$14)*(Datos!$D$14-Datos!$C$14)*B286),Datos!$E$14-SQRT((Datos!$E$14-Datos!$C$14)*(Datos!$E$14-Datos!$D$14)*(1-B286)))</f>
        <v>60752.5631205796</v>
      </c>
      <c r="D286" s="24" t="n">
        <f aca="true">RAND()</f>
        <v>0.406807257094539</v>
      </c>
      <c r="E286" s="25" t="n">
        <f aca="false">IF(D286&lt;=(Datos!$D$15-Datos!$C$15)/(Datos!$E$15-Datos!$C$15),Datos!$C$15+SQRT((Datos!$E$15-Datos!$C$15)*(Datos!$D$15-Datos!$C$15)*D286),Datos!$E$15-SQRT((Datos!$E$15-Datos!$C$15)*(Datos!$E$15-Datos!$D$15)*(1-D286)))</f>
        <v>30567.1366258267</v>
      </c>
      <c r="F286" s="24" t="n">
        <f aca="true">RAND()</f>
        <v>0.468642775697517</v>
      </c>
      <c r="G286" s="25" t="n">
        <f aca="false">IF(F286&lt;=(Datos!$D$19-Datos!$C$19)/(Datos!$E$19-Datos!$C$19),Datos!$C$19+SQRT((Datos!$E$19-Datos!$C$19)*(Datos!$D$19-Datos!$C$19)*F286),Datos!$E$19-SQRT((Datos!$E$19-Datos!$C$19)*(Datos!$E$19-Datos!$D$19)*(1-F286)))</f>
        <v>38384.295817457</v>
      </c>
      <c r="H286" s="24" t="n">
        <f aca="true">RAND()</f>
        <v>0.92306223737318</v>
      </c>
      <c r="I286" s="25" t="n">
        <f aca="false">IF(H286&lt;=(Datos!$D$19-Datos!$C$19)/(Datos!$E$19-Datos!$C$19),Datos!$C$19+SQRT((Datos!$E$19-Datos!$C$19)*(Datos!$D$19-Datos!$C$19)*H286),Datos!$E$19-SQRT((Datos!$E$19-Datos!$C$19)*(Datos!$E$19-Datos!$D$19)*(1-H286)))</f>
        <v>42597.8484233897</v>
      </c>
      <c r="J286" s="24" t="n">
        <f aca="true">RAND()</f>
        <v>0.992428395627402</v>
      </c>
      <c r="K286" s="25" t="n">
        <f aca="false">IF(J286&lt;=(Datos!$D$19-Datos!$C$19)/(Datos!$E$19-Datos!$C$19),Datos!$C$19+SQRT((Datos!$E$19-Datos!$C$19)*(Datos!$D$19-Datos!$C$19)*J286),Datos!$E$19-SQRT((Datos!$E$19-Datos!$C$19)*(Datos!$E$19-Datos!$D$19)*(1-J286)))</f>
        <v>44246.4282861301</v>
      </c>
      <c r="L286" s="24" t="n">
        <f aca="true">RAND()</f>
        <v>0.688219096576258</v>
      </c>
      <c r="M286" s="25" t="n">
        <f aca="false">IF(L286&lt;=(Datos!$D$19-Datos!$C$19)/(Datos!$E$19-Datos!$C$19),Datos!$C$19+SQRT((Datos!$E$19-Datos!$C$19)*(Datos!$D$19-Datos!$C$19)*L286),Datos!$E$19-SQRT((Datos!$E$19-Datos!$C$19)*(Datos!$E$19-Datos!$D$19)*(1-L286)))</f>
        <v>40164.3441234119</v>
      </c>
      <c r="N286" s="24" t="n">
        <f aca="true">RAND()</f>
        <v>0.872272573992227</v>
      </c>
      <c r="O286" s="25" t="n">
        <f aca="false">IF(N286&lt;=(Datos!$D$19-Datos!$C$19)/(Datos!$E$19-Datos!$C$19),Datos!$C$19+SQRT((Datos!$E$19-Datos!$C$19)*(Datos!$D$19-Datos!$C$19)*N286),Datos!$E$19-SQRT((Datos!$E$19-Datos!$C$19)*(Datos!$E$19-Datos!$D$19)*(1-N286)))</f>
        <v>41904.9140641037</v>
      </c>
      <c r="P286" s="24" t="n">
        <f aca="true">RAND()</f>
        <v>0.224520605842564</v>
      </c>
      <c r="Q286" s="26" t="n">
        <f aca="false">IF(P286&lt;=(Datos!$D$23-Datos!$C$23)/(Datos!$E$23-Datos!$C$23),Datos!$C$23+SQRT((Datos!$E$23-Datos!$C$23)*(Datos!$D$23-Datos!$C$23)*P286),Datos!$E$23-SQRT((Datos!$E$23-Datos!$C$23)*(Datos!$E$23-Datos!$D$23)*(1-P286)))</f>
        <v>0.140103161207049</v>
      </c>
      <c r="R286" s="24" t="n">
        <f aca="true">RAND()</f>
        <v>0.857772365521172</v>
      </c>
      <c r="S286" s="26" t="n">
        <f aca="false">IF(R286&lt;=(Datos!$D$24-Datos!$C$24)/(Datos!$E$24-Datos!$C$24),Datos!$C$24+SQRT((Datos!$E$24-Datos!$C$24)*(Datos!$D$24-Datos!$C$24)*R286),Datos!$E$24-SQRT((Datos!$E$24-Datos!$C$24)*(Datos!$E$24-Datos!$D$24)*(1-R286)))</f>
        <v>0.163999695563462</v>
      </c>
      <c r="T286" s="24" t="n">
        <f aca="true">RAND()</f>
        <v>0.378913512881645</v>
      </c>
      <c r="U286" s="26" t="n">
        <f aca="false">IF(T286&lt;=(Datos!$D$25-Datos!$C$25)/(Datos!$E$25-Datos!$C$25),Datos!$C$25+SQRT((Datos!$E$25-Datos!$C$25)*(Datos!$D$25-Datos!$C$25)*T286),Datos!$E$25-SQRT((Datos!$E$25-Datos!$C$25)*(Datos!$E$25-Datos!$D$25)*(1-T286)))</f>
        <v>0.178208480587431</v>
      </c>
      <c r="V286" s="24" t="n">
        <f aca="true">RAND()</f>
        <v>0.982020622021691</v>
      </c>
      <c r="W286" s="26" t="n">
        <f aca="false">IF(V286&lt;=(Datos!$D$26-Datos!$C$26)/(Datos!$E$26-Datos!$C$26),Datos!$C$26+SQRT((Datos!$E$26-Datos!$C$26)*(Datos!$D$26-Datos!$C$26)*V286),Datos!$E$26-SQRT((Datos!$E$26-Datos!$C$26)*(Datos!$E$26-Datos!$D$26)*(1-V286)))</f>
        <v>0.242067294098223</v>
      </c>
      <c r="X286" s="24" t="n">
        <f aca="true">RAND()</f>
        <v>0.135152716918352</v>
      </c>
      <c r="Y286" s="26" t="n">
        <f aca="false">IF(X286&lt;=(Datos!$D$27-Datos!$C$27)/(Datos!$E$27-Datos!$C$27),Datos!$C$27+SQRT((Datos!$E$27-Datos!$C$27)*(Datos!$D$27-Datos!$C$27)*X286),Datos!$E$27-SQRT((Datos!$E$27-Datos!$C$27)*(Datos!$E$27-Datos!$D$27)*(1-X286)))</f>
        <v>0.209102678756644</v>
      </c>
      <c r="Z286" s="24" t="n">
        <f aca="false">(1+Q286)</f>
        <v>1.14010316120705</v>
      </c>
      <c r="AA286" s="24" t="n">
        <f aca="false">Z286*(1+S286)</f>
        <v>1.32707973255595</v>
      </c>
      <c r="AB286" s="24" t="n">
        <f aca="false">AA286*(1+U286)</f>
        <v>1.56357659531312</v>
      </c>
      <c r="AC286" s="24" t="n">
        <f aca="false">AB286*(1+W286)</f>
        <v>1.94206735085587</v>
      </c>
      <c r="AD286" s="24" t="n">
        <f aca="false">AC286*(1+Y286)</f>
        <v>2.34815883624566</v>
      </c>
      <c r="AE286" s="23" t="n">
        <f aca="false">E286*Q286</f>
        <v>4282.55247032611</v>
      </c>
      <c r="AF286" s="23" t="n">
        <f aca="false">AE286*(1+S286)</f>
        <v>4984.88977169414</v>
      </c>
      <c r="AG286" s="23" t="n">
        <f aca="false">AF286*(1+U286)</f>
        <v>5873.23940380358</v>
      </c>
      <c r="AH286" s="23" t="n">
        <f aca="false">AG286*(1+W286)</f>
        <v>7294.95857387337</v>
      </c>
      <c r="AI286" s="23" t="n">
        <f aca="false">AH286*(1+Y286)</f>
        <v>8820.35395308905</v>
      </c>
      <c r="AJ286" s="25" t="n">
        <f aca="false">G286*Z286</f>
        <v>43762.0570021893</v>
      </c>
      <c r="AK286" s="25" t="n">
        <f aca="false">I286*AA286</f>
        <v>56530.7412931707</v>
      </c>
      <c r="AL286" s="25" t="n">
        <f aca="false">K286*AB286</f>
        <v>69182.6796943932</v>
      </c>
      <c r="AM286" s="25" t="n">
        <f aca="false">M286*AC286</f>
        <v>78001.8613906183</v>
      </c>
      <c r="AN286" s="25" t="n">
        <f aca="false">O286*AD286</f>
        <v>98399.39424174</v>
      </c>
      <c r="AO286" s="25" t="n">
        <f aca="false">C286/Datos!$D$8</f>
        <v>12150.5126241159</v>
      </c>
      <c r="AP286" s="25" t="n">
        <f aca="false">AJ286-AO286</f>
        <v>31611.5443780734</v>
      </c>
      <c r="AQ286" s="25" t="n">
        <f aca="false">AK286-AO286</f>
        <v>44380.2286690548</v>
      </c>
      <c r="AR286" s="25" t="n">
        <f aca="false">AL286-AO286</f>
        <v>57032.1670702773</v>
      </c>
      <c r="AS286" s="25" t="n">
        <f aca="false">AM286-AO286</f>
        <v>65851.3487665024</v>
      </c>
      <c r="AT286" s="25" t="n">
        <f aca="false">AN286-AO286</f>
        <v>86248.8816176241</v>
      </c>
      <c r="AU286" s="25" t="n">
        <f aca="false">AP286*Datos!$D$6</f>
        <v>15805.7721890367</v>
      </c>
      <c r="AV286" s="25" t="n">
        <f aca="false">AQ286*Datos!$D$6</f>
        <v>22190.1143345274</v>
      </c>
      <c r="AW286" s="25" t="n">
        <f aca="false">AR286*Datos!$D$6</f>
        <v>28516.0835351386</v>
      </c>
      <c r="AX286" s="25" t="n">
        <f aca="false">AS286*Datos!$D$6</f>
        <v>32925.6743832512</v>
      </c>
      <c r="AY286" s="25" t="n">
        <f aca="false">AT286*Datos!$D$6</f>
        <v>43124.4408088121</v>
      </c>
      <c r="AZ286" s="25" t="n">
        <f aca="false">AJ286-AU286-AE286</f>
        <v>23673.7323428265</v>
      </c>
      <c r="BA286" s="25" t="n">
        <f aca="false">AK286-AV286-AF286</f>
        <v>29355.7371869492</v>
      </c>
      <c r="BB286" s="25" t="n">
        <f aca="false">AL286-AW286-AG286</f>
        <v>34793.356755451</v>
      </c>
      <c r="BC286" s="25" t="n">
        <f aca="false">AM286-AX286-AH286</f>
        <v>37781.2284334937</v>
      </c>
      <c r="BD286" s="25" t="n">
        <f aca="false">AN286-AY286-AI286</f>
        <v>46454.5994798389</v>
      </c>
      <c r="BE286" s="25" t="n">
        <f aca="false">AZ286/Z286</f>
        <v>20764.552847799</v>
      </c>
      <c r="BF286" s="25" t="n">
        <f aca="false">BA286/AA286</f>
        <v>22120.5527194739</v>
      </c>
      <c r="BG286" s="25" t="n">
        <f aca="false">BB286/AB286</f>
        <v>22252.4159415954</v>
      </c>
      <c r="BH286" s="25" t="n">
        <f aca="false">BC286/AC286</f>
        <v>19454.128826605</v>
      </c>
      <c r="BI286" s="25" t="n">
        <f aca="false">BD286/AD286</f>
        <v>19783.4144619078</v>
      </c>
      <c r="BJ286" s="25" t="n">
        <f aca="false">E286*AD286</f>
        <v>71776.4919666633</v>
      </c>
      <c r="BK286" s="25" t="n">
        <f aca="false">0.2*C286*AD286</f>
        <v>28531.3335832322</v>
      </c>
      <c r="BL286" s="25" t="n">
        <f aca="false">BJ286+BK286</f>
        <v>100307.825549896</v>
      </c>
      <c r="BM286" s="25" t="n">
        <f aca="false">BK286*Datos!$D$6</f>
        <v>14265.6667916161</v>
      </c>
      <c r="BN286" s="25" t="n">
        <f aca="false">BL286-BM286</f>
        <v>86042.1587582794</v>
      </c>
      <c r="BO286" s="25" t="n">
        <f aca="false">BN286/AD286</f>
        <v>36642.3929378847</v>
      </c>
      <c r="BP286" s="25" t="n">
        <f aca="false">-(C286+E286)</f>
        <v>-91319.6997464063</v>
      </c>
      <c r="BQ286" s="25" t="n">
        <f aca="false">BE286</f>
        <v>20764.552847799</v>
      </c>
      <c r="BR286" s="25" t="n">
        <f aca="false">BF286</f>
        <v>22120.5527194739</v>
      </c>
      <c r="BS286" s="25" t="n">
        <f aca="false">BG286</f>
        <v>22252.4159415954</v>
      </c>
      <c r="BT286" s="25" t="n">
        <f aca="false">BH286</f>
        <v>19454.128826605</v>
      </c>
      <c r="BU286" s="25" t="n">
        <f aca="false">BI286+BO286</f>
        <v>56425.8073997925</v>
      </c>
      <c r="BV286" s="27" t="n">
        <f aca="false">IFERROR(IRR(BP286:BU286,0.1),NA())*100</f>
        <v>13.9057487551304</v>
      </c>
    </row>
    <row r="287" customFormat="false" ht="15" hidden="false" customHeight="true" outlineLevel="0" collapsed="false">
      <c r="A287" s="23" t="n">
        <v>286</v>
      </c>
      <c r="B287" s="24" t="n">
        <f aca="true">RAND()</f>
        <v>0.17535338127611</v>
      </c>
      <c r="C287" s="25" t="n">
        <f aca="false">IF(B287&lt;=(Datos!$D$14-Datos!$C$14)/(Datos!$E$14-Datos!$C$14),Datos!$C$14+SQRT((Datos!$E$14-Datos!$C$14)*(Datos!$D$14-Datos!$C$14)*B287),Datos!$E$14-SQRT((Datos!$E$14-Datos!$C$14)*(Datos!$E$14-Datos!$D$14)*(1-B287)))</f>
        <v>68375.0434333467</v>
      </c>
      <c r="D287" s="24" t="n">
        <f aca="true">RAND()</f>
        <v>0.688997785012996</v>
      </c>
      <c r="E287" s="25" t="n">
        <f aca="false">IF(D287&lt;=(Datos!$D$15-Datos!$C$15)/(Datos!$E$15-Datos!$C$15),Datos!$C$15+SQRT((Datos!$E$15-Datos!$C$15)*(Datos!$D$15-Datos!$C$15)*D287),Datos!$E$15-SQRT((Datos!$E$15-Datos!$C$15)*(Datos!$E$15-Datos!$D$15)*(1-D287)))</f>
        <v>33169.8951510207</v>
      </c>
      <c r="F287" s="24" t="n">
        <f aca="true">RAND()</f>
        <v>0.46965252198601</v>
      </c>
      <c r="G287" s="25" t="n">
        <f aca="false">IF(F287&lt;=(Datos!$D$19-Datos!$C$19)/(Datos!$E$19-Datos!$C$19),Datos!$C$19+SQRT((Datos!$E$19-Datos!$C$19)*(Datos!$D$19-Datos!$C$19)*F287),Datos!$E$19-SQRT((Datos!$E$19-Datos!$C$19)*(Datos!$E$19-Datos!$D$19)*(1-F287)))</f>
        <v>38393.3234357971</v>
      </c>
      <c r="H287" s="24" t="n">
        <f aca="true">RAND()</f>
        <v>0.974303356885203</v>
      </c>
      <c r="I287" s="25" t="n">
        <f aca="false">IF(H287&lt;=(Datos!$D$19-Datos!$C$19)/(Datos!$E$19-Datos!$C$19),Datos!$C$19+SQRT((Datos!$E$19-Datos!$C$19)*(Datos!$D$19-Datos!$C$19)*H287),Datos!$E$19-SQRT((Datos!$E$19-Datos!$C$19)*(Datos!$E$19-Datos!$D$19)*(1-H287)))</f>
        <v>43611.7463367202</v>
      </c>
      <c r="J287" s="24" t="n">
        <f aca="true">RAND()</f>
        <v>0.162064937333597</v>
      </c>
      <c r="K287" s="25" t="n">
        <f aca="false">IF(J287&lt;=(Datos!$D$19-Datos!$C$19)/(Datos!$E$19-Datos!$C$19),Datos!$C$19+SQRT((Datos!$E$19-Datos!$C$19)*(Datos!$D$19-Datos!$C$19)*J287),Datos!$E$19-SQRT((Datos!$E$19-Datos!$C$19)*(Datos!$E$19-Datos!$D$19)*(1-J287)))</f>
        <v>34930.4909086256</v>
      </c>
      <c r="L287" s="24" t="n">
        <f aca="true">RAND()</f>
        <v>0.939055973444773</v>
      </c>
      <c r="M287" s="25" t="n">
        <f aca="false">IF(L287&lt;=(Datos!$D$19-Datos!$C$19)/(Datos!$E$19-Datos!$C$19),Datos!$C$19+SQRT((Datos!$E$19-Datos!$C$19)*(Datos!$D$19-Datos!$C$19)*L287),Datos!$E$19-SQRT((Datos!$E$19-Datos!$C$19)*(Datos!$E$19-Datos!$D$19)*(1-L287)))</f>
        <v>42862.0565976523</v>
      </c>
      <c r="N287" s="24" t="n">
        <f aca="true">RAND()</f>
        <v>0.312899937744707</v>
      </c>
      <c r="O287" s="25" t="n">
        <f aca="false">IF(N287&lt;=(Datos!$D$19-Datos!$C$19)/(Datos!$E$19-Datos!$C$19),Datos!$C$19+SQRT((Datos!$E$19-Datos!$C$19)*(Datos!$D$19-Datos!$C$19)*N287),Datos!$E$19-SQRT((Datos!$E$19-Datos!$C$19)*(Datos!$E$19-Datos!$D$19)*(1-N287)))</f>
        <v>36850.911666465</v>
      </c>
      <c r="P287" s="24" t="n">
        <f aca="true">RAND()</f>
        <v>0.354173922773372</v>
      </c>
      <c r="Q287" s="26" t="n">
        <f aca="false">IF(P287&lt;=(Datos!$D$23-Datos!$C$23)/(Datos!$E$23-Datos!$C$23),Datos!$C$23+SQRT((Datos!$E$23-Datos!$C$23)*(Datos!$D$23-Datos!$C$23)*P287),Datos!$E$23-SQRT((Datos!$E$23-Datos!$C$23)*(Datos!$E$23-Datos!$D$23)*(1-P287)))</f>
        <v>0.145249020990765</v>
      </c>
      <c r="R287" s="24" t="n">
        <f aca="true">RAND()</f>
        <v>0.477052524012665</v>
      </c>
      <c r="S287" s="26" t="n">
        <f aca="false">IF(R287&lt;=(Datos!$D$24-Datos!$C$24)/(Datos!$E$24-Datos!$C$24),Datos!$C$24+SQRT((Datos!$E$24-Datos!$C$24)*(Datos!$D$24-Datos!$C$24)*R287),Datos!$E$24-SQRT((Datos!$E$24-Datos!$C$24)*(Datos!$E$24-Datos!$D$24)*(1-R287)))</f>
        <v>0.149303490290796</v>
      </c>
      <c r="T287" s="24" t="n">
        <f aca="true">RAND()</f>
        <v>0.194599431482855</v>
      </c>
      <c r="U287" s="26" t="n">
        <f aca="false">IF(T287&lt;=(Datos!$D$25-Datos!$C$25)/(Datos!$E$25-Datos!$C$25),Datos!$C$25+SQRT((Datos!$E$25-Datos!$C$25)*(Datos!$D$25-Datos!$C$25)*T287),Datos!$E$25-SQRT((Datos!$E$25-Datos!$C$25)*(Datos!$E$25-Datos!$D$25)*(1-T287)))</f>
        <v>0.170215311180241</v>
      </c>
      <c r="V287" s="24" t="n">
        <f aca="true">RAND()</f>
        <v>0.138075525864945</v>
      </c>
      <c r="W287" s="26" t="n">
        <f aca="false">IF(V287&lt;=(Datos!$D$26-Datos!$C$26)/(Datos!$E$26-Datos!$C$26),Datos!$C$26+SQRT((Datos!$E$26-Datos!$C$26)*(Datos!$D$26-Datos!$C$26)*V287),Datos!$E$26-SQRT((Datos!$E$26-Datos!$C$26)*(Datos!$E$26-Datos!$D$26)*(1-V287)))</f>
        <v>0.193903443322103</v>
      </c>
      <c r="X287" s="24" t="n">
        <f aca="true">RAND()</f>
        <v>0.431221353344573</v>
      </c>
      <c r="Y287" s="26" t="n">
        <f aca="false">IF(X287&lt;=(Datos!$D$27-Datos!$C$27)/(Datos!$E$27-Datos!$C$27),Datos!$C$27+SQRT((Datos!$E$27-Datos!$C$27)*(Datos!$D$27-Datos!$C$27)*X287),Datos!$E$27-SQRT((Datos!$E$27-Datos!$C$27)*(Datos!$E$27-Datos!$D$27)*(1-X287)))</f>
        <v>0.224579744750323</v>
      </c>
      <c r="Z287" s="24" t="n">
        <f aca="false">(1+Q287)</f>
        <v>1.14524902099076</v>
      </c>
      <c r="AA287" s="24" t="n">
        <f aca="false">Z287*(1+S287)</f>
        <v>1.3162386970768</v>
      </c>
      <c r="AB287" s="24" t="n">
        <f aca="false">AA287*(1+U287)</f>
        <v>1.54028267648721</v>
      </c>
      <c r="AC287" s="24" t="n">
        <f aca="false">AB287*(1+W287)</f>
        <v>1.83894879114746</v>
      </c>
      <c r="AD287" s="24" t="n">
        <f aca="false">AC287*(1+Y287)</f>
        <v>2.25193944127227</v>
      </c>
      <c r="AE287" s="23" t="n">
        <f aca="false">E287*Q287</f>
        <v>4817.89479705207</v>
      </c>
      <c r="AF287" s="23" t="n">
        <f aca="false">AE287*(1+S287)</f>
        <v>5537.22330610581</v>
      </c>
      <c r="AG287" s="23" t="n">
        <f aca="false">AF287*(1+U287)</f>
        <v>6479.74349422909</v>
      </c>
      <c r="AH287" s="23" t="n">
        <f aca="false">AG287*(1+W287)</f>
        <v>7736.1880696041</v>
      </c>
      <c r="AI287" s="23" t="n">
        <f aca="false">AH287*(1+Y287)</f>
        <v>9473.57921161629</v>
      </c>
      <c r="AJ287" s="25" t="n">
        <f aca="false">G287*Z287</f>
        <v>43969.9160774285</v>
      </c>
      <c r="AK287" s="25" t="n">
        <f aca="false">I287*AA287</f>
        <v>57403.4681754887</v>
      </c>
      <c r="AL287" s="25" t="n">
        <f aca="false">K287*AB287</f>
        <v>53802.8300277499</v>
      </c>
      <c r="AM287" s="25" t="n">
        <f aca="false">M287*AC287</f>
        <v>78821.1271663468</v>
      </c>
      <c r="AN287" s="25" t="n">
        <f aca="false">O287*AD287</f>
        <v>82986.0214285531</v>
      </c>
      <c r="AO287" s="25" t="n">
        <f aca="false">C287/Datos!$D$8</f>
        <v>13675.0086866693</v>
      </c>
      <c r="AP287" s="25" t="n">
        <f aca="false">AJ287-AO287</f>
        <v>30294.9073907591</v>
      </c>
      <c r="AQ287" s="25" t="n">
        <f aca="false">AK287-AO287</f>
        <v>43728.4594888193</v>
      </c>
      <c r="AR287" s="25" t="n">
        <f aca="false">AL287-AO287</f>
        <v>40127.8213410805</v>
      </c>
      <c r="AS287" s="25" t="n">
        <f aca="false">AM287-AO287</f>
        <v>65146.1184796774</v>
      </c>
      <c r="AT287" s="25" t="n">
        <f aca="false">AN287-AO287</f>
        <v>69311.0127418837</v>
      </c>
      <c r="AU287" s="25" t="n">
        <f aca="false">AP287*Datos!$D$6</f>
        <v>15147.4536953796</v>
      </c>
      <c r="AV287" s="25" t="n">
        <f aca="false">AQ287*Datos!$D$6</f>
        <v>21864.2297444097</v>
      </c>
      <c r="AW287" s="25" t="n">
        <f aca="false">AR287*Datos!$D$6</f>
        <v>20063.9106705403</v>
      </c>
      <c r="AX287" s="25" t="n">
        <f aca="false">AS287*Datos!$D$6</f>
        <v>32573.0592398387</v>
      </c>
      <c r="AY287" s="25" t="n">
        <f aca="false">AT287*Datos!$D$6</f>
        <v>34655.5063709419</v>
      </c>
      <c r="AZ287" s="25" t="n">
        <f aca="false">AJ287-AU287-AE287</f>
        <v>24004.5675849968</v>
      </c>
      <c r="BA287" s="25" t="n">
        <f aca="false">AK287-AV287-AF287</f>
        <v>30002.0151249732</v>
      </c>
      <c r="BB287" s="25" t="n">
        <f aca="false">AL287-AW287-AG287</f>
        <v>27259.1758629805</v>
      </c>
      <c r="BC287" s="25" t="n">
        <f aca="false">AM287-AX287-AH287</f>
        <v>38511.8798569039</v>
      </c>
      <c r="BD287" s="25" t="n">
        <f aca="false">AN287-AY287-AI287</f>
        <v>38856.9358459949</v>
      </c>
      <c r="BE287" s="25" t="n">
        <f aca="false">AZ287/Z287</f>
        <v>20960.129321246</v>
      </c>
      <c r="BF287" s="25" t="n">
        <f aca="false">BA287/AA287</f>
        <v>22793.7494860194</v>
      </c>
      <c r="BG287" s="25" t="n">
        <f aca="false">BB287/AB287</f>
        <v>17697.5150594748</v>
      </c>
      <c r="BH287" s="25" t="n">
        <f aca="false">BC287/AC287</f>
        <v>20942.3340346924</v>
      </c>
      <c r="BI287" s="25" t="n">
        <f aca="false">BD287/AD287</f>
        <v>17254.8760121373</v>
      </c>
      <c r="BJ287" s="25" t="n">
        <f aca="false">E287*AD287</f>
        <v>74696.5951534494</v>
      </c>
      <c r="BK287" s="25" t="n">
        <f aca="false">0.2*C287*AD287</f>
        <v>30795.2914212516</v>
      </c>
      <c r="BL287" s="25" t="n">
        <f aca="false">BJ287+BK287</f>
        <v>105491.886574701</v>
      </c>
      <c r="BM287" s="25" t="n">
        <f aca="false">BK287*Datos!$D$6</f>
        <v>15397.6457106258</v>
      </c>
      <c r="BN287" s="25" t="n">
        <f aca="false">BL287-BM287</f>
        <v>90094.2408640753</v>
      </c>
      <c r="BO287" s="25" t="n">
        <f aca="false">BN287/AD287</f>
        <v>40007.3994943554</v>
      </c>
      <c r="BP287" s="25" t="n">
        <f aca="false">-(C287+E287)</f>
        <v>-101544.938584367</v>
      </c>
      <c r="BQ287" s="25" t="n">
        <f aca="false">BE287</f>
        <v>20960.129321246</v>
      </c>
      <c r="BR287" s="25" t="n">
        <f aca="false">BF287</f>
        <v>22793.7494860194</v>
      </c>
      <c r="BS287" s="25" t="n">
        <f aca="false">BG287</f>
        <v>17697.5150594748</v>
      </c>
      <c r="BT287" s="25" t="n">
        <f aca="false">BH287</f>
        <v>20942.3340346924</v>
      </c>
      <c r="BU287" s="25" t="n">
        <f aca="false">BI287+BO287</f>
        <v>57262.2755064927</v>
      </c>
      <c r="BV287" s="27" t="n">
        <f aca="false">IFERROR(IRR(BP287:BU287,0.1),NA())*100</f>
        <v>9.83582239173915</v>
      </c>
    </row>
    <row r="288" customFormat="false" ht="15" hidden="false" customHeight="true" outlineLevel="0" collapsed="false">
      <c r="A288" s="23" t="n">
        <v>287</v>
      </c>
      <c r="B288" s="24" t="n">
        <f aca="true">RAND()</f>
        <v>0.11001906659857</v>
      </c>
      <c r="C288" s="25" t="n">
        <f aca="false">IF(B288&lt;=(Datos!$D$14-Datos!$C$14)/(Datos!$E$14-Datos!$C$14),Datos!$C$14+SQRT((Datos!$E$14-Datos!$C$14)*(Datos!$D$14-Datos!$C$14)*B288),Datos!$E$14-SQRT((Datos!$E$14-Datos!$C$14)*(Datos!$E$14-Datos!$D$14)*(1-B288)))</f>
        <v>66633.8244353787</v>
      </c>
      <c r="D288" s="24" t="n">
        <f aca="true">RAND()</f>
        <v>0.891162975770011</v>
      </c>
      <c r="E288" s="25" t="n">
        <f aca="false">IF(D288&lt;=(Datos!$D$15-Datos!$C$15)/(Datos!$E$15-Datos!$C$15),Datos!$C$15+SQRT((Datos!$E$15-Datos!$C$15)*(Datos!$D$15-Datos!$C$15)*D288),Datos!$E$15-SQRT((Datos!$E$15-Datos!$C$15)*(Datos!$E$15-Datos!$D$15)*(1-D288)))</f>
        <v>35959.510718428</v>
      </c>
      <c r="F288" s="24" t="n">
        <f aca="true">RAND()</f>
        <v>0.851698315295875</v>
      </c>
      <c r="G288" s="25" t="n">
        <f aca="false">IF(F288&lt;=(Datos!$D$19-Datos!$C$19)/(Datos!$E$19-Datos!$C$19),Datos!$C$19+SQRT((Datos!$E$19-Datos!$C$19)*(Datos!$D$19-Datos!$C$19)*F288),Datos!$E$19-SQRT((Datos!$E$19-Datos!$C$19)*(Datos!$E$19-Datos!$D$19)*(1-F288)))</f>
        <v>41664.9398277078</v>
      </c>
      <c r="H288" s="24" t="n">
        <f aca="true">RAND()</f>
        <v>0.338688479620148</v>
      </c>
      <c r="I288" s="25" t="n">
        <f aca="false">IF(H288&lt;=(Datos!$D$19-Datos!$C$19)/(Datos!$E$19-Datos!$C$19),Datos!$C$19+SQRT((Datos!$E$19-Datos!$C$19)*(Datos!$D$19-Datos!$C$19)*H288),Datos!$E$19-SQRT((Datos!$E$19-Datos!$C$19)*(Datos!$E$19-Datos!$D$19)*(1-H288)))</f>
        <v>37127.6414011244</v>
      </c>
      <c r="J288" s="24" t="n">
        <f aca="true">RAND()</f>
        <v>0.427265132178321</v>
      </c>
      <c r="K288" s="25" t="n">
        <f aca="false">IF(J288&lt;=(Datos!$D$19-Datos!$C$19)/(Datos!$E$19-Datos!$C$19),Datos!$C$19+SQRT((Datos!$E$19-Datos!$C$19)*(Datos!$D$19-Datos!$C$19)*J288),Datos!$E$19-SQRT((Datos!$E$19-Datos!$C$19)*(Datos!$E$19-Datos!$D$19)*(1-J288)))</f>
        <v>38005.6086481134</v>
      </c>
      <c r="L288" s="24" t="n">
        <f aca="true">RAND()</f>
        <v>0.91874547523266</v>
      </c>
      <c r="M288" s="25" t="n">
        <f aca="false">IF(L288&lt;=(Datos!$D$19-Datos!$C$19)/(Datos!$E$19-Datos!$C$19),Datos!$C$19+SQRT((Datos!$E$19-Datos!$C$19)*(Datos!$D$19-Datos!$C$19)*L288),Datos!$E$19-SQRT((Datos!$E$19-Datos!$C$19)*(Datos!$E$19-Datos!$D$19)*(1-L288)))</f>
        <v>42531.3790575403</v>
      </c>
      <c r="N288" s="24" t="n">
        <f aca="true">RAND()</f>
        <v>0.511787926989374</v>
      </c>
      <c r="O288" s="25" t="n">
        <f aca="false">IF(N288&lt;=(Datos!$D$19-Datos!$C$19)/(Datos!$E$19-Datos!$C$19),Datos!$C$19+SQRT((Datos!$E$19-Datos!$C$19)*(Datos!$D$19-Datos!$C$19)*N288),Datos!$E$19-SQRT((Datos!$E$19-Datos!$C$19)*(Datos!$E$19-Datos!$D$19)*(1-N288)))</f>
        <v>38761.745776294</v>
      </c>
      <c r="P288" s="24" t="n">
        <f aca="true">RAND()</f>
        <v>0.00417092581087586</v>
      </c>
      <c r="Q288" s="26" t="n">
        <f aca="false">IF(P288&lt;=(Datos!$D$23-Datos!$C$23)/(Datos!$E$23-Datos!$C$23),Datos!$C$23+SQRT((Datos!$E$23-Datos!$C$23)*(Datos!$D$23-Datos!$C$23)*P288),Datos!$E$23-SQRT((Datos!$E$23-Datos!$C$23)*(Datos!$E$23-Datos!$D$23)*(1-P288)))</f>
        <v>0.122740012127633</v>
      </c>
      <c r="R288" s="24" t="n">
        <f aca="true">RAND()</f>
        <v>0.451479937136526</v>
      </c>
      <c r="S288" s="26" t="n">
        <f aca="false">IF(R288&lt;=(Datos!$D$24-Datos!$C$24)/(Datos!$E$24-Datos!$C$24),Datos!$C$24+SQRT((Datos!$E$24-Datos!$C$24)*(Datos!$D$24-Datos!$C$24)*R288),Datos!$E$24-SQRT((Datos!$E$24-Datos!$C$24)*(Datos!$E$24-Datos!$D$24)*(1-R288)))</f>
        <v>0.148507260247975</v>
      </c>
      <c r="T288" s="24" t="n">
        <f aca="true">RAND()</f>
        <v>0.168201747488429</v>
      </c>
      <c r="U288" s="26" t="n">
        <f aca="false">IF(T288&lt;=(Datos!$D$25-Datos!$C$25)/(Datos!$E$25-Datos!$C$25),Datos!$C$25+SQRT((Datos!$E$25-Datos!$C$25)*(Datos!$D$25-Datos!$C$25)*T288),Datos!$E$25-SQRT((Datos!$E$25-Datos!$C$25)*(Datos!$E$25-Datos!$D$25)*(1-T288)))</f>
        <v>0.168794245654607</v>
      </c>
      <c r="V288" s="24" t="n">
        <f aca="true">RAND()</f>
        <v>0.676727772417023</v>
      </c>
      <c r="W288" s="26" t="n">
        <f aca="false">IF(V288&lt;=(Datos!$D$26-Datos!$C$26)/(Datos!$E$26-Datos!$C$26),Datos!$C$26+SQRT((Datos!$E$26-Datos!$C$26)*(Datos!$D$26-Datos!$C$26)*V288),Datos!$E$26-SQRT((Datos!$E$26-Datos!$C$26)*(Datos!$E$26-Datos!$D$26)*(1-V288)))</f>
        <v>0.216362925267788</v>
      </c>
      <c r="X288" s="24" t="n">
        <f aca="true">RAND()</f>
        <v>0.563574347105437</v>
      </c>
      <c r="Y288" s="26" t="n">
        <f aca="false">IF(X288&lt;=(Datos!$D$27-Datos!$C$27)/(Datos!$E$27-Datos!$C$27),Datos!$C$27+SQRT((Datos!$E$27-Datos!$C$27)*(Datos!$D$27-Datos!$C$27)*X288),Datos!$E$27-SQRT((Datos!$E$27-Datos!$C$27)*(Datos!$E$27-Datos!$D$27)*(1-X288)))</f>
        <v>0.231454160573427</v>
      </c>
      <c r="Z288" s="24" t="n">
        <f aca="false">(1+Q288)</f>
        <v>1.12274001212763</v>
      </c>
      <c r="AA288" s="24" t="n">
        <f aca="false">Z288*(1+S288)</f>
        <v>1.28947505529949</v>
      </c>
      <c r="AB288" s="24" t="n">
        <f aca="false">AA288*(1+U288)</f>
        <v>1.50713102454919</v>
      </c>
      <c r="AC288" s="24" t="n">
        <f aca="false">AB288*(1+W288)</f>
        <v>1.8332183017825</v>
      </c>
      <c r="AD288" s="24" t="n">
        <f aca="false">AC288*(1+Y288)</f>
        <v>2.25752430496941</v>
      </c>
      <c r="AE288" s="23" t="n">
        <f aca="false">E288*Q288</f>
        <v>4413.6707816836</v>
      </c>
      <c r="AF288" s="23" t="n">
        <f aca="false">AE288*(1+S288)</f>
        <v>5069.13293710797</v>
      </c>
      <c r="AG288" s="23" t="n">
        <f aca="false">AF288*(1+U288)</f>
        <v>5924.77340735003</v>
      </c>
      <c r="AH288" s="23" t="n">
        <f aca="false">AG288*(1+W288)</f>
        <v>7206.67471331308</v>
      </c>
      <c r="AI288" s="23" t="n">
        <f aca="false">AH288*(1+Y288)</f>
        <v>8874.6895596087</v>
      </c>
      <c r="AJ288" s="25" t="n">
        <f aca="false">G288*Z288</f>
        <v>46778.8950474578</v>
      </c>
      <c r="AK288" s="25" t="n">
        <f aca="false">I288*AA288</f>
        <v>47875.1674488543</v>
      </c>
      <c r="AL288" s="25" t="n">
        <f aca="false">K288*AB288</f>
        <v>57279.4319004469</v>
      </c>
      <c r="AM288" s="25" t="n">
        <f aca="false">M288*AC288</f>
        <v>77969.3024883317</v>
      </c>
      <c r="AN288" s="25" t="n">
        <f aca="false">O288*AD288</f>
        <v>87505.583193029</v>
      </c>
      <c r="AO288" s="25" t="n">
        <f aca="false">C288/Datos!$D$8</f>
        <v>13326.7648870757</v>
      </c>
      <c r="AP288" s="25" t="n">
        <f aca="false">AJ288-AO288</f>
        <v>33452.1301603821</v>
      </c>
      <c r="AQ288" s="25" t="n">
        <f aca="false">AK288-AO288</f>
        <v>34548.4025617786</v>
      </c>
      <c r="AR288" s="25" t="n">
        <f aca="false">AL288-AO288</f>
        <v>43952.6670133711</v>
      </c>
      <c r="AS288" s="25" t="n">
        <f aca="false">AM288-AO288</f>
        <v>64642.5376012559</v>
      </c>
      <c r="AT288" s="25" t="n">
        <f aca="false">AN288-AO288</f>
        <v>74178.8183059533</v>
      </c>
      <c r="AU288" s="25" t="n">
        <f aca="false">AP288*Datos!$D$6</f>
        <v>16726.065080191</v>
      </c>
      <c r="AV288" s="25" t="n">
        <f aca="false">AQ288*Datos!$D$6</f>
        <v>17274.2012808893</v>
      </c>
      <c r="AW288" s="25" t="n">
        <f aca="false">AR288*Datos!$D$6</f>
        <v>21976.3335066856</v>
      </c>
      <c r="AX288" s="25" t="n">
        <f aca="false">AS288*Datos!$D$6</f>
        <v>32321.268800628</v>
      </c>
      <c r="AY288" s="25" t="n">
        <f aca="false">AT288*Datos!$D$6</f>
        <v>37089.4091529766</v>
      </c>
      <c r="AZ288" s="25" t="n">
        <f aca="false">AJ288-AU288-AE288</f>
        <v>25639.1591855832</v>
      </c>
      <c r="BA288" s="25" t="n">
        <f aca="false">AK288-AV288-AF288</f>
        <v>25531.8332308571</v>
      </c>
      <c r="BB288" s="25" t="n">
        <f aca="false">AL288-AW288-AG288</f>
        <v>29378.3249864113</v>
      </c>
      <c r="BC288" s="25" t="n">
        <f aca="false">AM288-AX288-AH288</f>
        <v>38441.3589743906</v>
      </c>
      <c r="BD288" s="25" t="n">
        <f aca="false">AN288-AY288-AI288</f>
        <v>41541.4844804437</v>
      </c>
      <c r="BE288" s="25" t="n">
        <f aca="false">AZ288/Z288</f>
        <v>22836.2389410136</v>
      </c>
      <c r="BF288" s="25" t="n">
        <f aca="false">BA288/AA288</f>
        <v>19800.176146042</v>
      </c>
      <c r="BG288" s="25" t="n">
        <f aca="false">BB288/AB288</f>
        <v>19492.8805179356</v>
      </c>
      <c r="BH288" s="25" t="n">
        <f aca="false">BC288/AC288</f>
        <v>20969.3296957667</v>
      </c>
      <c r="BI288" s="25" t="n">
        <f aca="false">BD288/AD288</f>
        <v>18401.3453981425</v>
      </c>
      <c r="BJ288" s="25" t="n">
        <f aca="false">E288*AD288</f>
        <v>81179.469441659</v>
      </c>
      <c r="BK288" s="25" t="n">
        <f aca="false">0.2*C288*AD288</f>
        <v>30085.4956391864</v>
      </c>
      <c r="BL288" s="25" t="n">
        <f aca="false">BJ288+BK288</f>
        <v>111264.965080845</v>
      </c>
      <c r="BM288" s="25" t="n">
        <f aca="false">BK288*Datos!$D$6</f>
        <v>15042.7478195932</v>
      </c>
      <c r="BN288" s="25" t="n">
        <f aca="false">BL288-BM288</f>
        <v>96222.2172612522</v>
      </c>
      <c r="BO288" s="25" t="n">
        <f aca="false">BN288/AD288</f>
        <v>42622.8931619659</v>
      </c>
      <c r="BP288" s="25" t="n">
        <f aca="false">-(C288+E288)</f>
        <v>-102593.335153807</v>
      </c>
      <c r="BQ288" s="25" t="n">
        <f aca="false">BE288</f>
        <v>22836.2389410136</v>
      </c>
      <c r="BR288" s="25" t="n">
        <f aca="false">BF288</f>
        <v>19800.176146042</v>
      </c>
      <c r="BS288" s="25" t="n">
        <f aca="false">BG288</f>
        <v>19492.8805179356</v>
      </c>
      <c r="BT288" s="25" t="n">
        <f aca="false">BH288</f>
        <v>20969.3296957667</v>
      </c>
      <c r="BU288" s="25" t="n">
        <f aca="false">BI288+BO288</f>
        <v>61024.2385601084</v>
      </c>
      <c r="BV288" s="27" t="n">
        <f aca="false">IFERROR(IRR(BP288:BU288,0.1),NA())*100</f>
        <v>10.4486939760116</v>
      </c>
    </row>
    <row r="289" customFormat="false" ht="15" hidden="false" customHeight="true" outlineLevel="0" collapsed="false">
      <c r="A289" s="23" t="n">
        <v>288</v>
      </c>
      <c r="B289" s="24" t="n">
        <f aca="true">RAND()</f>
        <v>0.903563839644519</v>
      </c>
      <c r="C289" s="25" t="n">
        <f aca="false">IF(B289&lt;=(Datos!$D$14-Datos!$C$14)/(Datos!$E$14-Datos!$C$14),Datos!$C$14+SQRT((Datos!$E$14-Datos!$C$14)*(Datos!$D$14-Datos!$C$14)*B289),Datos!$E$14-SQRT((Datos!$E$14-Datos!$C$14)*(Datos!$E$14-Datos!$D$14)*(1-B289)))</f>
        <v>89242.5192341991</v>
      </c>
      <c r="D289" s="24" t="n">
        <f aca="true">RAND()</f>
        <v>0.0533466801090752</v>
      </c>
      <c r="E289" s="25" t="n">
        <f aca="false">IF(D289&lt;=(Datos!$D$15-Datos!$C$15)/(Datos!$E$15-Datos!$C$15),Datos!$C$15+SQRT((Datos!$E$15-Datos!$C$15)*(Datos!$D$15-Datos!$C$15)*D289),Datos!$E$15-SQRT((Datos!$E$15-Datos!$C$15)*(Datos!$E$15-Datos!$D$15)*(1-D289)))</f>
        <v>27000.2502363906</v>
      </c>
      <c r="F289" s="24" t="n">
        <f aca="true">RAND()</f>
        <v>0.0813621310993495</v>
      </c>
      <c r="G289" s="25" t="n">
        <f aca="false">IF(F289&lt;=(Datos!$D$19-Datos!$C$19)/(Datos!$E$19-Datos!$C$19),Datos!$C$19+SQRT((Datos!$E$19-Datos!$C$19)*(Datos!$D$19-Datos!$C$19)*F289),Datos!$E$19-SQRT((Datos!$E$19-Datos!$C$19)*(Datos!$E$19-Datos!$D$19)*(1-F289)))</f>
        <v>33493.4681428206</v>
      </c>
      <c r="H289" s="24" t="n">
        <f aca="true">RAND()</f>
        <v>0.677287392136416</v>
      </c>
      <c r="I289" s="25" t="n">
        <f aca="false">IF(H289&lt;=(Datos!$D$19-Datos!$C$19)/(Datos!$E$19-Datos!$C$19),Datos!$C$19+SQRT((Datos!$E$19-Datos!$C$19)*(Datos!$D$19-Datos!$C$19)*H289),Datos!$E$19-SQRT((Datos!$E$19-Datos!$C$19)*(Datos!$E$19-Datos!$D$19)*(1-H289)))</f>
        <v>40080.300254104</v>
      </c>
      <c r="J289" s="24" t="n">
        <f aca="true">RAND()</f>
        <v>0.495412926183519</v>
      </c>
      <c r="K289" s="25" t="n">
        <f aca="false">IF(J289&lt;=(Datos!$D$19-Datos!$C$19)/(Datos!$E$19-Datos!$C$19),Datos!$C$19+SQRT((Datos!$E$19-Datos!$C$19)*(Datos!$D$19-Datos!$C$19)*J289),Datos!$E$19-SQRT((Datos!$E$19-Datos!$C$19)*(Datos!$E$19-Datos!$D$19)*(1-J289)))</f>
        <v>38620.4372816887</v>
      </c>
      <c r="L289" s="24" t="n">
        <f aca="true">RAND()</f>
        <v>0.722257916160694</v>
      </c>
      <c r="M289" s="25" t="n">
        <f aca="false">IF(L289&lt;=(Datos!$D$19-Datos!$C$19)/(Datos!$E$19-Datos!$C$19),Datos!$C$19+SQRT((Datos!$E$19-Datos!$C$19)*(Datos!$D$19-Datos!$C$19)*L289),Datos!$E$19-SQRT((Datos!$E$19-Datos!$C$19)*(Datos!$E$19-Datos!$D$19)*(1-L289)))</f>
        <v>40435.9386191739</v>
      </c>
      <c r="N289" s="24" t="n">
        <f aca="true">RAND()</f>
        <v>0.636127471677052</v>
      </c>
      <c r="O289" s="25" t="n">
        <f aca="false">IF(N289&lt;=(Datos!$D$19-Datos!$C$19)/(Datos!$E$19-Datos!$C$19),Datos!$C$19+SQRT((Datos!$E$19-Datos!$C$19)*(Datos!$D$19-Datos!$C$19)*N289),Datos!$E$19-SQRT((Datos!$E$19-Datos!$C$19)*(Datos!$E$19-Datos!$D$19)*(1-N289)))</f>
        <v>39768.2711239788</v>
      </c>
      <c r="P289" s="24" t="n">
        <f aca="true">RAND()</f>
        <v>0.517633063991576</v>
      </c>
      <c r="Q289" s="26" t="n">
        <f aca="false">IF(P289&lt;=(Datos!$D$23-Datos!$C$23)/(Datos!$E$23-Datos!$C$23),Datos!$C$23+SQRT((Datos!$E$23-Datos!$C$23)*(Datos!$D$23-Datos!$C$23)*P289),Datos!$E$23-SQRT((Datos!$E$23-Datos!$C$23)*(Datos!$E$23-Datos!$D$23)*(1-P289)))</f>
        <v>0.150533739890934</v>
      </c>
      <c r="R289" s="24" t="n">
        <f aca="true">RAND()</f>
        <v>0.983539089398473</v>
      </c>
      <c r="S289" s="26" t="n">
        <f aca="false">IF(R289&lt;=(Datos!$D$24-Datos!$C$24)/(Datos!$E$24-Datos!$C$24),Datos!$C$24+SQRT((Datos!$E$24-Datos!$C$24)*(Datos!$D$24-Datos!$C$24)*R289),Datos!$E$24-SQRT((Datos!$E$24-Datos!$C$24)*(Datos!$E$24-Datos!$D$24)*(1-R289)))</f>
        <v>0.174556688592157</v>
      </c>
      <c r="T289" s="24" t="n">
        <f aca="true">RAND()</f>
        <v>0.0584566098162939</v>
      </c>
      <c r="U289" s="26" t="n">
        <f aca="false">IF(T289&lt;=(Datos!$D$25-Datos!$C$25)/(Datos!$E$25-Datos!$C$25),Datos!$C$25+SQRT((Datos!$E$25-Datos!$C$25)*(Datos!$D$25-Datos!$C$25)*T289),Datos!$E$25-SQRT((Datos!$E$25-Datos!$C$25)*(Datos!$E$25-Datos!$D$25)*(1-T289)))</f>
        <v>0.161079660672341</v>
      </c>
      <c r="V289" s="24" t="n">
        <f aca="true">RAND()</f>
        <v>0.411586502613382</v>
      </c>
      <c r="W289" s="26" t="n">
        <f aca="false">IF(V289&lt;=(Datos!$D$26-Datos!$C$26)/(Datos!$E$26-Datos!$C$26),Datos!$C$26+SQRT((Datos!$E$26-Datos!$C$26)*(Datos!$D$26-Datos!$C$26)*V289),Datos!$E$26-SQRT((Datos!$E$26-Datos!$C$26)*(Datos!$E$26-Datos!$D$26)*(1-V289)))</f>
        <v>0.204618866906465</v>
      </c>
      <c r="X289" s="24" t="n">
        <f aca="true">RAND()</f>
        <v>0.394043447480657</v>
      </c>
      <c r="Y289" s="26" t="n">
        <f aca="false">IF(X289&lt;=(Datos!$D$27-Datos!$C$27)/(Datos!$E$27-Datos!$C$27),Datos!$C$27+SQRT((Datos!$E$27-Datos!$C$27)*(Datos!$D$27-Datos!$C$27)*X289),Datos!$E$27-SQRT((Datos!$E$27-Datos!$C$27)*(Datos!$E$27-Datos!$D$27)*(1-X289)))</f>
        <v>0.222797155808435</v>
      </c>
      <c r="Z289" s="24" t="n">
        <f aca="false">(1+Q289)</f>
        <v>1.15053373989093</v>
      </c>
      <c r="AA289" s="24" t="n">
        <f aca="false">Z289*(1+S289)</f>
        <v>1.35136709963985</v>
      </c>
      <c r="AB289" s="24" t="n">
        <f aca="false">AA289*(1+U289)</f>
        <v>1.5690448534936</v>
      </c>
      <c r="AC289" s="24" t="n">
        <f aca="false">AB289*(1+W289)</f>
        <v>1.89010103354088</v>
      </c>
      <c r="AD289" s="24" t="n">
        <f aca="false">AC289*(1+Y289)</f>
        <v>2.31121016800437</v>
      </c>
      <c r="AE289" s="23" t="n">
        <f aca="false">E289*Q289</f>
        <v>4064.44864607494</v>
      </c>
      <c r="AF289" s="23" t="n">
        <f aca="false">AE289*(1+S289)</f>
        <v>4773.92534268666</v>
      </c>
      <c r="AG289" s="23" t="n">
        <f aca="false">AF289*(1+U289)</f>
        <v>5542.90761696171</v>
      </c>
      <c r="AH289" s="23" t="n">
        <f aca="false">AG289*(1+W289)</f>
        <v>6677.09109291163</v>
      </c>
      <c r="AI289" s="23" t="n">
        <f aca="false">AH289*(1+Y289)</f>
        <v>8164.72799748618</v>
      </c>
      <c r="AJ289" s="25" t="n">
        <f aca="false">G289*Z289</f>
        <v>38535.3651642772</v>
      </c>
      <c r="AK289" s="25" t="n">
        <f aca="false">I289*AA289</f>
        <v>54163.1991070827</v>
      </c>
      <c r="AL289" s="25" t="n">
        <f aca="false">K289*AB289</f>
        <v>60597.1983565059</v>
      </c>
      <c r="AM289" s="25" t="n">
        <f aca="false">M289*AC289</f>
        <v>76428.0093762961</v>
      </c>
      <c r="AN289" s="25" t="n">
        <f aca="false">O289*AD289</f>
        <v>91912.8325856943</v>
      </c>
      <c r="AO289" s="25" t="n">
        <f aca="false">C289/Datos!$D$8</f>
        <v>17848.5038468398</v>
      </c>
      <c r="AP289" s="25" t="n">
        <f aca="false">AJ289-AO289</f>
        <v>20686.8613174374</v>
      </c>
      <c r="AQ289" s="25" t="n">
        <f aca="false">AK289-AO289</f>
        <v>36314.6952602429</v>
      </c>
      <c r="AR289" s="25" t="n">
        <f aca="false">AL289-AO289</f>
        <v>42748.694509666</v>
      </c>
      <c r="AS289" s="25" t="n">
        <f aca="false">AM289-AO289</f>
        <v>58579.5055294563</v>
      </c>
      <c r="AT289" s="25" t="n">
        <f aca="false">AN289-AO289</f>
        <v>74064.3287388545</v>
      </c>
      <c r="AU289" s="25" t="n">
        <f aca="false">AP289*Datos!$D$6</f>
        <v>10343.4306587187</v>
      </c>
      <c r="AV289" s="25" t="n">
        <f aca="false">AQ289*Datos!$D$6</f>
        <v>18157.3476301215</v>
      </c>
      <c r="AW289" s="25" t="n">
        <f aca="false">AR289*Datos!$D$6</f>
        <v>21374.347254833</v>
      </c>
      <c r="AX289" s="25" t="n">
        <f aca="false">AS289*Datos!$D$6</f>
        <v>29289.7527647282</v>
      </c>
      <c r="AY289" s="25" t="n">
        <f aca="false">AT289*Datos!$D$6</f>
        <v>37032.1643694272</v>
      </c>
      <c r="AZ289" s="25" t="n">
        <f aca="false">AJ289-AU289-AE289</f>
        <v>24127.4858594836</v>
      </c>
      <c r="BA289" s="25" t="n">
        <f aca="false">AK289-AV289-AF289</f>
        <v>31231.9261342746</v>
      </c>
      <c r="BB289" s="25" t="n">
        <f aca="false">AL289-AW289-AG289</f>
        <v>33679.9434847111</v>
      </c>
      <c r="BC289" s="25" t="n">
        <f aca="false">AM289-AX289-AH289</f>
        <v>40461.1655186563</v>
      </c>
      <c r="BD289" s="25" t="n">
        <f aca="false">AN289-AY289-AI289</f>
        <v>46715.9402187809</v>
      </c>
      <c r="BE289" s="25" t="n">
        <f aca="false">AZ289/Z289</f>
        <v>20970.6895355983</v>
      </c>
      <c r="BF289" s="25" t="n">
        <f aca="false">BA289/AA289</f>
        <v>23111.3560057798</v>
      </c>
      <c r="BG289" s="25" t="n">
        <f aca="false">BB289/AB289</f>
        <v>21465.2521944928</v>
      </c>
      <c r="BH289" s="25" t="n">
        <f aca="false">BC289/AC289</f>
        <v>21406.879738517</v>
      </c>
      <c r="BI289" s="25" t="n">
        <f aca="false">BD289/AD289</f>
        <v>20212.7616369558</v>
      </c>
      <c r="BJ289" s="25" t="n">
        <f aca="false">E289*AD289</f>
        <v>62403.2528850083</v>
      </c>
      <c r="BK289" s="25" t="n">
        <f aca="false">0.2*C289*AD289</f>
        <v>41251.6435744813</v>
      </c>
      <c r="BL289" s="25" t="n">
        <f aca="false">BJ289+BK289</f>
        <v>103654.89645949</v>
      </c>
      <c r="BM289" s="25" t="n">
        <f aca="false">BK289*Datos!$D$6</f>
        <v>20625.8217872406</v>
      </c>
      <c r="BN289" s="25" t="n">
        <f aca="false">BL289-BM289</f>
        <v>83029.0746722489</v>
      </c>
      <c r="BO289" s="25" t="n">
        <f aca="false">BN289/AD289</f>
        <v>35924.5021598105</v>
      </c>
      <c r="BP289" s="25" t="n">
        <f aca="false">-(C289+E289)</f>
        <v>-116242.76947059</v>
      </c>
      <c r="BQ289" s="25" t="n">
        <f aca="false">BE289</f>
        <v>20970.6895355983</v>
      </c>
      <c r="BR289" s="25" t="n">
        <f aca="false">BF289</f>
        <v>23111.3560057798</v>
      </c>
      <c r="BS289" s="25" t="n">
        <f aca="false">BG289</f>
        <v>21465.2521944928</v>
      </c>
      <c r="BT289" s="25" t="n">
        <f aca="false">BH289</f>
        <v>21406.879738517</v>
      </c>
      <c r="BU289" s="25" t="n">
        <f aca="false">BI289+BO289</f>
        <v>56137.2637967663</v>
      </c>
      <c r="BV289" s="27" t="n">
        <f aca="false">IFERROR(IRR(BP289:BU289,0.1),NA())*100</f>
        <v>6.2821221683046</v>
      </c>
    </row>
    <row r="290" customFormat="false" ht="15" hidden="false" customHeight="true" outlineLevel="0" collapsed="false">
      <c r="A290" s="23" t="n">
        <v>289</v>
      </c>
      <c r="B290" s="24" t="n">
        <f aca="true">RAND()</f>
        <v>0.299394196966558</v>
      </c>
      <c r="C290" s="25" t="n">
        <f aca="false">IF(B290&lt;=(Datos!$D$14-Datos!$C$14)/(Datos!$E$14-Datos!$C$14),Datos!$C$14+SQRT((Datos!$E$14-Datos!$C$14)*(Datos!$D$14-Datos!$C$14)*B290),Datos!$E$14-SQRT((Datos!$E$14-Datos!$C$14)*(Datos!$E$14-Datos!$D$14)*(1-B290)))</f>
        <v>71004.7079055904</v>
      </c>
      <c r="D290" s="24" t="n">
        <f aca="true">RAND()</f>
        <v>0.673105192846966</v>
      </c>
      <c r="E290" s="25" t="n">
        <f aca="false">IF(D290&lt;=(Datos!$D$15-Datos!$C$15)/(Datos!$E$15-Datos!$C$15),Datos!$C$15+SQRT((Datos!$E$15-Datos!$C$15)*(Datos!$D$15-Datos!$C$15)*D290),Datos!$E$15-SQRT((Datos!$E$15-Datos!$C$15)*(Datos!$E$15-Datos!$D$15)*(1-D290)))</f>
        <v>32997.5560642762</v>
      </c>
      <c r="F290" s="24" t="n">
        <f aca="true">RAND()</f>
        <v>0.695459858889405</v>
      </c>
      <c r="G290" s="25" t="n">
        <f aca="false">IF(F290&lt;=(Datos!$D$19-Datos!$C$19)/(Datos!$E$19-Datos!$C$19),Datos!$C$19+SQRT((Datos!$E$19-Datos!$C$19)*(Datos!$D$19-Datos!$C$19)*F290),Datos!$E$19-SQRT((Datos!$E$19-Datos!$C$19)*(Datos!$E$19-Datos!$D$19)*(1-F290)))</f>
        <v>40220.8253240445</v>
      </c>
      <c r="H290" s="24" t="n">
        <f aca="true">RAND()</f>
        <v>0.566386563350013</v>
      </c>
      <c r="I290" s="25" t="n">
        <f aca="false">IF(H290&lt;=(Datos!$D$19-Datos!$C$19)/(Datos!$E$19-Datos!$C$19),Datos!$C$19+SQRT((Datos!$E$19-Datos!$C$19)*(Datos!$D$19-Datos!$C$19)*H290),Datos!$E$19-SQRT((Datos!$E$19-Datos!$C$19)*(Datos!$E$19-Datos!$D$19)*(1-H290)))</f>
        <v>39217.2655653671</v>
      </c>
      <c r="J290" s="24" t="n">
        <f aca="true">RAND()</f>
        <v>0.135455918358502</v>
      </c>
      <c r="K290" s="25" t="n">
        <f aca="false">IF(J290&lt;=(Datos!$D$19-Datos!$C$19)/(Datos!$E$19-Datos!$C$19),Datos!$C$19+SQRT((Datos!$E$19-Datos!$C$19)*(Datos!$D$19-Datos!$C$19)*J290),Datos!$E$19-SQRT((Datos!$E$19-Datos!$C$19)*(Datos!$E$19-Datos!$D$19)*(1-J290)))</f>
        <v>34507.5922346387</v>
      </c>
      <c r="L290" s="24" t="n">
        <f aca="true">RAND()</f>
        <v>0.0278097180412026</v>
      </c>
      <c r="M290" s="25" t="n">
        <f aca="false">IF(L290&lt;=(Datos!$D$19-Datos!$C$19)/(Datos!$E$19-Datos!$C$19),Datos!$C$19+SQRT((Datos!$E$19-Datos!$C$19)*(Datos!$D$19-Datos!$C$19)*L290),Datos!$E$19-SQRT((Datos!$E$19-Datos!$C$19)*(Datos!$E$19-Datos!$D$19)*(1-L290)))</f>
        <v>32042.4146753733</v>
      </c>
      <c r="N290" s="24" t="n">
        <f aca="true">RAND()</f>
        <v>0.0723895806011719</v>
      </c>
      <c r="O290" s="25" t="n">
        <f aca="false">IF(N290&lt;=(Datos!$D$19-Datos!$C$19)/(Datos!$E$19-Datos!$C$19),Datos!$C$19+SQRT((Datos!$E$19-Datos!$C$19)*(Datos!$D$19-Datos!$C$19)*N290),Datos!$E$19-SQRT((Datos!$E$19-Datos!$C$19)*(Datos!$E$19-Datos!$D$19)*(1-N290)))</f>
        <v>33295.2142707532</v>
      </c>
      <c r="P290" s="24" t="n">
        <f aca="true">RAND()</f>
        <v>0.133445163401225</v>
      </c>
      <c r="Q290" s="26" t="n">
        <f aca="false">IF(P290&lt;=(Datos!$D$23-Datos!$C$23)/(Datos!$E$23-Datos!$C$23),Datos!$C$23+SQRT((Datos!$E$23-Datos!$C$23)*(Datos!$D$23-Datos!$C$23)*P290),Datos!$E$23-SQRT((Datos!$E$23-Datos!$C$23)*(Datos!$E$23-Datos!$D$23)*(1-P290)))</f>
        <v>0.135498428763014</v>
      </c>
      <c r="R290" s="24" t="n">
        <f aca="true">RAND()</f>
        <v>0.407544041438201</v>
      </c>
      <c r="S290" s="26" t="n">
        <f aca="false">IF(R290&lt;=(Datos!$D$24-Datos!$C$24)/(Datos!$E$24-Datos!$C$24),Datos!$C$24+SQRT((Datos!$E$24-Datos!$C$24)*(Datos!$D$24-Datos!$C$24)*R290),Datos!$E$24-SQRT((Datos!$E$24-Datos!$C$24)*(Datos!$E$24-Datos!$D$24)*(1-R290)))</f>
        <v>0.147084668626158</v>
      </c>
      <c r="T290" s="24" t="n">
        <f aca="true">RAND()</f>
        <v>0.73361960660552</v>
      </c>
      <c r="U290" s="26" t="n">
        <f aca="false">IF(T290&lt;=(Datos!$D$25-Datos!$C$25)/(Datos!$E$25-Datos!$C$25),Datos!$C$25+SQRT((Datos!$E$25-Datos!$C$25)*(Datos!$D$25-Datos!$C$25)*T290),Datos!$E$25-SQRT((Datos!$E$25-Datos!$C$25)*(Datos!$E$25-Datos!$D$25)*(1-T290)))</f>
        <v>0.192689469036569</v>
      </c>
      <c r="V290" s="24" t="n">
        <f aca="true">RAND()</f>
        <v>0.462195871258274</v>
      </c>
      <c r="W290" s="26" t="n">
        <f aca="false">IF(V290&lt;=(Datos!$D$26-Datos!$C$26)/(Datos!$E$26-Datos!$C$26),Datos!$C$26+SQRT((Datos!$E$26-Datos!$C$26)*(Datos!$D$26-Datos!$C$26)*V290),Datos!$E$26-SQRT((Datos!$E$26-Datos!$C$26)*(Datos!$E$26-Datos!$D$26)*(1-V290)))</f>
        <v>0.206614352020558</v>
      </c>
      <c r="X290" s="24" t="n">
        <f aca="true">RAND()</f>
        <v>0.688414515376516</v>
      </c>
      <c r="Y290" s="26" t="n">
        <f aca="false">IF(X290&lt;=(Datos!$D$27-Datos!$C$27)/(Datos!$E$27-Datos!$C$27),Datos!$C$27+SQRT((Datos!$E$27-Datos!$C$27)*(Datos!$D$27-Datos!$C$27)*X290),Datos!$E$27-SQRT((Datos!$E$27-Datos!$C$27)*(Datos!$E$27-Datos!$D$27)*(1-X290)))</f>
        <v>0.238980960311499</v>
      </c>
      <c r="Z290" s="24" t="n">
        <f aca="false">(1+Q290)</f>
        <v>1.13549842876301</v>
      </c>
      <c r="AA290" s="24" t="n">
        <f aca="false">Z290*(1+S290)</f>
        <v>1.30251283888314</v>
      </c>
      <c r="AB290" s="24" t="n">
        <f aca="false">AA290*(1+U290)</f>
        <v>1.55349334622085</v>
      </c>
      <c r="AC290" s="24" t="n">
        <f aca="false">AB290*(1+W290)</f>
        <v>1.87446736731852</v>
      </c>
      <c r="AD290" s="24" t="n">
        <f aca="false">AC290*(1+Y290)</f>
        <v>2.32242937883287</v>
      </c>
      <c r="AE290" s="23" t="n">
        <f aca="false">E290*Q290</f>
        <v>4471.11699972887</v>
      </c>
      <c r="AF290" s="23" t="n">
        <f aca="false">AE290*(1+S290)</f>
        <v>5128.74976202277</v>
      </c>
      <c r="AG290" s="23" t="n">
        <f aca="false">AF290*(1+U290)</f>
        <v>6117.00583048837</v>
      </c>
      <c r="AH290" s="23" t="n">
        <f aca="false">AG290*(1+W290)</f>
        <v>7380.8670264607</v>
      </c>
      <c r="AI290" s="23" t="n">
        <f aca="false">AH290*(1+Y290)</f>
        <v>9144.75371637576</v>
      </c>
      <c r="AJ290" s="25" t="n">
        <f aca="false">G290*Z290</f>
        <v>45670.6839590041</v>
      </c>
      <c r="AK290" s="25" t="n">
        <f aca="false">I290*AA290</f>
        <v>51080.9919047805</v>
      </c>
      <c r="AL290" s="25" t="n">
        <f aca="false">K290*AB290</f>
        <v>53607.3149306135</v>
      </c>
      <c r="AM290" s="25" t="n">
        <f aca="false">M290*AC290</f>
        <v>60062.4606790754</v>
      </c>
      <c r="AN290" s="25" t="n">
        <f aca="false">O290*AD290</f>
        <v>77325.7837969327</v>
      </c>
      <c r="AO290" s="25" t="n">
        <f aca="false">C290/Datos!$D$8</f>
        <v>14200.9415811181</v>
      </c>
      <c r="AP290" s="25" t="n">
        <f aca="false">AJ290-AO290</f>
        <v>31469.742377886</v>
      </c>
      <c r="AQ290" s="25" t="n">
        <f aca="false">AK290-AO290</f>
        <v>36880.0503236624</v>
      </c>
      <c r="AR290" s="25" t="n">
        <f aca="false">AL290-AO290</f>
        <v>39406.3733494955</v>
      </c>
      <c r="AS290" s="25" t="n">
        <f aca="false">AM290-AO290</f>
        <v>45861.5190979573</v>
      </c>
      <c r="AT290" s="25" t="n">
        <f aca="false">AN290-AO290</f>
        <v>63124.8422158146</v>
      </c>
      <c r="AU290" s="25" t="n">
        <f aca="false">AP290*Datos!$D$6</f>
        <v>15734.871188943</v>
      </c>
      <c r="AV290" s="25" t="n">
        <f aca="false">AQ290*Datos!$D$6</f>
        <v>18440.0251618312</v>
      </c>
      <c r="AW290" s="25" t="n">
        <f aca="false">AR290*Datos!$D$6</f>
        <v>19703.1866747477</v>
      </c>
      <c r="AX290" s="25" t="n">
        <f aca="false">AS290*Datos!$D$6</f>
        <v>22930.7595489787</v>
      </c>
      <c r="AY290" s="25" t="n">
        <f aca="false">AT290*Datos!$D$6</f>
        <v>31562.4211079073</v>
      </c>
      <c r="AZ290" s="25" t="n">
        <f aca="false">AJ290-AU290-AE290</f>
        <v>25464.6957703322</v>
      </c>
      <c r="BA290" s="25" t="n">
        <f aca="false">AK290-AV290-AF290</f>
        <v>27512.2169809265</v>
      </c>
      <c r="BB290" s="25" t="n">
        <f aca="false">AL290-AW290-AG290</f>
        <v>27787.1224253774</v>
      </c>
      <c r="BC290" s="25" t="n">
        <f aca="false">AM290-AX290-AH290</f>
        <v>29750.834103636</v>
      </c>
      <c r="BD290" s="25" t="n">
        <f aca="false">AN290-AY290-AI290</f>
        <v>36618.6089726496</v>
      </c>
      <c r="BE290" s="25" t="n">
        <f aca="false">AZ290/Z290</f>
        <v>22426.0070514346</v>
      </c>
      <c r="BF290" s="25" t="n">
        <f aca="false">BA290/AA290</f>
        <v>21122.4151959356</v>
      </c>
      <c r="BG290" s="25" t="n">
        <f aca="false">BB290/AB290</f>
        <v>17886.8628520197</v>
      </c>
      <c r="BH290" s="25" t="n">
        <f aca="false">BC290/AC290</f>
        <v>15871.6201852025</v>
      </c>
      <c r="BI290" s="25" t="n">
        <f aca="false">BD290/AD290</f>
        <v>15767.3724361221</v>
      </c>
      <c r="BJ290" s="25" t="n">
        <f aca="false">E290*AD290</f>
        <v>76634.4936333597</v>
      </c>
      <c r="BK290" s="25" t="n">
        <f aca="false">0.2*C290*AD290</f>
        <v>32980.6839350779</v>
      </c>
      <c r="BL290" s="25" t="n">
        <f aca="false">BJ290+BK290</f>
        <v>109615.177568438</v>
      </c>
      <c r="BM290" s="25" t="n">
        <f aca="false">BK290*Datos!$D$6</f>
        <v>16490.341967539</v>
      </c>
      <c r="BN290" s="25" t="n">
        <f aca="false">BL290-BM290</f>
        <v>93124.8356008987</v>
      </c>
      <c r="BO290" s="25" t="n">
        <f aca="false">BN290/AD290</f>
        <v>40098.0268548352</v>
      </c>
      <c r="BP290" s="25" t="n">
        <f aca="false">-(C290+E290)</f>
        <v>-104002.263969867</v>
      </c>
      <c r="BQ290" s="25" t="n">
        <f aca="false">BE290</f>
        <v>22426.0070514346</v>
      </c>
      <c r="BR290" s="25" t="n">
        <f aca="false">BF290</f>
        <v>21122.4151959356</v>
      </c>
      <c r="BS290" s="25" t="n">
        <f aca="false">BG290</f>
        <v>17886.8628520197</v>
      </c>
      <c r="BT290" s="25" t="n">
        <f aca="false">BH290</f>
        <v>15871.6201852025</v>
      </c>
      <c r="BU290" s="25" t="n">
        <f aca="false">BI290+BO290</f>
        <v>55865.3992909574</v>
      </c>
      <c r="BV290" s="27" t="n">
        <f aca="false">IFERROR(IRR(BP290:BU290,0.1),NA())*100</f>
        <v>7.60485841471414</v>
      </c>
    </row>
    <row r="291" customFormat="false" ht="15" hidden="false" customHeight="true" outlineLevel="0" collapsed="false">
      <c r="A291" s="23" t="n">
        <v>290</v>
      </c>
      <c r="B291" s="24" t="n">
        <f aca="true">RAND()</f>
        <v>0.820473659716354</v>
      </c>
      <c r="C291" s="25" t="n">
        <f aca="false">IF(B291&lt;=(Datos!$D$14-Datos!$C$14)/(Datos!$E$14-Datos!$C$14),Datos!$C$14+SQRT((Datos!$E$14-Datos!$C$14)*(Datos!$D$14-Datos!$C$14)*B291),Datos!$E$14-SQRT((Datos!$E$14-Datos!$C$14)*(Datos!$E$14-Datos!$D$14)*(1-B291)))</f>
        <v>85322.4113581156</v>
      </c>
      <c r="D291" s="24" t="n">
        <f aca="true">RAND()</f>
        <v>0.108395505617098</v>
      </c>
      <c r="E291" s="25" t="n">
        <f aca="false">IF(D291&lt;=(Datos!$D$15-Datos!$C$15)/(Datos!$E$15-Datos!$C$15),Datos!$C$15+SQRT((Datos!$E$15-Datos!$C$15)*(Datos!$D$15-Datos!$C$15)*D291),Datos!$E$15-SQRT((Datos!$E$15-Datos!$C$15)*(Datos!$E$15-Datos!$D$15)*(1-D291)))</f>
        <v>27851.2563759302</v>
      </c>
      <c r="F291" s="24" t="n">
        <f aca="true">RAND()</f>
        <v>0.838850136641055</v>
      </c>
      <c r="G291" s="25" t="n">
        <f aca="false">IF(F291&lt;=(Datos!$D$19-Datos!$C$19)/(Datos!$E$19-Datos!$C$19),Datos!$C$19+SQRT((Datos!$E$19-Datos!$C$19)*(Datos!$D$19-Datos!$C$19)*F291),Datos!$E$19-SQRT((Datos!$E$19-Datos!$C$19)*(Datos!$E$19-Datos!$D$19)*(1-F291)))</f>
        <v>41523.4730330514</v>
      </c>
      <c r="H291" s="24" t="n">
        <f aca="true">RAND()</f>
        <v>0.602030358179942</v>
      </c>
      <c r="I291" s="25" t="n">
        <f aca="false">IF(H291&lt;=(Datos!$D$19-Datos!$C$19)/(Datos!$E$19-Datos!$C$19),Datos!$C$19+SQRT((Datos!$E$19-Datos!$C$19)*(Datos!$D$19-Datos!$C$19)*H291),Datos!$E$19-SQRT((Datos!$E$19-Datos!$C$19)*(Datos!$E$19-Datos!$D$19)*(1-H291)))</f>
        <v>39502.8708150217</v>
      </c>
      <c r="J291" s="24" t="n">
        <f aca="true">RAND()</f>
        <v>0.590701854711614</v>
      </c>
      <c r="K291" s="25" t="n">
        <f aca="false">IF(J291&lt;=(Datos!$D$19-Datos!$C$19)/(Datos!$E$19-Datos!$C$19),Datos!$C$19+SQRT((Datos!$E$19-Datos!$C$19)*(Datos!$D$19-Datos!$C$19)*J291),Datos!$E$19-SQRT((Datos!$E$19-Datos!$C$19)*(Datos!$E$19-Datos!$D$19)*(1-J291)))</f>
        <v>39413.0376715884</v>
      </c>
      <c r="L291" s="24" t="n">
        <f aca="true">RAND()</f>
        <v>0.364210869827592</v>
      </c>
      <c r="M291" s="25" t="n">
        <f aca="false">IF(L291&lt;=(Datos!$D$19-Datos!$C$19)/(Datos!$E$19-Datos!$C$19),Datos!$C$19+SQRT((Datos!$E$19-Datos!$C$19)*(Datos!$D$19-Datos!$C$19)*L291),Datos!$E$19-SQRT((Datos!$E$19-Datos!$C$19)*(Datos!$E$19-Datos!$D$19)*(1-L291)))</f>
        <v>37391.321294203</v>
      </c>
      <c r="N291" s="24" t="n">
        <f aca="true">RAND()</f>
        <v>0.798541923610252</v>
      </c>
      <c r="O291" s="25" t="n">
        <f aca="false">IF(N291&lt;=(Datos!$D$19-Datos!$C$19)/(Datos!$E$19-Datos!$C$19),Datos!$C$19+SQRT((Datos!$E$19-Datos!$C$19)*(Datos!$D$19-Datos!$C$19)*N291),Datos!$E$19-SQRT((Datos!$E$19-Datos!$C$19)*(Datos!$E$19-Datos!$D$19)*(1-N291)))</f>
        <v>41112.9245274588</v>
      </c>
      <c r="P291" s="24" t="n">
        <f aca="true">RAND()</f>
        <v>0.0275124140193759</v>
      </c>
      <c r="Q291" s="26" t="n">
        <f aca="false">IF(P291&lt;=(Datos!$D$23-Datos!$C$23)/(Datos!$E$23-Datos!$C$23),Datos!$C$23+SQRT((Datos!$E$23-Datos!$C$23)*(Datos!$D$23-Datos!$C$23)*P291),Datos!$E$23-SQRT((Datos!$E$23-Datos!$C$23)*(Datos!$E$23-Datos!$D$23)*(1-P291)))</f>
        <v>0.127037211467256</v>
      </c>
      <c r="R291" s="24" t="n">
        <f aca="true">RAND()</f>
        <v>0.992551923872197</v>
      </c>
      <c r="S291" s="26" t="n">
        <f aca="false">IF(R291&lt;=(Datos!$D$24-Datos!$C$24)/(Datos!$E$24-Datos!$C$24),Datos!$C$24+SQRT((Datos!$E$24-Datos!$C$24)*(Datos!$D$24-Datos!$C$24)*R291),Datos!$E$24-SQRT((Datos!$E$24-Datos!$C$24)*(Datos!$E$24-Datos!$D$24)*(1-R291)))</f>
        <v>0.176338506175064</v>
      </c>
      <c r="T291" s="24" t="n">
        <f aca="true">RAND()</f>
        <v>0.776946472881385</v>
      </c>
      <c r="U291" s="26" t="n">
        <f aca="false">IF(T291&lt;=(Datos!$D$25-Datos!$C$25)/(Datos!$E$25-Datos!$C$25),Datos!$C$25+SQRT((Datos!$E$25-Datos!$C$25)*(Datos!$D$25-Datos!$C$25)*T291),Datos!$E$25-SQRT((Datos!$E$25-Datos!$C$25)*(Datos!$E$25-Datos!$D$25)*(1-T291)))</f>
        <v>0.195009004102835</v>
      </c>
      <c r="V291" s="24" t="n">
        <f aca="true">RAND()</f>
        <v>0.606002848534294</v>
      </c>
      <c r="W291" s="26" t="n">
        <f aca="false">IF(V291&lt;=(Datos!$D$26-Datos!$C$26)/(Datos!$E$26-Datos!$C$26),Datos!$C$26+SQRT((Datos!$E$26-Datos!$C$26)*(Datos!$D$26-Datos!$C$26)*V291),Datos!$E$26-SQRT((Datos!$E$26-Datos!$C$26)*(Datos!$E$26-Datos!$D$26)*(1-V291)))</f>
        <v>0.212865244983574</v>
      </c>
      <c r="X291" s="24" t="n">
        <f aca="true">RAND()</f>
        <v>0.382280926092989</v>
      </c>
      <c r="Y291" s="26" t="n">
        <f aca="false">IF(X291&lt;=(Datos!$D$27-Datos!$C$27)/(Datos!$E$27-Datos!$C$27),Datos!$C$27+SQRT((Datos!$E$27-Datos!$C$27)*(Datos!$D$27-Datos!$C$27)*X291),Datos!$E$27-SQRT((Datos!$E$27-Datos!$C$27)*(Datos!$E$27-Datos!$D$27)*(1-X291)))</f>
        <v>0.222244627963298</v>
      </c>
      <c r="Z291" s="24" t="n">
        <f aca="false">(1+Q291)</f>
        <v>1.12703721146726</v>
      </c>
      <c r="AA291" s="24" t="n">
        <f aca="false">Z291*(1+S291)</f>
        <v>1.3257772697411</v>
      </c>
      <c r="AB291" s="24" t="n">
        <f aca="false">AA291*(1+U291)</f>
        <v>1.58431577477549</v>
      </c>
      <c r="AC291" s="24" t="n">
        <f aca="false">AB291*(1+W291)</f>
        <v>1.92156154030441</v>
      </c>
      <c r="AD291" s="24" t="n">
        <f aca="false">AC291*(1+Y291)</f>
        <v>2.34861826993795</v>
      </c>
      <c r="AE291" s="23" t="n">
        <f aca="false">E291*Q291</f>
        <v>3538.1459458578</v>
      </c>
      <c r="AF291" s="23" t="n">
        <f aca="false">AE291*(1+S291)</f>
        <v>4162.05731657972</v>
      </c>
      <c r="AG291" s="23" t="n">
        <f aca="false">AF291*(1+U291)</f>
        <v>4973.69596890485</v>
      </c>
      <c r="AH291" s="23" t="n">
        <f aca="false">AG291*(1+W291)</f>
        <v>6032.42297979959</v>
      </c>
      <c r="AI291" s="23" t="n">
        <f aca="false">AH291*(1+Y291)</f>
        <v>7373.0965806624</v>
      </c>
      <c r="AJ291" s="25" t="n">
        <f aca="false">G291*Z291</f>
        <v>46798.499257606</v>
      </c>
      <c r="AK291" s="25" t="n">
        <f aca="false">I291*AA291</f>
        <v>52372.0082160749</v>
      </c>
      <c r="AL291" s="25" t="n">
        <f aca="false">K291*AB291</f>
        <v>62442.6973149181</v>
      </c>
      <c r="AM291" s="25" t="n">
        <f aca="false">M291*AC291</f>
        <v>71849.724940106</v>
      </c>
      <c r="AN291" s="25" t="n">
        <f aca="false">O291*AD291</f>
        <v>96558.5656757699</v>
      </c>
      <c r="AO291" s="25" t="n">
        <f aca="false">C291/Datos!$D$8</f>
        <v>17064.4822716231</v>
      </c>
      <c r="AP291" s="25" t="n">
        <f aca="false">AJ291-AO291</f>
        <v>29734.0169859829</v>
      </c>
      <c r="AQ291" s="25" t="n">
        <f aca="false">AK291-AO291</f>
        <v>35307.5259444518</v>
      </c>
      <c r="AR291" s="25" t="n">
        <f aca="false">AL291-AO291</f>
        <v>45378.215043295</v>
      </c>
      <c r="AS291" s="25" t="n">
        <f aca="false">AM291-AO291</f>
        <v>54785.2426684829</v>
      </c>
      <c r="AT291" s="25" t="n">
        <f aca="false">AN291-AO291</f>
        <v>79494.0834041468</v>
      </c>
      <c r="AU291" s="25" t="n">
        <f aca="false">AP291*Datos!$D$6</f>
        <v>14867.0084929915</v>
      </c>
      <c r="AV291" s="25" t="n">
        <f aca="false">AQ291*Datos!$D$6</f>
        <v>17653.7629722259</v>
      </c>
      <c r="AW291" s="25" t="n">
        <f aca="false">AR291*Datos!$D$6</f>
        <v>22689.1075216475</v>
      </c>
      <c r="AX291" s="25" t="n">
        <f aca="false">AS291*Datos!$D$6</f>
        <v>27392.6213342414</v>
      </c>
      <c r="AY291" s="25" t="n">
        <f aca="false">AT291*Datos!$D$6</f>
        <v>39747.0417020734</v>
      </c>
      <c r="AZ291" s="25" t="n">
        <f aca="false">AJ291-AU291-AE291</f>
        <v>28393.3448187568</v>
      </c>
      <c r="BA291" s="25" t="n">
        <f aca="false">AK291-AV291-AF291</f>
        <v>30556.1879272693</v>
      </c>
      <c r="BB291" s="25" t="n">
        <f aca="false">AL291-AW291-AG291</f>
        <v>34779.8938243658</v>
      </c>
      <c r="BC291" s="25" t="n">
        <f aca="false">AM291-AX291-AH291</f>
        <v>38424.680626065</v>
      </c>
      <c r="BD291" s="25" t="n">
        <f aca="false">AN291-AY291-AI291</f>
        <v>49438.4273930341</v>
      </c>
      <c r="BE291" s="25" t="n">
        <f aca="false">AZ291/Z291</f>
        <v>25192.9080334378</v>
      </c>
      <c r="BF291" s="25" t="n">
        <f aca="false">BA291/AA291</f>
        <v>23047.7536647135</v>
      </c>
      <c r="BG291" s="25" t="n">
        <f aca="false">BB291/AB291</f>
        <v>21952.6273600945</v>
      </c>
      <c r="BH291" s="25" t="n">
        <f aca="false">BC291/AC291</f>
        <v>19996.5912202727</v>
      </c>
      <c r="BI291" s="25" t="n">
        <f aca="false">BD291/AD291</f>
        <v>21050.0054546285</v>
      </c>
      <c r="BJ291" s="25" t="n">
        <f aca="false">E291*AD291</f>
        <v>65411.9695652354</v>
      </c>
      <c r="BK291" s="25" t="n">
        <f aca="false">0.2*C291*AD291</f>
        <v>40077.9548301663</v>
      </c>
      <c r="BL291" s="25" t="n">
        <f aca="false">BJ291+BK291</f>
        <v>105489.924395402</v>
      </c>
      <c r="BM291" s="25" t="n">
        <f aca="false">BK291*Datos!$D$6</f>
        <v>20038.9774150832</v>
      </c>
      <c r="BN291" s="25" t="n">
        <f aca="false">BL291-BM291</f>
        <v>85450.9469803186</v>
      </c>
      <c r="BO291" s="25" t="n">
        <f aca="false">BN291/AD291</f>
        <v>36383.4975117417</v>
      </c>
      <c r="BP291" s="25" t="n">
        <f aca="false">-(C291+E291)</f>
        <v>-113173.667734046</v>
      </c>
      <c r="BQ291" s="25" t="n">
        <f aca="false">BE291</f>
        <v>25192.9080334378</v>
      </c>
      <c r="BR291" s="25" t="n">
        <f aca="false">BF291</f>
        <v>23047.7536647135</v>
      </c>
      <c r="BS291" s="25" t="n">
        <f aca="false">BG291</f>
        <v>21952.6273600945</v>
      </c>
      <c r="BT291" s="25" t="n">
        <f aca="false">BH291</f>
        <v>19996.5912202727</v>
      </c>
      <c r="BU291" s="25" t="n">
        <f aca="false">BI291+BO291</f>
        <v>57433.5029663703</v>
      </c>
      <c r="BV291" s="27" t="n">
        <f aca="false">IFERROR(IRR(BP291:BU291,0.1),NA())*100</f>
        <v>8.33173484990487</v>
      </c>
    </row>
    <row r="292" customFormat="false" ht="15" hidden="false" customHeight="true" outlineLevel="0" collapsed="false">
      <c r="A292" s="23" t="n">
        <v>291</v>
      </c>
      <c r="B292" s="24" t="n">
        <f aca="true">RAND()</f>
        <v>0.250458793135711</v>
      </c>
      <c r="C292" s="25" t="n">
        <f aca="false">IF(B292&lt;=(Datos!$D$14-Datos!$C$14)/(Datos!$E$14-Datos!$C$14),Datos!$C$14+SQRT((Datos!$E$14-Datos!$C$14)*(Datos!$D$14-Datos!$C$14)*B292),Datos!$E$14-SQRT((Datos!$E$14-Datos!$C$14)*(Datos!$E$14-Datos!$D$14)*(1-B292)))</f>
        <v>70009.1772664179</v>
      </c>
      <c r="D292" s="24" t="n">
        <f aca="true">RAND()</f>
        <v>0.119815400918886</v>
      </c>
      <c r="E292" s="25" t="n">
        <f aca="false">IF(D292&lt;=(Datos!$D$15-Datos!$C$15)/(Datos!$E$15-Datos!$C$15),Datos!$C$15+SQRT((Datos!$E$15-Datos!$C$15)*(Datos!$D$15-Datos!$C$15)*D292),Datos!$E$15-SQRT((Datos!$E$15-Datos!$C$15)*(Datos!$E$15-Datos!$D$15)*(1-D292)))</f>
        <v>27997.6916233856</v>
      </c>
      <c r="F292" s="24" t="n">
        <f aca="true">RAND()</f>
        <v>0.268891086769347</v>
      </c>
      <c r="G292" s="25" t="n">
        <f aca="false">IF(F292&lt;=(Datos!$D$19-Datos!$C$19)/(Datos!$E$19-Datos!$C$19),Datos!$C$19+SQRT((Datos!$E$19-Datos!$C$19)*(Datos!$D$19-Datos!$C$19)*F292),Datos!$E$19-SQRT((Datos!$E$19-Datos!$C$19)*(Datos!$E$19-Datos!$D$19)*(1-F292)))</f>
        <v>36350.8789167644</v>
      </c>
      <c r="H292" s="24" t="n">
        <f aca="true">RAND()</f>
        <v>0.159130876844122</v>
      </c>
      <c r="I292" s="25" t="n">
        <f aca="false">IF(H292&lt;=(Datos!$D$19-Datos!$C$19)/(Datos!$E$19-Datos!$C$19),Datos!$C$19+SQRT((Datos!$E$19-Datos!$C$19)*(Datos!$D$19-Datos!$C$19)*H292),Datos!$E$19-SQRT((Datos!$E$19-Datos!$C$19)*(Datos!$E$19-Datos!$D$19)*(1-H292)))</f>
        <v>34885.6556905515</v>
      </c>
      <c r="J292" s="24" t="n">
        <f aca="true">RAND()</f>
        <v>0.687385657217302</v>
      </c>
      <c r="K292" s="25" t="n">
        <f aca="false">IF(J292&lt;=(Datos!$D$19-Datos!$C$19)/(Datos!$E$19-Datos!$C$19),Datos!$C$19+SQRT((Datos!$E$19-Datos!$C$19)*(Datos!$D$19-Datos!$C$19)*J292),Datos!$E$19-SQRT((Datos!$E$19-Datos!$C$19)*(Datos!$E$19-Datos!$D$19)*(1-J292)))</f>
        <v>40157.8852028579</v>
      </c>
      <c r="L292" s="24" t="n">
        <f aca="true">RAND()</f>
        <v>0.848898492351937</v>
      </c>
      <c r="M292" s="25" t="n">
        <f aca="false">IF(L292&lt;=(Datos!$D$19-Datos!$C$19)/(Datos!$E$19-Datos!$C$19),Datos!$C$19+SQRT((Datos!$E$19-Datos!$C$19)*(Datos!$D$19-Datos!$C$19)*L292),Datos!$E$19-SQRT((Datos!$E$19-Datos!$C$19)*(Datos!$E$19-Datos!$D$19)*(1-L292)))</f>
        <v>41633.6053300891</v>
      </c>
      <c r="N292" s="24" t="n">
        <f aca="true">RAND()</f>
        <v>0.572329077525036</v>
      </c>
      <c r="O292" s="25" t="n">
        <f aca="false">IF(N292&lt;=(Datos!$D$19-Datos!$C$19)/(Datos!$E$19-Datos!$C$19),Datos!$C$19+SQRT((Datos!$E$19-Datos!$C$19)*(Datos!$D$19-Datos!$C$19)*N292),Datos!$E$19-SQRT((Datos!$E$19-Datos!$C$19)*(Datos!$E$19-Datos!$D$19)*(1-N292)))</f>
        <v>39265.4930591283</v>
      </c>
      <c r="P292" s="24" t="n">
        <f aca="true">RAND()</f>
        <v>0.149662909585409</v>
      </c>
      <c r="Q292" s="26" t="n">
        <f aca="false">IF(P292&lt;=(Datos!$D$23-Datos!$C$23)/(Datos!$E$23-Datos!$C$23),Datos!$C$23+SQRT((Datos!$E$23-Datos!$C$23)*(Datos!$D$23-Datos!$C$23)*P292),Datos!$E$23-SQRT((Datos!$E$23-Datos!$C$23)*(Datos!$E$23-Datos!$D$23)*(1-P292)))</f>
        <v>0.136413203138137</v>
      </c>
      <c r="R292" s="24" t="n">
        <f aca="true">RAND()</f>
        <v>0.509747235487638</v>
      </c>
      <c r="S292" s="26" t="n">
        <f aca="false">IF(R292&lt;=(Datos!$D$24-Datos!$C$24)/(Datos!$E$24-Datos!$C$24),Datos!$C$24+SQRT((Datos!$E$24-Datos!$C$24)*(Datos!$D$24-Datos!$C$24)*R292),Datos!$E$24-SQRT((Datos!$E$24-Datos!$C$24)*(Datos!$E$24-Datos!$D$24)*(1-R292)))</f>
        <v>0.150293856256285</v>
      </c>
      <c r="T292" s="24" t="n">
        <f aca="true">RAND()</f>
        <v>0.750296886815047</v>
      </c>
      <c r="U292" s="26" t="n">
        <f aca="false">IF(T292&lt;=(Datos!$D$25-Datos!$C$25)/(Datos!$E$25-Datos!$C$25),Datos!$C$25+SQRT((Datos!$E$25-Datos!$C$25)*(Datos!$D$25-Datos!$C$25)*T292),Datos!$E$25-SQRT((Datos!$E$25-Datos!$C$25)*(Datos!$E$25-Datos!$D$25)*(1-T292)))</f>
        <v>0.193558201329753</v>
      </c>
      <c r="V292" s="24" t="n">
        <f aca="true">RAND()</f>
        <v>0.137378785215741</v>
      </c>
      <c r="W292" s="26" t="n">
        <f aca="false">IF(V292&lt;=(Datos!$D$26-Datos!$C$26)/(Datos!$E$26-Datos!$C$26),Datos!$C$26+SQRT((Datos!$E$26-Datos!$C$26)*(Datos!$D$26-Datos!$C$26)*V292),Datos!$E$26-SQRT((Datos!$E$26-Datos!$C$26)*(Datos!$E$26-Datos!$D$26)*(1-V292)))</f>
        <v>0.19386831998845</v>
      </c>
      <c r="X292" s="24" t="n">
        <f aca="true">RAND()</f>
        <v>0.48721686584647</v>
      </c>
      <c r="Y292" s="26" t="n">
        <f aca="false">IF(X292&lt;=(Datos!$D$27-Datos!$C$27)/(Datos!$E$27-Datos!$C$27),Datos!$C$27+SQRT((Datos!$E$27-Datos!$C$27)*(Datos!$D$27-Datos!$C$27)*X292),Datos!$E$27-SQRT((Datos!$E$27-Datos!$C$27)*(Datos!$E$27-Datos!$D$27)*(1-X292)))</f>
        <v>0.227378436697215</v>
      </c>
      <c r="Z292" s="24" t="n">
        <f aca="false">(1+Q292)</f>
        <v>1.13641320313814</v>
      </c>
      <c r="AA292" s="24" t="n">
        <f aca="false">Z292*(1+S292)</f>
        <v>1.30720912573832</v>
      </c>
      <c r="AB292" s="24" t="n">
        <f aca="false">AA292*(1+U292)</f>
        <v>1.56023017287807</v>
      </c>
      <c r="AC292" s="24" t="n">
        <f aca="false">AB292*(1+W292)</f>
        <v>1.86270937528923</v>
      </c>
      <c r="AD292" s="24" t="n">
        <f aca="false">AC292*(1+Y292)</f>
        <v>2.28624932106375</v>
      </c>
      <c r="AE292" s="23" t="n">
        <f aca="false">E292*Q292</f>
        <v>3819.25479481981</v>
      </c>
      <c r="AF292" s="23" t="n">
        <f aca="false">AE292*(1+S292)</f>
        <v>4393.26532595859</v>
      </c>
      <c r="AG292" s="23" t="n">
        <f aca="false">AF292*(1+U292)</f>
        <v>5243.6178604155</v>
      </c>
      <c r="AH292" s="23" t="n">
        <f aca="false">AG292*(1+W292)</f>
        <v>6260.18924567568</v>
      </c>
      <c r="AI292" s="23" t="n">
        <f aca="false">AH292*(1+Y292)</f>
        <v>7683.62128978613</v>
      </c>
      <c r="AJ292" s="25" t="n">
        <f aca="false">G292*Z292</f>
        <v>41309.6187466867</v>
      </c>
      <c r="AK292" s="25" t="n">
        <f aca="false">I292*AA292</f>
        <v>45602.847476054</v>
      </c>
      <c r="AL292" s="25" t="n">
        <f aca="false">K292*AB292</f>
        <v>62655.5441724728</v>
      </c>
      <c r="AM292" s="25" t="n">
        <f aca="false">M292*AC292</f>
        <v>77551.3069754488</v>
      </c>
      <c r="AN292" s="25" t="n">
        <f aca="false">O292*AD292</f>
        <v>89770.7068476654</v>
      </c>
      <c r="AO292" s="25" t="n">
        <f aca="false">C292/Datos!$D$8</f>
        <v>14001.8354532836</v>
      </c>
      <c r="AP292" s="25" t="n">
        <f aca="false">AJ292-AO292</f>
        <v>27307.7832934032</v>
      </c>
      <c r="AQ292" s="25" t="n">
        <f aca="false">AK292-AO292</f>
        <v>31601.0120227705</v>
      </c>
      <c r="AR292" s="25" t="n">
        <f aca="false">AL292-AO292</f>
        <v>48653.7087191893</v>
      </c>
      <c r="AS292" s="25" t="n">
        <f aca="false">AM292-AO292</f>
        <v>63549.4715221652</v>
      </c>
      <c r="AT292" s="25" t="n">
        <f aca="false">AN292-AO292</f>
        <v>75768.8713943818</v>
      </c>
      <c r="AU292" s="25" t="n">
        <f aca="false">AP292*Datos!$D$6</f>
        <v>13653.8916467016</v>
      </c>
      <c r="AV292" s="25" t="n">
        <f aca="false">AQ292*Datos!$D$6</f>
        <v>15800.5060113852</v>
      </c>
      <c r="AW292" s="25" t="n">
        <f aca="false">AR292*Datos!$D$6</f>
        <v>24326.8543595946</v>
      </c>
      <c r="AX292" s="25" t="n">
        <f aca="false">AS292*Datos!$D$6</f>
        <v>31774.7357610826</v>
      </c>
      <c r="AY292" s="25" t="n">
        <f aca="false">AT292*Datos!$D$6</f>
        <v>37884.4356971909</v>
      </c>
      <c r="AZ292" s="25" t="n">
        <f aca="false">AJ292-AU292-AE292</f>
        <v>23836.4723051654</v>
      </c>
      <c r="BA292" s="25" t="n">
        <f aca="false">AK292-AV292-AF292</f>
        <v>25409.0761387102</v>
      </c>
      <c r="BB292" s="25" t="n">
        <f aca="false">AL292-AW292-AG292</f>
        <v>33085.0719524627</v>
      </c>
      <c r="BC292" s="25" t="n">
        <f aca="false">AM292-AX292-AH292</f>
        <v>39516.3819686905</v>
      </c>
      <c r="BD292" s="25" t="n">
        <f aca="false">AN292-AY292-AI292</f>
        <v>44202.6498606883</v>
      </c>
      <c r="BE292" s="25" t="n">
        <f aca="false">AZ292/Z292</f>
        <v>20975.1807171391</v>
      </c>
      <c r="BF292" s="25" t="n">
        <f aca="false">BA292/AA292</f>
        <v>19437.6520469584</v>
      </c>
      <c r="BG292" s="25" t="n">
        <f aca="false">BB292/AB292</f>
        <v>21205.2506915902</v>
      </c>
      <c r="BH292" s="25" t="n">
        <f aca="false">BC292/AC292</f>
        <v>21214.4645283457</v>
      </c>
      <c r="BI292" s="25" t="n">
        <f aca="false">BD292/AD292</f>
        <v>19334.133619391</v>
      </c>
      <c r="BJ292" s="25" t="n">
        <f aca="false">E292*AD292</f>
        <v>64009.7034653175</v>
      </c>
      <c r="BK292" s="25" t="n">
        <f aca="false">0.2*C292*AD292</f>
        <v>32011.6867987159</v>
      </c>
      <c r="BL292" s="25" t="n">
        <f aca="false">BJ292+BK292</f>
        <v>96021.3902640334</v>
      </c>
      <c r="BM292" s="25" t="n">
        <f aca="false">BK292*Datos!$D$6</f>
        <v>16005.8433993579</v>
      </c>
      <c r="BN292" s="25" t="n">
        <f aca="false">BL292-BM292</f>
        <v>80015.5468646755</v>
      </c>
      <c r="BO292" s="25" t="n">
        <f aca="false">BN292/AD292</f>
        <v>34998.6093500274</v>
      </c>
      <c r="BP292" s="25" t="n">
        <f aca="false">-(C292+E292)</f>
        <v>-98006.8688898035</v>
      </c>
      <c r="BQ292" s="25" t="n">
        <f aca="false">BE292</f>
        <v>20975.1807171391</v>
      </c>
      <c r="BR292" s="25" t="n">
        <f aca="false">BF292</f>
        <v>19437.6520469584</v>
      </c>
      <c r="BS292" s="25" t="n">
        <f aca="false">BG292</f>
        <v>21205.2506915902</v>
      </c>
      <c r="BT292" s="25" t="n">
        <f aca="false">BH292</f>
        <v>21214.4645283457</v>
      </c>
      <c r="BU292" s="25" t="n">
        <f aca="false">BI292+BO292</f>
        <v>54332.7429694184</v>
      </c>
      <c r="BV292" s="27" t="n">
        <f aca="false">IFERROR(IRR(BP292:BU292,0.1),NA())*100</f>
        <v>10.4379236334482</v>
      </c>
    </row>
    <row r="293" customFormat="false" ht="15" hidden="false" customHeight="true" outlineLevel="0" collapsed="false">
      <c r="A293" s="23" t="n">
        <v>292</v>
      </c>
      <c r="B293" s="24" t="n">
        <f aca="true">RAND()</f>
        <v>0.753953116430573</v>
      </c>
      <c r="C293" s="25" t="n">
        <f aca="false">IF(B293&lt;=(Datos!$D$14-Datos!$C$14)/(Datos!$E$14-Datos!$C$14),Datos!$C$14+SQRT((Datos!$E$14-Datos!$C$14)*(Datos!$D$14-Datos!$C$14)*B293),Datos!$E$14-SQRT((Datos!$E$14-Datos!$C$14)*(Datos!$E$14-Datos!$D$14)*(1-B293)))</f>
        <v>82816.9775568059</v>
      </c>
      <c r="D293" s="24" t="n">
        <f aca="true">RAND()</f>
        <v>0.350603286625846</v>
      </c>
      <c r="E293" s="25" t="n">
        <f aca="false">IF(D293&lt;=(Datos!$D$15-Datos!$C$15)/(Datos!$E$15-Datos!$C$15),Datos!$C$15+SQRT((Datos!$E$15-Datos!$C$15)*(Datos!$D$15-Datos!$C$15)*D293),Datos!$E$15-SQRT((Datos!$E$15-Datos!$C$15)*(Datos!$E$15-Datos!$D$15)*(1-D293)))</f>
        <v>30130.3745255393</v>
      </c>
      <c r="F293" s="24" t="n">
        <f aca="true">RAND()</f>
        <v>0.0598410240380009</v>
      </c>
      <c r="G293" s="25" t="n">
        <f aca="false">IF(F293&lt;=(Datos!$D$19-Datos!$C$19)/(Datos!$E$19-Datos!$C$19),Datos!$C$19+SQRT((Datos!$E$19-Datos!$C$19)*(Datos!$D$19-Datos!$C$19)*F293),Datos!$E$19-SQRT((Datos!$E$19-Datos!$C$19)*(Datos!$E$19-Datos!$D$19)*(1-F293)))</f>
        <v>32996.0229648152</v>
      </c>
      <c r="H293" s="24" t="n">
        <f aca="true">RAND()</f>
        <v>0.375361102525718</v>
      </c>
      <c r="I293" s="25" t="n">
        <f aca="false">IF(H293&lt;=(Datos!$D$19-Datos!$C$19)/(Datos!$E$19-Datos!$C$19),Datos!$C$19+SQRT((Datos!$E$19-Datos!$C$19)*(Datos!$D$19-Datos!$C$19)*H293),Datos!$E$19-SQRT((Datos!$E$19-Datos!$C$19)*(Datos!$E$19-Datos!$D$19)*(1-H293)))</f>
        <v>37503.6101563752</v>
      </c>
      <c r="J293" s="24" t="n">
        <f aca="true">RAND()</f>
        <v>0.913912251160726</v>
      </c>
      <c r="K293" s="25" t="n">
        <f aca="false">IF(J293&lt;=(Datos!$D$19-Datos!$C$19)/(Datos!$E$19-Datos!$C$19),Datos!$C$19+SQRT((Datos!$E$19-Datos!$C$19)*(Datos!$D$19-Datos!$C$19)*J293),Datos!$E$19-SQRT((Datos!$E$19-Datos!$C$19)*(Datos!$E$19-Datos!$D$19)*(1-J293)))</f>
        <v>42459.0196453051</v>
      </c>
      <c r="L293" s="24" t="n">
        <f aca="true">RAND()</f>
        <v>0.836452124135499</v>
      </c>
      <c r="M293" s="25" t="n">
        <f aca="false">IF(L293&lt;=(Datos!$D$19-Datos!$C$19)/(Datos!$E$19-Datos!$C$19),Datos!$C$19+SQRT((Datos!$E$19-Datos!$C$19)*(Datos!$D$19-Datos!$C$19)*L293),Datos!$E$19-SQRT((Datos!$E$19-Datos!$C$19)*(Datos!$E$19-Datos!$D$19)*(1-L293)))</f>
        <v>41497.7020843684</v>
      </c>
      <c r="N293" s="24" t="n">
        <f aca="true">RAND()</f>
        <v>0.837827448104407</v>
      </c>
      <c r="O293" s="25" t="n">
        <f aca="false">IF(N293&lt;=(Datos!$D$19-Datos!$C$19)/(Datos!$E$19-Datos!$C$19),Datos!$C$19+SQRT((Datos!$E$19-Datos!$C$19)*(Datos!$D$19-Datos!$C$19)*N293),Datos!$E$19-SQRT((Datos!$E$19-Datos!$C$19)*(Datos!$E$19-Datos!$D$19)*(1-N293)))</f>
        <v>41512.4591196418</v>
      </c>
      <c r="P293" s="24" t="n">
        <f aca="true">RAND()</f>
        <v>0.960243397429158</v>
      </c>
      <c r="Q293" s="26" t="n">
        <f aca="false">IF(P293&lt;=(Datos!$D$23-Datos!$C$23)/(Datos!$E$23-Datos!$C$23),Datos!$C$23+SQRT((Datos!$E$23-Datos!$C$23)*(Datos!$D$23-Datos!$C$23)*P293),Datos!$E$23-SQRT((Datos!$E$23-Datos!$C$23)*(Datos!$E$23-Datos!$D$23)*(1-P293)))</f>
        <v>0.171540574214078</v>
      </c>
      <c r="R293" s="24" t="n">
        <f aca="true">RAND()</f>
        <v>0.542610316758463</v>
      </c>
      <c r="S293" s="26" t="n">
        <f aca="false">IF(R293&lt;=(Datos!$D$24-Datos!$C$24)/(Datos!$E$24-Datos!$C$24),Datos!$C$24+SQRT((Datos!$E$24-Datos!$C$24)*(Datos!$D$24-Datos!$C$24)*R293),Datos!$E$24-SQRT((Datos!$E$24-Datos!$C$24)*(Datos!$E$24-Datos!$D$24)*(1-R293)))</f>
        <v>0.15130677031363</v>
      </c>
      <c r="T293" s="24" t="n">
        <f aca="true">RAND()</f>
        <v>0.780136900878084</v>
      </c>
      <c r="U293" s="26" t="n">
        <f aca="false">IF(T293&lt;=(Datos!$D$25-Datos!$C$25)/(Datos!$E$25-Datos!$C$25),Datos!$C$25+SQRT((Datos!$E$25-Datos!$C$25)*(Datos!$D$25-Datos!$C$25)*T293),Datos!$E$25-SQRT((Datos!$E$25-Datos!$C$25)*(Datos!$E$25-Datos!$D$25)*(1-T293)))</f>
        <v>0.195188376160731</v>
      </c>
      <c r="V293" s="24" t="n">
        <f aca="true">RAND()</f>
        <v>0.521323044078011</v>
      </c>
      <c r="W293" s="26" t="n">
        <f aca="false">IF(V293&lt;=(Datos!$D$26-Datos!$C$26)/(Datos!$E$26-Datos!$C$26),Datos!$C$26+SQRT((Datos!$E$26-Datos!$C$26)*(Datos!$D$26-Datos!$C$26)*V293),Datos!$E$26-SQRT((Datos!$E$26-Datos!$C$26)*(Datos!$E$26-Datos!$D$26)*(1-V293)))</f>
        <v>0.209068724113131</v>
      </c>
      <c r="X293" s="24" t="n">
        <f aca="true">RAND()</f>
        <v>0.97912868495264</v>
      </c>
      <c r="Y293" s="26" t="n">
        <f aca="false">IF(X293&lt;=(Datos!$D$27-Datos!$C$27)/(Datos!$E$27-Datos!$C$27),Datos!$C$27+SQRT((Datos!$E$27-Datos!$C$27)*(Datos!$D$27-Datos!$C$27)*X293),Datos!$E$27-SQRT((Datos!$E$27-Datos!$C$27)*(Datos!$E$27-Datos!$D$27)*(1-X293)))</f>
        <v>0.269383734119016</v>
      </c>
      <c r="Z293" s="24" t="n">
        <f aca="false">(1+Q293)</f>
        <v>1.17154057421408</v>
      </c>
      <c r="AA293" s="24" t="n">
        <f aca="false">Z293*(1+S293)</f>
        <v>1.34880259478979</v>
      </c>
      <c r="AB293" s="24" t="n">
        <f aca="false">AA293*(1+U293)</f>
        <v>1.61207318302819</v>
      </c>
      <c r="AC293" s="24" t="n">
        <f aca="false">AB293*(1+W293)</f>
        <v>1.94910726658088</v>
      </c>
      <c r="AD293" s="24" t="n">
        <f aca="false">AC293*(1+Y293)</f>
        <v>2.47416506025095</v>
      </c>
      <c r="AE293" s="23" t="n">
        <f aca="false">E293*Q293</f>
        <v>5168.58174739626</v>
      </c>
      <c r="AF293" s="23" t="n">
        <f aca="false">AE293*(1+S293)</f>
        <v>5950.62315869676</v>
      </c>
      <c r="AG293" s="23" t="n">
        <f aca="false">AF293*(1+U293)</f>
        <v>7112.11563018723</v>
      </c>
      <c r="AH293" s="23" t="n">
        <f aca="false">AG293*(1+W293)</f>
        <v>8599.03657073553</v>
      </c>
      <c r="AI293" s="23" t="n">
        <f aca="false">AH293*(1+Y293)</f>
        <v>10915.4771519862</v>
      </c>
      <c r="AJ293" s="25" t="n">
        <f aca="false">G293*Z293</f>
        <v>38656.1796909805</v>
      </c>
      <c r="AK293" s="25" t="n">
        <f aca="false">I293*AA293</f>
        <v>50584.9666929035</v>
      </c>
      <c r="AL293" s="25" t="n">
        <f aca="false">K293*AB293</f>
        <v>68447.0469478632</v>
      </c>
      <c r="AM293" s="25" t="n">
        <f aca="false">M293*AC293</f>
        <v>80883.4726790511</v>
      </c>
      <c r="AN293" s="25" t="n">
        <f aca="false">O293*AD293</f>
        <v>102708.675918914</v>
      </c>
      <c r="AO293" s="25" t="n">
        <f aca="false">C293/Datos!$D$8</f>
        <v>16563.3955113612</v>
      </c>
      <c r="AP293" s="25" t="n">
        <f aca="false">AJ293-AO293</f>
        <v>22092.7841796194</v>
      </c>
      <c r="AQ293" s="25" t="n">
        <f aca="false">AK293-AO293</f>
        <v>34021.5711815423</v>
      </c>
      <c r="AR293" s="25" t="n">
        <f aca="false">AL293-AO293</f>
        <v>51883.651436502</v>
      </c>
      <c r="AS293" s="25" t="n">
        <f aca="false">AM293-AO293</f>
        <v>64320.0771676899</v>
      </c>
      <c r="AT293" s="25" t="n">
        <f aca="false">AN293-AO293</f>
        <v>86145.2804075525</v>
      </c>
      <c r="AU293" s="25" t="n">
        <f aca="false">AP293*Datos!$D$6</f>
        <v>11046.3920898097</v>
      </c>
      <c r="AV293" s="25" t="n">
        <f aca="false">AQ293*Datos!$D$6</f>
        <v>17010.7855907712</v>
      </c>
      <c r="AW293" s="25" t="n">
        <f aca="false">AR293*Datos!$D$6</f>
        <v>25941.825718251</v>
      </c>
      <c r="AX293" s="25" t="n">
        <f aca="false">AS293*Datos!$D$6</f>
        <v>32160.0385838449</v>
      </c>
      <c r="AY293" s="25" t="n">
        <f aca="false">AT293*Datos!$D$6</f>
        <v>43072.6402037763</v>
      </c>
      <c r="AZ293" s="25" t="n">
        <f aca="false">AJ293-AU293-AE293</f>
        <v>22441.2058537746</v>
      </c>
      <c r="BA293" s="25" t="n">
        <f aca="false">AK293-AV293-AF293</f>
        <v>27623.5579434356</v>
      </c>
      <c r="BB293" s="25" t="n">
        <f aca="false">AL293-AW293-AG293</f>
        <v>35393.105599425</v>
      </c>
      <c r="BC293" s="25" t="n">
        <f aca="false">AM293-AX293-AH293</f>
        <v>40124.3975244706</v>
      </c>
      <c r="BD293" s="25" t="n">
        <f aca="false">AN293-AY293-AI293</f>
        <v>48720.5585631512</v>
      </c>
      <c r="BE293" s="25" t="n">
        <f aca="false">AZ293/Z293</f>
        <v>19155.2954696675</v>
      </c>
      <c r="BF293" s="25" t="n">
        <f aca="false">BA293/AA293</f>
        <v>20480.0599065727</v>
      </c>
      <c r="BG293" s="25" t="n">
        <f aca="false">BB293/AB293</f>
        <v>21955.0241093528</v>
      </c>
      <c r="BH293" s="25" t="n">
        <f aca="false">BC293/AC293</f>
        <v>20586.0386508418</v>
      </c>
      <c r="BI293" s="25" t="n">
        <f aca="false">BD293/AD293</f>
        <v>19691.7171557704</v>
      </c>
      <c r="BJ293" s="25" t="n">
        <f aca="false">E293*AD293</f>
        <v>74547.5199033647</v>
      </c>
      <c r="BK293" s="25" t="n">
        <f aca="false">0.2*C293*AD293</f>
        <v>40980.5744533272</v>
      </c>
      <c r="BL293" s="25" t="n">
        <f aca="false">BJ293+BK293</f>
        <v>115528.094356692</v>
      </c>
      <c r="BM293" s="25" t="n">
        <f aca="false">BK293*Datos!$D$6</f>
        <v>20490.2872266636</v>
      </c>
      <c r="BN293" s="25" t="n">
        <f aca="false">BL293-BM293</f>
        <v>95037.8071300283</v>
      </c>
      <c r="BO293" s="25" t="n">
        <f aca="false">BN293/AD293</f>
        <v>38412.0722812199</v>
      </c>
      <c r="BP293" s="25" t="n">
        <f aca="false">-(C293+E293)</f>
        <v>-112947.352082345</v>
      </c>
      <c r="BQ293" s="25" t="n">
        <f aca="false">BE293</f>
        <v>19155.2954696675</v>
      </c>
      <c r="BR293" s="25" t="n">
        <f aca="false">BF293</f>
        <v>20480.0599065727</v>
      </c>
      <c r="BS293" s="25" t="n">
        <f aca="false">BG293</f>
        <v>21955.0241093528</v>
      </c>
      <c r="BT293" s="25" t="n">
        <f aca="false">BH293</f>
        <v>20586.0386508418</v>
      </c>
      <c r="BU293" s="25" t="n">
        <f aca="false">BI293+BO293</f>
        <v>58103.7894369903</v>
      </c>
      <c r="BV293" s="27" t="n">
        <f aca="false">IFERROR(IRR(BP293:BU293,0.1),NA())*100</f>
        <v>6.41202545850996</v>
      </c>
    </row>
    <row r="294" customFormat="false" ht="15" hidden="false" customHeight="true" outlineLevel="0" collapsed="false">
      <c r="A294" s="23" t="n">
        <v>293</v>
      </c>
      <c r="B294" s="24" t="n">
        <f aca="true">RAND()</f>
        <v>0.660871337756376</v>
      </c>
      <c r="C294" s="25" t="n">
        <f aca="false">IF(B294&lt;=(Datos!$D$14-Datos!$C$14)/(Datos!$E$14-Datos!$C$14),Datos!$C$14+SQRT((Datos!$E$14-Datos!$C$14)*(Datos!$D$14-Datos!$C$14)*B294),Datos!$E$14-SQRT((Datos!$E$14-Datos!$C$14)*(Datos!$E$14-Datos!$D$14)*(1-B294)))</f>
        <v>79826.8893154192</v>
      </c>
      <c r="D294" s="24" t="n">
        <f aca="true">RAND()</f>
        <v>0.556245372273434</v>
      </c>
      <c r="E294" s="25" t="n">
        <f aca="false">IF(D294&lt;=(Datos!$D$15-Datos!$C$15)/(Datos!$E$15-Datos!$C$15),Datos!$C$15+SQRT((Datos!$E$15-Datos!$C$15)*(Datos!$D$15-Datos!$C$15)*D294),Datos!$E$15-SQRT((Datos!$E$15-Datos!$C$15)*(Datos!$E$15-Datos!$D$15)*(1-D294)))</f>
        <v>31841.3730224391</v>
      </c>
      <c r="F294" s="24" t="n">
        <f aca="true">RAND()</f>
        <v>0.822404714160518</v>
      </c>
      <c r="G294" s="25" t="n">
        <f aca="false">IF(F294&lt;=(Datos!$D$19-Datos!$C$19)/(Datos!$E$19-Datos!$C$19),Datos!$C$19+SQRT((Datos!$E$19-Datos!$C$19)*(Datos!$D$19-Datos!$C$19)*F294),Datos!$E$19-SQRT((Datos!$E$19-Datos!$C$19)*(Datos!$E$19-Datos!$D$19)*(1-F294)))</f>
        <v>41350.3909198435</v>
      </c>
      <c r="H294" s="24" t="n">
        <f aca="true">RAND()</f>
        <v>0.408070154609914</v>
      </c>
      <c r="I294" s="25" t="n">
        <f aca="false">IF(H294&lt;=(Datos!$D$19-Datos!$C$19)/(Datos!$E$19-Datos!$C$19),Datos!$C$19+SQRT((Datos!$E$19-Datos!$C$19)*(Datos!$D$19-Datos!$C$19)*H294),Datos!$E$19-SQRT((Datos!$E$19-Datos!$C$19)*(Datos!$E$19-Datos!$D$19)*(1-H294)))</f>
        <v>37823.7154339538</v>
      </c>
      <c r="J294" s="24" t="n">
        <f aca="true">RAND()</f>
        <v>0.263808752869968</v>
      </c>
      <c r="K294" s="25" t="n">
        <f aca="false">IF(J294&lt;=(Datos!$D$19-Datos!$C$19)/(Datos!$E$19-Datos!$C$19),Datos!$C$19+SQRT((Datos!$E$19-Datos!$C$19)*(Datos!$D$19-Datos!$C$19)*J294),Datos!$E$19-SQRT((Datos!$E$19-Datos!$C$19)*(Datos!$E$19-Datos!$D$19)*(1-J294)))</f>
        <v>36290.5733387741</v>
      </c>
      <c r="L294" s="24" t="n">
        <f aca="true">RAND()</f>
        <v>0.566646713460567</v>
      </c>
      <c r="M294" s="25" t="n">
        <f aca="false">IF(L294&lt;=(Datos!$D$19-Datos!$C$19)/(Datos!$E$19-Datos!$C$19),Datos!$C$19+SQRT((Datos!$E$19-Datos!$C$19)*(Datos!$D$19-Datos!$C$19)*L294),Datos!$E$19-SQRT((Datos!$E$19-Datos!$C$19)*(Datos!$E$19-Datos!$D$19)*(1-L294)))</f>
        <v>39219.382138684</v>
      </c>
      <c r="N294" s="24" t="n">
        <f aca="true">RAND()</f>
        <v>0.627814681021431</v>
      </c>
      <c r="O294" s="25" t="n">
        <f aca="false">IF(N294&lt;=(Datos!$D$19-Datos!$C$19)/(Datos!$E$19-Datos!$C$19),Datos!$C$19+SQRT((Datos!$E$19-Datos!$C$19)*(Datos!$D$19-Datos!$C$19)*N294),Datos!$E$19-SQRT((Datos!$E$19-Datos!$C$19)*(Datos!$E$19-Datos!$D$19)*(1-N294)))</f>
        <v>39704.236299329</v>
      </c>
      <c r="P294" s="24" t="n">
        <f aca="true">RAND()</f>
        <v>0.200459108020043</v>
      </c>
      <c r="Q294" s="26" t="n">
        <f aca="false">IF(P294&lt;=(Datos!$D$23-Datos!$C$23)/(Datos!$E$23-Datos!$C$23),Datos!$C$23+SQRT((Datos!$E$23-Datos!$C$23)*(Datos!$D$23-Datos!$C$23)*P294),Datos!$E$23-SQRT((Datos!$E$23-Datos!$C$23)*(Datos!$E$23-Datos!$D$23)*(1-P294)))</f>
        <v>0.138995430883138</v>
      </c>
      <c r="R294" s="24" t="n">
        <f aca="true">RAND()</f>
        <v>0.730236403703716</v>
      </c>
      <c r="S294" s="26" t="n">
        <f aca="false">IF(R294&lt;=(Datos!$D$24-Datos!$C$24)/(Datos!$E$24-Datos!$C$24),Datos!$C$24+SQRT((Datos!$E$24-Datos!$C$24)*(Datos!$D$24-Datos!$C$24)*R294),Datos!$E$24-SQRT((Datos!$E$24-Datos!$C$24)*(Datos!$E$24-Datos!$D$24)*(1-R294)))</f>
        <v>0.157964245569227</v>
      </c>
      <c r="T294" s="24" t="n">
        <f aca="true">RAND()</f>
        <v>0.0445767001201777</v>
      </c>
      <c r="U294" s="26" t="n">
        <f aca="false">IF(T294&lt;=(Datos!$D$25-Datos!$C$25)/(Datos!$E$25-Datos!$C$25),Datos!$C$25+SQRT((Datos!$E$25-Datos!$C$25)*(Datos!$D$25-Datos!$C$25)*T294),Datos!$E$25-SQRT((Datos!$E$25-Datos!$C$25)*(Datos!$E$25-Datos!$D$25)*(1-T294)))</f>
        <v>0.159675281404299</v>
      </c>
      <c r="V294" s="24" t="n">
        <f aca="true">RAND()</f>
        <v>0.987002307941148</v>
      </c>
      <c r="W294" s="26" t="n">
        <f aca="false">IF(V294&lt;=(Datos!$D$26-Datos!$C$26)/(Datos!$E$26-Datos!$C$26),Datos!$C$26+SQRT((Datos!$E$26-Datos!$C$26)*(Datos!$D$26-Datos!$C$26)*V294),Datos!$E$26-SQRT((Datos!$E$26-Datos!$C$26)*(Datos!$E$26-Datos!$D$26)*(1-V294)))</f>
        <v>0.243255230010891</v>
      </c>
      <c r="X294" s="24" t="n">
        <f aca="true">RAND()</f>
        <v>0.0701873024562418</v>
      </c>
      <c r="Y294" s="26" t="n">
        <f aca="false">IF(X294&lt;=(Datos!$D$27-Datos!$C$27)/(Datos!$E$27-Datos!$C$27),Datos!$C$27+SQRT((Datos!$E$27-Datos!$C$27)*(Datos!$D$27-Datos!$C$27)*X294),Datos!$E$27-SQRT((Datos!$E$27-Datos!$C$27)*(Datos!$E$27-Datos!$D$27)*(1-X294)))</f>
        <v>0.203766107533789</v>
      </c>
      <c r="Z294" s="24" t="n">
        <f aca="false">(1+Q294)</f>
        <v>1.13899543088314</v>
      </c>
      <c r="AA294" s="24" t="n">
        <f aca="false">Z294*(1+S294)</f>
        <v>1.31891598482939</v>
      </c>
      <c r="AB294" s="24" t="n">
        <f aca="false">AA294*(1+U294)</f>
        <v>1.52951426585565</v>
      </c>
      <c r="AC294" s="24" t="n">
        <f aca="false">AB294*(1+W294)</f>
        <v>1.90157661040131</v>
      </c>
      <c r="AD294" s="24" t="n">
        <f aca="false">AC294*(1+Y294)</f>
        <v>2.28905347448008</v>
      </c>
      <c r="AE294" s="23" t="n">
        <f aca="false">E294*Q294</f>
        <v>4425.80536316465</v>
      </c>
      <c r="AF294" s="23" t="n">
        <f aca="false">AE294*(1+S294)</f>
        <v>5124.92436839319</v>
      </c>
      <c r="AG294" s="23" t="n">
        <f aca="false">AF294*(1+U294)</f>
        <v>5943.24810909212</v>
      </c>
      <c r="AH294" s="23" t="n">
        <f aca="false">AG294*(1+W294)</f>
        <v>7388.97429488112</v>
      </c>
      <c r="AI294" s="23" t="n">
        <f aca="false">AH294*(1+Y294)</f>
        <v>8894.59682561627</v>
      </c>
      <c r="AJ294" s="25" t="n">
        <f aca="false">G294*Z294</f>
        <v>47097.9063229333</v>
      </c>
      <c r="AK294" s="25" t="n">
        <f aca="false">I294*AA294</f>
        <v>49886.3028914798</v>
      </c>
      <c r="AL294" s="25" t="n">
        <f aca="false">K294*AB294</f>
        <v>55506.9496377357</v>
      </c>
      <c r="AM294" s="25" t="n">
        <f aca="false">M294*AC294</f>
        <v>74578.6597493122</v>
      </c>
      <c r="AN294" s="25" t="n">
        <f aca="false">O294*AD294</f>
        <v>90885.1200525571</v>
      </c>
      <c r="AO294" s="25" t="n">
        <f aca="false">C294/Datos!$D$8</f>
        <v>15965.3778630838</v>
      </c>
      <c r="AP294" s="25" t="n">
        <f aca="false">AJ294-AO294</f>
        <v>31132.5284598495</v>
      </c>
      <c r="AQ294" s="25" t="n">
        <f aca="false">AK294-AO294</f>
        <v>33920.925028396</v>
      </c>
      <c r="AR294" s="25" t="n">
        <f aca="false">AL294-AO294</f>
        <v>39541.5717746519</v>
      </c>
      <c r="AS294" s="25" t="n">
        <f aca="false">AM294-AO294</f>
        <v>58613.2818862284</v>
      </c>
      <c r="AT294" s="25" t="n">
        <f aca="false">AN294-AO294</f>
        <v>74919.7421894733</v>
      </c>
      <c r="AU294" s="25" t="n">
        <f aca="false">AP294*Datos!$D$6</f>
        <v>15566.2642299247</v>
      </c>
      <c r="AV294" s="25" t="n">
        <f aca="false">AQ294*Datos!$D$6</f>
        <v>16960.462514198</v>
      </c>
      <c r="AW294" s="25" t="n">
        <f aca="false">AR294*Datos!$D$6</f>
        <v>19770.7858873259</v>
      </c>
      <c r="AX294" s="25" t="n">
        <f aca="false">AS294*Datos!$D$6</f>
        <v>29306.6409431142</v>
      </c>
      <c r="AY294" s="25" t="n">
        <f aca="false">AT294*Datos!$D$6</f>
        <v>37459.8710947366</v>
      </c>
      <c r="AZ294" s="25" t="n">
        <f aca="false">AJ294-AU294-AE294</f>
        <v>27105.8367298439</v>
      </c>
      <c r="BA294" s="25" t="n">
        <f aca="false">AK294-AV294-AF294</f>
        <v>27800.9160088886</v>
      </c>
      <c r="BB294" s="25" t="n">
        <f aca="false">AL294-AW294-AG294</f>
        <v>29792.9156413176</v>
      </c>
      <c r="BC294" s="25" t="n">
        <f aca="false">AM294-AX294-AH294</f>
        <v>37883.0445113169</v>
      </c>
      <c r="BD294" s="25" t="n">
        <f aca="false">AN294-AY294-AI294</f>
        <v>44530.6521322042</v>
      </c>
      <c r="BE294" s="25" t="n">
        <f aca="false">AZ294/Z294</f>
        <v>23798.0206020905</v>
      </c>
      <c r="BF294" s="25" t="n">
        <f aca="false">BA294/AA294</f>
        <v>21078.6102592311</v>
      </c>
      <c r="BG294" s="25" t="n">
        <f aca="false">BB294/AB294</f>
        <v>19478.6778432895</v>
      </c>
      <c r="BH294" s="25" t="n">
        <f aca="false">BC294/AC294</f>
        <v>19921.913376565</v>
      </c>
      <c r="BI294" s="25" t="n">
        <f aca="false">BD294/AD294</f>
        <v>19453.7404340537</v>
      </c>
      <c r="BJ294" s="25" t="n">
        <f aca="false">E294*AD294</f>
        <v>72886.6055492304</v>
      </c>
      <c r="BK294" s="25" t="n">
        <f aca="false">0.2*C294*AD294</f>
        <v>36545.6036688794</v>
      </c>
      <c r="BL294" s="25" t="n">
        <f aca="false">BJ294+BK294</f>
        <v>109432.20921811</v>
      </c>
      <c r="BM294" s="25" t="n">
        <f aca="false">BK294*Datos!$D$6</f>
        <v>18272.8018344397</v>
      </c>
      <c r="BN294" s="25" t="n">
        <f aca="false">BL294-BM294</f>
        <v>91159.4073836701</v>
      </c>
      <c r="BO294" s="25" t="n">
        <f aca="false">BN294/AD294</f>
        <v>39824.061953981</v>
      </c>
      <c r="BP294" s="25" t="n">
        <f aca="false">-(C294+E294)</f>
        <v>-111668.262337858</v>
      </c>
      <c r="BQ294" s="25" t="n">
        <f aca="false">BE294</f>
        <v>23798.0206020905</v>
      </c>
      <c r="BR294" s="25" t="n">
        <f aca="false">BF294</f>
        <v>21078.6102592311</v>
      </c>
      <c r="BS294" s="25" t="n">
        <f aca="false">BG294</f>
        <v>19478.6778432895</v>
      </c>
      <c r="BT294" s="25" t="n">
        <f aca="false">BH294</f>
        <v>19921.913376565</v>
      </c>
      <c r="BU294" s="25" t="n">
        <f aca="false">BI294+BO294</f>
        <v>59277.8023880347</v>
      </c>
      <c r="BV294" s="27" t="n">
        <f aca="false">IFERROR(IRR(BP294:BU294,0.1),NA())*100</f>
        <v>7.67333002995537</v>
      </c>
    </row>
    <row r="295" customFormat="false" ht="15" hidden="false" customHeight="true" outlineLevel="0" collapsed="false">
      <c r="A295" s="23" t="n">
        <v>294</v>
      </c>
      <c r="B295" s="24" t="n">
        <f aca="true">RAND()</f>
        <v>0.941670165525405</v>
      </c>
      <c r="C295" s="25" t="n">
        <f aca="false">IF(B295&lt;=(Datos!$D$14-Datos!$C$14)/(Datos!$E$14-Datos!$C$14),Datos!$C$14+SQRT((Datos!$E$14-Datos!$C$14)*(Datos!$D$14-Datos!$C$14)*B295),Datos!$E$14-SQRT((Datos!$E$14-Datos!$C$14)*(Datos!$E$14-Datos!$D$14)*(1-B295)))</f>
        <v>91633.6506545857</v>
      </c>
      <c r="D295" s="24" t="n">
        <f aca="true">RAND()</f>
        <v>0.93084717348709</v>
      </c>
      <c r="E295" s="25" t="n">
        <f aca="false">IF(D295&lt;=(Datos!$D$15-Datos!$C$15)/(Datos!$E$15-Datos!$C$15),Datos!$C$15+SQRT((Datos!$E$15-Datos!$C$15)*(Datos!$D$15-Datos!$C$15)*D295),Datos!$E$15-SQRT((Datos!$E$15-Datos!$C$15)*(Datos!$E$15-Datos!$D$15)*(1-D295)))</f>
        <v>36779.2975957198</v>
      </c>
      <c r="F295" s="24" t="n">
        <f aca="true">RAND()</f>
        <v>0.804963733452464</v>
      </c>
      <c r="G295" s="25" t="n">
        <f aca="false">IF(F295&lt;=(Datos!$D$19-Datos!$C$19)/(Datos!$E$19-Datos!$C$19),Datos!$C$19+SQRT((Datos!$E$19-Datos!$C$19)*(Datos!$D$19-Datos!$C$19)*F295),Datos!$E$19-SQRT((Datos!$E$19-Datos!$C$19)*(Datos!$E$19-Datos!$D$19)*(1-F295)))</f>
        <v>41175.3797585819</v>
      </c>
      <c r="H295" s="24" t="n">
        <f aca="true">RAND()</f>
        <v>0.050587405917779</v>
      </c>
      <c r="I295" s="25" t="n">
        <f aca="false">IF(H295&lt;=(Datos!$D$19-Datos!$C$19)/(Datos!$E$19-Datos!$C$19),Datos!$C$19+SQRT((Datos!$E$19-Datos!$C$19)*(Datos!$D$19-Datos!$C$19)*H295),Datos!$E$19-SQRT((Datos!$E$19-Datos!$C$19)*(Datos!$E$19-Datos!$D$19)*(1-H295)))</f>
        <v>32754.6525892872</v>
      </c>
      <c r="J295" s="24" t="n">
        <f aca="true">RAND()</f>
        <v>0.846756966661872</v>
      </c>
      <c r="K295" s="25" t="n">
        <f aca="false">IF(J295&lt;=(Datos!$D$19-Datos!$C$19)/(Datos!$E$19-Datos!$C$19),Datos!$C$19+SQRT((Datos!$E$19-Datos!$C$19)*(Datos!$D$19-Datos!$C$19)*J295),Datos!$E$19-SQRT((Datos!$E$19-Datos!$C$19)*(Datos!$E$19-Datos!$D$19)*(1-J295)))</f>
        <v>41609.8337060906</v>
      </c>
      <c r="L295" s="24" t="n">
        <f aca="true">RAND()</f>
        <v>0.160255697585054</v>
      </c>
      <c r="M295" s="25" t="n">
        <f aca="false">IF(L295&lt;=(Datos!$D$19-Datos!$C$19)/(Datos!$E$19-Datos!$C$19),Datos!$C$19+SQRT((Datos!$E$19-Datos!$C$19)*(Datos!$D$19-Datos!$C$19)*L295),Datos!$E$19-SQRT((Datos!$E$19-Datos!$C$19)*(Datos!$E$19-Datos!$D$19)*(1-L295)))</f>
        <v>34902.892476667</v>
      </c>
      <c r="N295" s="24" t="n">
        <f aca="true">RAND()</f>
        <v>0.816957590829229</v>
      </c>
      <c r="O295" s="25" t="n">
        <f aca="false">IF(N295&lt;=(Datos!$D$19-Datos!$C$19)/(Datos!$E$19-Datos!$C$19),Datos!$C$19+SQRT((Datos!$E$19-Datos!$C$19)*(Datos!$D$19-Datos!$C$19)*N295),Datos!$E$19-SQRT((Datos!$E$19-Datos!$C$19)*(Datos!$E$19-Datos!$D$19)*(1-N295)))</f>
        <v>41294.8440400156</v>
      </c>
      <c r="P295" s="24" t="n">
        <f aca="true">RAND()</f>
        <v>0.392306123933891</v>
      </c>
      <c r="Q295" s="26" t="n">
        <f aca="false">IF(P295&lt;=(Datos!$D$23-Datos!$C$23)/(Datos!$E$23-Datos!$C$23),Datos!$C$23+SQRT((Datos!$E$23-Datos!$C$23)*(Datos!$D$23-Datos!$C$23)*P295),Datos!$E$23-SQRT((Datos!$E$23-Datos!$C$23)*(Datos!$E$23-Datos!$D$23)*(1-P295)))</f>
        <v>0.146573502273524</v>
      </c>
      <c r="R295" s="24" t="n">
        <f aca="true">RAND()</f>
        <v>0.64292908018472</v>
      </c>
      <c r="S295" s="26" t="n">
        <f aca="false">IF(R295&lt;=(Datos!$D$24-Datos!$C$24)/(Datos!$E$24-Datos!$C$24),Datos!$C$24+SQRT((Datos!$E$24-Datos!$C$24)*(Datos!$D$24-Datos!$C$24)*R295),Datos!$E$24-SQRT((Datos!$E$24-Datos!$C$24)*(Datos!$E$24-Datos!$D$24)*(1-R295)))</f>
        <v>0.154647926008559</v>
      </c>
      <c r="T295" s="24" t="n">
        <f aca="true">RAND()</f>
        <v>0.164711208992311</v>
      </c>
      <c r="U295" s="26" t="n">
        <f aca="false">IF(T295&lt;=(Datos!$D$25-Datos!$C$25)/(Datos!$E$25-Datos!$C$25),Datos!$C$25+SQRT((Datos!$E$25-Datos!$C$25)*(Datos!$D$25-Datos!$C$25)*T295),Datos!$E$25-SQRT((Datos!$E$25-Datos!$C$25)*(Datos!$E$25-Datos!$D$25)*(1-T295)))</f>
        <v>0.168598213325044</v>
      </c>
      <c r="V295" s="24" t="n">
        <f aca="true">RAND()</f>
        <v>0.504231134403142</v>
      </c>
      <c r="W295" s="26" t="n">
        <f aca="false">IF(V295&lt;=(Datos!$D$26-Datos!$C$26)/(Datos!$E$26-Datos!$C$26),Datos!$C$26+SQRT((Datos!$E$26-Datos!$C$26)*(Datos!$D$26-Datos!$C$26)*V295),Datos!$E$26-SQRT((Datos!$E$26-Datos!$C$26)*(Datos!$E$26-Datos!$D$26)*(1-V295)))</f>
        <v>0.208344375774825</v>
      </c>
      <c r="X295" s="24" t="n">
        <f aca="true">RAND()</f>
        <v>0.744926195477986</v>
      </c>
      <c r="Y295" s="26" t="n">
        <f aca="false">IF(X295&lt;=(Datos!$D$27-Datos!$C$27)/(Datos!$E$27-Datos!$C$27),Datos!$C$27+SQRT((Datos!$E$27-Datos!$C$27)*(Datos!$D$27-Datos!$C$27)*X295),Datos!$E$27-SQRT((Datos!$E$27-Datos!$C$27)*(Datos!$E$27-Datos!$D$27)*(1-X295)))</f>
        <v>0.242886679690186</v>
      </c>
      <c r="Z295" s="24" t="n">
        <f aca="false">(1+Q295)</f>
        <v>1.14657350227352</v>
      </c>
      <c r="AA295" s="24" t="n">
        <f aca="false">Z295*(1+S295)</f>
        <v>1.32388871641649</v>
      </c>
      <c r="AB295" s="24" t="n">
        <f aca="false">AA295*(1+U295)</f>
        <v>1.5470939886455</v>
      </c>
      <c r="AC295" s="24" t="n">
        <f aca="false">AB295*(1+W295)</f>
        <v>1.86942231997483</v>
      </c>
      <c r="AD295" s="24" t="n">
        <f aca="false">AC295*(1+Y295)</f>
        <v>2.32348010021224</v>
      </c>
      <c r="AE295" s="23" t="n">
        <f aca="false">E295*Q295</f>
        <v>5390.87045976486</v>
      </c>
      <c r="AF295" s="23" t="n">
        <f aca="false">AE295*(1+S295)</f>
        <v>6224.5573957483</v>
      </c>
      <c r="AG295" s="23" t="n">
        <f aca="false">AF295*(1+U295)</f>
        <v>7274.00665141066</v>
      </c>
      <c r="AH295" s="23" t="n">
        <f aca="false">AG295*(1+W295)</f>
        <v>8789.50502658073</v>
      </c>
      <c r="AI295" s="23" t="n">
        <f aca="false">AH295*(1+Y295)</f>
        <v>10924.3587186071</v>
      </c>
      <c r="AJ295" s="25" t="n">
        <f aca="false">G295*Z295</f>
        <v>47210.5993772396</v>
      </c>
      <c r="AK295" s="25" t="n">
        <f aca="false">I295*AA295</f>
        <v>43363.5149730997</v>
      </c>
      <c r="AL295" s="25" t="n">
        <f aca="false">K295*AB295</f>
        <v>64374.3235952317</v>
      </c>
      <c r="AM295" s="25" t="n">
        <f aca="false">M295*AC295</f>
        <v>65248.246227563</v>
      </c>
      <c r="AN295" s="25" t="n">
        <f aca="false">O295*AD295</f>
        <v>95947.7483683445</v>
      </c>
      <c r="AO295" s="25" t="n">
        <f aca="false">C295/Datos!$D$8</f>
        <v>18326.7301309172</v>
      </c>
      <c r="AP295" s="25" t="n">
        <f aca="false">AJ295-AO295</f>
        <v>28883.8692463225</v>
      </c>
      <c r="AQ295" s="25" t="n">
        <f aca="false">AK295-AO295</f>
        <v>25036.7848421825</v>
      </c>
      <c r="AR295" s="25" t="n">
        <f aca="false">AL295-AO295</f>
        <v>46047.5934643146</v>
      </c>
      <c r="AS295" s="25" t="n">
        <f aca="false">AM295-AO295</f>
        <v>46921.5160966459</v>
      </c>
      <c r="AT295" s="25" t="n">
        <f aca="false">AN295-AO295</f>
        <v>77621.0182374273</v>
      </c>
      <c r="AU295" s="25" t="n">
        <f aca="false">AP295*Datos!$D$6</f>
        <v>14441.9346231612</v>
      </c>
      <c r="AV295" s="25" t="n">
        <f aca="false">AQ295*Datos!$D$6</f>
        <v>12518.3924210913</v>
      </c>
      <c r="AW295" s="25" t="n">
        <f aca="false">AR295*Datos!$D$6</f>
        <v>23023.7967321573</v>
      </c>
      <c r="AX295" s="25" t="n">
        <f aca="false">AS295*Datos!$D$6</f>
        <v>23460.7580483229</v>
      </c>
      <c r="AY295" s="25" t="n">
        <f aca="false">AT295*Datos!$D$6</f>
        <v>38810.5091187137</v>
      </c>
      <c r="AZ295" s="25" t="n">
        <f aca="false">AJ295-AU295-AE295</f>
        <v>27377.7942943135</v>
      </c>
      <c r="BA295" s="25" t="n">
        <f aca="false">AK295-AV295-AF295</f>
        <v>24620.5651562601</v>
      </c>
      <c r="BB295" s="25" t="n">
        <f aca="false">AL295-AW295-AG295</f>
        <v>34076.5202116638</v>
      </c>
      <c r="BC295" s="25" t="n">
        <f aca="false">AM295-AX295-AH295</f>
        <v>32997.9831526594</v>
      </c>
      <c r="BD295" s="25" t="n">
        <f aca="false">AN295-AY295-AI295</f>
        <v>46212.8805310237</v>
      </c>
      <c r="BE295" s="25" t="n">
        <f aca="false">AZ295/Z295</f>
        <v>23877.923430139</v>
      </c>
      <c r="BF295" s="25" t="n">
        <f aca="false">BA295/AA295</f>
        <v>18597.156128729</v>
      </c>
      <c r="BG295" s="25" t="n">
        <f aca="false">BB295/AB295</f>
        <v>22026.1473845543</v>
      </c>
      <c r="BH295" s="25" t="n">
        <f aca="false">BC295/AC295</f>
        <v>17651.4331727373</v>
      </c>
      <c r="BI295" s="25" t="n">
        <f aca="false">BD295/AD295</f>
        <v>19889.509932451</v>
      </c>
      <c r="BJ295" s="25" t="n">
        <f aca="false">E295*AD295</f>
        <v>85455.9660634389</v>
      </c>
      <c r="BK295" s="25" t="n">
        <f aca="false">0.2*C295*AD295</f>
        <v>42581.7927611461</v>
      </c>
      <c r="BL295" s="25" t="n">
        <f aca="false">BJ295+BK295</f>
        <v>128037.758824585</v>
      </c>
      <c r="BM295" s="25" t="n">
        <f aca="false">BK295*Datos!$D$6</f>
        <v>21290.8963805731</v>
      </c>
      <c r="BN295" s="25" t="n">
        <f aca="false">BL295-BM295</f>
        <v>106746.862444012</v>
      </c>
      <c r="BO295" s="25" t="n">
        <f aca="false">BN295/AD295</f>
        <v>45942.6626611783</v>
      </c>
      <c r="BP295" s="25" t="n">
        <f aca="false">-(C295+E295)</f>
        <v>-128412.948250306</v>
      </c>
      <c r="BQ295" s="25" t="n">
        <f aca="false">BE295</f>
        <v>23877.923430139</v>
      </c>
      <c r="BR295" s="25" t="n">
        <f aca="false">BF295</f>
        <v>18597.156128729</v>
      </c>
      <c r="BS295" s="25" t="n">
        <f aca="false">BG295</f>
        <v>22026.1473845543</v>
      </c>
      <c r="BT295" s="25" t="n">
        <f aca="false">BH295</f>
        <v>17651.4331727373</v>
      </c>
      <c r="BU295" s="25" t="n">
        <f aca="false">BI295+BO295</f>
        <v>65832.1725936294</v>
      </c>
      <c r="BV295" s="27" t="n">
        <f aca="false">IFERROR(IRR(BP295:BU295,0.1),NA())*100</f>
        <v>4.12126735818098</v>
      </c>
    </row>
    <row r="296" customFormat="false" ht="15" hidden="false" customHeight="true" outlineLevel="0" collapsed="false">
      <c r="A296" s="23" t="n">
        <v>295</v>
      </c>
      <c r="B296" s="24" t="n">
        <f aca="true">RAND()</f>
        <v>0.653048942542943</v>
      </c>
      <c r="C296" s="25" t="n">
        <f aca="false">IF(B296&lt;=(Datos!$D$14-Datos!$C$14)/(Datos!$E$14-Datos!$C$14),Datos!$C$14+SQRT((Datos!$E$14-Datos!$C$14)*(Datos!$D$14-Datos!$C$14)*B296),Datos!$E$14-SQRT((Datos!$E$14-Datos!$C$14)*(Datos!$E$14-Datos!$D$14)*(1-B296)))</f>
        <v>79595.5576173112</v>
      </c>
      <c r="D296" s="24" t="n">
        <f aca="true">RAND()</f>
        <v>0.330866945490172</v>
      </c>
      <c r="E296" s="25" t="n">
        <f aca="false">IF(D296&lt;=(Datos!$D$15-Datos!$C$15)/(Datos!$E$15-Datos!$C$15),Datos!$C$15+SQRT((Datos!$E$15-Datos!$C$15)*(Datos!$D$15-Datos!$C$15)*D296),Datos!$E$15-SQRT((Datos!$E$15-Datos!$C$15)*(Datos!$E$15-Datos!$D$15)*(1-D296)))</f>
        <v>29981.4677467352</v>
      </c>
      <c r="F296" s="24" t="n">
        <f aca="true">RAND()</f>
        <v>0.139482467856343</v>
      </c>
      <c r="G296" s="25" t="n">
        <f aca="false">IF(F296&lt;=(Datos!$D$19-Datos!$C$19)/(Datos!$E$19-Datos!$C$19),Datos!$C$19+SQRT((Datos!$E$19-Datos!$C$19)*(Datos!$D$19-Datos!$C$19)*F296),Datos!$E$19-SQRT((Datos!$E$19-Datos!$C$19)*(Datos!$E$19-Datos!$D$19)*(1-F296)))</f>
        <v>34574.0977447417</v>
      </c>
      <c r="H296" s="24" t="n">
        <f aca="true">RAND()</f>
        <v>0.399834108450353</v>
      </c>
      <c r="I296" s="25" t="n">
        <f aca="false">IF(H296&lt;=(Datos!$D$19-Datos!$C$19)/(Datos!$E$19-Datos!$C$19),Datos!$C$19+SQRT((Datos!$E$19-Datos!$C$19)*(Datos!$D$19-Datos!$C$19)*H296),Datos!$E$19-SQRT((Datos!$E$19-Datos!$C$19)*(Datos!$E$19-Datos!$D$19)*(1-H296)))</f>
        <v>37744.3602878193</v>
      </c>
      <c r="J296" s="24" t="n">
        <f aca="true">RAND()</f>
        <v>0.26500968126638</v>
      </c>
      <c r="K296" s="25" t="n">
        <f aca="false">IF(J296&lt;=(Datos!$D$19-Datos!$C$19)/(Datos!$E$19-Datos!$C$19),Datos!$C$19+SQRT((Datos!$E$19-Datos!$C$19)*(Datos!$D$19-Datos!$C$19)*J296),Datos!$E$19-SQRT((Datos!$E$19-Datos!$C$19)*(Datos!$E$19-Datos!$D$19)*(1-J296)))</f>
        <v>36304.8752715622</v>
      </c>
      <c r="L296" s="24" t="n">
        <f aca="true">RAND()</f>
        <v>0.34617182424541</v>
      </c>
      <c r="M296" s="25" t="n">
        <f aca="false">IF(L296&lt;=(Datos!$D$19-Datos!$C$19)/(Datos!$E$19-Datos!$C$19),Datos!$C$19+SQRT((Datos!$E$19-Datos!$C$19)*(Datos!$D$19-Datos!$C$19)*L296),Datos!$E$19-SQRT((Datos!$E$19-Datos!$C$19)*(Datos!$E$19-Datos!$D$19)*(1-L296)))</f>
        <v>37205.9540407091</v>
      </c>
      <c r="N296" s="24" t="n">
        <f aca="true">RAND()</f>
        <v>0.171046780960204</v>
      </c>
      <c r="O296" s="25" t="n">
        <f aca="false">IF(N296&lt;=(Datos!$D$19-Datos!$C$19)/(Datos!$E$19-Datos!$C$19),Datos!$C$19+SQRT((Datos!$E$19-Datos!$C$19)*(Datos!$D$19-Datos!$C$19)*N296),Datos!$E$19-SQRT((Datos!$E$19-Datos!$C$19)*(Datos!$E$19-Datos!$D$19)*(1-N296)))</f>
        <v>35065.2756236981</v>
      </c>
      <c r="P296" s="24" t="n">
        <f aca="true">RAND()</f>
        <v>0.345864578215653</v>
      </c>
      <c r="Q296" s="26" t="n">
        <f aca="false">IF(P296&lt;=(Datos!$D$23-Datos!$C$23)/(Datos!$E$23-Datos!$C$23),Datos!$C$23+SQRT((Datos!$E$23-Datos!$C$23)*(Datos!$D$23-Datos!$C$23)*P296),Datos!$E$23-SQRT((Datos!$E$23-Datos!$C$23)*(Datos!$E$23-Datos!$D$23)*(1-P296)))</f>
        <v>0.14495107694646</v>
      </c>
      <c r="R296" s="24" t="n">
        <f aca="true">RAND()</f>
        <v>0.160249307717765</v>
      </c>
      <c r="S296" s="26" t="n">
        <f aca="false">IF(R296&lt;=(Datos!$D$24-Datos!$C$24)/(Datos!$E$24-Datos!$C$24),Datos!$C$24+SQRT((Datos!$E$24-Datos!$C$24)*(Datos!$D$24-Datos!$C$24)*R296),Datos!$E$24-SQRT((Datos!$E$24-Datos!$C$24)*(Datos!$E$24-Datos!$D$24)*(1-R296)))</f>
        <v>0.136983779140462</v>
      </c>
      <c r="T296" s="24" t="n">
        <f aca="true">RAND()</f>
        <v>0.233149527073045</v>
      </c>
      <c r="U296" s="26" t="n">
        <f aca="false">IF(T296&lt;=(Datos!$D$25-Datos!$C$25)/(Datos!$E$25-Datos!$C$25),Datos!$C$25+SQRT((Datos!$E$25-Datos!$C$25)*(Datos!$D$25-Datos!$C$25)*T296),Datos!$E$25-SQRT((Datos!$E$25-Datos!$C$25)*(Datos!$E$25-Datos!$D$25)*(1-T296)))</f>
        <v>0.172127223207022</v>
      </c>
      <c r="V296" s="24" t="n">
        <f aca="true">RAND()</f>
        <v>0.636748794841381</v>
      </c>
      <c r="W296" s="26" t="n">
        <f aca="false">IF(V296&lt;=(Datos!$D$26-Datos!$C$26)/(Datos!$E$26-Datos!$C$26),Datos!$C$26+SQRT((Datos!$E$26-Datos!$C$26)*(Datos!$D$26-Datos!$C$26)*V296),Datos!$E$26-SQRT((Datos!$E$26-Datos!$C$26)*(Datos!$E$26-Datos!$D$26)*(1-V296)))</f>
        <v>0.214343594992552</v>
      </c>
      <c r="X296" s="24" t="n">
        <f aca="true">RAND()</f>
        <v>0.0162045445477773</v>
      </c>
      <c r="Y296" s="26" t="n">
        <f aca="false">IF(X296&lt;=(Datos!$D$27-Datos!$C$27)/(Datos!$E$27-Datos!$C$27),Datos!$C$27+SQRT((Datos!$E$27-Datos!$C$27)*(Datos!$D$27-Datos!$C$27)*X296),Datos!$E$27-SQRT((Datos!$E$27-Datos!$C$27)*(Datos!$E$27-Datos!$D$27)*(1-X296)))</f>
        <v>0.196614549892396</v>
      </c>
      <c r="Z296" s="24" t="n">
        <f aca="false">(1+Q296)</f>
        <v>1.14495107694646</v>
      </c>
      <c r="AA296" s="24" t="n">
        <f aca="false">Z296*(1+S296)</f>
        <v>1.30179080239753</v>
      </c>
      <c r="AB296" s="24" t="n">
        <f aca="false">AA296*(1+U296)</f>
        <v>1.52586443841066</v>
      </c>
      <c r="AC296" s="24" t="n">
        <f aca="false">AB296*(1+W296)</f>
        <v>1.85292370761089</v>
      </c>
      <c r="AD296" s="24" t="n">
        <f aca="false">AC296*(1+Y296)</f>
        <v>2.21723546836775</v>
      </c>
      <c r="AE296" s="23" t="n">
        <f aca="false">E296*Q296</f>
        <v>4345.84603832483</v>
      </c>
      <c r="AF296" s="23" t="n">
        <f aca="false">AE296*(1+S296)</f>
        <v>4941.15645221716</v>
      </c>
      <c r="AG296" s="23" t="n">
        <f aca="false">AF296*(1+U296)</f>
        <v>5791.66399176877</v>
      </c>
      <c r="AH296" s="23" t="n">
        <f aca="false">AG296*(1+W296)</f>
        <v>7033.0700727534</v>
      </c>
      <c r="AI296" s="23" t="n">
        <f aca="false">AH296*(1+Y296)</f>
        <v>8415.87397946949</v>
      </c>
      <c r="AJ296" s="25" t="n">
        <f aca="false">G296*Z296</f>
        <v>39585.6504472942</v>
      </c>
      <c r="AK296" s="25" t="n">
        <f aca="false">I296*AA296</f>
        <v>49135.2610650617</v>
      </c>
      <c r="AL296" s="25" t="n">
        <f aca="false">K296*AB296</f>
        <v>55396.3181178112</v>
      </c>
      <c r="AM296" s="25" t="n">
        <f aca="false">M296*AC296</f>
        <v>68939.7943063109</v>
      </c>
      <c r="AN296" s="25" t="n">
        <f aca="false">O296*AD296</f>
        <v>77747.9728209547</v>
      </c>
      <c r="AO296" s="25" t="n">
        <f aca="false">C296/Datos!$D$8</f>
        <v>15919.1115234622</v>
      </c>
      <c r="AP296" s="25" t="n">
        <f aca="false">AJ296-AO296</f>
        <v>23666.538923832</v>
      </c>
      <c r="AQ296" s="25" t="n">
        <f aca="false">AK296-AO296</f>
        <v>33216.1495415995</v>
      </c>
      <c r="AR296" s="25" t="n">
        <f aca="false">AL296-AO296</f>
        <v>39477.206594349</v>
      </c>
      <c r="AS296" s="25" t="n">
        <f aca="false">AM296-AO296</f>
        <v>53020.6827828487</v>
      </c>
      <c r="AT296" s="25" t="n">
        <f aca="false">AN296-AO296</f>
        <v>61828.8612974924</v>
      </c>
      <c r="AU296" s="25" t="n">
        <f aca="false">AP296*Datos!$D$6</f>
        <v>11833.269461916</v>
      </c>
      <c r="AV296" s="25" t="n">
        <f aca="false">AQ296*Datos!$D$6</f>
        <v>16608.0747707997</v>
      </c>
      <c r="AW296" s="25" t="n">
        <f aca="false">AR296*Datos!$D$6</f>
        <v>19738.6032971745</v>
      </c>
      <c r="AX296" s="25" t="n">
        <f aca="false">AS296*Datos!$D$6</f>
        <v>26510.3413914244</v>
      </c>
      <c r="AY296" s="25" t="n">
        <f aca="false">AT296*Datos!$D$6</f>
        <v>30914.4306487462</v>
      </c>
      <c r="AZ296" s="25" t="n">
        <f aca="false">AJ296-AU296-AE296</f>
        <v>23406.5349470534</v>
      </c>
      <c r="BA296" s="25" t="n">
        <f aca="false">AK296-AV296-AF296</f>
        <v>27586.0298420448</v>
      </c>
      <c r="BB296" s="25" t="n">
        <f aca="false">AL296-AW296-AG296</f>
        <v>29866.050828868</v>
      </c>
      <c r="BC296" s="25" t="n">
        <f aca="false">AM296-AX296-AH296</f>
        <v>35396.3828421332</v>
      </c>
      <c r="BD296" s="25" t="n">
        <f aca="false">AN296-AY296-AI296</f>
        <v>38417.668192739</v>
      </c>
      <c r="BE296" s="25" t="n">
        <f aca="false">AZ296/Z296</f>
        <v>20443.2620907067</v>
      </c>
      <c r="BF296" s="25" t="n">
        <f aca="false">BA296/AA296</f>
        <v>21190.831730597</v>
      </c>
      <c r="BG296" s="25" t="n">
        <f aca="false">BB296/AB296</f>
        <v>19573.2006573117</v>
      </c>
      <c r="BH296" s="25" t="n">
        <f aca="false">BC296/AC296</f>
        <v>19102.9898839021</v>
      </c>
      <c r="BI296" s="25" t="n">
        <f aca="false">BD296/AD296</f>
        <v>17326.8327792991</v>
      </c>
      <c r="BJ296" s="25" t="n">
        <f aca="false">E296*AD296</f>
        <v>66475.973681785</v>
      </c>
      <c r="BK296" s="25" t="n">
        <f aca="false">0.2*C296*AD296</f>
        <v>35296.4186947223</v>
      </c>
      <c r="BL296" s="25" t="n">
        <f aca="false">BJ296+BK296</f>
        <v>101772.392376507</v>
      </c>
      <c r="BM296" s="25" t="n">
        <f aca="false">BK296*Datos!$D$6</f>
        <v>17648.2093473611</v>
      </c>
      <c r="BN296" s="25" t="n">
        <f aca="false">BL296-BM296</f>
        <v>84124.1830291462</v>
      </c>
      <c r="BO296" s="25" t="n">
        <f aca="false">BN296/AD296</f>
        <v>37941.0235084663</v>
      </c>
      <c r="BP296" s="25" t="n">
        <f aca="false">-(C296+E296)</f>
        <v>-109577.025364046</v>
      </c>
      <c r="BQ296" s="25" t="n">
        <f aca="false">BE296</f>
        <v>20443.2620907067</v>
      </c>
      <c r="BR296" s="25" t="n">
        <f aca="false">BF296</f>
        <v>21190.831730597</v>
      </c>
      <c r="BS296" s="25" t="n">
        <f aca="false">BG296</f>
        <v>19573.2006573117</v>
      </c>
      <c r="BT296" s="25" t="n">
        <f aca="false">BH296</f>
        <v>19102.9898839021</v>
      </c>
      <c r="BU296" s="25" t="n">
        <f aca="false">BI296+BO296</f>
        <v>55267.8562877654</v>
      </c>
      <c r="BV296" s="27" t="n">
        <f aca="false">IFERROR(IRR(BP296:BU296,0.1),NA())*100</f>
        <v>6.41104283606825</v>
      </c>
    </row>
    <row r="297" customFormat="false" ht="15" hidden="false" customHeight="true" outlineLevel="0" collapsed="false">
      <c r="A297" s="23" t="n">
        <v>296</v>
      </c>
      <c r="B297" s="24" t="n">
        <f aca="true">RAND()</f>
        <v>0.0736412203656932</v>
      </c>
      <c r="C297" s="25" t="n">
        <f aca="false">IF(B297&lt;=(Datos!$D$14-Datos!$C$14)/(Datos!$E$14-Datos!$C$14),Datos!$C$14+SQRT((Datos!$E$14-Datos!$C$14)*(Datos!$D$14-Datos!$C$14)*B297),Datos!$E$14-SQRT((Datos!$E$14-Datos!$C$14)*(Datos!$E$14-Datos!$D$14)*(1-B297)))</f>
        <v>65427.3831766586</v>
      </c>
      <c r="D297" s="24" t="n">
        <f aca="true">RAND()</f>
        <v>0.508955622053924</v>
      </c>
      <c r="E297" s="25" t="n">
        <f aca="false">IF(D297&lt;=(Datos!$D$15-Datos!$C$15)/(Datos!$E$15-Datos!$C$15),Datos!$C$15+SQRT((Datos!$E$15-Datos!$C$15)*(Datos!$D$15-Datos!$C$15)*D297),Datos!$E$15-SQRT((Datos!$E$15-Datos!$C$15)*(Datos!$E$15-Datos!$D$15)*(1-D297)))</f>
        <v>31417.654359564</v>
      </c>
      <c r="F297" s="24" t="n">
        <f aca="true">RAND()</f>
        <v>0.73037141933697</v>
      </c>
      <c r="G297" s="25" t="n">
        <f aca="false">IF(F297&lt;=(Datos!$D$19-Datos!$C$19)/(Datos!$E$19-Datos!$C$19),Datos!$C$19+SQRT((Datos!$E$19-Datos!$C$19)*(Datos!$D$19-Datos!$C$19)*F297),Datos!$E$19-SQRT((Datos!$E$19-Datos!$C$19)*(Datos!$E$19-Datos!$D$19)*(1-F297)))</f>
        <v>40503.0962263211</v>
      </c>
      <c r="H297" s="24" t="n">
        <f aca="true">RAND()</f>
        <v>0.655100007079059</v>
      </c>
      <c r="I297" s="25" t="n">
        <f aca="false">IF(H297&lt;=(Datos!$D$19-Datos!$C$19)/(Datos!$E$19-Datos!$C$19),Datos!$C$19+SQRT((Datos!$E$19-Datos!$C$19)*(Datos!$D$19-Datos!$C$19)*H297),Datos!$E$19-SQRT((Datos!$E$19-Datos!$C$19)*(Datos!$E$19-Datos!$D$19)*(1-H297)))</f>
        <v>39912.87047539</v>
      </c>
      <c r="J297" s="24" t="n">
        <f aca="true">RAND()</f>
        <v>0.955129471944694</v>
      </c>
      <c r="K297" s="25" t="n">
        <f aca="false">IF(J297&lt;=(Datos!$D$19-Datos!$C$19)/(Datos!$E$19-Datos!$C$19),Datos!$C$19+SQRT((Datos!$E$19-Datos!$C$19)*(Datos!$D$19-Datos!$C$19)*J297),Datos!$E$19-SQRT((Datos!$E$19-Datos!$C$19)*(Datos!$E$19-Datos!$D$19)*(1-J297)))</f>
        <v>43165.5274316175</v>
      </c>
      <c r="L297" s="24" t="n">
        <f aca="true">RAND()</f>
        <v>0.14184435646527</v>
      </c>
      <c r="M297" s="25" t="n">
        <f aca="false">IF(L297&lt;=(Datos!$D$19-Datos!$C$19)/(Datos!$E$19-Datos!$C$19),Datos!$C$19+SQRT((Datos!$E$19-Datos!$C$19)*(Datos!$D$19-Datos!$C$19)*L297),Datos!$E$19-SQRT((Datos!$E$19-Datos!$C$19)*(Datos!$E$19-Datos!$D$19)*(1-L297)))</f>
        <v>34612.662297393</v>
      </c>
      <c r="N297" s="24" t="n">
        <f aca="true">RAND()</f>
        <v>0.305519482318947</v>
      </c>
      <c r="O297" s="25" t="n">
        <f aca="false">IF(N297&lt;=(Datos!$D$19-Datos!$C$19)/(Datos!$E$19-Datos!$C$19),Datos!$C$19+SQRT((Datos!$E$19-Datos!$C$19)*(Datos!$D$19-Datos!$C$19)*N297),Datos!$E$19-SQRT((Datos!$E$19-Datos!$C$19)*(Datos!$E$19-Datos!$D$19)*(1-N297)))</f>
        <v>36769.6323643047</v>
      </c>
      <c r="P297" s="24" t="n">
        <f aca="true">RAND()</f>
        <v>0.828917120045451</v>
      </c>
      <c r="Q297" s="26" t="n">
        <f aca="false">IF(P297&lt;=(Datos!$D$23-Datos!$C$23)/(Datos!$E$23-Datos!$C$23),Datos!$C$23+SQRT((Datos!$E$23-Datos!$C$23)*(Datos!$D$23-Datos!$C$23)*P297),Datos!$E$23-SQRT((Datos!$E$23-Datos!$C$23)*(Datos!$E$23-Datos!$D$23)*(1-P297)))</f>
        <v>0.16245151904243</v>
      </c>
      <c r="R297" s="24" t="n">
        <f aca="true">RAND()</f>
        <v>0.547922135655185</v>
      </c>
      <c r="S297" s="26" t="n">
        <f aca="false">IF(R297&lt;=(Datos!$D$24-Datos!$C$24)/(Datos!$E$24-Datos!$C$24),Datos!$C$24+SQRT((Datos!$E$24-Datos!$C$24)*(Datos!$D$24-Datos!$C$24)*R297),Datos!$E$24-SQRT((Datos!$E$24-Datos!$C$24)*(Datos!$E$24-Datos!$D$24)*(1-R297)))</f>
        <v>0.151473868894982</v>
      </c>
      <c r="T297" s="24" t="n">
        <f aca="true">RAND()</f>
        <v>0.353781064815948</v>
      </c>
      <c r="U297" s="26" t="n">
        <f aca="false">IF(T297&lt;=(Datos!$D$25-Datos!$C$25)/(Datos!$E$25-Datos!$C$25),Datos!$C$25+SQRT((Datos!$E$25-Datos!$C$25)*(Datos!$D$25-Datos!$C$25)*T297),Datos!$E$25-SQRT((Datos!$E$25-Datos!$C$25)*(Datos!$E$25-Datos!$D$25)*(1-T297)))</f>
        <v>0.177256930056657</v>
      </c>
      <c r="V297" s="24" t="n">
        <f aca="true">RAND()</f>
        <v>0.0599758501339829</v>
      </c>
      <c r="W297" s="26" t="n">
        <f aca="false">IF(V297&lt;=(Datos!$D$26-Datos!$C$26)/(Datos!$E$26-Datos!$C$26),Datos!$C$26+SQRT((Datos!$E$26-Datos!$C$26)*(Datos!$D$26-Datos!$C$26)*V297),Datos!$E$26-SQRT((Datos!$E$26-Datos!$C$26)*(Datos!$E$26-Datos!$D$26)*(1-V297)))</f>
        <v>0.189163306727791</v>
      </c>
      <c r="X297" s="24" t="n">
        <f aca="true">RAND()</f>
        <v>0.914371104949562</v>
      </c>
      <c r="Y297" s="26" t="n">
        <f aca="false">IF(X297&lt;=(Datos!$D$27-Datos!$C$27)/(Datos!$E$27-Datos!$C$27),Datos!$C$27+SQRT((Datos!$E$27-Datos!$C$27)*(Datos!$D$27-Datos!$C$27)*X297),Datos!$E$27-SQRT((Datos!$E$27-Datos!$C$27)*(Datos!$E$27-Datos!$D$27)*(1-X297)))</f>
        <v>0.258496604145569</v>
      </c>
      <c r="Z297" s="24" t="n">
        <f aca="false">(1+Q297)</f>
        <v>1.16245151904243</v>
      </c>
      <c r="AA297" s="24" t="n">
        <f aca="false">Z297*(1+S297)</f>
        <v>1.33853254803464</v>
      </c>
      <c r="AB297" s="24" t="n">
        <f aca="false">AA297*(1+U297)</f>
        <v>1.57579671828017</v>
      </c>
      <c r="AC297" s="24" t="n">
        <f aca="false">AB297*(1+W297)</f>
        <v>1.87387963624085</v>
      </c>
      <c r="AD297" s="24" t="n">
        <f aca="false">AC297*(1+Y297)</f>
        <v>2.35827115878664</v>
      </c>
      <c r="AE297" s="23" t="n">
        <f aca="false">E297*Q297</f>
        <v>5103.8456754612</v>
      </c>
      <c r="AF297" s="23" t="n">
        <f aca="false">AE297*(1+S297)</f>
        <v>5876.94492616623</v>
      </c>
      <c r="AG297" s="23" t="n">
        <f aca="false">AF297*(1+U297)</f>
        <v>6918.6741418905</v>
      </c>
      <c r="AH297" s="23" t="n">
        <f aca="false">AG297*(1+W297)</f>
        <v>8227.43342074257</v>
      </c>
      <c r="AI297" s="23" t="n">
        <f aca="false">AH297*(1+Y297)</f>
        <v>10354.1970208383</v>
      </c>
      <c r="AJ297" s="25" t="n">
        <f aca="false">G297*Z297</f>
        <v>47082.8857342087</v>
      </c>
      <c r="AK297" s="25" t="n">
        <f aca="false">I297*AA297</f>
        <v>53424.6762168002</v>
      </c>
      <c r="AL297" s="25" t="n">
        <f aca="false">K297*AB297</f>
        <v>68020.0964695755</v>
      </c>
      <c r="AM297" s="25" t="n">
        <f aca="false">M297*AC297</f>
        <v>64859.9630351661</v>
      </c>
      <c r="AN297" s="25" t="n">
        <f aca="false">O297*AD297</f>
        <v>86712.7635239277</v>
      </c>
      <c r="AO297" s="25" t="n">
        <f aca="false">C297/Datos!$D$8</f>
        <v>13085.4766353317</v>
      </c>
      <c r="AP297" s="25" t="n">
        <f aca="false">AJ297-AO297</f>
        <v>33997.409098877</v>
      </c>
      <c r="AQ297" s="25" t="n">
        <f aca="false">AK297-AO297</f>
        <v>40339.1995814685</v>
      </c>
      <c r="AR297" s="25" t="n">
        <f aca="false">AL297-AO297</f>
        <v>54934.6198342438</v>
      </c>
      <c r="AS297" s="25" t="n">
        <f aca="false">AM297-AO297</f>
        <v>51774.4863998343</v>
      </c>
      <c r="AT297" s="25" t="n">
        <f aca="false">AN297-AO297</f>
        <v>73627.286888596</v>
      </c>
      <c r="AU297" s="25" t="n">
        <f aca="false">AP297*Datos!$D$6</f>
        <v>16998.7045494385</v>
      </c>
      <c r="AV297" s="25" t="n">
        <f aca="false">AQ297*Datos!$D$6</f>
        <v>20169.5997907342</v>
      </c>
      <c r="AW297" s="25" t="n">
        <f aca="false">AR297*Datos!$D$6</f>
        <v>27467.3099171219</v>
      </c>
      <c r="AX297" s="25" t="n">
        <f aca="false">AS297*Datos!$D$6</f>
        <v>25887.2431999172</v>
      </c>
      <c r="AY297" s="25" t="n">
        <f aca="false">AT297*Datos!$D$6</f>
        <v>36813.643444298</v>
      </c>
      <c r="AZ297" s="25" t="n">
        <f aca="false">AJ297-AU297-AE297</f>
        <v>24980.335509309</v>
      </c>
      <c r="BA297" s="25" t="n">
        <f aca="false">AK297-AV297-AF297</f>
        <v>27378.1314998997</v>
      </c>
      <c r="BB297" s="25" t="n">
        <f aca="false">AL297-AW297-AG297</f>
        <v>33634.1124105631</v>
      </c>
      <c r="BC297" s="25" t="n">
        <f aca="false">AM297-AX297-AH297</f>
        <v>30745.2864145063</v>
      </c>
      <c r="BD297" s="25" t="n">
        <f aca="false">AN297-AY297-AI297</f>
        <v>39544.9230587914</v>
      </c>
      <c r="BE297" s="25" t="n">
        <f aca="false">AZ297/Z297</f>
        <v>21489.3568463712</v>
      </c>
      <c r="BF297" s="25" t="n">
        <f aca="false">BA297/AA297</f>
        <v>20453.8406930029</v>
      </c>
      <c r="BG297" s="25" t="n">
        <f aca="false">BB297/AB297</f>
        <v>21344.1949842817</v>
      </c>
      <c r="BH297" s="25" t="n">
        <f aca="false">BC297/AC297</f>
        <v>16407.2898919932</v>
      </c>
      <c r="BI297" s="25" t="n">
        <f aca="false">BD297/AD297</f>
        <v>16768.6073382409</v>
      </c>
      <c r="BJ297" s="25" t="n">
        <f aca="false">E297*AD297</f>
        <v>74091.3481528871</v>
      </c>
      <c r="BK297" s="25" t="n">
        <f aca="false">0.2*C297*AD297</f>
        <v>30859.1021480793</v>
      </c>
      <c r="BL297" s="25" t="n">
        <f aca="false">BJ297+BK297</f>
        <v>104950.450300966</v>
      </c>
      <c r="BM297" s="25" t="n">
        <f aca="false">BK297*Datos!$D$6</f>
        <v>15429.5510740396</v>
      </c>
      <c r="BN297" s="25" t="n">
        <f aca="false">BL297-BM297</f>
        <v>89520.8992269268</v>
      </c>
      <c r="BO297" s="25" t="n">
        <f aca="false">BN297/AD297</f>
        <v>37960.3926772298</v>
      </c>
      <c r="BP297" s="25" t="n">
        <f aca="false">-(C297+E297)</f>
        <v>-96845.0375362226</v>
      </c>
      <c r="BQ297" s="25" t="n">
        <f aca="false">BE297</f>
        <v>21489.3568463712</v>
      </c>
      <c r="BR297" s="25" t="n">
        <f aca="false">BF297</f>
        <v>20453.8406930029</v>
      </c>
      <c r="BS297" s="25" t="n">
        <f aca="false">BG297</f>
        <v>21344.1949842817</v>
      </c>
      <c r="BT297" s="25" t="n">
        <f aca="false">BH297</f>
        <v>16407.2898919932</v>
      </c>
      <c r="BU297" s="25" t="n">
        <f aca="false">BI297+BO297</f>
        <v>54729.0000154707</v>
      </c>
      <c r="BV297" s="27" t="n">
        <f aca="false">IFERROR(IRR(BP297:BU297,0.1),NA())*100</f>
        <v>10.2870432025611</v>
      </c>
    </row>
    <row r="298" customFormat="false" ht="15" hidden="false" customHeight="true" outlineLevel="0" collapsed="false">
      <c r="A298" s="23" t="n">
        <v>297</v>
      </c>
      <c r="B298" s="24" t="n">
        <f aca="true">RAND()</f>
        <v>0.183111889996966</v>
      </c>
      <c r="C298" s="25" t="n">
        <f aca="false">IF(B298&lt;=(Datos!$D$14-Datos!$C$14)/(Datos!$E$14-Datos!$C$14),Datos!$C$14+SQRT((Datos!$E$14-Datos!$C$14)*(Datos!$D$14-Datos!$C$14)*B298),Datos!$E$14-SQRT((Datos!$E$14-Datos!$C$14)*(Datos!$E$14-Datos!$D$14)*(1-B298)))</f>
        <v>68558.3150210066</v>
      </c>
      <c r="D298" s="24" t="n">
        <f aca="true">RAND()</f>
        <v>0.0577190829217148</v>
      </c>
      <c r="E298" s="25" t="n">
        <f aca="false">IF(D298&lt;=(Datos!$D$15-Datos!$C$15)/(Datos!$E$15-Datos!$C$15),Datos!$C$15+SQRT((Datos!$E$15-Datos!$C$15)*(Datos!$D$15-Datos!$C$15)*D298),Datos!$E$15-SQRT((Datos!$E$15-Datos!$C$15)*(Datos!$E$15-Datos!$D$15)*(1-D298)))</f>
        <v>27080.6083771649</v>
      </c>
      <c r="F298" s="24" t="n">
        <f aca="true">RAND()</f>
        <v>0.956490006016579</v>
      </c>
      <c r="G298" s="25" t="n">
        <f aca="false">IF(F298&lt;=(Datos!$D$19-Datos!$C$19)/(Datos!$E$19-Datos!$C$19),Datos!$C$19+SQRT((Datos!$E$19-Datos!$C$19)*(Datos!$D$19-Datos!$C$19)*F298),Datos!$E$19-SQRT((Datos!$E$19-Datos!$C$19)*(Datos!$E$19-Datos!$D$19)*(1-F298)))</f>
        <v>43193.5533363101</v>
      </c>
      <c r="H298" s="24" t="n">
        <f aca="true">RAND()</f>
        <v>0.688117082039046</v>
      </c>
      <c r="I298" s="25" t="n">
        <f aca="false">IF(H298&lt;=(Datos!$D$19-Datos!$C$19)/(Datos!$E$19-Datos!$C$19),Datos!$C$19+SQRT((Datos!$E$19-Datos!$C$19)*(Datos!$D$19-Datos!$C$19)*H298),Datos!$E$19-SQRT((Datos!$E$19-Datos!$C$19)*(Datos!$E$19-Datos!$D$19)*(1-H298)))</f>
        <v>40163.5530761652</v>
      </c>
      <c r="J298" s="24" t="n">
        <f aca="true">RAND()</f>
        <v>0.123055407723292</v>
      </c>
      <c r="K298" s="25" t="n">
        <f aca="false">IF(J298&lt;=(Datos!$D$19-Datos!$C$19)/(Datos!$E$19-Datos!$C$19),Datos!$C$19+SQRT((Datos!$E$19-Datos!$C$19)*(Datos!$D$19-Datos!$C$19)*J298),Datos!$E$19-SQRT((Datos!$E$19-Datos!$C$19)*(Datos!$E$19-Datos!$D$19)*(1-J298)))</f>
        <v>34296.3136708688</v>
      </c>
      <c r="L298" s="24" t="n">
        <f aca="true">RAND()</f>
        <v>0.431809199209751</v>
      </c>
      <c r="M298" s="25" t="n">
        <f aca="false">IF(L298&lt;=(Datos!$D$19-Datos!$C$19)/(Datos!$E$19-Datos!$C$19),Datos!$C$19+SQRT((Datos!$E$19-Datos!$C$19)*(Datos!$D$19-Datos!$C$19)*L298),Datos!$E$19-SQRT((Datos!$E$19-Datos!$C$19)*(Datos!$E$19-Datos!$D$19)*(1-L298)))</f>
        <v>38048.0668412646</v>
      </c>
      <c r="N298" s="24" t="n">
        <f aca="true">RAND()</f>
        <v>0.431636860197296</v>
      </c>
      <c r="O298" s="25" t="n">
        <f aca="false">IF(N298&lt;=(Datos!$D$19-Datos!$C$19)/(Datos!$E$19-Datos!$C$19),Datos!$C$19+SQRT((Datos!$E$19-Datos!$C$19)*(Datos!$D$19-Datos!$C$19)*N298),Datos!$E$19-SQRT((Datos!$E$19-Datos!$C$19)*(Datos!$E$19-Datos!$D$19)*(1-N298)))</f>
        <v>38046.4606523362</v>
      </c>
      <c r="P298" s="24" t="n">
        <f aca="true">RAND()</f>
        <v>0.318389866941712</v>
      </c>
      <c r="Q298" s="26" t="n">
        <f aca="false">IF(P298&lt;=(Datos!$D$23-Datos!$C$23)/(Datos!$E$23-Datos!$C$23),Datos!$C$23+SQRT((Datos!$E$23-Datos!$C$23)*(Datos!$D$23-Datos!$C$23)*P298),Datos!$E$23-SQRT((Datos!$E$23-Datos!$C$23)*(Datos!$E$23-Datos!$D$23)*(1-P298)))</f>
        <v>0.143939543865644</v>
      </c>
      <c r="R298" s="24" t="n">
        <f aca="true">RAND()</f>
        <v>0.837199907860022</v>
      </c>
      <c r="S298" s="26" t="n">
        <f aca="false">IF(R298&lt;=(Datos!$D$24-Datos!$C$24)/(Datos!$E$24-Datos!$C$24),Datos!$C$24+SQRT((Datos!$E$24-Datos!$C$24)*(Datos!$D$24-Datos!$C$24)*R298),Datos!$E$24-SQRT((Datos!$E$24-Datos!$C$24)*(Datos!$E$24-Datos!$D$24)*(1-R298)))</f>
        <v>0.162881584014519</v>
      </c>
      <c r="T298" s="24" t="n">
        <f aca="true">RAND()</f>
        <v>0.894664598162923</v>
      </c>
      <c r="U298" s="26" t="n">
        <f aca="false">IF(T298&lt;=(Datos!$D$25-Datos!$C$25)/(Datos!$E$25-Datos!$C$25),Datos!$C$25+SQRT((Datos!$E$25-Datos!$C$25)*(Datos!$D$25-Datos!$C$25)*T298),Datos!$E$25-SQRT((Datos!$E$25-Datos!$C$25)*(Datos!$E$25-Datos!$D$25)*(1-T298)))</f>
        <v>0.202826208189692</v>
      </c>
      <c r="V298" s="24" t="n">
        <f aca="true">RAND()</f>
        <v>0.993726305655692</v>
      </c>
      <c r="W298" s="26" t="n">
        <f aca="false">IF(V298&lt;=(Datos!$D$26-Datos!$C$26)/(Datos!$E$26-Datos!$C$26),Datos!$C$26+SQRT((Datos!$E$26-Datos!$C$26)*(Datos!$D$26-Datos!$C$26)*V298),Datos!$E$26-SQRT((Datos!$E$26-Datos!$C$26)*(Datos!$E$26-Datos!$D$26)*(1-V298)))</f>
        <v>0.245314071041397</v>
      </c>
      <c r="X298" s="24" t="n">
        <f aca="true">RAND()</f>
        <v>0.109198597730214</v>
      </c>
      <c r="Y298" s="26" t="n">
        <f aca="false">IF(X298&lt;=(Datos!$D$27-Datos!$C$27)/(Datos!$E$27-Datos!$C$27),Datos!$C$27+SQRT((Datos!$E$27-Datos!$C$27)*(Datos!$D$27-Datos!$C$27)*X298),Datos!$E$27-SQRT((Datos!$E$27-Datos!$C$27)*(Datos!$E$27-Datos!$D$27)*(1-X298)))</f>
        <v>0.20717079537679</v>
      </c>
      <c r="Z298" s="24" t="n">
        <f aca="false">(1+Q298)</f>
        <v>1.14393954386564</v>
      </c>
      <c r="AA298" s="24" t="n">
        <f aca="false">Z298*(1+S298)</f>
        <v>1.33026622878733</v>
      </c>
      <c r="AB298" s="24" t="n">
        <f aca="false">AA298*(1+U298)</f>
        <v>1.60007908385506</v>
      </c>
      <c r="AC298" s="24" t="n">
        <f aca="false">AB298*(1+W298)</f>
        <v>1.99260099790373</v>
      </c>
      <c r="AD298" s="24" t="n">
        <f aca="false">AC298*(1+Y298)</f>
        <v>2.40540973150804</v>
      </c>
      <c r="AE298" s="23" t="n">
        <f aca="false">E298*Q298</f>
        <v>3897.97041741324</v>
      </c>
      <c r="AF298" s="23" t="n">
        <f aca="false">AE298*(1+S298)</f>
        <v>4532.87801344325</v>
      </c>
      <c r="AG298" s="23" t="n">
        <f aca="false">AF298*(1+U298)</f>
        <v>5452.26447309636</v>
      </c>
      <c r="AH298" s="23" t="n">
        <f aca="false">AG298*(1+W298)</f>
        <v>6789.78166738601</v>
      </c>
      <c r="AI298" s="23" t="n">
        <f aca="false">AH298*(1+Y298)</f>
        <v>8196.42613585311</v>
      </c>
      <c r="AJ298" s="25" t="n">
        <f aca="false">G298*Z298</f>
        <v>49410.8137014749</v>
      </c>
      <c r="AK298" s="25" t="n">
        <f aca="false">I298*AA298</f>
        <v>53428.2182853298</v>
      </c>
      <c r="AL298" s="25" t="n">
        <f aca="false">K298*AB298</f>
        <v>54876.8141580895</v>
      </c>
      <c r="AM298" s="25" t="n">
        <f aca="false">M298*AC298</f>
        <v>75814.6159562118</v>
      </c>
      <c r="AN298" s="25" t="n">
        <f aca="false">O298*AD298</f>
        <v>91517.326702567</v>
      </c>
      <c r="AO298" s="25" t="n">
        <f aca="false">C298/Datos!$D$8</f>
        <v>13711.6630042013</v>
      </c>
      <c r="AP298" s="25" t="n">
        <f aca="false">AJ298-AO298</f>
        <v>35699.1506972736</v>
      </c>
      <c r="AQ298" s="25" t="n">
        <f aca="false">AK298-AO298</f>
        <v>39716.5552811285</v>
      </c>
      <c r="AR298" s="25" t="n">
        <f aca="false">AL298-AO298</f>
        <v>41165.1511538882</v>
      </c>
      <c r="AS298" s="25" t="n">
        <f aca="false">AM298-AO298</f>
        <v>62102.9529520105</v>
      </c>
      <c r="AT298" s="25" t="n">
        <f aca="false">AN298-AO298</f>
        <v>77805.6636983657</v>
      </c>
      <c r="AU298" s="25" t="n">
        <f aca="false">AP298*Datos!$D$6</f>
        <v>17849.5753486368</v>
      </c>
      <c r="AV298" s="25" t="n">
        <f aca="false">AQ298*Datos!$D$6</f>
        <v>19858.2776405643</v>
      </c>
      <c r="AW298" s="25" t="n">
        <f aca="false">AR298*Datos!$D$6</f>
        <v>20582.5755769441</v>
      </c>
      <c r="AX298" s="25" t="n">
        <f aca="false">AS298*Datos!$D$6</f>
        <v>31051.4764760052</v>
      </c>
      <c r="AY298" s="25" t="n">
        <f aca="false">AT298*Datos!$D$6</f>
        <v>38902.8318491828</v>
      </c>
      <c r="AZ298" s="25" t="n">
        <f aca="false">AJ298-AU298-AE298</f>
        <v>27663.2679354248</v>
      </c>
      <c r="BA298" s="25" t="n">
        <f aca="false">AK298-AV298-AF298</f>
        <v>29037.0626313223</v>
      </c>
      <c r="BB298" s="25" t="n">
        <f aca="false">AL298-AW298-AG298</f>
        <v>28841.974108049</v>
      </c>
      <c r="BC298" s="25" t="n">
        <f aca="false">AM298-AX298-AH298</f>
        <v>37973.3578128206</v>
      </c>
      <c r="BD298" s="25" t="n">
        <f aca="false">AN298-AY298-AI298</f>
        <v>44418.068717531</v>
      </c>
      <c r="BE298" s="25" t="n">
        <f aca="false">AZ298/Z298</f>
        <v>24182.4562178733</v>
      </c>
      <c r="BF298" s="25" t="n">
        <f aca="false">BA298/AA298</f>
        <v>21828.0085617092</v>
      </c>
      <c r="BG298" s="25" t="n">
        <f aca="false">BB298/AB298</f>
        <v>18025.3428715287</v>
      </c>
      <c r="BH298" s="25" t="n">
        <f aca="false">BC298/AC298</f>
        <v>19057.1809673735</v>
      </c>
      <c r="BI298" s="25" t="n">
        <f aca="false">BD298/AD298</f>
        <v>18465.9054695367</v>
      </c>
      <c r="BJ298" s="25" t="n">
        <f aca="false">E298*AD298</f>
        <v>65139.9589255904</v>
      </c>
      <c r="BK298" s="25" t="n">
        <f aca="false">0.2*C298*AD298</f>
        <v>32982.1676254645</v>
      </c>
      <c r="BL298" s="25" t="n">
        <f aca="false">BJ298+BK298</f>
        <v>98122.1265510549</v>
      </c>
      <c r="BM298" s="25" t="n">
        <f aca="false">BK298*Datos!$D$6</f>
        <v>16491.0838127323</v>
      </c>
      <c r="BN298" s="25" t="n">
        <f aca="false">BL298-BM298</f>
        <v>81631.0427383226</v>
      </c>
      <c r="BO298" s="25" t="n">
        <f aca="false">BN298/AD298</f>
        <v>33936.4398792655</v>
      </c>
      <c r="BP298" s="25" t="n">
        <f aca="false">-(C298+E298)</f>
        <v>-95638.9233981714</v>
      </c>
      <c r="BQ298" s="25" t="n">
        <f aca="false">BE298</f>
        <v>24182.4562178733</v>
      </c>
      <c r="BR298" s="25" t="n">
        <f aca="false">BF298</f>
        <v>21828.0085617092</v>
      </c>
      <c r="BS298" s="25" t="n">
        <f aca="false">BG298</f>
        <v>18025.3428715287</v>
      </c>
      <c r="BT298" s="25" t="n">
        <f aca="false">BH298</f>
        <v>19057.1809673735</v>
      </c>
      <c r="BU298" s="25" t="n">
        <f aca="false">BI298+BO298</f>
        <v>52402.3453488022</v>
      </c>
      <c r="BV298" s="27" t="n">
        <f aca="false">IFERROR(IRR(BP298:BU298,0.1),NA())*100</f>
        <v>11.2564907858519</v>
      </c>
    </row>
    <row r="299" customFormat="false" ht="15" hidden="false" customHeight="true" outlineLevel="0" collapsed="false">
      <c r="A299" s="23" t="n">
        <v>298</v>
      </c>
      <c r="B299" s="24" t="n">
        <f aca="true">RAND()</f>
        <v>0.979343361190278</v>
      </c>
      <c r="C299" s="25" t="n">
        <f aca="false">IF(B299&lt;=(Datos!$D$14-Datos!$C$14)/(Datos!$E$14-Datos!$C$14),Datos!$C$14+SQRT((Datos!$E$14-Datos!$C$14)*(Datos!$D$14-Datos!$C$14)*B299),Datos!$E$14-SQRT((Datos!$E$14-Datos!$C$14)*(Datos!$E$14-Datos!$D$14)*(1-B299)))</f>
        <v>95021.2484926775</v>
      </c>
      <c r="D299" s="24" t="n">
        <f aca="true">RAND()</f>
        <v>0.199139649230691</v>
      </c>
      <c r="E299" s="25" t="n">
        <f aca="false">IF(D299&lt;=(Datos!$D$15-Datos!$C$15)/(Datos!$E$15-Datos!$C$15),Datos!$C$15+SQRT((Datos!$E$15-Datos!$C$15)*(Datos!$D$15-Datos!$C$15)*D299),Datos!$E$15-SQRT((Datos!$E$15-Datos!$C$15)*(Datos!$E$15-Datos!$D$15)*(1-D299)))</f>
        <v>28864.6440576464</v>
      </c>
      <c r="F299" s="24" t="n">
        <f aca="true">RAND()</f>
        <v>0.293807335988991</v>
      </c>
      <c r="G299" s="25" t="n">
        <f aca="false">IF(F299&lt;=(Datos!$D$19-Datos!$C$19)/(Datos!$E$19-Datos!$C$19),Datos!$C$19+SQRT((Datos!$E$19-Datos!$C$19)*(Datos!$D$19-Datos!$C$19)*F299),Datos!$E$19-SQRT((Datos!$E$19-Datos!$C$19)*(Datos!$E$19-Datos!$D$19)*(1-F299)))</f>
        <v>36638.6068115493</v>
      </c>
      <c r="H299" s="24" t="n">
        <f aca="true">RAND()</f>
        <v>0.619373670765846</v>
      </c>
      <c r="I299" s="25" t="n">
        <f aca="false">IF(H299&lt;=(Datos!$D$19-Datos!$C$19)/(Datos!$E$19-Datos!$C$19),Datos!$C$19+SQRT((Datos!$E$19-Datos!$C$19)*(Datos!$D$19-Datos!$C$19)*H299),Datos!$E$19-SQRT((Datos!$E$19-Datos!$C$19)*(Datos!$E$19-Datos!$D$19)*(1-H299)))</f>
        <v>39638.7784814714</v>
      </c>
      <c r="J299" s="24" t="n">
        <f aca="true">RAND()</f>
        <v>0.7395373356103</v>
      </c>
      <c r="K299" s="25" t="n">
        <f aca="false">IF(J299&lt;=(Datos!$D$19-Datos!$C$19)/(Datos!$E$19-Datos!$C$19),Datos!$C$19+SQRT((Datos!$E$19-Datos!$C$19)*(Datos!$D$19-Datos!$C$19)*J299),Datos!$E$19-SQRT((Datos!$E$19-Datos!$C$19)*(Datos!$E$19-Datos!$D$19)*(1-J299)))</f>
        <v>40580.192331195</v>
      </c>
      <c r="L299" s="24" t="n">
        <f aca="true">RAND()</f>
        <v>0.914745990787586</v>
      </c>
      <c r="M299" s="25" t="n">
        <f aca="false">IF(L299&lt;=(Datos!$D$19-Datos!$C$19)/(Datos!$E$19-Datos!$C$19),Datos!$C$19+SQRT((Datos!$E$19-Datos!$C$19)*(Datos!$D$19-Datos!$C$19)*L299),Datos!$E$19-SQRT((Datos!$E$19-Datos!$C$19)*(Datos!$E$19-Datos!$D$19)*(1-L299)))</f>
        <v>42471.3539806982</v>
      </c>
      <c r="N299" s="24" t="n">
        <f aca="true">RAND()</f>
        <v>0.506121123777885</v>
      </c>
      <c r="O299" s="25" t="n">
        <f aca="false">IF(N299&lt;=(Datos!$D$19-Datos!$C$19)/(Datos!$E$19-Datos!$C$19),Datos!$C$19+SQRT((Datos!$E$19-Datos!$C$19)*(Datos!$D$19-Datos!$C$19)*N299),Datos!$E$19-SQRT((Datos!$E$19-Datos!$C$19)*(Datos!$E$19-Datos!$D$19)*(1-N299)))</f>
        <v>38713.1032684505</v>
      </c>
      <c r="P299" s="24" t="n">
        <f aca="true">RAND()</f>
        <v>0.837406567677361</v>
      </c>
      <c r="Q299" s="26" t="n">
        <f aca="false">IF(P299&lt;=(Datos!$D$23-Datos!$C$23)/(Datos!$E$23-Datos!$C$23),Datos!$C$23+SQRT((Datos!$E$23-Datos!$C$23)*(Datos!$D$23-Datos!$C$23)*P299),Datos!$E$23-SQRT((Datos!$E$23-Datos!$C$23)*(Datos!$E$23-Datos!$D$23)*(1-P299)))</f>
        <v>0.162892452595981</v>
      </c>
      <c r="R299" s="24" t="n">
        <f aca="true">RAND()</f>
        <v>0.973691770828078</v>
      </c>
      <c r="S299" s="26" t="n">
        <f aca="false">IF(R299&lt;=(Datos!$D$24-Datos!$C$24)/(Datos!$E$24-Datos!$C$24),Datos!$C$24+SQRT((Datos!$E$24-Datos!$C$24)*(Datos!$D$24-Datos!$C$24)*R299),Datos!$E$24-SQRT((Datos!$E$24-Datos!$C$24)*(Datos!$E$24-Datos!$D$24)*(1-R299)))</f>
        <v>0.173118516692641</v>
      </c>
      <c r="T299" s="24" t="n">
        <f aca="true">RAND()</f>
        <v>0.370961988750194</v>
      </c>
      <c r="U299" s="26" t="n">
        <f aca="false">IF(T299&lt;=(Datos!$D$25-Datos!$C$25)/(Datos!$E$25-Datos!$C$25),Datos!$C$25+SQRT((Datos!$E$25-Datos!$C$25)*(Datos!$D$25-Datos!$C$25)*T299),Datos!$E$25-SQRT((Datos!$E$25-Datos!$C$25)*(Datos!$E$25-Datos!$D$25)*(1-T299)))</f>
        <v>0.1779109329184</v>
      </c>
      <c r="V299" s="24" t="n">
        <f aca="true">RAND()</f>
        <v>0.797813796969793</v>
      </c>
      <c r="W299" s="26" t="n">
        <f aca="false">IF(V299&lt;=(Datos!$D$26-Datos!$C$26)/(Datos!$E$26-Datos!$C$26),Datos!$C$26+SQRT((Datos!$E$26-Datos!$C$26)*(Datos!$D$26-Datos!$C$26)*V299),Datos!$E$26-SQRT((Datos!$E$26-Datos!$C$26)*(Datos!$E$26-Datos!$D$26)*(1-V299)))</f>
        <v>0.223398276172291</v>
      </c>
      <c r="X299" s="24" t="n">
        <f aca="true">RAND()</f>
        <v>0.942534704715588</v>
      </c>
      <c r="Y299" s="26" t="n">
        <f aca="false">IF(X299&lt;=(Datos!$D$27-Datos!$C$27)/(Datos!$E$27-Datos!$C$27),Datos!$C$27+SQRT((Datos!$E$27-Datos!$C$27)*(Datos!$D$27-Datos!$C$27)*X299),Datos!$E$27-SQRT((Datos!$E$27-Datos!$C$27)*(Datos!$E$27-Datos!$D$27)*(1-X299)))</f>
        <v>0.262384308286762</v>
      </c>
      <c r="Z299" s="24" t="n">
        <f aca="false">(1+Q299)</f>
        <v>1.16289245259598</v>
      </c>
      <c r="AA299" s="24" t="n">
        <f aca="false">Z299*(1+S299)</f>
        <v>1.36421066906246</v>
      </c>
      <c r="AB299" s="24" t="n">
        <f aca="false">AA299*(1+U299)</f>
        <v>1.6069186618926</v>
      </c>
      <c r="AC299" s="24" t="n">
        <f aca="false">AB299*(1+W299)</f>
        <v>1.96590152090849</v>
      </c>
      <c r="AD299" s="24" t="n">
        <f aca="false">AC299*(1+Y299)</f>
        <v>2.48172323163196</v>
      </c>
      <c r="AE299" s="23" t="n">
        <f aca="false">E299*Q299</f>
        <v>4701.83266386004</v>
      </c>
      <c r="AF299" s="23" t="n">
        <f aca="false">AE299*(1+S299)</f>
        <v>5515.8069603645</v>
      </c>
      <c r="AG299" s="23" t="n">
        <f aca="false">AF299*(1+U299)</f>
        <v>6497.12932248075</v>
      </c>
      <c r="AH299" s="23" t="n">
        <f aca="false">AG299*(1+W299)</f>
        <v>7948.5768131914</v>
      </c>
      <c r="AI299" s="23" t="n">
        <f aca="false">AH299*(1+Y299)</f>
        <v>10034.1586421848</v>
      </c>
      <c r="AJ299" s="25" t="n">
        <f aca="false">G299*Z299</f>
        <v>42606.7593347824</v>
      </c>
      <c r="AK299" s="25" t="n">
        <f aca="false">I299*AA299</f>
        <v>54075.644513027</v>
      </c>
      <c r="AL299" s="25" t="n">
        <f aca="false">K299*AB299</f>
        <v>65209.0683601883</v>
      </c>
      <c r="AM299" s="25" t="n">
        <f aca="false">M299*AC299</f>
        <v>83494.4993856975</v>
      </c>
      <c r="AN299" s="25" t="n">
        <f aca="false">O299*AD299</f>
        <v>96075.2077498809</v>
      </c>
      <c r="AO299" s="25" t="n">
        <f aca="false">C299/Datos!$D$8</f>
        <v>19004.2496985355</v>
      </c>
      <c r="AP299" s="25" t="n">
        <f aca="false">AJ299-AO299</f>
        <v>23602.5096362469</v>
      </c>
      <c r="AQ299" s="25" t="n">
        <f aca="false">AK299-AO299</f>
        <v>35071.3948144915</v>
      </c>
      <c r="AR299" s="25" t="n">
        <f aca="false">AL299-AO299</f>
        <v>46204.8186616528</v>
      </c>
      <c r="AS299" s="25" t="n">
        <f aca="false">AM299-AO299</f>
        <v>64490.249687162</v>
      </c>
      <c r="AT299" s="25" t="n">
        <f aca="false">AN299-AO299</f>
        <v>77070.9580513454</v>
      </c>
      <c r="AU299" s="25" t="n">
        <f aca="false">AP299*Datos!$D$6</f>
        <v>11801.2548181234</v>
      </c>
      <c r="AV299" s="25" t="n">
        <f aca="false">AQ299*Datos!$D$6</f>
        <v>17535.6974072457</v>
      </c>
      <c r="AW299" s="25" t="n">
        <f aca="false">AR299*Datos!$D$6</f>
        <v>23102.4093308264</v>
      </c>
      <c r="AX299" s="25" t="n">
        <f aca="false">AS299*Datos!$D$6</f>
        <v>32245.124843581</v>
      </c>
      <c r="AY299" s="25" t="n">
        <f aca="false">AT299*Datos!$D$6</f>
        <v>38535.4790256727</v>
      </c>
      <c r="AZ299" s="25" t="n">
        <f aca="false">AJ299-AU299-AE299</f>
        <v>26103.6718527989</v>
      </c>
      <c r="BA299" s="25" t="n">
        <f aca="false">AK299-AV299-AF299</f>
        <v>31024.1401454167</v>
      </c>
      <c r="BB299" s="25" t="n">
        <f aca="false">AL299-AW299-AG299</f>
        <v>35609.5297068811</v>
      </c>
      <c r="BC299" s="25" t="n">
        <f aca="false">AM299-AX299-AH299</f>
        <v>43300.7977289251</v>
      </c>
      <c r="BD299" s="25" t="n">
        <f aca="false">AN299-AY299-AI299</f>
        <v>47505.5700820234</v>
      </c>
      <c r="BE299" s="25" t="n">
        <f aca="false">AZ299/Z299</f>
        <v>22447.1934567349</v>
      </c>
      <c r="BF299" s="25" t="n">
        <f aca="false">BA299/AA299</f>
        <v>22741.4583751479</v>
      </c>
      <c r="BG299" s="25" t="n">
        <f aca="false">BB299/AB299</f>
        <v>22160.1320286746</v>
      </c>
      <c r="BH299" s="25" t="n">
        <f aca="false">BC299/AC299</f>
        <v>22025.9241210184</v>
      </c>
      <c r="BI299" s="25" t="n">
        <f aca="false">BD299/AD299</f>
        <v>19142.1708418243</v>
      </c>
      <c r="BJ299" s="25" t="n">
        <f aca="false">E299*AD299</f>
        <v>71634.0577306486</v>
      </c>
      <c r="BK299" s="25" t="n">
        <f aca="false">0.2*C299*AD299</f>
        <v>47163.2879765903</v>
      </c>
      <c r="BL299" s="25" t="n">
        <f aca="false">BJ299+BK299</f>
        <v>118797.345707239</v>
      </c>
      <c r="BM299" s="25" t="n">
        <f aca="false">BK299*Datos!$D$6</f>
        <v>23581.6439882951</v>
      </c>
      <c r="BN299" s="25" t="n">
        <f aca="false">BL299-BM299</f>
        <v>95215.7017189437</v>
      </c>
      <c r="BO299" s="25" t="n">
        <f aca="false">BN299/AD299</f>
        <v>38366.7689069142</v>
      </c>
      <c r="BP299" s="25" t="n">
        <f aca="false">-(C299+E299)</f>
        <v>-123885.892550324</v>
      </c>
      <c r="BQ299" s="25" t="n">
        <f aca="false">BE299</f>
        <v>22447.1934567349</v>
      </c>
      <c r="BR299" s="25" t="n">
        <f aca="false">BF299</f>
        <v>22741.4583751479</v>
      </c>
      <c r="BS299" s="25" t="n">
        <f aca="false">BG299</f>
        <v>22160.1320286746</v>
      </c>
      <c r="BT299" s="25" t="n">
        <f aca="false">BH299</f>
        <v>22025.9241210184</v>
      </c>
      <c r="BU299" s="25" t="n">
        <f aca="false">BI299+BO299</f>
        <v>57508.9397487385</v>
      </c>
      <c r="BV299" s="27" t="n">
        <f aca="false">IFERROR(IRR(BP299:BU299,0.1),NA())*100</f>
        <v>5.11158454481875</v>
      </c>
    </row>
    <row r="300" customFormat="false" ht="15" hidden="false" customHeight="true" outlineLevel="0" collapsed="false">
      <c r="A300" s="23" t="n">
        <v>299</v>
      </c>
      <c r="B300" s="24" t="n">
        <f aca="true">RAND()</f>
        <v>0.467730632817123</v>
      </c>
      <c r="C300" s="25" t="n">
        <f aca="false">IF(B300&lt;=(Datos!$D$14-Datos!$C$14)/(Datos!$E$14-Datos!$C$14),Datos!$C$14+SQRT((Datos!$E$14-Datos!$C$14)*(Datos!$D$14-Datos!$C$14)*B300),Datos!$E$14-SQRT((Datos!$E$14-Datos!$C$14)*(Datos!$E$14-Datos!$D$14)*(1-B300)))</f>
        <v>74727.025489281</v>
      </c>
      <c r="D300" s="24" t="n">
        <f aca="true">RAND()</f>
        <v>0.107288092249582</v>
      </c>
      <c r="E300" s="25" t="n">
        <f aca="false">IF(D300&lt;=(Datos!$D$15-Datos!$C$15)/(Datos!$E$15-Datos!$C$15),Datos!$C$15+SQRT((Datos!$E$15-Datos!$C$15)*(Datos!$D$15-Datos!$C$15)*D300),Datos!$E$15-SQRT((Datos!$E$15-Datos!$C$15)*(Datos!$E$15-Datos!$D$15)*(1-D300)))</f>
        <v>27836.6541767933</v>
      </c>
      <c r="F300" s="24" t="n">
        <f aca="true">RAND()</f>
        <v>0.381820501528723</v>
      </c>
      <c r="G300" s="25" t="n">
        <f aca="false">IF(F300&lt;=(Datos!$D$19-Datos!$C$19)/(Datos!$E$19-Datos!$C$19),Datos!$C$19+SQRT((Datos!$E$19-Datos!$C$19)*(Datos!$D$19-Datos!$C$19)*F300),Datos!$E$19-SQRT((Datos!$E$19-Datos!$C$19)*(Datos!$E$19-Datos!$D$19)*(1-F300)))</f>
        <v>37567.8976756632</v>
      </c>
      <c r="H300" s="24" t="n">
        <f aca="true">RAND()</f>
        <v>0.171138619932897</v>
      </c>
      <c r="I300" s="25" t="n">
        <f aca="false">IF(H300&lt;=(Datos!$D$19-Datos!$C$19)/(Datos!$E$19-Datos!$C$19),Datos!$C$19+SQRT((Datos!$E$19-Datos!$C$19)*(Datos!$D$19-Datos!$C$19)*H300),Datos!$E$19-SQRT((Datos!$E$19-Datos!$C$19)*(Datos!$E$19-Datos!$D$19)*(1-H300)))</f>
        <v>35066.6352730323</v>
      </c>
      <c r="J300" s="24" t="n">
        <f aca="true">RAND()</f>
        <v>0.670998846582701</v>
      </c>
      <c r="K300" s="25" t="n">
        <f aca="false">IF(J300&lt;=(Datos!$D$19-Datos!$C$19)/(Datos!$E$19-Datos!$C$19),Datos!$C$19+SQRT((Datos!$E$19-Datos!$C$19)*(Datos!$D$19-Datos!$C$19)*J300),Datos!$E$19-SQRT((Datos!$E$19-Datos!$C$19)*(Datos!$E$19-Datos!$D$19)*(1-J300)))</f>
        <v>40032.5976097866</v>
      </c>
      <c r="L300" s="24" t="n">
        <f aca="true">RAND()</f>
        <v>0.538136126942529</v>
      </c>
      <c r="M300" s="25" t="n">
        <f aca="false">IF(L300&lt;=(Datos!$D$19-Datos!$C$19)/(Datos!$E$19-Datos!$C$19),Datos!$C$19+SQRT((Datos!$E$19-Datos!$C$19)*(Datos!$D$19-Datos!$C$19)*L300),Datos!$E$19-SQRT((Datos!$E$19-Datos!$C$19)*(Datos!$E$19-Datos!$D$19)*(1-L300)))</f>
        <v>38984.4542984746</v>
      </c>
      <c r="N300" s="24" t="n">
        <f aca="true">RAND()</f>
        <v>0.173650068979538</v>
      </c>
      <c r="O300" s="25" t="n">
        <f aca="false">IF(N300&lt;=(Datos!$D$19-Datos!$C$19)/(Datos!$E$19-Datos!$C$19),Datos!$C$19+SQRT((Datos!$E$19-Datos!$C$19)*(Datos!$D$19-Datos!$C$19)*N300),Datos!$E$19-SQRT((Datos!$E$19-Datos!$C$19)*(Datos!$E$19-Datos!$D$19)*(1-N300)))</f>
        <v>35103.6761600763</v>
      </c>
      <c r="P300" s="24" t="n">
        <f aca="true">RAND()</f>
        <v>0.708874475197137</v>
      </c>
      <c r="Q300" s="26" t="n">
        <f aca="false">IF(P300&lt;=(Datos!$D$23-Datos!$C$23)/(Datos!$E$23-Datos!$C$23),Datos!$C$23+SQRT((Datos!$E$23-Datos!$C$23)*(Datos!$D$23-Datos!$C$23)*P300),Datos!$E$23-SQRT((Datos!$E$23-Datos!$C$23)*(Datos!$E$23-Datos!$D$23)*(1-P300)))</f>
        <v>0.157108387023952</v>
      </c>
      <c r="R300" s="24" t="n">
        <f aca="true">RAND()</f>
        <v>0.742153696985211</v>
      </c>
      <c r="S300" s="26" t="n">
        <f aca="false">IF(R300&lt;=(Datos!$D$24-Datos!$C$24)/(Datos!$E$24-Datos!$C$24),Datos!$C$24+SQRT((Datos!$E$24-Datos!$C$24)*(Datos!$D$24-Datos!$C$24)*R300),Datos!$E$24-SQRT((Datos!$E$24-Datos!$C$24)*(Datos!$E$24-Datos!$D$24)*(1-R300)))</f>
        <v>0.158456477877872</v>
      </c>
      <c r="T300" s="24" t="n">
        <f aca="true">RAND()</f>
        <v>0.811130523236141</v>
      </c>
      <c r="U300" s="26" t="n">
        <f aca="false">IF(T300&lt;=(Datos!$D$25-Datos!$C$25)/(Datos!$E$25-Datos!$C$25),Datos!$C$25+SQRT((Datos!$E$25-Datos!$C$25)*(Datos!$D$25-Datos!$C$25)*T300),Datos!$E$25-SQRT((Datos!$E$25-Datos!$C$25)*(Datos!$E$25-Datos!$D$25)*(1-T300)))</f>
        <v>0.197003597347872</v>
      </c>
      <c r="V300" s="24" t="n">
        <f aca="true">RAND()</f>
        <v>0.370854006927173</v>
      </c>
      <c r="W300" s="26" t="n">
        <f aca="false">IF(V300&lt;=(Datos!$D$26-Datos!$C$26)/(Datos!$E$26-Datos!$C$26),Datos!$C$26+SQRT((Datos!$E$26-Datos!$C$26)*(Datos!$D$26-Datos!$C$26)*V300),Datos!$E$26-SQRT((Datos!$E$26-Datos!$C$26)*(Datos!$E$26-Datos!$D$26)*(1-V300)))</f>
        <v>0.203074410224752</v>
      </c>
      <c r="X300" s="24" t="n">
        <f aca="true">RAND()</f>
        <v>0.878065742905244</v>
      </c>
      <c r="Y300" s="26" t="n">
        <f aca="false">IF(X300&lt;=(Datos!$D$27-Datos!$C$27)/(Datos!$E$27-Datos!$C$27),Datos!$C$27+SQRT((Datos!$E$27-Datos!$C$27)*(Datos!$D$27-Datos!$C$27)*X300),Datos!$E$27-SQRT((Datos!$E$27-Datos!$C$27)*(Datos!$E$27-Datos!$D$27)*(1-X300)))</f>
        <v>0.254339817063948</v>
      </c>
      <c r="Z300" s="24" t="n">
        <f aca="false">(1+Q300)</f>
        <v>1.15710838702395</v>
      </c>
      <c r="AA300" s="24" t="n">
        <f aca="false">Z300*(1+S300)</f>
        <v>1.34045970655471</v>
      </c>
      <c r="AB300" s="24" t="n">
        <f aca="false">AA300*(1+U300)</f>
        <v>1.60453509084586</v>
      </c>
      <c r="AC300" s="24" t="n">
        <f aca="false">AB300*(1+W300)</f>
        <v>1.93037510810431</v>
      </c>
      <c r="AD300" s="24" t="n">
        <f aca="false">AC300*(1+Y300)</f>
        <v>2.42134635996435</v>
      </c>
      <c r="AE300" s="23" t="n">
        <f aca="false">E300*Q300</f>
        <v>4373.37183785955</v>
      </c>
      <c r="AF300" s="23" t="n">
        <f aca="false">AE300*(1+S300)</f>
        <v>5066.36093573705</v>
      </c>
      <c r="AG300" s="23" t="n">
        <f aca="false">AF300*(1+U300)</f>
        <v>6064.45226553998</v>
      </c>
      <c r="AH300" s="23" t="n">
        <f aca="false">AG300*(1+W300)</f>
        <v>7295.98733270068</v>
      </c>
      <c r="AI300" s="23" t="n">
        <f aca="false">AH300*(1+Y300)</f>
        <v>9151.64741620064</v>
      </c>
      <c r="AJ300" s="25" t="n">
        <f aca="false">G300*Z300</f>
        <v>43470.1294833675</v>
      </c>
      <c r="AK300" s="25" t="n">
        <f aca="false">I300*AA300</f>
        <v>47005.41162795</v>
      </c>
      <c r="AL300" s="25" t="n">
        <f aca="false">K300*AB300</f>
        <v>64233.7076426149</v>
      </c>
      <c r="AM300" s="25" t="n">
        <f aca="false">M300*AC300</f>
        <v>75254.6201808054</v>
      </c>
      <c r="AN300" s="25" t="n">
        <f aca="false">O300*AD300</f>
        <v>84998.1584915681</v>
      </c>
      <c r="AO300" s="25" t="n">
        <f aca="false">C300/Datos!$D$8</f>
        <v>14945.4050978562</v>
      </c>
      <c r="AP300" s="25" t="n">
        <f aca="false">AJ300-AO300</f>
        <v>28524.7243855113</v>
      </c>
      <c r="AQ300" s="25" t="n">
        <f aca="false">AK300-AO300</f>
        <v>32060.0065300938</v>
      </c>
      <c r="AR300" s="25" t="n">
        <f aca="false">AL300-AO300</f>
        <v>49288.3025447587</v>
      </c>
      <c r="AS300" s="25" t="n">
        <f aca="false">AM300-AO300</f>
        <v>60309.2150829492</v>
      </c>
      <c r="AT300" s="25" t="n">
        <f aca="false">AN300-AO300</f>
        <v>70052.7533937119</v>
      </c>
      <c r="AU300" s="25" t="n">
        <f aca="false">AP300*Datos!$D$6</f>
        <v>14262.3621927557</v>
      </c>
      <c r="AV300" s="25" t="n">
        <f aca="false">AQ300*Datos!$D$6</f>
        <v>16030.0032650469</v>
      </c>
      <c r="AW300" s="25" t="n">
        <f aca="false">AR300*Datos!$D$6</f>
        <v>24644.1512723794</v>
      </c>
      <c r="AX300" s="25" t="n">
        <f aca="false">AS300*Datos!$D$6</f>
        <v>30154.6075414746</v>
      </c>
      <c r="AY300" s="25" t="n">
        <f aca="false">AT300*Datos!$D$6</f>
        <v>35026.376696856</v>
      </c>
      <c r="AZ300" s="25" t="n">
        <f aca="false">AJ300-AU300-AE300</f>
        <v>24834.3954527523</v>
      </c>
      <c r="BA300" s="25" t="n">
        <f aca="false">AK300-AV300-AF300</f>
        <v>25909.047427166</v>
      </c>
      <c r="BB300" s="25" t="n">
        <f aca="false">AL300-AW300-AG300</f>
        <v>33525.1041046956</v>
      </c>
      <c r="BC300" s="25" t="n">
        <f aca="false">AM300-AX300-AH300</f>
        <v>37804.0253066301</v>
      </c>
      <c r="BD300" s="25" t="n">
        <f aca="false">AN300-AY300-AI300</f>
        <v>40820.1343785115</v>
      </c>
      <c r="BE300" s="25" t="n">
        <f aca="false">AZ300/Z300</f>
        <v>21462.462575892</v>
      </c>
      <c r="BF300" s="25" t="n">
        <f aca="false">BA300/AA300</f>
        <v>19328.4791034549</v>
      </c>
      <c r="BG300" s="25" t="n">
        <f aca="false">BB300/AB300</f>
        <v>20893.9675398574</v>
      </c>
      <c r="BH300" s="25" t="n">
        <f aca="false">BC300/AC300</f>
        <v>19583.7716451674</v>
      </c>
      <c r="BI300" s="25" t="n">
        <f aca="false">BD300/AD300</f>
        <v>16858.4449765016</v>
      </c>
      <c r="BJ300" s="25" t="n">
        <f aca="false">E300*AD300</f>
        <v>67402.1812645649</v>
      </c>
      <c r="BK300" s="25" t="n">
        <f aca="false">0.2*C300*AD300</f>
        <v>36188.0022318868</v>
      </c>
      <c r="BL300" s="25" t="n">
        <f aca="false">BJ300+BK300</f>
        <v>103590.183496452</v>
      </c>
      <c r="BM300" s="25" t="n">
        <f aca="false">BK300*Datos!$D$6</f>
        <v>18094.0011159434</v>
      </c>
      <c r="BN300" s="25" t="n">
        <f aca="false">BL300-BM300</f>
        <v>85496.1823805083</v>
      </c>
      <c r="BO300" s="25" t="n">
        <f aca="false">BN300/AD300</f>
        <v>35309.3567257214</v>
      </c>
      <c r="BP300" s="25" t="n">
        <f aca="false">-(C300+E300)</f>
        <v>-102563.679666074</v>
      </c>
      <c r="BQ300" s="25" t="n">
        <f aca="false">BE300</f>
        <v>21462.462575892</v>
      </c>
      <c r="BR300" s="25" t="n">
        <f aca="false">BF300</f>
        <v>19328.4791034549</v>
      </c>
      <c r="BS300" s="25" t="n">
        <f aca="false">BG300</f>
        <v>20893.9675398574</v>
      </c>
      <c r="BT300" s="25" t="n">
        <f aca="false">BH300</f>
        <v>19583.7716451674</v>
      </c>
      <c r="BU300" s="25" t="n">
        <f aca="false">BI300+BO300</f>
        <v>52167.801702223</v>
      </c>
      <c r="BV300" s="27" t="n">
        <f aca="false">IFERROR(IRR(BP300:BU300,0.1),NA())*100</f>
        <v>8.11715311937152</v>
      </c>
    </row>
    <row r="301" customFormat="false" ht="15" hidden="false" customHeight="true" outlineLevel="0" collapsed="false">
      <c r="A301" s="23" t="n">
        <v>300</v>
      </c>
      <c r="B301" s="24" t="n">
        <f aca="true">RAND()</f>
        <v>0.70054455217447</v>
      </c>
      <c r="C301" s="25" t="n">
        <f aca="false">IF(B301&lt;=(Datos!$D$14-Datos!$C$14)/(Datos!$E$14-Datos!$C$14),Datos!$C$14+SQRT((Datos!$E$14-Datos!$C$14)*(Datos!$D$14-Datos!$C$14)*B301),Datos!$E$14-SQRT((Datos!$E$14-Datos!$C$14)*(Datos!$E$14-Datos!$D$14)*(1-B301)))</f>
        <v>81043.5621122893</v>
      </c>
      <c r="D301" s="24" t="n">
        <f aca="true">RAND()</f>
        <v>0.981089831373803</v>
      </c>
      <c r="E301" s="25" t="n">
        <f aca="false">IF(D301&lt;=(Datos!$D$15-Datos!$C$15)/(Datos!$E$15-Datos!$C$15),Datos!$C$15+SQRT((Datos!$E$15-Datos!$C$15)*(Datos!$D$15-Datos!$C$15)*D301),Datos!$E$15-SQRT((Datos!$E$15-Datos!$C$15)*(Datos!$E$15-Datos!$D$15)*(1-D301)))</f>
        <v>38315.8012902482</v>
      </c>
      <c r="F301" s="24" t="n">
        <f aca="true">RAND()</f>
        <v>0.930143797299103</v>
      </c>
      <c r="G301" s="25" t="n">
        <f aca="false">IF(F301&lt;=(Datos!$D$19-Datos!$C$19)/(Datos!$E$19-Datos!$C$19),Datos!$C$19+SQRT((Datos!$E$19-Datos!$C$19)*(Datos!$D$19-Datos!$C$19)*F301),Datos!$E$19-SQRT((Datos!$E$19-Datos!$C$19)*(Datos!$E$19-Datos!$D$19)*(1-F301)))</f>
        <v>42711.0667981421</v>
      </c>
      <c r="H301" s="24" t="n">
        <f aca="true">RAND()</f>
        <v>0.415182003890232</v>
      </c>
      <c r="I301" s="25" t="n">
        <f aca="false">IF(H301&lt;=(Datos!$D$19-Datos!$C$19)/(Datos!$E$19-Datos!$C$19),Datos!$C$19+SQRT((Datos!$E$19-Datos!$C$19)*(Datos!$D$19-Datos!$C$19)*H301),Datos!$E$19-SQRT((Datos!$E$19-Datos!$C$19)*(Datos!$E$19-Datos!$D$19)*(1-H301)))</f>
        <v>37891.5968335651</v>
      </c>
      <c r="J301" s="24" t="n">
        <f aca="true">RAND()</f>
        <v>0.503698908894494</v>
      </c>
      <c r="K301" s="25" t="n">
        <f aca="false">IF(J301&lt;=(Datos!$D$19-Datos!$C$19)/(Datos!$E$19-Datos!$C$19),Datos!$C$19+SQRT((Datos!$E$19-Datos!$C$19)*(Datos!$D$19-Datos!$C$19)*J301),Datos!$E$19-SQRT((Datos!$E$19-Datos!$C$19)*(Datos!$E$19-Datos!$D$19)*(1-J301)))</f>
        <v>38692.2285021837</v>
      </c>
      <c r="L301" s="24" t="n">
        <f aca="true">RAND()</f>
        <v>0.436350759876318</v>
      </c>
      <c r="M301" s="25" t="n">
        <f aca="false">IF(L301&lt;=(Datos!$D$19-Datos!$C$19)/(Datos!$E$19-Datos!$C$19),Datos!$C$19+SQRT((Datos!$E$19-Datos!$C$19)*(Datos!$D$19-Datos!$C$19)*L301),Datos!$E$19-SQRT((Datos!$E$19-Datos!$C$19)*(Datos!$E$19-Datos!$D$19)*(1-L301)))</f>
        <v>38090.2789804461</v>
      </c>
      <c r="N301" s="24" t="n">
        <f aca="true">RAND()</f>
        <v>0.559173483318038</v>
      </c>
      <c r="O301" s="25" t="n">
        <f aca="false">IF(N301&lt;=(Datos!$D$19-Datos!$C$19)/(Datos!$E$19-Datos!$C$19),Datos!$C$19+SQRT((Datos!$E$19-Datos!$C$19)*(Datos!$D$19-Datos!$C$19)*N301),Datos!$E$19-SQRT((Datos!$E$19-Datos!$C$19)*(Datos!$E$19-Datos!$D$19)*(1-N301)))</f>
        <v>39158.3853652107</v>
      </c>
      <c r="P301" s="24" t="n">
        <f aca="true">RAND()</f>
        <v>0.722262247240663</v>
      </c>
      <c r="Q301" s="26" t="n">
        <f aca="false">IF(P301&lt;=(Datos!$D$23-Datos!$C$23)/(Datos!$E$23-Datos!$C$23),Datos!$C$23+SQRT((Datos!$E$23-Datos!$C$23)*(Datos!$D$23-Datos!$C$23)*P301),Datos!$E$23-SQRT((Datos!$E$23-Datos!$C$23)*(Datos!$E$23-Datos!$D$23)*(1-P301)))</f>
        <v>0.157640931258954</v>
      </c>
      <c r="R301" s="24" t="n">
        <f aca="true">RAND()</f>
        <v>0.818829192859108</v>
      </c>
      <c r="S301" s="26" t="n">
        <f aca="false">IF(R301&lt;=(Datos!$D$24-Datos!$C$24)/(Datos!$E$24-Datos!$C$24),Datos!$C$24+SQRT((Datos!$E$24-Datos!$C$24)*(Datos!$D$24-Datos!$C$24)*R301),Datos!$E$24-SQRT((Datos!$E$24-Datos!$C$24)*(Datos!$E$24-Datos!$D$24)*(1-R301)))</f>
        <v>0.161941554528321</v>
      </c>
      <c r="T301" s="24" t="n">
        <f aca="true">RAND()</f>
        <v>0.601273720145178</v>
      </c>
      <c r="U301" s="26" t="n">
        <f aca="false">IF(T301&lt;=(Datos!$D$25-Datos!$C$25)/(Datos!$E$25-Datos!$C$25),Datos!$C$25+SQRT((Datos!$E$25-Datos!$C$25)*(Datos!$D$25-Datos!$C$25)*T301),Datos!$E$25-SQRT((Datos!$E$25-Datos!$C$25)*(Datos!$E$25-Datos!$D$25)*(1-T301)))</f>
        <v>0.186586924960526</v>
      </c>
      <c r="V301" s="24" t="n">
        <f aca="true">RAND()</f>
        <v>0.0127878204060528</v>
      </c>
      <c r="W301" s="26" t="n">
        <f aca="false">IF(V301&lt;=(Datos!$D$26-Datos!$C$26)/(Datos!$E$26-Datos!$C$26),Datos!$C$26+SQRT((Datos!$E$26-Datos!$C$26)*(Datos!$D$26-Datos!$C$26)*V301),Datos!$E$26-SQRT((Datos!$E$26-Datos!$C$26)*(Datos!$E$26-Datos!$D$26)*(1-V301)))</f>
        <v>0.184231187607336</v>
      </c>
      <c r="X301" s="24" t="n">
        <f aca="true">RAND()</f>
        <v>0.016151273572351</v>
      </c>
      <c r="Y301" s="26" t="n">
        <f aca="false">IF(X301&lt;=(Datos!$D$27-Datos!$C$27)/(Datos!$E$27-Datos!$C$27),Datos!$C$27+SQRT((Datos!$E$27-Datos!$C$27)*(Datos!$D$27-Datos!$C$27)*X301),Datos!$E$27-SQRT((Datos!$E$27-Datos!$C$27)*(Datos!$E$27-Datos!$D$27)*(1-X301)))</f>
        <v>0.196603668574766</v>
      </c>
      <c r="Z301" s="24" t="n">
        <f aca="false">(1+Q301)</f>
        <v>1.15764093125895</v>
      </c>
      <c r="AA301" s="24" t="n">
        <f aca="false">Z301*(1+S301)</f>
        <v>1.34511110325264</v>
      </c>
      <c r="AB301" s="24" t="n">
        <f aca="false">AA301*(1+U301)</f>
        <v>1.59609124773881</v>
      </c>
      <c r="AC301" s="24" t="n">
        <f aca="false">AB301*(1+W301)</f>
        <v>1.89014103383941</v>
      </c>
      <c r="AD301" s="24" t="n">
        <f aca="false">AC301*(1+Y301)</f>
        <v>2.26174969521594</v>
      </c>
      <c r="AE301" s="23" t="n">
        <f aca="false">E301*Q301</f>
        <v>6040.13859732777</v>
      </c>
      <c r="AF301" s="23" t="n">
        <f aca="false">AE301*(1+S301)</f>
        <v>7018.28803134554</v>
      </c>
      <c r="AG301" s="23" t="n">
        <f aca="false">AF301*(1+U301)</f>
        <v>8327.80881360157</v>
      </c>
      <c r="AH301" s="23" t="n">
        <f aca="false">AG301*(1+W301)</f>
        <v>9862.05092149823</v>
      </c>
      <c r="AI301" s="23" t="n">
        <f aca="false">AH301*(1+Y301)</f>
        <v>11800.9663123359</v>
      </c>
      <c r="AJ301" s="25" t="n">
        <f aca="false">G301*Z301</f>
        <v>49444.0791432647</v>
      </c>
      <c r="AK301" s="25" t="n">
        <f aca="false">I301*AA301</f>
        <v>50968.4076208011</v>
      </c>
      <c r="AL301" s="25" t="n">
        <f aca="false">K301*AB301</f>
        <v>61756.3272678456</v>
      </c>
      <c r="AM301" s="25" t="n">
        <f aca="false">M301*AC301</f>
        <v>71995.9992913319</v>
      </c>
      <c r="AN301" s="25" t="n">
        <f aca="false">O301*AD301</f>
        <v>88566.4661649136</v>
      </c>
      <c r="AO301" s="25" t="n">
        <f aca="false">C301/Datos!$D$8</f>
        <v>16208.7124224579</v>
      </c>
      <c r="AP301" s="25" t="n">
        <f aca="false">AJ301-AO301</f>
        <v>33235.3667208068</v>
      </c>
      <c r="AQ301" s="25" t="n">
        <f aca="false">AK301-AO301</f>
        <v>34759.6951983432</v>
      </c>
      <c r="AR301" s="25" t="n">
        <f aca="false">AL301-AO301</f>
        <v>45547.6148453878</v>
      </c>
      <c r="AS301" s="25" t="n">
        <f aca="false">AM301-AO301</f>
        <v>55787.2868688741</v>
      </c>
      <c r="AT301" s="25" t="n">
        <f aca="false">AN301-AO301</f>
        <v>72357.7537424558</v>
      </c>
      <c r="AU301" s="25" t="n">
        <f aca="false">AP301*Datos!$D$6</f>
        <v>16617.6833604034</v>
      </c>
      <c r="AV301" s="25" t="n">
        <f aca="false">AQ301*Datos!$D$6</f>
        <v>17379.8475991716</v>
      </c>
      <c r="AW301" s="25" t="n">
        <f aca="false">AR301*Datos!$D$6</f>
        <v>22773.8074226939</v>
      </c>
      <c r="AX301" s="25" t="n">
        <f aca="false">AS301*Datos!$D$6</f>
        <v>27893.643434437</v>
      </c>
      <c r="AY301" s="25" t="n">
        <f aca="false">AT301*Datos!$D$6</f>
        <v>36178.8768712279</v>
      </c>
      <c r="AZ301" s="25" t="n">
        <f aca="false">AJ301-AU301-AE301</f>
        <v>26786.2571855335</v>
      </c>
      <c r="BA301" s="25" t="n">
        <f aca="false">AK301-AV301-AF301</f>
        <v>26570.2719902839</v>
      </c>
      <c r="BB301" s="25" t="n">
        <f aca="false">AL301-AW301-AG301</f>
        <v>30654.7110315502</v>
      </c>
      <c r="BC301" s="25" t="n">
        <f aca="false">AM301-AX301-AH301</f>
        <v>34240.3049353967</v>
      </c>
      <c r="BD301" s="25" t="n">
        <f aca="false">AN301-AY301-AI301</f>
        <v>40586.6229813498</v>
      </c>
      <c r="BE301" s="25" t="n">
        <f aca="false">AZ301/Z301</f>
        <v>23138.6576461174</v>
      </c>
      <c r="BF301" s="25" t="n">
        <f aca="false">BA301/AA301</f>
        <v>19753.2173558257</v>
      </c>
      <c r="BG301" s="25" t="n">
        <f aca="false">BB301/AB301</f>
        <v>19206.1143590498</v>
      </c>
      <c r="BH301" s="25" t="n">
        <f aca="false">BC301/AC301</f>
        <v>18115.2116812389</v>
      </c>
      <c r="BI301" s="25" t="n">
        <f aca="false">BD301/AD301</f>
        <v>17944.789853271</v>
      </c>
      <c r="BJ301" s="25" t="n">
        <f aca="false">E301*AD301</f>
        <v>86660.7518901734</v>
      </c>
      <c r="BK301" s="25" t="n">
        <f aca="false">0.2*C301*AD301</f>
        <v>36660.0503813369</v>
      </c>
      <c r="BL301" s="25" t="n">
        <f aca="false">BJ301+BK301</f>
        <v>123320.80227151</v>
      </c>
      <c r="BM301" s="25" t="n">
        <f aca="false">BK301*Datos!$D$6</f>
        <v>18330.0251906684</v>
      </c>
      <c r="BN301" s="25" t="n">
        <f aca="false">BL301-BM301</f>
        <v>104990.777080842</v>
      </c>
      <c r="BO301" s="25" t="n">
        <f aca="false">BN301/AD301</f>
        <v>46420.1575014771</v>
      </c>
      <c r="BP301" s="25" t="n">
        <f aca="false">-(C301+E301)</f>
        <v>-119359.363402537</v>
      </c>
      <c r="BQ301" s="25" t="n">
        <f aca="false">BE301</f>
        <v>23138.6576461174</v>
      </c>
      <c r="BR301" s="25" t="n">
        <f aca="false">BF301</f>
        <v>19753.2173558257</v>
      </c>
      <c r="BS301" s="25" t="n">
        <f aca="false">BG301</f>
        <v>19206.1143590498</v>
      </c>
      <c r="BT301" s="25" t="n">
        <f aca="false">BH301</f>
        <v>18115.2116812389</v>
      </c>
      <c r="BU301" s="25" t="n">
        <f aca="false">BI301+BO301</f>
        <v>64364.9473547482</v>
      </c>
      <c r="BV301" s="27" t="n">
        <f aca="false">IFERROR(IRR(BP301:BU301,0.1),NA())*100</f>
        <v>5.64088301193452</v>
      </c>
    </row>
    <row r="302" customFormat="false" ht="15" hidden="false" customHeight="true" outlineLevel="0" collapsed="false">
      <c r="A302" s="23" t="n">
        <v>301</v>
      </c>
      <c r="B302" s="24" t="n">
        <f aca="true">RAND()</f>
        <v>0.514193514828663</v>
      </c>
      <c r="C302" s="25" t="n">
        <f aca="false">IF(B302&lt;=(Datos!$D$14-Datos!$C$14)/(Datos!$E$14-Datos!$C$14),Datos!$C$14+SQRT((Datos!$E$14-Datos!$C$14)*(Datos!$D$14-Datos!$C$14)*B302),Datos!$E$14-SQRT((Datos!$E$14-Datos!$C$14)*(Datos!$E$14-Datos!$D$14)*(1-B302)))</f>
        <v>75855.2742362725</v>
      </c>
      <c r="D302" s="24" t="n">
        <f aca="true">RAND()</f>
        <v>0.795501674162339</v>
      </c>
      <c r="E302" s="25" t="n">
        <f aca="false">IF(D302&lt;=(Datos!$D$15-Datos!$C$15)/(Datos!$E$15-Datos!$C$15),Datos!$C$15+SQRT((Datos!$E$15-Datos!$C$15)*(Datos!$D$15-Datos!$C$15)*D302),Datos!$E$15-SQRT((Datos!$E$15-Datos!$C$15)*(Datos!$E$15-Datos!$D$15)*(1-D302)))</f>
        <v>34461.5210684116</v>
      </c>
      <c r="F302" s="24" t="n">
        <f aca="true">RAND()</f>
        <v>0.778566220296768</v>
      </c>
      <c r="G302" s="25" t="n">
        <f aca="false">IF(F302&lt;=(Datos!$D$19-Datos!$C$19)/(Datos!$E$19-Datos!$C$19),Datos!$C$19+SQRT((Datos!$E$19-Datos!$C$19)*(Datos!$D$19-Datos!$C$19)*F302),Datos!$E$19-SQRT((Datos!$E$19-Datos!$C$19)*(Datos!$E$19-Datos!$D$19)*(1-F302)))</f>
        <v>40924.7658376797</v>
      </c>
      <c r="H302" s="24" t="n">
        <f aca="true">RAND()</f>
        <v>0.576940046009743</v>
      </c>
      <c r="I302" s="25" t="n">
        <f aca="false">IF(H302&lt;=(Datos!$D$19-Datos!$C$19)/(Datos!$E$19-Datos!$C$19),Datos!$C$19+SQRT((Datos!$E$19-Datos!$C$19)*(Datos!$D$19-Datos!$C$19)*H302),Datos!$E$19-SQRT((Datos!$E$19-Datos!$C$19)*(Datos!$E$19-Datos!$D$19)*(1-H302)))</f>
        <v>39302.7419023351</v>
      </c>
      <c r="J302" s="24" t="n">
        <f aca="true">RAND()</f>
        <v>0.762690361956796</v>
      </c>
      <c r="K302" s="25" t="n">
        <f aca="false">IF(J302&lt;=(Datos!$D$19-Datos!$C$19)/(Datos!$E$19-Datos!$C$19),Datos!$C$19+SQRT((Datos!$E$19-Datos!$C$19)*(Datos!$D$19-Datos!$C$19)*J302),Datos!$E$19-SQRT((Datos!$E$19-Datos!$C$19)*(Datos!$E$19-Datos!$D$19)*(1-J302)))</f>
        <v>40781.205995401</v>
      </c>
      <c r="L302" s="24" t="n">
        <f aca="true">RAND()</f>
        <v>0.0940625499998172</v>
      </c>
      <c r="M302" s="25" t="n">
        <f aca="false">IF(L302&lt;=(Datos!$D$19-Datos!$C$19)/(Datos!$E$19-Datos!$C$19),Datos!$C$19+SQRT((Datos!$E$19-Datos!$C$19)*(Datos!$D$19-Datos!$C$19)*L302),Datos!$E$19-SQRT((Datos!$E$19-Datos!$C$19)*(Datos!$E$19-Datos!$D$19)*(1-L302)))</f>
        <v>33756.2457986629</v>
      </c>
      <c r="N302" s="24" t="n">
        <f aca="true">RAND()</f>
        <v>0.0633465095801983</v>
      </c>
      <c r="O302" s="25" t="n">
        <f aca="false">IF(N302&lt;=(Datos!$D$19-Datos!$C$19)/(Datos!$E$19-Datos!$C$19),Datos!$C$19+SQRT((Datos!$E$19-Datos!$C$19)*(Datos!$D$19-Datos!$C$19)*N302),Datos!$E$19-SQRT((Datos!$E$19-Datos!$C$19)*(Datos!$E$19-Datos!$D$19)*(1-N302)))</f>
        <v>33082.527605234</v>
      </c>
      <c r="P302" s="24" t="n">
        <f aca="true">RAND()</f>
        <v>0.933900612449136</v>
      </c>
      <c r="Q302" s="26" t="n">
        <f aca="false">IF(P302&lt;=(Datos!$D$23-Datos!$C$23)/(Datos!$E$23-Datos!$C$23),Datos!$C$23+SQRT((Datos!$E$23-Datos!$C$23)*(Datos!$D$23-Datos!$C$23)*P302),Datos!$E$23-SQRT((Datos!$E$23-Datos!$C$23)*(Datos!$E$23-Datos!$D$23)*(1-P302)))</f>
        <v>0.169092255155553</v>
      </c>
      <c r="R302" s="24" t="n">
        <f aca="true">RAND()</f>
        <v>0.115790030273702</v>
      </c>
      <c r="S302" s="26" t="n">
        <f aca="false">IF(R302&lt;=(Datos!$D$24-Datos!$C$24)/(Datos!$E$24-Datos!$C$24),Datos!$C$24+SQRT((Datos!$E$24-Datos!$C$24)*(Datos!$D$24-Datos!$C$24)*R302),Datos!$E$24-SQRT((Datos!$E$24-Datos!$C$24)*(Datos!$E$24-Datos!$D$24)*(1-R302)))</f>
        <v>0.134436829793714</v>
      </c>
      <c r="T302" s="24" t="n">
        <f aca="true">RAND()</f>
        <v>0.593035831022193</v>
      </c>
      <c r="U302" s="26" t="n">
        <f aca="false">IF(T302&lt;=(Datos!$D$25-Datos!$C$25)/(Datos!$E$25-Datos!$C$25),Datos!$C$25+SQRT((Datos!$E$25-Datos!$C$25)*(Datos!$D$25-Datos!$C$25)*T302),Datos!$E$25-SQRT((Datos!$E$25-Datos!$C$25)*(Datos!$E$25-Datos!$D$25)*(1-T302)))</f>
        <v>0.186243523982236</v>
      </c>
      <c r="V302" s="24" t="n">
        <f aca="true">RAND()</f>
        <v>0.446775264949392</v>
      </c>
      <c r="W302" s="26" t="n">
        <f aca="false">IF(V302&lt;=(Datos!$D$26-Datos!$C$26)/(Datos!$E$26-Datos!$C$26),Datos!$C$26+SQRT((Datos!$E$26-Datos!$C$26)*(Datos!$D$26-Datos!$C$26)*V302),Datos!$E$26-SQRT((Datos!$E$26-Datos!$C$26)*(Datos!$E$26-Datos!$D$26)*(1-V302)))</f>
        <v>0.205996743612806</v>
      </c>
      <c r="X302" s="24" t="n">
        <f aca="true">RAND()</f>
        <v>0.527994195209376</v>
      </c>
      <c r="Y302" s="26" t="n">
        <f aca="false">IF(X302&lt;=(Datos!$D$27-Datos!$C$27)/(Datos!$E$27-Datos!$C$27),Datos!$C$27+SQRT((Datos!$E$27-Datos!$C$27)*(Datos!$D$27-Datos!$C$27)*X302),Datos!$E$27-SQRT((Datos!$E$27-Datos!$C$27)*(Datos!$E$27-Datos!$D$27)*(1-X302)))</f>
        <v>0.229514048034435</v>
      </c>
      <c r="Z302" s="24" t="n">
        <f aca="false">(1+Q302)</f>
        <v>1.16909225515555</v>
      </c>
      <c r="AA302" s="24" t="n">
        <f aca="false">Z302*(1+S302)</f>
        <v>1.32626131167505</v>
      </c>
      <c r="AB302" s="24" t="n">
        <f aca="false">AA302*(1+U302)</f>
        <v>1.57326889208271</v>
      </c>
      <c r="AC302" s="24" t="n">
        <f aca="false">AB302*(1+W302)</f>
        <v>1.89735716067908</v>
      </c>
      <c r="AD302" s="24" t="n">
        <f aca="false">AC302*(1+Y302)</f>
        <v>2.33282728319366</v>
      </c>
      <c r="AE302" s="23" t="n">
        <f aca="false">E302*Q302</f>
        <v>5827.17631354832</v>
      </c>
      <c r="AF302" s="23" t="n">
        <f aca="false">AE302*(1+S302)</f>
        <v>6610.56342379078</v>
      </c>
      <c r="AG302" s="23" t="n">
        <f aca="false">AF302*(1+U302)</f>
        <v>7841.73805134565</v>
      </c>
      <c r="AH302" s="23" t="n">
        <f aca="false">AG302*(1+W302)</f>
        <v>9457.11055418748</v>
      </c>
      <c r="AI302" s="23" t="n">
        <f aca="false">AH302*(1+Y302)</f>
        <v>11627.6502801882</v>
      </c>
      <c r="AJ302" s="25" t="n">
        <f aca="false">G302*Z302</f>
        <v>47844.8267848859</v>
      </c>
      <c r="AK302" s="25" t="n">
        <f aca="false">I302*AA302</f>
        <v>52125.7060278169</v>
      </c>
      <c r="AL302" s="25" t="n">
        <f aca="false">K302*AB302</f>
        <v>64159.8027741815</v>
      </c>
      <c r="AM302" s="25" t="n">
        <f aca="false">M302*AC302</f>
        <v>64047.6546837361</v>
      </c>
      <c r="AN302" s="25" t="n">
        <f aca="false">O302*AD302</f>
        <v>77175.8229944972</v>
      </c>
      <c r="AO302" s="25" t="n">
        <f aca="false">C302/Datos!$D$8</f>
        <v>15171.0548472545</v>
      </c>
      <c r="AP302" s="25" t="n">
        <f aca="false">AJ302-AO302</f>
        <v>32673.7719376314</v>
      </c>
      <c r="AQ302" s="25" t="n">
        <f aca="false">AK302-AO302</f>
        <v>36954.6511805624</v>
      </c>
      <c r="AR302" s="25" t="n">
        <f aca="false">AL302-AO302</f>
        <v>48988.747926927</v>
      </c>
      <c r="AS302" s="25" t="n">
        <f aca="false">AM302-AO302</f>
        <v>48876.5998364816</v>
      </c>
      <c r="AT302" s="25" t="n">
        <f aca="false">AN302-AO302</f>
        <v>62004.7681472427</v>
      </c>
      <c r="AU302" s="25" t="n">
        <f aca="false">AP302*Datos!$D$6</f>
        <v>16336.8859688157</v>
      </c>
      <c r="AV302" s="25" t="n">
        <f aca="false">AQ302*Datos!$D$6</f>
        <v>18477.3255902812</v>
      </c>
      <c r="AW302" s="25" t="n">
        <f aca="false">AR302*Datos!$D$6</f>
        <v>24494.3739634635</v>
      </c>
      <c r="AX302" s="25" t="n">
        <f aca="false">AS302*Datos!$D$6</f>
        <v>24438.2999182408</v>
      </c>
      <c r="AY302" s="25" t="n">
        <f aca="false">AT302*Datos!$D$6</f>
        <v>31002.3840736213</v>
      </c>
      <c r="AZ302" s="25" t="n">
        <f aca="false">AJ302-AU302-AE302</f>
        <v>25680.7645025219</v>
      </c>
      <c r="BA302" s="25" t="n">
        <f aca="false">AK302-AV302-AF302</f>
        <v>27037.8170137449</v>
      </c>
      <c r="BB302" s="25" t="n">
        <f aca="false">AL302-AW302-AG302</f>
        <v>31823.6907593724</v>
      </c>
      <c r="BC302" s="25" t="n">
        <f aca="false">AM302-AX302-AH302</f>
        <v>30152.2442113078</v>
      </c>
      <c r="BD302" s="25" t="n">
        <f aca="false">AN302-AY302-AI302</f>
        <v>34545.7886406876</v>
      </c>
      <c r="BE302" s="25" t="n">
        <f aca="false">AZ302/Z302</f>
        <v>21966.4140184599</v>
      </c>
      <c r="BF302" s="25" t="n">
        <f aca="false">BA302/AA302</f>
        <v>20386.4930506014</v>
      </c>
      <c r="BG302" s="25" t="n">
        <f aca="false">BB302/AB302</f>
        <v>20227.7505895663</v>
      </c>
      <c r="BH302" s="25" t="n">
        <f aca="false">BC302/AC302</f>
        <v>15891.7070734938</v>
      </c>
      <c r="BI302" s="25" t="n">
        <f aca="false">BD302/AD302</f>
        <v>14808.5496468449</v>
      </c>
      <c r="BJ302" s="25" t="n">
        <f aca="false">E302*AD302</f>
        <v>80392.7765687435</v>
      </c>
      <c r="BK302" s="25" t="n">
        <f aca="false">0.2*C302*AD302</f>
        <v>35391.4506625027</v>
      </c>
      <c r="BL302" s="25" t="n">
        <f aca="false">BJ302+BK302</f>
        <v>115784.227231246</v>
      </c>
      <c r="BM302" s="25" t="n">
        <f aca="false">BK302*Datos!$D$6</f>
        <v>17695.7253312513</v>
      </c>
      <c r="BN302" s="25" t="n">
        <f aca="false">BL302-BM302</f>
        <v>98088.5018999948</v>
      </c>
      <c r="BO302" s="25" t="n">
        <f aca="false">BN302/AD302</f>
        <v>42047.0484920388</v>
      </c>
      <c r="BP302" s="25" t="n">
        <f aca="false">-(C302+E302)</f>
        <v>-110316.795304684</v>
      </c>
      <c r="BQ302" s="25" t="n">
        <f aca="false">BE302</f>
        <v>21966.4140184599</v>
      </c>
      <c r="BR302" s="25" t="n">
        <f aca="false">BF302</f>
        <v>20386.4930506014</v>
      </c>
      <c r="BS302" s="25" t="n">
        <f aca="false">BG302</f>
        <v>20227.7505895663</v>
      </c>
      <c r="BT302" s="25" t="n">
        <f aca="false">BH302</f>
        <v>15891.7070734938</v>
      </c>
      <c r="BU302" s="25" t="n">
        <f aca="false">BI302+BO302</f>
        <v>56855.5981388837</v>
      </c>
      <c r="BV302" s="27" t="n">
        <f aca="false">IFERROR(IRR(BP302:BU302,0.1),NA())*100</f>
        <v>6.17435522794449</v>
      </c>
    </row>
    <row r="303" customFormat="false" ht="15" hidden="false" customHeight="true" outlineLevel="0" collapsed="false">
      <c r="A303" s="23" t="n">
        <v>302</v>
      </c>
      <c r="B303" s="24" t="n">
        <f aca="true">RAND()</f>
        <v>0.236538867586418</v>
      </c>
      <c r="C303" s="25" t="n">
        <f aca="false">IF(B303&lt;=(Datos!$D$14-Datos!$C$14)/(Datos!$E$14-Datos!$C$14),Datos!$C$14+SQRT((Datos!$E$14-Datos!$C$14)*(Datos!$D$14-Datos!$C$14)*B303),Datos!$E$14-SQRT((Datos!$E$14-Datos!$C$14)*(Datos!$E$14-Datos!$D$14)*(1-B303)))</f>
        <v>69727.0523302061</v>
      </c>
      <c r="D303" s="24" t="n">
        <f aca="true">RAND()</f>
        <v>0.444875087264246</v>
      </c>
      <c r="E303" s="25" t="n">
        <f aca="false">IF(D303&lt;=(Datos!$D$15-Datos!$C$15)/(Datos!$E$15-Datos!$C$15),Datos!$C$15+SQRT((Datos!$E$15-Datos!$C$15)*(Datos!$D$15-Datos!$C$15)*D303),Datos!$E$15-SQRT((Datos!$E$15-Datos!$C$15)*(Datos!$E$15-Datos!$D$15)*(1-D303)))</f>
        <v>30874.8294859568</v>
      </c>
      <c r="F303" s="24" t="n">
        <f aca="true">RAND()</f>
        <v>0.414563960020605</v>
      </c>
      <c r="G303" s="25" t="n">
        <f aca="false">IF(F303&lt;=(Datos!$D$19-Datos!$C$19)/(Datos!$E$19-Datos!$C$19),Datos!$C$19+SQRT((Datos!$E$19-Datos!$C$19)*(Datos!$D$19-Datos!$C$19)*F303),Datos!$E$19-SQRT((Datos!$E$19-Datos!$C$19)*(Datos!$E$19-Datos!$D$19)*(1-F303)))</f>
        <v>37885.7208930504</v>
      </c>
      <c r="H303" s="24" t="n">
        <f aca="true">RAND()</f>
        <v>0.680449333643007</v>
      </c>
      <c r="I303" s="25" t="n">
        <f aca="false">IF(H303&lt;=(Datos!$D$19-Datos!$C$19)/(Datos!$E$19-Datos!$C$19),Datos!$C$19+SQRT((Datos!$E$19-Datos!$C$19)*(Datos!$D$19-Datos!$C$19)*H303),Datos!$E$19-SQRT((Datos!$E$19-Datos!$C$19)*(Datos!$E$19-Datos!$D$19)*(1-H303)))</f>
        <v>40104.4612169063</v>
      </c>
      <c r="J303" s="24" t="n">
        <f aca="true">RAND()</f>
        <v>0.416467491883988</v>
      </c>
      <c r="K303" s="25" t="n">
        <f aca="false">IF(J303&lt;=(Datos!$D$19-Datos!$C$19)/(Datos!$E$19-Datos!$C$19),Datos!$C$19+SQRT((Datos!$E$19-Datos!$C$19)*(Datos!$D$19-Datos!$C$19)*J303),Datos!$E$19-SQRT((Datos!$E$19-Datos!$C$19)*(Datos!$E$19-Datos!$D$19)*(1-J303)))</f>
        <v>37903.8043866608</v>
      </c>
      <c r="L303" s="24" t="n">
        <f aca="true">RAND()</f>
        <v>0.763418223827427</v>
      </c>
      <c r="M303" s="25" t="n">
        <f aca="false">IF(L303&lt;=(Datos!$D$19-Datos!$C$19)/(Datos!$E$19-Datos!$C$19),Datos!$C$19+SQRT((Datos!$E$19-Datos!$C$19)*(Datos!$D$19-Datos!$C$19)*L303),Datos!$E$19-SQRT((Datos!$E$19-Datos!$C$19)*(Datos!$E$19-Datos!$D$19)*(1-L303)))</f>
        <v>40787.6807797909</v>
      </c>
      <c r="N303" s="24" t="n">
        <f aca="true">RAND()</f>
        <v>0.510500893343717</v>
      </c>
      <c r="O303" s="25" t="n">
        <f aca="false">IF(N303&lt;=(Datos!$D$19-Datos!$C$19)/(Datos!$E$19-Datos!$C$19),Datos!$C$19+SQRT((Datos!$E$19-Datos!$C$19)*(Datos!$D$19-Datos!$C$19)*N303),Datos!$E$19-SQRT((Datos!$E$19-Datos!$C$19)*(Datos!$E$19-Datos!$D$19)*(1-N303)))</f>
        <v>38750.7219131657</v>
      </c>
      <c r="P303" s="24" t="n">
        <f aca="true">RAND()</f>
        <v>0.351344567561741</v>
      </c>
      <c r="Q303" s="26" t="n">
        <f aca="false">IF(P303&lt;=(Datos!$D$23-Datos!$C$23)/(Datos!$E$23-Datos!$C$23),Datos!$C$23+SQRT((Datos!$E$23-Datos!$C$23)*(Datos!$D$23-Datos!$C$23)*P303),Datos!$E$23-SQRT((Datos!$E$23-Datos!$C$23)*(Datos!$E$23-Datos!$D$23)*(1-P303)))</f>
        <v>0.145147966550223</v>
      </c>
      <c r="R303" s="24" t="n">
        <f aca="true">RAND()</f>
        <v>0.982433021181013</v>
      </c>
      <c r="S303" s="26" t="n">
        <f aca="false">IF(R303&lt;=(Datos!$D$24-Datos!$C$24)/(Datos!$E$24-Datos!$C$24),Datos!$C$24+SQRT((Datos!$E$24-Datos!$C$24)*(Datos!$D$24-Datos!$C$24)*R303),Datos!$E$24-SQRT((Datos!$E$24-Datos!$C$24)*(Datos!$E$24-Datos!$D$24)*(1-R303)))</f>
        <v>0.174376783671761</v>
      </c>
      <c r="T303" s="24" t="n">
        <f aca="true">RAND()</f>
        <v>0.442513087604211</v>
      </c>
      <c r="U303" s="26" t="n">
        <f aca="false">IF(T303&lt;=(Datos!$D$25-Datos!$C$25)/(Datos!$E$25-Datos!$C$25),Datos!$C$25+SQRT((Datos!$E$25-Datos!$C$25)*(Datos!$D$25-Datos!$C$25)*T303),Datos!$E$25-SQRT((Datos!$E$25-Datos!$C$25)*(Datos!$E$25-Datos!$D$25)*(1-T303)))</f>
        <v>0.18049097122545</v>
      </c>
      <c r="V303" s="24" t="n">
        <f aca="true">RAND()</f>
        <v>0.723277106384579</v>
      </c>
      <c r="W303" s="26" t="n">
        <f aca="false">IF(V303&lt;=(Datos!$D$26-Datos!$C$26)/(Datos!$E$26-Datos!$C$26),Datos!$C$26+SQRT((Datos!$E$26-Datos!$C$26)*(Datos!$D$26-Datos!$C$26)*V303),Datos!$E$26-SQRT((Datos!$E$26-Datos!$C$26)*(Datos!$E$26-Datos!$D$26)*(1-V303)))</f>
        <v>0.218878783319832</v>
      </c>
      <c r="X303" s="24" t="n">
        <f aca="true">RAND()</f>
        <v>0.0830112992977307</v>
      </c>
      <c r="Y303" s="26" t="n">
        <f aca="false">IF(X303&lt;=(Datos!$D$27-Datos!$C$27)/(Datos!$E$27-Datos!$C$27),Datos!$C$27+SQRT((Datos!$E$27-Datos!$C$27)*(Datos!$D$27-Datos!$C$27)*X303),Datos!$E$27-SQRT((Datos!$E$27-Datos!$C$27)*(Datos!$E$27-Datos!$D$27)*(1-X303)))</f>
        <v>0.204970988881963</v>
      </c>
      <c r="Z303" s="24" t="n">
        <f aca="false">(1+Q303)</f>
        <v>1.14514796655022</v>
      </c>
      <c r="AA303" s="24" t="n">
        <f aca="false">Z303*(1+S303)</f>
        <v>1.34483518578551</v>
      </c>
      <c r="AB303" s="24" t="n">
        <f aca="false">AA303*(1+U303)</f>
        <v>1.58756579460609</v>
      </c>
      <c r="AC303" s="24" t="n">
        <f aca="false">AB303*(1+W303)</f>
        <v>1.93505026416966</v>
      </c>
      <c r="AD303" s="24" t="n">
        <f aca="false">AC303*(1+Y303)</f>
        <v>2.33167943035282</v>
      </c>
      <c r="AE303" s="23" t="n">
        <f aca="false">E303*Q303</f>
        <v>4481.4187174715</v>
      </c>
      <c r="AF303" s="23" t="n">
        <f aca="false">AE303*(1+S303)</f>
        <v>5262.8740997106</v>
      </c>
      <c r="AG303" s="23" t="n">
        <f aca="false">AF303*(1+U303)</f>
        <v>6212.77535740464</v>
      </c>
      <c r="AH303" s="23" t="n">
        <f aca="false">AG303*(1+W303)</f>
        <v>7572.6200686728</v>
      </c>
      <c r="AI303" s="23" t="n">
        <f aca="false">AH303*(1+Y303)</f>
        <v>9124.78749257606</v>
      </c>
      <c r="AJ303" s="25" t="n">
        <f aca="false">G303*Z303</f>
        <v>43384.7562419659</v>
      </c>
      <c r="AK303" s="25" t="n">
        <f aca="false">I303*AA303</f>
        <v>53933.8905514659</v>
      </c>
      <c r="AL303" s="25" t="n">
        <f aca="false">K303*AB303</f>
        <v>60174.783329703</v>
      </c>
      <c r="AM303" s="25" t="n">
        <f aca="false">M303*AC303</f>
        <v>78926.212467802</v>
      </c>
      <c r="AN303" s="25" t="n">
        <f aca="false">O303*AD303</f>
        <v>90354.2611962505</v>
      </c>
      <c r="AO303" s="25" t="n">
        <f aca="false">C303/Datos!$D$8</f>
        <v>13945.4104660412</v>
      </c>
      <c r="AP303" s="25" t="n">
        <f aca="false">AJ303-AO303</f>
        <v>29439.3457759247</v>
      </c>
      <c r="AQ303" s="25" t="n">
        <f aca="false">AK303-AO303</f>
        <v>39988.4800854247</v>
      </c>
      <c r="AR303" s="25" t="n">
        <f aca="false">AL303-AO303</f>
        <v>46229.3728636618</v>
      </c>
      <c r="AS303" s="25" t="n">
        <f aca="false">AM303-AO303</f>
        <v>64980.8020017608</v>
      </c>
      <c r="AT303" s="25" t="n">
        <f aca="false">AN303-AO303</f>
        <v>76408.8507302092</v>
      </c>
      <c r="AU303" s="25" t="n">
        <f aca="false">AP303*Datos!$D$6</f>
        <v>14719.6728879623</v>
      </c>
      <c r="AV303" s="25" t="n">
        <f aca="false">AQ303*Datos!$D$6</f>
        <v>19994.2400427123</v>
      </c>
      <c r="AW303" s="25" t="n">
        <f aca="false">AR303*Datos!$D$6</f>
        <v>23114.6864318309</v>
      </c>
      <c r="AX303" s="25" t="n">
        <f aca="false">AS303*Datos!$D$6</f>
        <v>32490.4010008804</v>
      </c>
      <c r="AY303" s="25" t="n">
        <f aca="false">AT303*Datos!$D$6</f>
        <v>38204.4253651046</v>
      </c>
      <c r="AZ303" s="25" t="n">
        <f aca="false">AJ303-AU303-AE303</f>
        <v>24183.6646365321</v>
      </c>
      <c r="BA303" s="25" t="n">
        <f aca="false">AK303-AV303-AF303</f>
        <v>28676.7764090429</v>
      </c>
      <c r="BB303" s="25" t="n">
        <f aca="false">AL303-AW303-AG303</f>
        <v>30847.3215404675</v>
      </c>
      <c r="BC303" s="25" t="n">
        <f aca="false">AM303-AX303-AH303</f>
        <v>38863.1913982488</v>
      </c>
      <c r="BD303" s="25" t="n">
        <f aca="false">AN303-AY303-AI303</f>
        <v>43025.0483385698</v>
      </c>
      <c r="BE303" s="25" t="n">
        <f aca="false">AZ303/Z303</f>
        <v>21118.3753915974</v>
      </c>
      <c r="BF303" s="25" t="n">
        <f aca="false">BA303/AA303</f>
        <v>21323.636317779</v>
      </c>
      <c r="BG303" s="25" t="n">
        <f aca="false">BB303/AB303</f>
        <v>19430.5783390359</v>
      </c>
      <c r="BH303" s="25" t="n">
        <f aca="false">BC303/AC303</f>
        <v>20083.8149364173</v>
      </c>
      <c r="BI303" s="25" t="n">
        <f aca="false">BD303/AD303</f>
        <v>18452.3857690246</v>
      </c>
      <c r="BJ303" s="25" t="n">
        <f aca="false">E303*AD303</f>
        <v>71990.2048280561</v>
      </c>
      <c r="BK303" s="25" t="n">
        <f aca="false">0.2*C303*AD303</f>
        <v>32516.2267314952</v>
      </c>
      <c r="BL303" s="25" t="n">
        <f aca="false">BJ303+BK303</f>
        <v>104506.431559551</v>
      </c>
      <c r="BM303" s="25" t="n">
        <f aca="false">BK303*Datos!$D$6</f>
        <v>16258.1133657476</v>
      </c>
      <c r="BN303" s="25" t="n">
        <f aca="false">BL303-BM303</f>
        <v>88248.3181938037</v>
      </c>
      <c r="BO303" s="25" t="n">
        <f aca="false">BN303/AD303</f>
        <v>37847.5347189774</v>
      </c>
      <c r="BP303" s="25" t="n">
        <f aca="false">-(C303+E303)</f>
        <v>-100601.881816163</v>
      </c>
      <c r="BQ303" s="25" t="n">
        <f aca="false">BE303</f>
        <v>21118.3753915974</v>
      </c>
      <c r="BR303" s="25" t="n">
        <f aca="false">BF303</f>
        <v>21323.636317779</v>
      </c>
      <c r="BS303" s="25" t="n">
        <f aca="false">BG303</f>
        <v>19430.5783390359</v>
      </c>
      <c r="BT303" s="25" t="n">
        <f aca="false">BH303</f>
        <v>20083.8149364173</v>
      </c>
      <c r="BU303" s="25" t="n">
        <f aca="false">BI303+BO303</f>
        <v>56299.9204880021</v>
      </c>
      <c r="BV303" s="27" t="n">
        <f aca="false">IFERROR(IRR(BP303:BU303,0.1),NA())*100</f>
        <v>9.83067234804354</v>
      </c>
    </row>
    <row r="304" customFormat="false" ht="15" hidden="false" customHeight="true" outlineLevel="0" collapsed="false">
      <c r="A304" s="23" t="n">
        <v>303</v>
      </c>
      <c r="B304" s="24" t="n">
        <f aca="true">RAND()</f>
        <v>0.328705841032431</v>
      </c>
      <c r="C304" s="25" t="n">
        <f aca="false">IF(B304&lt;=(Datos!$D$14-Datos!$C$14)/(Datos!$E$14-Datos!$C$14),Datos!$C$14+SQRT((Datos!$E$14-Datos!$C$14)*(Datos!$D$14-Datos!$C$14)*B304),Datos!$E$14-SQRT((Datos!$E$14-Datos!$C$14)*(Datos!$E$14-Datos!$D$14)*(1-B304)))</f>
        <v>71617.7345731338</v>
      </c>
      <c r="D304" s="24" t="n">
        <f aca="true">RAND()</f>
        <v>0.506168776388168</v>
      </c>
      <c r="E304" s="25" t="n">
        <f aca="false">IF(D304&lt;=(Datos!$D$15-Datos!$C$15)/(Datos!$E$15-Datos!$C$15),Datos!$C$15+SQRT((Datos!$E$15-Datos!$C$15)*(Datos!$D$15-Datos!$C$15)*D304),Datos!$E$15-SQRT((Datos!$E$15-Datos!$C$15)*(Datos!$E$15-Datos!$D$15)*(1-D304)))</f>
        <v>31393.3349349603</v>
      </c>
      <c r="F304" s="24" t="n">
        <f aca="true">RAND()</f>
        <v>0.803203535469179</v>
      </c>
      <c r="G304" s="25" t="n">
        <f aca="false">IF(F304&lt;=(Datos!$D$19-Datos!$C$19)/(Datos!$E$19-Datos!$C$19),Datos!$C$19+SQRT((Datos!$E$19-Datos!$C$19)*(Datos!$D$19-Datos!$C$19)*F304),Datos!$E$19-SQRT((Datos!$E$19-Datos!$C$19)*(Datos!$E$19-Datos!$D$19)*(1-F304)))</f>
        <v>41158.1599669154</v>
      </c>
      <c r="H304" s="24" t="n">
        <f aca="true">RAND()</f>
        <v>0.46647876190065</v>
      </c>
      <c r="I304" s="25" t="n">
        <f aca="false">IF(H304&lt;=(Datos!$D$19-Datos!$C$19)/(Datos!$E$19-Datos!$C$19),Datos!$C$19+SQRT((Datos!$E$19-Datos!$C$19)*(Datos!$D$19-Datos!$C$19)*H304),Datos!$E$19-SQRT((Datos!$E$19-Datos!$C$19)*(Datos!$E$19-Datos!$D$19)*(1-H304)))</f>
        <v>38364.9156771062</v>
      </c>
      <c r="J304" s="24" t="n">
        <f aca="true">RAND()</f>
        <v>0.0944746422178719</v>
      </c>
      <c r="K304" s="25" t="n">
        <f aca="false">IF(J304&lt;=(Datos!$D$19-Datos!$C$19)/(Datos!$E$19-Datos!$C$19),Datos!$C$19+SQRT((Datos!$E$19-Datos!$C$19)*(Datos!$D$19-Datos!$C$19)*J304),Datos!$E$19-SQRT((Datos!$E$19-Datos!$C$19)*(Datos!$E$19-Datos!$D$19)*(1-J304)))</f>
        <v>33764.4649464009</v>
      </c>
      <c r="L304" s="24" t="n">
        <f aca="true">RAND()</f>
        <v>0.516288331515066</v>
      </c>
      <c r="M304" s="25" t="n">
        <f aca="false">IF(L304&lt;=(Datos!$D$19-Datos!$C$19)/(Datos!$E$19-Datos!$C$19),Datos!$C$19+SQRT((Datos!$E$19-Datos!$C$19)*(Datos!$D$19-Datos!$C$19)*L304),Datos!$E$19-SQRT((Datos!$E$19-Datos!$C$19)*(Datos!$E$19-Datos!$D$19)*(1-L304)))</f>
        <v>38800.1846416572</v>
      </c>
      <c r="N304" s="24" t="n">
        <f aca="true">RAND()</f>
        <v>0.108978441859418</v>
      </c>
      <c r="O304" s="25" t="n">
        <f aca="false">IF(N304&lt;=(Datos!$D$19-Datos!$C$19)/(Datos!$E$19-Datos!$C$19),Datos!$C$19+SQRT((Datos!$E$19-Datos!$C$19)*(Datos!$D$19-Datos!$C$19)*N304),Datos!$E$19-SQRT((Datos!$E$19-Datos!$C$19)*(Datos!$E$19-Datos!$D$19)*(1-N304)))</f>
        <v>34043.1134387886</v>
      </c>
      <c r="P304" s="24" t="n">
        <f aca="true">RAND()</f>
        <v>0.878084756343924</v>
      </c>
      <c r="Q304" s="26" t="n">
        <f aca="false">IF(P304&lt;=(Datos!$D$23-Datos!$C$23)/(Datos!$E$23-Datos!$C$23),Datos!$C$23+SQRT((Datos!$E$23-Datos!$C$23)*(Datos!$D$23-Datos!$C$23)*P304),Datos!$E$23-SQRT((Datos!$E$23-Datos!$C$23)*(Datos!$E$23-Datos!$D$23)*(1-P304)))</f>
        <v>0.16518624157815</v>
      </c>
      <c r="R304" s="24" t="n">
        <f aca="true">RAND()</f>
        <v>0.578682366408052</v>
      </c>
      <c r="S304" s="26" t="n">
        <f aca="false">IF(R304&lt;=(Datos!$D$24-Datos!$C$24)/(Datos!$E$24-Datos!$C$24),Datos!$C$24+SQRT((Datos!$E$24-Datos!$C$24)*(Datos!$D$24-Datos!$C$24)*R304),Datos!$E$24-SQRT((Datos!$E$24-Datos!$C$24)*(Datos!$E$24-Datos!$D$24)*(1-R304)))</f>
        <v>0.152461449920784</v>
      </c>
      <c r="T304" s="24" t="n">
        <f aca="true">RAND()</f>
        <v>0.0947514003863251</v>
      </c>
      <c r="U304" s="26" t="n">
        <f aca="false">IF(T304&lt;=(Datos!$D$25-Datos!$C$25)/(Datos!$E$25-Datos!$C$25),Datos!$C$25+SQRT((Datos!$E$25-Datos!$C$25)*(Datos!$D$25-Datos!$C$25)*T304),Datos!$E$25-SQRT((Datos!$E$25-Datos!$C$25)*(Datos!$E$25-Datos!$D$25)*(1-T304)))</f>
        <v>0.164105954090783</v>
      </c>
      <c r="V304" s="24" t="n">
        <f aca="true">RAND()</f>
        <v>0.00627403786857832</v>
      </c>
      <c r="W304" s="26" t="n">
        <f aca="false">IF(V304&lt;=(Datos!$D$26-Datos!$C$26)/(Datos!$E$26-Datos!$C$26),Datos!$C$26+SQRT((Datos!$E$26-Datos!$C$26)*(Datos!$D$26-Datos!$C$26)*V304),Datos!$E$26-SQRT((Datos!$E$26-Datos!$C$26)*(Datos!$E$26-Datos!$D$26)*(1-V304)))</f>
        <v>0.182963722830497</v>
      </c>
      <c r="X304" s="24" t="n">
        <f aca="true">RAND()</f>
        <v>0.0642010764585079</v>
      </c>
      <c r="Y304" s="26" t="n">
        <f aca="false">IF(X304&lt;=(Datos!$D$27-Datos!$C$27)/(Datos!$E$27-Datos!$C$27),Datos!$C$27+SQRT((Datos!$E$27-Datos!$C$27)*(Datos!$D$27-Datos!$C$27)*X304),Datos!$E$27-SQRT((Datos!$E$27-Datos!$C$27)*(Datos!$E$27-Datos!$D$27)*(1-X304)))</f>
        <v>0.203165975331815</v>
      </c>
      <c r="Z304" s="24" t="n">
        <f aca="false">(1+Q304)</f>
        <v>1.16518624157815</v>
      </c>
      <c r="AA304" s="24" t="n">
        <f aca="false">Z304*(1+S304)</f>
        <v>1.3428322253969</v>
      </c>
      <c r="AB304" s="24" t="n">
        <f aca="false">AA304*(1+U304)</f>
        <v>1.56319898892951</v>
      </c>
      <c r="AC304" s="24" t="n">
        <f aca="false">AB304*(1+W304)</f>
        <v>1.84920769546892</v>
      </c>
      <c r="AD304" s="24" t="n">
        <f aca="false">AC304*(1+Y304)</f>
        <v>2.22490378050997</v>
      </c>
      <c r="AE304" s="23" t="n">
        <f aca="false">E304*Q304</f>
        <v>5185.74700851012</v>
      </c>
      <c r="AF304" s="23" t="n">
        <f aca="false">AE304*(1+S304)</f>
        <v>5976.37351634994</v>
      </c>
      <c r="AG304" s="23" t="n">
        <f aca="false">AF304*(1+U304)</f>
        <v>6957.13199425344</v>
      </c>
      <c r="AH304" s="23" t="n">
        <f aca="false">AG304*(1+W304)</f>
        <v>8230.03476414521</v>
      </c>
      <c r="AI304" s="23" t="n">
        <f aca="false">AH304*(1+Y304)</f>
        <v>9902.09780401752</v>
      </c>
      <c r="AJ304" s="25" t="n">
        <f aca="false">G304*Z304</f>
        <v>47956.9217221224</v>
      </c>
      <c r="AK304" s="25" t="n">
        <f aca="false">I304*AA304</f>
        <v>51517.6450958531</v>
      </c>
      <c r="AL304" s="25" t="n">
        <f aca="false">K304*AB304</f>
        <v>52780.5774659597</v>
      </c>
      <c r="AM304" s="25" t="n">
        <f aca="false">M304*AC304</f>
        <v>71749.6000249677</v>
      </c>
      <c r="AN304" s="25" t="n">
        <f aca="false">O304*AD304</f>
        <v>75742.6517902903</v>
      </c>
      <c r="AO304" s="25" t="n">
        <f aca="false">C304/Datos!$D$8</f>
        <v>14323.5469146268</v>
      </c>
      <c r="AP304" s="25" t="n">
        <f aca="false">AJ304-AO304</f>
        <v>33633.3748074956</v>
      </c>
      <c r="AQ304" s="25" t="n">
        <f aca="false">AK304-AO304</f>
        <v>37194.0981812263</v>
      </c>
      <c r="AR304" s="25" t="n">
        <f aca="false">AL304-AO304</f>
        <v>38457.030551333</v>
      </c>
      <c r="AS304" s="25" t="n">
        <f aca="false">AM304-AO304</f>
        <v>57426.0531103409</v>
      </c>
      <c r="AT304" s="25" t="n">
        <f aca="false">AN304-AO304</f>
        <v>61419.1048756636</v>
      </c>
      <c r="AU304" s="25" t="n">
        <f aca="false">AP304*Datos!$D$6</f>
        <v>16816.6874037478</v>
      </c>
      <c r="AV304" s="25" t="n">
        <f aca="false">AQ304*Datos!$D$6</f>
        <v>18597.0490906132</v>
      </c>
      <c r="AW304" s="25" t="n">
        <f aca="false">AR304*Datos!$D$6</f>
        <v>19228.5152756665</v>
      </c>
      <c r="AX304" s="25" t="n">
        <f aca="false">AS304*Datos!$D$6</f>
        <v>28713.0265551705</v>
      </c>
      <c r="AY304" s="25" t="n">
        <f aca="false">AT304*Datos!$D$6</f>
        <v>30709.5524378318</v>
      </c>
      <c r="AZ304" s="25" t="n">
        <f aca="false">AJ304-AU304-AE304</f>
        <v>25954.4873098645</v>
      </c>
      <c r="BA304" s="25" t="n">
        <f aca="false">AK304-AV304-AF304</f>
        <v>26944.22248889</v>
      </c>
      <c r="BB304" s="25" t="n">
        <f aca="false">AL304-AW304-AG304</f>
        <v>26594.9301960398</v>
      </c>
      <c r="BC304" s="25" t="n">
        <f aca="false">AM304-AX304-AH304</f>
        <v>34806.538705652</v>
      </c>
      <c r="BD304" s="25" t="n">
        <f aca="false">AN304-AY304-AI304</f>
        <v>35131.001548441</v>
      </c>
      <c r="BE304" s="25" t="n">
        <f aca="false">AZ304/Z304</f>
        <v>22274.9689137345</v>
      </c>
      <c r="BF304" s="25" t="n">
        <f aca="false">BA304/AA304</f>
        <v>20065.2188555618</v>
      </c>
      <c r="BG304" s="25" t="n">
        <f aca="false">BB304/AB304</f>
        <v>17013.1444457063</v>
      </c>
      <c r="BH304" s="25" t="n">
        <f aca="false">BC304/AC304</f>
        <v>18822.4063694618</v>
      </c>
      <c r="BI304" s="25" t="n">
        <f aca="false">BD304/AD304</f>
        <v>15789.8970086647</v>
      </c>
      <c r="BJ304" s="25" t="n">
        <f aca="false">E304*AD304</f>
        <v>69847.1495796088</v>
      </c>
      <c r="BK304" s="25" t="n">
        <f aca="false">0.2*C304*AD304</f>
        <v>31868.5136806649</v>
      </c>
      <c r="BL304" s="25" t="n">
        <f aca="false">BJ304+BK304</f>
        <v>101715.663260274</v>
      </c>
      <c r="BM304" s="25" t="n">
        <f aca="false">BK304*Datos!$D$6</f>
        <v>15934.2568403325</v>
      </c>
      <c r="BN304" s="25" t="n">
        <f aca="false">BL304-BM304</f>
        <v>85781.4064199412</v>
      </c>
      <c r="BO304" s="25" t="n">
        <f aca="false">BN304/AD304</f>
        <v>38555.1083922737</v>
      </c>
      <c r="BP304" s="25" t="n">
        <f aca="false">-(C304+E304)</f>
        <v>-103011.069508094</v>
      </c>
      <c r="BQ304" s="25" t="n">
        <f aca="false">BE304</f>
        <v>22274.9689137345</v>
      </c>
      <c r="BR304" s="25" t="n">
        <f aca="false">BF304</f>
        <v>20065.2188555618</v>
      </c>
      <c r="BS304" s="25" t="n">
        <f aca="false">BG304</f>
        <v>17013.1444457063</v>
      </c>
      <c r="BT304" s="25" t="n">
        <f aca="false">BH304</f>
        <v>18822.4063694618</v>
      </c>
      <c r="BU304" s="25" t="n">
        <f aca="false">BI304+BO304</f>
        <v>54345.0054009383</v>
      </c>
      <c r="BV304" s="27" t="n">
        <f aca="false">IFERROR(IRR(BP304:BU304,0.1),NA())*100</f>
        <v>7.7263065253249</v>
      </c>
    </row>
    <row r="305" customFormat="false" ht="15" hidden="false" customHeight="true" outlineLevel="0" collapsed="false">
      <c r="A305" s="23" t="n">
        <v>304</v>
      </c>
      <c r="B305" s="24" t="n">
        <f aca="true">RAND()</f>
        <v>0.624563959642392</v>
      </c>
      <c r="C305" s="25" t="n">
        <f aca="false">IF(B305&lt;=(Datos!$D$14-Datos!$C$14)/(Datos!$E$14-Datos!$C$14),Datos!$C$14+SQRT((Datos!$E$14-Datos!$C$14)*(Datos!$D$14-Datos!$C$14)*B305),Datos!$E$14-SQRT((Datos!$E$14-Datos!$C$14)*(Datos!$E$14-Datos!$D$14)*(1-B305)))</f>
        <v>78774.4670637195</v>
      </c>
      <c r="D305" s="24" t="n">
        <f aca="true">RAND()</f>
        <v>0.182313120282939</v>
      </c>
      <c r="E305" s="25" t="n">
        <f aca="false">IF(D305&lt;=(Datos!$D$15-Datos!$C$15)/(Datos!$E$15-Datos!$C$15),Datos!$C$15+SQRT((Datos!$E$15-Datos!$C$15)*(Datos!$D$15-Datos!$C$15)*D305),Datos!$E$15-SQRT((Datos!$E$15-Datos!$C$15)*(Datos!$E$15-Datos!$D$15)*(1-D305)))</f>
        <v>28697.7674374169</v>
      </c>
      <c r="F305" s="24" t="n">
        <f aca="true">RAND()</f>
        <v>0.158128327929657</v>
      </c>
      <c r="G305" s="25" t="n">
        <f aca="false">IF(F305&lt;=(Datos!$D$19-Datos!$C$19)/(Datos!$E$19-Datos!$C$19),Datos!$C$19+SQRT((Datos!$E$19-Datos!$C$19)*(Datos!$D$19-Datos!$C$19)*F305),Datos!$E$19-SQRT((Datos!$E$19-Datos!$C$19)*(Datos!$E$19-Datos!$D$19)*(1-F305)))</f>
        <v>34870.2411839095</v>
      </c>
      <c r="H305" s="24" t="n">
        <f aca="true">RAND()</f>
        <v>0.780744833068443</v>
      </c>
      <c r="I305" s="25" t="n">
        <f aca="false">IF(H305&lt;=(Datos!$D$19-Datos!$C$19)/(Datos!$E$19-Datos!$C$19),Datos!$C$19+SQRT((Datos!$E$19-Datos!$C$19)*(Datos!$D$19-Datos!$C$19)*H305),Datos!$E$19-SQRT((Datos!$E$19-Datos!$C$19)*(Datos!$E$19-Datos!$D$19)*(1-H305)))</f>
        <v>40944.8628235451</v>
      </c>
      <c r="J305" s="24" t="n">
        <f aca="true">RAND()</f>
        <v>0.326527643733591</v>
      </c>
      <c r="K305" s="25" t="n">
        <f aca="false">IF(J305&lt;=(Datos!$D$19-Datos!$C$19)/(Datos!$E$19-Datos!$C$19),Datos!$C$19+SQRT((Datos!$E$19-Datos!$C$19)*(Datos!$D$19-Datos!$C$19)*J305),Datos!$E$19-SQRT((Datos!$E$19-Datos!$C$19)*(Datos!$E$19-Datos!$D$19)*(1-J305)))</f>
        <v>36998.5103100616</v>
      </c>
      <c r="L305" s="24" t="n">
        <f aca="true">RAND()</f>
        <v>0.593818926214234</v>
      </c>
      <c r="M305" s="25" t="n">
        <f aca="false">IF(L305&lt;=(Datos!$D$19-Datos!$C$19)/(Datos!$E$19-Datos!$C$19),Datos!$C$19+SQRT((Datos!$E$19-Datos!$C$19)*(Datos!$D$19-Datos!$C$19)*L305),Datos!$E$19-SQRT((Datos!$E$19-Datos!$C$19)*(Datos!$E$19-Datos!$D$19)*(1-L305)))</f>
        <v>39437.8407981982</v>
      </c>
      <c r="N305" s="24" t="n">
        <f aca="true">RAND()</f>
        <v>0.231768438148832</v>
      </c>
      <c r="O305" s="25" t="n">
        <f aca="false">IF(N305&lt;=(Datos!$D$19-Datos!$C$19)/(Datos!$E$19-Datos!$C$19),Datos!$C$19+SQRT((Datos!$E$19-Datos!$C$19)*(Datos!$D$19-Datos!$C$19)*N305),Datos!$E$19-SQRT((Datos!$E$19-Datos!$C$19)*(Datos!$E$19-Datos!$D$19)*(1-N305)))</f>
        <v>35896.2077407707</v>
      </c>
      <c r="P305" s="24" t="n">
        <f aca="true">RAND()</f>
        <v>0.393836744986482</v>
      </c>
      <c r="Q305" s="26" t="n">
        <f aca="false">IF(P305&lt;=(Datos!$D$23-Datos!$C$23)/(Datos!$E$23-Datos!$C$23),Datos!$C$23+SQRT((Datos!$E$23-Datos!$C$23)*(Datos!$D$23-Datos!$C$23)*P305),Datos!$E$23-SQRT((Datos!$E$23-Datos!$C$23)*(Datos!$E$23-Datos!$D$23)*(1-P305)))</f>
        <v>0.14662529137823</v>
      </c>
      <c r="R305" s="24" t="n">
        <f aca="true">RAND()</f>
        <v>0.335276607218389</v>
      </c>
      <c r="S305" s="26" t="n">
        <f aca="false">IF(R305&lt;=(Datos!$D$24-Datos!$C$24)/(Datos!$E$24-Datos!$C$24),Datos!$C$24+SQRT((Datos!$E$24-Datos!$C$24)*(Datos!$D$24-Datos!$C$24)*R305),Datos!$E$24-SQRT((Datos!$E$24-Datos!$C$24)*(Datos!$E$24-Datos!$D$24)*(1-R305)))</f>
        <v>0.144566194108838</v>
      </c>
      <c r="T305" s="24" t="n">
        <f aca="true">RAND()</f>
        <v>0.201894149225195</v>
      </c>
      <c r="U305" s="26" t="n">
        <f aca="false">IF(T305&lt;=(Datos!$D$25-Datos!$C$25)/(Datos!$E$25-Datos!$C$25),Datos!$C$25+SQRT((Datos!$E$25-Datos!$C$25)*(Datos!$D$25-Datos!$C$25)*T305),Datos!$E$25-SQRT((Datos!$E$25-Datos!$C$25)*(Datos!$E$25-Datos!$D$25)*(1-T305)))</f>
        <v>0.170590719107717</v>
      </c>
      <c r="V305" s="24" t="n">
        <f aca="true">RAND()</f>
        <v>0.706575174107715</v>
      </c>
      <c r="W305" s="26" t="n">
        <f aca="false">IF(V305&lt;=(Datos!$D$26-Datos!$C$26)/(Datos!$E$26-Datos!$C$26),Datos!$C$26+SQRT((Datos!$E$26-Datos!$C$26)*(Datos!$D$26-Datos!$C$26)*V305),Datos!$E$26-SQRT((Datos!$E$26-Datos!$C$26)*(Datos!$E$26-Datos!$D$26)*(1-V305)))</f>
        <v>0.217953363817352</v>
      </c>
      <c r="X305" s="24" t="n">
        <f aca="true">RAND()</f>
        <v>0.8615671622787</v>
      </c>
      <c r="Y305" s="26" t="n">
        <f aca="false">IF(X305&lt;=(Datos!$D$27-Datos!$C$27)/(Datos!$E$27-Datos!$C$27),Datos!$C$27+SQRT((Datos!$E$27-Datos!$C$27)*(Datos!$D$27-Datos!$C$27)*X305),Datos!$E$27-SQRT((Datos!$E$27-Datos!$C$27)*(Datos!$E$27-Datos!$D$27)*(1-X305)))</f>
        <v>0.252658871206642</v>
      </c>
      <c r="Z305" s="24" t="n">
        <f aca="false">(1+Q305)</f>
        <v>1.14662529137823</v>
      </c>
      <c r="AA305" s="24" t="n">
        <f aca="false">Z305*(1+S305)</f>
        <v>1.31238854582172</v>
      </c>
      <c r="AB305" s="24" t="n">
        <f aca="false">AA305*(1+U305)</f>
        <v>1.53626985160218</v>
      </c>
      <c r="AC305" s="24" t="n">
        <f aca="false">AB305*(1+W305)</f>
        <v>1.87110503349006</v>
      </c>
      <c r="AD305" s="24" t="n">
        <f aca="false">AC305*(1+Y305)</f>
        <v>2.34385631916072</v>
      </c>
      <c r="AE305" s="23" t="n">
        <f aca="false">E305*Q305</f>
        <v>4207.81851241594</v>
      </c>
      <c r="AF305" s="23" t="n">
        <f aca="false">AE305*(1+S305)</f>
        <v>4816.12682025662</v>
      </c>
      <c r="AG305" s="23" t="n">
        <f aca="false">AF305*(1+U305)</f>
        <v>5637.71335783816</v>
      </c>
      <c r="AH305" s="23" t="n">
        <f aca="false">AG305*(1+W305)</f>
        <v>6866.47194841701</v>
      </c>
      <c r="AI305" s="23" t="n">
        <f aca="false">AH305*(1+Y305)</f>
        <v>8601.34700007612</v>
      </c>
      <c r="AJ305" s="25" t="n">
        <f aca="false">G305*Z305</f>
        <v>39983.1004579294</v>
      </c>
      <c r="AK305" s="25" t="n">
        <f aca="false">I305*AA305</f>
        <v>53735.5689798621</v>
      </c>
      <c r="AL305" s="25" t="n">
        <f aca="false">K305*AB305</f>
        <v>56839.69594354</v>
      </c>
      <c r="AM305" s="25" t="n">
        <f aca="false">M305*AC305</f>
        <v>73792.3424274882</v>
      </c>
      <c r="AN305" s="25" t="n">
        <f aca="false">O305*AD305</f>
        <v>84135.5533471114</v>
      </c>
      <c r="AO305" s="25" t="n">
        <f aca="false">C305/Datos!$D$8</f>
        <v>15754.8934127439</v>
      </c>
      <c r="AP305" s="25" t="n">
        <f aca="false">AJ305-AO305</f>
        <v>24228.2070451855</v>
      </c>
      <c r="AQ305" s="25" t="n">
        <f aca="false">AK305-AO305</f>
        <v>37980.6755671182</v>
      </c>
      <c r="AR305" s="25" t="n">
        <f aca="false">AL305-AO305</f>
        <v>41084.8025307961</v>
      </c>
      <c r="AS305" s="25" t="n">
        <f aca="false">AM305-AO305</f>
        <v>58037.4490147443</v>
      </c>
      <c r="AT305" s="25" t="n">
        <f aca="false">AN305-AO305</f>
        <v>68380.6599343675</v>
      </c>
      <c r="AU305" s="25" t="n">
        <f aca="false">AP305*Datos!$D$6</f>
        <v>12114.1035225928</v>
      </c>
      <c r="AV305" s="25" t="n">
        <f aca="false">AQ305*Datos!$D$6</f>
        <v>18990.3377835591</v>
      </c>
      <c r="AW305" s="25" t="n">
        <f aca="false">AR305*Datos!$D$6</f>
        <v>20542.401265398</v>
      </c>
      <c r="AX305" s="25" t="n">
        <f aca="false">AS305*Datos!$D$6</f>
        <v>29018.7245073721</v>
      </c>
      <c r="AY305" s="25" t="n">
        <f aca="false">AT305*Datos!$D$6</f>
        <v>34190.3299671837</v>
      </c>
      <c r="AZ305" s="25" t="n">
        <f aca="false">AJ305-AU305-AE305</f>
        <v>23661.1784229207</v>
      </c>
      <c r="BA305" s="25" t="n">
        <f aca="false">AK305-AV305-AF305</f>
        <v>29929.1043760464</v>
      </c>
      <c r="BB305" s="25" t="n">
        <f aca="false">AL305-AW305-AG305</f>
        <v>30659.5813203038</v>
      </c>
      <c r="BC305" s="25" t="n">
        <f aca="false">AM305-AX305-AH305</f>
        <v>37907.145971699</v>
      </c>
      <c r="BD305" s="25" t="n">
        <f aca="false">AN305-AY305-AI305</f>
        <v>41343.8763798515</v>
      </c>
      <c r="BE305" s="25" t="n">
        <f aca="false">AZ305/Z305</f>
        <v>20635.4932172133</v>
      </c>
      <c r="BF305" s="25" t="n">
        <f aca="false">BA305/AA305</f>
        <v>22805.0636919473</v>
      </c>
      <c r="BG305" s="25" t="n">
        <f aca="false">BB305/AB305</f>
        <v>19957.1587558845</v>
      </c>
      <c r="BH305" s="25" t="n">
        <f aca="false">BC305/AC305</f>
        <v>20259.2293287744</v>
      </c>
      <c r="BI305" s="25" t="n">
        <f aca="false">BD305/AD305</f>
        <v>17639.2537553905</v>
      </c>
      <c r="BJ305" s="25" t="n">
        <f aca="false">E305*AD305</f>
        <v>67263.4435539942</v>
      </c>
      <c r="BK305" s="25" t="n">
        <f aca="false">0.2*C305*AD305</f>
        <v>36927.2064831633</v>
      </c>
      <c r="BL305" s="25" t="n">
        <f aca="false">BJ305+BK305</f>
        <v>104190.650037158</v>
      </c>
      <c r="BM305" s="25" t="n">
        <f aca="false">BK305*Datos!$D$6</f>
        <v>18463.6032415817</v>
      </c>
      <c r="BN305" s="25" t="n">
        <f aca="false">BL305-BM305</f>
        <v>85727.0467955759</v>
      </c>
      <c r="BO305" s="25" t="n">
        <f aca="false">BN305/AD305</f>
        <v>36575.2141437888</v>
      </c>
      <c r="BP305" s="25" t="n">
        <f aca="false">-(C305+E305)</f>
        <v>-107472.234501136</v>
      </c>
      <c r="BQ305" s="25" t="n">
        <f aca="false">BE305</f>
        <v>20635.4932172133</v>
      </c>
      <c r="BR305" s="25" t="n">
        <f aca="false">BF305</f>
        <v>22805.0636919473</v>
      </c>
      <c r="BS305" s="25" t="n">
        <f aca="false">BG305</f>
        <v>19957.1587558845</v>
      </c>
      <c r="BT305" s="25" t="n">
        <f aca="false">BH305</f>
        <v>20259.2293287744</v>
      </c>
      <c r="BU305" s="25" t="n">
        <f aca="false">BI305+BO305</f>
        <v>54214.4678991793</v>
      </c>
      <c r="BV305" s="27" t="n">
        <f aca="false">IFERROR(IRR(BP305:BU305,0.1),NA())*100</f>
        <v>7.63798399168817</v>
      </c>
    </row>
    <row r="306" customFormat="false" ht="15" hidden="false" customHeight="true" outlineLevel="0" collapsed="false">
      <c r="A306" s="23" t="n">
        <v>305</v>
      </c>
      <c r="B306" s="24" t="n">
        <f aca="true">RAND()</f>
        <v>0.778639472685642</v>
      </c>
      <c r="C306" s="25" t="n">
        <f aca="false">IF(B306&lt;=(Datos!$D$14-Datos!$C$14)/(Datos!$E$14-Datos!$C$14),Datos!$C$14+SQRT((Datos!$E$14-Datos!$C$14)*(Datos!$D$14-Datos!$C$14)*B306),Datos!$E$14-SQRT((Datos!$E$14-Datos!$C$14)*(Datos!$E$14-Datos!$D$14)*(1-B306)))</f>
        <v>83701.7598257594</v>
      </c>
      <c r="D306" s="24" t="n">
        <f aca="true">RAND()</f>
        <v>0.930147760175287</v>
      </c>
      <c r="E306" s="25" t="n">
        <f aca="false">IF(D306&lt;=(Datos!$D$15-Datos!$C$15)/(Datos!$E$15-Datos!$C$15),Datos!$C$15+SQRT((Datos!$E$15-Datos!$C$15)*(Datos!$D$15-Datos!$C$15)*D306),Datos!$E$15-SQRT((Datos!$E$15-Datos!$C$15)*(Datos!$E$15-Datos!$D$15)*(1-D306)))</f>
        <v>36763.0514409854</v>
      </c>
      <c r="F306" s="24" t="n">
        <f aca="true">RAND()</f>
        <v>0.0282937772845243</v>
      </c>
      <c r="G306" s="25" t="n">
        <f aca="false">IF(F306&lt;=(Datos!$D$19-Datos!$C$19)/(Datos!$E$19-Datos!$C$19),Datos!$C$19+SQRT((Datos!$E$19-Datos!$C$19)*(Datos!$D$19-Datos!$C$19)*F306),Datos!$E$19-SQRT((Datos!$E$19-Datos!$C$19)*(Datos!$E$19-Datos!$D$19)*(1-F306)))</f>
        <v>32060.1132475373</v>
      </c>
      <c r="H306" s="24" t="n">
        <f aca="true">RAND()</f>
        <v>0.696779549402222</v>
      </c>
      <c r="I306" s="25" t="n">
        <f aca="false">IF(H306&lt;=(Datos!$D$19-Datos!$C$19)/(Datos!$E$19-Datos!$C$19),Datos!$C$19+SQRT((Datos!$E$19-Datos!$C$19)*(Datos!$D$19-Datos!$C$19)*H306),Datos!$E$19-SQRT((Datos!$E$19-Datos!$C$19)*(Datos!$E$19-Datos!$D$19)*(1-H306)))</f>
        <v>40231.1915749494</v>
      </c>
      <c r="J306" s="24" t="n">
        <f aca="true">RAND()</f>
        <v>0.746884704122339</v>
      </c>
      <c r="K306" s="25" t="n">
        <f aca="false">IF(J306&lt;=(Datos!$D$19-Datos!$C$19)/(Datos!$E$19-Datos!$C$19),Datos!$C$19+SQRT((Datos!$E$19-Datos!$C$19)*(Datos!$D$19-Datos!$C$19)*J306),Datos!$E$19-SQRT((Datos!$E$19-Datos!$C$19)*(Datos!$E$19-Datos!$D$19)*(1-J306)))</f>
        <v>40642.9772561043</v>
      </c>
      <c r="L306" s="24" t="n">
        <f aca="true">RAND()</f>
        <v>0.0779287920953751</v>
      </c>
      <c r="M306" s="25" t="n">
        <f aca="false">IF(L306&lt;=(Datos!$D$19-Datos!$C$19)/(Datos!$E$19-Datos!$C$19),Datos!$C$19+SQRT((Datos!$E$19-Datos!$C$19)*(Datos!$D$19-Datos!$C$19)*L306),Datos!$E$19-SQRT((Datos!$E$19-Datos!$C$19)*(Datos!$E$19-Datos!$D$19)*(1-L306)))</f>
        <v>33418.9645821954</v>
      </c>
      <c r="N306" s="24" t="n">
        <f aca="true">RAND()</f>
        <v>0.688587326971049</v>
      </c>
      <c r="O306" s="25" t="n">
        <f aca="false">IF(N306&lt;=(Datos!$D$19-Datos!$C$19)/(Datos!$E$19-Datos!$C$19),Datos!$C$19+SQRT((Datos!$E$19-Datos!$C$19)*(Datos!$D$19-Datos!$C$19)*N306),Datos!$E$19-SQRT((Datos!$E$19-Datos!$C$19)*(Datos!$E$19-Datos!$D$19)*(1-N306)))</f>
        <v>40167.2005548366</v>
      </c>
      <c r="P306" s="24" t="n">
        <f aca="true">RAND()</f>
        <v>0.36181227659221</v>
      </c>
      <c r="Q306" s="26" t="n">
        <f aca="false">IF(P306&lt;=(Datos!$D$23-Datos!$C$23)/(Datos!$E$23-Datos!$C$23),Datos!$C$23+SQRT((Datos!$E$23-Datos!$C$23)*(Datos!$D$23-Datos!$C$23)*P306),Datos!$E$23-SQRT((Datos!$E$23-Datos!$C$23)*(Datos!$E$23-Datos!$D$23)*(1-P306)))</f>
        <v>0.145519837340116</v>
      </c>
      <c r="R306" s="24" t="n">
        <f aca="true">RAND()</f>
        <v>0.708716375917521</v>
      </c>
      <c r="S306" s="26" t="n">
        <f aca="false">IF(R306&lt;=(Datos!$D$24-Datos!$C$24)/(Datos!$E$24-Datos!$C$24),Datos!$C$24+SQRT((Datos!$E$24-Datos!$C$24)*(Datos!$D$24-Datos!$C$24)*R306),Datos!$E$24-SQRT((Datos!$E$24-Datos!$C$24)*(Datos!$E$24-Datos!$D$24)*(1-R306)))</f>
        <v>0.157102172082303</v>
      </c>
      <c r="T306" s="24" t="n">
        <f aca="true">RAND()</f>
        <v>0.127054830380835</v>
      </c>
      <c r="U306" s="26" t="n">
        <f aca="false">IF(T306&lt;=(Datos!$D$25-Datos!$C$25)/(Datos!$E$25-Datos!$C$25),Datos!$C$25+SQRT((Datos!$E$25-Datos!$C$25)*(Datos!$D$25-Datos!$C$25)*T306),Datos!$E$25-SQRT((Datos!$E$25-Datos!$C$25)*(Datos!$E$25-Datos!$D$25)*(1-T306)))</f>
        <v>0.166334477151098</v>
      </c>
      <c r="V306" s="24" t="n">
        <f aca="true">RAND()</f>
        <v>0.728310467306868</v>
      </c>
      <c r="W306" s="26" t="n">
        <f aca="false">IF(V306&lt;=(Datos!$D$26-Datos!$C$26)/(Datos!$E$26-Datos!$C$26),Datos!$C$26+SQRT((Datos!$E$26-Datos!$C$26)*(Datos!$D$26-Datos!$C$26)*V306),Datos!$E$26-SQRT((Datos!$E$26-Datos!$C$26)*(Datos!$E$26-Datos!$D$26)*(1-V306)))</f>
        <v>0.21916311681726</v>
      </c>
      <c r="X306" s="24" t="n">
        <f aca="true">RAND()</f>
        <v>0.224156245063729</v>
      </c>
      <c r="Y306" s="26" t="n">
        <f aca="false">IF(X306&lt;=(Datos!$D$27-Datos!$C$27)/(Datos!$E$27-Datos!$C$27),Datos!$C$27+SQRT((Datos!$E$27-Datos!$C$27)*(Datos!$D$27-Datos!$C$27)*X306),Datos!$E$27-SQRT((Datos!$E$27-Datos!$C$27)*(Datos!$E$27-Datos!$D$27)*(1-X306)))</f>
        <v>0.214601257318927</v>
      </c>
      <c r="Z306" s="24" t="n">
        <f aca="false">(1+Q306)</f>
        <v>1.14551983734012</v>
      </c>
      <c r="AA306" s="24" t="n">
        <f aca="false">Z306*(1+S306)</f>
        <v>1.32548349194962</v>
      </c>
      <c r="AB306" s="24" t="n">
        <f aca="false">AA306*(1+U306)</f>
        <v>1.54595709555547</v>
      </c>
      <c r="AC306" s="24" t="n">
        <f aca="false">AB306*(1+W306)</f>
        <v>1.88477387108316</v>
      </c>
      <c r="AD306" s="24" t="n">
        <f aca="false">AC306*(1+Y306)</f>
        <v>2.28924871357947</v>
      </c>
      <c r="AE306" s="23" t="n">
        <f aca="false">E306*Q306</f>
        <v>5349.75326581851</v>
      </c>
      <c r="AF306" s="23" t="n">
        <f aca="false">AE306*(1+S306)</f>
        <v>6190.21112398299</v>
      </c>
      <c r="AG306" s="23" t="n">
        <f aca="false">AF306*(1+U306)</f>
        <v>7219.85665474561</v>
      </c>
      <c r="AH306" s="23" t="n">
        <f aca="false">AG306*(1+W306)</f>
        <v>8802.1829421735</v>
      </c>
      <c r="AI306" s="23" t="n">
        <f aca="false">AH306*(1+Y306)</f>
        <v>10691.1424687151</v>
      </c>
      <c r="AJ306" s="25" t="n">
        <f aca="false">G306*Z306</f>
        <v>36725.4957124246</v>
      </c>
      <c r="AK306" s="25" t="n">
        <f aca="false">I306*AA306</f>
        <v>53325.7802940579</v>
      </c>
      <c r="AL306" s="25" t="n">
        <f aca="false">K306*AB306</f>
        <v>62832.2990735739</v>
      </c>
      <c r="AM306" s="25" t="n">
        <f aca="false">M306*AC306</f>
        <v>62987.1912431754</v>
      </c>
      <c r="AN306" s="25" t="n">
        <f aca="false">O306*AD306</f>
        <v>91952.7121982483</v>
      </c>
      <c r="AO306" s="25" t="n">
        <f aca="false">C306/Datos!$D$8</f>
        <v>16740.3519651519</v>
      </c>
      <c r="AP306" s="25" t="n">
        <f aca="false">AJ306-AO306</f>
        <v>19985.1437472727</v>
      </c>
      <c r="AQ306" s="25" t="n">
        <f aca="false">AK306-AO306</f>
        <v>36585.428328906</v>
      </c>
      <c r="AR306" s="25" t="n">
        <f aca="false">AL306-AO306</f>
        <v>46091.947108422</v>
      </c>
      <c r="AS306" s="25" t="n">
        <f aca="false">AM306-AO306</f>
        <v>46246.8392780235</v>
      </c>
      <c r="AT306" s="25" t="n">
        <f aca="false">AN306-AO306</f>
        <v>75212.3602330964</v>
      </c>
      <c r="AU306" s="25" t="n">
        <f aca="false">AP306*Datos!$D$6</f>
        <v>9992.57187363637</v>
      </c>
      <c r="AV306" s="25" t="n">
        <f aca="false">AQ306*Datos!$D$6</f>
        <v>18292.714164453</v>
      </c>
      <c r="AW306" s="25" t="n">
        <f aca="false">AR306*Datos!$D$6</f>
        <v>23045.973554211</v>
      </c>
      <c r="AX306" s="25" t="n">
        <f aca="false">AS306*Datos!$D$6</f>
        <v>23123.4196390118</v>
      </c>
      <c r="AY306" s="25" t="n">
        <f aca="false">AT306*Datos!$D$6</f>
        <v>37606.1801165482</v>
      </c>
      <c r="AZ306" s="25" t="n">
        <f aca="false">AJ306-AU306-AE306</f>
        <v>21383.1705729697</v>
      </c>
      <c r="BA306" s="25" t="n">
        <f aca="false">AK306-AV306-AF306</f>
        <v>28842.8550056219</v>
      </c>
      <c r="BB306" s="25" t="n">
        <f aca="false">AL306-AW306-AG306</f>
        <v>32566.4688646173</v>
      </c>
      <c r="BC306" s="25" t="n">
        <f aca="false">AM306-AX306-AH306</f>
        <v>31061.5886619902</v>
      </c>
      <c r="BD306" s="25" t="n">
        <f aca="false">AN306-AY306-AI306</f>
        <v>43655.3896129849</v>
      </c>
      <c r="BE306" s="25" t="n">
        <f aca="false">AZ306/Z306</f>
        <v>18666.7833030471</v>
      </c>
      <c r="BF306" s="25" t="n">
        <f aca="false">BA306/AA306</f>
        <v>21760.2521501024</v>
      </c>
      <c r="BG306" s="25" t="n">
        <f aca="false">BB306/AB306</f>
        <v>21065.5709387045</v>
      </c>
      <c r="BH306" s="25" t="n">
        <f aca="false">BC306/AC306</f>
        <v>16480.2733837452</v>
      </c>
      <c r="BI306" s="25" t="n">
        <f aca="false">BD306/AD306</f>
        <v>19069.7451762353</v>
      </c>
      <c r="BJ306" s="25" t="n">
        <f aca="false">E306*AD306</f>
        <v>84159.7682185316</v>
      </c>
      <c r="BK306" s="25" t="n">
        <f aca="false">0.2*C306*AD306</f>
        <v>38322.8292010915</v>
      </c>
      <c r="BL306" s="25" t="n">
        <f aca="false">BJ306+BK306</f>
        <v>122482.597419623</v>
      </c>
      <c r="BM306" s="25" t="n">
        <f aca="false">BK306*Datos!$D$6</f>
        <v>19161.4146005457</v>
      </c>
      <c r="BN306" s="25" t="n">
        <f aca="false">BL306-BM306</f>
        <v>103321.182819077</v>
      </c>
      <c r="BO306" s="25" t="n">
        <f aca="false">BN306/AD306</f>
        <v>45133.2274235613</v>
      </c>
      <c r="BP306" s="25" t="n">
        <f aca="false">-(C306+E306)</f>
        <v>-120464.811266745</v>
      </c>
      <c r="BQ306" s="25" t="n">
        <f aca="false">BE306</f>
        <v>18666.7833030471</v>
      </c>
      <c r="BR306" s="25" t="n">
        <f aca="false">BF306</f>
        <v>21760.2521501024</v>
      </c>
      <c r="BS306" s="25" t="n">
        <f aca="false">BG306</f>
        <v>21065.5709387045</v>
      </c>
      <c r="BT306" s="25" t="n">
        <f aca="false">BH306</f>
        <v>16480.2733837452</v>
      </c>
      <c r="BU306" s="25" t="n">
        <f aca="false">BI306+BO306</f>
        <v>64202.9725997966</v>
      </c>
      <c r="BV306" s="27" t="n">
        <f aca="false">IFERROR(IRR(BP306:BU306,0.1),NA())*100</f>
        <v>4.7775850924029</v>
      </c>
    </row>
    <row r="307" customFormat="false" ht="15" hidden="false" customHeight="true" outlineLevel="0" collapsed="false">
      <c r="A307" s="23" t="n">
        <v>306</v>
      </c>
      <c r="B307" s="24" t="n">
        <f aca="true">RAND()</f>
        <v>0.618349508212955</v>
      </c>
      <c r="C307" s="25" t="n">
        <f aca="false">IF(B307&lt;=(Datos!$D$14-Datos!$C$14)/(Datos!$E$14-Datos!$C$14),Datos!$C$14+SQRT((Datos!$E$14-Datos!$C$14)*(Datos!$D$14-Datos!$C$14)*B307),Datos!$E$14-SQRT((Datos!$E$14-Datos!$C$14)*(Datos!$E$14-Datos!$D$14)*(1-B307)))</f>
        <v>78599.5189272658</v>
      </c>
      <c r="D307" s="24" t="n">
        <f aca="true">RAND()</f>
        <v>0.0232607856237312</v>
      </c>
      <c r="E307" s="25" t="n">
        <f aca="false">IF(D307&lt;=(Datos!$D$15-Datos!$C$15)/(Datos!$E$15-Datos!$C$15),Datos!$C$15+SQRT((Datos!$E$15-Datos!$C$15)*(Datos!$D$15-Datos!$C$15)*D307),Datos!$E$15-SQRT((Datos!$E$15-Datos!$C$15)*(Datos!$E$15-Datos!$D$15)*(1-D307)))</f>
        <v>26320.8175202426</v>
      </c>
      <c r="F307" s="24" t="n">
        <f aca="true">RAND()</f>
        <v>0.743007080483441</v>
      </c>
      <c r="G307" s="25" t="n">
        <f aca="false">IF(F307&lt;=(Datos!$D$19-Datos!$C$19)/(Datos!$E$19-Datos!$C$19),Datos!$C$19+SQRT((Datos!$E$19-Datos!$C$19)*(Datos!$D$19-Datos!$C$19)*F307),Datos!$E$19-SQRT((Datos!$E$19-Datos!$C$19)*(Datos!$E$19-Datos!$D$19)*(1-F307)))</f>
        <v>40609.730194653</v>
      </c>
      <c r="H307" s="24" t="n">
        <f aca="true">RAND()</f>
        <v>0.0944351616222275</v>
      </c>
      <c r="I307" s="25" t="n">
        <f aca="false">IF(H307&lt;=(Datos!$D$19-Datos!$C$19)/(Datos!$E$19-Datos!$C$19),Datos!$C$19+SQRT((Datos!$E$19-Datos!$C$19)*(Datos!$D$19-Datos!$C$19)*H307),Datos!$E$19-SQRT((Datos!$E$19-Datos!$C$19)*(Datos!$E$19-Datos!$D$19)*(1-H307)))</f>
        <v>33763.6782863755</v>
      </c>
      <c r="J307" s="24" t="n">
        <f aca="true">RAND()</f>
        <v>0.25525105320266</v>
      </c>
      <c r="K307" s="25" t="n">
        <f aca="false">IF(J307&lt;=(Datos!$D$19-Datos!$C$19)/(Datos!$E$19-Datos!$C$19),Datos!$C$19+SQRT((Datos!$E$19-Datos!$C$19)*(Datos!$D$19-Datos!$C$19)*J307),Datos!$E$19-SQRT((Datos!$E$19-Datos!$C$19)*(Datos!$E$19-Datos!$D$19)*(1-J307)))</f>
        <v>36187.7021567298</v>
      </c>
      <c r="L307" s="24" t="n">
        <f aca="true">RAND()</f>
        <v>0.558099467587927</v>
      </c>
      <c r="M307" s="25" t="n">
        <f aca="false">IF(L307&lt;=(Datos!$D$19-Datos!$C$19)/(Datos!$E$19-Datos!$C$19),Datos!$C$19+SQRT((Datos!$E$19-Datos!$C$19)*(Datos!$D$19-Datos!$C$19)*L307),Datos!$E$19-SQRT((Datos!$E$19-Datos!$C$19)*(Datos!$E$19-Datos!$D$19)*(1-L307)))</f>
        <v>39149.5857905257</v>
      </c>
      <c r="N307" s="24" t="n">
        <f aca="true">RAND()</f>
        <v>0.501510801148631</v>
      </c>
      <c r="O307" s="25" t="n">
        <f aca="false">IF(N307&lt;=(Datos!$D$19-Datos!$C$19)/(Datos!$E$19-Datos!$C$19),Datos!$C$19+SQRT((Datos!$E$19-Datos!$C$19)*(Datos!$D$19-Datos!$C$19)*N307),Datos!$E$19-SQRT((Datos!$E$19-Datos!$C$19)*(Datos!$E$19-Datos!$D$19)*(1-N307)))</f>
        <v>38673.3280908942</v>
      </c>
      <c r="P307" s="24" t="n">
        <f aca="true">RAND()</f>
        <v>0.191492098010901</v>
      </c>
      <c r="Q307" s="26" t="n">
        <f aca="false">IF(P307&lt;=(Datos!$D$23-Datos!$C$23)/(Datos!$E$23-Datos!$C$23),Datos!$C$23+SQRT((Datos!$E$23-Datos!$C$23)*(Datos!$D$23-Datos!$C$23)*P307),Datos!$E$23-SQRT((Datos!$E$23-Datos!$C$23)*(Datos!$E$23-Datos!$D$23)*(1-P307)))</f>
        <v>0.138565715079674</v>
      </c>
      <c r="R307" s="24" t="n">
        <f aca="true">RAND()</f>
        <v>0.241357976510045</v>
      </c>
      <c r="S307" s="26" t="n">
        <f aca="false">IF(R307&lt;=(Datos!$D$24-Datos!$C$24)/(Datos!$E$24-Datos!$C$24),Datos!$C$24+SQRT((Datos!$E$24-Datos!$C$24)*(Datos!$D$24-Datos!$C$24)*R307),Datos!$E$24-SQRT((Datos!$E$24-Datos!$C$24)*(Datos!$E$24-Datos!$D$24)*(1-R307)))</f>
        <v>0.14084332885405</v>
      </c>
      <c r="T307" s="24" t="n">
        <f aca="true">RAND()</f>
        <v>0.626822306935566</v>
      </c>
      <c r="U307" s="26" t="n">
        <f aca="false">IF(T307&lt;=(Datos!$D$25-Datos!$C$25)/(Datos!$E$25-Datos!$C$25),Datos!$C$25+SQRT((Datos!$E$25-Datos!$C$25)*(Datos!$D$25-Datos!$C$25)*T307),Datos!$E$25-SQRT((Datos!$E$25-Datos!$C$25)*(Datos!$E$25-Datos!$D$25)*(1-T307)))</f>
        <v>0.187675125049269</v>
      </c>
      <c r="V307" s="24" t="n">
        <f aca="true">RAND()</f>
        <v>0.347299159589074</v>
      </c>
      <c r="W307" s="26" t="n">
        <f aca="false">IF(V307&lt;=(Datos!$D$26-Datos!$C$26)/(Datos!$E$26-Datos!$C$26),Datos!$C$26+SQRT((Datos!$E$26-Datos!$C$26)*(Datos!$D$26-Datos!$C$26)*V307),Datos!$E$26-SQRT((Datos!$E$26-Datos!$C$26)*(Datos!$E$26-Datos!$D$26)*(1-V307)))</f>
        <v>0.202204048901207</v>
      </c>
      <c r="X307" s="24" t="n">
        <f aca="true">RAND()</f>
        <v>0.710767589977583</v>
      </c>
      <c r="Y307" s="26" t="n">
        <f aca="false">IF(X307&lt;=(Datos!$D$27-Datos!$C$27)/(Datos!$E$27-Datos!$C$27),Datos!$C$27+SQRT((Datos!$E$27-Datos!$C$27)*(Datos!$D$27-Datos!$C$27)*X307),Datos!$E$27-SQRT((Datos!$E$27-Datos!$C$27)*(Datos!$E$27-Datos!$D$27)*(1-X307)))</f>
        <v>0.240479688587752</v>
      </c>
      <c r="Z307" s="24" t="n">
        <f aca="false">(1+Q307)</f>
        <v>1.13856571507967</v>
      </c>
      <c r="AA307" s="24" t="n">
        <f aca="false">Z307*(1+S307)</f>
        <v>1.29892510051059</v>
      </c>
      <c r="AB307" s="24" t="n">
        <f aca="false">AA307*(1+U307)</f>
        <v>1.54270103117855</v>
      </c>
      <c r="AC307" s="24" t="n">
        <f aca="false">AB307*(1+W307)</f>
        <v>1.85464142592691</v>
      </c>
      <c r="AD307" s="24" t="n">
        <f aca="false">AC307*(1+Y307)</f>
        <v>2.30064501847576</v>
      </c>
      <c r="AE307" s="23" t="n">
        <f aca="false">E307*Q307</f>
        <v>3647.16290117402</v>
      </c>
      <c r="AF307" s="23" t="n">
        <f aca="false">AE307*(1+S307)</f>
        <v>4160.84146504837</v>
      </c>
      <c r="AG307" s="23" t="n">
        <f aca="false">AF307*(1+U307)</f>
        <v>4941.7279073115</v>
      </c>
      <c r="AH307" s="23" t="n">
        <f aca="false">AG307*(1+W307)</f>
        <v>5940.96529873797</v>
      </c>
      <c r="AI307" s="23" t="n">
        <f aca="false">AH307*(1+Y307)</f>
        <v>7369.64678368912</v>
      </c>
      <c r="AJ307" s="25" t="n">
        <f aca="false">G307*Z307</f>
        <v>46236.8464982677</v>
      </c>
      <c r="AK307" s="25" t="n">
        <f aca="false">I307*AA307</f>
        <v>43856.4892117374</v>
      </c>
      <c r="AL307" s="25" t="n">
        <f aca="false">K307*AB307</f>
        <v>55826.8054331692</v>
      </c>
      <c r="AM307" s="25" t="n">
        <f aca="false">M307*AC307</f>
        <v>72608.4436149885</v>
      </c>
      <c r="AN307" s="25" t="n">
        <f aca="false">O307*AD307</f>
        <v>88973.5996201945</v>
      </c>
      <c r="AO307" s="25" t="n">
        <f aca="false">C307/Datos!$D$8</f>
        <v>15719.9037854532</v>
      </c>
      <c r="AP307" s="25" t="n">
        <f aca="false">AJ307-AO307</f>
        <v>30516.9427128145</v>
      </c>
      <c r="AQ307" s="25" t="n">
        <f aca="false">AK307-AO307</f>
        <v>28136.5854262842</v>
      </c>
      <c r="AR307" s="25" t="n">
        <f aca="false">AL307-AO307</f>
        <v>40106.901647716</v>
      </c>
      <c r="AS307" s="25" t="n">
        <f aca="false">AM307-AO307</f>
        <v>56888.5398295354</v>
      </c>
      <c r="AT307" s="25" t="n">
        <f aca="false">AN307-AO307</f>
        <v>73253.6958347414</v>
      </c>
      <c r="AU307" s="25" t="n">
        <f aca="false">AP307*Datos!$D$6</f>
        <v>15258.4713564073</v>
      </c>
      <c r="AV307" s="25" t="n">
        <f aca="false">AQ307*Datos!$D$6</f>
        <v>14068.2927131421</v>
      </c>
      <c r="AW307" s="25" t="n">
        <f aca="false">AR307*Datos!$D$6</f>
        <v>20053.450823858</v>
      </c>
      <c r="AX307" s="25" t="n">
        <f aca="false">AS307*Datos!$D$6</f>
        <v>28444.2699147677</v>
      </c>
      <c r="AY307" s="25" t="n">
        <f aca="false">AT307*Datos!$D$6</f>
        <v>36626.8479173707</v>
      </c>
      <c r="AZ307" s="25" t="n">
        <f aca="false">AJ307-AU307-AE307</f>
        <v>27331.2122406864</v>
      </c>
      <c r="BA307" s="25" t="n">
        <f aca="false">AK307-AV307-AF307</f>
        <v>25627.3550335469</v>
      </c>
      <c r="BB307" s="25" t="n">
        <f aca="false">AL307-AW307-AG307</f>
        <v>30831.6267019997</v>
      </c>
      <c r="BC307" s="25" t="n">
        <f aca="false">AM307-AX307-AH307</f>
        <v>38223.2084014829</v>
      </c>
      <c r="BD307" s="25" t="n">
        <f aca="false">AN307-AY307-AI307</f>
        <v>44977.1049191347</v>
      </c>
      <c r="BE307" s="25" t="n">
        <f aca="false">AZ307/Z307</f>
        <v>24004.9492784646</v>
      </c>
      <c r="BF307" s="25" t="n">
        <f aca="false">BA307/AA307</f>
        <v>19729.6634143672</v>
      </c>
      <c r="BG307" s="25" t="n">
        <f aca="false">BB307/AB307</f>
        <v>19985.4839524194</v>
      </c>
      <c r="BH307" s="25" t="n">
        <f aca="false">BC307/AC307</f>
        <v>20609.4870238217</v>
      </c>
      <c r="BI307" s="25" t="n">
        <f aca="false">BD307/AD307</f>
        <v>19549.7804128571</v>
      </c>
      <c r="BJ307" s="25" t="n">
        <f aca="false">E307*AD307</f>
        <v>60554.8577101557</v>
      </c>
      <c r="BK307" s="25" t="n">
        <f aca="false">0.2*C307*AD307</f>
        <v>36165.9183349211</v>
      </c>
      <c r="BL307" s="25" t="n">
        <f aca="false">BJ307+BK307</f>
        <v>96720.7760450768</v>
      </c>
      <c r="BM307" s="25" t="n">
        <f aca="false">BK307*Datos!$D$6</f>
        <v>18082.9591674606</v>
      </c>
      <c r="BN307" s="25" t="n">
        <f aca="false">BL307-BM307</f>
        <v>78637.8168776163</v>
      </c>
      <c r="BO307" s="25" t="n">
        <f aca="false">BN307/AD307</f>
        <v>34180.7694129692</v>
      </c>
      <c r="BP307" s="25" t="n">
        <f aca="false">-(C307+E307)</f>
        <v>-104920.336447508</v>
      </c>
      <c r="BQ307" s="25" t="n">
        <f aca="false">BE307</f>
        <v>24004.9492784646</v>
      </c>
      <c r="BR307" s="25" t="n">
        <f aca="false">BF307</f>
        <v>19729.6634143672</v>
      </c>
      <c r="BS307" s="25" t="n">
        <f aca="false">BG307</f>
        <v>19985.4839524194</v>
      </c>
      <c r="BT307" s="25" t="n">
        <f aca="false">BH307</f>
        <v>20609.4870238217</v>
      </c>
      <c r="BU307" s="25" t="n">
        <f aca="false">BI307+BO307</f>
        <v>53730.5498258263</v>
      </c>
      <c r="BV307" s="27" t="n">
        <f aca="false">IFERROR(IRR(BP307:BU307,0.1),NA())*100</f>
        <v>8.56851829665832</v>
      </c>
    </row>
    <row r="308" customFormat="false" ht="15" hidden="false" customHeight="true" outlineLevel="0" collapsed="false">
      <c r="A308" s="23" t="n">
        <v>307</v>
      </c>
      <c r="B308" s="24" t="n">
        <f aca="true">RAND()</f>
        <v>0.305805220993157</v>
      </c>
      <c r="C308" s="25" t="n">
        <f aca="false">IF(B308&lt;=(Datos!$D$14-Datos!$C$14)/(Datos!$E$14-Datos!$C$14),Datos!$C$14+SQRT((Datos!$E$14-Datos!$C$14)*(Datos!$D$14-Datos!$C$14)*B308),Datos!$E$14-SQRT((Datos!$E$14-Datos!$C$14)*(Datos!$E$14-Datos!$D$14)*(1-B308)))</f>
        <v>71137.6762056793</v>
      </c>
      <c r="D308" s="24" t="n">
        <f aca="true">RAND()</f>
        <v>0.405138410241372</v>
      </c>
      <c r="E308" s="25" t="n">
        <f aca="false">IF(D308&lt;=(Datos!$D$15-Datos!$C$15)/(Datos!$E$15-Datos!$C$15),Datos!$C$15+SQRT((Datos!$E$15-Datos!$C$15)*(Datos!$D$15-Datos!$C$15)*D308),Datos!$E$15-SQRT((Datos!$E$15-Datos!$C$15)*(Datos!$E$15-Datos!$D$15)*(1-D308)))</f>
        <v>30553.8770670823</v>
      </c>
      <c r="F308" s="24" t="n">
        <f aca="true">RAND()</f>
        <v>0.567925687326133</v>
      </c>
      <c r="G308" s="25" t="n">
        <f aca="false">IF(F308&lt;=(Datos!$D$19-Datos!$C$19)/(Datos!$E$19-Datos!$C$19),Datos!$C$19+SQRT((Datos!$E$19-Datos!$C$19)*(Datos!$D$19-Datos!$C$19)*F308),Datos!$E$19-SQRT((Datos!$E$19-Datos!$C$19)*(Datos!$E$19-Datos!$D$19)*(1-F308)))</f>
        <v>39229.7807719859</v>
      </c>
      <c r="H308" s="24" t="n">
        <f aca="true">RAND()</f>
        <v>0.578512541493075</v>
      </c>
      <c r="I308" s="25" t="n">
        <f aca="false">IF(H308&lt;=(Datos!$D$19-Datos!$C$19)/(Datos!$E$19-Datos!$C$19),Datos!$C$19+SQRT((Datos!$E$19-Datos!$C$19)*(Datos!$D$19-Datos!$C$19)*H308),Datos!$E$19-SQRT((Datos!$E$19-Datos!$C$19)*(Datos!$E$19-Datos!$D$19)*(1-H308)))</f>
        <v>39315.410953037</v>
      </c>
      <c r="J308" s="24" t="n">
        <f aca="true">RAND()</f>
        <v>0.489705788463911</v>
      </c>
      <c r="K308" s="25" t="n">
        <f aca="false">IF(J308&lt;=(Datos!$D$19-Datos!$C$19)/(Datos!$E$19-Datos!$C$19),Datos!$C$19+SQRT((Datos!$E$19-Datos!$C$19)*(Datos!$D$19-Datos!$C$19)*J308),Datos!$E$19-SQRT((Datos!$E$19-Datos!$C$19)*(Datos!$E$19-Datos!$D$19)*(1-J308)))</f>
        <v>38570.6398984899</v>
      </c>
      <c r="L308" s="24" t="n">
        <f aca="true">RAND()</f>
        <v>0.410089529943174</v>
      </c>
      <c r="M308" s="25" t="n">
        <f aca="false">IF(L308&lt;=(Datos!$D$19-Datos!$C$19)/(Datos!$E$19-Datos!$C$19),Datos!$C$19+SQRT((Datos!$E$19-Datos!$C$19)*(Datos!$D$19-Datos!$C$19)*L308),Datos!$E$19-SQRT((Datos!$E$19-Datos!$C$19)*(Datos!$E$19-Datos!$D$19)*(1-L308)))</f>
        <v>37843.0497570445</v>
      </c>
      <c r="N308" s="24" t="n">
        <f aca="true">RAND()</f>
        <v>0.176153145582314</v>
      </c>
      <c r="O308" s="25" t="n">
        <f aca="false">IF(N308&lt;=(Datos!$D$19-Datos!$C$19)/(Datos!$E$19-Datos!$C$19),Datos!$C$19+SQRT((Datos!$E$19-Datos!$C$19)*(Datos!$D$19-Datos!$C$19)*N308),Datos!$E$19-SQRT((Datos!$E$19-Datos!$C$19)*(Datos!$E$19-Datos!$D$19)*(1-N308)))</f>
        <v>35140.3279892773</v>
      </c>
      <c r="P308" s="24" t="n">
        <f aca="true">RAND()</f>
        <v>0.483768208323863</v>
      </c>
      <c r="Q308" s="26" t="n">
        <f aca="false">IF(P308&lt;=(Datos!$D$23-Datos!$C$23)/(Datos!$E$23-Datos!$C$23),Datos!$C$23+SQRT((Datos!$E$23-Datos!$C$23)*(Datos!$D$23-Datos!$C$23)*P308),Datos!$E$23-SQRT((Datos!$E$23-Datos!$C$23)*(Datos!$E$23-Datos!$D$23)*(1-P308)))</f>
        <v>0.149509028702805</v>
      </c>
      <c r="R308" s="24" t="n">
        <f aca="true">RAND()</f>
        <v>0.636230353056975</v>
      </c>
      <c r="S308" s="26" t="n">
        <f aca="false">IF(R308&lt;=(Datos!$D$24-Datos!$C$24)/(Datos!$E$24-Datos!$C$24),Datos!$C$24+SQRT((Datos!$E$24-Datos!$C$24)*(Datos!$D$24-Datos!$C$24)*R308),Datos!$E$24-SQRT((Datos!$E$24-Datos!$C$24)*(Datos!$E$24-Datos!$D$24)*(1-R308)))</f>
        <v>0.154411225810965</v>
      </c>
      <c r="T308" s="24" t="n">
        <f aca="true">RAND()</f>
        <v>0.885240091680668</v>
      </c>
      <c r="U308" s="26" t="n">
        <f aca="false">IF(T308&lt;=(Datos!$D$25-Datos!$C$25)/(Datos!$E$25-Datos!$C$25),Datos!$C$25+SQRT((Datos!$E$25-Datos!$C$25)*(Datos!$D$25-Datos!$C$25)*T308),Datos!$E$25-SQRT((Datos!$E$25-Datos!$C$25)*(Datos!$E$25-Datos!$D$25)*(1-T308)))</f>
        <v>0.202074383042859</v>
      </c>
      <c r="V308" s="24" t="n">
        <f aca="true">RAND()</f>
        <v>0.252233069678162</v>
      </c>
      <c r="W308" s="26" t="n">
        <f aca="false">IF(V308&lt;=(Datos!$D$26-Datos!$C$26)/(Datos!$E$26-Datos!$C$26),Datos!$C$26+SQRT((Datos!$E$26-Datos!$C$26)*(Datos!$D$26-Datos!$C$26)*V308),Datos!$E$26-SQRT((Datos!$E$26-Datos!$C$26)*(Datos!$E$26-Datos!$D$26)*(1-V308)))</f>
        <v>0.198791654997616</v>
      </c>
      <c r="X308" s="24" t="n">
        <f aca="true">RAND()</f>
        <v>0.432620610026479</v>
      </c>
      <c r="Y308" s="26" t="n">
        <f aca="false">IF(X308&lt;=(Datos!$D$27-Datos!$C$27)/(Datos!$E$27-Datos!$C$27),Datos!$C$27+SQRT((Datos!$E$27-Datos!$C$27)*(Datos!$D$27-Datos!$C$27)*X308),Datos!$E$27-SQRT((Datos!$E$27-Datos!$C$27)*(Datos!$E$27-Datos!$D$27)*(1-X308)))</f>
        <v>0.224647956624376</v>
      </c>
      <c r="Z308" s="24" t="n">
        <f aca="false">(1+Q308)</f>
        <v>1.1495090287028</v>
      </c>
      <c r="AA308" s="24" t="n">
        <f aca="false">Z308*(1+S308)</f>
        <v>1.32700612690558</v>
      </c>
      <c r="AB308" s="24" t="n">
        <f aca="false">AA308*(1+U308)</f>
        <v>1.59516007129411</v>
      </c>
      <c r="AC308" s="24" t="n">
        <f aca="false">AB308*(1+W308)</f>
        <v>1.91226458185279</v>
      </c>
      <c r="AD308" s="24" t="n">
        <f aca="false">AC308*(1+Y308)</f>
        <v>2.34185091269118</v>
      </c>
      <c r="AE308" s="23" t="n">
        <f aca="false">E308*Q308</f>
        <v>4568.08048340437</v>
      </c>
      <c r="AF308" s="23" t="n">
        <f aca="false">AE308*(1+S308)</f>
        <v>5273.44339044998</v>
      </c>
      <c r="AG308" s="23" t="n">
        <f aca="false">AF308*(1+U308)</f>
        <v>6339.07121008661</v>
      </c>
      <c r="AH308" s="23" t="n">
        <f aca="false">AG308*(1+W308)</f>
        <v>7599.22566708747</v>
      </c>
      <c r="AI308" s="23" t="n">
        <f aca="false">AH308*(1+Y308)</f>
        <v>9306.37618512617</v>
      </c>
      <c r="AJ308" s="25" t="n">
        <f aca="false">G308*Z308</f>
        <v>45094.9871914294</v>
      </c>
      <c r="AK308" s="25" t="n">
        <f aca="false">I308*AA308</f>
        <v>52171.7912164907</v>
      </c>
      <c r="AL308" s="25" t="n">
        <f aca="false">K308*AB308</f>
        <v>61526.3446903348</v>
      </c>
      <c r="AM308" s="25" t="n">
        <f aca="false">M308*AC308</f>
        <v>72365.923719689</v>
      </c>
      <c r="AN308" s="25" t="n">
        <f aca="false">O308*AD308</f>
        <v>82293.4091739564</v>
      </c>
      <c r="AO308" s="25" t="n">
        <f aca="false">C308/Datos!$D$8</f>
        <v>14227.5352411359</v>
      </c>
      <c r="AP308" s="25" t="n">
        <f aca="false">AJ308-AO308</f>
        <v>30867.4519502936</v>
      </c>
      <c r="AQ308" s="25" t="n">
        <f aca="false">AK308-AO308</f>
        <v>37944.2559753548</v>
      </c>
      <c r="AR308" s="25" t="n">
        <f aca="false">AL308-AO308</f>
        <v>47298.8094491989</v>
      </c>
      <c r="AS308" s="25" t="n">
        <f aca="false">AM308-AO308</f>
        <v>58138.3884785531</v>
      </c>
      <c r="AT308" s="25" t="n">
        <f aca="false">AN308-AO308</f>
        <v>68065.8739328205</v>
      </c>
      <c r="AU308" s="25" t="n">
        <f aca="false">AP308*Datos!$D$6</f>
        <v>15433.7259751468</v>
      </c>
      <c r="AV308" s="25" t="n">
        <f aca="false">AQ308*Datos!$D$6</f>
        <v>18972.1279876774</v>
      </c>
      <c r="AW308" s="25" t="n">
        <f aca="false">AR308*Datos!$D$6</f>
        <v>23649.4047245994</v>
      </c>
      <c r="AX308" s="25" t="n">
        <f aca="false">AS308*Datos!$D$6</f>
        <v>29069.1942392766</v>
      </c>
      <c r="AY308" s="25" t="n">
        <f aca="false">AT308*Datos!$D$6</f>
        <v>34032.9369664103</v>
      </c>
      <c r="AZ308" s="25" t="n">
        <f aca="false">AJ308-AU308-AE308</f>
        <v>25093.1807328783</v>
      </c>
      <c r="BA308" s="25" t="n">
        <f aca="false">AK308-AV308-AF308</f>
        <v>27926.2198383633</v>
      </c>
      <c r="BB308" s="25" t="n">
        <f aca="false">AL308-AW308-AG308</f>
        <v>31537.8687556487</v>
      </c>
      <c r="BC308" s="25" t="n">
        <f aca="false">AM308-AX308-AH308</f>
        <v>35697.503813325</v>
      </c>
      <c r="BD308" s="25" t="n">
        <f aca="false">AN308-AY308-AI308</f>
        <v>38954.09602242</v>
      </c>
      <c r="BE308" s="25" t="n">
        <f aca="false">AZ308/Z308</f>
        <v>21829.4768516915</v>
      </c>
      <c r="BF308" s="25" t="n">
        <f aca="false">BA308/AA308</f>
        <v>21044.529691422</v>
      </c>
      <c r="BG308" s="25" t="n">
        <f aca="false">BB308/AB308</f>
        <v>19770.9742885319</v>
      </c>
      <c r="BH308" s="25" t="n">
        <f aca="false">BC308/AC308</f>
        <v>18667.659356394</v>
      </c>
      <c r="BI308" s="25" t="n">
        <f aca="false">BD308/AD308</f>
        <v>16633.8923674928</v>
      </c>
      <c r="BJ308" s="25" t="n">
        <f aca="false">E308*AD308</f>
        <v>71552.6248958008</v>
      </c>
      <c r="BK308" s="25" t="n">
        <f aca="false">0.2*C308*AD308</f>
        <v>33318.7663898</v>
      </c>
      <c r="BL308" s="25" t="n">
        <f aca="false">BJ308+BK308</f>
        <v>104871.391285601</v>
      </c>
      <c r="BM308" s="25" t="n">
        <f aca="false">BK308*Datos!$D$6</f>
        <v>16659.3831949</v>
      </c>
      <c r="BN308" s="25" t="n">
        <f aca="false">BL308-BM308</f>
        <v>88212.0080907008</v>
      </c>
      <c r="BO308" s="25" t="n">
        <f aca="false">BN308/AD308</f>
        <v>37667.6446876502</v>
      </c>
      <c r="BP308" s="25" t="n">
        <f aca="false">-(C308+E308)</f>
        <v>-101691.553272762</v>
      </c>
      <c r="BQ308" s="25" t="n">
        <f aca="false">BE308</f>
        <v>21829.4768516915</v>
      </c>
      <c r="BR308" s="25" t="n">
        <f aca="false">BF308</f>
        <v>21044.529691422</v>
      </c>
      <c r="BS308" s="25" t="n">
        <f aca="false">BG308</f>
        <v>19770.9742885319</v>
      </c>
      <c r="BT308" s="25" t="n">
        <f aca="false">BH308</f>
        <v>18667.659356394</v>
      </c>
      <c r="BU308" s="25" t="n">
        <f aca="false">BI308+BO308</f>
        <v>54301.537055143</v>
      </c>
      <c r="BV308" s="27" t="n">
        <f aca="false">IFERROR(IRR(BP308:BU308,0.1),NA())*100</f>
        <v>8.94467657057582</v>
      </c>
    </row>
    <row r="309" customFormat="false" ht="15" hidden="false" customHeight="true" outlineLevel="0" collapsed="false">
      <c r="A309" s="23" t="n">
        <v>308</v>
      </c>
      <c r="B309" s="24" t="n">
        <f aca="true">RAND()</f>
        <v>0.449467494872847</v>
      </c>
      <c r="C309" s="25" t="n">
        <f aca="false">IF(B309&lt;=(Datos!$D$14-Datos!$C$14)/(Datos!$E$14-Datos!$C$14),Datos!$C$14+SQRT((Datos!$E$14-Datos!$C$14)*(Datos!$D$14-Datos!$C$14)*B309),Datos!$E$14-SQRT((Datos!$E$14-Datos!$C$14)*(Datos!$E$14-Datos!$D$14)*(1-B309)))</f>
        <v>74297.1012110972</v>
      </c>
      <c r="D309" s="24" t="n">
        <f aca="true">RAND()</f>
        <v>0.616728069248945</v>
      </c>
      <c r="E309" s="25" t="n">
        <f aca="false">IF(D309&lt;=(Datos!$D$15-Datos!$C$15)/(Datos!$E$15-Datos!$C$15),Datos!$C$15+SQRT((Datos!$E$15-Datos!$C$15)*(Datos!$D$15-Datos!$C$15)*D309),Datos!$E$15-SQRT((Datos!$E$15-Datos!$C$15)*(Datos!$E$15-Datos!$D$15)*(1-D309)))</f>
        <v>32417.731895227</v>
      </c>
      <c r="F309" s="24" t="n">
        <f aca="true">RAND()</f>
        <v>0.915442948232981</v>
      </c>
      <c r="G309" s="25" t="n">
        <f aca="false">IF(F309&lt;=(Datos!$D$19-Datos!$C$19)/(Datos!$E$19-Datos!$C$19),Datos!$C$19+SQRT((Datos!$E$19-Datos!$C$19)*(Datos!$D$19-Datos!$C$19)*F309),Datos!$E$19-SQRT((Datos!$E$19-Datos!$C$19)*(Datos!$E$19-Datos!$D$19)*(1-F309)))</f>
        <v>42481.7111201202</v>
      </c>
      <c r="H309" s="24" t="n">
        <f aca="true">RAND()</f>
        <v>0.545247046531385</v>
      </c>
      <c r="I309" s="25" t="n">
        <f aca="false">IF(H309&lt;=(Datos!$D$19-Datos!$C$19)/(Datos!$E$19-Datos!$C$19),Datos!$C$19+SQRT((Datos!$E$19-Datos!$C$19)*(Datos!$D$19-Datos!$C$19)*H309),Datos!$E$19-SQRT((Datos!$E$19-Datos!$C$19)*(Datos!$E$19-Datos!$D$19)*(1-H309)))</f>
        <v>39043.6196834955</v>
      </c>
      <c r="J309" s="24" t="n">
        <f aca="true">RAND()</f>
        <v>0.738797429711272</v>
      </c>
      <c r="K309" s="25" t="n">
        <f aca="false">IF(J309&lt;=(Datos!$D$19-Datos!$C$19)/(Datos!$E$19-Datos!$C$19),Datos!$C$19+SQRT((Datos!$E$19-Datos!$C$19)*(Datos!$D$19-Datos!$C$19)*J309),Datos!$E$19-SQRT((Datos!$E$19-Datos!$C$19)*(Datos!$E$19-Datos!$D$19)*(1-J309)))</f>
        <v>40573.9190278922</v>
      </c>
      <c r="L309" s="24" t="n">
        <f aca="true">RAND()</f>
        <v>0.732647348310157</v>
      </c>
      <c r="M309" s="25" t="n">
        <f aca="false">IF(L309&lt;=(Datos!$D$19-Datos!$C$19)/(Datos!$E$19-Datos!$C$19),Datos!$C$19+SQRT((Datos!$E$19-Datos!$C$19)*(Datos!$D$19-Datos!$C$19)*L309),Datos!$E$19-SQRT((Datos!$E$19-Datos!$C$19)*(Datos!$E$19-Datos!$D$19)*(1-L309)))</f>
        <v>40522.115580239</v>
      </c>
      <c r="N309" s="24" t="n">
        <f aca="true">RAND()</f>
        <v>0.883699279704958</v>
      </c>
      <c r="O309" s="25" t="n">
        <f aca="false">IF(N309&lt;=(Datos!$D$19-Datos!$C$19)/(Datos!$E$19-Datos!$C$19),Datos!$C$19+SQRT((Datos!$E$19-Datos!$C$19)*(Datos!$D$19-Datos!$C$19)*N309),Datos!$E$19-SQRT((Datos!$E$19-Datos!$C$19)*(Datos!$E$19-Datos!$D$19)*(1-N309)))</f>
        <v>42046.6029691001</v>
      </c>
      <c r="P309" s="24" t="n">
        <f aca="true">RAND()</f>
        <v>0.282614431293092</v>
      </c>
      <c r="Q309" s="26" t="n">
        <f aca="false">IF(P309&lt;=(Datos!$D$23-Datos!$C$23)/(Datos!$E$23-Datos!$C$23),Datos!$C$23+SQRT((Datos!$E$23-Datos!$C$23)*(Datos!$D$23-Datos!$C$23)*P309),Datos!$E$23-SQRT((Datos!$E$23-Datos!$C$23)*(Datos!$E$23-Datos!$D$23)*(1-P309)))</f>
        <v>0.14255451121899</v>
      </c>
      <c r="R309" s="24" t="n">
        <f aca="true">RAND()</f>
        <v>0.50557995938708</v>
      </c>
      <c r="S309" s="26" t="n">
        <f aca="false">IF(R309&lt;=(Datos!$D$24-Datos!$C$24)/(Datos!$E$24-Datos!$C$24),Datos!$C$24+SQRT((Datos!$E$24-Datos!$C$24)*(Datos!$D$24-Datos!$C$24)*R309),Datos!$E$24-SQRT((Datos!$E$24-Datos!$C$24)*(Datos!$E$24-Datos!$D$24)*(1-R309)))</f>
        <v>0.150167868445194</v>
      </c>
      <c r="T309" s="24" t="n">
        <f aca="true">RAND()</f>
        <v>0.171287009186822</v>
      </c>
      <c r="U309" s="26" t="n">
        <f aca="false">IF(T309&lt;=(Datos!$D$25-Datos!$C$25)/(Datos!$E$25-Datos!$C$25),Datos!$C$25+SQRT((Datos!$E$25-Datos!$C$25)*(Datos!$D$25-Datos!$C$25)*T309),Datos!$E$25-SQRT((Datos!$E$25-Datos!$C$25)*(Datos!$E$25-Datos!$D$25)*(1-T309)))</f>
        <v>0.16896583030854</v>
      </c>
      <c r="V309" s="24" t="n">
        <f aca="true">RAND()</f>
        <v>0.617856458707919</v>
      </c>
      <c r="W309" s="26" t="n">
        <f aca="false">IF(V309&lt;=(Datos!$D$26-Datos!$C$26)/(Datos!$E$26-Datos!$C$26),Datos!$C$26+SQRT((Datos!$E$26-Datos!$C$26)*(Datos!$D$26-Datos!$C$26)*V309),Datos!$E$26-SQRT((Datos!$E$26-Datos!$C$26)*(Datos!$E$26-Datos!$D$26)*(1-V309)))</f>
        <v>0.21342812016696</v>
      </c>
      <c r="X309" s="24" t="n">
        <f aca="true">RAND()</f>
        <v>0.0569135197713573</v>
      </c>
      <c r="Y309" s="26" t="n">
        <f aca="false">IF(X309&lt;=(Datos!$D$27-Datos!$C$27)/(Datos!$E$27-Datos!$C$27),Datos!$C$27+SQRT((Datos!$E$27-Datos!$C$27)*(Datos!$D$27-Datos!$C$27)*X309),Datos!$E$27-SQRT((Datos!$E$27-Datos!$C$27)*(Datos!$E$27-Datos!$D$27)*(1-X309)))</f>
        <v>0.202396229401825</v>
      </c>
      <c r="Z309" s="24" t="n">
        <f aca="false">(1+Q309)</f>
        <v>1.14255451121899</v>
      </c>
      <c r="AA309" s="24" t="n">
        <f aca="false">Z309*(1+S309)</f>
        <v>1.31412948675119</v>
      </c>
      <c r="AB309" s="24" t="n">
        <f aca="false">AA309*(1+U309)</f>
        <v>1.53617246661304</v>
      </c>
      <c r="AC309" s="24" t="n">
        <f aca="false">AB309*(1+W309)</f>
        <v>1.8640348684145</v>
      </c>
      <c r="AD309" s="24" t="n">
        <f aca="false">AC309*(1+Y309)</f>
        <v>2.24130849725512</v>
      </c>
      <c r="AE309" s="23" t="n">
        <f aca="false">E309*Q309</f>
        <v>4621.29392515236</v>
      </c>
      <c r="AF309" s="23" t="n">
        <f aca="false">AE309*(1+S309)</f>
        <v>5315.26378335121</v>
      </c>
      <c r="AG309" s="23" t="n">
        <f aca="false">AF309*(1+U309)</f>
        <v>6213.36174181406</v>
      </c>
      <c r="AH309" s="23" t="n">
        <f aca="false">AG309*(1+W309)</f>
        <v>7539.46785828675</v>
      </c>
      <c r="AI309" s="23" t="n">
        <f aca="false">AH309*(1+Y309)</f>
        <v>9065.42772450023</v>
      </c>
      <c r="AJ309" s="25" t="n">
        <f aca="false">G309*Z309</f>
        <v>48537.6706845953</v>
      </c>
      <c r="AK309" s="25" t="n">
        <f aca="false">I309*AA309</f>
        <v>51308.3718955805</v>
      </c>
      <c r="AL309" s="25" t="n">
        <f aca="false">K309*AB309</f>
        <v>62328.5372732348</v>
      </c>
      <c r="AM309" s="25" t="n">
        <f aca="false">M309*AC309</f>
        <v>75534.6363834879</v>
      </c>
      <c r="AN309" s="25" t="n">
        <f aca="false">O309*AD309</f>
        <v>94239.4085153565</v>
      </c>
      <c r="AO309" s="25" t="n">
        <f aca="false">C309/Datos!$D$8</f>
        <v>14859.4202422194</v>
      </c>
      <c r="AP309" s="25" t="n">
        <f aca="false">AJ309-AO309</f>
        <v>33678.2504423758</v>
      </c>
      <c r="AQ309" s="25" t="n">
        <f aca="false">AK309-AO309</f>
        <v>36448.9516533611</v>
      </c>
      <c r="AR309" s="25" t="n">
        <f aca="false">AL309-AO309</f>
        <v>47469.1170310154</v>
      </c>
      <c r="AS309" s="25" t="n">
        <f aca="false">AM309-AO309</f>
        <v>60675.2161412685</v>
      </c>
      <c r="AT309" s="25" t="n">
        <f aca="false">AN309-AO309</f>
        <v>79379.9882731371</v>
      </c>
      <c r="AU309" s="25" t="n">
        <f aca="false">AP309*Datos!$D$6</f>
        <v>16839.1252211879</v>
      </c>
      <c r="AV309" s="25" t="n">
        <f aca="false">AQ309*Datos!$D$6</f>
        <v>18224.4758266805</v>
      </c>
      <c r="AW309" s="25" t="n">
        <f aca="false">AR309*Datos!$D$6</f>
        <v>23734.5585155077</v>
      </c>
      <c r="AX309" s="25" t="n">
        <f aca="false">AS309*Datos!$D$6</f>
        <v>30337.6080706343</v>
      </c>
      <c r="AY309" s="25" t="n">
        <f aca="false">AT309*Datos!$D$6</f>
        <v>39689.9941365685</v>
      </c>
      <c r="AZ309" s="25" t="n">
        <f aca="false">AJ309-AU309-AE309</f>
        <v>27077.251538255</v>
      </c>
      <c r="BA309" s="25" t="n">
        <f aca="false">AK309-AV309-AF309</f>
        <v>27768.6322855488</v>
      </c>
      <c r="BB309" s="25" t="n">
        <f aca="false">AL309-AW309-AG309</f>
        <v>32380.617015913</v>
      </c>
      <c r="BC309" s="25" t="n">
        <f aca="false">AM309-AX309-AH309</f>
        <v>37657.5604545669</v>
      </c>
      <c r="BD309" s="25" t="n">
        <f aca="false">AN309-AY309-AI309</f>
        <v>45483.9866542877</v>
      </c>
      <c r="BE309" s="25" t="n">
        <f aca="false">AZ309/Z309</f>
        <v>23698.8706205066</v>
      </c>
      <c r="BF309" s="25" t="n">
        <f aca="false">BA309/AA309</f>
        <v>21130.8189683795</v>
      </c>
      <c r="BG309" s="25" t="n">
        <f aca="false">BB309/AB309</f>
        <v>21078.7640838962</v>
      </c>
      <c r="BH309" s="25" t="n">
        <f aca="false">BC309/AC309</f>
        <v>20202.1759853653</v>
      </c>
      <c r="BI309" s="25" t="n">
        <f aca="false">BD309/AD309</f>
        <v>20293.4967274656</v>
      </c>
      <c r="BJ309" s="25" t="n">
        <f aca="false">E309*AD309</f>
        <v>72658.1379585106</v>
      </c>
      <c r="BK309" s="25" t="n">
        <f aca="false">0.2*C309*AD309</f>
        <v>33304.5448531711</v>
      </c>
      <c r="BL309" s="25" t="n">
        <f aca="false">BJ309+BK309</f>
        <v>105962.682811682</v>
      </c>
      <c r="BM309" s="25" t="n">
        <f aca="false">BK309*Datos!$D$6</f>
        <v>16652.2724265856</v>
      </c>
      <c r="BN309" s="25" t="n">
        <f aca="false">BL309-BM309</f>
        <v>89310.4103850962</v>
      </c>
      <c r="BO309" s="25" t="n">
        <f aca="false">BN309/AD309</f>
        <v>39847.4420163367</v>
      </c>
      <c r="BP309" s="25" t="n">
        <f aca="false">-(C309+E309)</f>
        <v>-106714.833106324</v>
      </c>
      <c r="BQ309" s="25" t="n">
        <f aca="false">BE309</f>
        <v>23698.8706205066</v>
      </c>
      <c r="BR309" s="25" t="n">
        <f aca="false">BF309</f>
        <v>21130.8189683795</v>
      </c>
      <c r="BS309" s="25" t="n">
        <f aca="false">BG309</f>
        <v>21078.7640838962</v>
      </c>
      <c r="BT309" s="25" t="n">
        <f aca="false">BH309</f>
        <v>20202.1759853653</v>
      </c>
      <c r="BU309" s="25" t="n">
        <f aca="false">BI309+BO309</f>
        <v>60140.9387438024</v>
      </c>
      <c r="BV309" s="27" t="n">
        <f aca="false">IFERROR(IRR(BP309:BU309,0.1),NA())*100</f>
        <v>9.76938589903216</v>
      </c>
    </row>
    <row r="310" customFormat="false" ht="15" hidden="false" customHeight="true" outlineLevel="0" collapsed="false">
      <c r="A310" s="23" t="n">
        <v>309</v>
      </c>
      <c r="B310" s="24" t="n">
        <f aca="true">RAND()</f>
        <v>0.688680319999856</v>
      </c>
      <c r="C310" s="25" t="n">
        <f aca="false">IF(B310&lt;=(Datos!$D$14-Datos!$C$14)/(Datos!$E$14-Datos!$C$14),Datos!$C$14+SQRT((Datos!$E$14-Datos!$C$14)*(Datos!$D$14-Datos!$C$14)*B310),Datos!$E$14-SQRT((Datos!$E$14-Datos!$C$14)*(Datos!$E$14-Datos!$D$14)*(1-B310)))</f>
        <v>80671.6887442236</v>
      </c>
      <c r="D310" s="24" t="n">
        <f aca="true">RAND()</f>
        <v>0.847583351867575</v>
      </c>
      <c r="E310" s="25" t="n">
        <f aca="false">IF(D310&lt;=(Datos!$D$15-Datos!$C$15)/(Datos!$E$15-Datos!$C$15),Datos!$C$15+SQRT((Datos!$E$15-Datos!$C$15)*(Datos!$D$15-Datos!$C$15)*D310),Datos!$E$15-SQRT((Datos!$E$15-Datos!$C$15)*(Datos!$E$15-Datos!$D$15)*(1-D310)))</f>
        <v>35218.5256227954</v>
      </c>
      <c r="F310" s="24" t="n">
        <f aca="true">RAND()</f>
        <v>0.544317168368795</v>
      </c>
      <c r="G310" s="25" t="n">
        <f aca="false">IF(F310&lt;=(Datos!$D$19-Datos!$C$19)/(Datos!$E$19-Datos!$C$19),Datos!$C$19+SQRT((Datos!$E$19-Datos!$C$19)*(Datos!$D$19-Datos!$C$19)*F310),Datos!$E$19-SQRT((Datos!$E$19-Datos!$C$19)*(Datos!$E$19-Datos!$D$19)*(1-F310)))</f>
        <v>39035.9047834359</v>
      </c>
      <c r="H310" s="24" t="n">
        <f aca="true">RAND()</f>
        <v>0.599251158596463</v>
      </c>
      <c r="I310" s="25" t="n">
        <f aca="false">IF(H310&lt;=(Datos!$D$19-Datos!$C$19)/(Datos!$E$19-Datos!$C$19),Datos!$C$19+SQRT((Datos!$E$19-Datos!$C$19)*(Datos!$D$19-Datos!$C$19)*H310),Datos!$E$19-SQRT((Datos!$E$19-Datos!$C$19)*(Datos!$E$19-Datos!$D$19)*(1-H310)))</f>
        <v>39480.9110210712</v>
      </c>
      <c r="J310" s="24" t="n">
        <f aca="true">RAND()</f>
        <v>0.225741737536563</v>
      </c>
      <c r="K310" s="25" t="n">
        <f aca="false">IF(J310&lt;=(Datos!$D$19-Datos!$C$19)/(Datos!$E$19-Datos!$C$19),Datos!$C$19+SQRT((Datos!$E$19-Datos!$C$19)*(Datos!$D$19-Datos!$C$19)*J310),Datos!$E$19-SQRT((Datos!$E$19-Datos!$C$19)*(Datos!$E$19-Datos!$D$19)*(1-J310)))</f>
        <v>35819.0429307992</v>
      </c>
      <c r="L310" s="24" t="n">
        <f aca="true">RAND()</f>
        <v>0.211117972030016</v>
      </c>
      <c r="M310" s="25" t="n">
        <f aca="false">IF(L310&lt;=(Datos!$D$19-Datos!$C$19)/(Datos!$E$19-Datos!$C$19),Datos!$C$19+SQRT((Datos!$E$19-Datos!$C$19)*(Datos!$D$19-Datos!$C$19)*L310),Datos!$E$19-SQRT((Datos!$E$19-Datos!$C$19)*(Datos!$E$19-Datos!$D$19)*(1-L310)))</f>
        <v>35627.4057792648</v>
      </c>
      <c r="N310" s="24" t="n">
        <f aca="true">RAND()</f>
        <v>0.934890006460412</v>
      </c>
      <c r="O310" s="25" t="n">
        <f aca="false">IF(N310&lt;=(Datos!$D$19-Datos!$C$19)/(Datos!$E$19-Datos!$C$19),Datos!$C$19+SQRT((Datos!$E$19-Datos!$C$19)*(Datos!$D$19-Datos!$C$19)*N310),Datos!$E$19-SQRT((Datos!$E$19-Datos!$C$19)*(Datos!$E$19-Datos!$D$19)*(1-N310)))</f>
        <v>42790.192425692</v>
      </c>
      <c r="P310" s="24" t="n">
        <f aca="true">RAND()</f>
        <v>0.792711019698661</v>
      </c>
      <c r="Q310" s="26" t="n">
        <f aca="false">IF(P310&lt;=(Datos!$D$23-Datos!$C$23)/(Datos!$E$23-Datos!$C$23),Datos!$C$23+SQRT((Datos!$E$23-Datos!$C$23)*(Datos!$D$23-Datos!$C$23)*P310),Datos!$E$23-SQRT((Datos!$E$23-Datos!$C$23)*(Datos!$E$23-Datos!$D$23)*(1-P310)))</f>
        <v>0.160683681392605</v>
      </c>
      <c r="R310" s="24" t="n">
        <f aca="true">RAND()</f>
        <v>0.771480030344879</v>
      </c>
      <c r="S310" s="26" t="n">
        <f aca="false">IF(R310&lt;=(Datos!$D$24-Datos!$C$24)/(Datos!$E$24-Datos!$C$24),Datos!$C$24+SQRT((Datos!$E$24-Datos!$C$24)*(Datos!$D$24-Datos!$C$24)*R310),Datos!$E$24-SQRT((Datos!$E$24-Datos!$C$24)*(Datos!$E$24-Datos!$D$24)*(1-R310)))</f>
        <v>0.159718581277948</v>
      </c>
      <c r="T310" s="24" t="n">
        <f aca="true">RAND()</f>
        <v>0.123254793715918</v>
      </c>
      <c r="U310" s="26" t="n">
        <f aca="false">IF(T310&lt;=(Datos!$D$25-Datos!$C$25)/(Datos!$E$25-Datos!$C$25),Datos!$C$25+SQRT((Datos!$E$25-Datos!$C$25)*(Datos!$D$25-Datos!$C$25)*T310),Datos!$E$25-SQRT((Datos!$E$25-Datos!$C$25)*(Datos!$E$25-Datos!$D$25)*(1-T310)))</f>
        <v>0.166088351898297</v>
      </c>
      <c r="V310" s="24" t="n">
        <f aca="true">RAND()</f>
        <v>0.126945260324832</v>
      </c>
      <c r="W310" s="26" t="n">
        <f aca="false">IF(V310&lt;=(Datos!$D$26-Datos!$C$26)/(Datos!$E$26-Datos!$C$26),Datos!$C$26+SQRT((Datos!$E$26-Datos!$C$26)*(Datos!$D$26-Datos!$C$26)*V310),Datos!$E$26-SQRT((Datos!$E$26-Datos!$C$26)*(Datos!$E$26-Datos!$D$26)*(1-V310)))</f>
        <v>0.19333129267756</v>
      </c>
      <c r="X310" s="24" t="n">
        <f aca="true">RAND()</f>
        <v>0.4288824277879</v>
      </c>
      <c r="Y310" s="26" t="n">
        <f aca="false">IF(X310&lt;=(Datos!$D$27-Datos!$C$27)/(Datos!$E$27-Datos!$C$27),Datos!$C$27+SQRT((Datos!$E$27-Datos!$C$27)*(Datos!$D$27-Datos!$C$27)*X310),Datos!$E$27-SQRT((Datos!$E$27-Datos!$C$27)*(Datos!$E$27-Datos!$D$27)*(1-X310)))</f>
        <v>0.224465912360557</v>
      </c>
      <c r="Z310" s="24" t="n">
        <f aca="false">(1+Q310)</f>
        <v>1.1606836813926</v>
      </c>
      <c r="AA310" s="24" t="n">
        <f aca="false">Z310*(1+S310)</f>
        <v>1.3460664322971</v>
      </c>
      <c r="AB310" s="24" t="n">
        <f aca="false">AA310*(1+U310)</f>
        <v>1.56963238758294</v>
      </c>
      <c r="AC310" s="24" t="n">
        <f aca="false">AB310*(1+W310)</f>
        <v>1.87309144610292</v>
      </c>
      <c r="AD310" s="24" t="n">
        <f aca="false">AC310*(1+Y310)</f>
        <v>2.29353662648716</v>
      </c>
      <c r="AE310" s="23" t="n">
        <f aca="false">E310*Q310</f>
        <v>5659.04235029054</v>
      </c>
      <c r="AF310" s="23" t="n">
        <f aca="false">AE310*(1+S310)</f>
        <v>6562.89656587077</v>
      </c>
      <c r="AG310" s="23" t="n">
        <f aca="false">AF310*(1+U310)</f>
        <v>7652.91724017524</v>
      </c>
      <c r="AH310" s="23" t="n">
        <f aca="false">AG310*(1+W310)</f>
        <v>9132.4656229727</v>
      </c>
      <c r="AI310" s="23" t="n">
        <f aca="false">AH310*(1+Y310)</f>
        <v>11182.3928511347</v>
      </c>
      <c r="AJ310" s="25" t="n">
        <f aca="false">G310*Z310</f>
        <v>45308.3376705295</v>
      </c>
      <c r="AK310" s="25" t="n">
        <f aca="false">I310*AA310</f>
        <v>53143.9290419725</v>
      </c>
      <c r="AL310" s="25" t="n">
        <f aca="false">K310*AB310</f>
        <v>56222.7298764063</v>
      </c>
      <c r="AM310" s="25" t="n">
        <f aca="false">M310*AC310</f>
        <v>66733.3890119784</v>
      </c>
      <c r="AN310" s="25" t="n">
        <f aca="false">O310*AD310</f>
        <v>98140.8735827581</v>
      </c>
      <c r="AO310" s="25" t="n">
        <f aca="false">C310/Datos!$D$8</f>
        <v>16134.3377488447</v>
      </c>
      <c r="AP310" s="25" t="n">
        <f aca="false">AJ310-AO310</f>
        <v>29173.9999216848</v>
      </c>
      <c r="AQ310" s="25" t="n">
        <f aca="false">AK310-AO310</f>
        <v>37009.5912931277</v>
      </c>
      <c r="AR310" s="25" t="n">
        <f aca="false">AL310-AO310</f>
        <v>40088.3921275616</v>
      </c>
      <c r="AS310" s="25" t="n">
        <f aca="false">AM310-AO310</f>
        <v>50599.0512631337</v>
      </c>
      <c r="AT310" s="25" t="n">
        <f aca="false">AN310-AO310</f>
        <v>82006.5358339134</v>
      </c>
      <c r="AU310" s="25" t="n">
        <f aca="false">AP310*Datos!$D$6</f>
        <v>14586.9999608424</v>
      </c>
      <c r="AV310" s="25" t="n">
        <f aca="false">AQ310*Datos!$D$6</f>
        <v>18504.7956465639</v>
      </c>
      <c r="AW310" s="25" t="n">
        <f aca="false">AR310*Datos!$D$6</f>
        <v>20044.1960637808</v>
      </c>
      <c r="AX310" s="25" t="n">
        <f aca="false">AS310*Datos!$D$6</f>
        <v>25299.5256315669</v>
      </c>
      <c r="AY310" s="25" t="n">
        <f aca="false">AT310*Datos!$D$6</f>
        <v>41003.2679169567</v>
      </c>
      <c r="AZ310" s="25" t="n">
        <f aca="false">AJ310-AU310-AE310</f>
        <v>25062.2953593966</v>
      </c>
      <c r="BA310" s="25" t="n">
        <f aca="false">AK310-AV310-AF310</f>
        <v>28076.2368295378</v>
      </c>
      <c r="BB310" s="25" t="n">
        <f aca="false">AL310-AW310-AG310</f>
        <v>28525.6165724503</v>
      </c>
      <c r="BC310" s="25" t="n">
        <f aca="false">AM310-AX310-AH310</f>
        <v>32301.3977574389</v>
      </c>
      <c r="BD310" s="25" t="n">
        <f aca="false">AN310-AY310-AI310</f>
        <v>45955.2128146667</v>
      </c>
      <c r="BE310" s="25" t="n">
        <f aca="false">AZ310/Z310</f>
        <v>21592.700716983</v>
      </c>
      <c r="BF310" s="25" t="n">
        <f aca="false">BA310/AA310</f>
        <v>20857.9875078119</v>
      </c>
      <c r="BG310" s="25" t="n">
        <f aca="false">BB310/AB310</f>
        <v>18173.4378049987</v>
      </c>
      <c r="BH310" s="25" t="n">
        <f aca="false">BC310/AC310</f>
        <v>17244.965708772</v>
      </c>
      <c r="BI310" s="25" t="n">
        <f aca="false">BD310/AD310</f>
        <v>20036.8340683763</v>
      </c>
      <c r="BJ310" s="25" t="n">
        <f aca="false">E310*AD310</f>
        <v>80774.978446758</v>
      </c>
      <c r="BK310" s="25" t="n">
        <f aca="false">0.2*C310*AD310</f>
        <v>37004.6945710898</v>
      </c>
      <c r="BL310" s="25" t="n">
        <f aca="false">BJ310+BK310</f>
        <v>117779.673017848</v>
      </c>
      <c r="BM310" s="25" t="n">
        <f aca="false">BK310*Datos!$D$6</f>
        <v>18502.3472855449</v>
      </c>
      <c r="BN310" s="25" t="n">
        <f aca="false">BL310-BM310</f>
        <v>99277.3257323029</v>
      </c>
      <c r="BO310" s="25" t="n">
        <f aca="false">BN310/AD310</f>
        <v>43285.6944972178</v>
      </c>
      <c r="BP310" s="25" t="n">
        <f aca="false">-(C310+E310)</f>
        <v>-115890.214367019</v>
      </c>
      <c r="BQ310" s="25" t="n">
        <f aca="false">BE310</f>
        <v>21592.700716983</v>
      </c>
      <c r="BR310" s="25" t="n">
        <f aca="false">BF310</f>
        <v>20857.9875078119</v>
      </c>
      <c r="BS310" s="25" t="n">
        <f aca="false">BG310</f>
        <v>18173.4378049987</v>
      </c>
      <c r="BT310" s="25" t="n">
        <f aca="false">BH310</f>
        <v>17244.965708772</v>
      </c>
      <c r="BU310" s="25" t="n">
        <f aca="false">BI310+BO310</f>
        <v>63322.528565594</v>
      </c>
      <c r="BV310" s="27" t="n">
        <f aca="false">IFERROR(IRR(BP310:BU310,0.1),NA())*100</f>
        <v>5.80756851677943</v>
      </c>
    </row>
    <row r="311" customFormat="false" ht="15" hidden="false" customHeight="true" outlineLevel="0" collapsed="false">
      <c r="A311" s="23" t="n">
        <v>310</v>
      </c>
      <c r="B311" s="24" t="n">
        <f aca="true">RAND()</f>
        <v>0.291673059712123</v>
      </c>
      <c r="C311" s="25" t="n">
        <f aca="false">IF(B311&lt;=(Datos!$D$14-Datos!$C$14)/(Datos!$E$14-Datos!$C$14),Datos!$C$14+SQRT((Datos!$E$14-Datos!$C$14)*(Datos!$D$14-Datos!$C$14)*B311),Datos!$E$14-SQRT((Datos!$E$14-Datos!$C$14)*(Datos!$E$14-Datos!$D$14)*(1-B311)))</f>
        <v>70845.3720938604</v>
      </c>
      <c r="D311" s="24" t="n">
        <f aca="true">RAND()</f>
        <v>0.254298764247738</v>
      </c>
      <c r="E311" s="25" t="n">
        <f aca="false">IF(D311&lt;=(Datos!$D$15-Datos!$C$15)/(Datos!$E$15-Datos!$C$15),Datos!$C$15+SQRT((Datos!$E$15-Datos!$C$15)*(Datos!$D$15-Datos!$C$15)*D311),Datos!$E$15-SQRT((Datos!$E$15-Datos!$C$15)*(Datos!$E$15-Datos!$D$15)*(1-D311)))</f>
        <v>29367.1967345862</v>
      </c>
      <c r="F311" s="24" t="n">
        <f aca="true">RAND()</f>
        <v>0.183074110857169</v>
      </c>
      <c r="G311" s="25" t="n">
        <f aca="false">IF(F311&lt;=(Datos!$D$19-Datos!$C$19)/(Datos!$E$19-Datos!$C$19),Datos!$C$19+SQRT((Datos!$E$19-Datos!$C$19)*(Datos!$D$19-Datos!$C$19)*F311),Datos!$E$19-SQRT((Datos!$E$19-Datos!$C$19)*(Datos!$E$19-Datos!$D$19)*(1-F311)))</f>
        <v>35240.3355454184</v>
      </c>
      <c r="H311" s="24" t="n">
        <f aca="true">RAND()</f>
        <v>0.742389871708635</v>
      </c>
      <c r="I311" s="25" t="n">
        <f aca="false">IF(H311&lt;=(Datos!$D$19-Datos!$C$19)/(Datos!$E$19-Datos!$C$19),Datos!$C$19+SQRT((Datos!$E$19-Datos!$C$19)*(Datos!$D$19-Datos!$C$19)*H311),Datos!$E$19-SQRT((Datos!$E$19-Datos!$C$19)*(Datos!$E$19-Datos!$D$19)*(1-H311)))</f>
        <v>40604.4613957045</v>
      </c>
      <c r="J311" s="24" t="n">
        <f aca="true">RAND()</f>
        <v>0.0488600590170558</v>
      </c>
      <c r="K311" s="25" t="n">
        <f aca="false">IF(J311&lt;=(Datos!$D$19-Datos!$C$19)/(Datos!$E$19-Datos!$C$19),Datos!$C$19+SQRT((Datos!$E$19-Datos!$C$19)*(Datos!$D$19-Datos!$C$19)*J311),Datos!$E$19-SQRT((Datos!$E$19-Datos!$C$19)*(Datos!$E$19-Datos!$D$19)*(1-J311)))</f>
        <v>32707.2142236178</v>
      </c>
      <c r="L311" s="24" t="n">
        <f aca="true">RAND()</f>
        <v>0.68841338345933</v>
      </c>
      <c r="M311" s="25" t="n">
        <f aca="false">IF(L311&lt;=(Datos!$D$19-Datos!$C$19)/(Datos!$E$19-Datos!$C$19),Datos!$C$19+SQRT((Datos!$E$19-Datos!$C$19)*(Datos!$D$19-Datos!$C$19)*L311),Datos!$E$19-SQRT((Datos!$E$19-Datos!$C$19)*(Datos!$E$19-Datos!$D$19)*(1-L311)))</f>
        <v>40165.8510324412</v>
      </c>
      <c r="N311" s="24" t="n">
        <f aca="true">RAND()</f>
        <v>0.332201265217849</v>
      </c>
      <c r="O311" s="25" t="n">
        <f aca="false">IF(N311&lt;=(Datos!$D$19-Datos!$C$19)/(Datos!$E$19-Datos!$C$19),Datos!$C$19+SQRT((Datos!$E$19-Datos!$C$19)*(Datos!$D$19-Datos!$C$19)*N311),Datos!$E$19-SQRT((Datos!$E$19-Datos!$C$19)*(Datos!$E$19-Datos!$D$19)*(1-N311)))</f>
        <v>37059.050204006</v>
      </c>
      <c r="P311" s="24" t="n">
        <f aca="true">RAND()</f>
        <v>0.228010705045337</v>
      </c>
      <c r="Q311" s="26" t="n">
        <f aca="false">IF(P311&lt;=(Datos!$D$23-Datos!$C$23)/(Datos!$E$23-Datos!$C$23),Datos!$C$23+SQRT((Datos!$E$23-Datos!$C$23)*(Datos!$D$23-Datos!$C$23)*P311),Datos!$E$23-SQRT((Datos!$E$23-Datos!$C$23)*(Datos!$E$23-Datos!$D$23)*(1-P311)))</f>
        <v>0.140258807197898</v>
      </c>
      <c r="R311" s="24" t="n">
        <f aca="true">RAND()</f>
        <v>0.935957502375904</v>
      </c>
      <c r="S311" s="26" t="n">
        <f aca="false">IF(R311&lt;=(Datos!$D$24-Datos!$C$24)/(Datos!$E$24-Datos!$C$24),Datos!$C$24+SQRT((Datos!$E$24-Datos!$C$24)*(Datos!$D$24-Datos!$C$24)*R311),Datos!$E$24-SQRT((Datos!$E$24-Datos!$C$24)*(Datos!$E$24-Datos!$D$24)*(1-R311)))</f>
        <v>0.16926331076526</v>
      </c>
      <c r="T311" s="24" t="n">
        <f aca="true">RAND()</f>
        <v>0.754304847701651</v>
      </c>
      <c r="U311" s="26" t="n">
        <f aca="false">IF(T311&lt;=(Datos!$D$25-Datos!$C$25)/(Datos!$E$25-Datos!$C$25),Datos!$C$25+SQRT((Datos!$E$25-Datos!$C$25)*(Datos!$D$25-Datos!$C$25)*T311),Datos!$E$25-SQRT((Datos!$E$25-Datos!$C$25)*(Datos!$E$25-Datos!$D$25)*(1-T311)))</f>
        <v>0.193771267159175</v>
      </c>
      <c r="V311" s="24" t="n">
        <f aca="true">RAND()</f>
        <v>0.310379573680237</v>
      </c>
      <c r="W311" s="26" t="n">
        <f aca="false">IF(V311&lt;=(Datos!$D$26-Datos!$C$26)/(Datos!$E$26-Datos!$C$26),Datos!$C$26+SQRT((Datos!$E$26-Datos!$C$26)*(Datos!$D$26-Datos!$C$26)*V311),Datos!$E$26-SQRT((Datos!$E$26-Datos!$C$26)*(Datos!$E$26-Datos!$D$26)*(1-V311)))</f>
        <v>0.200870869210629</v>
      </c>
      <c r="X311" s="24" t="n">
        <f aca="true">RAND()</f>
        <v>0.918795306677007</v>
      </c>
      <c r="Y311" s="26" t="n">
        <f aca="false">IF(X311&lt;=(Datos!$D$27-Datos!$C$27)/(Datos!$E$27-Datos!$C$27),Datos!$C$27+SQRT((Datos!$E$27-Datos!$C$27)*(Datos!$D$27-Datos!$C$27)*X311),Datos!$E$27-SQRT((Datos!$E$27-Datos!$C$27)*(Datos!$E$27-Datos!$D$27)*(1-X311)))</f>
        <v>0.259059480810062</v>
      </c>
      <c r="Z311" s="24" t="n">
        <f aca="false">(1+Q311)</f>
        <v>1.1402588071979</v>
      </c>
      <c r="AA311" s="24" t="n">
        <f aca="false">Z311*(1+S311)</f>
        <v>1.33326278803346</v>
      </c>
      <c r="AB311" s="24" t="n">
        <f aca="false">AA311*(1+U311)</f>
        <v>1.59161080792688</v>
      </c>
      <c r="AC311" s="24" t="n">
        <f aca="false">AB311*(1+W311)</f>
        <v>1.91131905436018</v>
      </c>
      <c r="AD311" s="24" t="n">
        <f aca="false">AC311*(1+Y311)</f>
        <v>2.40646437624511</v>
      </c>
      <c r="AE311" s="23" t="n">
        <f aca="false">E311*Q311</f>
        <v>4119.00798473907</v>
      </c>
      <c r="AF311" s="23" t="n">
        <f aca="false">AE311*(1+S311)</f>
        <v>4816.20491330455</v>
      </c>
      <c r="AG311" s="23" t="n">
        <f aca="false">AF311*(1+U311)</f>
        <v>5749.44704225381</v>
      </c>
      <c r="AH311" s="23" t="n">
        <f aca="false">AG311*(1+W311)</f>
        <v>6904.34346711181</v>
      </c>
      <c r="AI311" s="23" t="n">
        <f aca="false">AH311*(1+Y311)</f>
        <v>8692.97910103614</v>
      </c>
      <c r="AJ311" s="25" t="n">
        <f aca="false">G311*Z311</f>
        <v>40183.1029742725</v>
      </c>
      <c r="AK311" s="25" t="n">
        <f aca="false">I311*AA311</f>
        <v>54136.417407034</v>
      </c>
      <c r="AL311" s="25" t="n">
        <f aca="false">K311*AB311</f>
        <v>52057.1556554898</v>
      </c>
      <c r="AM311" s="25" t="n">
        <f aca="false">M311*AC311</f>
        <v>76769.7564128974</v>
      </c>
      <c r="AN311" s="25" t="n">
        <f aca="false">O311*AD311</f>
        <v>89181.2841334195</v>
      </c>
      <c r="AO311" s="25" t="n">
        <f aca="false">C311/Datos!$D$8</f>
        <v>14169.0744187721</v>
      </c>
      <c r="AP311" s="25" t="n">
        <f aca="false">AJ311-AO311</f>
        <v>26014.0285555004</v>
      </c>
      <c r="AQ311" s="25" t="n">
        <f aca="false">AK311-AO311</f>
        <v>39967.3429882619</v>
      </c>
      <c r="AR311" s="25" t="n">
        <f aca="false">AL311-AO311</f>
        <v>37888.0812367177</v>
      </c>
      <c r="AS311" s="25" t="n">
        <f aca="false">AM311-AO311</f>
        <v>62600.6819941253</v>
      </c>
      <c r="AT311" s="25" t="n">
        <f aca="false">AN311-AO311</f>
        <v>75012.2097146475</v>
      </c>
      <c r="AU311" s="25" t="n">
        <f aca="false">AP311*Datos!$D$6</f>
        <v>13007.0142777502</v>
      </c>
      <c r="AV311" s="25" t="n">
        <f aca="false">AQ311*Datos!$D$6</f>
        <v>19983.6714941309</v>
      </c>
      <c r="AW311" s="25" t="n">
        <f aca="false">AR311*Datos!$D$6</f>
        <v>18944.0406183589</v>
      </c>
      <c r="AX311" s="25" t="n">
        <f aca="false">AS311*Datos!$D$6</f>
        <v>31300.3409970626</v>
      </c>
      <c r="AY311" s="25" t="n">
        <f aca="false">AT311*Datos!$D$6</f>
        <v>37506.1048573237</v>
      </c>
      <c r="AZ311" s="25" t="n">
        <f aca="false">AJ311-AU311-AE311</f>
        <v>23057.0807117832</v>
      </c>
      <c r="BA311" s="25" t="n">
        <f aca="false">AK311-AV311-AF311</f>
        <v>29336.5409995985</v>
      </c>
      <c r="BB311" s="25" t="n">
        <f aca="false">AL311-AW311-AG311</f>
        <v>27363.6679948771</v>
      </c>
      <c r="BC311" s="25" t="n">
        <f aca="false">AM311-AX311-AH311</f>
        <v>38565.0719487229</v>
      </c>
      <c r="BD311" s="25" t="n">
        <f aca="false">AN311-AY311-AI311</f>
        <v>42982.2001750597</v>
      </c>
      <c r="BE311" s="25" t="n">
        <f aca="false">AZ311/Z311</f>
        <v>20220.9187653146</v>
      </c>
      <c r="BF311" s="25" t="n">
        <f aca="false">BA311/AA311</f>
        <v>22003.5699360284</v>
      </c>
      <c r="BG311" s="25" t="n">
        <f aca="false">BB311/AB311</f>
        <v>17192.4366551137</v>
      </c>
      <c r="BH311" s="25" t="n">
        <f aca="false">BC311/AC311</f>
        <v>20177.2026814396</v>
      </c>
      <c r="BI311" s="25" t="n">
        <f aca="false">BD311/AD311</f>
        <v>17861.1412657296</v>
      </c>
      <c r="BJ311" s="25" t="n">
        <f aca="false">E311*AD311</f>
        <v>70671.1127719634</v>
      </c>
      <c r="BK311" s="25" t="n">
        <f aca="false">0.2*C311*AD311</f>
        <v>34097.3728331409</v>
      </c>
      <c r="BL311" s="25" t="n">
        <f aca="false">BJ311+BK311</f>
        <v>104768.485605104</v>
      </c>
      <c r="BM311" s="25" t="n">
        <f aca="false">BK311*Datos!$D$6</f>
        <v>17048.6864165705</v>
      </c>
      <c r="BN311" s="25" t="n">
        <f aca="false">BL311-BM311</f>
        <v>87719.7991885339</v>
      </c>
      <c r="BO311" s="25" t="n">
        <f aca="false">BN311/AD311</f>
        <v>36451.7339439723</v>
      </c>
      <c r="BP311" s="25" t="n">
        <f aca="false">-(C311+E311)</f>
        <v>-100212.568828447</v>
      </c>
      <c r="BQ311" s="25" t="n">
        <f aca="false">BE311</f>
        <v>20220.9187653146</v>
      </c>
      <c r="BR311" s="25" t="n">
        <f aca="false">BF311</f>
        <v>22003.5699360284</v>
      </c>
      <c r="BS311" s="25" t="n">
        <f aca="false">BG311</f>
        <v>17192.4366551137</v>
      </c>
      <c r="BT311" s="25" t="n">
        <f aca="false">BH311</f>
        <v>20177.2026814396</v>
      </c>
      <c r="BU311" s="25" t="n">
        <f aca="false">BI311+BO311</f>
        <v>54312.8752097018</v>
      </c>
      <c r="BV311" s="27" t="n">
        <f aca="false">IFERROR(IRR(BP311:BU311,0.1),NA())*100</f>
        <v>8.91012748836351</v>
      </c>
    </row>
    <row r="312" customFormat="false" ht="15" hidden="false" customHeight="true" outlineLevel="0" collapsed="false">
      <c r="A312" s="23" t="n">
        <v>311</v>
      </c>
      <c r="B312" s="24" t="n">
        <f aca="true">RAND()</f>
        <v>0.687371885907192</v>
      </c>
      <c r="C312" s="25" t="n">
        <f aca="false">IF(B312&lt;=(Datos!$D$14-Datos!$C$14)/(Datos!$E$14-Datos!$C$14),Datos!$C$14+SQRT((Datos!$E$14-Datos!$C$14)*(Datos!$D$14-Datos!$C$14)*B312),Datos!$E$14-SQRT((Datos!$E$14-Datos!$C$14)*(Datos!$E$14-Datos!$D$14)*(1-B312)))</f>
        <v>80631.1142057327</v>
      </c>
      <c r="D312" s="24" t="n">
        <f aca="true">RAND()</f>
        <v>0.859144854072771</v>
      </c>
      <c r="E312" s="25" t="n">
        <f aca="false">IF(D312&lt;=(Datos!$D$15-Datos!$C$15)/(Datos!$E$15-Datos!$C$15),Datos!$C$15+SQRT((Datos!$E$15-Datos!$C$15)*(Datos!$D$15-Datos!$C$15)*D312),Datos!$E$15-SQRT((Datos!$E$15-Datos!$C$15)*(Datos!$E$15-Datos!$D$15)*(1-D312)))</f>
        <v>35403.4500014593</v>
      </c>
      <c r="F312" s="24" t="n">
        <f aca="true">RAND()</f>
        <v>0.817245337056352</v>
      </c>
      <c r="G312" s="25" t="n">
        <f aca="false">IF(F312&lt;=(Datos!$D$19-Datos!$C$19)/(Datos!$E$19-Datos!$C$19),Datos!$C$19+SQRT((Datos!$E$19-Datos!$C$19)*(Datos!$D$19-Datos!$C$19)*F312),Datos!$E$19-SQRT((Datos!$E$19-Datos!$C$19)*(Datos!$E$19-Datos!$D$19)*(1-F312)))</f>
        <v>41297.7574740742</v>
      </c>
      <c r="H312" s="24" t="n">
        <f aca="true">RAND()</f>
        <v>0.301418042747966</v>
      </c>
      <c r="I312" s="25" t="n">
        <f aca="false">IF(H312&lt;=(Datos!$D$19-Datos!$C$19)/(Datos!$E$19-Datos!$C$19),Datos!$C$19+SQRT((Datos!$E$19-Datos!$C$19)*(Datos!$D$19-Datos!$C$19)*H312),Datos!$E$19-SQRT((Datos!$E$19-Datos!$C$19)*(Datos!$E$19-Datos!$D$19)*(1-H312)))</f>
        <v>36724.0394416002</v>
      </c>
      <c r="J312" s="24" t="n">
        <f aca="true">RAND()</f>
        <v>0.404421962934915</v>
      </c>
      <c r="K312" s="25" t="n">
        <f aca="false">IF(J312&lt;=(Datos!$D$19-Datos!$C$19)/(Datos!$E$19-Datos!$C$19),Datos!$C$19+SQRT((Datos!$E$19-Datos!$C$19)*(Datos!$D$19-Datos!$C$19)*J312),Datos!$E$19-SQRT((Datos!$E$19-Datos!$C$19)*(Datos!$E$19-Datos!$D$19)*(1-J312)))</f>
        <v>37788.6644837377</v>
      </c>
      <c r="L312" s="24" t="n">
        <f aca="true">RAND()</f>
        <v>0.728781149685703</v>
      </c>
      <c r="M312" s="25" t="n">
        <f aca="false">IF(L312&lt;=(Datos!$D$19-Datos!$C$19)/(Datos!$E$19-Datos!$C$19),Datos!$C$19+SQRT((Datos!$E$19-Datos!$C$19)*(Datos!$D$19-Datos!$C$19)*L312),Datos!$E$19-SQRT((Datos!$E$19-Datos!$C$19)*(Datos!$E$19-Datos!$D$19)*(1-L312)))</f>
        <v>40489.8543511798</v>
      </c>
      <c r="N312" s="24" t="n">
        <f aca="true">RAND()</f>
        <v>0.89098958644059</v>
      </c>
      <c r="O312" s="25" t="n">
        <f aca="false">IF(N312&lt;=(Datos!$D$19-Datos!$C$19)/(Datos!$E$19-Datos!$C$19),Datos!$C$19+SQRT((Datos!$E$19-Datos!$C$19)*(Datos!$D$19-Datos!$C$19)*N312),Datos!$E$19-SQRT((Datos!$E$19-Datos!$C$19)*(Datos!$E$19-Datos!$D$19)*(1-N312)))</f>
        <v>42140.6677323271</v>
      </c>
      <c r="P312" s="24" t="n">
        <f aca="true">RAND()</f>
        <v>0.162772619039568</v>
      </c>
      <c r="Q312" s="26" t="n">
        <f aca="false">IF(P312&lt;=(Datos!$D$23-Datos!$C$23)/(Datos!$E$23-Datos!$C$23),Datos!$C$23+SQRT((Datos!$E$23-Datos!$C$23)*(Datos!$D$23-Datos!$C$23)*P312),Datos!$E$23-SQRT((Datos!$E$23-Datos!$C$23)*(Datos!$E$23-Datos!$D$23)*(1-P312)))</f>
        <v>0.137116971527441</v>
      </c>
      <c r="R312" s="24" t="n">
        <f aca="true">RAND()</f>
        <v>0.690001429876636</v>
      </c>
      <c r="S312" s="26" t="n">
        <f aca="false">IF(R312&lt;=(Datos!$D$24-Datos!$C$24)/(Datos!$E$24-Datos!$C$24),Datos!$C$24+SQRT((Datos!$E$24-Datos!$C$24)*(Datos!$D$24-Datos!$C$24)*R312),Datos!$E$24-SQRT((Datos!$E$24-Datos!$C$24)*(Datos!$E$24-Datos!$D$24)*(1-R312)))</f>
        <v>0.156378030856382</v>
      </c>
      <c r="T312" s="24" t="n">
        <f aca="true">RAND()</f>
        <v>0.488515950899085</v>
      </c>
      <c r="U312" s="26" t="n">
        <f aca="false">IF(T312&lt;=(Datos!$D$25-Datos!$C$25)/(Datos!$E$25-Datos!$C$25),Datos!$C$25+SQRT((Datos!$E$25-Datos!$C$25)*(Datos!$D$25-Datos!$C$25)*T312),Datos!$E$25-SQRT((Datos!$E$25-Datos!$C$25)*(Datos!$E$25-Datos!$D$25)*(1-T312)))</f>
        <v>0.182156171738544</v>
      </c>
      <c r="V312" s="24" t="n">
        <f aca="true">RAND()</f>
        <v>0.122293002844264</v>
      </c>
      <c r="W312" s="26" t="n">
        <f aca="false">IF(V312&lt;=(Datos!$D$26-Datos!$C$26)/(Datos!$E$26-Datos!$C$26),Datos!$C$26+SQRT((Datos!$E$26-Datos!$C$26)*(Datos!$D$26-Datos!$C$26)*V312),Datos!$E$26-SQRT((Datos!$E$26-Datos!$C$26)*(Datos!$E$26-Datos!$D$26)*(1-V312)))</f>
        <v>0.193084731712266</v>
      </c>
      <c r="X312" s="24" t="n">
        <f aca="true">RAND()</f>
        <v>0.145128299600882</v>
      </c>
      <c r="Y312" s="26" t="n">
        <f aca="false">IF(X312&lt;=(Datos!$D$27-Datos!$C$27)/(Datos!$E$27-Datos!$C$27),Datos!$C$27+SQRT((Datos!$E$27-Datos!$C$27)*(Datos!$D$27-Datos!$C$27)*X312),Datos!$E$27-SQRT((Datos!$E$27-Datos!$C$27)*(Datos!$E$27-Datos!$D$27)*(1-X312)))</f>
        <v>0.209795110732764</v>
      </c>
      <c r="Z312" s="24" t="n">
        <f aca="false">(1+Q312)</f>
        <v>1.13711697152744</v>
      </c>
      <c r="AA312" s="24" t="n">
        <f aca="false">Z312*(1+S312)</f>
        <v>1.31493708438827</v>
      </c>
      <c r="AB312" s="24" t="n">
        <f aca="false">AA312*(1+U312)</f>
        <v>1.55446098975749</v>
      </c>
      <c r="AC312" s="24" t="n">
        <f aca="false">AB312*(1+W312)</f>
        <v>1.85460367292199</v>
      </c>
      <c r="AD312" s="24" t="n">
        <f aca="false">AC312*(1+Y312)</f>
        <v>2.24369045584805</v>
      </c>
      <c r="AE312" s="23" t="n">
        <f aca="false">E312*Q312</f>
        <v>4854.41384582328</v>
      </c>
      <c r="AF312" s="23" t="n">
        <f aca="false">AE312*(1+S312)</f>
        <v>5613.53752399507</v>
      </c>
      <c r="AG312" s="23" t="n">
        <f aca="false">AF312*(1+U312)</f>
        <v>6636.07802927668</v>
      </c>
      <c r="AH312" s="23" t="n">
        <f aca="false">AG312*(1+W312)</f>
        <v>7917.40337518123</v>
      </c>
      <c r="AI312" s="23" t="n">
        <f aca="false">AH312*(1+Y312)</f>
        <v>9578.43589299334</v>
      </c>
      <c r="AJ312" s="25" t="n">
        <f aca="false">G312*Z312</f>
        <v>46960.380909794</v>
      </c>
      <c r="AK312" s="25" t="n">
        <f aca="false">I312*AA312</f>
        <v>48289.8013502977</v>
      </c>
      <c r="AL312" s="25" t="n">
        <f aca="false">K312*AB312</f>
        <v>58741.0047950045</v>
      </c>
      <c r="AM312" s="25" t="n">
        <f aca="false">M312*AC312</f>
        <v>75092.6325957745</v>
      </c>
      <c r="AN312" s="25" t="n">
        <f aca="false">O312*AD312</f>
        <v>94550.6139940862</v>
      </c>
      <c r="AO312" s="25" t="n">
        <f aca="false">C312/Datos!$D$8</f>
        <v>16126.2228411465</v>
      </c>
      <c r="AP312" s="25" t="n">
        <f aca="false">AJ312-AO312</f>
        <v>30834.1580686474</v>
      </c>
      <c r="AQ312" s="25" t="n">
        <f aca="false">AK312-AO312</f>
        <v>32163.5785091512</v>
      </c>
      <c r="AR312" s="25" t="n">
        <f aca="false">AL312-AO312</f>
        <v>42614.7819538579</v>
      </c>
      <c r="AS312" s="25" t="n">
        <f aca="false">AM312-AO312</f>
        <v>58966.4097546279</v>
      </c>
      <c r="AT312" s="25" t="n">
        <f aca="false">AN312-AO312</f>
        <v>78424.3911529396</v>
      </c>
      <c r="AU312" s="25" t="n">
        <f aca="false">AP312*Datos!$D$6</f>
        <v>15417.0790343237</v>
      </c>
      <c r="AV312" s="25" t="n">
        <f aca="false">AQ312*Datos!$D$6</f>
        <v>16081.7892545756</v>
      </c>
      <c r="AW312" s="25" t="n">
        <f aca="false">AR312*Datos!$D$6</f>
        <v>21307.390976929</v>
      </c>
      <c r="AX312" s="25" t="n">
        <f aca="false">AS312*Datos!$D$6</f>
        <v>29483.204877314</v>
      </c>
      <c r="AY312" s="25" t="n">
        <f aca="false">AT312*Datos!$D$6</f>
        <v>39212.1955764698</v>
      </c>
      <c r="AZ312" s="25" t="n">
        <f aca="false">AJ312-AU312-AE312</f>
        <v>26688.888029647</v>
      </c>
      <c r="BA312" s="25" t="n">
        <f aca="false">AK312-AV312-AF312</f>
        <v>26594.4745717271</v>
      </c>
      <c r="BB312" s="25" t="n">
        <f aca="false">AL312-AW312-AG312</f>
        <v>30797.5357887988</v>
      </c>
      <c r="BC312" s="25" t="n">
        <f aca="false">AM312-AX312-AH312</f>
        <v>37692.0243432793</v>
      </c>
      <c r="BD312" s="25" t="n">
        <f aca="false">AN312-AY312-AI312</f>
        <v>45759.982524623</v>
      </c>
      <c r="BE312" s="25" t="n">
        <f aca="false">AZ312/Z312</f>
        <v>23470.6619441243</v>
      </c>
      <c r="BF312" s="25" t="n">
        <f aca="false">BA312/AA312</f>
        <v>20224.9026873397</v>
      </c>
      <c r="BG312" s="25" t="n">
        <f aca="false">BB312/AB312</f>
        <v>19812.3568180399</v>
      </c>
      <c r="BH312" s="25" t="n">
        <f aca="false">BC312/AC312</f>
        <v>20323.4927729299</v>
      </c>
      <c r="BI312" s="25" t="n">
        <f aca="false">BD312/AD312</f>
        <v>20394.9624179896</v>
      </c>
      <c r="BJ312" s="25" t="n">
        <f aca="false">E312*AD312</f>
        <v>79434.382872368</v>
      </c>
      <c r="BK312" s="25" t="n">
        <f aca="false">0.2*C312*AD312</f>
        <v>36182.2522775594</v>
      </c>
      <c r="BL312" s="25" t="n">
        <f aca="false">BJ312+BK312</f>
        <v>115616.635149927</v>
      </c>
      <c r="BM312" s="25" t="n">
        <f aca="false">BK312*Datos!$D$6</f>
        <v>18091.1261387797</v>
      </c>
      <c r="BN312" s="25" t="n">
        <f aca="false">BL312-BM312</f>
        <v>97525.5090111477</v>
      </c>
      <c r="BO312" s="25" t="n">
        <f aca="false">BN312/AD312</f>
        <v>43466.5614220326</v>
      </c>
      <c r="BP312" s="25" t="n">
        <f aca="false">-(C312+E312)</f>
        <v>-116034.564207192</v>
      </c>
      <c r="BQ312" s="25" t="n">
        <f aca="false">BE312</f>
        <v>23470.6619441243</v>
      </c>
      <c r="BR312" s="25" t="n">
        <f aca="false">BF312</f>
        <v>20224.9026873397</v>
      </c>
      <c r="BS312" s="25" t="n">
        <f aca="false">BG312</f>
        <v>19812.3568180399</v>
      </c>
      <c r="BT312" s="25" t="n">
        <f aca="false">BH312</f>
        <v>20323.4927729299</v>
      </c>
      <c r="BU312" s="25" t="n">
        <f aca="false">BI312+BO312</f>
        <v>63861.5238400222</v>
      </c>
      <c r="BV312" s="27" t="n">
        <f aca="false">IFERROR(IRR(BP312:BU312,0.1),NA())*100</f>
        <v>7.21094005376861</v>
      </c>
    </row>
    <row r="313" customFormat="false" ht="15" hidden="false" customHeight="true" outlineLevel="0" collapsed="false">
      <c r="A313" s="23" t="n">
        <v>312</v>
      </c>
      <c r="B313" s="24" t="n">
        <f aca="true">RAND()</f>
        <v>0.340857257456484</v>
      </c>
      <c r="C313" s="25" t="n">
        <f aca="false">IF(B313&lt;=(Datos!$D$14-Datos!$C$14)/(Datos!$E$14-Datos!$C$14),Datos!$C$14+SQRT((Datos!$E$14-Datos!$C$14)*(Datos!$D$14-Datos!$C$14)*B313),Datos!$E$14-SQRT((Datos!$E$14-Datos!$C$14)*(Datos!$E$14-Datos!$D$14)*(1-B313)))</f>
        <v>71875.7881701154</v>
      </c>
      <c r="D313" s="24" t="n">
        <f aca="true">RAND()</f>
        <v>0.499394162841175</v>
      </c>
      <c r="E313" s="25" t="n">
        <f aca="false">IF(D313&lt;=(Datos!$D$15-Datos!$C$15)/(Datos!$E$15-Datos!$C$15),Datos!$C$15+SQRT((Datos!$E$15-Datos!$C$15)*(Datos!$D$15-Datos!$C$15)*D313),Datos!$E$15-SQRT((Datos!$E$15-Datos!$C$15)*(Datos!$E$15-Datos!$D$15)*(1-D313)))</f>
        <v>31334.5008468165</v>
      </c>
      <c r="F313" s="24" t="n">
        <f aca="true">RAND()</f>
        <v>0.720144361839034</v>
      </c>
      <c r="G313" s="25" t="n">
        <f aca="false">IF(F313&lt;=(Datos!$D$19-Datos!$C$19)/(Datos!$E$19-Datos!$C$19),Datos!$C$19+SQRT((Datos!$E$19-Datos!$C$19)*(Datos!$D$19-Datos!$C$19)*F313),Datos!$E$19-SQRT((Datos!$E$19-Datos!$C$19)*(Datos!$E$19-Datos!$D$19)*(1-F313)))</f>
        <v>40418.6057949493</v>
      </c>
      <c r="H313" s="24" t="n">
        <f aca="true">RAND()</f>
        <v>0.663259148388384</v>
      </c>
      <c r="I313" s="25" t="n">
        <f aca="false">IF(H313&lt;=(Datos!$D$19-Datos!$C$19)/(Datos!$E$19-Datos!$C$19),Datos!$C$19+SQRT((Datos!$E$19-Datos!$C$19)*(Datos!$D$19-Datos!$C$19)*H313),Datos!$E$19-SQRT((Datos!$E$19-Datos!$C$19)*(Datos!$E$19-Datos!$D$19)*(1-H313)))</f>
        <v>39974.4108727412</v>
      </c>
      <c r="J313" s="24" t="n">
        <f aca="true">RAND()</f>
        <v>0.389293175328732</v>
      </c>
      <c r="K313" s="25" t="n">
        <f aca="false">IF(J313&lt;=(Datos!$D$19-Datos!$C$19)/(Datos!$E$19-Datos!$C$19),Datos!$C$19+SQRT((Datos!$E$19-Datos!$C$19)*(Datos!$D$19-Datos!$C$19)*J313),Datos!$E$19-SQRT((Datos!$E$19-Datos!$C$19)*(Datos!$E$19-Datos!$D$19)*(1-J313)))</f>
        <v>37641.5951410232</v>
      </c>
      <c r="L313" s="24" t="n">
        <f aca="true">RAND()</f>
        <v>0.020556271553427</v>
      </c>
      <c r="M313" s="25" t="n">
        <f aca="false">IF(L313&lt;=(Datos!$D$19-Datos!$C$19)/(Datos!$E$19-Datos!$C$19),Datos!$C$19+SQRT((Datos!$E$19-Datos!$C$19)*(Datos!$D$19-Datos!$C$19)*L313),Datos!$E$19-SQRT((Datos!$E$19-Datos!$C$19)*(Datos!$E$19-Datos!$D$19)*(1-L313)))</f>
        <v>31755.9728736555</v>
      </c>
      <c r="N313" s="24" t="n">
        <f aca="true">RAND()</f>
        <v>0.696459161343143</v>
      </c>
      <c r="O313" s="25" t="n">
        <f aca="false">IF(N313&lt;=(Datos!$D$19-Datos!$C$19)/(Datos!$E$19-Datos!$C$19),Datos!$C$19+SQRT((Datos!$E$19-Datos!$C$19)*(Datos!$D$19-Datos!$C$19)*N313),Datos!$E$19-SQRT((Datos!$E$19-Datos!$C$19)*(Datos!$E$19-Datos!$D$19)*(1-N313)))</f>
        <v>40228.6728366979</v>
      </c>
      <c r="P313" s="24" t="n">
        <f aca="true">RAND()</f>
        <v>0.0207440078354458</v>
      </c>
      <c r="Q313" s="26" t="n">
        <f aca="false">IF(P313&lt;=(Datos!$D$23-Datos!$C$23)/(Datos!$E$23-Datos!$C$23),Datos!$C$23+SQRT((Datos!$E$23-Datos!$C$23)*(Datos!$D$23-Datos!$C$23)*P313),Datos!$E$23-SQRT((Datos!$E$23-Datos!$C$23)*(Datos!$E$23-Datos!$D$23)*(1-P313)))</f>
        <v>0.126110582141155</v>
      </c>
      <c r="R313" s="24" t="n">
        <f aca="true">RAND()</f>
        <v>0.609942764668319</v>
      </c>
      <c r="S313" s="26" t="n">
        <f aca="false">IF(R313&lt;=(Datos!$D$24-Datos!$C$24)/(Datos!$E$24-Datos!$C$24),Datos!$C$24+SQRT((Datos!$E$24-Datos!$C$24)*(Datos!$D$24-Datos!$C$24)*R313),Datos!$E$24-SQRT((Datos!$E$24-Datos!$C$24)*(Datos!$E$24-Datos!$D$24)*(1-R313)))</f>
        <v>0.153502773284794</v>
      </c>
      <c r="T313" s="24" t="n">
        <f aca="true">RAND()</f>
        <v>0.956337978538186</v>
      </c>
      <c r="U313" s="26" t="n">
        <f aca="false">IF(T313&lt;=(Datos!$D$25-Datos!$C$25)/(Datos!$E$25-Datos!$C$25),Datos!$C$25+SQRT((Datos!$E$25-Datos!$C$25)*(Datos!$D$25-Datos!$C$25)*T313),Datos!$E$25-SQRT((Datos!$E$25-Datos!$C$25)*(Datos!$E$25-Datos!$D$25)*(1-T313)))</f>
        <v>0.20894316229236</v>
      </c>
      <c r="V313" s="24" t="n">
        <f aca="true">RAND()</f>
        <v>0.99627580798752</v>
      </c>
      <c r="W313" s="26" t="n">
        <f aca="false">IF(V313&lt;=(Datos!$D$26-Datos!$C$26)/(Datos!$E$26-Datos!$C$26),Datos!$C$26+SQRT((Datos!$E$26-Datos!$C$26)*(Datos!$D$26-Datos!$C$26)*V313),Datos!$E$26-SQRT((Datos!$E$26-Datos!$C$26)*(Datos!$E$26-Datos!$D$26)*(1-V313)))</f>
        <v>0.246389643778838</v>
      </c>
      <c r="X313" s="24" t="n">
        <f aca="true">RAND()</f>
        <v>0.511775268486907</v>
      </c>
      <c r="Y313" s="26" t="n">
        <f aca="false">IF(X313&lt;=(Datos!$D$27-Datos!$C$27)/(Datos!$E$27-Datos!$C$27),Datos!$C$27+SQRT((Datos!$E$27-Datos!$C$27)*(Datos!$D$27-Datos!$C$27)*X313),Datos!$E$27-SQRT((Datos!$E$27-Datos!$C$27)*(Datos!$E$27-Datos!$D$27)*(1-X313)))</f>
        <v>0.228653982139111</v>
      </c>
      <c r="Z313" s="24" t="n">
        <f aca="false">(1+Q313)</f>
        <v>1.12611058214116</v>
      </c>
      <c r="AA313" s="24" t="n">
        <f aca="false">Z313*(1+S313)</f>
        <v>1.29897167952518</v>
      </c>
      <c r="AB313" s="24" t="n">
        <f aca="false">AA313*(1+U313)</f>
        <v>1.57038292997339</v>
      </c>
      <c r="AC313" s="24" t="n">
        <f aca="false">AB313*(1+W313)</f>
        <v>1.9573090206859</v>
      </c>
      <c r="AD313" s="24" t="n">
        <f aca="false">AC313*(1+Y313)</f>
        <v>2.40485552254253</v>
      </c>
      <c r="AE313" s="23" t="n">
        <f aca="false">E313*Q313</f>
        <v>3951.61214289454</v>
      </c>
      <c r="AF313" s="23" t="n">
        <f aca="false">AE313*(1+S313)</f>
        <v>4558.19556577473</v>
      </c>
      <c r="AG313" s="23" t="n">
        <f aca="false">AF313*(1+U313)</f>
        <v>5510.59936163471</v>
      </c>
      <c r="AH313" s="23" t="n">
        <f aca="false">AG313*(1+W313)</f>
        <v>6868.35397535578</v>
      </c>
      <c r="AI313" s="23" t="n">
        <f aca="false">AH313*(1+Y313)</f>
        <v>8438.83046256188</v>
      </c>
      <c r="AJ313" s="25" t="n">
        <f aca="false">G313*Z313</f>
        <v>45515.8197010842</v>
      </c>
      <c r="AK313" s="25" t="n">
        <f aca="false">I313*AA313</f>
        <v>51925.6276293941</v>
      </c>
      <c r="AL313" s="25" t="n">
        <f aca="false">K313*AB313</f>
        <v>59111.718466432</v>
      </c>
      <c r="AM313" s="25" t="n">
        <f aca="false">M313*AC313</f>
        <v>62156.2521662626</v>
      </c>
      <c r="AN313" s="25" t="n">
        <f aca="false">O313*AD313</f>
        <v>96744.1460358897</v>
      </c>
      <c r="AO313" s="25" t="n">
        <f aca="false">C313/Datos!$D$8</f>
        <v>14375.1576340231</v>
      </c>
      <c r="AP313" s="25" t="n">
        <f aca="false">AJ313-AO313</f>
        <v>31140.6620670611</v>
      </c>
      <c r="AQ313" s="25" t="n">
        <f aca="false">AK313-AO313</f>
        <v>37550.469995371</v>
      </c>
      <c r="AR313" s="25" t="n">
        <f aca="false">AL313-AO313</f>
        <v>44736.5608324089</v>
      </c>
      <c r="AS313" s="25" t="n">
        <f aca="false">AM313-AO313</f>
        <v>47781.0945322395</v>
      </c>
      <c r="AT313" s="25" t="n">
        <f aca="false">AN313-AO313</f>
        <v>82368.9884018666</v>
      </c>
      <c r="AU313" s="25" t="n">
        <f aca="false">AP313*Datos!$D$6</f>
        <v>15570.3310335305</v>
      </c>
      <c r="AV313" s="25" t="n">
        <f aca="false">AQ313*Datos!$D$6</f>
        <v>18775.2349976855</v>
      </c>
      <c r="AW313" s="25" t="n">
        <f aca="false">AR313*Datos!$D$6</f>
        <v>22368.2804162045</v>
      </c>
      <c r="AX313" s="25" t="n">
        <f aca="false">AS313*Datos!$D$6</f>
        <v>23890.5472661198</v>
      </c>
      <c r="AY313" s="25" t="n">
        <f aca="false">AT313*Datos!$D$6</f>
        <v>41184.4942009333</v>
      </c>
      <c r="AZ313" s="25" t="n">
        <f aca="false">AJ313-AU313-AE313</f>
        <v>25993.8765246591</v>
      </c>
      <c r="BA313" s="25" t="n">
        <f aca="false">AK313-AV313-AF313</f>
        <v>28592.1970659339</v>
      </c>
      <c r="BB313" s="25" t="n">
        <f aca="false">AL313-AW313-AG313</f>
        <v>31232.8386885928</v>
      </c>
      <c r="BC313" s="25" t="n">
        <f aca="false">AM313-AX313-AH313</f>
        <v>31397.3509247871</v>
      </c>
      <c r="BD313" s="25" t="n">
        <f aca="false">AN313-AY313-AI313</f>
        <v>47120.8213723945</v>
      </c>
      <c r="BE313" s="25" t="n">
        <f aca="false">AZ313/Z313</f>
        <v>23082.8809682572</v>
      </c>
      <c r="BF313" s="25" t="n">
        <f aca="false">BA313/AA313</f>
        <v>22011.4091143122</v>
      </c>
      <c r="BG313" s="25" t="n">
        <f aca="false">BB313/AB313</f>
        <v>19888.6768904971</v>
      </c>
      <c r="BH313" s="25" t="n">
        <f aca="false">BC313/AC313</f>
        <v>16041.0801733211</v>
      </c>
      <c r="BI313" s="25" t="n">
        <f aca="false">BD313/AD313</f>
        <v>19594.034207334</v>
      </c>
      <c r="BJ313" s="25" t="n">
        <f aca="false">E313*AD313</f>
        <v>75354.9474075803</v>
      </c>
      <c r="BK313" s="25" t="n">
        <f aca="false">0.2*C313*AD313</f>
        <v>34570.1772235998</v>
      </c>
      <c r="BL313" s="25" t="n">
        <f aca="false">BJ313+BK313</f>
        <v>109925.12463118</v>
      </c>
      <c r="BM313" s="25" t="n">
        <f aca="false">BK313*Datos!$D$6</f>
        <v>17285.0886117999</v>
      </c>
      <c r="BN313" s="25" t="n">
        <f aca="false">BL313-BM313</f>
        <v>92640.0360193802</v>
      </c>
      <c r="BO313" s="25" t="n">
        <f aca="false">BN313/AD313</f>
        <v>38522.0796638281</v>
      </c>
      <c r="BP313" s="25" t="n">
        <f aca="false">-(C313+E313)</f>
        <v>-103210.289016932</v>
      </c>
      <c r="BQ313" s="25" t="n">
        <f aca="false">BE313</f>
        <v>23082.8809682572</v>
      </c>
      <c r="BR313" s="25" t="n">
        <f aca="false">BF313</f>
        <v>22011.4091143122</v>
      </c>
      <c r="BS313" s="25" t="n">
        <f aca="false">BG313</f>
        <v>19888.6768904971</v>
      </c>
      <c r="BT313" s="25" t="n">
        <f aca="false">BH313</f>
        <v>16041.0801733211</v>
      </c>
      <c r="BU313" s="25" t="n">
        <f aca="false">BI313+BO313</f>
        <v>58116.1138711621</v>
      </c>
      <c r="BV313" s="27" t="n">
        <f aca="false">IFERROR(IRR(BP313:BU313,0.1),NA())*100</f>
        <v>9.31983627562743</v>
      </c>
    </row>
    <row r="314" customFormat="false" ht="15" hidden="false" customHeight="true" outlineLevel="0" collapsed="false">
      <c r="A314" s="23" t="n">
        <v>313</v>
      </c>
      <c r="B314" s="24" t="n">
        <f aca="true">RAND()</f>
        <v>0.937797625078469</v>
      </c>
      <c r="C314" s="25" t="n">
        <f aca="false">IF(B314&lt;=(Datos!$D$14-Datos!$C$14)/(Datos!$E$14-Datos!$C$14),Datos!$C$14+SQRT((Datos!$E$14-Datos!$C$14)*(Datos!$D$14-Datos!$C$14)*B314),Datos!$E$14-SQRT((Datos!$E$14-Datos!$C$14)*(Datos!$E$14-Datos!$D$14)*(1-B314)))</f>
        <v>91360.3906392802</v>
      </c>
      <c r="D314" s="24" t="n">
        <f aca="true">RAND()</f>
        <v>0.656184755303561</v>
      </c>
      <c r="E314" s="25" t="n">
        <f aca="false">IF(D314&lt;=(Datos!$D$15-Datos!$C$15)/(Datos!$E$15-Datos!$C$15),Datos!$C$15+SQRT((Datos!$E$15-Datos!$C$15)*(Datos!$D$15-Datos!$C$15)*D314),Datos!$E$15-SQRT((Datos!$E$15-Datos!$C$15)*(Datos!$E$15-Datos!$D$15)*(1-D314)))</f>
        <v>32818.6152655309</v>
      </c>
      <c r="F314" s="24" t="n">
        <f aca="true">RAND()</f>
        <v>0.400361972492364</v>
      </c>
      <c r="G314" s="25" t="n">
        <f aca="false">IF(F314&lt;=(Datos!$D$19-Datos!$C$19)/(Datos!$E$19-Datos!$C$19),Datos!$C$19+SQRT((Datos!$E$19-Datos!$C$19)*(Datos!$D$19-Datos!$C$19)*F314),Datos!$E$19-SQRT((Datos!$E$19-Datos!$C$19)*(Datos!$E$19-Datos!$D$19)*(1-F314)))</f>
        <v>37749.4706834631</v>
      </c>
      <c r="H314" s="24" t="n">
        <f aca="true">RAND()</f>
        <v>0.164639204564443</v>
      </c>
      <c r="I314" s="25" t="n">
        <f aca="false">IF(H314&lt;=(Datos!$D$19-Datos!$C$19)/(Datos!$E$19-Datos!$C$19),Datos!$C$19+SQRT((Datos!$E$19-Datos!$C$19)*(Datos!$D$19-Datos!$C$19)*H314),Datos!$E$19-SQRT((Datos!$E$19-Datos!$C$19)*(Datos!$E$19-Datos!$D$19)*(1-H314)))</f>
        <v>34969.4950130437</v>
      </c>
      <c r="J314" s="24" t="n">
        <f aca="true">RAND()</f>
        <v>0.600775392318448</v>
      </c>
      <c r="K314" s="25" t="n">
        <f aca="false">IF(J314&lt;=(Datos!$D$19-Datos!$C$19)/(Datos!$E$19-Datos!$C$19),Datos!$C$19+SQRT((Datos!$E$19-Datos!$C$19)*(Datos!$D$19-Datos!$C$19)*J314),Datos!$E$19-SQRT((Datos!$E$19-Datos!$C$19)*(Datos!$E$19-Datos!$D$19)*(1-J314)))</f>
        <v>39492.9610158142</v>
      </c>
      <c r="L314" s="24" t="n">
        <f aca="true">RAND()</f>
        <v>0.314419584781832</v>
      </c>
      <c r="M314" s="25" t="n">
        <f aca="false">IF(L314&lt;=(Datos!$D$19-Datos!$C$19)/(Datos!$E$19-Datos!$C$19),Datos!$C$19+SQRT((Datos!$E$19-Datos!$C$19)*(Datos!$D$19-Datos!$C$19)*L314),Datos!$E$19-SQRT((Datos!$E$19-Datos!$C$19)*(Datos!$E$19-Datos!$D$19)*(1-L314)))</f>
        <v>36867.5277733166</v>
      </c>
      <c r="N314" s="24" t="n">
        <f aca="true">RAND()</f>
        <v>0.135354142473026</v>
      </c>
      <c r="O314" s="25" t="n">
        <f aca="false">IF(N314&lt;=(Datos!$D$19-Datos!$C$19)/(Datos!$E$19-Datos!$C$19),Datos!$C$19+SQRT((Datos!$E$19-Datos!$C$19)*(Datos!$D$19-Datos!$C$19)*N314),Datos!$E$19-SQRT((Datos!$E$19-Datos!$C$19)*(Datos!$E$19-Datos!$D$19)*(1-N314)))</f>
        <v>34505.8985087276</v>
      </c>
      <c r="P314" s="24" t="n">
        <f aca="true">RAND()</f>
        <v>0.756302149219876</v>
      </c>
      <c r="Q314" s="26" t="n">
        <f aca="false">IF(P314&lt;=(Datos!$D$23-Datos!$C$23)/(Datos!$E$23-Datos!$C$23),Datos!$C$23+SQRT((Datos!$E$23-Datos!$C$23)*(Datos!$D$23-Datos!$C$23)*P314),Datos!$E$23-SQRT((Datos!$E$23-Datos!$C$23)*(Datos!$E$23-Datos!$D$23)*(1-P314)))</f>
        <v>0.159055880744127</v>
      </c>
      <c r="R314" s="24" t="n">
        <f aca="true">RAND()</f>
        <v>0.294058205500377</v>
      </c>
      <c r="S314" s="26" t="n">
        <f aca="false">IF(R314&lt;=(Datos!$D$24-Datos!$C$24)/(Datos!$E$24-Datos!$C$24),Datos!$C$24+SQRT((Datos!$E$24-Datos!$C$24)*(Datos!$D$24-Datos!$C$24)*R314),Datos!$E$24-SQRT((Datos!$E$24-Datos!$C$24)*(Datos!$E$24-Datos!$D$24)*(1-R314)))</f>
        <v>0.14300662447863</v>
      </c>
      <c r="T314" s="24" t="n">
        <f aca="true">RAND()</f>
        <v>0.268035922492285</v>
      </c>
      <c r="U314" s="26" t="n">
        <f aca="false">IF(T314&lt;=(Datos!$D$25-Datos!$C$25)/(Datos!$E$25-Datos!$C$25),Datos!$C$25+SQRT((Datos!$E$25-Datos!$C$25)*(Datos!$D$25-Datos!$C$25)*T314),Datos!$E$25-SQRT((Datos!$E$25-Datos!$C$25)*(Datos!$E$25-Datos!$D$25)*(1-T314)))</f>
        <v>0.173724996042862</v>
      </c>
      <c r="V314" s="24" t="n">
        <f aca="true">RAND()</f>
        <v>0.600996125890477</v>
      </c>
      <c r="W314" s="26" t="n">
        <f aca="false">IF(V314&lt;=(Datos!$D$26-Datos!$C$26)/(Datos!$E$26-Datos!$C$26),Datos!$C$26+SQRT((Datos!$E$26-Datos!$C$26)*(Datos!$D$26-Datos!$C$26)*V314),Datos!$E$26-SQRT((Datos!$E$26-Datos!$C$26)*(Datos!$E$26-Datos!$D$26)*(1-V314)))</f>
        <v>0.21263004469653</v>
      </c>
      <c r="X314" s="24" t="n">
        <f aca="true">RAND()</f>
        <v>0.539490713169195</v>
      </c>
      <c r="Y314" s="26" t="n">
        <f aca="false">IF(X314&lt;=(Datos!$D$27-Datos!$C$27)/(Datos!$E$27-Datos!$C$27),Datos!$C$27+SQRT((Datos!$E$27-Datos!$C$27)*(Datos!$D$27-Datos!$C$27)*X314),Datos!$E$27-SQRT((Datos!$E$27-Datos!$C$27)*(Datos!$E$27-Datos!$D$27)*(1-X314)))</f>
        <v>0.230132674536463</v>
      </c>
      <c r="Z314" s="24" t="n">
        <f aca="false">(1+Q314)</f>
        <v>1.15905588074413</v>
      </c>
      <c r="AA314" s="24" t="n">
        <f aca="false">Z314*(1+S314)</f>
        <v>1.32480854983145</v>
      </c>
      <c r="AB314" s="24" t="n">
        <f aca="false">AA314*(1+U314)</f>
        <v>1.55496090990847</v>
      </c>
      <c r="AC314" s="24" t="n">
        <f aca="false">AB314*(1+W314)</f>
        <v>1.88559231768366</v>
      </c>
      <c r="AD314" s="24" t="n">
        <f aca="false">AC314*(1+Y314)</f>
        <v>2.31952872083761</v>
      </c>
      <c r="AE314" s="23" t="n">
        <f aca="false">E314*Q314</f>
        <v>5219.99375586167</v>
      </c>
      <c r="AF314" s="23" t="n">
        <f aca="false">AE314*(1+S314)</f>
        <v>5966.48744268698</v>
      </c>
      <c r="AG314" s="23" t="n">
        <f aca="false">AF314*(1+U314)</f>
        <v>7003.01545005755</v>
      </c>
      <c r="AH314" s="23" t="n">
        <f aca="false">AG314*(1+W314)</f>
        <v>8492.06693821378</v>
      </c>
      <c r="AI314" s="23" t="n">
        <f aca="false">AH314*(1+Y314)</f>
        <v>10446.3690150476</v>
      </c>
      <c r="AJ314" s="25" t="n">
        <f aca="false">G314*Z314</f>
        <v>43753.745990646</v>
      </c>
      <c r="AK314" s="25" t="n">
        <f aca="false">I314*AA314</f>
        <v>46327.8859765686</v>
      </c>
      <c r="AL314" s="25" t="n">
        <f aca="false">K314*AB314</f>
        <v>61410.01059613</v>
      </c>
      <c r="AM314" s="25" t="n">
        <f aca="false">M314*AC314</f>
        <v>69517.1271413548</v>
      </c>
      <c r="AN314" s="25" t="n">
        <f aca="false">O314*AD314</f>
        <v>80037.4226293015</v>
      </c>
      <c r="AO314" s="25" t="n">
        <f aca="false">C314/Datos!$D$8</f>
        <v>18272.078127856</v>
      </c>
      <c r="AP314" s="25" t="n">
        <f aca="false">AJ314-AO314</f>
        <v>25481.6678627899</v>
      </c>
      <c r="AQ314" s="25" t="n">
        <f aca="false">AK314-AO314</f>
        <v>28055.8078487125</v>
      </c>
      <c r="AR314" s="25" t="n">
        <f aca="false">AL314-AO314</f>
        <v>43137.932468274</v>
      </c>
      <c r="AS314" s="25" t="n">
        <f aca="false">AM314-AO314</f>
        <v>51245.0490134988</v>
      </c>
      <c r="AT314" s="25" t="n">
        <f aca="false">AN314-AO314</f>
        <v>61765.3445014454</v>
      </c>
      <c r="AU314" s="25" t="n">
        <f aca="false">AP314*Datos!$D$6</f>
        <v>12740.833931395</v>
      </c>
      <c r="AV314" s="25" t="n">
        <f aca="false">AQ314*Datos!$D$6</f>
        <v>14027.9039243563</v>
      </c>
      <c r="AW314" s="25" t="n">
        <f aca="false">AR314*Datos!$D$6</f>
        <v>21568.966234137</v>
      </c>
      <c r="AX314" s="25" t="n">
        <f aca="false">AS314*Datos!$D$6</f>
        <v>25622.5245067494</v>
      </c>
      <c r="AY314" s="25" t="n">
        <f aca="false">AT314*Datos!$D$6</f>
        <v>30882.6722507227</v>
      </c>
      <c r="AZ314" s="25" t="n">
        <f aca="false">AJ314-AU314-AE314</f>
        <v>25792.9183033893</v>
      </c>
      <c r="BA314" s="25" t="n">
        <f aca="false">AK314-AV314-AF314</f>
        <v>26333.4946095253</v>
      </c>
      <c r="BB314" s="25" t="n">
        <f aca="false">AL314-AW314-AG314</f>
        <v>32838.0289119355</v>
      </c>
      <c r="BC314" s="25" t="n">
        <f aca="false">AM314-AX314-AH314</f>
        <v>35402.5356963916</v>
      </c>
      <c r="BD314" s="25" t="n">
        <f aca="false">AN314-AY314-AI314</f>
        <v>38708.3813635312</v>
      </c>
      <c r="BE314" s="25" t="n">
        <f aca="false">AZ314/Z314</f>
        <v>22253.3863396042</v>
      </c>
      <c r="BF314" s="25" t="n">
        <f aca="false">BA314/AA314</f>
        <v>19877.2076258684</v>
      </c>
      <c r="BG314" s="25" t="n">
        <f aca="false">BB314/AB314</f>
        <v>21118.2343573309</v>
      </c>
      <c r="BH314" s="25" t="n">
        <f aca="false">BC314/AC314</f>
        <v>18775.2863460335</v>
      </c>
      <c r="BI314" s="25" t="n">
        <f aca="false">BD314/AD314</f>
        <v>16688.0371067589</v>
      </c>
      <c r="BJ314" s="25" t="n">
        <f aca="false">E314*AD314</f>
        <v>76123.7206865186</v>
      </c>
      <c r="BK314" s="25" t="n">
        <f aca="false">0.2*C314*AD314</f>
        <v>42382.6100069508</v>
      </c>
      <c r="BL314" s="25" t="n">
        <f aca="false">BJ314+BK314</f>
        <v>118506.330693469</v>
      </c>
      <c r="BM314" s="25" t="n">
        <f aca="false">BK314*Datos!$D$6</f>
        <v>21191.3050034754</v>
      </c>
      <c r="BN314" s="25" t="n">
        <f aca="false">BL314-BM314</f>
        <v>97315.025689994</v>
      </c>
      <c r="BO314" s="25" t="n">
        <f aca="false">BN314/AD314</f>
        <v>41954.6543294589</v>
      </c>
      <c r="BP314" s="25" t="n">
        <f aca="false">-(C314+E314)</f>
        <v>-124179.005904811</v>
      </c>
      <c r="BQ314" s="25" t="n">
        <f aca="false">BE314</f>
        <v>22253.3863396042</v>
      </c>
      <c r="BR314" s="25" t="n">
        <f aca="false">BF314</f>
        <v>19877.2076258684</v>
      </c>
      <c r="BS314" s="25" t="n">
        <f aca="false">BG314</f>
        <v>21118.2343573309</v>
      </c>
      <c r="BT314" s="25" t="n">
        <f aca="false">BH314</f>
        <v>18775.2863460335</v>
      </c>
      <c r="BU314" s="25" t="n">
        <f aca="false">BI314+BO314</f>
        <v>58642.6914362179</v>
      </c>
      <c r="BV314" s="27" t="n">
        <f aca="false">IFERROR(IRR(BP314:BU314,0.1),NA())*100</f>
        <v>3.66069939187026</v>
      </c>
    </row>
    <row r="315" customFormat="false" ht="15" hidden="false" customHeight="true" outlineLevel="0" collapsed="false">
      <c r="A315" s="23" t="n">
        <v>314</v>
      </c>
      <c r="B315" s="24" t="n">
        <f aca="true">RAND()</f>
        <v>0.555405237229734</v>
      </c>
      <c r="C315" s="25" t="n">
        <f aca="false">IF(B315&lt;=(Datos!$D$14-Datos!$C$14)/(Datos!$E$14-Datos!$C$14),Datos!$C$14+SQRT((Datos!$E$14-Datos!$C$14)*(Datos!$D$14-Datos!$C$14)*B315),Datos!$E$14-SQRT((Datos!$E$14-Datos!$C$14)*(Datos!$E$14-Datos!$D$14)*(1-B315)))</f>
        <v>76902.0841779108</v>
      </c>
      <c r="D315" s="24" t="n">
        <f aca="true">RAND()</f>
        <v>0.867412490114075</v>
      </c>
      <c r="E315" s="25" t="n">
        <f aca="false">IF(D315&lt;=(Datos!$D$15-Datos!$C$15)/(Datos!$E$15-Datos!$C$15),Datos!$C$15+SQRT((Datos!$E$15-Datos!$C$15)*(Datos!$D$15-Datos!$C$15)*D315),Datos!$E$15-SQRT((Datos!$E$15-Datos!$C$15)*(Datos!$E$15-Datos!$D$15)*(1-D315)))</f>
        <v>35540.3894247492</v>
      </c>
      <c r="F315" s="24" t="n">
        <f aca="true">RAND()</f>
        <v>0.991978393447092</v>
      </c>
      <c r="G315" s="25" t="n">
        <f aca="false">IF(F315&lt;=(Datos!$D$19-Datos!$C$19)/(Datos!$E$19-Datos!$C$19),Datos!$C$19+SQRT((Datos!$E$19-Datos!$C$19)*(Datos!$D$19-Datos!$C$19)*F315),Datos!$E$19-SQRT((Datos!$E$19-Datos!$C$19)*(Datos!$E$19-Datos!$D$19)*(1-F315)))</f>
        <v>44224.3580133411</v>
      </c>
      <c r="H315" s="24" t="n">
        <f aca="true">RAND()</f>
        <v>0.778089325045683</v>
      </c>
      <c r="I315" s="25" t="n">
        <f aca="false">IF(H315&lt;=(Datos!$D$19-Datos!$C$19)/(Datos!$E$19-Datos!$C$19),Datos!$C$19+SQRT((Datos!$E$19-Datos!$C$19)*(Datos!$D$19-Datos!$C$19)*H315),Datos!$E$19-SQRT((Datos!$E$19-Datos!$C$19)*(Datos!$E$19-Datos!$D$19)*(1-H315)))</f>
        <v>40920.379843469</v>
      </c>
      <c r="J315" s="24" t="n">
        <f aca="true">RAND()</f>
        <v>0.412021381983898</v>
      </c>
      <c r="K315" s="25" t="n">
        <f aca="false">IF(J315&lt;=(Datos!$D$19-Datos!$C$19)/(Datos!$E$19-Datos!$C$19),Datos!$C$19+SQRT((Datos!$E$19-Datos!$C$19)*(Datos!$D$19-Datos!$C$19)*J315),Datos!$E$19-SQRT((Datos!$E$19-Datos!$C$19)*(Datos!$E$19-Datos!$D$19)*(1-J315)))</f>
        <v>37861.5015930536</v>
      </c>
      <c r="L315" s="24" t="n">
        <f aca="true">RAND()</f>
        <v>0.216163884362499</v>
      </c>
      <c r="M315" s="25" t="n">
        <f aca="false">IF(L315&lt;=(Datos!$D$19-Datos!$C$19)/(Datos!$E$19-Datos!$C$19),Datos!$C$19+SQRT((Datos!$E$19-Datos!$C$19)*(Datos!$D$19-Datos!$C$19)*L315),Datos!$E$19-SQRT((Datos!$E$19-Datos!$C$19)*(Datos!$E$19-Datos!$D$19)*(1-L315)))</f>
        <v>35694.2587449443</v>
      </c>
      <c r="N315" s="24" t="n">
        <f aca="true">RAND()</f>
        <v>0.467289036691801</v>
      </c>
      <c r="O315" s="25" t="n">
        <f aca="false">IF(N315&lt;=(Datos!$D$19-Datos!$C$19)/(Datos!$E$19-Datos!$C$19),Datos!$C$19+SQRT((Datos!$E$19-Datos!$C$19)*(Datos!$D$19-Datos!$C$19)*N315),Datos!$E$19-SQRT((Datos!$E$19-Datos!$C$19)*(Datos!$E$19-Datos!$D$19)*(1-N315)))</f>
        <v>38372.1774648995</v>
      </c>
      <c r="P315" s="24" t="n">
        <f aca="true">RAND()</f>
        <v>0.162846415898533</v>
      </c>
      <c r="Q315" s="26" t="n">
        <f aca="false">IF(P315&lt;=(Datos!$D$23-Datos!$C$23)/(Datos!$E$23-Datos!$C$23),Datos!$C$23+SQRT((Datos!$E$23-Datos!$C$23)*(Datos!$D$23-Datos!$C$23)*P315),Datos!$E$23-SQRT((Datos!$E$23-Datos!$C$23)*(Datos!$E$23-Datos!$D$23)*(1-P315)))</f>
        <v>0.137120851281912</v>
      </c>
      <c r="R315" s="24" t="n">
        <f aca="true">RAND()</f>
        <v>0.109440194054436</v>
      </c>
      <c r="S315" s="26" t="n">
        <f aca="false">IF(R315&lt;=(Datos!$D$24-Datos!$C$24)/(Datos!$E$24-Datos!$C$24),Datos!$C$24+SQRT((Datos!$E$24-Datos!$C$24)*(Datos!$D$24-Datos!$C$24)*R315),Datos!$E$24-SQRT((Datos!$E$24-Datos!$C$24)*(Datos!$E$24-Datos!$D$24)*(1-R315)))</f>
        <v>0.134035396299998</v>
      </c>
      <c r="T315" s="24" t="n">
        <f aca="true">RAND()</f>
        <v>0.403074800874323</v>
      </c>
      <c r="U315" s="26" t="n">
        <f aca="false">IF(T315&lt;=(Datos!$D$25-Datos!$C$25)/(Datos!$E$25-Datos!$C$25),Datos!$C$25+SQRT((Datos!$E$25-Datos!$C$25)*(Datos!$D$25-Datos!$C$25)*T315),Datos!$E$25-SQRT((Datos!$E$25-Datos!$C$25)*(Datos!$E$25-Datos!$D$25)*(1-T315)))</f>
        <v>0.179093935482091</v>
      </c>
      <c r="V315" s="24" t="n">
        <f aca="true">RAND()</f>
        <v>0.433152237927279</v>
      </c>
      <c r="W315" s="26" t="n">
        <f aca="false">IF(V315&lt;=(Datos!$D$26-Datos!$C$26)/(Datos!$E$26-Datos!$C$26),Datos!$C$26+SQRT((Datos!$E$26-Datos!$C$26)*(Datos!$D$26-Datos!$C$26)*V315),Datos!$E$26-SQRT((Datos!$E$26-Datos!$C$26)*(Datos!$E$26-Datos!$D$26)*(1-V315)))</f>
        <v>0.205458253657333</v>
      </c>
      <c r="X315" s="24" t="n">
        <f aca="true">RAND()</f>
        <v>0.800833309831552</v>
      </c>
      <c r="Y315" s="26" t="n">
        <f aca="false">IF(X315&lt;=(Datos!$D$27-Datos!$C$27)/(Datos!$E$27-Datos!$C$27),Datos!$C$27+SQRT((Datos!$E$27-Datos!$C$27)*(Datos!$D$27-Datos!$C$27)*X315),Datos!$E$27-SQRT((Datos!$E$27-Datos!$C$27)*(Datos!$E$27-Datos!$D$27)*(1-X315)))</f>
        <v>0.247205181401483</v>
      </c>
      <c r="Z315" s="24" t="n">
        <f aca="false">(1+Q315)</f>
        <v>1.13712085128191</v>
      </c>
      <c r="AA315" s="24" t="n">
        <f aca="false">Z315*(1+S315)</f>
        <v>1.28953529522447</v>
      </c>
      <c r="AB315" s="24" t="n">
        <f aca="false">AA315*(1+U315)</f>
        <v>1.52048324618929</v>
      </c>
      <c r="AC315" s="24" t="n">
        <f aca="false">AB315*(1+W315)</f>
        <v>1.83287907866657</v>
      </c>
      <c r="AD315" s="24" t="n">
        <f aca="false">AC315*(1+Y315)</f>
        <v>2.28597628379532</v>
      </c>
      <c r="AE315" s="23" t="n">
        <f aca="false">E315*Q315</f>
        <v>4873.32845281229</v>
      </c>
      <c r="AF315" s="23" t="n">
        <f aca="false">AE315*(1+S315)</f>
        <v>5526.52696328503</v>
      </c>
      <c r="AG315" s="23" t="n">
        <f aca="false">AF315*(1+U315)</f>
        <v>6516.29442668764</v>
      </c>
      <c r="AH315" s="23" t="n">
        <f aca="false">AG315*(1+W315)</f>
        <v>7855.12089991189</v>
      </c>
      <c r="AI315" s="23" t="n">
        <f aca="false">AH315*(1+Y315)</f>
        <v>9796.9474869052</v>
      </c>
      <c r="AJ315" s="25" t="n">
        <f aca="false">G315*Z315</f>
        <v>50288.4396315265</v>
      </c>
      <c r="AK315" s="25" t="n">
        <f aca="false">I315*AA315</f>
        <v>52768.2741021455</v>
      </c>
      <c r="AL315" s="25" t="n">
        <f aca="false">K315*AB315</f>
        <v>57567.778847807</v>
      </c>
      <c r="AM315" s="25" t="n">
        <f aca="false">M315*AC315</f>
        <v>65423.2600821197</v>
      </c>
      <c r="AN315" s="25" t="n">
        <f aca="false">O315*AD315</f>
        <v>87717.8876423454</v>
      </c>
      <c r="AO315" s="25" t="n">
        <f aca="false">C315/Datos!$D$8</f>
        <v>15380.4168355822</v>
      </c>
      <c r="AP315" s="25" t="n">
        <f aca="false">AJ315-AO315</f>
        <v>34908.0227959444</v>
      </c>
      <c r="AQ315" s="25" t="n">
        <f aca="false">AK315-AO315</f>
        <v>37387.8572665633</v>
      </c>
      <c r="AR315" s="25" t="n">
        <f aca="false">AL315-AO315</f>
        <v>42187.3620122248</v>
      </c>
      <c r="AS315" s="25" t="n">
        <f aca="false">AM315-AO315</f>
        <v>50042.8432465375</v>
      </c>
      <c r="AT315" s="25" t="n">
        <f aca="false">AN315-AO315</f>
        <v>72337.4708067633</v>
      </c>
      <c r="AU315" s="25" t="n">
        <f aca="false">AP315*Datos!$D$6</f>
        <v>17454.0113979722</v>
      </c>
      <c r="AV315" s="25" t="n">
        <f aca="false">AQ315*Datos!$D$6</f>
        <v>18693.9286332817</v>
      </c>
      <c r="AW315" s="25" t="n">
        <f aca="false">AR315*Datos!$D$6</f>
        <v>21093.6810061124</v>
      </c>
      <c r="AX315" s="25" t="n">
        <f aca="false">AS315*Datos!$D$6</f>
        <v>25021.4216232687</v>
      </c>
      <c r="AY315" s="25" t="n">
        <f aca="false">AT315*Datos!$D$6</f>
        <v>36168.7354033816</v>
      </c>
      <c r="AZ315" s="25" t="n">
        <f aca="false">AJ315-AU315-AE315</f>
        <v>27961.0997807421</v>
      </c>
      <c r="BA315" s="25" t="n">
        <f aca="false">AK315-AV315-AF315</f>
        <v>28547.8185055788</v>
      </c>
      <c r="BB315" s="25" t="n">
        <f aca="false">AL315-AW315-AG315</f>
        <v>29957.8034150069</v>
      </c>
      <c r="BC315" s="25" t="n">
        <f aca="false">AM315-AX315-AH315</f>
        <v>32546.717558939</v>
      </c>
      <c r="BD315" s="25" t="n">
        <f aca="false">AN315-AY315-AI315</f>
        <v>41752.2047520586</v>
      </c>
      <c r="BE315" s="25" t="n">
        <f aca="false">AZ315/Z315</f>
        <v>24589.3826933352</v>
      </c>
      <c r="BF315" s="25" t="n">
        <f aca="false">BA315/AA315</f>
        <v>22138.0667991793</v>
      </c>
      <c r="BG315" s="25" t="n">
        <f aca="false">BB315/AB315</f>
        <v>19702.81717348</v>
      </c>
      <c r="BH315" s="25" t="n">
        <f aca="false">BC315/AC315</f>
        <v>17757.1548160269</v>
      </c>
      <c r="BI315" s="25" t="n">
        <f aca="false">BD315/AD315</f>
        <v>18264.4960265025</v>
      </c>
      <c r="BJ315" s="25" t="n">
        <f aca="false">E315*AD315</f>
        <v>81244.4873418267</v>
      </c>
      <c r="BK315" s="25" t="n">
        <f aca="false">0.2*C315*AD315</f>
        <v>35159.2681210271</v>
      </c>
      <c r="BL315" s="25" t="n">
        <f aca="false">BJ315+BK315</f>
        <v>116403.755462854</v>
      </c>
      <c r="BM315" s="25" t="n">
        <f aca="false">BK315*Datos!$D$6</f>
        <v>17579.6340605136</v>
      </c>
      <c r="BN315" s="25" t="n">
        <f aca="false">BL315-BM315</f>
        <v>98824.1214023403</v>
      </c>
      <c r="BO315" s="25" t="n">
        <f aca="false">BN315/AD315</f>
        <v>43230.5978425403</v>
      </c>
      <c r="BP315" s="25" t="n">
        <f aca="false">-(C315+E315)</f>
        <v>-112442.47360266</v>
      </c>
      <c r="BQ315" s="25" t="n">
        <f aca="false">BE315</f>
        <v>24589.3826933352</v>
      </c>
      <c r="BR315" s="25" t="n">
        <f aca="false">BF315</f>
        <v>22138.0667991793</v>
      </c>
      <c r="BS315" s="25" t="n">
        <f aca="false">BG315</f>
        <v>19702.81717348</v>
      </c>
      <c r="BT315" s="25" t="n">
        <f aca="false">BH315</f>
        <v>17757.1548160269</v>
      </c>
      <c r="BU315" s="25" t="n">
        <f aca="false">BI315+BO315</f>
        <v>61495.0938690428</v>
      </c>
      <c r="BV315" s="27" t="n">
        <f aca="false">IFERROR(IRR(BP315:BU315,0.1),NA())*100</f>
        <v>7.95633072411736</v>
      </c>
    </row>
    <row r="316" customFormat="false" ht="15" hidden="false" customHeight="true" outlineLevel="0" collapsed="false">
      <c r="A316" s="23" t="n">
        <v>315</v>
      </c>
      <c r="B316" s="24" t="n">
        <f aca="true">RAND()</f>
        <v>0.185435396210627</v>
      </c>
      <c r="C316" s="25" t="n">
        <f aca="false">IF(B316&lt;=(Datos!$D$14-Datos!$C$14)/(Datos!$E$14-Datos!$C$14),Datos!$C$14+SQRT((Datos!$E$14-Datos!$C$14)*(Datos!$D$14-Datos!$C$14)*B316),Datos!$E$14-SQRT((Datos!$E$14-Datos!$C$14)*(Datos!$E$14-Datos!$D$14)*(1-B316)))</f>
        <v>68612.4420743626</v>
      </c>
      <c r="D316" s="24" t="n">
        <f aca="true">RAND()</f>
        <v>0.3792826486278</v>
      </c>
      <c r="E316" s="25" t="n">
        <f aca="false">IF(D316&lt;=(Datos!$D$15-Datos!$C$15)/(Datos!$E$15-Datos!$C$15),Datos!$C$15+SQRT((Datos!$E$15-Datos!$C$15)*(Datos!$D$15-Datos!$C$15)*D316),Datos!$E$15-SQRT((Datos!$E$15-Datos!$C$15)*(Datos!$E$15-Datos!$D$15)*(1-D316)))</f>
        <v>30350.7719113999</v>
      </c>
      <c r="F316" s="24" t="n">
        <f aca="true">RAND()</f>
        <v>0.976302614397865</v>
      </c>
      <c r="G316" s="25" t="n">
        <f aca="false">IF(F316&lt;=(Datos!$D$19-Datos!$C$19)/(Datos!$E$19-Datos!$C$19),Datos!$C$19+SQRT((Datos!$E$19-Datos!$C$19)*(Datos!$D$19-Datos!$C$19)*F316),Datos!$E$19-SQRT((Datos!$E$19-Datos!$C$19)*(Datos!$E$19-Datos!$D$19)*(1-F316)))</f>
        <v>43666.8443751159</v>
      </c>
      <c r="H316" s="24" t="n">
        <f aca="true">RAND()</f>
        <v>0.0159253775372575</v>
      </c>
      <c r="I316" s="25" t="n">
        <f aca="false">IF(H316&lt;=(Datos!$D$19-Datos!$C$19)/(Datos!$E$19-Datos!$C$19),Datos!$C$19+SQRT((Datos!$E$19-Datos!$C$19)*(Datos!$D$19-Datos!$C$19)*H316),Datos!$E$19-SQRT((Datos!$E$19-Datos!$C$19)*(Datos!$E$19-Datos!$D$19)*(1-H316)))</f>
        <v>31545.5764719316</v>
      </c>
      <c r="J316" s="24" t="n">
        <f aca="true">RAND()</f>
        <v>0.914982182668217</v>
      </c>
      <c r="K316" s="25" t="n">
        <f aca="false">IF(J316&lt;=(Datos!$D$19-Datos!$C$19)/(Datos!$E$19-Datos!$C$19),Datos!$C$19+SQRT((Datos!$E$19-Datos!$C$19)*(Datos!$D$19-Datos!$C$19)*J316),Datos!$E$19-SQRT((Datos!$E$19-Datos!$C$19)*(Datos!$E$19-Datos!$D$19)*(1-J316)))</f>
        <v>42474.8591524662</v>
      </c>
      <c r="L316" s="24" t="n">
        <f aca="true">RAND()</f>
        <v>0.262336966543972</v>
      </c>
      <c r="M316" s="25" t="n">
        <f aca="false">IF(L316&lt;=(Datos!$D$19-Datos!$C$19)/(Datos!$E$19-Datos!$C$19),Datos!$C$19+SQRT((Datos!$E$19-Datos!$C$19)*(Datos!$D$19-Datos!$C$19)*L316),Datos!$E$19-SQRT((Datos!$E$19-Datos!$C$19)*(Datos!$E$19-Datos!$D$19)*(1-L316)))</f>
        <v>36273.0012738398</v>
      </c>
      <c r="N316" s="24" t="n">
        <f aca="true">RAND()</f>
        <v>0.224589385149007</v>
      </c>
      <c r="O316" s="25" t="n">
        <f aca="false">IF(N316&lt;=(Datos!$D$19-Datos!$C$19)/(Datos!$E$19-Datos!$C$19),Datos!$C$19+SQRT((Datos!$E$19-Datos!$C$19)*(Datos!$D$19-Datos!$C$19)*N316),Datos!$E$19-SQRT((Datos!$E$19-Datos!$C$19)*(Datos!$E$19-Datos!$D$19)*(1-N316)))</f>
        <v>35804.1715836415</v>
      </c>
      <c r="P316" s="24" t="n">
        <f aca="true">RAND()</f>
        <v>0.118306469884989</v>
      </c>
      <c r="Q316" s="26" t="n">
        <f aca="false">IF(P316&lt;=(Datos!$D$23-Datos!$C$23)/(Datos!$E$23-Datos!$C$23),Datos!$C$23+SQRT((Datos!$E$23-Datos!$C$23)*(Datos!$D$23-Datos!$C$23)*P316),Datos!$E$23-SQRT((Datos!$E$23-Datos!$C$23)*(Datos!$E$23-Datos!$D$23)*(1-P316)))</f>
        <v>0.134592862837462</v>
      </c>
      <c r="R316" s="24" t="n">
        <f aca="true">RAND()</f>
        <v>0.0397640744607436</v>
      </c>
      <c r="S316" s="26" t="n">
        <f aca="false">IF(R316&lt;=(Datos!$D$24-Datos!$C$24)/(Datos!$E$24-Datos!$C$24),Datos!$C$24+SQRT((Datos!$E$24-Datos!$C$24)*(Datos!$D$24-Datos!$C$24)*R316),Datos!$E$24-SQRT((Datos!$E$24-Datos!$C$24)*(Datos!$E$24-Datos!$D$24)*(1-R316)))</f>
        <v>0.128460220684435</v>
      </c>
      <c r="T316" s="24" t="n">
        <f aca="true">RAND()</f>
        <v>0.0696230685286353</v>
      </c>
      <c r="U316" s="26" t="n">
        <f aca="false">IF(T316&lt;=(Datos!$D$25-Datos!$C$25)/(Datos!$E$25-Datos!$C$25),Datos!$C$25+SQRT((Datos!$E$25-Datos!$C$25)*(Datos!$D$25-Datos!$C$25)*T316),Datos!$E$25-SQRT((Datos!$E$25-Datos!$C$25)*(Datos!$E$25-Datos!$D$25)*(1-T316)))</f>
        <v>0.162091668367522</v>
      </c>
      <c r="V316" s="24" t="n">
        <f aca="true">RAND()</f>
        <v>0.885248318913681</v>
      </c>
      <c r="W316" s="26" t="n">
        <f aca="false">IF(V316&lt;=(Datos!$D$26-Datos!$C$26)/(Datos!$E$26-Datos!$C$26),Datos!$C$26+SQRT((Datos!$E$26-Datos!$C$26)*(Datos!$D$26-Datos!$C$26)*V316),Datos!$E$26-SQRT((Datos!$E$26-Datos!$C$26)*(Datos!$E$26-Datos!$D$26)*(1-V316)))</f>
        <v>0.229959269379533</v>
      </c>
      <c r="X316" s="24" t="n">
        <f aca="true">RAND()</f>
        <v>0.832169807953419</v>
      </c>
      <c r="Y316" s="26" t="n">
        <f aca="false">IF(X316&lt;=(Datos!$D$27-Datos!$C$27)/(Datos!$E$27-Datos!$C$27),Datos!$C$27+SQRT((Datos!$E$27-Datos!$C$27)*(Datos!$D$27-Datos!$C$27)*X316),Datos!$E$27-SQRT((Datos!$E$27-Datos!$C$27)*(Datos!$E$27-Datos!$D$27)*(1-X316)))</f>
        <v>0.24989546484246</v>
      </c>
      <c r="Z316" s="24" t="n">
        <f aca="false">(1+Q316)</f>
        <v>1.13459286283746</v>
      </c>
      <c r="AA316" s="24" t="n">
        <f aca="false">Z316*(1+S316)</f>
        <v>1.28034291238455</v>
      </c>
      <c r="AB316" s="24" t="n">
        <f aca="false">AA316*(1+U316)</f>
        <v>1.48787583113549</v>
      </c>
      <c r="AC316" s="24" t="n">
        <f aca="false">AB316*(1+W316)</f>
        <v>1.83002667019087</v>
      </c>
      <c r="AD316" s="24" t="n">
        <f aca="false">AC316*(1+Y316)</f>
        <v>2.28734203561232</v>
      </c>
      <c r="AE316" s="23" t="n">
        <f aca="false">E316*Q316</f>
        <v>4084.99728088214</v>
      </c>
      <c r="AF316" s="23" t="n">
        <f aca="false">AE316*(1+S316)</f>
        <v>4609.75693307957</v>
      </c>
      <c r="AG316" s="23" t="n">
        <f aca="false">AF316*(1+U316)</f>
        <v>5356.96012513119</v>
      </c>
      <c r="AH316" s="23" t="n">
        <f aca="false">AG316*(1+W316)</f>
        <v>6588.84276160165</v>
      </c>
      <c r="AI316" s="23" t="n">
        <f aca="false">AH316*(1+Y316)</f>
        <v>8235.36468628598</v>
      </c>
      <c r="AJ316" s="25" t="n">
        <f aca="false">G316*Z316</f>
        <v>49544.0899706407</v>
      </c>
      <c r="AK316" s="25" t="n">
        <f aca="false">I316*AA316</f>
        <v>40389.1552529224</v>
      </c>
      <c r="AL316" s="25" t="n">
        <f aca="false">K316*AB316</f>
        <v>63197.3163638385</v>
      </c>
      <c r="AM316" s="25" t="n">
        <f aca="false">M316*AC316</f>
        <v>66380.5597389944</v>
      </c>
      <c r="AN316" s="25" t="n">
        <f aca="false">O316*AD316</f>
        <v>81896.3867135393</v>
      </c>
      <c r="AO316" s="25" t="n">
        <f aca="false">C316/Datos!$D$8</f>
        <v>13722.4884148725</v>
      </c>
      <c r="AP316" s="25" t="n">
        <f aca="false">AJ316-AO316</f>
        <v>35821.6015557682</v>
      </c>
      <c r="AQ316" s="25" t="n">
        <f aca="false">AK316-AO316</f>
        <v>26666.6668380499</v>
      </c>
      <c r="AR316" s="25" t="n">
        <f aca="false">AL316-AO316</f>
        <v>49474.827948966</v>
      </c>
      <c r="AS316" s="25" t="n">
        <f aca="false">AM316-AO316</f>
        <v>52658.0713241218</v>
      </c>
      <c r="AT316" s="25" t="n">
        <f aca="false">AN316-AO316</f>
        <v>68173.8982986668</v>
      </c>
      <c r="AU316" s="25" t="n">
        <f aca="false">AP316*Datos!$D$6</f>
        <v>17910.8007778841</v>
      </c>
      <c r="AV316" s="25" t="n">
        <f aca="false">AQ316*Datos!$D$6</f>
        <v>13333.3334190249</v>
      </c>
      <c r="AW316" s="25" t="n">
        <f aca="false">AR316*Datos!$D$6</f>
        <v>24737.413974483</v>
      </c>
      <c r="AX316" s="25" t="n">
        <f aca="false">AS316*Datos!$D$6</f>
        <v>26329.0356620609</v>
      </c>
      <c r="AY316" s="25" t="n">
        <f aca="false">AT316*Datos!$D$6</f>
        <v>34086.9491493334</v>
      </c>
      <c r="AZ316" s="25" t="n">
        <f aca="false">AJ316-AU316-AE316</f>
        <v>27548.2919118745</v>
      </c>
      <c r="BA316" s="25" t="n">
        <f aca="false">AK316-AV316-AF316</f>
        <v>22446.0649008179</v>
      </c>
      <c r="BB316" s="25" t="n">
        <f aca="false">AL316-AW316-AG316</f>
        <v>33102.9422642243</v>
      </c>
      <c r="BC316" s="25" t="n">
        <f aca="false">AM316-AX316-AH316</f>
        <v>33462.6813153318</v>
      </c>
      <c r="BD316" s="25" t="n">
        <f aca="false">AN316-AY316-AI316</f>
        <v>39574.0728779199</v>
      </c>
      <c r="BE316" s="25" t="n">
        <f aca="false">AZ316/Z316</f>
        <v>24280.3324559789</v>
      </c>
      <c r="BF316" s="25" t="n">
        <f aca="false">BA316/AA316</f>
        <v>17531.2915654867</v>
      </c>
      <c r="BG316" s="25" t="n">
        <f aca="false">BB316/AB316</f>
        <v>22248.4575469994</v>
      </c>
      <c r="BH316" s="25" t="n">
        <f aca="false">BC316/AC316</f>
        <v>18285.3517166729</v>
      </c>
      <c r="BI316" s="25" t="n">
        <f aca="false">BD316/AD316</f>
        <v>17301.3359007001</v>
      </c>
      <c r="BJ316" s="25" t="n">
        <f aca="false">E316*AD316</f>
        <v>69422.5964062266</v>
      </c>
      <c r="BK316" s="25" t="n">
        <f aca="false">0.2*C316*AD316</f>
        <v>31388.024584541</v>
      </c>
      <c r="BL316" s="25" t="n">
        <f aca="false">BJ316+BK316</f>
        <v>100810.620990768</v>
      </c>
      <c r="BM316" s="25" t="n">
        <f aca="false">BK316*Datos!$D$6</f>
        <v>15694.0122922705</v>
      </c>
      <c r="BN316" s="25" t="n">
        <f aca="false">BL316-BM316</f>
        <v>85116.6086984971</v>
      </c>
      <c r="BO316" s="25" t="n">
        <f aca="false">BN316/AD316</f>
        <v>37212.0161188361</v>
      </c>
      <c r="BP316" s="25" t="n">
        <f aca="false">-(C316+E316)</f>
        <v>-98963.2139857624</v>
      </c>
      <c r="BQ316" s="25" t="n">
        <f aca="false">BE316</f>
        <v>24280.3324559789</v>
      </c>
      <c r="BR316" s="25" t="n">
        <f aca="false">BF316</f>
        <v>17531.2915654867</v>
      </c>
      <c r="BS316" s="25" t="n">
        <f aca="false">BG316</f>
        <v>22248.4575469994</v>
      </c>
      <c r="BT316" s="25" t="n">
        <f aca="false">BH316</f>
        <v>18285.3517166729</v>
      </c>
      <c r="BU316" s="25" t="n">
        <f aca="false">BI316+BO316</f>
        <v>54513.3520195362</v>
      </c>
      <c r="BV316" s="27" t="n">
        <f aca="false">IFERROR(IRR(BP316:BU316,0.1),NA())*100</f>
        <v>10.224894548292</v>
      </c>
    </row>
    <row r="317" customFormat="false" ht="15" hidden="false" customHeight="true" outlineLevel="0" collapsed="false">
      <c r="A317" s="23" t="n">
        <v>316</v>
      </c>
      <c r="B317" s="24" t="n">
        <f aca="true">RAND()</f>
        <v>0.943757997140241</v>
      </c>
      <c r="C317" s="25" t="n">
        <f aca="false">IF(B317&lt;=(Datos!$D$14-Datos!$C$14)/(Datos!$E$14-Datos!$C$14),Datos!$C$14+SQRT((Datos!$E$14-Datos!$C$14)*(Datos!$D$14-Datos!$C$14)*B317),Datos!$E$14-SQRT((Datos!$E$14-Datos!$C$14)*(Datos!$E$14-Datos!$D$14)*(1-B317)))</f>
        <v>91784.7456867295</v>
      </c>
      <c r="D317" s="24" t="n">
        <f aca="true">RAND()</f>
        <v>0.521804465963274</v>
      </c>
      <c r="E317" s="25" t="n">
        <f aca="false">IF(D317&lt;=(Datos!$D$15-Datos!$C$15)/(Datos!$E$15-Datos!$C$15),Datos!$C$15+SQRT((Datos!$E$15-Datos!$C$15)*(Datos!$D$15-Datos!$C$15)*D317),Datos!$E$15-SQRT((Datos!$E$15-Datos!$C$15)*(Datos!$E$15-Datos!$D$15)*(1-D317)))</f>
        <v>31530.6830201303</v>
      </c>
      <c r="F317" s="24" t="n">
        <f aca="true">RAND()</f>
        <v>0.0591002902565223</v>
      </c>
      <c r="G317" s="25" t="n">
        <f aca="false">IF(F317&lt;=(Datos!$D$19-Datos!$C$19)/(Datos!$E$19-Datos!$C$19),Datos!$C$19+SQRT((Datos!$E$19-Datos!$C$19)*(Datos!$D$19-Datos!$C$19)*F317),Datos!$E$19-SQRT((Datos!$E$19-Datos!$C$19)*(Datos!$E$19-Datos!$D$19)*(1-F317)))</f>
        <v>32977.4222976391</v>
      </c>
      <c r="H317" s="24" t="n">
        <f aca="true">RAND()</f>
        <v>0.812325458352095</v>
      </c>
      <c r="I317" s="25" t="n">
        <f aca="false">IF(H317&lt;=(Datos!$D$19-Datos!$C$19)/(Datos!$E$19-Datos!$C$19),Datos!$C$19+SQRT((Datos!$E$19-Datos!$C$19)*(Datos!$D$19-Datos!$C$19)*H317),Datos!$E$19-SQRT((Datos!$E$19-Datos!$C$19)*(Datos!$E$19-Datos!$D$19)*(1-H317)))</f>
        <v>41248.2549895292</v>
      </c>
      <c r="J317" s="24" t="n">
        <f aca="true">RAND()</f>
        <v>0.394019018684519</v>
      </c>
      <c r="K317" s="25" t="n">
        <f aca="false">IF(J317&lt;=(Datos!$D$19-Datos!$C$19)/(Datos!$E$19-Datos!$C$19),Datos!$C$19+SQRT((Datos!$E$19-Datos!$C$19)*(Datos!$D$19-Datos!$C$19)*J317),Datos!$E$19-SQRT((Datos!$E$19-Datos!$C$19)*(Datos!$E$19-Datos!$D$19)*(1-J317)))</f>
        <v>37687.8379797364</v>
      </c>
      <c r="L317" s="24" t="n">
        <f aca="true">RAND()</f>
        <v>0.787981288296851</v>
      </c>
      <c r="M317" s="25" t="n">
        <f aca="false">IF(L317&lt;=(Datos!$D$19-Datos!$C$19)/(Datos!$E$19-Datos!$C$19),Datos!$C$19+SQRT((Datos!$E$19-Datos!$C$19)*(Datos!$D$19-Datos!$C$19)*L317),Datos!$E$19-SQRT((Datos!$E$19-Datos!$C$19)*(Datos!$E$19-Datos!$D$19)*(1-L317)))</f>
        <v>41012.3436234128</v>
      </c>
      <c r="N317" s="24" t="n">
        <f aca="true">RAND()</f>
        <v>0.841103353598946</v>
      </c>
      <c r="O317" s="25" t="n">
        <f aca="false">IF(N317&lt;=(Datos!$D$19-Datos!$C$19)/(Datos!$E$19-Datos!$C$19),Datos!$C$19+SQRT((Datos!$E$19-Datos!$C$19)*(Datos!$D$19-Datos!$C$19)*N317),Datos!$E$19-SQRT((Datos!$E$19-Datos!$C$19)*(Datos!$E$19-Datos!$D$19)*(1-N317)))</f>
        <v>41547.8632008452</v>
      </c>
      <c r="P317" s="24" t="n">
        <f aca="true">RAND()</f>
        <v>0.378001416447183</v>
      </c>
      <c r="Q317" s="26" t="n">
        <f aca="false">IF(P317&lt;=(Datos!$D$23-Datos!$C$23)/(Datos!$E$23-Datos!$C$23),Datos!$C$23+SQRT((Datos!$E$23-Datos!$C$23)*(Datos!$D$23-Datos!$C$23)*P317),Datos!$E$23-SQRT((Datos!$E$23-Datos!$C$23)*(Datos!$E$23-Datos!$D$23)*(1-P317)))</f>
        <v>0.146084527015166</v>
      </c>
      <c r="R317" s="24" t="n">
        <f aca="true">RAND()</f>
        <v>0.838865781709802</v>
      </c>
      <c r="S317" s="26" t="n">
        <f aca="false">IF(R317&lt;=(Datos!$D$24-Datos!$C$24)/(Datos!$E$24-Datos!$C$24),Datos!$C$24+SQRT((Datos!$E$24-Datos!$C$24)*(Datos!$D$24-Datos!$C$24)*R317),Datos!$E$24-SQRT((Datos!$E$24-Datos!$C$24)*(Datos!$E$24-Datos!$D$24)*(1-R317)))</f>
        <v>0.162969392467608</v>
      </c>
      <c r="T317" s="24" t="n">
        <f aca="true">RAND()</f>
        <v>0.166801827957149</v>
      </c>
      <c r="U317" s="26" t="n">
        <f aca="false">IF(T317&lt;=(Datos!$D$25-Datos!$C$25)/(Datos!$E$25-Datos!$C$25),Datos!$C$25+SQRT((Datos!$E$25-Datos!$C$25)*(Datos!$D$25-Datos!$C$25)*T317),Datos!$E$25-SQRT((Datos!$E$25-Datos!$C$25)*(Datos!$E$25-Datos!$D$25)*(1-T317)))</f>
        <v>0.168715871305125</v>
      </c>
      <c r="V317" s="24" t="n">
        <f aca="true">RAND()</f>
        <v>0.626977080403029</v>
      </c>
      <c r="W317" s="26" t="n">
        <f aca="false">IF(V317&lt;=(Datos!$D$26-Datos!$C$26)/(Datos!$E$26-Datos!$C$26),Datos!$C$26+SQRT((Datos!$E$26-Datos!$C$26)*(Datos!$D$26-Datos!$C$26)*V317),Datos!$E$26-SQRT((Datos!$E$26-Datos!$C$26)*(Datos!$E$26-Datos!$D$26)*(1-V317)))</f>
        <v>0.213867186400871</v>
      </c>
      <c r="X317" s="24" t="n">
        <f aca="true">RAND()</f>
        <v>0.653541041697765</v>
      </c>
      <c r="Y317" s="26" t="n">
        <f aca="false">IF(X317&lt;=(Datos!$D$27-Datos!$C$27)/(Datos!$E$27-Datos!$C$27),Datos!$C$27+SQRT((Datos!$E$27-Datos!$C$27)*(Datos!$D$27-Datos!$C$27)*X317),Datos!$E$27-SQRT((Datos!$E$27-Datos!$C$27)*(Datos!$E$27-Datos!$D$27)*(1-X317)))</f>
        <v>0.236746348421988</v>
      </c>
      <c r="Z317" s="24" t="n">
        <f aca="false">(1+Q317)</f>
        <v>1.14608452701517</v>
      </c>
      <c r="AA317" s="24" t="n">
        <f aca="false">Z317*(1+S317)</f>
        <v>1.33286122609935</v>
      </c>
      <c r="AB317" s="24" t="n">
        <f aca="false">AA317*(1+U317)</f>
        <v>1.55773606918952</v>
      </c>
      <c r="AC317" s="24" t="n">
        <f aca="false">AB317*(1+W317)</f>
        <v>1.89088469946224</v>
      </c>
      <c r="AD317" s="24" t="n">
        <f aca="false">AC317*(1+Y317)</f>
        <v>2.33854474734693</v>
      </c>
      <c r="AE317" s="23" t="n">
        <f aca="false">E317*Q317</f>
        <v>4606.14491546087</v>
      </c>
      <c r="AF317" s="23" t="n">
        <f aca="false">AE317*(1+S317)</f>
        <v>5356.80555395129</v>
      </c>
      <c r="AG317" s="23" t="n">
        <f aca="false">AF317*(1+U317)</f>
        <v>6260.58367039831</v>
      </c>
      <c r="AH317" s="23" t="n">
        <f aca="false">AG317*(1+W317)</f>
        <v>7599.51708521364</v>
      </c>
      <c r="AI317" s="23" t="n">
        <f aca="false">AH317*(1+Y317)</f>
        <v>9398.67500490848</v>
      </c>
      <c r="AJ317" s="25" t="n">
        <f aca="false">G317*Z317</f>
        <v>37794.9134361691</v>
      </c>
      <c r="AK317" s="25" t="n">
        <f aca="false">I317*AA317</f>
        <v>54978.1997198026</v>
      </c>
      <c r="AL317" s="25" t="n">
        <f aca="false">K317*AB317</f>
        <v>58707.7045908063</v>
      </c>
      <c r="AM317" s="25" t="n">
        <f aca="false">M317*AC317</f>
        <v>77549.6130465991</v>
      </c>
      <c r="AN317" s="25" t="n">
        <f aca="false">O317*AD317</f>
        <v>97161.5372518254</v>
      </c>
      <c r="AO317" s="25" t="n">
        <f aca="false">C317/Datos!$D$8</f>
        <v>18356.9491373459</v>
      </c>
      <c r="AP317" s="25" t="n">
        <f aca="false">AJ317-AO317</f>
        <v>19437.9642988232</v>
      </c>
      <c r="AQ317" s="25" t="n">
        <f aca="false">AK317-AO317</f>
        <v>36621.2505824567</v>
      </c>
      <c r="AR317" s="25" t="n">
        <f aca="false">AL317-AO317</f>
        <v>40350.7554534604</v>
      </c>
      <c r="AS317" s="25" t="n">
        <f aca="false">AM317-AO317</f>
        <v>59192.6639092532</v>
      </c>
      <c r="AT317" s="25" t="n">
        <f aca="false">AN317-AO317</f>
        <v>78804.5881144795</v>
      </c>
      <c r="AU317" s="25" t="n">
        <f aca="false">AP317*Datos!$D$6</f>
        <v>9718.98214941159</v>
      </c>
      <c r="AV317" s="25" t="n">
        <f aca="false">AQ317*Datos!$D$6</f>
        <v>18310.6252912284</v>
      </c>
      <c r="AW317" s="25" t="n">
        <f aca="false">AR317*Datos!$D$6</f>
        <v>20175.3777267302</v>
      </c>
      <c r="AX317" s="25" t="n">
        <f aca="false">AS317*Datos!$D$6</f>
        <v>29596.3319546266</v>
      </c>
      <c r="AY317" s="25" t="n">
        <f aca="false">AT317*Datos!$D$6</f>
        <v>39402.2940572398</v>
      </c>
      <c r="AZ317" s="25" t="n">
        <f aca="false">AJ317-AU317-AE317</f>
        <v>23469.7863712966</v>
      </c>
      <c r="BA317" s="25" t="n">
        <f aca="false">AK317-AV317-AF317</f>
        <v>31310.768874623</v>
      </c>
      <c r="BB317" s="25" t="n">
        <f aca="false">AL317-AW317-AG317</f>
        <v>32271.7431936778</v>
      </c>
      <c r="BC317" s="25" t="n">
        <f aca="false">AM317-AX317-AH317</f>
        <v>40353.7640067589</v>
      </c>
      <c r="BD317" s="25" t="n">
        <f aca="false">AN317-AY317-AI317</f>
        <v>48360.5681896772</v>
      </c>
      <c r="BE317" s="25" t="n">
        <f aca="false">AZ317/Z317</f>
        <v>20478.2333397526</v>
      </c>
      <c r="BF317" s="25" t="n">
        <f aca="false">BA317/AA317</f>
        <v>23491.3944989266</v>
      </c>
      <c r="BG317" s="25" t="n">
        <f aca="false">BB317/AB317</f>
        <v>20717.0802756519</v>
      </c>
      <c r="BH317" s="25" t="n">
        <f aca="false">BC317/AC317</f>
        <v>21341.2081753241</v>
      </c>
      <c r="BI317" s="25" t="n">
        <f aca="false">BD317/AD317</f>
        <v>20679.7702907083</v>
      </c>
      <c r="BJ317" s="25" t="n">
        <f aca="false">E317*AD317</f>
        <v>73735.9131569869</v>
      </c>
      <c r="BK317" s="25" t="n">
        <f aca="false">0.2*C317*AD317</f>
        <v>42928.5469824551</v>
      </c>
      <c r="BL317" s="25" t="n">
        <f aca="false">BJ317+BK317</f>
        <v>116664.460139442</v>
      </c>
      <c r="BM317" s="25" t="n">
        <f aca="false">BK317*Datos!$D$6</f>
        <v>21464.2734912275</v>
      </c>
      <c r="BN317" s="25" t="n">
        <f aca="false">BL317-BM317</f>
        <v>95200.1866482144</v>
      </c>
      <c r="BO317" s="25" t="n">
        <f aca="false">BN317/AD317</f>
        <v>40709.1575888033</v>
      </c>
      <c r="BP317" s="25" t="n">
        <f aca="false">-(C317+E317)</f>
        <v>-123315.42870686</v>
      </c>
      <c r="BQ317" s="25" t="n">
        <f aca="false">BE317</f>
        <v>20478.2333397526</v>
      </c>
      <c r="BR317" s="25" t="n">
        <f aca="false">BF317</f>
        <v>23491.3944989266</v>
      </c>
      <c r="BS317" s="25" t="n">
        <f aca="false">BG317</f>
        <v>20717.0802756519</v>
      </c>
      <c r="BT317" s="25" t="n">
        <f aca="false">BH317</f>
        <v>21341.2081753241</v>
      </c>
      <c r="BU317" s="25" t="n">
        <f aca="false">BI317+BO317</f>
        <v>61388.9278795116</v>
      </c>
      <c r="BV317" s="27" t="n">
        <f aca="false">IFERROR(IRR(BP317:BU317,0.1),NA())*100</f>
        <v>5.25974552731867</v>
      </c>
    </row>
    <row r="318" customFormat="false" ht="15" hidden="false" customHeight="true" outlineLevel="0" collapsed="false">
      <c r="A318" s="23" t="n">
        <v>317</v>
      </c>
      <c r="B318" s="24" t="n">
        <f aca="true">RAND()</f>
        <v>0.17667072721336</v>
      </c>
      <c r="C318" s="25" t="n">
        <f aca="false">IF(B318&lt;=(Datos!$D$14-Datos!$C$14)/(Datos!$E$14-Datos!$C$14),Datos!$C$14+SQRT((Datos!$E$14-Datos!$C$14)*(Datos!$D$14-Datos!$C$14)*B318),Datos!$E$14-SQRT((Datos!$E$14-Datos!$C$14)*(Datos!$E$14-Datos!$D$14)*(1-B318)))</f>
        <v>68406.443414747</v>
      </c>
      <c r="D318" s="24" t="n">
        <f aca="true">RAND()</f>
        <v>0.293869655650505</v>
      </c>
      <c r="E318" s="25" t="n">
        <f aca="false">IF(D318&lt;=(Datos!$D$15-Datos!$C$15)/(Datos!$E$15-Datos!$C$15),Datos!$C$15+SQRT((Datos!$E$15-Datos!$C$15)*(Datos!$D$15-Datos!$C$15)*D318),Datos!$E$15-SQRT((Datos!$E$15-Datos!$C$15)*(Datos!$E$15-Datos!$D$15)*(1-D318)))</f>
        <v>29694.7017129726</v>
      </c>
      <c r="F318" s="24" t="n">
        <f aca="true">RAND()</f>
        <v>0.778998361912427</v>
      </c>
      <c r="G318" s="25" t="n">
        <f aca="false">IF(F318&lt;=(Datos!$D$19-Datos!$C$19)/(Datos!$E$19-Datos!$C$19),Datos!$C$19+SQRT((Datos!$E$19-Datos!$C$19)*(Datos!$D$19-Datos!$C$19)*F318),Datos!$E$19-SQRT((Datos!$E$19-Datos!$C$19)*(Datos!$E$19-Datos!$D$19)*(1-F318)))</f>
        <v>40928.7443145182</v>
      </c>
      <c r="H318" s="24" t="n">
        <f aca="true">RAND()</f>
        <v>0.152111257428354</v>
      </c>
      <c r="I318" s="25" t="n">
        <f aca="false">IF(H318&lt;=(Datos!$D$19-Datos!$C$19)/(Datos!$E$19-Datos!$C$19),Datos!$C$19+SQRT((Datos!$E$19-Datos!$C$19)*(Datos!$D$19-Datos!$C$19)*H318),Datos!$E$19-SQRT((Datos!$E$19-Datos!$C$19)*(Datos!$E$19-Datos!$D$19)*(1-H318)))</f>
        <v>34776.6817576905</v>
      </c>
      <c r="J318" s="24" t="n">
        <f aca="true">RAND()</f>
        <v>0.349258092649304</v>
      </c>
      <c r="K318" s="25" t="n">
        <f aca="false">IF(J318&lt;=(Datos!$D$19-Datos!$C$19)/(Datos!$E$19-Datos!$C$19),Datos!$C$19+SQRT((Datos!$E$19-Datos!$C$19)*(Datos!$D$19-Datos!$C$19)*J318),Datos!$E$19-SQRT((Datos!$E$19-Datos!$C$19)*(Datos!$E$19-Datos!$D$19)*(1-J318)))</f>
        <v>37238.0048285004</v>
      </c>
      <c r="L318" s="24" t="n">
        <f aca="true">RAND()</f>
        <v>0.162694694067438</v>
      </c>
      <c r="M318" s="25" t="n">
        <f aca="false">IF(L318&lt;=(Datos!$D$19-Datos!$C$19)/(Datos!$E$19-Datos!$C$19),Datos!$C$19+SQRT((Datos!$E$19-Datos!$C$19)*(Datos!$D$19-Datos!$C$19)*L318),Datos!$E$19-SQRT((Datos!$E$19-Datos!$C$19)*(Datos!$E$19-Datos!$D$19)*(1-L318)))</f>
        <v>34940.0611443702</v>
      </c>
      <c r="N318" s="24" t="n">
        <f aca="true">RAND()</f>
        <v>0.856151000201222</v>
      </c>
      <c r="O318" s="25" t="n">
        <f aca="false">IF(N318&lt;=(Datos!$D$19-Datos!$C$19)/(Datos!$E$19-Datos!$C$19),Datos!$C$19+SQRT((Datos!$E$19-Datos!$C$19)*(Datos!$D$19-Datos!$C$19)*N318),Datos!$E$19-SQRT((Datos!$E$19-Datos!$C$19)*(Datos!$E$19-Datos!$D$19)*(1-N318)))</f>
        <v>41715.3881530829</v>
      </c>
      <c r="P318" s="24" t="n">
        <f aca="true">RAND()</f>
        <v>0.310945463382966</v>
      </c>
      <c r="Q318" s="26" t="n">
        <f aca="false">IF(P318&lt;=(Datos!$D$23-Datos!$C$23)/(Datos!$E$23-Datos!$C$23),Datos!$C$23+SQRT((Datos!$E$23-Datos!$C$23)*(Datos!$D$23-Datos!$C$23)*P318),Datos!$E$23-SQRT((Datos!$E$23-Datos!$C$23)*(Datos!$E$23-Datos!$D$23)*(1-P318)))</f>
        <v>0.143658018388896</v>
      </c>
      <c r="R318" s="24" t="n">
        <f aca="true">RAND()</f>
        <v>0.520242597819669</v>
      </c>
      <c r="S318" s="26" t="n">
        <f aca="false">IF(R318&lt;=(Datos!$D$24-Datos!$C$24)/(Datos!$E$24-Datos!$C$24),Datos!$C$24+SQRT((Datos!$E$24-Datos!$C$24)*(Datos!$D$24-Datos!$C$24)*R318),Datos!$E$24-SQRT((Datos!$E$24-Datos!$C$24)*(Datos!$E$24-Datos!$D$24)*(1-R318)))</f>
        <v>0.150613552036277</v>
      </c>
      <c r="T318" s="24" t="n">
        <f aca="true">RAND()</f>
        <v>0.604672010764308</v>
      </c>
      <c r="U318" s="26" t="n">
        <f aca="false">IF(T318&lt;=(Datos!$D$25-Datos!$C$25)/(Datos!$E$25-Datos!$C$25),Datos!$C$25+SQRT((Datos!$E$25-Datos!$C$25)*(Datos!$D$25-Datos!$C$25)*T318),Datos!$E$25-SQRT((Datos!$E$25-Datos!$C$25)*(Datos!$E$25-Datos!$D$25)*(1-T318)))</f>
        <v>0.18672961722703</v>
      </c>
      <c r="V318" s="24" t="n">
        <f aca="true">RAND()</f>
        <v>0.273075394475982</v>
      </c>
      <c r="W318" s="26" t="n">
        <f aca="false">IF(V318&lt;=(Datos!$D$26-Datos!$C$26)/(Datos!$E$26-Datos!$C$26),Datos!$C$26+SQRT((Datos!$E$26-Datos!$C$26)*(Datos!$D$26-Datos!$C$26)*V318),Datos!$E$26-SQRT((Datos!$E$26-Datos!$C$26)*(Datos!$E$26-Datos!$D$26)*(1-V318)))</f>
        <v>0.199552635430202</v>
      </c>
      <c r="X318" s="24" t="n">
        <f aca="true">RAND()</f>
        <v>0.130473978107142</v>
      </c>
      <c r="Y318" s="26" t="n">
        <f aca="false">IF(X318&lt;=(Datos!$D$27-Datos!$C$27)/(Datos!$E$27-Datos!$C$27),Datos!$C$27+SQRT((Datos!$E$27-Datos!$C$27)*(Datos!$D$27-Datos!$C$27)*X318),Datos!$E$27-SQRT((Datos!$E$27-Datos!$C$27)*(Datos!$E$27-Datos!$D$27)*(1-X318)))</f>
        <v>0.20876911667845</v>
      </c>
      <c r="Z318" s="24" t="n">
        <f aca="false">(1+Q318)</f>
        <v>1.1436580183889</v>
      </c>
      <c r="AA318" s="24" t="n">
        <f aca="false">Z318*(1+S318)</f>
        <v>1.31590841485322</v>
      </c>
      <c r="AB318" s="24" t="n">
        <f aca="false">AA318*(1+U318)</f>
        <v>1.56162748946459</v>
      </c>
      <c r="AC318" s="24" t="n">
        <f aca="false">AB318*(1+W318)</f>
        <v>1.87325437054749</v>
      </c>
      <c r="AD318" s="24" t="n">
        <f aca="false">AC318*(1+Y318)</f>
        <v>2.26433203080074</v>
      </c>
      <c r="AE318" s="23" t="n">
        <f aca="false">E318*Q318</f>
        <v>4265.882004735</v>
      </c>
      <c r="AF318" s="23" t="n">
        <f aca="false">AE318*(1+S318)</f>
        <v>4908.38164603577</v>
      </c>
      <c r="AG318" s="23" t="n">
        <f aca="false">AF318*(1+U318)</f>
        <v>5824.92187200421</v>
      </c>
      <c r="AH318" s="23" t="n">
        <f aca="false">AG318*(1+W318)</f>
        <v>6987.30038273767</v>
      </c>
      <c r="AI318" s="23" t="n">
        <f aca="false">AH318*(1+Y318)</f>
        <v>8446.03291160881</v>
      </c>
      <c r="AJ318" s="25" t="n">
        <f aca="false">G318*Z318</f>
        <v>46808.4866178877</v>
      </c>
      <c r="AK318" s="25" t="n">
        <f aca="false">I318*AA318</f>
        <v>45762.9281656173</v>
      </c>
      <c r="AL318" s="25" t="n">
        <f aca="false">K318*AB318</f>
        <v>58151.8919930013</v>
      </c>
      <c r="AM318" s="25" t="n">
        <f aca="false">M318*AC318</f>
        <v>65451.6222458881</v>
      </c>
      <c r="AN318" s="25" t="n">
        <f aca="false">O318*AD318</f>
        <v>94457.4895723113</v>
      </c>
      <c r="AO318" s="25" t="n">
        <f aca="false">C318/Datos!$D$8</f>
        <v>13681.2886829494</v>
      </c>
      <c r="AP318" s="25" t="n">
        <f aca="false">AJ318-AO318</f>
        <v>33127.1979349383</v>
      </c>
      <c r="AQ318" s="25" t="n">
        <f aca="false">AK318-AO318</f>
        <v>32081.6394826679</v>
      </c>
      <c r="AR318" s="25" t="n">
        <f aca="false">AL318-AO318</f>
        <v>44470.6033100519</v>
      </c>
      <c r="AS318" s="25" t="n">
        <f aca="false">AM318-AO318</f>
        <v>51770.3335629387</v>
      </c>
      <c r="AT318" s="25" t="n">
        <f aca="false">AN318-AO318</f>
        <v>80776.2008893619</v>
      </c>
      <c r="AU318" s="25" t="n">
        <f aca="false">AP318*Datos!$D$6</f>
        <v>16563.5989674691</v>
      </c>
      <c r="AV318" s="25" t="n">
        <f aca="false">AQ318*Datos!$D$6</f>
        <v>16040.8197413339</v>
      </c>
      <c r="AW318" s="25" t="n">
        <f aca="false">AR318*Datos!$D$6</f>
        <v>22235.3016550259</v>
      </c>
      <c r="AX318" s="25" t="n">
        <f aca="false">AS318*Datos!$D$6</f>
        <v>25885.1667814693</v>
      </c>
      <c r="AY318" s="25" t="n">
        <f aca="false">AT318*Datos!$D$6</f>
        <v>40388.1004446809</v>
      </c>
      <c r="AZ318" s="25" t="n">
        <f aca="false">AJ318-AU318-AE318</f>
        <v>25979.0056456835</v>
      </c>
      <c r="BA318" s="25" t="n">
        <f aca="false">AK318-AV318-AF318</f>
        <v>24813.7267782476</v>
      </c>
      <c r="BB318" s="25" t="n">
        <f aca="false">AL318-AW318-AG318</f>
        <v>30091.6684659711</v>
      </c>
      <c r="BC318" s="25" t="n">
        <f aca="false">AM318-AX318-AH318</f>
        <v>32579.1550816811</v>
      </c>
      <c r="BD318" s="25" t="n">
        <f aca="false">AN318-AY318-AI318</f>
        <v>45623.3562160215</v>
      </c>
      <c r="BE318" s="25" t="n">
        <f aca="false">AZ318/Z318</f>
        <v>22715.7115396095</v>
      </c>
      <c r="BF318" s="25" t="n">
        <f aca="false">BA318/AA318</f>
        <v>18856.7277921203</v>
      </c>
      <c r="BG318" s="25" t="n">
        <f aca="false">BB318/AB318</f>
        <v>19269.4279967422</v>
      </c>
      <c r="BH318" s="25" t="n">
        <f aca="false">BC318/AC318</f>
        <v>17391.7411291875</v>
      </c>
      <c r="BI318" s="25" t="n">
        <f aca="false">BD318/AD318</f>
        <v>20148.7041632705</v>
      </c>
      <c r="BJ318" s="25" t="n">
        <f aca="false">E318*AD318</f>
        <v>67238.6642337575</v>
      </c>
      <c r="BK318" s="25" t="n">
        <f aca="false">0.2*C318*AD318</f>
        <v>30978.980187434</v>
      </c>
      <c r="BL318" s="25" t="n">
        <f aca="false">BJ318+BK318</f>
        <v>98217.6444211915</v>
      </c>
      <c r="BM318" s="25" t="n">
        <f aca="false">BK318*Datos!$D$6</f>
        <v>15489.490093717</v>
      </c>
      <c r="BN318" s="25" t="n">
        <f aca="false">BL318-BM318</f>
        <v>82728.1543274745</v>
      </c>
      <c r="BO318" s="25" t="n">
        <f aca="false">BN318/AD318</f>
        <v>36535.3460544473</v>
      </c>
      <c r="BP318" s="25" t="n">
        <f aca="false">-(C318+E318)</f>
        <v>-98101.1451277196</v>
      </c>
      <c r="BQ318" s="25" t="n">
        <f aca="false">BE318</f>
        <v>22715.7115396095</v>
      </c>
      <c r="BR318" s="25" t="n">
        <f aca="false">BF318</f>
        <v>18856.7277921203</v>
      </c>
      <c r="BS318" s="25" t="n">
        <f aca="false">BG318</f>
        <v>19269.4279967422</v>
      </c>
      <c r="BT318" s="25" t="n">
        <f aca="false">BH318</f>
        <v>17391.7411291875</v>
      </c>
      <c r="BU318" s="25" t="n">
        <f aca="false">BI318+BO318</f>
        <v>56684.0502177178</v>
      </c>
      <c r="BV318" s="27" t="n">
        <f aca="false">IFERROR(IRR(BP318:BU318,0.1),NA())*100</f>
        <v>9.89194354318478</v>
      </c>
    </row>
    <row r="319" customFormat="false" ht="15" hidden="false" customHeight="true" outlineLevel="0" collapsed="false">
      <c r="A319" s="23" t="n">
        <v>318</v>
      </c>
      <c r="B319" s="24" t="n">
        <f aca="true">RAND()</f>
        <v>0.157995990595091</v>
      </c>
      <c r="C319" s="25" t="n">
        <f aca="false">IF(B319&lt;=(Datos!$D$14-Datos!$C$14)/(Datos!$E$14-Datos!$C$14),Datos!$C$14+SQRT((Datos!$E$14-Datos!$C$14)*(Datos!$D$14-Datos!$C$14)*B319),Datos!$E$14-SQRT((Datos!$E$14-Datos!$C$14)*(Datos!$E$14-Datos!$D$14)*(1-B319)))</f>
        <v>67949.7418975736</v>
      </c>
      <c r="D319" s="24" t="n">
        <f aca="true">RAND()</f>
        <v>0.146139454549057</v>
      </c>
      <c r="E319" s="25" t="n">
        <f aca="false">IF(D319&lt;=(Datos!$D$15-Datos!$C$15)/(Datos!$E$15-Datos!$C$15),Datos!$C$15+SQRT((Datos!$E$15-Datos!$C$15)*(Datos!$D$15-Datos!$C$15)*D319),Datos!$E$15-SQRT((Datos!$E$15-Datos!$C$15)*(Datos!$E$15-Datos!$D$15)*(1-D319)))</f>
        <v>28310.6584075044</v>
      </c>
      <c r="F319" s="24" t="n">
        <f aca="true">RAND()</f>
        <v>0.743346064805914</v>
      </c>
      <c r="G319" s="25" t="n">
        <f aca="false">IF(F319&lt;=(Datos!$D$19-Datos!$C$19)/(Datos!$E$19-Datos!$C$19),Datos!$C$19+SQRT((Datos!$E$19-Datos!$C$19)*(Datos!$D$19-Datos!$C$19)*F319),Datos!$E$19-SQRT((Datos!$E$19-Datos!$C$19)*(Datos!$E$19-Datos!$D$19)*(1-F319)))</f>
        <v>40612.6266241</v>
      </c>
      <c r="H319" s="24" t="n">
        <f aca="true">RAND()</f>
        <v>0.315102550297473</v>
      </c>
      <c r="I319" s="25" t="n">
        <f aca="false">IF(H319&lt;=(Datos!$D$19-Datos!$C$19)/(Datos!$E$19-Datos!$C$19),Datos!$C$19+SQRT((Datos!$E$19-Datos!$C$19)*(Datos!$D$19-Datos!$C$19)*H319),Datos!$E$19-SQRT((Datos!$E$19-Datos!$C$19)*(Datos!$E$19-Datos!$D$19)*(1-H319)))</f>
        <v>36874.9823668589</v>
      </c>
      <c r="J319" s="24" t="n">
        <f aca="true">RAND()</f>
        <v>0.988949708506761</v>
      </c>
      <c r="K319" s="25" t="n">
        <f aca="false">IF(J319&lt;=(Datos!$D$19-Datos!$C$19)/(Datos!$E$19-Datos!$C$19),Datos!$C$19+SQRT((Datos!$E$19-Datos!$C$19)*(Datos!$D$19-Datos!$C$19)*J319),Datos!$E$19-SQRT((Datos!$E$19-Datos!$C$19)*(Datos!$E$19-Datos!$D$19)*(1-J319)))</f>
        <v>44089.6309199051</v>
      </c>
      <c r="L319" s="24" t="n">
        <f aca="true">RAND()</f>
        <v>0.660449931017701</v>
      </c>
      <c r="M319" s="25" t="n">
        <f aca="false">IF(L319&lt;=(Datos!$D$19-Datos!$C$19)/(Datos!$E$19-Datos!$C$19),Datos!$C$19+SQRT((Datos!$E$19-Datos!$C$19)*(Datos!$D$19-Datos!$C$19)*L319),Datos!$E$19-SQRT((Datos!$E$19-Datos!$C$19)*(Datos!$E$19-Datos!$D$19)*(1-L319)))</f>
        <v>39953.265275911</v>
      </c>
      <c r="N319" s="24" t="n">
        <f aca="true">RAND()</f>
        <v>0.272098106796547</v>
      </c>
      <c r="O319" s="25" t="n">
        <f aca="false">IF(N319&lt;=(Datos!$D$19-Datos!$C$19)/(Datos!$E$19-Datos!$C$19),Datos!$C$19+SQRT((Datos!$E$19-Datos!$C$19)*(Datos!$D$19-Datos!$C$19)*N319),Datos!$E$19-SQRT((Datos!$E$19-Datos!$C$19)*(Datos!$E$19-Datos!$D$19)*(1-N319)))</f>
        <v>36388.6396063233</v>
      </c>
      <c r="P319" s="24" t="n">
        <f aca="true">RAND()</f>
        <v>0.513523952992173</v>
      </c>
      <c r="Q319" s="26" t="n">
        <f aca="false">IF(P319&lt;=(Datos!$D$23-Datos!$C$23)/(Datos!$E$23-Datos!$C$23),Datos!$C$23+SQRT((Datos!$E$23-Datos!$C$23)*(Datos!$D$23-Datos!$C$23)*P319),Datos!$E$23-SQRT((Datos!$E$23-Datos!$C$23)*(Datos!$E$23-Datos!$D$23)*(1-P319)))</f>
        <v>0.150408499791087</v>
      </c>
      <c r="R319" s="24" t="n">
        <f aca="true">RAND()</f>
        <v>0.641735796688879</v>
      </c>
      <c r="S319" s="26" t="n">
        <f aca="false">IF(R319&lt;=(Datos!$D$24-Datos!$C$24)/(Datos!$E$24-Datos!$C$24),Datos!$C$24+SQRT((Datos!$E$24-Datos!$C$24)*(Datos!$D$24-Datos!$C$24)*R319),Datos!$E$24-SQRT((Datos!$E$24-Datos!$C$24)*(Datos!$E$24-Datos!$D$24)*(1-R319)))</f>
        <v>0.154605599712535</v>
      </c>
      <c r="T319" s="24" t="n">
        <f aca="true">RAND()</f>
        <v>0.024871284707301</v>
      </c>
      <c r="U319" s="26" t="n">
        <f aca="false">IF(T319&lt;=(Datos!$D$25-Datos!$C$25)/(Datos!$E$25-Datos!$C$25),Datos!$C$25+SQRT((Datos!$E$25-Datos!$C$25)*(Datos!$D$25-Datos!$C$25)*T319),Datos!$E$25-SQRT((Datos!$E$25-Datos!$C$25)*(Datos!$E$25-Datos!$D$25)*(1-T319)))</f>
        <v>0.157227011684322</v>
      </c>
      <c r="V319" s="24" t="n">
        <f aca="true">RAND()</f>
        <v>0.930734020693096</v>
      </c>
      <c r="W319" s="26" t="n">
        <f aca="false">IF(V319&lt;=(Datos!$D$26-Datos!$C$26)/(Datos!$E$26-Datos!$C$26),Datos!$C$26+SQRT((Datos!$E$26-Datos!$C$26)*(Datos!$D$26-Datos!$C$26)*V319),Datos!$E$26-SQRT((Datos!$E$26-Datos!$C$26)*(Datos!$E$26-Datos!$D$26)*(1-V319)))</f>
        <v>0.234429806437486</v>
      </c>
      <c r="X319" s="24" t="n">
        <f aca="true">RAND()</f>
        <v>0.163124735454806</v>
      </c>
      <c r="Y319" s="26" t="n">
        <f aca="false">IF(X319&lt;=(Datos!$D$27-Datos!$C$27)/(Datos!$E$27-Datos!$C$27),Datos!$C$27+SQRT((Datos!$E$27-Datos!$C$27)*(Datos!$D$27-Datos!$C$27)*X319),Datos!$E$27-SQRT((Datos!$E$27-Datos!$C$27)*(Datos!$E$27-Datos!$D$27)*(1-X319)))</f>
        <v>0.21098658585211</v>
      </c>
      <c r="Z319" s="24" t="n">
        <f aca="false">(1+Q319)</f>
        <v>1.15040849979109</v>
      </c>
      <c r="AA319" s="24" t="n">
        <f aca="false">Z319*(1+S319)</f>
        <v>1.32826809581569</v>
      </c>
      <c r="AB319" s="24" t="n">
        <f aca="false">AA319*(1+U319)</f>
        <v>1.53710771923641</v>
      </c>
      <c r="AC319" s="24" t="n">
        <f aca="false">AB319*(1+W319)</f>
        <v>1.89745158433057</v>
      </c>
      <c r="AD319" s="24" t="n">
        <f aca="false">AC319*(1+Y319)</f>
        <v>2.29778841592815</v>
      </c>
      <c r="AE319" s="23" t="n">
        <f aca="false">E319*Q319</f>
        <v>4258.16365917066</v>
      </c>
      <c r="AF319" s="23" t="n">
        <f aca="false">AE319*(1+S319)</f>
        <v>4916.49960537086</v>
      </c>
      <c r="AG319" s="23" t="n">
        <f aca="false">AF319*(1+U319)</f>
        <v>5689.50614627047</v>
      </c>
      <c r="AH319" s="23" t="n">
        <f aca="false">AG319*(1+W319)</f>
        <v>7023.29597086554</v>
      </c>
      <c r="AI319" s="23" t="n">
        <f aca="false">AH319*(1+Y319)</f>
        <v>8505.11720918734</v>
      </c>
      <c r="AJ319" s="25" t="n">
        <f aca="false">G319*Z319</f>
        <v>46721.1108672064</v>
      </c>
      <c r="AK319" s="25" t="n">
        <f aca="false">I319*AA319</f>
        <v>48979.8626116647</v>
      </c>
      <c r="AL319" s="25" t="n">
        <f aca="false">K319*AB319</f>
        <v>67770.5120252704</v>
      </c>
      <c r="AM319" s="25" t="n">
        <f aca="false">M319*AC319</f>
        <v>75809.3864969567</v>
      </c>
      <c r="AN319" s="25" t="n">
        <f aca="false">O319*AD319</f>
        <v>83613.3945587939</v>
      </c>
      <c r="AO319" s="25" t="n">
        <f aca="false">C319/Datos!$D$8</f>
        <v>13589.9483795147</v>
      </c>
      <c r="AP319" s="25" t="n">
        <f aca="false">AJ319-AO319</f>
        <v>33131.1624876917</v>
      </c>
      <c r="AQ319" s="25" t="n">
        <f aca="false">AK319-AO319</f>
        <v>35389.9142321499</v>
      </c>
      <c r="AR319" s="25" t="n">
        <f aca="false">AL319-AO319</f>
        <v>54180.5636457557</v>
      </c>
      <c r="AS319" s="25" t="n">
        <f aca="false">AM319-AO319</f>
        <v>62219.438117442</v>
      </c>
      <c r="AT319" s="25" t="n">
        <f aca="false">AN319-AO319</f>
        <v>70023.4461792792</v>
      </c>
      <c r="AU319" s="25" t="n">
        <f aca="false">AP319*Datos!$D$6</f>
        <v>16565.5812438458</v>
      </c>
      <c r="AV319" s="25" t="n">
        <f aca="false">AQ319*Datos!$D$6</f>
        <v>17694.957116075</v>
      </c>
      <c r="AW319" s="25" t="n">
        <f aca="false">AR319*Datos!$D$6</f>
        <v>27090.2818228778</v>
      </c>
      <c r="AX319" s="25" t="n">
        <f aca="false">AS319*Datos!$D$6</f>
        <v>31109.719058721</v>
      </c>
      <c r="AY319" s="25" t="n">
        <f aca="false">AT319*Datos!$D$6</f>
        <v>35011.7230896396</v>
      </c>
      <c r="AZ319" s="25" t="n">
        <f aca="false">AJ319-AU319-AE319</f>
        <v>25897.3659641899</v>
      </c>
      <c r="BA319" s="25" t="n">
        <f aca="false">AK319-AV319-AF319</f>
        <v>26368.4058902188</v>
      </c>
      <c r="BB319" s="25" t="n">
        <f aca="false">AL319-AW319-AG319</f>
        <v>34990.7240561221</v>
      </c>
      <c r="BC319" s="25" t="n">
        <f aca="false">AM319-AX319-AH319</f>
        <v>37676.3714673702</v>
      </c>
      <c r="BD319" s="25" t="n">
        <f aca="false">AN319-AY319-AI319</f>
        <v>40096.554259967</v>
      </c>
      <c r="BE319" s="25" t="n">
        <f aca="false">AZ319/Z319</f>
        <v>22511.4522092742</v>
      </c>
      <c r="BF319" s="25" t="n">
        <f aca="false">BA319/AA319</f>
        <v>19851.7196741265</v>
      </c>
      <c r="BG319" s="25" t="n">
        <f aca="false">BB319/AB319</f>
        <v>22764.0025602789</v>
      </c>
      <c r="BH319" s="25" t="n">
        <f aca="false">BC319/AC319</f>
        <v>19856.3018832771</v>
      </c>
      <c r="BI319" s="25" t="n">
        <f aca="false">BD319/AD319</f>
        <v>17450.0637143175</v>
      </c>
      <c r="BJ319" s="25" t="n">
        <f aca="false">E319*AD319</f>
        <v>65051.9029360624</v>
      </c>
      <c r="BK319" s="25" t="n">
        <f aca="false">0.2*C319*AD319</f>
        <v>31226.8259595104</v>
      </c>
      <c r="BL319" s="25" t="n">
        <f aca="false">BJ319+BK319</f>
        <v>96278.7288955729</v>
      </c>
      <c r="BM319" s="25" t="n">
        <f aca="false">BK319*Datos!$D$6</f>
        <v>15613.4129797552</v>
      </c>
      <c r="BN319" s="25" t="n">
        <f aca="false">BL319-BM319</f>
        <v>80665.3159158177</v>
      </c>
      <c r="BO319" s="25" t="n">
        <f aca="false">BN319/AD319</f>
        <v>35105.6325972617</v>
      </c>
      <c r="BP319" s="25" t="n">
        <f aca="false">-(C319+E319)</f>
        <v>-96260.4003050779</v>
      </c>
      <c r="BQ319" s="25" t="n">
        <f aca="false">BE319</f>
        <v>22511.4522092742</v>
      </c>
      <c r="BR319" s="25" t="n">
        <f aca="false">BF319</f>
        <v>19851.7196741265</v>
      </c>
      <c r="BS319" s="25" t="n">
        <f aca="false">BG319</f>
        <v>22764.0025602789</v>
      </c>
      <c r="BT319" s="25" t="n">
        <f aca="false">BH319</f>
        <v>19856.3018832771</v>
      </c>
      <c r="BU319" s="25" t="n">
        <f aca="false">BI319+BO319</f>
        <v>52555.6963115792</v>
      </c>
      <c r="BV319" s="27" t="n">
        <f aca="false">IFERROR(IRR(BP319:BU319,0.1),NA())*100</f>
        <v>11.3769446478341</v>
      </c>
    </row>
    <row r="320" customFormat="false" ht="15" hidden="false" customHeight="true" outlineLevel="0" collapsed="false">
      <c r="A320" s="23" t="n">
        <v>319</v>
      </c>
      <c r="B320" s="24" t="n">
        <f aca="true">RAND()</f>
        <v>0.299915378187103</v>
      </c>
      <c r="C320" s="25" t="n">
        <f aca="false">IF(B320&lt;=(Datos!$D$14-Datos!$C$14)/(Datos!$E$14-Datos!$C$14),Datos!$C$14+SQRT((Datos!$E$14-Datos!$C$14)*(Datos!$D$14-Datos!$C$14)*B320),Datos!$E$14-SQRT((Datos!$E$14-Datos!$C$14)*(Datos!$E$14-Datos!$D$14)*(1-B320)))</f>
        <v>71015.4947226026</v>
      </c>
      <c r="D320" s="24" t="n">
        <f aca="true">RAND()</f>
        <v>0.0442906937317761</v>
      </c>
      <c r="E320" s="25" t="n">
        <f aca="false">IF(D320&lt;=(Datos!$D$15-Datos!$C$15)/(Datos!$E$15-Datos!$C$15),Datos!$C$15+SQRT((Datos!$E$15-Datos!$C$15)*(Datos!$D$15-Datos!$C$15)*D320),Datos!$E$15-SQRT((Datos!$E$15-Datos!$C$15)*(Datos!$E$15-Datos!$D$15)*(1-D320)))</f>
        <v>26822.5811449379</v>
      </c>
      <c r="F320" s="24" t="n">
        <f aca="true">RAND()</f>
        <v>0.983972116778984</v>
      </c>
      <c r="G320" s="25" t="n">
        <f aca="false">IF(F320&lt;=(Datos!$D$19-Datos!$C$19)/(Datos!$E$19-Datos!$C$19),Datos!$C$19+SQRT((Datos!$E$19-Datos!$C$19)*(Datos!$D$19-Datos!$C$19)*F320),Datos!$E$19-SQRT((Datos!$E$19-Datos!$C$19)*(Datos!$E$19-Datos!$D$19)*(1-F320)))</f>
        <v>43903.6007836667</v>
      </c>
      <c r="H320" s="24" t="n">
        <f aca="true">RAND()</f>
        <v>0.0215802886860428</v>
      </c>
      <c r="I320" s="25" t="n">
        <f aca="false">IF(H320&lt;=(Datos!$D$19-Datos!$C$19)/(Datos!$E$19-Datos!$C$19),Datos!$C$19+SQRT((Datos!$E$19-Datos!$C$19)*(Datos!$D$19-Datos!$C$19)*H320),Datos!$E$19-SQRT((Datos!$E$19-Datos!$C$19)*(Datos!$E$19-Datos!$D$19)*(1-H320)))</f>
        <v>31799.1785077936</v>
      </c>
      <c r="J320" s="24" t="n">
        <f aca="true">RAND()</f>
        <v>0.208842803869303</v>
      </c>
      <c r="K320" s="25" t="n">
        <f aca="false">IF(J320&lt;=(Datos!$D$19-Datos!$C$19)/(Datos!$E$19-Datos!$C$19),Datos!$C$19+SQRT((Datos!$E$19-Datos!$C$19)*(Datos!$D$19-Datos!$C$19)*J320),Datos!$E$19-SQRT((Datos!$E$19-Datos!$C$19)*(Datos!$E$19-Datos!$D$19)*(1-J320)))</f>
        <v>35597.001034518</v>
      </c>
      <c r="L320" s="24" t="n">
        <f aca="true">RAND()</f>
        <v>0.360366136168334</v>
      </c>
      <c r="M320" s="25" t="n">
        <f aca="false">IF(L320&lt;=(Datos!$D$19-Datos!$C$19)/(Datos!$E$19-Datos!$C$19),Datos!$C$19+SQRT((Datos!$E$19-Datos!$C$19)*(Datos!$D$19-Datos!$C$19)*L320),Datos!$E$19-SQRT((Datos!$E$19-Datos!$C$19)*(Datos!$E$19-Datos!$D$19)*(1-L320)))</f>
        <v>37352.2051403134</v>
      </c>
      <c r="N320" s="24" t="n">
        <f aca="true">RAND()</f>
        <v>0.517468112204156</v>
      </c>
      <c r="O320" s="25" t="n">
        <f aca="false">IF(N320&lt;=(Datos!$D$19-Datos!$C$19)/(Datos!$E$19-Datos!$C$19),Datos!$C$19+SQRT((Datos!$E$19-Datos!$C$19)*(Datos!$D$19-Datos!$C$19)*N320),Datos!$E$19-SQRT((Datos!$E$19-Datos!$C$19)*(Datos!$E$19-Datos!$D$19)*(1-N320)))</f>
        <v>38810.2336422267</v>
      </c>
      <c r="P320" s="24" t="n">
        <f aca="true">RAND()</f>
        <v>0.132704095264001</v>
      </c>
      <c r="Q320" s="26" t="n">
        <f aca="false">IF(P320&lt;=(Datos!$D$23-Datos!$C$23)/(Datos!$E$23-Datos!$C$23),Datos!$C$23+SQRT((Datos!$E$23-Datos!$C$23)*(Datos!$D$23-Datos!$C$23)*P320),Datos!$E$23-SQRT((Datos!$E$23-Datos!$C$23)*(Datos!$E$23-Datos!$D$23)*(1-P320)))</f>
        <v>0.135455334725434</v>
      </c>
      <c r="R320" s="24" t="n">
        <f aca="true">RAND()</f>
        <v>0.326866347597561</v>
      </c>
      <c r="S320" s="26" t="n">
        <f aca="false">IF(R320&lt;=(Datos!$D$24-Datos!$C$24)/(Datos!$E$24-Datos!$C$24),Datos!$C$24+SQRT((Datos!$E$24-Datos!$C$24)*(Datos!$D$24-Datos!$C$24)*R320),Datos!$E$24-SQRT((Datos!$E$24-Datos!$C$24)*(Datos!$E$24-Datos!$D$24)*(1-R320)))</f>
        <v>0.144256121406268</v>
      </c>
      <c r="T320" s="24" t="n">
        <f aca="true">RAND()</f>
        <v>0.0201370486129802</v>
      </c>
      <c r="U320" s="26" t="n">
        <f aca="false">IF(T320&lt;=(Datos!$D$25-Datos!$C$25)/(Datos!$E$25-Datos!$C$25),Datos!$C$25+SQRT((Datos!$E$25-Datos!$C$25)*(Datos!$D$25-Datos!$C$25)*T320),Datos!$E$25-SQRT((Datos!$E$25-Datos!$C$25)*(Datos!$E$25-Datos!$D$25)*(1-T320)))</f>
        <v>0.156502907202725</v>
      </c>
      <c r="V320" s="24" t="n">
        <f aca="true">RAND()</f>
        <v>0.335678816340088</v>
      </c>
      <c r="W320" s="26" t="n">
        <f aca="false">IF(V320&lt;=(Datos!$D$26-Datos!$C$26)/(Datos!$E$26-Datos!$C$26),Datos!$C$26+SQRT((Datos!$E$26-Datos!$C$26)*(Datos!$D$26-Datos!$C$26)*V320),Datos!$E$26-SQRT((Datos!$E$26-Datos!$C$26)*(Datos!$E$26-Datos!$D$26)*(1-V320)))</f>
        <v>0.20178045891125</v>
      </c>
      <c r="X320" s="24" t="n">
        <f aca="true">RAND()</f>
        <v>0.963354825658808</v>
      </c>
      <c r="Y320" s="26" t="n">
        <f aca="false">IF(X320&lt;=(Datos!$D$27-Datos!$C$27)/(Datos!$E$27-Datos!$C$27),Datos!$C$27+SQRT((Datos!$E$27-Datos!$C$27)*(Datos!$D$27-Datos!$C$27)*X320),Datos!$E$27-SQRT((Datos!$E$27-Datos!$C$27)*(Datos!$E$27-Datos!$D$27)*(1-X320)))</f>
        <v>0.265932877286295</v>
      </c>
      <c r="Z320" s="24" t="n">
        <f aca="false">(1+Q320)</f>
        <v>1.13545533472543</v>
      </c>
      <c r="AA320" s="24" t="n">
        <f aca="false">Z320*(1+S320)</f>
        <v>1.29925171734298</v>
      </c>
      <c r="AB320" s="24" t="n">
        <f aca="false">AA320*(1+U320)</f>
        <v>1.50258838829529</v>
      </c>
      <c r="AC320" s="24" t="n">
        <f aca="false">AB320*(1+W320)</f>
        <v>1.80578136284023</v>
      </c>
      <c r="AD320" s="24" t="n">
        <f aca="false">AC320*(1+Y320)</f>
        <v>2.2859979964103</v>
      </c>
      <c r="AE320" s="23" t="n">
        <f aca="false">E320*Q320</f>
        <v>3633.26170718768</v>
      </c>
      <c r="AF320" s="23" t="n">
        <f aca="false">AE320*(1+S320)</f>
        <v>4157.38194912049</v>
      </c>
      <c r="AG320" s="23" t="n">
        <f aca="false">AF320*(1+U320)</f>
        <v>4808.02431050998</v>
      </c>
      <c r="AH320" s="23" t="n">
        <f aca="false">AG320*(1+W320)</f>
        <v>5778.18966234112</v>
      </c>
      <c r="AI320" s="23" t="n">
        <f aca="false">AH320*(1+Y320)</f>
        <v>7314.80026475342</v>
      </c>
      <c r="AJ320" s="25" t="n">
        <f aca="false">G320*Z320</f>
        <v>49850.5777234701</v>
      </c>
      <c r="AK320" s="25" t="n">
        <f aca="false">I320*AA320</f>
        <v>41315.1372863468</v>
      </c>
      <c r="AL320" s="25" t="n">
        <f aca="false">K320*AB320</f>
        <v>53487.6404126022</v>
      </c>
      <c r="AM320" s="25" t="n">
        <f aca="false">M320*AC320</f>
        <v>67449.9159033629</v>
      </c>
      <c r="AN320" s="25" t="n">
        <f aca="false">O320*AD320</f>
        <v>88720.1163463459</v>
      </c>
      <c r="AO320" s="25" t="n">
        <f aca="false">C320/Datos!$D$8</f>
        <v>14203.0989445205</v>
      </c>
      <c r="AP320" s="25" t="n">
        <f aca="false">AJ320-AO320</f>
        <v>35647.4787789496</v>
      </c>
      <c r="AQ320" s="25" t="n">
        <f aca="false">AK320-AO320</f>
        <v>27112.0383418263</v>
      </c>
      <c r="AR320" s="25" t="n">
        <f aca="false">AL320-AO320</f>
        <v>39284.5414680817</v>
      </c>
      <c r="AS320" s="25" t="n">
        <f aca="false">AM320-AO320</f>
        <v>53246.8169588424</v>
      </c>
      <c r="AT320" s="25" t="n">
        <f aca="false">AN320-AO320</f>
        <v>74517.0174018253</v>
      </c>
      <c r="AU320" s="25" t="n">
        <f aca="false">AP320*Datos!$D$6</f>
        <v>17823.7393894748</v>
      </c>
      <c r="AV320" s="25" t="n">
        <f aca="false">AQ320*Datos!$D$6</f>
        <v>13556.0191709132</v>
      </c>
      <c r="AW320" s="25" t="n">
        <f aca="false">AR320*Datos!$D$6</f>
        <v>19642.2707340408</v>
      </c>
      <c r="AX320" s="25" t="n">
        <f aca="false">AS320*Datos!$D$6</f>
        <v>26623.4084794212</v>
      </c>
      <c r="AY320" s="25" t="n">
        <f aca="false">AT320*Datos!$D$6</f>
        <v>37258.5087009127</v>
      </c>
      <c r="AZ320" s="25" t="n">
        <f aca="false">AJ320-AU320-AE320</f>
        <v>28393.5766268076</v>
      </c>
      <c r="BA320" s="25" t="n">
        <f aca="false">AK320-AV320-AF320</f>
        <v>23601.7361663132</v>
      </c>
      <c r="BB320" s="25" t="n">
        <f aca="false">AL320-AW320-AG320</f>
        <v>29037.3453680514</v>
      </c>
      <c r="BC320" s="25" t="n">
        <f aca="false">AM320-AX320-AH320</f>
        <v>35048.3177616006</v>
      </c>
      <c r="BD320" s="25" t="n">
        <f aca="false">AN320-AY320-AI320</f>
        <v>44146.8073806798</v>
      </c>
      <c r="BE320" s="25" t="n">
        <f aca="false">AZ320/Z320</f>
        <v>25006.3351313361</v>
      </c>
      <c r="BF320" s="25" t="n">
        <f aca="false">BA320/AA320</f>
        <v>18165.6378446662</v>
      </c>
      <c r="BG320" s="25" t="n">
        <f aca="false">BB320/AB320</f>
        <v>19324.8833774063</v>
      </c>
      <c r="BH320" s="25" t="n">
        <f aca="false">BC320/AC320</f>
        <v>19408.9486594738</v>
      </c>
      <c r="BI320" s="25" t="n">
        <f aca="false">BD320/AD320</f>
        <v>19311.8311783315</v>
      </c>
      <c r="BJ320" s="25" t="n">
        <f aca="false">E320*AD320</f>
        <v>61316.3667558808</v>
      </c>
      <c r="BK320" s="25" t="n">
        <f aca="false">0.2*C320*AD320</f>
        <v>32468.2557299912</v>
      </c>
      <c r="BL320" s="25" t="n">
        <f aca="false">BJ320+BK320</f>
        <v>93784.6224858719</v>
      </c>
      <c r="BM320" s="25" t="n">
        <f aca="false">BK320*Datos!$D$6</f>
        <v>16234.1278649956</v>
      </c>
      <c r="BN320" s="25" t="n">
        <f aca="false">BL320-BM320</f>
        <v>77550.4946208763</v>
      </c>
      <c r="BO320" s="25" t="n">
        <f aca="false">BN320/AD320</f>
        <v>33924.1306171982</v>
      </c>
      <c r="BP320" s="25" t="n">
        <f aca="false">-(C320+E320)</f>
        <v>-97838.0758675405</v>
      </c>
      <c r="BQ320" s="25" t="n">
        <f aca="false">BE320</f>
        <v>25006.3351313361</v>
      </c>
      <c r="BR320" s="25" t="n">
        <f aca="false">BF320</f>
        <v>18165.6378446662</v>
      </c>
      <c r="BS320" s="25" t="n">
        <f aca="false">BG320</f>
        <v>19324.8833774063</v>
      </c>
      <c r="BT320" s="25" t="n">
        <f aca="false">BH320</f>
        <v>19408.9486594738</v>
      </c>
      <c r="BU320" s="25" t="n">
        <f aca="false">BI320+BO320</f>
        <v>53235.9617955297</v>
      </c>
      <c r="BV320" s="27" t="n">
        <f aca="false">IFERROR(IRR(BP320:BU320,0.1),NA())*100</f>
        <v>10.2598503282103</v>
      </c>
    </row>
    <row r="321" customFormat="false" ht="15" hidden="false" customHeight="true" outlineLevel="0" collapsed="false">
      <c r="A321" s="23" t="n">
        <v>320</v>
      </c>
      <c r="B321" s="24" t="n">
        <f aca="true">RAND()</f>
        <v>0.839753452705016</v>
      </c>
      <c r="C321" s="25" t="n">
        <f aca="false">IF(B321&lt;=(Datos!$D$14-Datos!$C$14)/(Datos!$E$14-Datos!$C$14),Datos!$C$14+SQRT((Datos!$E$14-Datos!$C$14)*(Datos!$D$14-Datos!$C$14)*B321),Datos!$E$14-SQRT((Datos!$E$14-Datos!$C$14)*(Datos!$E$14-Datos!$D$14)*(1-B321)))</f>
        <v>86132.9218378931</v>
      </c>
      <c r="D321" s="24" t="n">
        <f aca="true">RAND()</f>
        <v>0.478963446114817</v>
      </c>
      <c r="E321" s="25" t="n">
        <f aca="false">IF(D321&lt;=(Datos!$D$15-Datos!$C$15)/(Datos!$E$15-Datos!$C$15),Datos!$C$15+SQRT((Datos!$E$15-Datos!$C$15)*(Datos!$D$15-Datos!$C$15)*D321),Datos!$E$15-SQRT((Datos!$E$15-Datos!$C$15)*(Datos!$E$15-Datos!$D$15)*(1-D321)))</f>
        <v>31159.4410197784</v>
      </c>
      <c r="F321" s="24" t="n">
        <f aca="true">RAND()</f>
        <v>0.216039079920946</v>
      </c>
      <c r="G321" s="25" t="n">
        <f aca="false">IF(F321&lt;=(Datos!$D$19-Datos!$C$19)/(Datos!$E$19-Datos!$C$19),Datos!$C$19+SQRT((Datos!$E$19-Datos!$C$19)*(Datos!$D$19-Datos!$C$19)*F321),Datos!$E$19-SQRT((Datos!$E$19-Datos!$C$19)*(Datos!$E$19-Datos!$D$19)*(1-F321)))</f>
        <v>35692.6146881852</v>
      </c>
      <c r="H321" s="24" t="n">
        <f aca="true">RAND()</f>
        <v>0.321180108261644</v>
      </c>
      <c r="I321" s="25" t="n">
        <f aca="false">IF(H321&lt;=(Datos!$D$19-Datos!$C$19)/(Datos!$E$19-Datos!$C$19),Datos!$C$19+SQRT((Datos!$E$19-Datos!$C$19)*(Datos!$D$19-Datos!$C$19)*H321),Datos!$E$19-SQRT((Datos!$E$19-Datos!$C$19)*(Datos!$E$19-Datos!$D$19)*(1-H321)))</f>
        <v>36940.9665205392</v>
      </c>
      <c r="J321" s="24" t="n">
        <f aca="true">RAND()</f>
        <v>0.9901590557093</v>
      </c>
      <c r="K321" s="25" t="n">
        <f aca="false">IF(J321&lt;=(Datos!$D$19-Datos!$C$19)/(Datos!$E$19-Datos!$C$19),Datos!$C$19+SQRT((Datos!$E$19-Datos!$C$19)*(Datos!$D$19-Datos!$C$19)*J321),Datos!$E$19-SQRT((Datos!$E$19-Datos!$C$19)*(Datos!$E$19-Datos!$D$19)*(1-J321)))</f>
        <v>44140.8895171153</v>
      </c>
      <c r="L321" s="24" t="n">
        <f aca="true">RAND()</f>
        <v>0.165333176997331</v>
      </c>
      <c r="M321" s="25" t="n">
        <f aca="false">IF(L321&lt;=(Datos!$D$19-Datos!$C$19)/(Datos!$E$19-Datos!$C$19),Datos!$C$19+SQRT((Datos!$E$19-Datos!$C$19)*(Datos!$D$19-Datos!$C$19)*L321),Datos!$E$19-SQRT((Datos!$E$19-Datos!$C$19)*(Datos!$E$19-Datos!$D$19)*(1-L321)))</f>
        <v>34979.9574847181</v>
      </c>
      <c r="N321" s="24" t="n">
        <f aca="true">RAND()</f>
        <v>0.72541178262166</v>
      </c>
      <c r="O321" s="25" t="n">
        <f aca="false">IF(N321&lt;=(Datos!$D$19-Datos!$C$19)/(Datos!$E$19-Datos!$C$19),Datos!$C$19+SQRT((Datos!$E$19-Datos!$C$19)*(Datos!$D$19-Datos!$C$19)*N321),Datos!$E$19-SQRT((Datos!$E$19-Datos!$C$19)*(Datos!$E$19-Datos!$D$19)*(1-N321)))</f>
        <v>40461.9259257505</v>
      </c>
      <c r="P321" s="24" t="n">
        <f aca="true">RAND()</f>
        <v>0.127480916759369</v>
      </c>
      <c r="Q321" s="26" t="n">
        <f aca="false">IF(P321&lt;=(Datos!$D$23-Datos!$C$23)/(Datos!$E$23-Datos!$C$23),Datos!$C$23+SQRT((Datos!$E$23-Datos!$C$23)*(Datos!$D$23-Datos!$C$23)*P321),Datos!$E$23-SQRT((Datos!$E$23-Datos!$C$23)*(Datos!$E$23-Datos!$D$23)*(1-P321)))</f>
        <v>0.135148123651689</v>
      </c>
      <c r="R321" s="24" t="n">
        <f aca="true">RAND()</f>
        <v>0.00404033585522507</v>
      </c>
      <c r="S321" s="26" t="n">
        <f aca="false">IF(R321&lt;=(Datos!$D$24-Datos!$C$24)/(Datos!$E$24-Datos!$C$24),Datos!$C$24+SQRT((Datos!$E$24-Datos!$C$24)*(Datos!$D$24-Datos!$C$24)*R321),Datos!$E$24-SQRT((Datos!$E$24-Datos!$C$24)*(Datos!$E$24-Datos!$D$24)*(1-R321)))</f>
        <v>0.12269677669439</v>
      </c>
      <c r="T321" s="24" t="n">
        <f aca="true">RAND()</f>
        <v>0.657132573275478</v>
      </c>
      <c r="U321" s="26" t="n">
        <f aca="false">IF(T321&lt;=(Datos!$D$25-Datos!$C$25)/(Datos!$E$25-Datos!$C$25),Datos!$C$25+SQRT((Datos!$E$25-Datos!$C$25)*(Datos!$D$25-Datos!$C$25)*T321),Datos!$E$25-SQRT((Datos!$E$25-Datos!$C$25)*(Datos!$E$25-Datos!$D$25)*(1-T321)))</f>
        <v>0.189015668559276</v>
      </c>
      <c r="V321" s="24" t="n">
        <f aca="true">RAND()</f>
        <v>0.476436473997612</v>
      </c>
      <c r="W321" s="26" t="n">
        <f aca="false">IF(V321&lt;=(Datos!$D$26-Datos!$C$26)/(Datos!$E$26-Datos!$C$26),Datos!$C$26+SQRT((Datos!$E$26-Datos!$C$26)*(Datos!$D$26-Datos!$C$26)*V321),Datos!$E$26-SQRT((Datos!$E$26-Datos!$C$26)*(Datos!$E$26-Datos!$D$26)*(1-V321)))</f>
        <v>0.207192613476079</v>
      </c>
      <c r="X321" s="24" t="n">
        <f aca="true">RAND()</f>
        <v>0.554332063148206</v>
      </c>
      <c r="Y321" s="26" t="n">
        <f aca="false">IF(X321&lt;=(Datos!$D$27-Datos!$C$27)/(Datos!$E$27-Datos!$C$27),Datos!$C$27+SQRT((Datos!$E$27-Datos!$C$27)*(Datos!$D$27-Datos!$C$27)*X321),Datos!$E$27-SQRT((Datos!$E$27-Datos!$C$27)*(Datos!$E$27-Datos!$D$27)*(1-X321)))</f>
        <v>0.230942820515243</v>
      </c>
      <c r="Z321" s="24" t="n">
        <f aca="false">(1+Q321)</f>
        <v>1.13514812365169</v>
      </c>
      <c r="AA321" s="24" t="n">
        <f aca="false">Z321*(1+S321)</f>
        <v>1.27442713949444</v>
      </c>
      <c r="AB321" s="24" t="n">
        <f aca="false">AA321*(1+U321)</f>
        <v>1.51531383729606</v>
      </c>
      <c r="AC321" s="24" t="n">
        <f aca="false">AB321*(1+W321)</f>
        <v>1.8292756714819</v>
      </c>
      <c r="AD321" s="24" t="n">
        <f aca="false">AC321*(1+Y321)</f>
        <v>2.25173375455384</v>
      </c>
      <c r="AE321" s="23" t="n">
        <f aca="false">E321*Q321</f>
        <v>4211.13998785852</v>
      </c>
      <c r="AF321" s="23" t="n">
        <f aca="false">AE321*(1+S321)</f>
        <v>4727.83329057761</v>
      </c>
      <c r="AG321" s="23" t="n">
        <f aca="false">AF321*(1+U321)</f>
        <v>5621.46786083294</v>
      </c>
      <c r="AH321" s="23" t="n">
        <f aca="false">AG321*(1+W321)</f>
        <v>6786.1944784907</v>
      </c>
      <c r="AI321" s="23" t="n">
        <f aca="false">AH321*(1+Y321)</f>
        <v>8353.41737191832</v>
      </c>
      <c r="AJ321" s="25" t="n">
        <f aca="false">G321*Z321</f>
        <v>40516.4045915162</v>
      </c>
      <c r="AK321" s="25" t="n">
        <f aca="false">I321*AA321</f>
        <v>47078.5702929306</v>
      </c>
      <c r="AL321" s="25" t="n">
        <f aca="false">K321*AB321</f>
        <v>66887.3006758415</v>
      </c>
      <c r="AM321" s="25" t="n">
        <f aca="false">M321*AC321</f>
        <v>63987.985216266</v>
      </c>
      <c r="AN321" s="25" t="n">
        <f aca="false">O321*AD321</f>
        <v>91109.4843812697</v>
      </c>
      <c r="AO321" s="25" t="n">
        <f aca="false">C321/Datos!$D$8</f>
        <v>17226.5843675786</v>
      </c>
      <c r="AP321" s="25" t="n">
        <f aca="false">AJ321-AO321</f>
        <v>23289.8202239375</v>
      </c>
      <c r="AQ321" s="25" t="n">
        <f aca="false">AK321-AO321</f>
        <v>29851.9859253519</v>
      </c>
      <c r="AR321" s="25" t="n">
        <f aca="false">AL321-AO321</f>
        <v>49660.7163082628</v>
      </c>
      <c r="AS321" s="25" t="n">
        <f aca="false">AM321-AO321</f>
        <v>46761.4008486874</v>
      </c>
      <c r="AT321" s="25" t="n">
        <f aca="false">AN321-AO321</f>
        <v>73882.9000136911</v>
      </c>
      <c r="AU321" s="25" t="n">
        <f aca="false">AP321*Datos!$D$6</f>
        <v>11644.9101119688</v>
      </c>
      <c r="AV321" s="25" t="n">
        <f aca="false">AQ321*Datos!$D$6</f>
        <v>14925.992962676</v>
      </c>
      <c r="AW321" s="25" t="n">
        <f aca="false">AR321*Datos!$D$6</f>
        <v>24830.3581541314</v>
      </c>
      <c r="AX321" s="25" t="n">
        <f aca="false">AS321*Datos!$D$6</f>
        <v>23380.7004243437</v>
      </c>
      <c r="AY321" s="25" t="n">
        <f aca="false">AT321*Datos!$D$6</f>
        <v>36941.4500068455</v>
      </c>
      <c r="AZ321" s="25" t="n">
        <f aca="false">AJ321-AU321-AE321</f>
        <v>24660.3544916889</v>
      </c>
      <c r="BA321" s="25" t="n">
        <f aca="false">AK321-AV321-AF321</f>
        <v>27424.744039677</v>
      </c>
      <c r="BB321" s="25" t="n">
        <f aca="false">AL321-AW321-AG321</f>
        <v>36435.4746608771</v>
      </c>
      <c r="BC321" s="25" t="n">
        <f aca="false">AM321-AX321-AH321</f>
        <v>33821.0903134316</v>
      </c>
      <c r="BD321" s="25" t="n">
        <f aca="false">AN321-AY321-AI321</f>
        <v>45814.6170025058</v>
      </c>
      <c r="BE321" s="25" t="n">
        <f aca="false">AZ321/Z321</f>
        <v>21724.349428829</v>
      </c>
      <c r="BF321" s="25" t="n">
        <f aca="false">BA321/AA321</f>
        <v>21519.2718279339</v>
      </c>
      <c r="BG321" s="25" t="n">
        <f aca="false">BB321/AB321</f>
        <v>24044.8372898731</v>
      </c>
      <c r="BH321" s="25" t="n">
        <f aca="false">BC321/AC321</f>
        <v>18488.7881256482</v>
      </c>
      <c r="BI321" s="25" t="n">
        <f aca="false">BD321/AD321</f>
        <v>20346.3739484527</v>
      </c>
      <c r="BJ321" s="25" t="n">
        <f aca="false">E321*AD321</f>
        <v>70162.7651172646</v>
      </c>
      <c r="BK321" s="25" t="n">
        <f aca="false">0.2*C321*AD321</f>
        <v>38789.6814961464</v>
      </c>
      <c r="BL321" s="25" t="n">
        <f aca="false">BJ321+BK321</f>
        <v>108952.446613411</v>
      </c>
      <c r="BM321" s="25" t="n">
        <f aca="false">BK321*Datos!$D$6</f>
        <v>19394.8407480732</v>
      </c>
      <c r="BN321" s="25" t="n">
        <f aca="false">BL321-BM321</f>
        <v>89557.6058653378</v>
      </c>
      <c r="BO321" s="25" t="n">
        <f aca="false">BN321/AD321</f>
        <v>39772.7332035677</v>
      </c>
      <c r="BP321" s="25" t="n">
        <f aca="false">-(C321+E321)</f>
        <v>-117292.362857671</v>
      </c>
      <c r="BQ321" s="25" t="n">
        <f aca="false">BE321</f>
        <v>21724.349428829</v>
      </c>
      <c r="BR321" s="25" t="n">
        <f aca="false">BF321</f>
        <v>21519.2718279339</v>
      </c>
      <c r="BS321" s="25" t="n">
        <f aca="false">BG321</f>
        <v>24044.8372898731</v>
      </c>
      <c r="BT321" s="25" t="n">
        <f aca="false">BH321</f>
        <v>18488.7881256482</v>
      </c>
      <c r="BU321" s="25" t="n">
        <f aca="false">BI321+BO321</f>
        <v>60119.1071520203</v>
      </c>
      <c r="BV321" s="27" t="n">
        <f aca="false">IFERROR(IRR(BP321:BU321,0.1),NA())*100</f>
        <v>6.56368017385383</v>
      </c>
    </row>
    <row r="322" customFormat="false" ht="15" hidden="false" customHeight="true" outlineLevel="0" collapsed="false">
      <c r="A322" s="23" t="n">
        <v>321</v>
      </c>
      <c r="B322" s="24" t="n">
        <f aca="true">RAND()</f>
        <v>0.851382521069489</v>
      </c>
      <c r="C322" s="25" t="n">
        <f aca="false">IF(B322&lt;=(Datos!$D$14-Datos!$C$14)/(Datos!$E$14-Datos!$C$14),Datos!$C$14+SQRT((Datos!$E$14-Datos!$C$14)*(Datos!$D$14-Datos!$C$14)*B322),Datos!$E$14-SQRT((Datos!$E$14-Datos!$C$14)*(Datos!$E$14-Datos!$D$14)*(1-B322)))</f>
        <v>86645.5634818756</v>
      </c>
      <c r="D322" s="24" t="n">
        <f aca="true">RAND()</f>
        <v>0.422658572911638</v>
      </c>
      <c r="E322" s="25" t="n">
        <f aca="false">IF(D322&lt;=(Datos!$D$15-Datos!$C$15)/(Datos!$E$15-Datos!$C$15),Datos!$C$15+SQRT((Datos!$E$15-Datos!$C$15)*(Datos!$D$15-Datos!$C$15)*D322),Datos!$E$15-SQRT((Datos!$E$15-Datos!$C$15)*(Datos!$E$15-Datos!$D$15)*(1-D322)))</f>
        <v>30694.022670173</v>
      </c>
      <c r="F322" s="24" t="n">
        <f aca="true">RAND()</f>
        <v>0.0199268414452024</v>
      </c>
      <c r="G322" s="25" t="n">
        <f aca="false">IF(F322&lt;=(Datos!$D$19-Datos!$C$19)/(Datos!$E$19-Datos!$C$19),Datos!$C$19+SQRT((Datos!$E$19-Datos!$C$19)*(Datos!$D$19-Datos!$C$19)*F322),Datos!$E$19-SQRT((Datos!$E$19-Datos!$C$19)*(Datos!$E$19-Datos!$D$19)*(1-F322)))</f>
        <v>31728.8800469611</v>
      </c>
      <c r="H322" s="24" t="n">
        <f aca="true">RAND()</f>
        <v>0.52481988446171</v>
      </c>
      <c r="I322" s="25" t="n">
        <f aca="false">IF(H322&lt;=(Datos!$D$19-Datos!$C$19)/(Datos!$E$19-Datos!$C$19),Datos!$C$19+SQRT((Datos!$E$19-Datos!$C$19)*(Datos!$D$19-Datos!$C$19)*H322),Datos!$E$19-SQRT((Datos!$E$19-Datos!$C$19)*(Datos!$E$19-Datos!$D$19)*(1-H322)))</f>
        <v>38872.5972899291</v>
      </c>
      <c r="J322" s="24" t="n">
        <f aca="true">RAND()</f>
        <v>0.238903939359986</v>
      </c>
      <c r="K322" s="25" t="n">
        <f aca="false">IF(J322&lt;=(Datos!$D$19-Datos!$C$19)/(Datos!$E$19-Datos!$C$19),Datos!$C$19+SQRT((Datos!$E$19-Datos!$C$19)*(Datos!$D$19-Datos!$C$19)*J322),Datos!$E$19-SQRT((Datos!$E$19-Datos!$C$19)*(Datos!$E$19-Datos!$D$19)*(1-J322)))</f>
        <v>35986.2835636142</v>
      </c>
      <c r="L322" s="24" t="n">
        <f aca="true">RAND()</f>
        <v>0.79420939976047</v>
      </c>
      <c r="M322" s="25" t="n">
        <f aca="false">IF(L322&lt;=(Datos!$D$19-Datos!$C$19)/(Datos!$E$19-Datos!$C$19),Datos!$C$19+SQRT((Datos!$E$19-Datos!$C$19)*(Datos!$D$19-Datos!$C$19)*L322),Datos!$E$19-SQRT((Datos!$E$19-Datos!$C$19)*(Datos!$E$19-Datos!$D$19)*(1-L322)))</f>
        <v>41071.3494660425</v>
      </c>
      <c r="N322" s="24" t="n">
        <f aca="true">RAND()</f>
        <v>0.293577043332736</v>
      </c>
      <c r="O322" s="25" t="n">
        <f aca="false">IF(N322&lt;=(Datos!$D$19-Datos!$C$19)/(Datos!$E$19-Datos!$C$19),Datos!$C$19+SQRT((Datos!$E$19-Datos!$C$19)*(Datos!$D$19-Datos!$C$19)*N322),Datos!$E$19-SQRT((Datos!$E$19-Datos!$C$19)*(Datos!$E$19-Datos!$D$19)*(1-N322)))</f>
        <v>36636.0045584606</v>
      </c>
      <c r="P322" s="24" t="n">
        <f aca="true">RAND()</f>
        <v>0.0200401743121156</v>
      </c>
      <c r="Q322" s="26" t="n">
        <f aca="false">IF(P322&lt;=(Datos!$D$23-Datos!$C$23)/(Datos!$E$23-Datos!$C$23),Datos!$C$23+SQRT((Datos!$E$23-Datos!$C$23)*(Datos!$D$23-Datos!$C$23)*P322),Datos!$E$23-SQRT((Datos!$E$23-Datos!$C$23)*(Datos!$E$23-Datos!$D$23)*(1-P322)))</f>
        <v>0.126006023123649</v>
      </c>
      <c r="R322" s="24" t="n">
        <f aca="true">RAND()</f>
        <v>0.783400150158174</v>
      </c>
      <c r="S322" s="26" t="n">
        <f aca="false">IF(R322&lt;=(Datos!$D$24-Datos!$C$24)/(Datos!$E$24-Datos!$C$24),Datos!$C$24+SQRT((Datos!$E$24-Datos!$C$24)*(Datos!$D$24-Datos!$C$24)*R322),Datos!$E$24-SQRT((Datos!$E$24-Datos!$C$24)*(Datos!$E$24-Datos!$D$24)*(1-R322)))</f>
        <v>0.160254627637968</v>
      </c>
      <c r="T322" s="24" t="n">
        <f aca="true">RAND()</f>
        <v>0.157707130021608</v>
      </c>
      <c r="U322" s="26" t="n">
        <f aca="false">IF(T322&lt;=(Datos!$D$25-Datos!$C$25)/(Datos!$E$25-Datos!$C$25),Datos!$C$25+SQRT((Datos!$E$25-Datos!$C$25)*(Datos!$D$25-Datos!$C$25)*T322),Datos!$E$25-SQRT((Datos!$E$25-Datos!$C$25)*(Datos!$E$25-Datos!$D$25)*(1-T322)))</f>
        <v>0.168198488207688</v>
      </c>
      <c r="V322" s="24" t="n">
        <f aca="true">RAND()</f>
        <v>0.361579522293969</v>
      </c>
      <c r="W322" s="26" t="n">
        <f aca="false">IF(V322&lt;=(Datos!$D$26-Datos!$C$26)/(Datos!$E$26-Datos!$C$26),Datos!$C$26+SQRT((Datos!$E$26-Datos!$C$26)*(Datos!$D$26-Datos!$C$26)*V322),Datos!$E$26-SQRT((Datos!$E$26-Datos!$C$26)*(Datos!$E$26-Datos!$D$26)*(1-V322)))</f>
        <v>0.202729801439267</v>
      </c>
      <c r="X322" s="24" t="n">
        <f aca="true">RAND()</f>
        <v>0.295532415264886</v>
      </c>
      <c r="Y322" s="26" t="n">
        <f aca="false">IF(X322&lt;=(Datos!$D$27-Datos!$C$27)/(Datos!$E$27-Datos!$C$27),Datos!$C$27+SQRT((Datos!$E$27-Datos!$C$27)*(Datos!$D$27-Datos!$C$27)*X322),Datos!$E$27-SQRT((Datos!$E$27-Datos!$C$27)*(Datos!$E$27-Datos!$D$27)*(1-X322)))</f>
        <v>0.218247787899501</v>
      </c>
      <c r="Z322" s="24" t="n">
        <f aca="false">(1+Q322)</f>
        <v>1.12600602312365</v>
      </c>
      <c r="AA322" s="24" t="n">
        <f aca="false">Z322*(1+S322)</f>
        <v>1.30645369907744</v>
      </c>
      <c r="AB322" s="24" t="n">
        <f aca="false">AA322*(1+U322)</f>
        <v>1.52619723617561</v>
      </c>
      <c r="AC322" s="24" t="n">
        <f aca="false">AB322*(1+W322)</f>
        <v>1.83560289882265</v>
      </c>
      <c r="AD322" s="24" t="n">
        <f aca="false">AC322*(1+Y322)</f>
        <v>2.2362191709526</v>
      </c>
      <c r="AE322" s="23" t="n">
        <f aca="false">E322*Q322</f>
        <v>3867.63173033563</v>
      </c>
      <c r="AF322" s="23" t="n">
        <f aca="false">AE322*(1+S322)</f>
        <v>4487.43761312135</v>
      </c>
      <c r="AG322" s="23" t="n">
        <f aca="false">AF322*(1+U322)</f>
        <v>5242.21783557468</v>
      </c>
      <c r="AH322" s="23" t="n">
        <f aca="false">AG322*(1+W322)</f>
        <v>6304.97161648212</v>
      </c>
      <c r="AI322" s="23" t="n">
        <f aca="false">AH322*(1+Y322)</f>
        <v>7681.01772454849</v>
      </c>
      <c r="AJ322" s="25" t="n">
        <f aca="false">G322*Z322</f>
        <v>35726.910039846</v>
      </c>
      <c r="AK322" s="25" t="n">
        <f aca="false">I322*AA322</f>
        <v>50785.2485221755</v>
      </c>
      <c r="AL322" s="25" t="n">
        <f aca="false">K322*AB322</f>
        <v>54922.1665150197</v>
      </c>
      <c r="AM322" s="25" t="n">
        <f aca="false">M322*AC322</f>
        <v>75390.6881384255</v>
      </c>
      <c r="AN322" s="25" t="n">
        <f aca="false">O322*AD322</f>
        <v>81926.1357407365</v>
      </c>
      <c r="AO322" s="25" t="n">
        <f aca="false">C322/Datos!$D$8</f>
        <v>17329.1126963751</v>
      </c>
      <c r="AP322" s="25" t="n">
        <f aca="false">AJ322-AO322</f>
        <v>18397.7973434709</v>
      </c>
      <c r="AQ322" s="25" t="n">
        <f aca="false">AK322-AO322</f>
        <v>33456.1358258003</v>
      </c>
      <c r="AR322" s="25" t="n">
        <f aca="false">AL322-AO322</f>
        <v>37593.0538186446</v>
      </c>
      <c r="AS322" s="25" t="n">
        <f aca="false">AM322-AO322</f>
        <v>58061.5754420504</v>
      </c>
      <c r="AT322" s="25" t="n">
        <f aca="false">AN322-AO322</f>
        <v>64597.0230443614</v>
      </c>
      <c r="AU322" s="25" t="n">
        <f aca="false">AP322*Datos!$D$6</f>
        <v>9198.89867173545</v>
      </c>
      <c r="AV322" s="25" t="n">
        <f aca="false">AQ322*Datos!$D$6</f>
        <v>16728.0679129002</v>
      </c>
      <c r="AW322" s="25" t="n">
        <f aca="false">AR322*Datos!$D$6</f>
        <v>18796.5269093223</v>
      </c>
      <c r="AX322" s="25" t="n">
        <f aca="false">AS322*Datos!$D$6</f>
        <v>29030.7877210252</v>
      </c>
      <c r="AY322" s="25" t="n">
        <f aca="false">AT322*Datos!$D$6</f>
        <v>32298.5115221807</v>
      </c>
      <c r="AZ322" s="25" t="n">
        <f aca="false">AJ322-AU322-AE322</f>
        <v>22660.3796377749</v>
      </c>
      <c r="BA322" s="25" t="n">
        <f aca="false">AK322-AV322-AF322</f>
        <v>29569.7429961539</v>
      </c>
      <c r="BB322" s="25" t="n">
        <f aca="false">AL322-AW322-AG322</f>
        <v>30883.4217701227</v>
      </c>
      <c r="BC322" s="25" t="n">
        <f aca="false">AM322-AX322-AH322</f>
        <v>40054.9288009182</v>
      </c>
      <c r="BD322" s="25" t="n">
        <f aca="false">AN322-AY322-AI322</f>
        <v>41946.6064940073</v>
      </c>
      <c r="BE322" s="25" t="n">
        <f aca="false">AZ322/Z322</f>
        <v>20124.5634325409</v>
      </c>
      <c r="BF322" s="25" t="n">
        <f aca="false">BA322/AA322</f>
        <v>22633.594299618</v>
      </c>
      <c r="BG322" s="25" t="n">
        <f aca="false">BB322/AB322</f>
        <v>20235.5377392187</v>
      </c>
      <c r="BH322" s="25" t="n">
        <f aca="false">BC322/AC322</f>
        <v>21821.1296280962</v>
      </c>
      <c r="BI322" s="25" t="n">
        <f aca="false">BD322/AD322</f>
        <v>18757.8243845118</v>
      </c>
      <c r="BJ322" s="25" t="n">
        <f aca="false">E322*AD322</f>
        <v>68638.5619286945</v>
      </c>
      <c r="BK322" s="25" t="n">
        <f aca="false">0.2*C322*AD322</f>
        <v>38751.6940272322</v>
      </c>
      <c r="BL322" s="25" t="n">
        <f aca="false">BJ322+BK322</f>
        <v>107390.255955927</v>
      </c>
      <c r="BM322" s="25" t="n">
        <f aca="false">BK322*Datos!$D$6</f>
        <v>19375.8470136161</v>
      </c>
      <c r="BN322" s="25" t="n">
        <f aca="false">BL322-BM322</f>
        <v>88014.4089423106</v>
      </c>
      <c r="BO322" s="25" t="n">
        <f aca="false">BN322/AD322</f>
        <v>39358.5790183605</v>
      </c>
      <c r="BP322" s="25" t="n">
        <f aca="false">-(C322+E322)</f>
        <v>-117339.586152049</v>
      </c>
      <c r="BQ322" s="25" t="n">
        <f aca="false">BE322</f>
        <v>20124.5634325409</v>
      </c>
      <c r="BR322" s="25" t="n">
        <f aca="false">BF322</f>
        <v>22633.594299618</v>
      </c>
      <c r="BS322" s="25" t="n">
        <f aca="false">BG322</f>
        <v>20235.5377392187</v>
      </c>
      <c r="BT322" s="25" t="n">
        <f aca="false">BH322</f>
        <v>21821.1296280962</v>
      </c>
      <c r="BU322" s="25" t="n">
        <f aca="false">BI322+BO322</f>
        <v>58116.4034028723</v>
      </c>
      <c r="BV322" s="27" t="n">
        <f aca="false">IFERROR(IRR(BP322:BU322,0.1),NA())*100</f>
        <v>5.86467902125243</v>
      </c>
    </row>
    <row r="323" customFormat="false" ht="15" hidden="false" customHeight="true" outlineLevel="0" collapsed="false">
      <c r="A323" s="23" t="n">
        <v>322</v>
      </c>
      <c r="B323" s="24" t="n">
        <f aca="true">RAND()</f>
        <v>0.599861911496978</v>
      </c>
      <c r="C323" s="25" t="n">
        <f aca="false">IF(B323&lt;=(Datos!$D$14-Datos!$C$14)/(Datos!$E$14-Datos!$C$14),Datos!$C$14+SQRT((Datos!$E$14-Datos!$C$14)*(Datos!$D$14-Datos!$C$14)*B323),Datos!$E$14-SQRT((Datos!$E$14-Datos!$C$14)*(Datos!$E$14-Datos!$D$14)*(1-B323)))</f>
        <v>78087.3163167168</v>
      </c>
      <c r="D323" s="24" t="n">
        <f aca="true">RAND()</f>
        <v>0.429796239376598</v>
      </c>
      <c r="E323" s="25" t="n">
        <f aca="false">IF(D323&lt;=(Datos!$D$15-Datos!$C$15)/(Datos!$E$15-Datos!$C$15),Datos!$C$15+SQRT((Datos!$E$15-Datos!$C$15)*(Datos!$D$15-Datos!$C$15)*D323),Datos!$E$15-SQRT((Datos!$E$15-Datos!$C$15)*(Datos!$E$15-Datos!$D$15)*(1-D323)))</f>
        <v>30751.7264263264</v>
      </c>
      <c r="F323" s="24" t="n">
        <f aca="true">RAND()</f>
        <v>0.103097450910303</v>
      </c>
      <c r="G323" s="25" t="n">
        <f aca="false">IF(F323&lt;=(Datos!$D$19-Datos!$C$19)/(Datos!$E$19-Datos!$C$19),Datos!$C$19+SQRT((Datos!$E$19-Datos!$C$19)*(Datos!$D$19-Datos!$C$19)*F323),Datos!$E$19-SQRT((Datos!$E$19-Datos!$C$19)*(Datos!$E$19-Datos!$D$19)*(1-F323)))</f>
        <v>33932.5078050203</v>
      </c>
      <c r="H323" s="24" t="n">
        <f aca="true">RAND()</f>
        <v>0.195563277979793</v>
      </c>
      <c r="I323" s="25" t="n">
        <f aca="false">IF(H323&lt;=(Datos!$D$19-Datos!$C$19)/(Datos!$E$19-Datos!$C$19),Datos!$C$19+SQRT((Datos!$E$19-Datos!$C$19)*(Datos!$D$19-Datos!$C$19)*H323),Datos!$E$19-SQRT((Datos!$E$19-Datos!$C$19)*(Datos!$E$19-Datos!$D$19)*(1-H323)))</f>
        <v>35416.1325405652</v>
      </c>
      <c r="J323" s="24" t="n">
        <f aca="true">RAND()</f>
        <v>0.324394898213891</v>
      </c>
      <c r="K323" s="25" t="n">
        <f aca="false">IF(J323&lt;=(Datos!$D$19-Datos!$C$19)/(Datos!$E$19-Datos!$C$19),Datos!$C$19+SQRT((Datos!$E$19-Datos!$C$19)*(Datos!$D$19-Datos!$C$19)*J323),Datos!$E$19-SQRT((Datos!$E$19-Datos!$C$19)*(Datos!$E$19-Datos!$D$19)*(1-J323)))</f>
        <v>36975.6171577921</v>
      </c>
      <c r="L323" s="24" t="n">
        <f aca="true">RAND()</f>
        <v>0.877223867723311</v>
      </c>
      <c r="M323" s="25" t="n">
        <f aca="false">IF(L323&lt;=(Datos!$D$19-Datos!$C$19)/(Datos!$E$19-Datos!$C$19),Datos!$C$19+SQRT((Datos!$E$19-Datos!$C$19)*(Datos!$D$19-Datos!$C$19)*L323),Datos!$E$19-SQRT((Datos!$E$19-Datos!$C$19)*(Datos!$E$19-Datos!$D$19)*(1-L323)))</f>
        <v>41965.4967588167</v>
      </c>
      <c r="N323" s="24" t="n">
        <f aca="true">RAND()</f>
        <v>0.686162518236253</v>
      </c>
      <c r="O323" s="25" t="n">
        <f aca="false">IF(N323&lt;=(Datos!$D$19-Datos!$C$19)/(Datos!$E$19-Datos!$C$19),Datos!$C$19+SQRT((Datos!$E$19-Datos!$C$19)*(Datos!$D$19-Datos!$C$19)*N323),Datos!$E$19-SQRT((Datos!$E$19-Datos!$C$19)*(Datos!$E$19-Datos!$D$19)*(1-N323)))</f>
        <v>40148.4217895327</v>
      </c>
      <c r="P323" s="24" t="n">
        <f aca="true">RAND()</f>
        <v>0.819452376089198</v>
      </c>
      <c r="Q323" s="26" t="n">
        <f aca="false">IF(P323&lt;=(Datos!$D$23-Datos!$C$23)/(Datos!$E$23-Datos!$C$23),Datos!$C$23+SQRT((Datos!$E$23-Datos!$C$23)*(Datos!$D$23-Datos!$C$23)*P323),Datos!$E$23-SQRT((Datos!$E$23-Datos!$C$23)*(Datos!$E$23-Datos!$D$23)*(1-P323)))</f>
        <v>0.16197263959867</v>
      </c>
      <c r="R323" s="24" t="n">
        <f aca="true">RAND()</f>
        <v>0.965637649192509</v>
      </c>
      <c r="S323" s="26" t="n">
        <f aca="false">IF(R323&lt;=(Datos!$D$24-Datos!$C$24)/(Datos!$E$24-Datos!$C$24),Datos!$C$24+SQRT((Datos!$E$24-Datos!$C$24)*(Datos!$D$24-Datos!$C$24)*R323),Datos!$E$24-SQRT((Datos!$E$24-Datos!$C$24)*(Datos!$E$24-Datos!$D$24)*(1-R323)))</f>
        <v>0.172135381035709</v>
      </c>
      <c r="T323" s="24" t="n">
        <f aca="true">RAND()</f>
        <v>0.037530553516214</v>
      </c>
      <c r="U323" s="26" t="n">
        <f aca="false">IF(T323&lt;=(Datos!$D$25-Datos!$C$25)/(Datos!$E$25-Datos!$C$25),Datos!$C$25+SQRT((Datos!$E$25-Datos!$C$25)*(Datos!$D$25-Datos!$C$25)*T323),Datos!$E$25-SQRT((Datos!$E$25-Datos!$C$25)*(Datos!$E$25-Datos!$D$25)*(1-T323)))</f>
        <v>0.158877734079372</v>
      </c>
      <c r="V323" s="24" t="n">
        <f aca="true">RAND()</f>
        <v>0.395321239394439</v>
      </c>
      <c r="W323" s="26" t="n">
        <f aca="false">IF(V323&lt;=(Datos!$D$26-Datos!$C$26)/(Datos!$E$26-Datos!$C$26),Datos!$C$26+SQRT((Datos!$E$26-Datos!$C$26)*(Datos!$D$26-Datos!$C$26)*V323),Datos!$E$26-SQRT((Datos!$E$26-Datos!$C$26)*(Datos!$E$26-Datos!$D$26)*(1-V323)))</f>
        <v>0.203995916897307</v>
      </c>
      <c r="X323" s="24" t="n">
        <f aca="true">RAND()</f>
        <v>0.0918382539376977</v>
      </c>
      <c r="Y323" s="26" t="n">
        <f aca="false">IF(X323&lt;=(Datos!$D$27-Datos!$C$27)/(Datos!$E$27-Datos!$C$27),Datos!$C$27+SQRT((Datos!$E$27-Datos!$C$27)*(Datos!$D$27-Datos!$C$27)*X323),Datos!$E$27-SQRT((Datos!$E$27-Datos!$C$27)*(Datos!$E$27-Datos!$D$27)*(1-X323)))</f>
        <v>0.205746850022521</v>
      </c>
      <c r="Z323" s="24" t="n">
        <f aca="false">(1+Q323)</f>
        <v>1.16197263959867</v>
      </c>
      <c r="AA323" s="24" t="n">
        <f aca="false">Z323*(1+S323)</f>
        <v>1.36198924266906</v>
      </c>
      <c r="AB323" s="24" t="n">
        <f aca="false">AA323*(1+U323)</f>
        <v>1.5783790073848</v>
      </c>
      <c r="AC323" s="24" t="n">
        <f aca="false">AB323*(1+W323)</f>
        <v>1.90036188020772</v>
      </c>
      <c r="AD323" s="24" t="n">
        <f aca="false">AC323*(1+Y323)</f>
        <v>2.29135535096333</v>
      </c>
      <c r="AE323" s="23" t="n">
        <f aca="false">E323*Q323</f>
        <v>4980.93830148825</v>
      </c>
      <c r="AF323" s="23" t="n">
        <f aca="false">AE323*(1+S323)</f>
        <v>5838.33401393029</v>
      </c>
      <c r="AG323" s="23" t="n">
        <f aca="false">AF323*(1+U323)</f>
        <v>6765.91529286206</v>
      </c>
      <c r="AH323" s="23" t="n">
        <f aca="false">AG323*(1+W323)</f>
        <v>8146.13438667897</v>
      </c>
      <c r="AI323" s="23" t="n">
        <f aca="false">AH323*(1+Y323)</f>
        <v>9822.17587659831</v>
      </c>
      <c r="AJ323" s="25" t="n">
        <f aca="false">G323*Z323</f>
        <v>39428.6456624019</v>
      </c>
      <c r="AK323" s="25" t="n">
        <f aca="false">I323*AA323</f>
        <v>48236.3915371913</v>
      </c>
      <c r="AL323" s="25" t="n">
        <f aca="false">K323*AB323</f>
        <v>58361.5379069561</v>
      </c>
      <c r="AM323" s="25" t="n">
        <f aca="false">M323*AC323</f>
        <v>79749.6303244359</v>
      </c>
      <c r="AN323" s="25" t="n">
        <f aca="false">O323*AD323</f>
        <v>91994.3011001786</v>
      </c>
      <c r="AO323" s="25" t="n">
        <f aca="false">C323/Datos!$D$8</f>
        <v>15617.4632633434</v>
      </c>
      <c r="AP323" s="25" t="n">
        <f aca="false">AJ323-AO323</f>
        <v>23811.1823990585</v>
      </c>
      <c r="AQ323" s="25" t="n">
        <f aca="false">AK323-AO323</f>
        <v>32618.9282738479</v>
      </c>
      <c r="AR323" s="25" t="n">
        <f aca="false">AL323-AO323</f>
        <v>42744.0746436128</v>
      </c>
      <c r="AS323" s="25" t="n">
        <f aca="false">AM323-AO323</f>
        <v>64132.1670610926</v>
      </c>
      <c r="AT323" s="25" t="n">
        <f aca="false">AN323-AO323</f>
        <v>76376.8378368353</v>
      </c>
      <c r="AU323" s="25" t="n">
        <f aca="false">AP323*Datos!$D$6</f>
        <v>11905.5911995293</v>
      </c>
      <c r="AV323" s="25" t="n">
        <f aca="false">AQ323*Datos!$D$6</f>
        <v>16309.464136924</v>
      </c>
      <c r="AW323" s="25" t="n">
        <f aca="false">AR323*Datos!$D$6</f>
        <v>21372.0373218064</v>
      </c>
      <c r="AX323" s="25" t="n">
        <f aca="false">AS323*Datos!$D$6</f>
        <v>32066.0835305463</v>
      </c>
      <c r="AY323" s="25" t="n">
        <f aca="false">AT323*Datos!$D$6</f>
        <v>38188.4189184176</v>
      </c>
      <c r="AZ323" s="25" t="n">
        <f aca="false">AJ323-AU323-AE323</f>
        <v>22542.1161613844</v>
      </c>
      <c r="BA323" s="25" t="n">
        <f aca="false">AK323-AV323-AF323</f>
        <v>26088.593386337</v>
      </c>
      <c r="BB323" s="25" t="n">
        <f aca="false">AL323-AW323-AG323</f>
        <v>30223.5852922877</v>
      </c>
      <c r="BC323" s="25" t="n">
        <f aca="false">AM323-AX323-AH323</f>
        <v>39537.4124072107</v>
      </c>
      <c r="BD323" s="25" t="n">
        <f aca="false">AN323-AY323-AI323</f>
        <v>43983.7063051627</v>
      </c>
      <c r="BE323" s="25" t="n">
        <f aca="false">AZ323/Z323</f>
        <v>19399.8682870624</v>
      </c>
      <c r="BF323" s="25" t="n">
        <f aca="false">BA323/AA323</f>
        <v>19154.7719827888</v>
      </c>
      <c r="BG323" s="25" t="n">
        <f aca="false">BB323/AB323</f>
        <v>19148.4967494372</v>
      </c>
      <c r="BH323" s="25" t="n">
        <f aca="false">BC323/AC323</f>
        <v>20805.2017981381</v>
      </c>
      <c r="BI323" s="25" t="n">
        <f aca="false">BD323/AD323</f>
        <v>19195.4976720093</v>
      </c>
      <c r="BJ323" s="25" t="n">
        <f aca="false">E323*AD323</f>
        <v>70463.1328983234</v>
      </c>
      <c r="BK323" s="25" t="n">
        <f aca="false">0.2*C323*AD323</f>
        <v>35785.1580169351</v>
      </c>
      <c r="BL323" s="25" t="n">
        <f aca="false">BJ323+BK323</f>
        <v>106248.290915259</v>
      </c>
      <c r="BM323" s="25" t="n">
        <f aca="false">BK323*Datos!$D$6</f>
        <v>17892.5790084675</v>
      </c>
      <c r="BN323" s="25" t="n">
        <f aca="false">BL323-BM323</f>
        <v>88355.711906791</v>
      </c>
      <c r="BO323" s="25" t="n">
        <f aca="false">BN323/AD323</f>
        <v>38560.458057998</v>
      </c>
      <c r="BP323" s="25" t="n">
        <f aca="false">-(C323+E323)</f>
        <v>-108839.042743043</v>
      </c>
      <c r="BQ323" s="25" t="n">
        <f aca="false">BE323</f>
        <v>19399.8682870624</v>
      </c>
      <c r="BR323" s="25" t="n">
        <f aca="false">BF323</f>
        <v>19154.7719827888</v>
      </c>
      <c r="BS323" s="25" t="n">
        <f aca="false">BG323</f>
        <v>19148.4967494372</v>
      </c>
      <c r="BT323" s="25" t="n">
        <f aca="false">BH323</f>
        <v>20805.2017981381</v>
      </c>
      <c r="BU323" s="25" t="n">
        <f aca="false">BI323+BO323</f>
        <v>57755.9557300073</v>
      </c>
      <c r="BV323" s="27" t="n">
        <f aca="false">IFERROR(IRR(BP323:BU323,0.1),NA())*100</f>
        <v>6.62652410326395</v>
      </c>
    </row>
    <row r="324" customFormat="false" ht="15" hidden="false" customHeight="true" outlineLevel="0" collapsed="false">
      <c r="A324" s="23" t="n">
        <v>323</v>
      </c>
      <c r="B324" s="24" t="n">
        <f aca="true">RAND()</f>
        <v>0.300564381152562</v>
      </c>
      <c r="C324" s="25" t="n">
        <f aca="false">IF(B324&lt;=(Datos!$D$14-Datos!$C$14)/(Datos!$E$14-Datos!$C$14),Datos!$C$14+SQRT((Datos!$E$14-Datos!$C$14)*(Datos!$D$14-Datos!$C$14)*B324),Datos!$E$14-SQRT((Datos!$E$14-Datos!$C$14)*(Datos!$E$14-Datos!$D$14)*(1-B324)))</f>
        <v>71028.9326634843</v>
      </c>
      <c r="D324" s="24" t="n">
        <f aca="true">RAND()</f>
        <v>0.770205539515189</v>
      </c>
      <c r="E324" s="25" t="n">
        <f aca="false">IF(D324&lt;=(Datos!$D$15-Datos!$C$15)/(Datos!$E$15-Datos!$C$15),Datos!$C$15+SQRT((Datos!$E$15-Datos!$C$15)*(Datos!$D$15-Datos!$C$15)*D324),Datos!$E$15-SQRT((Datos!$E$15-Datos!$C$15)*(Datos!$E$15-Datos!$D$15)*(1-D324)))</f>
        <v>34128.9550271931</v>
      </c>
      <c r="F324" s="24" t="n">
        <f aca="true">RAND()</f>
        <v>0.640214062790281</v>
      </c>
      <c r="G324" s="25" t="n">
        <f aca="false">IF(F324&lt;=(Datos!$D$19-Datos!$C$19)/(Datos!$E$19-Datos!$C$19),Datos!$C$19+SQRT((Datos!$E$19-Datos!$C$19)*(Datos!$D$19-Datos!$C$19)*F324),Datos!$E$19-SQRT((Datos!$E$19-Datos!$C$19)*(Datos!$E$19-Datos!$D$19)*(1-F324)))</f>
        <v>39799.5974110441</v>
      </c>
      <c r="H324" s="24" t="n">
        <f aca="true">RAND()</f>
        <v>0.729710450621846</v>
      </c>
      <c r="I324" s="25" t="n">
        <f aca="false">IF(H324&lt;=(Datos!$D$19-Datos!$C$19)/(Datos!$E$19-Datos!$C$19),Datos!$C$19+SQRT((Datos!$E$19-Datos!$C$19)*(Datos!$D$19-Datos!$C$19)*H324),Datos!$E$19-SQRT((Datos!$E$19-Datos!$C$19)*(Datos!$E$19-Datos!$D$19)*(1-H324)))</f>
        <v>40497.5877350734</v>
      </c>
      <c r="J324" s="24" t="n">
        <f aca="true">RAND()</f>
        <v>0.438114666717241</v>
      </c>
      <c r="K324" s="25" t="n">
        <f aca="false">IF(J324&lt;=(Datos!$D$19-Datos!$C$19)/(Datos!$E$19-Datos!$C$19),Datos!$C$19+SQRT((Datos!$E$19-Datos!$C$19)*(Datos!$D$19-Datos!$C$19)*J324),Datos!$E$19-SQRT((Datos!$E$19-Datos!$C$19)*(Datos!$E$19-Datos!$D$19)*(1-J324)))</f>
        <v>38106.6145836339</v>
      </c>
      <c r="L324" s="24" t="n">
        <f aca="true">RAND()</f>
        <v>0.103422023717049</v>
      </c>
      <c r="M324" s="25" t="n">
        <f aca="false">IF(L324&lt;=(Datos!$D$19-Datos!$C$19)/(Datos!$E$19-Datos!$C$19),Datos!$C$19+SQRT((Datos!$E$19-Datos!$C$19)*(Datos!$D$19-Datos!$C$19)*L324),Datos!$E$19-SQRT((Datos!$E$19-Datos!$C$19)*(Datos!$E$19-Datos!$D$19)*(1-L324)))</f>
        <v>33938.6931281273</v>
      </c>
      <c r="N324" s="24" t="n">
        <f aca="true">RAND()</f>
        <v>0.880786557369556</v>
      </c>
      <c r="O324" s="25" t="n">
        <f aca="false">IF(N324&lt;=(Datos!$D$19-Datos!$C$19)/(Datos!$E$19-Datos!$C$19),Datos!$C$19+SQRT((Datos!$E$19-Datos!$C$19)*(Datos!$D$19-Datos!$C$19)*N324),Datos!$E$19-SQRT((Datos!$E$19-Datos!$C$19)*(Datos!$E$19-Datos!$D$19)*(1-N324)))</f>
        <v>42009.8481314015</v>
      </c>
      <c r="P324" s="24" t="n">
        <f aca="true">RAND()</f>
        <v>0.815504673734854</v>
      </c>
      <c r="Q324" s="26" t="n">
        <f aca="false">IF(P324&lt;=(Datos!$D$23-Datos!$C$23)/(Datos!$E$23-Datos!$C$23),Datos!$C$23+SQRT((Datos!$E$23-Datos!$C$23)*(Datos!$D$23-Datos!$C$23)*P324),Datos!$E$23-SQRT((Datos!$E$23-Datos!$C$23)*(Datos!$E$23-Datos!$D$23)*(1-P324)))</f>
        <v>0.161776619762589</v>
      </c>
      <c r="R324" s="24" t="n">
        <f aca="true">RAND()</f>
        <v>0.484068417788675</v>
      </c>
      <c r="S324" s="26" t="n">
        <f aca="false">IF(R324&lt;=(Datos!$D$24-Datos!$C$24)/(Datos!$E$24-Datos!$C$24),Datos!$C$24+SQRT((Datos!$E$24-Datos!$C$24)*(Datos!$D$24-Datos!$C$24)*R324),Datos!$E$24-SQRT((Datos!$E$24-Datos!$C$24)*(Datos!$E$24-Datos!$D$24)*(1-R324)))</f>
        <v>0.149518183413273</v>
      </c>
      <c r="T324" s="24" t="n">
        <f aca="true">RAND()</f>
        <v>0.246386091026181</v>
      </c>
      <c r="U324" s="26" t="n">
        <f aca="false">IF(T324&lt;=(Datos!$D$25-Datos!$C$25)/(Datos!$E$25-Datos!$C$25),Datos!$C$25+SQRT((Datos!$E$25-Datos!$C$25)*(Datos!$D$25-Datos!$C$25)*T324),Datos!$E$25-SQRT((Datos!$E$25-Datos!$C$25)*(Datos!$E$25-Datos!$D$25)*(1-T324)))</f>
        <v>0.172746665495298</v>
      </c>
      <c r="V324" s="24" t="n">
        <f aca="true">RAND()</f>
        <v>0.874833408825478</v>
      </c>
      <c r="W324" s="26" t="n">
        <f aca="false">IF(V324&lt;=(Datos!$D$26-Datos!$C$26)/(Datos!$E$26-Datos!$C$26),Datos!$C$26+SQRT((Datos!$E$26-Datos!$C$26)*(Datos!$D$26-Datos!$C$26)*V324),Datos!$E$26-SQRT((Datos!$E$26-Datos!$C$26)*(Datos!$E$26-Datos!$D$26)*(1-V324)))</f>
        <v>0.229069565959808</v>
      </c>
      <c r="X324" s="24" t="n">
        <f aca="true">RAND()</f>
        <v>0.902068466357352</v>
      </c>
      <c r="Y324" s="26" t="n">
        <f aca="false">IF(X324&lt;=(Datos!$D$27-Datos!$C$27)/(Datos!$E$27-Datos!$C$27),Datos!$C$27+SQRT((Datos!$E$27-Datos!$C$27)*(Datos!$D$27-Datos!$C$27)*X324),Datos!$E$27-SQRT((Datos!$E$27-Datos!$C$27)*(Datos!$E$27-Datos!$D$27)*(1-X324)))</f>
        <v>0.257003689824881</v>
      </c>
      <c r="Z324" s="24" t="n">
        <f aca="false">(1+Q324)</f>
        <v>1.16177661976259</v>
      </c>
      <c r="AA324" s="24" t="n">
        <f aca="false">Z324*(1+S324)</f>
        <v>1.3354833494815</v>
      </c>
      <c r="AB324" s="24" t="n">
        <f aca="false">AA324*(1+U324)</f>
        <v>1.56618364492893</v>
      </c>
      <c r="AC324" s="24" t="n">
        <f aca="false">AB324*(1+W324)</f>
        <v>1.92494865268614</v>
      </c>
      <c r="AD324" s="24" t="n">
        <f aca="false">AC324*(1+Y324)</f>
        <v>2.41966755914992</v>
      </c>
      <c r="AE324" s="23" t="n">
        <f aca="false">E324*Q324</f>
        <v>5521.26698032871</v>
      </c>
      <c r="AF324" s="23" t="n">
        <f aca="false">AE324*(1+S324)</f>
        <v>6346.79678936715</v>
      </c>
      <c r="AG324" s="23" t="n">
        <f aca="false">AF324*(1+U324)</f>
        <v>7443.18477130658</v>
      </c>
      <c r="AH324" s="23" t="n">
        <f aca="false">AG324*(1+W324)</f>
        <v>9148.19187622844</v>
      </c>
      <c r="AI324" s="23" t="n">
        <f aca="false">AH324*(1+Y324)</f>
        <v>11499.3109436451</v>
      </c>
      <c r="AJ324" s="25" t="n">
        <f aca="false">G324*Z324</f>
        <v>46238.2417481147</v>
      </c>
      <c r="AK324" s="25" t="n">
        <f aca="false">I324*AA324</f>
        <v>54083.8541143569</v>
      </c>
      <c r="AL324" s="25" t="n">
        <f aca="false">K324*AB324</f>
        <v>59681.9565244975</v>
      </c>
      <c r="AM324" s="25" t="n">
        <f aca="false">M324*AC324</f>
        <v>65330.2416109172</v>
      </c>
      <c r="AN324" s="25" t="n">
        <f aca="false">O324*AD324</f>
        <v>101649.866688367</v>
      </c>
      <c r="AO324" s="25" t="n">
        <f aca="false">C324/Datos!$D$8</f>
        <v>14205.7865326969</v>
      </c>
      <c r="AP324" s="25" t="n">
        <f aca="false">AJ324-AO324</f>
        <v>32032.4552154178</v>
      </c>
      <c r="AQ324" s="25" t="n">
        <f aca="false">AK324-AO324</f>
        <v>39878.06758166</v>
      </c>
      <c r="AR324" s="25" t="n">
        <f aca="false">AL324-AO324</f>
        <v>45476.1699918006</v>
      </c>
      <c r="AS324" s="25" t="n">
        <f aca="false">AM324-AO324</f>
        <v>51124.4550782203</v>
      </c>
      <c r="AT324" s="25" t="n">
        <f aca="false">AN324-AO324</f>
        <v>87444.08015567</v>
      </c>
      <c r="AU324" s="25" t="n">
        <f aca="false">AP324*Datos!$D$6</f>
        <v>16016.2276077089</v>
      </c>
      <c r="AV324" s="25" t="n">
        <f aca="false">AQ324*Datos!$D$6</f>
        <v>19939.03379083</v>
      </c>
      <c r="AW324" s="25" t="n">
        <f aca="false">AR324*Datos!$D$6</f>
        <v>22738.0849959003</v>
      </c>
      <c r="AX324" s="25" t="n">
        <f aca="false">AS324*Datos!$D$6</f>
        <v>25562.2275391102</v>
      </c>
      <c r="AY324" s="25" t="n">
        <f aca="false">AT324*Datos!$D$6</f>
        <v>43722.040077835</v>
      </c>
      <c r="AZ324" s="25" t="n">
        <f aca="false">AJ324-AU324-AE324</f>
        <v>24700.7471600771</v>
      </c>
      <c r="BA324" s="25" t="n">
        <f aca="false">AK324-AV324-AF324</f>
        <v>27798.0235341597</v>
      </c>
      <c r="BB324" s="25" t="n">
        <f aca="false">AL324-AW324-AG324</f>
        <v>29500.6867572906</v>
      </c>
      <c r="BC324" s="25" t="n">
        <f aca="false">AM324-AX324-AH324</f>
        <v>30619.8221955786</v>
      </c>
      <c r="BD324" s="25" t="n">
        <f aca="false">AN324-AY324-AI324</f>
        <v>46428.5156668867</v>
      </c>
      <c r="BE324" s="25" t="n">
        <f aca="false">AZ324/Z324</f>
        <v>21261.1845856605</v>
      </c>
      <c r="BF324" s="25" t="n">
        <f aca="false">BA324/AA324</f>
        <v>20814.953286353</v>
      </c>
      <c r="BG324" s="25" t="n">
        <f aca="false">BB324/AB324</f>
        <v>18836.0329599977</v>
      </c>
      <c r="BH324" s="25" t="n">
        <f aca="false">BC324/AC324</f>
        <v>15906.825438097</v>
      </c>
      <c r="BI324" s="25" t="n">
        <f aca="false">BD324/AD324</f>
        <v>19187.9729474896</v>
      </c>
      <c r="BJ324" s="25" t="n">
        <f aca="false">E324*AD324</f>
        <v>82580.7253069855</v>
      </c>
      <c r="BK324" s="25" t="n">
        <f aca="false">0.2*C324*AD324</f>
        <v>34373.2808253754</v>
      </c>
      <c r="BL324" s="25" t="n">
        <f aca="false">BJ324+BK324</f>
        <v>116954.006132361</v>
      </c>
      <c r="BM324" s="25" t="n">
        <f aca="false">BK324*Datos!$D$6</f>
        <v>17186.6404126877</v>
      </c>
      <c r="BN324" s="25" t="n">
        <f aca="false">BL324-BM324</f>
        <v>99767.3657196732</v>
      </c>
      <c r="BO324" s="25" t="n">
        <f aca="false">BN324/AD324</f>
        <v>41231.8482935415</v>
      </c>
      <c r="BP324" s="25" t="n">
        <f aca="false">-(C324+E324)</f>
        <v>-105157.887690677</v>
      </c>
      <c r="BQ324" s="25" t="n">
        <f aca="false">BE324</f>
        <v>21261.1845856605</v>
      </c>
      <c r="BR324" s="25" t="n">
        <f aca="false">BF324</f>
        <v>20814.953286353</v>
      </c>
      <c r="BS324" s="25" t="n">
        <f aca="false">BG324</f>
        <v>18836.0329599977</v>
      </c>
      <c r="BT324" s="25" t="n">
        <f aca="false">BH324</f>
        <v>15906.825438097</v>
      </c>
      <c r="BU324" s="25" t="n">
        <f aca="false">BI324+BO324</f>
        <v>60419.8212410311</v>
      </c>
      <c r="BV324" s="27" t="n">
        <f aca="false">IFERROR(IRR(BP324:BU324,0.1),NA())*100</f>
        <v>8.0426842100365</v>
      </c>
    </row>
    <row r="325" customFormat="false" ht="15" hidden="false" customHeight="true" outlineLevel="0" collapsed="false">
      <c r="A325" s="23" t="n">
        <v>324</v>
      </c>
      <c r="B325" s="24" t="n">
        <f aca="true">RAND()</f>
        <v>0.961908134817454</v>
      </c>
      <c r="C325" s="25" t="n">
        <f aca="false">IF(B325&lt;=(Datos!$D$14-Datos!$C$14)/(Datos!$E$14-Datos!$C$14),Datos!$C$14+SQRT((Datos!$E$14-Datos!$C$14)*(Datos!$D$14-Datos!$C$14)*B325),Datos!$E$14-SQRT((Datos!$E$14-Datos!$C$14)*(Datos!$E$14-Datos!$D$14)*(1-B325)))</f>
        <v>93239.0652851063</v>
      </c>
      <c r="D325" s="24" t="n">
        <f aca="true">RAND()</f>
        <v>0.498413744512473</v>
      </c>
      <c r="E325" s="25" t="n">
        <f aca="false">IF(D325&lt;=(Datos!$D$15-Datos!$C$15)/(Datos!$E$15-Datos!$C$15),Datos!$C$15+SQRT((Datos!$E$15-Datos!$C$15)*(Datos!$D$15-Datos!$C$15)*D325),Datos!$E$15-SQRT((Datos!$E$15-Datos!$C$15)*(Datos!$E$15-Datos!$D$15)*(1-D325)))</f>
        <v>31326.0194649095</v>
      </c>
      <c r="F325" s="24" t="n">
        <f aca="true">RAND()</f>
        <v>0.638074510637833</v>
      </c>
      <c r="G325" s="25" t="n">
        <f aca="false">IF(F325&lt;=(Datos!$D$19-Datos!$C$19)/(Datos!$E$19-Datos!$C$19),Datos!$C$19+SQRT((Datos!$E$19-Datos!$C$19)*(Datos!$D$19-Datos!$C$19)*F325),Datos!$E$19-SQRT((Datos!$E$19-Datos!$C$19)*(Datos!$E$19-Datos!$D$19)*(1-F325)))</f>
        <v>39783.2089109696</v>
      </c>
      <c r="H325" s="24" t="n">
        <f aca="true">RAND()</f>
        <v>0.679132025376628</v>
      </c>
      <c r="I325" s="25" t="n">
        <f aca="false">IF(H325&lt;=(Datos!$D$19-Datos!$C$19)/(Datos!$E$19-Datos!$C$19),Datos!$C$19+SQRT((Datos!$E$19-Datos!$C$19)*(Datos!$D$19-Datos!$C$19)*H325),Datos!$E$19-SQRT((Datos!$E$19-Datos!$C$19)*(Datos!$E$19-Datos!$D$19)*(1-H325)))</f>
        <v>40094.3809670182</v>
      </c>
      <c r="J325" s="24" t="n">
        <f aca="true">RAND()</f>
        <v>0.717839558208961</v>
      </c>
      <c r="K325" s="25" t="n">
        <f aca="false">IF(J325&lt;=(Datos!$D$19-Datos!$C$19)/(Datos!$E$19-Datos!$C$19),Datos!$C$19+SQRT((Datos!$E$19-Datos!$C$19)*(Datos!$D$19-Datos!$C$19)*J325),Datos!$E$19-SQRT((Datos!$E$19-Datos!$C$19)*(Datos!$E$19-Datos!$D$19)*(1-J325)))</f>
        <v>40399.7790124465</v>
      </c>
      <c r="L325" s="24" t="n">
        <f aca="true">RAND()</f>
        <v>0.271138081139434</v>
      </c>
      <c r="M325" s="25" t="n">
        <f aca="false">IF(L325&lt;=(Datos!$D$19-Datos!$C$19)/(Datos!$E$19-Datos!$C$19),Datos!$C$19+SQRT((Datos!$E$19-Datos!$C$19)*(Datos!$D$19-Datos!$C$19)*L325),Datos!$E$19-SQRT((Datos!$E$19-Datos!$C$19)*(Datos!$E$19-Datos!$D$19)*(1-L325)))</f>
        <v>36377.3593415233</v>
      </c>
      <c r="N325" s="24" t="n">
        <f aca="true">RAND()</f>
        <v>0.728433393658649</v>
      </c>
      <c r="O325" s="25" t="n">
        <f aca="false">IF(N325&lt;=(Datos!$D$19-Datos!$C$19)/(Datos!$E$19-Datos!$C$19),Datos!$C$19+SQRT((Datos!$E$19-Datos!$C$19)*(Datos!$D$19-Datos!$C$19)*N325),Datos!$E$19-SQRT((Datos!$E$19-Datos!$C$19)*(Datos!$E$19-Datos!$D$19)*(1-N325)))</f>
        <v>40486.9638295709</v>
      </c>
      <c r="P325" s="24" t="n">
        <f aca="true">RAND()</f>
        <v>0.395204035068666</v>
      </c>
      <c r="Q325" s="26" t="n">
        <f aca="false">IF(P325&lt;=(Datos!$D$23-Datos!$C$23)/(Datos!$E$23-Datos!$C$23),Datos!$C$23+SQRT((Datos!$E$23-Datos!$C$23)*(Datos!$D$23-Datos!$C$23)*P325),Datos!$E$23-SQRT((Datos!$E$23-Datos!$C$23)*(Datos!$E$23-Datos!$D$23)*(1-P325)))</f>
        <v>0.146671469084466</v>
      </c>
      <c r="R325" s="24" t="n">
        <f aca="true">RAND()</f>
        <v>0.440875735294163</v>
      </c>
      <c r="S325" s="26" t="n">
        <f aca="false">IF(R325&lt;=(Datos!$D$24-Datos!$C$24)/(Datos!$E$24-Datos!$C$24),Datos!$C$24+SQRT((Datos!$E$24-Datos!$C$24)*(Datos!$D$24-Datos!$C$24)*R325),Datos!$E$24-SQRT((Datos!$E$24-Datos!$C$24)*(Datos!$E$24-Datos!$D$24)*(1-R325)))</f>
        <v>0.148170486746407</v>
      </c>
      <c r="T325" s="24" t="n">
        <f aca="true">RAND()</f>
        <v>0.604643918216494</v>
      </c>
      <c r="U325" s="26" t="n">
        <f aca="false">IF(T325&lt;=(Datos!$D$25-Datos!$C$25)/(Datos!$E$25-Datos!$C$25),Datos!$C$25+SQRT((Datos!$E$25-Datos!$C$25)*(Datos!$D$25-Datos!$C$25)*T325),Datos!$E$25-SQRT((Datos!$E$25-Datos!$C$25)*(Datos!$E$25-Datos!$D$25)*(1-T325)))</f>
        <v>0.186728435128569</v>
      </c>
      <c r="V325" s="24" t="n">
        <f aca="true">RAND()</f>
        <v>0.973321391718168</v>
      </c>
      <c r="W325" s="26" t="n">
        <f aca="false">IF(V325&lt;=(Datos!$D$26-Datos!$C$26)/(Datos!$E$26-Datos!$C$26),Datos!$C$26+SQRT((Datos!$E$26-Datos!$C$26)*(Datos!$D$26-Datos!$C$26)*V325),Datos!$E$26-SQRT((Datos!$E$26-Datos!$C$26)*(Datos!$E$26-Datos!$D$26)*(1-V325)))</f>
        <v>0.240336919280767</v>
      </c>
      <c r="X325" s="24" t="n">
        <f aca="true">RAND()</f>
        <v>0.00931728612269846</v>
      </c>
      <c r="Y325" s="26" t="n">
        <f aca="false">IF(X325&lt;=(Datos!$D$27-Datos!$C$27)/(Datos!$E$27-Datos!$C$27),Datos!$C$27+SQRT((Datos!$E$27-Datos!$C$27)*(Datos!$D$27-Datos!$C$27)*X325),Datos!$E$27-SQRT((Datos!$E$27-Datos!$C$27)*(Datos!$E$27-Datos!$D$27)*(1-X325)))</f>
        <v>0.195015642783461</v>
      </c>
      <c r="Z325" s="24" t="n">
        <f aca="false">(1+Q325)</f>
        <v>1.14667146908447</v>
      </c>
      <c r="AA325" s="24" t="n">
        <f aca="false">Z325*(1+S325)</f>
        <v>1.31657433879693</v>
      </c>
      <c r="AB325" s="24" t="n">
        <f aca="false">AA325*(1+U325)</f>
        <v>1.56241620481091</v>
      </c>
      <c r="AC325" s="24" t="n">
        <f aca="false">AB325*(1+W325)</f>
        <v>1.93792250210951</v>
      </c>
      <c r="AD325" s="24" t="n">
        <f aca="false">AC325*(1+Y325)</f>
        <v>2.31584770452293</v>
      </c>
      <c r="AE325" s="23" t="n">
        <f aca="false">E325*Q325</f>
        <v>4594.63329548684</v>
      </c>
      <c r="AF325" s="23" t="n">
        <f aca="false">AE325*(1+S325)</f>
        <v>5275.42234730037</v>
      </c>
      <c r="AG325" s="23" t="n">
        <f aca="false">AF325*(1+U325)</f>
        <v>6260.49370685405</v>
      </c>
      <c r="AH325" s="23" t="n">
        <f aca="false">AG325*(1+W325)</f>
        <v>7765.12147753598</v>
      </c>
      <c r="AI325" s="23" t="n">
        <f aca="false">AH325*(1+Y325)</f>
        <v>9279.44163376932</v>
      </c>
      <c r="AJ325" s="25" t="n">
        <f aca="false">G325*Z325</f>
        <v>45618.2706068357</v>
      </c>
      <c r="AK325" s="25" t="n">
        <f aca="false">I325*AA325</f>
        <v>52787.2331111242</v>
      </c>
      <c r="AL325" s="25" t="n">
        <f aca="false">K325*AB325</f>
        <v>63121.2693998261</v>
      </c>
      <c r="AM325" s="25" t="n">
        <f aca="false">M325*AC325</f>
        <v>70496.5032352617</v>
      </c>
      <c r="AN325" s="25" t="n">
        <f aca="false">O325*AD325</f>
        <v>93761.6422478147</v>
      </c>
      <c r="AO325" s="25" t="n">
        <f aca="false">C325/Datos!$D$8</f>
        <v>18647.8130570213</v>
      </c>
      <c r="AP325" s="25" t="n">
        <f aca="false">AJ325-AO325</f>
        <v>26970.4575498144</v>
      </c>
      <c r="AQ325" s="25" t="n">
        <f aca="false">AK325-AO325</f>
        <v>34139.4200541029</v>
      </c>
      <c r="AR325" s="25" t="n">
        <f aca="false">AL325-AO325</f>
        <v>44473.4563428048</v>
      </c>
      <c r="AS325" s="25" t="n">
        <f aca="false">AM325-AO325</f>
        <v>51848.6901782405</v>
      </c>
      <c r="AT325" s="25" t="n">
        <f aca="false">AN325-AO325</f>
        <v>75113.8291907935</v>
      </c>
      <c r="AU325" s="25" t="n">
        <f aca="false">AP325*Datos!$D$6</f>
        <v>13485.2287749072</v>
      </c>
      <c r="AV325" s="25" t="n">
        <f aca="false">AQ325*Datos!$D$6</f>
        <v>17069.7100270515</v>
      </c>
      <c r="AW325" s="25" t="n">
        <f aca="false">AR325*Datos!$D$6</f>
        <v>22236.7281714024</v>
      </c>
      <c r="AX325" s="25" t="n">
        <f aca="false">AS325*Datos!$D$6</f>
        <v>25924.3450891202</v>
      </c>
      <c r="AY325" s="25" t="n">
        <f aca="false">AT325*Datos!$D$6</f>
        <v>37556.9145953967</v>
      </c>
      <c r="AZ325" s="25" t="n">
        <f aca="false">AJ325-AU325-AE325</f>
        <v>27538.4085364416</v>
      </c>
      <c r="BA325" s="25" t="n">
        <f aca="false">AK325-AV325-AF325</f>
        <v>30442.1007367724</v>
      </c>
      <c r="BB325" s="25" t="n">
        <f aca="false">AL325-AW325-AG325</f>
        <v>34624.0475215696</v>
      </c>
      <c r="BC325" s="25" t="n">
        <f aca="false">AM325-AX325-AH325</f>
        <v>36807.0366686055</v>
      </c>
      <c r="BD325" s="25" t="n">
        <f aca="false">AN325-AY325-AI325</f>
        <v>46925.2860186487</v>
      </c>
      <c r="BE325" s="25" t="n">
        <f aca="false">AZ325/Z325</f>
        <v>24015.9533736625</v>
      </c>
      <c r="BF325" s="25" t="n">
        <f aca="false">BA325/AA325</f>
        <v>23122.2042232648</v>
      </c>
      <c r="BG325" s="25" t="n">
        <f aca="false">BB325/AB325</f>
        <v>22160.578861738</v>
      </c>
      <c r="BH325" s="25" t="n">
        <f aca="false">BC325/AC325</f>
        <v>18993.0384876276</v>
      </c>
      <c r="BI325" s="25" t="n">
        <f aca="false">BD325/AD325</f>
        <v>20262.6821819941</v>
      </c>
      <c r="BJ325" s="25" t="n">
        <f aca="false">E325*AD325</f>
        <v>72546.2902696513</v>
      </c>
      <c r="BK325" s="25" t="n">
        <f aca="false">0.2*C325*AD325</f>
        <v>43185.4950624755</v>
      </c>
      <c r="BL325" s="25" t="n">
        <f aca="false">BJ325+BK325</f>
        <v>115731.785332127</v>
      </c>
      <c r="BM325" s="25" t="n">
        <f aca="false">BK325*Datos!$D$6</f>
        <v>21592.7475312377</v>
      </c>
      <c r="BN325" s="25" t="n">
        <f aca="false">BL325-BM325</f>
        <v>94139.0378008891</v>
      </c>
      <c r="BO325" s="25" t="n">
        <f aca="false">BN325/AD325</f>
        <v>40649.9259934201</v>
      </c>
      <c r="BP325" s="25" t="n">
        <f aca="false">-(C325+E325)</f>
        <v>-124565.084750016</v>
      </c>
      <c r="BQ325" s="25" t="n">
        <f aca="false">BE325</f>
        <v>24015.9533736625</v>
      </c>
      <c r="BR325" s="25" t="n">
        <f aca="false">BF325</f>
        <v>23122.2042232648</v>
      </c>
      <c r="BS325" s="25" t="n">
        <f aca="false">BG325</f>
        <v>22160.578861738</v>
      </c>
      <c r="BT325" s="25" t="n">
        <f aca="false">BH325</f>
        <v>18993.0384876276</v>
      </c>
      <c r="BU325" s="25" t="n">
        <f aca="false">BI325+BO325</f>
        <v>60912.6081754142</v>
      </c>
      <c r="BV325" s="27" t="n">
        <f aca="false">IFERROR(IRR(BP325:BU325,0.1),NA())*100</f>
        <v>5.44497921131712</v>
      </c>
    </row>
    <row r="326" customFormat="false" ht="15" hidden="false" customHeight="true" outlineLevel="0" collapsed="false">
      <c r="A326" s="23" t="n">
        <v>325</v>
      </c>
      <c r="B326" s="24" t="n">
        <f aca="true">RAND()</f>
        <v>0.169851826290461</v>
      </c>
      <c r="C326" s="25" t="n">
        <f aca="false">IF(B326&lt;=(Datos!$D$14-Datos!$C$14)/(Datos!$E$14-Datos!$C$14),Datos!$C$14+SQRT((Datos!$E$14-Datos!$C$14)*(Datos!$D$14-Datos!$C$14)*B326),Datos!$E$14-SQRT((Datos!$E$14-Datos!$C$14)*(Datos!$E$14-Datos!$D$14)*(1-B326)))</f>
        <v>68242.6167274831</v>
      </c>
      <c r="D326" s="24" t="n">
        <f aca="true">RAND()</f>
        <v>0.490105936294993</v>
      </c>
      <c r="E326" s="25" t="n">
        <f aca="false">IF(D326&lt;=(Datos!$D$15-Datos!$C$15)/(Datos!$E$15-Datos!$C$15),Datos!$C$15+SQRT((Datos!$E$15-Datos!$C$15)*(Datos!$D$15-Datos!$C$15)*D326),Datos!$E$15-SQRT((Datos!$E$15-Datos!$C$15)*(Datos!$E$15-Datos!$D$15)*(1-D326)))</f>
        <v>31254.4806011449</v>
      </c>
      <c r="F326" s="24" t="n">
        <f aca="true">RAND()</f>
        <v>0.604916743296875</v>
      </c>
      <c r="G326" s="25" t="n">
        <f aca="false">IF(F326&lt;=(Datos!$D$19-Datos!$C$19)/(Datos!$E$19-Datos!$C$19),Datos!$C$19+SQRT((Datos!$E$19-Datos!$C$19)*(Datos!$D$19-Datos!$C$19)*F326),Datos!$E$19-SQRT((Datos!$E$19-Datos!$C$19)*(Datos!$E$19-Datos!$D$19)*(1-F326)))</f>
        <v>39525.6239425316</v>
      </c>
      <c r="H326" s="24" t="n">
        <f aca="true">RAND()</f>
        <v>0.639880686276698</v>
      </c>
      <c r="I326" s="25" t="n">
        <f aca="false">IF(H326&lt;=(Datos!$D$19-Datos!$C$19)/(Datos!$E$19-Datos!$C$19),Datos!$C$19+SQRT((Datos!$E$19-Datos!$C$19)*(Datos!$D$19-Datos!$C$19)*H326),Datos!$E$19-SQRT((Datos!$E$19-Datos!$C$19)*(Datos!$E$19-Datos!$D$19)*(1-H326)))</f>
        <v>39797.0456231205</v>
      </c>
      <c r="J326" s="24" t="n">
        <f aca="true">RAND()</f>
        <v>0.172540575025876</v>
      </c>
      <c r="K326" s="25" t="n">
        <f aca="false">IF(J326&lt;=(Datos!$D$19-Datos!$C$19)/(Datos!$E$19-Datos!$C$19),Datos!$C$19+SQRT((Datos!$E$19-Datos!$C$19)*(Datos!$D$19-Datos!$C$19)*J326),Datos!$E$19-SQRT((Datos!$E$19-Datos!$C$19)*(Datos!$E$19-Datos!$D$19)*(1-J326)))</f>
        <v>35087.3456982872</v>
      </c>
      <c r="L326" s="24" t="n">
        <f aca="true">RAND()</f>
        <v>0.212969050459226</v>
      </c>
      <c r="M326" s="25" t="n">
        <f aca="false">IF(L326&lt;=(Datos!$D$19-Datos!$C$19)/(Datos!$E$19-Datos!$C$19),Datos!$C$19+SQRT((Datos!$E$19-Datos!$C$19)*(Datos!$D$19-Datos!$C$19)*L326),Datos!$E$19-SQRT((Datos!$E$19-Datos!$C$19)*(Datos!$E$19-Datos!$D$19)*(1-L326)))</f>
        <v>35652.0224317393</v>
      </c>
      <c r="N326" s="24" t="n">
        <f aca="true">RAND()</f>
        <v>0.689220693447155</v>
      </c>
      <c r="O326" s="25" t="n">
        <f aca="false">IF(N326&lt;=(Datos!$D$19-Datos!$C$19)/(Datos!$E$19-Datos!$C$19),Datos!$C$19+SQRT((Datos!$E$19-Datos!$C$19)*(Datos!$D$19-Datos!$C$19)*N326),Datos!$E$19-SQRT((Datos!$E$19-Datos!$C$19)*(Datos!$E$19-Datos!$D$19)*(1-N326)))</f>
        <v>40172.1176493764</v>
      </c>
      <c r="P326" s="24" t="n">
        <f aca="true">RAND()</f>
        <v>0.0457880821353077</v>
      </c>
      <c r="Q326" s="26" t="n">
        <f aca="false">IF(P326&lt;=(Datos!$D$23-Datos!$C$23)/(Datos!$E$23-Datos!$C$23),Datos!$C$23+SQRT((Datos!$E$23-Datos!$C$23)*(Datos!$D$23-Datos!$C$23)*P326),Datos!$E$23-SQRT((Datos!$E$23-Datos!$C$23)*(Datos!$E$23-Datos!$D$23)*(1-P326)))</f>
        <v>0.129078466161393</v>
      </c>
      <c r="R326" s="24" t="n">
        <f aca="true">RAND()</f>
        <v>0.489725520735585</v>
      </c>
      <c r="S326" s="26" t="n">
        <f aca="false">IF(R326&lt;=(Datos!$D$24-Datos!$C$24)/(Datos!$E$24-Datos!$C$24),Datos!$C$24+SQRT((Datos!$E$24-Datos!$C$24)*(Datos!$D$24-Datos!$C$24)*R326),Datos!$E$24-SQRT((Datos!$E$24-Datos!$C$24)*(Datos!$E$24-Datos!$D$24)*(1-R326)))</f>
        <v>0.149690165666834</v>
      </c>
      <c r="T326" s="24" t="n">
        <f aca="true">RAND()</f>
        <v>0.0227937347207055</v>
      </c>
      <c r="U326" s="26" t="n">
        <f aca="false">IF(T326&lt;=(Datos!$D$25-Datos!$C$25)/(Datos!$E$25-Datos!$C$25),Datos!$C$25+SQRT((Datos!$E$25-Datos!$C$25)*(Datos!$D$25-Datos!$C$25)*T326),Datos!$E$25-SQRT((Datos!$E$25-Datos!$C$25)*(Datos!$E$25-Datos!$D$25)*(1-T326)))</f>
        <v>0.156918586771407</v>
      </c>
      <c r="V326" s="24" t="n">
        <f aca="true">RAND()</f>
        <v>0.101481948156918</v>
      </c>
      <c r="W326" s="26" t="n">
        <f aca="false">IF(V326&lt;=(Datos!$D$26-Datos!$C$26)/(Datos!$E$26-Datos!$C$26),Datos!$C$26+SQRT((Datos!$E$26-Datos!$C$26)*(Datos!$D$26-Datos!$C$26)*V326),Datos!$E$26-SQRT((Datos!$E$26-Datos!$C$26)*(Datos!$E$26-Datos!$D$26)*(1-V326)))</f>
        <v>0.191919510368286</v>
      </c>
      <c r="X326" s="24" t="n">
        <f aca="true">RAND()</f>
        <v>0.493568801934733</v>
      </c>
      <c r="Y326" s="26" t="n">
        <f aca="false">IF(X326&lt;=(Datos!$D$27-Datos!$C$27)/(Datos!$E$27-Datos!$C$27),Datos!$C$27+SQRT((Datos!$E$27-Datos!$C$27)*(Datos!$D$27-Datos!$C$27)*X326),Datos!$E$27-SQRT((Datos!$E$27-Datos!$C$27)*(Datos!$E$27-Datos!$D$27)*(1-X326)))</f>
        <v>0.227705368635467</v>
      </c>
      <c r="Z326" s="24" t="n">
        <f aca="false">(1+Q326)</f>
        <v>1.12907846616139</v>
      </c>
      <c r="AA326" s="24" t="n">
        <f aca="false">Z326*(1+S326)</f>
        <v>1.29809040881195</v>
      </c>
      <c r="AB326" s="24" t="n">
        <f aca="false">AA326*(1+U326)</f>
        <v>1.50178492126423</v>
      </c>
      <c r="AC326" s="24" t="n">
        <f aca="false">AB326*(1+W326)</f>
        <v>1.79000674803174</v>
      </c>
      <c r="AD326" s="24" t="n">
        <f aca="false">AC326*(1+Y326)</f>
        <v>2.19760089445228</v>
      </c>
      <c r="AE326" s="23" t="n">
        <f aca="false">E326*Q326</f>
        <v>4034.28041666679</v>
      </c>
      <c r="AF326" s="23" t="n">
        <f aca="false">AE326*(1+S326)</f>
        <v>4638.1725205841</v>
      </c>
      <c r="AG326" s="23" t="n">
        <f aca="false">AF326*(1+U326)</f>
        <v>5365.98799771613</v>
      </c>
      <c r="AH326" s="23" t="n">
        <f aca="false">AG326*(1+W326)</f>
        <v>6395.82578687991</v>
      </c>
      <c r="AI326" s="23" t="n">
        <f aca="false">AH326*(1+Y326)</f>
        <v>7852.18965540963</v>
      </c>
      <c r="AJ326" s="25" t="n">
        <f aca="false">G326*Z326</f>
        <v>44627.5308551056</v>
      </c>
      <c r="AK326" s="25" t="n">
        <f aca="false">I326*AA326</f>
        <v>51660.1632224242</v>
      </c>
      <c r="AL326" s="25" t="n">
        <f aca="false">K326*AB326</f>
        <v>52693.6466968732</v>
      </c>
      <c r="AM326" s="25" t="n">
        <f aca="false">M326*AC326</f>
        <v>63817.3607337923</v>
      </c>
      <c r="AN326" s="25" t="n">
        <f aca="false">O326*AD326</f>
        <v>88282.2816783118</v>
      </c>
      <c r="AO326" s="25" t="n">
        <f aca="false">C326/Datos!$D$8</f>
        <v>13648.5233454966</v>
      </c>
      <c r="AP326" s="25" t="n">
        <f aca="false">AJ326-AO326</f>
        <v>30979.007509609</v>
      </c>
      <c r="AQ326" s="25" t="n">
        <f aca="false">AK326-AO326</f>
        <v>38011.6398769276</v>
      </c>
      <c r="AR326" s="25" t="n">
        <f aca="false">AL326-AO326</f>
        <v>39045.1233513766</v>
      </c>
      <c r="AS326" s="25" t="n">
        <f aca="false">AM326-AO326</f>
        <v>50168.8373882957</v>
      </c>
      <c r="AT326" s="25" t="n">
        <f aca="false">AN326-AO326</f>
        <v>74633.7583328152</v>
      </c>
      <c r="AU326" s="25" t="n">
        <f aca="false">AP326*Datos!$D$6</f>
        <v>15489.5037548045</v>
      </c>
      <c r="AV326" s="25" t="n">
        <f aca="false">AQ326*Datos!$D$6</f>
        <v>19005.8199384638</v>
      </c>
      <c r="AW326" s="25" t="n">
        <f aca="false">AR326*Datos!$D$6</f>
        <v>19522.5616756883</v>
      </c>
      <c r="AX326" s="25" t="n">
        <f aca="false">AS326*Datos!$D$6</f>
        <v>25084.4186941478</v>
      </c>
      <c r="AY326" s="25" t="n">
        <f aca="false">AT326*Datos!$D$6</f>
        <v>37316.8791664076</v>
      </c>
      <c r="AZ326" s="25" t="n">
        <f aca="false">AJ326-AU326-AE326</f>
        <v>25103.7466836343</v>
      </c>
      <c r="BA326" s="25" t="n">
        <f aca="false">AK326-AV326-AF326</f>
        <v>28016.1707633763</v>
      </c>
      <c r="BB326" s="25" t="n">
        <f aca="false">AL326-AW326-AG326</f>
        <v>27805.0970234688</v>
      </c>
      <c r="BC326" s="25" t="n">
        <f aca="false">AM326-AX326-AH326</f>
        <v>32337.1162527646</v>
      </c>
      <c r="BD326" s="25" t="n">
        <f aca="false">AN326-AY326-AI326</f>
        <v>43113.2128564946</v>
      </c>
      <c r="BE326" s="25" t="n">
        <f aca="false">AZ326/Z326</f>
        <v>22233.8370945832</v>
      </c>
      <c r="BF326" s="25" t="n">
        <f aca="false">BA326/AA326</f>
        <v>21582.6036254421</v>
      </c>
      <c r="BG326" s="25" t="n">
        <f aca="false">BB326/AB326</f>
        <v>18514.6998280299</v>
      </c>
      <c r="BH326" s="25" t="n">
        <f aca="false">BC326/AC326</f>
        <v>18065.3599704704</v>
      </c>
      <c r="BI326" s="25" t="n">
        <f aca="false">BD326/AD326</f>
        <v>19618.3087499334</v>
      </c>
      <c r="BJ326" s="25" t="n">
        <f aca="false">E326*AD326</f>
        <v>68684.8745247175</v>
      </c>
      <c r="BK326" s="25" t="n">
        <f aca="false">0.2*C326*AD326</f>
        <v>29994.0071120162</v>
      </c>
      <c r="BL326" s="25" t="n">
        <f aca="false">BJ326+BK326</f>
        <v>98678.8816367338</v>
      </c>
      <c r="BM326" s="25" t="n">
        <f aca="false">BK326*Datos!$D$6</f>
        <v>14997.0035560081</v>
      </c>
      <c r="BN326" s="25" t="n">
        <f aca="false">BL326-BM326</f>
        <v>83681.8780807256</v>
      </c>
      <c r="BO326" s="25" t="n">
        <f aca="false">BN326/AD326</f>
        <v>38078.7422738932</v>
      </c>
      <c r="BP326" s="25" t="n">
        <f aca="false">-(C326+E326)</f>
        <v>-99497.097328628</v>
      </c>
      <c r="BQ326" s="25" t="n">
        <f aca="false">BE326</f>
        <v>22233.8370945832</v>
      </c>
      <c r="BR326" s="25" t="n">
        <f aca="false">BF326</f>
        <v>21582.6036254421</v>
      </c>
      <c r="BS326" s="25" t="n">
        <f aca="false">BG326</f>
        <v>18514.6998280299</v>
      </c>
      <c r="BT326" s="25" t="n">
        <f aca="false">BH326</f>
        <v>18065.3599704704</v>
      </c>
      <c r="BU326" s="25" t="n">
        <f aca="false">BI326+BO326</f>
        <v>57697.0510238266</v>
      </c>
      <c r="BV326" s="27" t="n">
        <f aca="false">IFERROR(IRR(BP326:BU326,0.1),NA())*100</f>
        <v>10.2125001854169</v>
      </c>
    </row>
    <row r="327" customFormat="false" ht="15" hidden="false" customHeight="true" outlineLevel="0" collapsed="false">
      <c r="A327" s="23" t="n">
        <v>326</v>
      </c>
      <c r="B327" s="24" t="n">
        <f aca="true">RAND()</f>
        <v>0.0147534862689357</v>
      </c>
      <c r="C327" s="25" t="n">
        <f aca="false">IF(B327&lt;=(Datos!$D$14-Datos!$C$14)/(Datos!$E$14-Datos!$C$14),Datos!$C$14+SQRT((Datos!$E$14-Datos!$C$14)*(Datos!$D$14-Datos!$C$14)*B327),Datos!$E$14-SQRT((Datos!$E$14-Datos!$C$14)*(Datos!$E$14-Datos!$D$14)*(1-B327)))</f>
        <v>62429.2785981798</v>
      </c>
      <c r="D327" s="24" t="n">
        <f aca="true">RAND()</f>
        <v>0.619068914137679</v>
      </c>
      <c r="E327" s="25" t="n">
        <f aca="false">IF(D327&lt;=(Datos!$D$15-Datos!$C$15)/(Datos!$E$15-Datos!$C$15),Datos!$C$15+SQRT((Datos!$E$15-Datos!$C$15)*(Datos!$D$15-Datos!$C$15)*D327),Datos!$E$15-SQRT((Datos!$E$15-Datos!$C$15)*(Datos!$E$15-Datos!$D$15)*(1-D327)))</f>
        <v>32440.9218234398</v>
      </c>
      <c r="F327" s="24" t="n">
        <f aca="true">RAND()</f>
        <v>0.647777046866839</v>
      </c>
      <c r="G327" s="25" t="n">
        <f aca="false">IF(F327&lt;=(Datos!$D$19-Datos!$C$19)/(Datos!$E$19-Datos!$C$19),Datos!$C$19+SQRT((Datos!$E$19-Datos!$C$19)*(Datos!$D$19-Datos!$C$19)*F327),Datos!$E$19-SQRT((Datos!$E$19-Datos!$C$19)*(Datos!$E$19-Datos!$D$19)*(1-F327)))</f>
        <v>39857.309827231</v>
      </c>
      <c r="H327" s="24" t="n">
        <f aca="true">RAND()</f>
        <v>0.490814169522834</v>
      </c>
      <c r="I327" s="25" t="n">
        <f aca="false">IF(H327&lt;=(Datos!$D$19-Datos!$C$19)/(Datos!$E$19-Datos!$C$19),Datos!$C$19+SQRT((Datos!$E$19-Datos!$C$19)*(Datos!$D$19-Datos!$C$19)*H327),Datos!$E$19-SQRT((Datos!$E$19-Datos!$C$19)*(Datos!$E$19-Datos!$D$19)*(1-H327)))</f>
        <v>38580.3336431881</v>
      </c>
      <c r="J327" s="24" t="n">
        <f aca="true">RAND()</f>
        <v>0.200394215440499</v>
      </c>
      <c r="K327" s="25" t="n">
        <f aca="false">IF(J327&lt;=(Datos!$D$19-Datos!$C$19)/(Datos!$E$19-Datos!$C$19),Datos!$C$19+SQRT((Datos!$E$19-Datos!$C$19)*(Datos!$D$19-Datos!$C$19)*J327),Datos!$E$19-SQRT((Datos!$E$19-Datos!$C$19)*(Datos!$E$19-Datos!$D$19)*(1-J327)))</f>
        <v>35482.6209349247</v>
      </c>
      <c r="L327" s="24" t="n">
        <f aca="true">RAND()</f>
        <v>0.997729227849888</v>
      </c>
      <c r="M327" s="25" t="n">
        <f aca="false">IF(L327&lt;=(Datos!$D$19-Datos!$C$19)/(Datos!$E$19-Datos!$C$19),Datos!$C$19+SQRT((Datos!$E$19-Datos!$C$19)*(Datos!$D$19-Datos!$C$19)*L327),Datos!$E$19-SQRT((Datos!$E$19-Datos!$C$19)*(Datos!$E$19-Datos!$D$19)*(1-L327)))</f>
        <v>44587.3162091159</v>
      </c>
      <c r="N327" s="24" t="n">
        <f aca="true">RAND()</f>
        <v>0.56571704999642</v>
      </c>
      <c r="O327" s="25" t="n">
        <f aca="false">IF(N327&lt;=(Datos!$D$19-Datos!$C$19)/(Datos!$E$19-Datos!$C$19),Datos!$C$19+SQRT((Datos!$E$19-Datos!$C$19)*(Datos!$D$19-Datos!$C$19)*N327),Datos!$E$19-SQRT((Datos!$E$19-Datos!$C$19)*(Datos!$E$19-Datos!$D$19)*(1-N327)))</f>
        <v>39211.8161889751</v>
      </c>
      <c r="P327" s="24" t="n">
        <f aca="true">RAND()</f>
        <v>0.521565343780992</v>
      </c>
      <c r="Q327" s="26" t="n">
        <f aca="false">IF(P327&lt;=(Datos!$D$23-Datos!$C$23)/(Datos!$E$23-Datos!$C$23),Datos!$C$23+SQRT((Datos!$E$23-Datos!$C$23)*(Datos!$D$23-Datos!$C$23)*P327),Datos!$E$23-SQRT((Datos!$E$23-Datos!$C$23)*(Datos!$E$23-Datos!$D$23)*(1-P327)))</f>
        <v>0.15065409089508</v>
      </c>
      <c r="R327" s="24" t="n">
        <f aca="true">RAND()</f>
        <v>0.876390380114684</v>
      </c>
      <c r="S327" s="26" t="n">
        <f aca="false">IF(R327&lt;=(Datos!$D$24-Datos!$C$24)/(Datos!$E$24-Datos!$C$24),Datos!$C$24+SQRT((Datos!$E$24-Datos!$C$24)*(Datos!$D$24-Datos!$C$24)*R327),Datos!$E$24-SQRT((Datos!$E$24-Datos!$C$24)*(Datos!$E$24-Datos!$D$24)*(1-R327)))</f>
        <v>0.165083656084899</v>
      </c>
      <c r="T327" s="24" t="n">
        <f aca="true">RAND()</f>
        <v>0.680127110288253</v>
      </c>
      <c r="U327" s="26" t="n">
        <f aca="false">IF(T327&lt;=(Datos!$D$25-Datos!$C$25)/(Datos!$E$25-Datos!$C$25),Datos!$C$25+SQRT((Datos!$E$25-Datos!$C$25)*(Datos!$D$25-Datos!$C$25)*T327),Datos!$E$25-SQRT((Datos!$E$25-Datos!$C$25)*(Datos!$E$25-Datos!$D$25)*(1-T327)))</f>
        <v>0.19007268653566</v>
      </c>
      <c r="V327" s="24" t="n">
        <f aca="true">RAND()</f>
        <v>0.684268064691635</v>
      </c>
      <c r="W327" s="26" t="n">
        <f aca="false">IF(V327&lt;=(Datos!$D$26-Datos!$C$26)/(Datos!$E$26-Datos!$C$26),Datos!$C$26+SQRT((Datos!$E$26-Datos!$C$26)*(Datos!$D$26-Datos!$C$26)*V327),Datos!$E$26-SQRT((Datos!$E$26-Datos!$C$26)*(Datos!$E$26-Datos!$D$26)*(1-V327)))</f>
        <v>0.216757530573387</v>
      </c>
      <c r="X327" s="24" t="n">
        <f aca="true">RAND()</f>
        <v>0.433425203363975</v>
      </c>
      <c r="Y327" s="26" t="n">
        <f aca="false">IF(X327&lt;=(Datos!$D$27-Datos!$C$27)/(Datos!$E$27-Datos!$C$27),Datos!$C$27+SQRT((Datos!$E$27-Datos!$C$27)*(Datos!$D$27-Datos!$C$27)*X327),Datos!$E$27-SQRT((Datos!$E$27-Datos!$C$27)*(Datos!$E$27-Datos!$D$27)*(1-X327)))</f>
        <v>0.224687217554759</v>
      </c>
      <c r="Z327" s="24" t="n">
        <f aca="false">(1+Q327)</f>
        <v>1.15065409089508</v>
      </c>
      <c r="AA327" s="24" t="n">
        <f aca="false">Z327*(1+S327)</f>
        <v>1.34060827510909</v>
      </c>
      <c r="AB327" s="24" t="n">
        <f aca="false">AA327*(1+U327)</f>
        <v>1.59542129155101</v>
      </c>
      <c r="AC327" s="24" t="n">
        <f aca="false">AB327*(1+W327)</f>
        <v>1.94124087093181</v>
      </c>
      <c r="AD327" s="24" t="n">
        <f aca="false">AC327*(1+Y327)</f>
        <v>2.37741288082505</v>
      </c>
      <c r="AE327" s="23" t="n">
        <f aca="false">E327*Q327</f>
        <v>4887.3575851087</v>
      </c>
      <c r="AF327" s="23" t="n">
        <f aca="false">AE327*(1+S327)</f>
        <v>5694.1804438527</v>
      </c>
      <c r="AG327" s="23" t="n">
        <f aca="false">AF327*(1+U327)</f>
        <v>6776.4886184346</v>
      </c>
      <c r="AH327" s="23" t="n">
        <f aca="false">AG327*(1+W327)</f>
        <v>8245.34355732515</v>
      </c>
      <c r="AI327" s="23" t="n">
        <f aca="false">AH327*(1+Y327)</f>
        <v>10097.9668590036</v>
      </c>
      <c r="AJ327" s="25" t="n">
        <f aca="false">G327*Z327</f>
        <v>45861.9766047761</v>
      </c>
      <c r="AK327" s="25" t="n">
        <f aca="false">I327*AA327</f>
        <v>51721.1145385274</v>
      </c>
      <c r="AL327" s="25" t="n">
        <f aca="false">K327*AB327</f>
        <v>56609.7289196124</v>
      </c>
      <c r="AM327" s="25" t="n">
        <f aca="false">M327*AC327</f>
        <v>86554.7205502961</v>
      </c>
      <c r="AN327" s="25" t="n">
        <f aca="false">O327*AD327</f>
        <v>93222.6768882136</v>
      </c>
      <c r="AO327" s="25" t="n">
        <f aca="false">C327/Datos!$D$8</f>
        <v>12485.855719636</v>
      </c>
      <c r="AP327" s="25" t="n">
        <f aca="false">AJ327-AO327</f>
        <v>33376.1208851401</v>
      </c>
      <c r="AQ327" s="25" t="n">
        <f aca="false">AK327-AO327</f>
        <v>39235.2588188914</v>
      </c>
      <c r="AR327" s="25" t="n">
        <f aca="false">AL327-AO327</f>
        <v>44123.8731999764</v>
      </c>
      <c r="AS327" s="25" t="n">
        <f aca="false">AM327-AO327</f>
        <v>74068.8648306601</v>
      </c>
      <c r="AT327" s="25" t="n">
        <f aca="false">AN327-AO327</f>
        <v>80736.8211685777</v>
      </c>
      <c r="AU327" s="25" t="n">
        <f aca="false">AP327*Datos!$D$6</f>
        <v>16688.0604425701</v>
      </c>
      <c r="AV327" s="25" t="n">
        <f aca="false">AQ327*Datos!$D$6</f>
        <v>19617.6294094457</v>
      </c>
      <c r="AW327" s="25" t="n">
        <f aca="false">AR327*Datos!$D$6</f>
        <v>22061.9365999882</v>
      </c>
      <c r="AX327" s="25" t="n">
        <f aca="false">AS327*Datos!$D$6</f>
        <v>37034.4324153301</v>
      </c>
      <c r="AY327" s="25" t="n">
        <f aca="false">AT327*Datos!$D$6</f>
        <v>40368.4105842888</v>
      </c>
      <c r="AZ327" s="25" t="n">
        <f aca="false">AJ327-AU327-AE327</f>
        <v>24286.5585770973</v>
      </c>
      <c r="BA327" s="25" t="n">
        <f aca="false">AK327-AV327-AF327</f>
        <v>26409.304685229</v>
      </c>
      <c r="BB327" s="25" t="n">
        <f aca="false">AL327-AW327-AG327</f>
        <v>27771.3037011896</v>
      </c>
      <c r="BC327" s="25" t="n">
        <f aca="false">AM327-AX327-AH327</f>
        <v>41274.9445776409</v>
      </c>
      <c r="BD327" s="25" t="n">
        <f aca="false">AN327-AY327-AI327</f>
        <v>42756.2994449212</v>
      </c>
      <c r="BE327" s="25" t="n">
        <f aca="false">AZ327/Z327</f>
        <v>21106.7416083361</v>
      </c>
      <c r="BF327" s="25" t="n">
        <f aca="false">BA327/AA327</f>
        <v>19699.494009971</v>
      </c>
      <c r="BG327" s="25" t="n">
        <f aca="false">BB327/AB327</f>
        <v>17406.8779502067</v>
      </c>
      <c r="BH327" s="25" t="n">
        <f aca="false">BC327/AC327</f>
        <v>21262.1448454404</v>
      </c>
      <c r="BI327" s="25" t="n">
        <f aca="false">BD327/AD327</f>
        <v>17984.3811690307</v>
      </c>
      <c r="BJ327" s="25" t="n">
        <f aca="false">E327*AD327</f>
        <v>77125.4654088844</v>
      </c>
      <c r="BK327" s="25" t="n">
        <f aca="false">0.2*C327*AD327</f>
        <v>29684.0342159857</v>
      </c>
      <c r="BL327" s="25" t="n">
        <f aca="false">BJ327+BK327</f>
        <v>106809.49962487</v>
      </c>
      <c r="BM327" s="25" t="n">
        <f aca="false">BK327*Datos!$D$6</f>
        <v>14842.0171079928</v>
      </c>
      <c r="BN327" s="25" t="n">
        <f aca="false">BL327-BM327</f>
        <v>91967.4825168772</v>
      </c>
      <c r="BO327" s="25" t="n">
        <f aca="false">BN327/AD327</f>
        <v>38683.8496832578</v>
      </c>
      <c r="BP327" s="25" t="n">
        <f aca="false">-(C327+E327)</f>
        <v>-94870.2004216196</v>
      </c>
      <c r="BQ327" s="25" t="n">
        <f aca="false">BE327</f>
        <v>21106.7416083361</v>
      </c>
      <c r="BR327" s="25" t="n">
        <f aca="false">BF327</f>
        <v>19699.494009971</v>
      </c>
      <c r="BS327" s="25" t="n">
        <f aca="false">BG327</f>
        <v>17406.8779502067</v>
      </c>
      <c r="BT327" s="25" t="n">
        <f aca="false">BH327</f>
        <v>21262.1448454404</v>
      </c>
      <c r="BU327" s="25" t="n">
        <f aca="false">BI327+BO327</f>
        <v>56668.2308522886</v>
      </c>
      <c r="BV327" s="27" t="n">
        <f aca="false">IFERROR(IRR(BP327:BU327,0.1),NA())*100</f>
        <v>11.1767839779214</v>
      </c>
    </row>
    <row r="328" customFormat="false" ht="15" hidden="false" customHeight="true" outlineLevel="0" collapsed="false">
      <c r="A328" s="23" t="n">
        <v>327</v>
      </c>
      <c r="B328" s="24" t="n">
        <f aca="true">RAND()</f>
        <v>0.338424391512737</v>
      </c>
      <c r="C328" s="25" t="n">
        <f aca="false">IF(B328&lt;=(Datos!$D$14-Datos!$C$14)/(Datos!$E$14-Datos!$C$14),Datos!$C$14+SQRT((Datos!$E$14-Datos!$C$14)*(Datos!$D$14-Datos!$C$14)*B328),Datos!$E$14-SQRT((Datos!$E$14-Datos!$C$14)*(Datos!$E$14-Datos!$D$14)*(1-B328)))</f>
        <v>71823.9333798219</v>
      </c>
      <c r="D328" s="24" t="n">
        <f aca="true">RAND()</f>
        <v>0.980808143952334</v>
      </c>
      <c r="E328" s="25" t="n">
        <f aca="false">IF(D328&lt;=(Datos!$D$15-Datos!$C$15)/(Datos!$E$15-Datos!$C$15),Datos!$C$15+SQRT((Datos!$E$15-Datos!$C$15)*(Datos!$D$15-Datos!$C$15)*D328),Datos!$E$15-SQRT((Datos!$E$15-Datos!$C$15)*(Datos!$E$15-Datos!$D$15)*(1-D328)))</f>
        <v>38303.3036785712</v>
      </c>
      <c r="F328" s="24" t="n">
        <f aca="true">RAND()</f>
        <v>0.123675100079568</v>
      </c>
      <c r="G328" s="25" t="n">
        <f aca="false">IF(F328&lt;=(Datos!$D$19-Datos!$C$19)/(Datos!$E$19-Datos!$C$19),Datos!$C$19+SQRT((Datos!$E$19-Datos!$C$19)*(Datos!$D$19-Datos!$C$19)*F328),Datos!$E$19-SQRT((Datos!$E$19-Datos!$C$19)*(Datos!$E$19-Datos!$D$19)*(1-F328)))</f>
        <v>34307.1179472979</v>
      </c>
      <c r="H328" s="24" t="n">
        <f aca="true">RAND()</f>
        <v>0.39539272906952</v>
      </c>
      <c r="I328" s="25" t="n">
        <f aca="false">IF(H328&lt;=(Datos!$D$19-Datos!$C$19)/(Datos!$E$19-Datos!$C$19),Datos!$C$19+SQRT((Datos!$E$19-Datos!$C$19)*(Datos!$D$19-Datos!$C$19)*H328),Datos!$E$19-SQRT((Datos!$E$19-Datos!$C$19)*(Datos!$E$19-Datos!$D$19)*(1-H328)))</f>
        <v>37701.2277826609</v>
      </c>
      <c r="J328" s="24" t="n">
        <f aca="true">RAND()</f>
        <v>0.450268811341277</v>
      </c>
      <c r="K328" s="25" t="n">
        <f aca="false">IF(J328&lt;=(Datos!$D$19-Datos!$C$19)/(Datos!$E$19-Datos!$C$19),Datos!$C$19+SQRT((Datos!$E$19-Datos!$C$19)*(Datos!$D$19-Datos!$C$19)*J328),Datos!$E$19-SQRT((Datos!$E$19-Datos!$C$19)*(Datos!$E$19-Datos!$D$19)*(1-J328)))</f>
        <v>38218.2918968111</v>
      </c>
      <c r="L328" s="24" t="n">
        <f aca="true">RAND()</f>
        <v>0.832717241474022</v>
      </c>
      <c r="M328" s="25" t="n">
        <f aca="false">IF(L328&lt;=(Datos!$D$19-Datos!$C$19)/(Datos!$E$19-Datos!$C$19),Datos!$C$19+SQRT((Datos!$E$19-Datos!$C$19)*(Datos!$D$19-Datos!$C$19)*L328),Datos!$E$19-SQRT((Datos!$E$19-Datos!$C$19)*(Datos!$E$19-Datos!$D$19)*(1-L328)))</f>
        <v>41457.9374808668</v>
      </c>
      <c r="N328" s="24" t="n">
        <f aca="true">RAND()</f>
        <v>0.94830876404431</v>
      </c>
      <c r="O328" s="25" t="n">
        <f aca="false">IF(N328&lt;=(Datos!$D$19-Datos!$C$19)/(Datos!$E$19-Datos!$C$19),Datos!$C$19+SQRT((Datos!$E$19-Datos!$C$19)*(Datos!$D$19-Datos!$C$19)*N328),Datos!$E$19-SQRT((Datos!$E$19-Datos!$C$19)*(Datos!$E$19-Datos!$D$19)*(1-N328)))</f>
        <v>43031.0300417028</v>
      </c>
      <c r="P328" s="24" t="n">
        <f aca="true">RAND()</f>
        <v>0.571788743331648</v>
      </c>
      <c r="Q328" s="26" t="n">
        <f aca="false">IF(P328&lt;=(Datos!$D$23-Datos!$C$23)/(Datos!$E$23-Datos!$C$23),Datos!$C$23+SQRT((Datos!$E$23-Datos!$C$23)*(Datos!$D$23-Datos!$C$23)*P328),Datos!$E$23-SQRT((Datos!$E$23-Datos!$C$23)*(Datos!$E$23-Datos!$D$23)*(1-P328)))</f>
        <v>0.152237070363468</v>
      </c>
      <c r="R328" s="24" t="n">
        <f aca="true">RAND()</f>
        <v>0.18922471124058</v>
      </c>
      <c r="S328" s="26" t="n">
        <f aca="false">IF(R328&lt;=(Datos!$D$24-Datos!$C$24)/(Datos!$E$24-Datos!$C$24),Datos!$C$24+SQRT((Datos!$E$24-Datos!$C$24)*(Datos!$D$24-Datos!$C$24)*R328),Datos!$E$24-SQRT((Datos!$E$24-Datos!$C$24)*(Datos!$E$24-Datos!$D$24)*(1-R328)))</f>
        <v>0.138455472907326</v>
      </c>
      <c r="T328" s="24" t="n">
        <f aca="true">RAND()</f>
        <v>0.841282593597115</v>
      </c>
      <c r="U328" s="26" t="n">
        <f aca="false">IF(T328&lt;=(Datos!$D$25-Datos!$C$25)/(Datos!$E$25-Datos!$C$25),Datos!$C$25+SQRT((Datos!$E$25-Datos!$C$25)*(Datos!$D$25-Datos!$C$25)*T328),Datos!$E$25-SQRT((Datos!$E$25-Datos!$C$25)*(Datos!$E$25-Datos!$D$25)*(1-T328)))</f>
        <v>0.198918995803613</v>
      </c>
      <c r="V328" s="24" t="n">
        <f aca="true">RAND()</f>
        <v>0.0149767017082849</v>
      </c>
      <c r="W328" s="26" t="n">
        <f aca="false">IF(V328&lt;=(Datos!$D$26-Datos!$C$26)/(Datos!$E$26-Datos!$C$26),Datos!$C$26+SQRT((Datos!$E$26-Datos!$C$26)*(Datos!$D$26-Datos!$C$26)*V328),Datos!$E$26-SQRT((Datos!$E$26-Datos!$C$26)*(Datos!$E$26-Datos!$D$26)*(1-V328)))</f>
        <v>0.184579015439109</v>
      </c>
      <c r="X328" s="24" t="n">
        <f aca="true">RAND()</f>
        <v>0.468317437679083</v>
      </c>
      <c r="Y328" s="26" t="n">
        <f aca="false">IF(X328&lt;=(Datos!$D$27-Datos!$C$27)/(Datos!$E$27-Datos!$C$27),Datos!$C$27+SQRT((Datos!$E$27-Datos!$C$27)*(Datos!$D$27-Datos!$C$27)*X328),Datos!$E$27-SQRT((Datos!$E$27-Datos!$C$27)*(Datos!$E$27-Datos!$D$27)*(1-X328)))</f>
        <v>0.226417485720312</v>
      </c>
      <c r="Z328" s="24" t="n">
        <f aca="false">(1+Q328)</f>
        <v>1.15223707036347</v>
      </c>
      <c r="AA328" s="24" t="n">
        <f aca="false">Z328*(1+S328)</f>
        <v>1.31177059884199</v>
      </c>
      <c r="AB328" s="24" t="n">
        <f aca="false">AA328*(1+U328)</f>
        <v>1.57270668908835</v>
      </c>
      <c r="AC328" s="24" t="n">
        <f aca="false">AB328*(1+W328)</f>
        <v>1.86299534133478</v>
      </c>
      <c r="AD328" s="24" t="n">
        <f aca="false">AC328*(1+Y328)</f>
        <v>2.28481006242845</v>
      </c>
      <c r="AE328" s="23" t="n">
        <f aca="false">E328*Q328</f>
        <v>5831.18273726793</v>
      </c>
      <c r="AF328" s="23" t="n">
        <f aca="false">AE328*(1+S328)</f>
        <v>6638.54190076539</v>
      </c>
      <c r="AG328" s="23" t="n">
        <f aca="false">AF328*(1+U328)</f>
        <v>7959.07398926586</v>
      </c>
      <c r="AH328" s="23" t="n">
        <f aca="false">AG328*(1+W328)</f>
        <v>9428.15203001157</v>
      </c>
      <c r="AI328" s="23" t="n">
        <f aca="false">AH328*(1+Y328)</f>
        <v>11562.8505076356</v>
      </c>
      <c r="AJ328" s="25" t="n">
        <f aca="false">G328*Z328</f>
        <v>39529.9330762084</v>
      </c>
      <c r="AK328" s="25" t="n">
        <f aca="false">I328*AA328</f>
        <v>49455.3621455395</v>
      </c>
      <c r="AL328" s="25" t="n">
        <f aca="false">K328*AB328</f>
        <v>60106.1633116459</v>
      </c>
      <c r="AM328" s="25" t="n">
        <f aca="false">M328*AC328</f>
        <v>77235.9443882032</v>
      </c>
      <c r="AN328" s="25" t="n">
        <f aca="false">O328*AD328</f>
        <v>98317.7304359436</v>
      </c>
      <c r="AO328" s="25" t="n">
        <f aca="false">C328/Datos!$D$8</f>
        <v>14364.7866759644</v>
      </c>
      <c r="AP328" s="25" t="n">
        <f aca="false">AJ328-AO328</f>
        <v>25165.1464002441</v>
      </c>
      <c r="AQ328" s="25" t="n">
        <f aca="false">AK328-AO328</f>
        <v>35090.5754695751</v>
      </c>
      <c r="AR328" s="25" t="n">
        <f aca="false">AL328-AO328</f>
        <v>45741.3766356815</v>
      </c>
      <c r="AS328" s="25" t="n">
        <f aca="false">AM328-AO328</f>
        <v>62871.1577122388</v>
      </c>
      <c r="AT328" s="25" t="n">
        <f aca="false">AN328-AO328</f>
        <v>83952.9437599792</v>
      </c>
      <c r="AU328" s="25" t="n">
        <f aca="false">AP328*Datos!$D$6</f>
        <v>12582.573200122</v>
      </c>
      <c r="AV328" s="25" t="n">
        <f aca="false">AQ328*Datos!$D$6</f>
        <v>17545.2877347876</v>
      </c>
      <c r="AW328" s="25" t="n">
        <f aca="false">AR328*Datos!$D$6</f>
        <v>22870.6883178407</v>
      </c>
      <c r="AX328" s="25" t="n">
        <f aca="false">AS328*Datos!$D$6</f>
        <v>31435.5788561194</v>
      </c>
      <c r="AY328" s="25" t="n">
        <f aca="false">AT328*Datos!$D$6</f>
        <v>41976.4718799896</v>
      </c>
      <c r="AZ328" s="25" t="n">
        <f aca="false">AJ328-AU328-AE328</f>
        <v>21116.1771388185</v>
      </c>
      <c r="BA328" s="25" t="n">
        <f aca="false">AK328-AV328-AF328</f>
        <v>25271.5325099865</v>
      </c>
      <c r="BB328" s="25" t="n">
        <f aca="false">AL328-AW328-AG328</f>
        <v>29276.4010045393</v>
      </c>
      <c r="BC328" s="25" t="n">
        <f aca="false">AM328-AX328-AH328</f>
        <v>36372.2135020722</v>
      </c>
      <c r="BD328" s="25" t="n">
        <f aca="false">AN328-AY328-AI328</f>
        <v>44778.4080483183</v>
      </c>
      <c r="BE328" s="25" t="n">
        <f aca="false">AZ328/Z328</f>
        <v>18326.2435152841</v>
      </c>
      <c r="BF328" s="25" t="n">
        <f aca="false">BA328/AA328</f>
        <v>19265.2072948546</v>
      </c>
      <c r="BG328" s="25" t="n">
        <f aca="false">BB328/AB328</f>
        <v>18615.2962962916</v>
      </c>
      <c r="BH328" s="25" t="n">
        <f aca="false">BC328/AC328</f>
        <v>19523.5128586058</v>
      </c>
      <c r="BI328" s="25" t="n">
        <f aca="false">BD328/AD328</f>
        <v>19598.3065658967</v>
      </c>
      <c r="BJ328" s="25" t="n">
        <f aca="false">E328*AD328</f>
        <v>87515.7736690522</v>
      </c>
      <c r="BK328" s="25" t="n">
        <f aca="false">0.2*C328*AD328</f>
        <v>32820.8091418815</v>
      </c>
      <c r="BL328" s="25" t="n">
        <f aca="false">BJ328+BK328</f>
        <v>120336.582810934</v>
      </c>
      <c r="BM328" s="25" t="n">
        <f aca="false">BK328*Datos!$D$6</f>
        <v>16410.4045709408</v>
      </c>
      <c r="BN328" s="25" t="n">
        <f aca="false">BL328-BM328</f>
        <v>103926.178239993</v>
      </c>
      <c r="BO328" s="25" t="n">
        <f aca="false">BN328/AD328</f>
        <v>45485.6970165534</v>
      </c>
      <c r="BP328" s="25" t="n">
        <f aca="false">-(C328+E328)</f>
        <v>-110127.237058393</v>
      </c>
      <c r="BQ328" s="25" t="n">
        <f aca="false">BE328</f>
        <v>18326.2435152841</v>
      </c>
      <c r="BR328" s="25" t="n">
        <f aca="false">BF328</f>
        <v>19265.2072948546</v>
      </c>
      <c r="BS328" s="25" t="n">
        <f aca="false">BG328</f>
        <v>18615.2962962916</v>
      </c>
      <c r="BT328" s="25" t="n">
        <f aca="false">BH328</f>
        <v>19523.5128586058</v>
      </c>
      <c r="BU328" s="25" t="n">
        <f aca="false">BI328+BO328</f>
        <v>65084.0035824501</v>
      </c>
      <c r="BV328" s="27" t="n">
        <f aca="false">IFERROR(IRR(BP328:BU328,0.1),NA())*100</f>
        <v>7.08874535298873</v>
      </c>
    </row>
    <row r="329" customFormat="false" ht="15" hidden="false" customHeight="true" outlineLevel="0" collapsed="false">
      <c r="A329" s="23" t="n">
        <v>328</v>
      </c>
      <c r="B329" s="24" t="n">
        <f aca="true">RAND()</f>
        <v>0.306993248988779</v>
      </c>
      <c r="C329" s="25" t="n">
        <f aca="false">IF(B329&lt;=(Datos!$D$14-Datos!$C$14)/(Datos!$E$14-Datos!$C$14),Datos!$C$14+SQRT((Datos!$E$14-Datos!$C$14)*(Datos!$D$14-Datos!$C$14)*B329),Datos!$E$14-SQRT((Datos!$E$14-Datos!$C$14)*(Datos!$E$14-Datos!$D$14)*(1-B329)))</f>
        <v>71162.383919376</v>
      </c>
      <c r="D329" s="24" t="n">
        <f aca="true">RAND()</f>
        <v>0.938804584192699</v>
      </c>
      <c r="E329" s="25" t="n">
        <f aca="false">IF(D329&lt;=(Datos!$D$15-Datos!$C$15)/(Datos!$E$15-Datos!$C$15),Datos!$C$15+SQRT((Datos!$E$15-Datos!$C$15)*(Datos!$D$15-Datos!$C$15)*D329),Datos!$E$15-SQRT((Datos!$E$15-Datos!$C$15)*(Datos!$E$15-Datos!$D$15)*(1-D329)))</f>
        <v>36970.2619962949</v>
      </c>
      <c r="F329" s="24" t="n">
        <f aca="true">RAND()</f>
        <v>0.823806438220876</v>
      </c>
      <c r="G329" s="25" t="n">
        <f aca="false">IF(F329&lt;=(Datos!$D$19-Datos!$C$19)/(Datos!$E$19-Datos!$C$19),Datos!$C$19+SQRT((Datos!$E$19-Datos!$C$19)*(Datos!$D$19-Datos!$C$19)*F329),Datos!$E$19-SQRT((Datos!$E$19-Datos!$C$19)*(Datos!$E$19-Datos!$D$19)*(1-F329)))</f>
        <v>41364.8222693472</v>
      </c>
      <c r="H329" s="24" t="n">
        <f aca="true">RAND()</f>
        <v>0.20360186749048</v>
      </c>
      <c r="I329" s="25" t="n">
        <f aca="false">IF(H329&lt;=(Datos!$D$19-Datos!$C$19)/(Datos!$E$19-Datos!$C$19),Datos!$C$19+SQRT((Datos!$E$19-Datos!$C$19)*(Datos!$D$19-Datos!$C$19)*H329),Datos!$E$19-SQRT((Datos!$E$19-Datos!$C$19)*(Datos!$E$19-Datos!$D$19)*(1-H329)))</f>
        <v>35526.3260963837</v>
      </c>
      <c r="J329" s="24" t="n">
        <f aca="true">RAND()</f>
        <v>0.464126555697236</v>
      </c>
      <c r="K329" s="25" t="n">
        <f aca="false">IF(J329&lt;=(Datos!$D$19-Datos!$C$19)/(Datos!$E$19-Datos!$C$19),Datos!$C$19+SQRT((Datos!$E$19-Datos!$C$19)*(Datos!$D$19-Datos!$C$19)*J329),Datos!$E$19-SQRT((Datos!$E$19-Datos!$C$19)*(Datos!$E$19-Datos!$D$19)*(1-J329)))</f>
        <v>38343.7990960105</v>
      </c>
      <c r="L329" s="24" t="n">
        <f aca="true">RAND()</f>
        <v>0.902647687942293</v>
      </c>
      <c r="M329" s="25" t="n">
        <f aca="false">IF(L329&lt;=(Datos!$D$19-Datos!$C$19)/(Datos!$E$19-Datos!$C$19),Datos!$C$19+SQRT((Datos!$E$19-Datos!$C$19)*(Datos!$D$19-Datos!$C$19)*L329),Datos!$E$19-SQRT((Datos!$E$19-Datos!$C$19)*(Datos!$E$19-Datos!$D$19)*(1-L329)))</f>
        <v>42297.8853828292</v>
      </c>
      <c r="N329" s="24" t="n">
        <f aca="true">RAND()</f>
        <v>0.416807762401235</v>
      </c>
      <c r="O329" s="25" t="n">
        <f aca="false">IF(N329&lt;=(Datos!$D$19-Datos!$C$19)/(Datos!$E$19-Datos!$C$19),Datos!$C$19+SQRT((Datos!$E$19-Datos!$C$19)*(Datos!$D$19-Datos!$C$19)*N329),Datos!$E$19-SQRT((Datos!$E$19-Datos!$C$19)*(Datos!$E$19-Datos!$D$19)*(1-N329)))</f>
        <v>37907.0325887899</v>
      </c>
      <c r="P329" s="24" t="n">
        <f aca="true">RAND()</f>
        <v>0.765803914709665</v>
      </c>
      <c r="Q329" s="26" t="n">
        <f aca="false">IF(P329&lt;=(Datos!$D$23-Datos!$C$23)/(Datos!$E$23-Datos!$C$23),Datos!$C$23+SQRT((Datos!$E$23-Datos!$C$23)*(Datos!$D$23-Datos!$C$23)*P329),Datos!$E$23-SQRT((Datos!$E$23-Datos!$C$23)*(Datos!$E$23-Datos!$D$23)*(1-P329)))</f>
        <v>0.159468245240053</v>
      </c>
      <c r="R329" s="24" t="n">
        <f aca="true">RAND()</f>
        <v>0.656123019643831</v>
      </c>
      <c r="S329" s="26" t="n">
        <f aca="false">IF(R329&lt;=(Datos!$D$24-Datos!$C$24)/(Datos!$E$24-Datos!$C$24),Datos!$C$24+SQRT((Datos!$E$24-Datos!$C$24)*(Datos!$D$24-Datos!$C$24)*R329),Datos!$E$24-SQRT((Datos!$E$24-Datos!$C$24)*(Datos!$E$24-Datos!$D$24)*(1-R329)))</f>
        <v>0.155120720174388</v>
      </c>
      <c r="T329" s="24" t="n">
        <f aca="true">RAND()</f>
        <v>0.037176558063311</v>
      </c>
      <c r="U329" s="26" t="n">
        <f aca="false">IF(T329&lt;=(Datos!$D$25-Datos!$C$25)/(Datos!$E$25-Datos!$C$25),Datos!$C$25+SQRT((Datos!$E$25-Datos!$C$25)*(Datos!$D$25-Datos!$C$25)*T329),Datos!$E$25-SQRT((Datos!$E$25-Datos!$C$25)*(Datos!$E$25-Datos!$D$25)*(1-T329)))</f>
        <v>0.158835766629611</v>
      </c>
      <c r="V329" s="24" t="n">
        <f aca="true">RAND()</f>
        <v>0.819615708234409</v>
      </c>
      <c r="W329" s="26" t="n">
        <f aca="false">IF(V329&lt;=(Datos!$D$26-Datos!$C$26)/(Datos!$E$26-Datos!$C$26),Datos!$C$26+SQRT((Datos!$E$26-Datos!$C$26)*(Datos!$D$26-Datos!$C$26)*V329),Datos!$E$26-SQRT((Datos!$E$26-Datos!$C$26)*(Datos!$E$26-Datos!$D$26)*(1-V329)))</f>
        <v>0.224873420026204</v>
      </c>
      <c r="X329" s="24" t="n">
        <f aca="true">RAND()</f>
        <v>0.890283117965241</v>
      </c>
      <c r="Y329" s="26" t="n">
        <f aca="false">IF(X329&lt;=(Datos!$D$27-Datos!$C$27)/(Datos!$E$27-Datos!$C$27),Datos!$C$27+SQRT((Datos!$E$27-Datos!$C$27)*(Datos!$D$27-Datos!$C$27)*X329),Datos!$E$27-SQRT((Datos!$E$27-Datos!$C$27)*(Datos!$E$27-Datos!$D$27)*(1-X329)))</f>
        <v>0.25565926946479</v>
      </c>
      <c r="Z329" s="24" t="n">
        <f aca="false">(1+Q329)</f>
        <v>1.15946824524005</v>
      </c>
      <c r="AA329" s="24" t="n">
        <f aca="false">Z329*(1+S329)</f>
        <v>1.33932579446102</v>
      </c>
      <c r="AB329" s="24" t="n">
        <f aca="false">AA329*(1+U329)</f>
        <v>1.55205863379105</v>
      </c>
      <c r="AC329" s="24" t="n">
        <f aca="false">AB329*(1+W329)</f>
        <v>1.90107536685285</v>
      </c>
      <c r="AD329" s="24" t="n">
        <f aca="false">AC329*(1+Y329)</f>
        <v>2.38710290633995</v>
      </c>
      <c r="AE329" s="23" t="n">
        <f aca="false">E329*Q329</f>
        <v>5895.58280661416</v>
      </c>
      <c r="AF329" s="23" t="n">
        <f aca="false">AE329*(1+S329)</f>
        <v>6810.10985742389</v>
      </c>
      <c r="AG329" s="23" t="n">
        <f aca="false">AF329*(1+U329)</f>
        <v>7891.79887745969</v>
      </c>
      <c r="AH329" s="23" t="n">
        <f aca="false">AG329*(1+W329)</f>
        <v>9666.45468119301</v>
      </c>
      <c r="AI329" s="23" t="n">
        <f aca="false">AH329*(1+Y329)</f>
        <v>12137.7734233013</v>
      </c>
      <c r="AJ329" s="25" t="n">
        <f aca="false">G329*Z329</f>
        <v>47961.1978913066</v>
      </c>
      <c r="AK329" s="25" t="n">
        <f aca="false">I329*AA329</f>
        <v>47581.3249233206</v>
      </c>
      <c r="AL329" s="25" t="n">
        <f aca="false">K329*AB329</f>
        <v>59511.8244393127</v>
      </c>
      <c r="AM329" s="25" t="n">
        <f aca="false">M329*AC329</f>
        <v>80411.4679712617</v>
      </c>
      <c r="AN329" s="25" t="n">
        <f aca="false">O329*AD329</f>
        <v>90487.9876634236</v>
      </c>
      <c r="AO329" s="25" t="n">
        <f aca="false">C329/Datos!$D$8</f>
        <v>14232.4767838752</v>
      </c>
      <c r="AP329" s="25" t="n">
        <f aca="false">AJ329-AO329</f>
        <v>33728.7211074314</v>
      </c>
      <c r="AQ329" s="25" t="n">
        <f aca="false">AK329-AO329</f>
        <v>33348.8481394454</v>
      </c>
      <c r="AR329" s="25" t="n">
        <f aca="false">AL329-AO329</f>
        <v>45279.3476554375</v>
      </c>
      <c r="AS329" s="25" t="n">
        <f aca="false">AM329-AO329</f>
        <v>66178.9911873865</v>
      </c>
      <c r="AT329" s="25" t="n">
        <f aca="false">AN329-AO329</f>
        <v>76255.5108795484</v>
      </c>
      <c r="AU329" s="25" t="n">
        <f aca="false">AP329*Datos!$D$6</f>
        <v>16864.3605537157</v>
      </c>
      <c r="AV329" s="25" t="n">
        <f aca="false">AQ329*Datos!$D$6</f>
        <v>16674.4240697227</v>
      </c>
      <c r="AW329" s="25" t="n">
        <f aca="false">AR329*Datos!$D$6</f>
        <v>22639.6738277188</v>
      </c>
      <c r="AX329" s="25" t="n">
        <f aca="false">AS329*Datos!$D$6</f>
        <v>33089.4955936932</v>
      </c>
      <c r="AY329" s="25" t="n">
        <f aca="false">AT329*Datos!$D$6</f>
        <v>38127.7554397742</v>
      </c>
      <c r="AZ329" s="25" t="n">
        <f aca="false">AJ329-AU329-AE329</f>
        <v>25201.2545309767</v>
      </c>
      <c r="BA329" s="25" t="n">
        <f aca="false">AK329-AV329-AF329</f>
        <v>24096.790996174</v>
      </c>
      <c r="BB329" s="25" t="n">
        <f aca="false">AL329-AW329-AG329</f>
        <v>28980.3517341343</v>
      </c>
      <c r="BC329" s="25" t="n">
        <f aca="false">AM329-AX329-AH329</f>
        <v>37655.5176963754</v>
      </c>
      <c r="BD329" s="25" t="n">
        <f aca="false">AN329-AY329-AI329</f>
        <v>40222.4588003481</v>
      </c>
      <c r="BE329" s="25" t="n">
        <f aca="false">AZ329/Z329</f>
        <v>21735.1830327696</v>
      </c>
      <c r="BF329" s="25" t="n">
        <f aca="false">BA329/AA329</f>
        <v>17991.7321803476</v>
      </c>
      <c r="BG329" s="25" t="n">
        <f aca="false">BB329/AB329</f>
        <v>18672.2016186637</v>
      </c>
      <c r="BH329" s="25" t="n">
        <f aca="false">BC329/AC329</f>
        <v>19807.4828346825</v>
      </c>
      <c r="BI329" s="25" t="n">
        <f aca="false">BD329/AD329</f>
        <v>16849.9056716493</v>
      </c>
      <c r="BJ329" s="25" t="n">
        <f aca="false">E329*AD329</f>
        <v>88251.819859505</v>
      </c>
      <c r="BK329" s="25" t="n">
        <f aca="false">0.2*C329*AD329</f>
        <v>33974.3866952044</v>
      </c>
      <c r="BL329" s="25" t="n">
        <f aca="false">BJ329+BK329</f>
        <v>122226.206554709</v>
      </c>
      <c r="BM329" s="25" t="n">
        <f aca="false">BK329*Datos!$D$6</f>
        <v>16987.1933476022</v>
      </c>
      <c r="BN329" s="25" t="n">
        <f aca="false">BL329-BM329</f>
        <v>105239.013207107</v>
      </c>
      <c r="BO329" s="25" t="n">
        <f aca="false">BN329/AD329</f>
        <v>44086.5003882325</v>
      </c>
      <c r="BP329" s="25" t="n">
        <f aca="false">-(C329+E329)</f>
        <v>-108132.645915671</v>
      </c>
      <c r="BQ329" s="25" t="n">
        <f aca="false">BE329</f>
        <v>21735.1830327696</v>
      </c>
      <c r="BR329" s="25" t="n">
        <f aca="false">BF329</f>
        <v>17991.7321803476</v>
      </c>
      <c r="BS329" s="25" t="n">
        <f aca="false">BG329</f>
        <v>18672.2016186637</v>
      </c>
      <c r="BT329" s="25" t="n">
        <f aca="false">BH329</f>
        <v>19807.4828346825</v>
      </c>
      <c r="BU329" s="25" t="n">
        <f aca="false">BI329+BO329</f>
        <v>60936.4060598818</v>
      </c>
      <c r="BV329" s="27" t="n">
        <f aca="false">IFERROR(IRR(BP329:BU329,0.1),NA())*100</f>
        <v>7.48918891282312</v>
      </c>
    </row>
    <row r="330" customFormat="false" ht="15" hidden="false" customHeight="true" outlineLevel="0" collapsed="false">
      <c r="A330" s="23" t="n">
        <v>329</v>
      </c>
      <c r="B330" s="24" t="n">
        <f aca="true">RAND()</f>
        <v>0.00464651155247132</v>
      </c>
      <c r="C330" s="25" t="n">
        <f aca="false">IF(B330&lt;=(Datos!$D$14-Datos!$C$14)/(Datos!$E$14-Datos!$C$14),Datos!$C$14+SQRT((Datos!$E$14-Datos!$C$14)*(Datos!$D$14-Datos!$C$14)*B330),Datos!$E$14-SQRT((Datos!$E$14-Datos!$C$14)*(Datos!$E$14-Datos!$D$14)*(1-B330)))</f>
        <v>61363.306502951</v>
      </c>
      <c r="D330" s="24" t="n">
        <f aca="true">RAND()</f>
        <v>0.0797951540660482</v>
      </c>
      <c r="E330" s="25" t="n">
        <f aca="false">IF(D330&lt;=(Datos!$D$15-Datos!$C$15)/(Datos!$E$15-Datos!$C$15),Datos!$C$15+SQRT((Datos!$E$15-Datos!$C$15)*(Datos!$D$15-Datos!$C$15)*D330),Datos!$E$15-SQRT((Datos!$E$15-Datos!$C$15)*(Datos!$E$15-Datos!$D$15)*(1-D330)))</f>
        <v>27446.3516825987</v>
      </c>
      <c r="F330" s="24" t="n">
        <f aca="true">RAND()</f>
        <v>0.43290656804381</v>
      </c>
      <c r="G330" s="25" t="n">
        <f aca="false">IF(F330&lt;=(Datos!$D$19-Datos!$C$19)/(Datos!$E$19-Datos!$C$19),Datos!$C$19+SQRT((Datos!$E$19-Datos!$C$19)*(Datos!$D$19-Datos!$C$19)*F330),Datos!$E$19-SQRT((Datos!$E$19-Datos!$C$19)*(Datos!$E$19-Datos!$D$19)*(1-F330)))</f>
        <v>38058.2867413968</v>
      </c>
      <c r="H330" s="24" t="n">
        <f aca="true">RAND()</f>
        <v>0.0673288402844062</v>
      </c>
      <c r="I330" s="25" t="n">
        <f aca="false">IF(H330&lt;=(Datos!$D$19-Datos!$C$19)/(Datos!$E$19-Datos!$C$19),Datos!$C$19+SQRT((Datos!$E$19-Datos!$C$19)*(Datos!$D$19-Datos!$C$19)*H330),Datos!$E$19-SQRT((Datos!$E$19-Datos!$C$19)*(Datos!$E$19-Datos!$D$19)*(1-H330)))</f>
        <v>33177.9436814804</v>
      </c>
      <c r="J330" s="24" t="n">
        <f aca="true">RAND()</f>
        <v>0.67788640640886</v>
      </c>
      <c r="K330" s="25" t="n">
        <f aca="false">IF(J330&lt;=(Datos!$D$19-Datos!$C$19)/(Datos!$E$19-Datos!$C$19),Datos!$C$19+SQRT((Datos!$E$19-Datos!$C$19)*(Datos!$D$19-Datos!$C$19)*J330),Datos!$E$19-SQRT((Datos!$E$19-Datos!$C$19)*(Datos!$E$19-Datos!$D$19)*(1-J330)))</f>
        <v>40084.8683110892</v>
      </c>
      <c r="L330" s="24" t="n">
        <f aca="true">RAND()</f>
        <v>0.839071877222013</v>
      </c>
      <c r="M330" s="25" t="n">
        <f aca="false">IF(L330&lt;=(Datos!$D$19-Datos!$C$19)/(Datos!$E$19-Datos!$C$19),Datos!$C$19+SQRT((Datos!$E$19-Datos!$C$19)*(Datos!$D$19-Datos!$C$19)*L330),Datos!$E$19-SQRT((Datos!$E$19-Datos!$C$19)*(Datos!$E$19-Datos!$D$19)*(1-L330)))</f>
        <v>41525.8656893625</v>
      </c>
      <c r="N330" s="24" t="n">
        <f aca="true">RAND()</f>
        <v>0.850706241232543</v>
      </c>
      <c r="O330" s="25" t="n">
        <f aca="false">IF(N330&lt;=(Datos!$D$19-Datos!$C$19)/(Datos!$E$19-Datos!$C$19),Datos!$C$19+SQRT((Datos!$E$19-Datos!$C$19)*(Datos!$D$19-Datos!$C$19)*N330),Datos!$E$19-SQRT((Datos!$E$19-Datos!$C$19)*(Datos!$E$19-Datos!$D$19)*(1-N330)))</f>
        <v>41653.8033668717</v>
      </c>
      <c r="P330" s="24" t="n">
        <f aca="true">RAND()</f>
        <v>0.0186106347712021</v>
      </c>
      <c r="Q330" s="26" t="n">
        <f aca="false">IF(P330&lt;=(Datos!$D$23-Datos!$C$23)/(Datos!$E$23-Datos!$C$23),Datos!$C$23+SQRT((Datos!$E$23-Datos!$C$23)*(Datos!$D$23-Datos!$C$23)*P330),Datos!$E$23-SQRT((Datos!$E$23-Datos!$C$23)*(Datos!$E$23-Datos!$D$23)*(1-P330)))</f>
        <v>0.12578784438182</v>
      </c>
      <c r="R330" s="24" t="n">
        <f aca="true">RAND()</f>
        <v>0.466472809843731</v>
      </c>
      <c r="S330" s="26" t="n">
        <f aca="false">IF(R330&lt;=(Datos!$D$24-Datos!$C$24)/(Datos!$E$24-Datos!$C$24),Datos!$C$24+SQRT((Datos!$E$24-Datos!$C$24)*(Datos!$D$24-Datos!$C$24)*R330),Datos!$E$24-SQRT((Datos!$E$24-Datos!$C$24)*(Datos!$E$24-Datos!$D$24)*(1-R330)))</f>
        <v>0.148976733040816</v>
      </c>
      <c r="T330" s="24" t="n">
        <f aca="true">RAND()</f>
        <v>0.344373268304989</v>
      </c>
      <c r="U330" s="26" t="n">
        <f aca="false">IF(T330&lt;=(Datos!$D$25-Datos!$C$25)/(Datos!$E$25-Datos!$C$25),Datos!$C$25+SQRT((Datos!$E$25-Datos!$C$25)*(Datos!$D$25-Datos!$C$25)*T330),Datos!$E$25-SQRT((Datos!$E$25-Datos!$C$25)*(Datos!$E$25-Datos!$D$25)*(1-T330)))</f>
        <v>0.176892078079622</v>
      </c>
      <c r="V330" s="24" t="n">
        <f aca="true">RAND()</f>
        <v>0.406589157488164</v>
      </c>
      <c r="W330" s="26" t="n">
        <f aca="false">IF(V330&lt;=(Datos!$D$26-Datos!$C$26)/(Datos!$E$26-Datos!$C$26),Datos!$C$26+SQRT((Datos!$E$26-Datos!$C$26)*(Datos!$D$26-Datos!$C$26)*V330),Datos!$E$26-SQRT((Datos!$E$26-Datos!$C$26)*(Datos!$E$26-Datos!$D$26)*(1-V330)))</f>
        <v>0.204426565317156</v>
      </c>
      <c r="X330" s="24" t="n">
        <f aca="true">RAND()</f>
        <v>0.704018659599592</v>
      </c>
      <c r="Y330" s="26" t="n">
        <f aca="false">IF(X330&lt;=(Datos!$D$27-Datos!$C$27)/(Datos!$E$27-Datos!$C$27),Datos!$C$27+SQRT((Datos!$E$27-Datos!$C$27)*(Datos!$D$27-Datos!$C$27)*X330),Datos!$E$27-SQRT((Datos!$E$27-Datos!$C$27)*(Datos!$E$27-Datos!$D$27)*(1-X330)))</f>
        <v>0.240021265175569</v>
      </c>
      <c r="Z330" s="24" t="n">
        <f aca="false">(1+Q330)</f>
        <v>1.12578784438182</v>
      </c>
      <c r="AA330" s="24" t="n">
        <f aca="false">Z330*(1+S330)</f>
        <v>1.29350403953489</v>
      </c>
      <c r="AB330" s="24" t="n">
        <f aca="false">AA330*(1+U330)</f>
        <v>1.5223146570926</v>
      </c>
      <c r="AC330" s="24" t="n">
        <f aca="false">AB330*(1+W330)</f>
        <v>1.833516213774</v>
      </c>
      <c r="AD330" s="24" t="n">
        <f aca="false">AC330*(1+Y330)</f>
        <v>2.27359909512396</v>
      </c>
      <c r="AE330" s="23" t="n">
        <f aca="false">E330*Q330</f>
        <v>3452.41741429943</v>
      </c>
      <c r="AF330" s="23" t="n">
        <f aca="false">AE330*(1+S330)</f>
        <v>3966.74728177498</v>
      </c>
      <c r="AG330" s="23" t="n">
        <f aca="false">AF330*(1+U330)</f>
        <v>4668.43345166485</v>
      </c>
      <c r="AH330" s="23" t="n">
        <f aca="false">AG330*(1+W330)</f>
        <v>5622.78526760041</v>
      </c>
      <c r="AI330" s="23" t="n">
        <f aca="false">AH330*(1+Y330)</f>
        <v>6972.3733013404</v>
      </c>
      <c r="AJ330" s="25" t="n">
        <f aca="false">G330*Z330</f>
        <v>42845.5565914623</v>
      </c>
      <c r="AK330" s="25" t="n">
        <f aca="false">I330*AA330</f>
        <v>42915.8041754558</v>
      </c>
      <c r="AL330" s="25" t="n">
        <f aca="false">K330*AB330</f>
        <v>61021.7825575976</v>
      </c>
      <c r="AM330" s="25" t="n">
        <f aca="false">M330*AC330</f>
        <v>76138.3480324476</v>
      </c>
      <c r="AN330" s="25" t="n">
        <f aca="false">O330*AD330</f>
        <v>94704.0496433906</v>
      </c>
      <c r="AO330" s="25" t="n">
        <f aca="false">C330/Datos!$D$8</f>
        <v>12272.6613005902</v>
      </c>
      <c r="AP330" s="25" t="n">
        <f aca="false">AJ330-AO330</f>
        <v>30572.8952908721</v>
      </c>
      <c r="AQ330" s="25" t="n">
        <f aca="false">AK330-AO330</f>
        <v>30643.1428748656</v>
      </c>
      <c r="AR330" s="25" t="n">
        <f aca="false">AL330-AO330</f>
        <v>48749.1212570074</v>
      </c>
      <c r="AS330" s="25" t="n">
        <f aca="false">AM330-AO330</f>
        <v>63865.6867318574</v>
      </c>
      <c r="AT330" s="25" t="n">
        <f aca="false">AN330-AO330</f>
        <v>82431.3883428004</v>
      </c>
      <c r="AU330" s="25" t="n">
        <f aca="false">AP330*Datos!$D$6</f>
        <v>15286.4476454361</v>
      </c>
      <c r="AV330" s="25" t="n">
        <f aca="false">AQ330*Datos!$D$6</f>
        <v>15321.5714374328</v>
      </c>
      <c r="AW330" s="25" t="n">
        <f aca="false">AR330*Datos!$D$6</f>
        <v>24374.5606285037</v>
      </c>
      <c r="AX330" s="25" t="n">
        <f aca="false">AS330*Datos!$D$6</f>
        <v>31932.8433659287</v>
      </c>
      <c r="AY330" s="25" t="n">
        <f aca="false">AT330*Datos!$D$6</f>
        <v>41215.6941714002</v>
      </c>
      <c r="AZ330" s="25" t="n">
        <f aca="false">AJ330-AU330-AE330</f>
        <v>24106.6915317268</v>
      </c>
      <c r="BA330" s="25" t="n">
        <f aca="false">AK330-AV330-AF330</f>
        <v>23627.485456248</v>
      </c>
      <c r="BB330" s="25" t="n">
        <f aca="false">AL330-AW330-AG330</f>
        <v>31978.7884774291</v>
      </c>
      <c r="BC330" s="25" t="n">
        <f aca="false">AM330-AX330-AH330</f>
        <v>38582.7193989185</v>
      </c>
      <c r="BD330" s="25" t="n">
        <f aca="false">AN330-AY330-AI330</f>
        <v>46515.98217065</v>
      </c>
      <c r="BE330" s="25" t="n">
        <f aca="false">AZ330/Z330</f>
        <v>21413.1744733521</v>
      </c>
      <c r="BF330" s="25" t="n">
        <f aca="false">BA330/AA330</f>
        <v>18266.2633699574</v>
      </c>
      <c r="BG330" s="25" t="n">
        <f aca="false">BB330/AB330</f>
        <v>21006.6876308634</v>
      </c>
      <c r="BH330" s="25" t="n">
        <f aca="false">BC330/AC330</f>
        <v>21043.0205683876</v>
      </c>
      <c r="BI330" s="25" t="n">
        <f aca="false">BD330/AD330</f>
        <v>20459.1839741711</v>
      </c>
      <c r="BJ330" s="25" t="n">
        <f aca="false">E330*AD330</f>
        <v>62402.0003500103</v>
      </c>
      <c r="BK330" s="25" t="n">
        <f aca="false">0.2*C330*AD330</f>
        <v>27903.1116277847</v>
      </c>
      <c r="BL330" s="25" t="n">
        <f aca="false">BJ330+BK330</f>
        <v>90305.111977795</v>
      </c>
      <c r="BM330" s="25" t="n">
        <f aca="false">BK330*Datos!$D$6</f>
        <v>13951.5558138923</v>
      </c>
      <c r="BN330" s="25" t="n">
        <f aca="false">BL330-BM330</f>
        <v>76353.5561639027</v>
      </c>
      <c r="BO330" s="25" t="n">
        <f aca="false">BN330/AD330</f>
        <v>33582.6823328938</v>
      </c>
      <c r="BP330" s="25" t="n">
        <f aca="false">-(C330+E330)</f>
        <v>-88809.6581855498</v>
      </c>
      <c r="BQ330" s="25" t="n">
        <f aca="false">BE330</f>
        <v>21413.1744733521</v>
      </c>
      <c r="BR330" s="25" t="n">
        <f aca="false">BF330</f>
        <v>18266.2633699574</v>
      </c>
      <c r="BS330" s="25" t="n">
        <f aca="false">BG330</f>
        <v>21006.6876308634</v>
      </c>
      <c r="BT330" s="25" t="n">
        <f aca="false">BH330</f>
        <v>21043.0205683876</v>
      </c>
      <c r="BU330" s="25" t="n">
        <f aca="false">BI330+BO330</f>
        <v>54041.866307065</v>
      </c>
      <c r="BV330" s="27" t="n">
        <f aca="false">IFERROR(IRR(BP330:BU330,0.1),NA())*100</f>
        <v>13.4898765879765</v>
      </c>
    </row>
    <row r="331" customFormat="false" ht="15" hidden="false" customHeight="true" outlineLevel="0" collapsed="false">
      <c r="A331" s="23" t="n">
        <v>330</v>
      </c>
      <c r="B331" s="24" t="n">
        <f aca="true">RAND()</f>
        <v>0.349583336362817</v>
      </c>
      <c r="C331" s="25" t="n">
        <f aca="false">IF(B331&lt;=(Datos!$D$14-Datos!$C$14)/(Datos!$E$14-Datos!$C$14),Datos!$C$14+SQRT((Datos!$E$14-Datos!$C$14)*(Datos!$D$14-Datos!$C$14)*B331),Datos!$E$14-SQRT((Datos!$E$14-Datos!$C$14)*(Datos!$E$14-Datos!$D$14)*(1-B331)))</f>
        <v>72062.5699756649</v>
      </c>
      <c r="D331" s="24" t="n">
        <f aca="true">RAND()</f>
        <v>0.349897229818648</v>
      </c>
      <c r="E331" s="25" t="n">
        <f aca="false">IF(D331&lt;=(Datos!$D$15-Datos!$C$15)/(Datos!$E$15-Datos!$C$15),Datos!$C$15+SQRT((Datos!$E$15-Datos!$C$15)*(Datos!$D$15-Datos!$C$15)*D331),Datos!$E$15-SQRT((Datos!$E$15-Datos!$C$15)*(Datos!$E$15-Datos!$D$15)*(1-D331)))</f>
        <v>30125.0106062233</v>
      </c>
      <c r="F331" s="24" t="n">
        <f aca="true">RAND()</f>
        <v>0.264644667144766</v>
      </c>
      <c r="G331" s="25" t="n">
        <f aca="false">IF(F331&lt;=(Datos!$D$19-Datos!$C$19)/(Datos!$E$19-Datos!$C$19),Datos!$C$19+SQRT((Datos!$E$19-Datos!$C$19)*(Datos!$D$19-Datos!$C$19)*F331),Datos!$E$19-SQRT((Datos!$E$19-Datos!$C$19)*(Datos!$E$19-Datos!$D$19)*(1-F331)))</f>
        <v>36300.531729284</v>
      </c>
      <c r="H331" s="24" t="n">
        <f aca="true">RAND()</f>
        <v>0.360933551420048</v>
      </c>
      <c r="I331" s="25" t="n">
        <f aca="false">IF(H331&lt;=(Datos!$D$19-Datos!$C$19)/(Datos!$E$19-Datos!$C$19),Datos!$C$19+SQRT((Datos!$E$19-Datos!$C$19)*(Datos!$D$19-Datos!$C$19)*H331),Datos!$E$19-SQRT((Datos!$E$19-Datos!$C$19)*(Datos!$E$19-Datos!$D$19)*(1-H331)))</f>
        <v>37357.991078617</v>
      </c>
      <c r="J331" s="24" t="n">
        <f aca="true">RAND()</f>
        <v>0.630641090138063</v>
      </c>
      <c r="K331" s="25" t="n">
        <f aca="false">IF(J331&lt;=(Datos!$D$19-Datos!$C$19)/(Datos!$E$19-Datos!$C$19),Datos!$C$19+SQRT((Datos!$E$19-Datos!$C$19)*(Datos!$D$19-Datos!$C$19)*J331),Datos!$E$19-SQRT((Datos!$E$19-Datos!$C$19)*(Datos!$E$19-Datos!$D$19)*(1-J331)))</f>
        <v>39726.0559077516</v>
      </c>
      <c r="L331" s="24" t="n">
        <f aca="true">RAND()</f>
        <v>0.380163881455876</v>
      </c>
      <c r="M331" s="25" t="n">
        <f aca="false">IF(L331&lt;=(Datos!$D$19-Datos!$C$19)/(Datos!$E$19-Datos!$C$19),Datos!$C$19+SQRT((Datos!$E$19-Datos!$C$19)*(Datos!$D$19-Datos!$C$19)*L331),Datos!$E$19-SQRT((Datos!$E$19-Datos!$C$19)*(Datos!$E$19-Datos!$D$19)*(1-L331)))</f>
        <v>37551.462256966</v>
      </c>
      <c r="N331" s="24" t="n">
        <f aca="true">RAND()</f>
        <v>0.198937967375956</v>
      </c>
      <c r="O331" s="25" t="n">
        <f aca="false">IF(N331&lt;=(Datos!$D$19-Datos!$C$19)/(Datos!$E$19-Datos!$C$19),Datos!$C$19+SQRT((Datos!$E$19-Datos!$C$19)*(Datos!$D$19-Datos!$C$19)*N331),Datos!$E$19-SQRT((Datos!$E$19-Datos!$C$19)*(Datos!$E$19-Datos!$D$19)*(1-N331)))</f>
        <v>35462.6637372616</v>
      </c>
      <c r="P331" s="24" t="n">
        <f aca="true">RAND()</f>
        <v>0.71787602380307</v>
      </c>
      <c r="Q331" s="26" t="n">
        <f aca="false">IF(P331&lt;=(Datos!$D$23-Datos!$C$23)/(Datos!$E$23-Datos!$C$23),Datos!$C$23+SQRT((Datos!$E$23-Datos!$C$23)*(Datos!$D$23-Datos!$C$23)*P331),Datos!$E$23-SQRT((Datos!$E$23-Datos!$C$23)*(Datos!$E$23-Datos!$D$23)*(1-P331)))</f>
        <v>0.157465068068564</v>
      </c>
      <c r="R331" s="24" t="n">
        <f aca="true">RAND()</f>
        <v>0.0579480564560379</v>
      </c>
      <c r="S331" s="26" t="n">
        <f aca="false">IF(R331&lt;=(Datos!$D$24-Datos!$C$24)/(Datos!$E$24-Datos!$C$24),Datos!$C$24+SQRT((Datos!$E$24-Datos!$C$24)*(Datos!$D$24-Datos!$C$24)*R331),Datos!$E$24-SQRT((Datos!$E$24-Datos!$C$24)*(Datos!$E$24-Datos!$D$24)*(1-R331)))</f>
        <v>0.130213055449809</v>
      </c>
      <c r="T331" s="24" t="n">
        <f aca="true">RAND()</f>
        <v>0.103175780421926</v>
      </c>
      <c r="U331" s="26" t="n">
        <f aca="false">IF(T331&lt;=(Datos!$D$25-Datos!$C$25)/(Datos!$E$25-Datos!$C$25),Datos!$C$25+SQRT((Datos!$E$25-Datos!$C$25)*(Datos!$D$25-Datos!$C$25)*T331),Datos!$E$25-SQRT((Datos!$E$25-Datos!$C$25)*(Datos!$E$25-Datos!$D$25)*(1-T331)))</f>
        <v>0.164719685420757</v>
      </c>
      <c r="V331" s="24" t="n">
        <f aca="true">RAND()</f>
        <v>0.715433666090917</v>
      </c>
      <c r="W331" s="26" t="n">
        <f aca="false">IF(V331&lt;=(Datos!$D$26-Datos!$C$26)/(Datos!$E$26-Datos!$C$26),Datos!$C$26+SQRT((Datos!$E$26-Datos!$C$26)*(Datos!$D$26-Datos!$C$26)*V331),Datos!$E$26-SQRT((Datos!$E$26-Datos!$C$26)*(Datos!$E$26-Datos!$D$26)*(1-V331)))</f>
        <v>0.218440814828615</v>
      </c>
      <c r="X331" s="24" t="n">
        <f aca="true">RAND()</f>
        <v>0.488037995201794</v>
      </c>
      <c r="Y331" s="26" t="n">
        <f aca="false">IF(X331&lt;=(Datos!$D$27-Datos!$C$27)/(Datos!$E$27-Datos!$C$27),Datos!$C$27+SQRT((Datos!$E$27-Datos!$C$27)*(Datos!$D$27-Datos!$C$27)*X331),Datos!$E$27-SQRT((Datos!$E$27-Datos!$C$27)*(Datos!$E$27-Datos!$D$27)*(1-X331)))</f>
        <v>0.227420585530929</v>
      </c>
      <c r="Z331" s="24" t="n">
        <f aca="false">(1+Q331)</f>
        <v>1.15746506806856</v>
      </c>
      <c r="AA331" s="24" t="n">
        <f aca="false">Z331*(1+S331)</f>
        <v>1.30818213115819</v>
      </c>
      <c r="AB331" s="24" t="n">
        <f aca="false">AA331*(1+U331)</f>
        <v>1.52366548027562</v>
      </c>
      <c r="AC331" s="24" t="n">
        <f aca="false">AB331*(1+W331)</f>
        <v>1.85649620931326</v>
      </c>
      <c r="AD331" s="24" t="n">
        <f aca="false">AC331*(1+Y331)</f>
        <v>2.27870166427124</v>
      </c>
      <c r="AE331" s="23" t="n">
        <f aca="false">E331*Q331</f>
        <v>4743.63684567515</v>
      </c>
      <c r="AF331" s="23" t="n">
        <f aca="false">AE331*(1+S331)</f>
        <v>5361.3202932948</v>
      </c>
      <c r="AG331" s="23" t="n">
        <f aca="false">AF331*(1+U331)</f>
        <v>6244.43528544624</v>
      </c>
      <c r="AH331" s="23" t="n">
        <f aca="false">AG331*(1+W331)</f>
        <v>7608.47481734367</v>
      </c>
      <c r="AI331" s="23" t="n">
        <f aca="false">AH331*(1+Y331)</f>
        <v>9338.7986153013</v>
      </c>
      <c r="AJ331" s="25" t="n">
        <f aca="false">G331*Z331</f>
        <v>42016.5974289608</v>
      </c>
      <c r="AK331" s="25" t="n">
        <f aca="false">I331*AA331</f>
        <v>48871.0563850139</v>
      </c>
      <c r="AL331" s="25" t="n">
        <f aca="false">K331*AB331</f>
        <v>60529.2200541406</v>
      </c>
      <c r="AM331" s="25" t="n">
        <f aca="false">M331*AC331</f>
        <v>69714.1473342274</v>
      </c>
      <c r="AN331" s="25" t="n">
        <f aca="false">O331*AD331</f>
        <v>80808.8308775894</v>
      </c>
      <c r="AO331" s="25" t="n">
        <f aca="false">C331/Datos!$D$8</f>
        <v>14412.513995133</v>
      </c>
      <c r="AP331" s="25" t="n">
        <f aca="false">AJ331-AO331</f>
        <v>27604.0834338278</v>
      </c>
      <c r="AQ331" s="25" t="n">
        <f aca="false">AK331-AO331</f>
        <v>34458.5423898809</v>
      </c>
      <c r="AR331" s="25" t="n">
        <f aca="false">AL331-AO331</f>
        <v>46116.7060590076</v>
      </c>
      <c r="AS331" s="25" t="n">
        <f aca="false">AM331-AO331</f>
        <v>55301.6333390944</v>
      </c>
      <c r="AT331" s="25" t="n">
        <f aca="false">AN331-AO331</f>
        <v>66396.3168824564</v>
      </c>
      <c r="AU331" s="25" t="n">
        <f aca="false">AP331*Datos!$D$6</f>
        <v>13802.0417169139</v>
      </c>
      <c r="AV331" s="25" t="n">
        <f aca="false">AQ331*Datos!$D$6</f>
        <v>17229.2711949405</v>
      </c>
      <c r="AW331" s="25" t="n">
        <f aca="false">AR331*Datos!$D$6</f>
        <v>23058.3530295038</v>
      </c>
      <c r="AX331" s="25" t="n">
        <f aca="false">AS331*Datos!$D$6</f>
        <v>27650.8166695472</v>
      </c>
      <c r="AY331" s="25" t="n">
        <f aca="false">AT331*Datos!$D$6</f>
        <v>33198.1584412282</v>
      </c>
      <c r="AZ331" s="25" t="n">
        <f aca="false">AJ331-AU331-AE331</f>
        <v>23470.9188663717</v>
      </c>
      <c r="BA331" s="25" t="n">
        <f aca="false">AK331-AV331-AF331</f>
        <v>26280.4648967786</v>
      </c>
      <c r="BB331" s="25" t="n">
        <f aca="false">AL331-AW331-AG331</f>
        <v>31226.4317391906</v>
      </c>
      <c r="BC331" s="25" t="n">
        <f aca="false">AM331-AX331-AH331</f>
        <v>34454.8558473365</v>
      </c>
      <c r="BD331" s="25" t="n">
        <f aca="false">AN331-AY331-AI331</f>
        <v>38271.8738210599</v>
      </c>
      <c r="BE331" s="25" t="n">
        <f aca="false">AZ331/Z331</f>
        <v>20277.8636814821</v>
      </c>
      <c r="BF331" s="25" t="n">
        <f aca="false">BA331/AA331</f>
        <v>20089.3012301822</v>
      </c>
      <c r="BG331" s="25" t="n">
        <f aca="false">BB331/AB331</f>
        <v>20494.2831241027</v>
      </c>
      <c r="BH331" s="25" t="n">
        <f aca="false">BC331/AC331</f>
        <v>18559.0768645209</v>
      </c>
      <c r="BI331" s="25" t="n">
        <f aca="false">BD331/AD331</f>
        <v>16795.4736774635</v>
      </c>
      <c r="BJ331" s="25" t="n">
        <f aca="false">E331*AD331</f>
        <v>68645.9118045897</v>
      </c>
      <c r="BK331" s="25" t="n">
        <f aca="false">0.2*C331*AD331</f>
        <v>32841.819627042</v>
      </c>
      <c r="BL331" s="25" t="n">
        <f aca="false">BJ331+BK331</f>
        <v>101487.731431632</v>
      </c>
      <c r="BM331" s="25" t="n">
        <f aca="false">BK331*Datos!$D$6</f>
        <v>16420.909813521</v>
      </c>
      <c r="BN331" s="25" t="n">
        <f aca="false">BL331-BM331</f>
        <v>85066.8216181107</v>
      </c>
      <c r="BO331" s="25" t="n">
        <f aca="false">BN331/AD331</f>
        <v>37331.2676037898</v>
      </c>
      <c r="BP331" s="25" t="n">
        <f aca="false">-(C331+E331)</f>
        <v>-102187.580581888</v>
      </c>
      <c r="BQ331" s="25" t="n">
        <f aca="false">BE331</f>
        <v>20277.8636814821</v>
      </c>
      <c r="BR331" s="25" t="n">
        <f aca="false">BF331</f>
        <v>20089.3012301822</v>
      </c>
      <c r="BS331" s="25" t="n">
        <f aca="false">BG331</f>
        <v>20494.2831241027</v>
      </c>
      <c r="BT331" s="25" t="n">
        <f aca="false">BH331</f>
        <v>18559.0768645209</v>
      </c>
      <c r="BU331" s="25" t="n">
        <f aca="false">BI331+BO331</f>
        <v>54126.7412812533</v>
      </c>
      <c r="BV331" s="27" t="n">
        <f aca="false">IFERROR(IRR(BP331:BU331,0.1),NA())*100</f>
        <v>8.17814792943306</v>
      </c>
    </row>
    <row r="332" customFormat="false" ht="15" hidden="false" customHeight="true" outlineLevel="0" collapsed="false">
      <c r="A332" s="23" t="n">
        <v>331</v>
      </c>
      <c r="B332" s="24" t="n">
        <f aca="true">RAND()</f>
        <v>0.0840748066736992</v>
      </c>
      <c r="C332" s="25" t="n">
        <f aca="false">IF(B332&lt;=(Datos!$D$14-Datos!$C$14)/(Datos!$E$14-Datos!$C$14),Datos!$C$14+SQRT((Datos!$E$14-Datos!$C$14)*(Datos!$D$14-Datos!$C$14)*B332),Datos!$E$14-SQRT((Datos!$E$14-Datos!$C$14)*(Datos!$E$14-Datos!$D$14)*(1-B332)))</f>
        <v>65799.1311995401</v>
      </c>
      <c r="D332" s="24" t="n">
        <f aca="true">RAND()</f>
        <v>0.367868480194407</v>
      </c>
      <c r="E332" s="25" t="n">
        <f aca="false">IF(D332&lt;=(Datos!$D$15-Datos!$C$15)/(Datos!$E$15-Datos!$C$15),Datos!$C$15+SQRT((Datos!$E$15-Datos!$C$15)*(Datos!$D$15-Datos!$C$15)*D332),Datos!$E$15-SQRT((Datos!$E$15-Datos!$C$15)*(Datos!$E$15-Datos!$D$15)*(1-D332)))</f>
        <v>30262.4578064668</v>
      </c>
      <c r="F332" s="24" t="n">
        <f aca="true">RAND()</f>
        <v>0.145358848916669</v>
      </c>
      <c r="G332" s="25" t="n">
        <f aca="false">IF(F332&lt;=(Datos!$D$19-Datos!$C$19)/(Datos!$E$19-Datos!$C$19),Datos!$C$19+SQRT((Datos!$E$19-Datos!$C$19)*(Datos!$D$19-Datos!$C$19)*F332),Datos!$E$19-SQRT((Datos!$E$19-Datos!$C$19)*(Datos!$E$19-Datos!$D$19)*(1-F332)))</f>
        <v>34669.4568567983</v>
      </c>
      <c r="H332" s="24" t="n">
        <f aca="true">RAND()</f>
        <v>0.895755852690648</v>
      </c>
      <c r="I332" s="25" t="n">
        <f aca="false">IF(H332&lt;=(Datos!$D$19-Datos!$C$19)/(Datos!$E$19-Datos!$C$19),Datos!$C$19+SQRT((Datos!$E$19-Datos!$C$19)*(Datos!$D$19-Datos!$C$19)*H332),Datos!$E$19-SQRT((Datos!$E$19-Datos!$C$19)*(Datos!$E$19-Datos!$D$19)*(1-H332)))</f>
        <v>42203.8757094504</v>
      </c>
      <c r="J332" s="24" t="n">
        <f aca="true">RAND()</f>
        <v>0.695828206226995</v>
      </c>
      <c r="K332" s="25" t="n">
        <f aca="false">IF(J332&lt;=(Datos!$D$19-Datos!$C$19)/(Datos!$E$19-Datos!$C$19),Datos!$C$19+SQRT((Datos!$E$19-Datos!$C$19)*(Datos!$D$19-Datos!$C$19)*J332),Datos!$E$19-SQRT((Datos!$E$19-Datos!$C$19)*(Datos!$E$19-Datos!$D$19)*(1-J332)))</f>
        <v>40223.7164517823</v>
      </c>
      <c r="L332" s="24" t="n">
        <f aca="true">RAND()</f>
        <v>0.130113513386068</v>
      </c>
      <c r="M332" s="25" t="n">
        <f aca="false">IF(L332&lt;=(Datos!$D$19-Datos!$C$19)/(Datos!$E$19-Datos!$C$19),Datos!$C$19+SQRT((Datos!$E$19-Datos!$C$19)*(Datos!$D$19-Datos!$C$19)*L332),Datos!$E$19-SQRT((Datos!$E$19-Datos!$C$19)*(Datos!$E$19-Datos!$D$19)*(1-L332)))</f>
        <v>34417.8079414921</v>
      </c>
      <c r="N332" s="24" t="n">
        <f aca="true">RAND()</f>
        <v>0.0458046663603146</v>
      </c>
      <c r="O332" s="25" t="n">
        <f aca="false">IF(N332&lt;=(Datos!$D$19-Datos!$C$19)/(Datos!$E$19-Datos!$C$19),Datos!$C$19+SQRT((Datos!$E$19-Datos!$C$19)*(Datos!$D$19-Datos!$C$19)*N332),Datos!$E$19-SQRT((Datos!$E$19-Datos!$C$19)*(Datos!$E$19-Datos!$D$19)*(1-N332)))</f>
        <v>32621.2020055782</v>
      </c>
      <c r="P332" s="24" t="n">
        <f aca="true">RAND()</f>
        <v>0.394135350086222</v>
      </c>
      <c r="Q332" s="26" t="n">
        <f aca="false">IF(P332&lt;=(Datos!$D$23-Datos!$C$23)/(Datos!$E$23-Datos!$C$23),Datos!$C$23+SQRT((Datos!$E$23-Datos!$C$23)*(Datos!$D$23-Datos!$C$23)*P332),Datos!$E$23-SQRT((Datos!$E$23-Datos!$C$23)*(Datos!$E$23-Datos!$D$23)*(1-P332)))</f>
        <v>0.146635383048779</v>
      </c>
      <c r="R332" s="24" t="n">
        <f aca="true">RAND()</f>
        <v>0.824992488810035</v>
      </c>
      <c r="S332" s="26" t="n">
        <f aca="false">IF(R332&lt;=(Datos!$D$24-Datos!$C$24)/(Datos!$E$24-Datos!$C$24),Datos!$C$24+SQRT((Datos!$E$24-Datos!$C$24)*(Datos!$D$24-Datos!$C$24)*R332),Datos!$E$24-SQRT((Datos!$E$24-Datos!$C$24)*(Datos!$E$24-Datos!$D$24)*(1-R332)))</f>
        <v>0.162251379767939</v>
      </c>
      <c r="T332" s="24" t="n">
        <f aca="true">RAND()</f>
        <v>0.347971420673952</v>
      </c>
      <c r="U332" s="26" t="n">
        <f aca="false">IF(T332&lt;=(Datos!$D$25-Datos!$C$25)/(Datos!$E$25-Datos!$C$25),Datos!$C$25+SQRT((Datos!$E$25-Datos!$C$25)*(Datos!$D$25-Datos!$C$25)*T332),Datos!$E$25-SQRT((Datos!$E$25-Datos!$C$25)*(Datos!$E$25-Datos!$D$25)*(1-T332)))</f>
        <v>0.177032202711124</v>
      </c>
      <c r="V332" s="24" t="n">
        <f aca="true">RAND()</f>
        <v>0.1081143560924</v>
      </c>
      <c r="W332" s="26" t="n">
        <f aca="false">IF(V332&lt;=(Datos!$D$26-Datos!$C$26)/(Datos!$E$26-Datos!$C$26),Datos!$C$26+SQRT((Datos!$E$26-Datos!$C$26)*(Datos!$D$26-Datos!$C$26)*V332),Datos!$E$26-SQRT((Datos!$E$26-Datos!$C$26)*(Datos!$E$26-Datos!$D$26)*(1-V332)))</f>
        <v>0.192302849203715</v>
      </c>
      <c r="X332" s="24" t="n">
        <f aca="true">RAND()</f>
        <v>0.0862168700849292</v>
      </c>
      <c r="Y332" s="26" t="n">
        <f aca="false">IF(X332&lt;=(Datos!$D$27-Datos!$C$27)/(Datos!$E$27-Datos!$C$27),Datos!$C$27+SQRT((Datos!$E$27-Datos!$C$27)*(Datos!$D$27-Datos!$C$27)*X332),Datos!$E$27-SQRT((Datos!$E$27-Datos!$C$27)*(Datos!$E$27-Datos!$D$27)*(1-X332)))</f>
        <v>0.205257311336841</v>
      </c>
      <c r="Z332" s="24" t="n">
        <f aca="false">(1+Q332)</f>
        <v>1.14663538304878</v>
      </c>
      <c r="AA332" s="24" t="n">
        <f aca="false">Z332*(1+S332)</f>
        <v>1.33267855603918</v>
      </c>
      <c r="AB332" s="24" t="n">
        <f aca="false">AA332*(1+U332)</f>
        <v>1.56860557632068</v>
      </c>
      <c r="AC332" s="24" t="n">
        <f aca="false">AB332*(1+W332)</f>
        <v>1.87025289792398</v>
      </c>
      <c r="AD332" s="24" t="n">
        <f aca="false">AC332*(1+Y332)</f>
        <v>2.25413597927179</v>
      </c>
      <c r="AE332" s="23" t="n">
        <f aca="false">E332*Q332</f>
        <v>4437.54709244878</v>
      </c>
      <c r="AF332" s="23" t="n">
        <f aca="false">AE332*(1+S332)</f>
        <v>5157.5452309838</v>
      </c>
      <c r="AG332" s="23" t="n">
        <f aca="false">AF332*(1+U332)</f>
        <v>6070.59682380712</v>
      </c>
      <c r="AH332" s="23" t="n">
        <f aca="false">AG332*(1+W332)</f>
        <v>7237.98988939225</v>
      </c>
      <c r="AI332" s="23" t="n">
        <f aca="false">AH332*(1+Y332)</f>
        <v>8723.64023357215</v>
      </c>
      <c r="AJ332" s="25" t="n">
        <f aca="false">G332*Z332</f>
        <v>39753.225943088</v>
      </c>
      <c r="AK332" s="25" t="n">
        <f aca="false">I332*AA332</f>
        <v>56244.2001397275</v>
      </c>
      <c r="AL332" s="25" t="n">
        <f aca="false">K332*AB332</f>
        <v>63095.1459266075</v>
      </c>
      <c r="AM332" s="25" t="n">
        <f aca="false">M332*AC332</f>
        <v>64370.0050427665</v>
      </c>
      <c r="AN332" s="25" t="n">
        <f aca="false">O332*AD332</f>
        <v>73532.625127867</v>
      </c>
      <c r="AO332" s="25" t="n">
        <f aca="false">C332/Datos!$D$8</f>
        <v>13159.826239908</v>
      </c>
      <c r="AP332" s="25" t="n">
        <f aca="false">AJ332-AO332</f>
        <v>26593.39970318</v>
      </c>
      <c r="AQ332" s="25" t="n">
        <f aca="false">AK332-AO332</f>
        <v>43084.3738998195</v>
      </c>
      <c r="AR332" s="25" t="n">
        <f aca="false">AL332-AO332</f>
        <v>49935.3196866995</v>
      </c>
      <c r="AS332" s="25" t="n">
        <f aca="false">AM332-AO332</f>
        <v>51210.1788028585</v>
      </c>
      <c r="AT332" s="25" t="n">
        <f aca="false">AN332-AO332</f>
        <v>60372.798887959</v>
      </c>
      <c r="AU332" s="25" t="n">
        <f aca="false">AP332*Datos!$D$6</f>
        <v>13296.69985159</v>
      </c>
      <c r="AV332" s="25" t="n">
        <f aca="false">AQ332*Datos!$D$6</f>
        <v>21542.1869499098</v>
      </c>
      <c r="AW332" s="25" t="n">
        <f aca="false">AR332*Datos!$D$6</f>
        <v>24967.6598433497</v>
      </c>
      <c r="AX332" s="25" t="n">
        <f aca="false">AS332*Datos!$D$6</f>
        <v>25605.0894014293</v>
      </c>
      <c r="AY332" s="25" t="n">
        <f aca="false">AT332*Datos!$D$6</f>
        <v>30186.3994439795</v>
      </c>
      <c r="AZ332" s="25" t="n">
        <f aca="false">AJ332-AU332-AE332</f>
        <v>22018.9789990492</v>
      </c>
      <c r="BA332" s="25" t="n">
        <f aca="false">AK332-AV332-AF332</f>
        <v>29544.467958834</v>
      </c>
      <c r="BB332" s="25" t="n">
        <f aca="false">AL332-AW332-AG332</f>
        <v>32056.8892594506</v>
      </c>
      <c r="BC332" s="25" t="n">
        <f aca="false">AM332-AX332-AH332</f>
        <v>31526.925751945</v>
      </c>
      <c r="BD332" s="25" t="n">
        <f aca="false">AN332-AY332-AI332</f>
        <v>34622.5854503154</v>
      </c>
      <c r="BE332" s="25" t="n">
        <f aca="false">AZ332/Z332</f>
        <v>19203.1218681767</v>
      </c>
      <c r="BF332" s="25" t="n">
        <f aca="false">BA332/AA332</f>
        <v>22169.2379043318</v>
      </c>
      <c r="BG332" s="25" t="n">
        <f aca="false">BB332/AB332</f>
        <v>20436.551892569</v>
      </c>
      <c r="BH332" s="25" t="n">
        <f aca="false">BC332/AC332</f>
        <v>16857.0388458911</v>
      </c>
      <c r="BI332" s="25" t="n">
        <f aca="false">BD332/AD332</f>
        <v>15359.5815730249</v>
      </c>
      <c r="BJ332" s="25" t="n">
        <f aca="false">E332*AD332</f>
        <v>68215.6949627514</v>
      </c>
      <c r="BK332" s="25" t="n">
        <f aca="false">0.2*C332*AD332</f>
        <v>29664.0378083417</v>
      </c>
      <c r="BL332" s="25" t="n">
        <f aca="false">BJ332+BK332</f>
        <v>97879.7327710932</v>
      </c>
      <c r="BM332" s="25" t="n">
        <f aca="false">BK332*Datos!$D$6</f>
        <v>14832.0189041709</v>
      </c>
      <c r="BN332" s="25" t="n">
        <f aca="false">BL332-BM332</f>
        <v>83047.7138669223</v>
      </c>
      <c r="BO332" s="25" t="n">
        <f aca="false">BN332/AD332</f>
        <v>36842.3709264208</v>
      </c>
      <c r="BP332" s="25" t="n">
        <f aca="false">-(C332+E332)</f>
        <v>-96061.5890060069</v>
      </c>
      <c r="BQ332" s="25" t="n">
        <f aca="false">BE332</f>
        <v>19203.1218681767</v>
      </c>
      <c r="BR332" s="25" t="n">
        <f aca="false">BF332</f>
        <v>22169.2379043318</v>
      </c>
      <c r="BS332" s="25" t="n">
        <f aca="false">BG332</f>
        <v>20436.551892569</v>
      </c>
      <c r="BT332" s="25" t="n">
        <f aca="false">BH332</f>
        <v>16857.0388458911</v>
      </c>
      <c r="BU332" s="25" t="n">
        <f aca="false">BI332+BO332</f>
        <v>52201.9524994457</v>
      </c>
      <c r="BV332" s="27" t="n">
        <f aca="false">IFERROR(IRR(BP332:BU332,0.1),NA())*100</f>
        <v>9.64556243058369</v>
      </c>
    </row>
    <row r="333" customFormat="false" ht="15" hidden="false" customHeight="true" outlineLevel="0" collapsed="false">
      <c r="A333" s="23" t="n">
        <v>332</v>
      </c>
      <c r="B333" s="24" t="n">
        <f aca="true">RAND()</f>
        <v>0.974923770628696</v>
      </c>
      <c r="C333" s="25" t="n">
        <f aca="false">IF(B333&lt;=(Datos!$D$14-Datos!$C$14)/(Datos!$E$14-Datos!$C$14),Datos!$C$14+SQRT((Datos!$E$14-Datos!$C$14)*(Datos!$D$14-Datos!$C$14)*B333),Datos!$E$14-SQRT((Datos!$E$14-Datos!$C$14)*(Datos!$E$14-Datos!$D$14)*(1-B333)))</f>
        <v>94514.4302715611</v>
      </c>
      <c r="D333" s="24" t="n">
        <f aca="true">RAND()</f>
        <v>0.0468153349559762</v>
      </c>
      <c r="E333" s="25" t="n">
        <f aca="false">IF(D333&lt;=(Datos!$D$15-Datos!$C$15)/(Datos!$E$15-Datos!$C$15),Datos!$C$15+SQRT((Datos!$E$15-Datos!$C$15)*(Datos!$D$15-Datos!$C$15)*D333),Datos!$E$15-SQRT((Datos!$E$15-Datos!$C$15)*(Datos!$E$15-Datos!$D$15)*(1-D333)))</f>
        <v>26873.8063191531</v>
      </c>
      <c r="F333" s="24" t="n">
        <f aca="true">RAND()</f>
        <v>0.217936844613056</v>
      </c>
      <c r="G333" s="25" t="n">
        <f aca="false">IF(F333&lt;=(Datos!$D$19-Datos!$C$19)/(Datos!$E$19-Datos!$C$19),Datos!$C$19+SQRT((Datos!$E$19-Datos!$C$19)*(Datos!$D$19-Datos!$C$19)*F333),Datos!$E$19-SQRT((Datos!$E$19-Datos!$C$19)*(Datos!$E$19-Datos!$D$19)*(1-F333)))</f>
        <v>35717.5630028849</v>
      </c>
      <c r="H333" s="24" t="n">
        <f aca="true">RAND()</f>
        <v>0.601184553468186</v>
      </c>
      <c r="I333" s="25" t="n">
        <f aca="false">IF(H333&lt;=(Datos!$D$19-Datos!$C$19)/(Datos!$E$19-Datos!$C$19),Datos!$C$19+SQRT((Datos!$E$19-Datos!$C$19)*(Datos!$D$19-Datos!$C$19)*H333),Datos!$E$19-SQRT((Datos!$E$19-Datos!$C$19)*(Datos!$E$19-Datos!$D$19)*(1-H333)))</f>
        <v>39496.1930803995</v>
      </c>
      <c r="J333" s="24" t="n">
        <f aca="true">RAND()</f>
        <v>0.929167842782308</v>
      </c>
      <c r="K333" s="25" t="n">
        <f aca="false">IF(J333&lt;=(Datos!$D$19-Datos!$C$19)/(Datos!$E$19-Datos!$C$19),Datos!$C$19+SQRT((Datos!$E$19-Datos!$C$19)*(Datos!$D$19-Datos!$C$19)*J333),Datos!$E$19-SQRT((Datos!$E$19-Datos!$C$19)*(Datos!$E$19-Datos!$D$19)*(1-J333)))</f>
        <v>42695.1330209041</v>
      </c>
      <c r="L333" s="24" t="n">
        <f aca="true">RAND()</f>
        <v>0.817775306748965</v>
      </c>
      <c r="M333" s="25" t="n">
        <f aca="false">IF(L333&lt;=(Datos!$D$19-Datos!$C$19)/(Datos!$E$19-Datos!$C$19),Datos!$C$19+SQRT((Datos!$E$19-Datos!$C$19)*(Datos!$D$19-Datos!$C$19)*L333),Datos!$E$19-SQRT((Datos!$E$19-Datos!$C$19)*(Datos!$E$19-Datos!$D$19)*(1-L333)))</f>
        <v>41303.1294323675</v>
      </c>
      <c r="N333" s="24" t="n">
        <f aca="true">RAND()</f>
        <v>0.739685272948081</v>
      </c>
      <c r="O333" s="25" t="n">
        <f aca="false">IF(N333&lt;=(Datos!$D$19-Datos!$C$19)/(Datos!$E$19-Datos!$C$19),Datos!$C$19+SQRT((Datos!$E$19-Datos!$C$19)*(Datos!$D$19-Datos!$C$19)*N333),Datos!$E$19-SQRT((Datos!$E$19-Datos!$C$19)*(Datos!$E$19-Datos!$D$19)*(1-N333)))</f>
        <v>40581.4476885643</v>
      </c>
      <c r="P333" s="24" t="n">
        <f aca="true">RAND()</f>
        <v>0.17449782255663</v>
      </c>
      <c r="Q333" s="26" t="n">
        <f aca="false">IF(P333&lt;=(Datos!$D$23-Datos!$C$23)/(Datos!$E$23-Datos!$C$23),Datos!$C$23+SQRT((Datos!$E$23-Datos!$C$23)*(Datos!$D$23-Datos!$C$23)*P333),Datos!$E$23-SQRT((Datos!$E$23-Datos!$C$23)*(Datos!$E$23-Datos!$D$23)*(1-P333)))</f>
        <v>0.137722756010337</v>
      </c>
      <c r="R333" s="24" t="n">
        <f aca="true">RAND()</f>
        <v>0.492870602468988</v>
      </c>
      <c r="S333" s="26" t="n">
        <f aca="false">IF(R333&lt;=(Datos!$D$24-Datos!$C$24)/(Datos!$E$24-Datos!$C$24),Datos!$C$24+SQRT((Datos!$E$24-Datos!$C$24)*(Datos!$D$24-Datos!$C$24)*R333),Datos!$E$24-SQRT((Datos!$E$24-Datos!$C$24)*(Datos!$E$24-Datos!$D$24)*(1-R333)))</f>
        <v>0.149785350164874</v>
      </c>
      <c r="T333" s="24" t="n">
        <f aca="true">RAND()</f>
        <v>0.565295450703083</v>
      </c>
      <c r="U333" s="26" t="n">
        <f aca="false">IF(T333&lt;=(Datos!$D$25-Datos!$C$25)/(Datos!$E$25-Datos!$C$25),Datos!$C$25+SQRT((Datos!$E$25-Datos!$C$25)*(Datos!$D$25-Datos!$C$25)*T333),Datos!$E$25-SQRT((Datos!$E$25-Datos!$C$25)*(Datos!$E$25-Datos!$D$25)*(1-T333)))</f>
        <v>0.185111997219225</v>
      </c>
      <c r="V333" s="24" t="n">
        <f aca="true">RAND()</f>
        <v>0.833760408878599</v>
      </c>
      <c r="W333" s="26" t="n">
        <f aca="false">IF(V333&lt;=(Datos!$D$26-Datos!$C$26)/(Datos!$E$26-Datos!$C$26),Datos!$C$26+SQRT((Datos!$E$26-Datos!$C$26)*(Datos!$D$26-Datos!$C$26)*V333),Datos!$E$26-SQRT((Datos!$E$26-Datos!$C$26)*(Datos!$E$26-Datos!$D$26)*(1-V333)))</f>
        <v>0.225878669835084</v>
      </c>
      <c r="X333" s="24" t="n">
        <f aca="true">RAND()</f>
        <v>0.531022193742816</v>
      </c>
      <c r="Y333" s="26" t="n">
        <f aca="false">IF(X333&lt;=(Datos!$D$27-Datos!$C$27)/(Datos!$E$27-Datos!$C$27),Datos!$C$27+SQRT((Datos!$E$27-Datos!$C$27)*(Datos!$D$27-Datos!$C$27)*X333),Datos!$E$27-SQRT((Datos!$E$27-Datos!$C$27)*(Datos!$E$27-Datos!$D$27)*(1-X333)))</f>
        <v>0.229676246624593</v>
      </c>
      <c r="Z333" s="24" t="n">
        <f aca="false">(1+Q333)</f>
        <v>1.13772275601034</v>
      </c>
      <c r="AA333" s="24" t="n">
        <f aca="false">Z333*(1+S333)</f>
        <v>1.30813695740989</v>
      </c>
      <c r="AB333" s="24" t="n">
        <f aca="false">AA333*(1+U333)</f>
        <v>1.55028880223232</v>
      </c>
      <c r="AC333" s="24" t="n">
        <f aca="false">AB333*(1+W333)</f>
        <v>1.90046597474078</v>
      </c>
      <c r="AD333" s="24" t="n">
        <f aca="false">AC333*(1+Y333)</f>
        <v>2.33695786665699</v>
      </c>
      <c r="AE333" s="23" t="n">
        <f aca="false">E333*Q333</f>
        <v>3701.13467076178</v>
      </c>
      <c r="AF333" s="23" t="n">
        <f aca="false">AE333*(1+S333)</f>
        <v>4255.51042342919</v>
      </c>
      <c r="AG333" s="23" t="n">
        <f aca="false">AF333*(1+U333)</f>
        <v>5043.2564570974</v>
      </c>
      <c r="AH333" s="23" t="n">
        <f aca="false">AG333*(1+W333)</f>
        <v>6182.42051726375</v>
      </c>
      <c r="AI333" s="23" t="n">
        <f aca="false">AH333*(1+Y333)</f>
        <v>7602.37565672377</v>
      </c>
      <c r="AJ333" s="25" t="n">
        <f aca="false">G333*Z333</f>
        <v>40636.6842176151</v>
      </c>
      <c r="AK333" s="25" t="n">
        <f aca="false">I333*AA333</f>
        <v>51666.4298454674</v>
      </c>
      <c r="AL333" s="25" t="n">
        <f aca="false">K333*AB333</f>
        <v>66189.7866321268</v>
      </c>
      <c r="AM333" s="25" t="n">
        <f aca="false">M333*AC333</f>
        <v>78495.1921365287</v>
      </c>
      <c r="AN333" s="25" t="n">
        <f aca="false">O333*AD333</f>
        <v>94837.1334161193</v>
      </c>
      <c r="AO333" s="25" t="n">
        <f aca="false">C333/Datos!$D$8</f>
        <v>18902.8860543122</v>
      </c>
      <c r="AP333" s="25" t="n">
        <f aca="false">AJ333-AO333</f>
        <v>21733.7981633028</v>
      </c>
      <c r="AQ333" s="25" t="n">
        <f aca="false">AK333-AO333</f>
        <v>32763.5437911552</v>
      </c>
      <c r="AR333" s="25" t="n">
        <f aca="false">AL333-AO333</f>
        <v>47286.9005778145</v>
      </c>
      <c r="AS333" s="25" t="n">
        <f aca="false">AM333-AO333</f>
        <v>59592.3060822165</v>
      </c>
      <c r="AT333" s="25" t="n">
        <f aca="false">AN333-AO333</f>
        <v>75934.2473618071</v>
      </c>
      <c r="AU333" s="25" t="n">
        <f aca="false">AP333*Datos!$D$6</f>
        <v>10866.8990816514</v>
      </c>
      <c r="AV333" s="25" t="n">
        <f aca="false">AQ333*Datos!$D$6</f>
        <v>16381.7718955776</v>
      </c>
      <c r="AW333" s="25" t="n">
        <f aca="false">AR333*Datos!$D$6</f>
        <v>23643.4502889073</v>
      </c>
      <c r="AX333" s="25" t="n">
        <f aca="false">AS333*Datos!$D$6</f>
        <v>29796.1530411082</v>
      </c>
      <c r="AY333" s="25" t="n">
        <f aca="false">AT333*Datos!$D$6</f>
        <v>37967.1236809035</v>
      </c>
      <c r="AZ333" s="25" t="n">
        <f aca="false">AJ333-AU333-AE333</f>
        <v>26068.6504652019</v>
      </c>
      <c r="BA333" s="25" t="n">
        <f aca="false">AK333-AV333-AF333</f>
        <v>31029.1475264607</v>
      </c>
      <c r="BB333" s="25" t="n">
        <f aca="false">AL333-AW333-AG333</f>
        <v>37503.0798861221</v>
      </c>
      <c r="BC333" s="25" t="n">
        <f aca="false">AM333-AX333-AH333</f>
        <v>42516.6185781567</v>
      </c>
      <c r="BD333" s="25" t="n">
        <f aca="false">AN333-AY333-AI333</f>
        <v>49267.634078492</v>
      </c>
      <c r="BE333" s="25" t="n">
        <f aca="false">AZ333/Z333</f>
        <v>22913.0078725129</v>
      </c>
      <c r="BF333" s="25" t="n">
        <f aca="false">BA333/AA333</f>
        <v>23720.1061790184</v>
      </c>
      <c r="BG333" s="25" t="n">
        <f aca="false">BB333/AB333</f>
        <v>24191.0280407883</v>
      </c>
      <c r="BH333" s="25" t="n">
        <f aca="false">BC333/AC333</f>
        <v>22371.6810209959</v>
      </c>
      <c r="BI333" s="25" t="n">
        <f aca="false">BD333/AD333</f>
        <v>21081.9522172085</v>
      </c>
      <c r="BJ333" s="25" t="n">
        <f aca="false">E333*AD333</f>
        <v>62802.9530845612</v>
      </c>
      <c r="BK333" s="25" t="n">
        <f aca="false">0.2*C333*AD333</f>
        <v>44175.2482671456</v>
      </c>
      <c r="BL333" s="25" t="n">
        <f aca="false">BJ333+BK333</f>
        <v>106978.201351707</v>
      </c>
      <c r="BM333" s="25" t="n">
        <f aca="false">BK333*Datos!$D$6</f>
        <v>22087.6241335728</v>
      </c>
      <c r="BN333" s="25" t="n">
        <f aca="false">BL333-BM333</f>
        <v>84890.577218134</v>
      </c>
      <c r="BO333" s="25" t="n">
        <f aca="false">BN333/AD333</f>
        <v>36325.2493463093</v>
      </c>
      <c r="BP333" s="25" t="n">
        <f aca="false">-(C333+E333)</f>
        <v>-121388.236590714</v>
      </c>
      <c r="BQ333" s="25" t="n">
        <f aca="false">BE333</f>
        <v>22913.0078725129</v>
      </c>
      <c r="BR333" s="25" t="n">
        <f aca="false">BF333</f>
        <v>23720.1061790184</v>
      </c>
      <c r="BS333" s="25" t="n">
        <f aca="false">BG333</f>
        <v>24191.0280407883</v>
      </c>
      <c r="BT333" s="25" t="n">
        <f aca="false">BH333</f>
        <v>22371.6810209959</v>
      </c>
      <c r="BU333" s="25" t="n">
        <f aca="false">BI333+BO333</f>
        <v>57407.2015635177</v>
      </c>
      <c r="BV333" s="27" t="n">
        <f aca="false">IFERROR(IRR(BP333:BU333,0.1),NA())*100</f>
        <v>6.59449911891932</v>
      </c>
    </row>
    <row r="334" customFormat="false" ht="15" hidden="false" customHeight="true" outlineLevel="0" collapsed="false">
      <c r="A334" s="23" t="n">
        <v>333</v>
      </c>
      <c r="B334" s="24" t="n">
        <f aca="true">RAND()</f>
        <v>0.160753007541482</v>
      </c>
      <c r="C334" s="25" t="n">
        <f aca="false">IF(B334&lt;=(Datos!$D$14-Datos!$C$14)/(Datos!$E$14-Datos!$C$14),Datos!$C$14+SQRT((Datos!$E$14-Datos!$C$14)*(Datos!$D$14-Datos!$C$14)*B334),Datos!$E$14-SQRT((Datos!$E$14-Datos!$C$14)*(Datos!$E$14-Datos!$D$14)*(1-B334)))</f>
        <v>68018.803091272</v>
      </c>
      <c r="D334" s="24" t="n">
        <f aca="true">RAND()</f>
        <v>0.918324965489732</v>
      </c>
      <c r="E334" s="25" t="n">
        <f aca="false">IF(D334&lt;=(Datos!$D$15-Datos!$C$15)/(Datos!$E$15-Datos!$C$15),Datos!$C$15+SQRT((Datos!$E$15-Datos!$C$15)*(Datos!$D$15-Datos!$C$15)*D334),Datos!$E$15-SQRT((Datos!$E$15-Datos!$C$15)*(Datos!$E$15-Datos!$D$15)*(1-D334)))</f>
        <v>36499.8206936586</v>
      </c>
      <c r="F334" s="24" t="n">
        <f aca="true">RAND()</f>
        <v>0.166621895376353</v>
      </c>
      <c r="G334" s="25" t="n">
        <f aca="false">IF(F334&lt;=(Datos!$D$19-Datos!$C$19)/(Datos!$E$19-Datos!$C$19),Datos!$C$19+SQRT((Datos!$E$19-Datos!$C$19)*(Datos!$D$19-Datos!$C$19)*F334),Datos!$E$19-SQRT((Datos!$E$19-Datos!$C$19)*(Datos!$E$19-Datos!$D$19)*(1-F334)))</f>
        <v>34999.3283855387</v>
      </c>
      <c r="H334" s="24" t="n">
        <f aca="true">RAND()</f>
        <v>0.372884243506356</v>
      </c>
      <c r="I334" s="25" t="n">
        <f aca="false">IF(H334&lt;=(Datos!$D$19-Datos!$C$19)/(Datos!$E$19-Datos!$C$19),Datos!$C$19+SQRT((Datos!$E$19-Datos!$C$19)*(Datos!$D$19-Datos!$C$19)*H334),Datos!$E$19-SQRT((Datos!$E$19-Datos!$C$19)*(Datos!$E$19-Datos!$D$19)*(1-H334)))</f>
        <v>37478.8125077417</v>
      </c>
      <c r="J334" s="24" t="n">
        <f aca="true">RAND()</f>
        <v>0.751182173185371</v>
      </c>
      <c r="K334" s="25" t="n">
        <f aca="false">IF(J334&lt;=(Datos!$D$19-Datos!$C$19)/(Datos!$E$19-Datos!$C$19),Datos!$C$19+SQRT((Datos!$E$19-Datos!$C$19)*(Datos!$D$19-Datos!$C$19)*J334),Datos!$E$19-SQRT((Datos!$E$19-Datos!$C$19)*(Datos!$E$19-Datos!$D$19)*(1-J334)))</f>
        <v>40680.123032875</v>
      </c>
      <c r="L334" s="24" t="n">
        <f aca="true">RAND()</f>
        <v>0.740373958924528</v>
      </c>
      <c r="M334" s="25" t="n">
        <f aca="false">IF(L334&lt;=(Datos!$D$19-Datos!$C$19)/(Datos!$E$19-Datos!$C$19),Datos!$C$19+SQRT((Datos!$E$19-Datos!$C$19)*(Datos!$D$19-Datos!$C$19)*L334),Datos!$E$19-SQRT((Datos!$E$19-Datos!$C$19)*(Datos!$E$19-Datos!$D$19)*(1-L334)))</f>
        <v>40587.2963978236</v>
      </c>
      <c r="N334" s="24" t="n">
        <f aca="true">RAND()</f>
        <v>0.923465004099985</v>
      </c>
      <c r="O334" s="25" t="n">
        <f aca="false">IF(N334&lt;=(Datos!$D$19-Datos!$C$19)/(Datos!$E$19-Datos!$C$19),Datos!$C$19+SQRT((Datos!$E$19-Datos!$C$19)*(Datos!$D$19-Datos!$C$19)*N334),Datos!$E$19-SQRT((Datos!$E$19-Datos!$C$19)*(Datos!$E$19-Datos!$D$19)*(1-N334)))</f>
        <v>42604.144267177</v>
      </c>
      <c r="P334" s="24" t="n">
        <f aca="true">RAND()</f>
        <v>0.699189657710932</v>
      </c>
      <c r="Q334" s="26" t="n">
        <f aca="false">IF(P334&lt;=(Datos!$D$23-Datos!$C$23)/(Datos!$E$23-Datos!$C$23),Datos!$C$23+SQRT((Datos!$E$23-Datos!$C$23)*(Datos!$D$23-Datos!$C$23)*P334),Datos!$E$23-SQRT((Datos!$E$23-Datos!$C$23)*(Datos!$E$23-Datos!$D$23)*(1-P334)))</f>
        <v>0.156730736665715</v>
      </c>
      <c r="R334" s="24" t="n">
        <f aca="true">RAND()</f>
        <v>0.13612181170455</v>
      </c>
      <c r="S334" s="26" t="n">
        <f aca="false">IF(R334&lt;=(Datos!$D$24-Datos!$C$24)/(Datos!$E$24-Datos!$C$24),Datos!$C$24+SQRT((Datos!$E$24-Datos!$C$24)*(Datos!$D$24-Datos!$C$24)*R334),Datos!$E$24-SQRT((Datos!$E$24-Datos!$C$24)*(Datos!$E$24-Datos!$D$24)*(1-R334)))</f>
        <v>0.135653091102661</v>
      </c>
      <c r="T334" s="24" t="n">
        <f aca="true">RAND()</f>
        <v>0.11294172921224</v>
      </c>
      <c r="U334" s="26" t="n">
        <f aca="false">IF(T334&lt;=(Datos!$D$25-Datos!$C$25)/(Datos!$E$25-Datos!$C$25),Datos!$C$25+SQRT((Datos!$E$25-Datos!$C$25)*(Datos!$D$25-Datos!$C$25)*T334),Datos!$E$25-SQRT((Datos!$E$25-Datos!$C$25)*(Datos!$E$25-Datos!$D$25)*(1-T334)))</f>
        <v>0.16540057243565</v>
      </c>
      <c r="V334" s="24" t="n">
        <f aca="true">RAND()</f>
        <v>0.421508009439289</v>
      </c>
      <c r="W334" s="26" t="n">
        <f aca="false">IF(V334&lt;=(Datos!$D$26-Datos!$C$26)/(Datos!$E$26-Datos!$C$26),Datos!$C$26+SQRT((Datos!$E$26-Datos!$C$26)*(Datos!$D$26-Datos!$C$26)*V334),Datos!$E$26-SQRT((Datos!$E$26-Datos!$C$26)*(Datos!$E$26-Datos!$D$26)*(1-V334)))</f>
        <v>0.205003089362019</v>
      </c>
      <c r="X334" s="24" t="n">
        <f aca="true">RAND()</f>
        <v>0.88380062352</v>
      </c>
      <c r="Y334" s="26" t="n">
        <f aca="false">IF(X334&lt;=(Datos!$D$27-Datos!$C$27)/(Datos!$E$27-Datos!$C$27),Datos!$C$27+SQRT((Datos!$E$27-Datos!$C$27)*(Datos!$D$27-Datos!$C$27)*X334),Datos!$E$27-SQRT((Datos!$E$27-Datos!$C$27)*(Datos!$E$27-Datos!$D$27)*(1-X334)))</f>
        <v>0.254950516312866</v>
      </c>
      <c r="Z334" s="24" t="n">
        <f aca="false">(1+Q334)</f>
        <v>1.15673073666571</v>
      </c>
      <c r="AA334" s="24" t="n">
        <f aca="false">Z334*(1+S334)</f>
        <v>1.31364483666788</v>
      </c>
      <c r="AB334" s="24" t="n">
        <f aca="false">AA334*(1+U334)</f>
        <v>1.53092244462988</v>
      </c>
      <c r="AC334" s="24" t="n">
        <f aca="false">AB334*(1+W334)</f>
        <v>1.84476627535266</v>
      </c>
      <c r="AD334" s="24" t="n">
        <f aca="false">AC334*(1+Y334)</f>
        <v>2.31509038973038</v>
      </c>
      <c r="AE334" s="23" t="n">
        <f aca="false">E334*Q334</f>
        <v>5720.64378548361</v>
      </c>
      <c r="AF334" s="23" t="n">
        <f aca="false">AE334*(1+S334)</f>
        <v>6496.66679808169</v>
      </c>
      <c r="AG334" s="23" t="n">
        <f aca="false">AF334*(1+U334)</f>
        <v>7571.21920540808</v>
      </c>
      <c r="AH334" s="23" t="n">
        <f aca="false">AG334*(1+W334)</f>
        <v>9123.34253275378</v>
      </c>
      <c r="AI334" s="23" t="n">
        <f aca="false">AH334*(1+Y334)</f>
        <v>11449.3434219785</v>
      </c>
      <c r="AJ334" s="25" t="n">
        <f aca="false">G334*Z334</f>
        <v>40484.7989062094</v>
      </c>
      <c r="AK334" s="25" t="n">
        <f aca="false">I334*AA334</f>
        <v>49233.8485352383</v>
      </c>
      <c r="AL334" s="25" t="n">
        <f aca="false">K334*AB334</f>
        <v>62278.1134013332</v>
      </c>
      <c r="AM334" s="25" t="n">
        <f aca="false">M334*AC334</f>
        <v>74874.0756024474</v>
      </c>
      <c r="AN334" s="25" t="n">
        <f aca="false">O334*AD334</f>
        <v>98632.444955628</v>
      </c>
      <c r="AO334" s="25" t="n">
        <f aca="false">C334/Datos!$D$8</f>
        <v>13603.7606182544</v>
      </c>
      <c r="AP334" s="25" t="n">
        <f aca="false">AJ334-AO334</f>
        <v>26881.038287955</v>
      </c>
      <c r="AQ334" s="25" t="n">
        <f aca="false">AK334-AO334</f>
        <v>35630.0879169839</v>
      </c>
      <c r="AR334" s="25" t="n">
        <f aca="false">AL334-AO334</f>
        <v>48674.3527830788</v>
      </c>
      <c r="AS334" s="25" t="n">
        <f aca="false">AM334-AO334</f>
        <v>61270.3149841931</v>
      </c>
      <c r="AT334" s="25" t="n">
        <f aca="false">AN334-AO334</f>
        <v>85028.6843373736</v>
      </c>
      <c r="AU334" s="25" t="n">
        <f aca="false">AP334*Datos!$D$6</f>
        <v>13440.5191439775</v>
      </c>
      <c r="AV334" s="25" t="n">
        <f aca="false">AQ334*Datos!$D$6</f>
        <v>17815.0439584919</v>
      </c>
      <c r="AW334" s="25" t="n">
        <f aca="false">AR334*Datos!$D$6</f>
        <v>24337.1763915394</v>
      </c>
      <c r="AX334" s="25" t="n">
        <f aca="false">AS334*Datos!$D$6</f>
        <v>30635.1574920965</v>
      </c>
      <c r="AY334" s="25" t="n">
        <f aca="false">AT334*Datos!$D$6</f>
        <v>42514.3421686868</v>
      </c>
      <c r="AZ334" s="25" t="n">
        <f aca="false">AJ334-AU334-AE334</f>
        <v>21323.6359767483</v>
      </c>
      <c r="BA334" s="25" t="n">
        <f aca="false">AK334-AV334-AF334</f>
        <v>24922.1377786646</v>
      </c>
      <c r="BB334" s="25" t="n">
        <f aca="false">AL334-AW334-AG334</f>
        <v>30369.7178043857</v>
      </c>
      <c r="BC334" s="25" t="n">
        <f aca="false">AM334-AX334-AH334</f>
        <v>35115.5755775971</v>
      </c>
      <c r="BD334" s="25" t="n">
        <f aca="false">AN334-AY334-AI334</f>
        <v>44668.7593649627</v>
      </c>
      <c r="BE334" s="25" t="n">
        <f aca="false">AZ334/Z334</f>
        <v>18434.3990358671</v>
      </c>
      <c r="BF334" s="25" t="n">
        <f aca="false">BA334/AA334</f>
        <v>18971.7472204137</v>
      </c>
      <c r="BG334" s="25" t="n">
        <f aca="false">BB334/AB334</f>
        <v>19837.528616107</v>
      </c>
      <c r="BH334" s="25" t="n">
        <f aca="false">BC334/AC334</f>
        <v>19035.2436765379</v>
      </c>
      <c r="BI334" s="25" t="n">
        <f aca="false">BD334/AD334</f>
        <v>19294.6070542692</v>
      </c>
      <c r="BJ334" s="25" t="n">
        <f aca="false">E334*AD334</f>
        <v>84500.3841147712</v>
      </c>
      <c r="BK334" s="25" t="n">
        <f aca="false">0.2*C334*AD334</f>
        <v>31493.9354715134</v>
      </c>
      <c r="BL334" s="25" t="n">
        <f aca="false">BJ334+BK334</f>
        <v>115994.319586285</v>
      </c>
      <c r="BM334" s="25" t="n">
        <f aca="false">BK334*Datos!$D$6</f>
        <v>15746.9677357567</v>
      </c>
      <c r="BN334" s="25" t="n">
        <f aca="false">BL334-BM334</f>
        <v>100247.351850528</v>
      </c>
      <c r="BO334" s="25" t="n">
        <f aca="false">BN334/AD334</f>
        <v>43301.7010027858</v>
      </c>
      <c r="BP334" s="25" t="n">
        <f aca="false">-(C334+E334)</f>
        <v>-104518.623784931</v>
      </c>
      <c r="BQ334" s="25" t="n">
        <f aca="false">BE334</f>
        <v>18434.3990358671</v>
      </c>
      <c r="BR334" s="25" t="n">
        <f aca="false">BF334</f>
        <v>18971.7472204137</v>
      </c>
      <c r="BS334" s="25" t="n">
        <f aca="false">BG334</f>
        <v>19837.528616107</v>
      </c>
      <c r="BT334" s="25" t="n">
        <f aca="false">BH334</f>
        <v>19035.2436765379</v>
      </c>
      <c r="BU334" s="25" t="n">
        <f aca="false">BI334+BO334</f>
        <v>62596.3080570551</v>
      </c>
      <c r="BV334" s="27" t="n">
        <f aca="false">IFERROR(IRR(BP334:BU334,0.1),NA())*100</f>
        <v>8.34426511762882</v>
      </c>
    </row>
    <row r="335" customFormat="false" ht="15" hidden="false" customHeight="true" outlineLevel="0" collapsed="false">
      <c r="A335" s="23" t="n">
        <v>334</v>
      </c>
      <c r="B335" s="24" t="n">
        <f aca="true">RAND()</f>
        <v>0.531504296552275</v>
      </c>
      <c r="C335" s="25" t="n">
        <f aca="false">IF(B335&lt;=(Datos!$D$14-Datos!$C$14)/(Datos!$E$14-Datos!$C$14),Datos!$C$14+SQRT((Datos!$E$14-Datos!$C$14)*(Datos!$D$14-Datos!$C$14)*B335),Datos!$E$14-SQRT((Datos!$E$14-Datos!$C$14)*(Datos!$E$14-Datos!$D$14)*(1-B335)))</f>
        <v>76289.3516719329</v>
      </c>
      <c r="D335" s="24" t="n">
        <f aca="true">RAND()</f>
        <v>0.398622123505133</v>
      </c>
      <c r="E335" s="25" t="n">
        <f aca="false">IF(D335&lt;=(Datos!$D$15-Datos!$C$15)/(Datos!$E$15-Datos!$C$15),Datos!$C$15+SQRT((Datos!$E$15-Datos!$C$15)*(Datos!$D$15-Datos!$C$15)*D335),Datos!$E$15-SQRT((Datos!$E$15-Datos!$C$15)*(Datos!$E$15-Datos!$D$15)*(1-D335)))</f>
        <v>30502.280196056</v>
      </c>
      <c r="F335" s="24" t="n">
        <f aca="true">RAND()</f>
        <v>0.440266616081406</v>
      </c>
      <c r="G335" s="25" t="n">
        <f aca="false">IF(F335&lt;=(Datos!$D$19-Datos!$C$19)/(Datos!$E$19-Datos!$C$19),Datos!$C$19+SQRT((Datos!$E$19-Datos!$C$19)*(Datos!$D$19-Datos!$C$19)*F335),Datos!$E$19-SQRT((Datos!$E$19-Datos!$C$19)*(Datos!$E$19-Datos!$D$19)*(1-F335)))</f>
        <v>38126.4993947093</v>
      </c>
      <c r="H335" s="24" t="n">
        <f aca="true">RAND()</f>
        <v>0.65347322382733</v>
      </c>
      <c r="I335" s="25" t="n">
        <f aca="false">IF(H335&lt;=(Datos!$D$19-Datos!$C$19)/(Datos!$E$19-Datos!$C$19),Datos!$C$19+SQRT((Datos!$E$19-Datos!$C$19)*(Datos!$D$19-Datos!$C$19)*H335),Datos!$E$19-SQRT((Datos!$E$19-Datos!$C$19)*(Datos!$E$19-Datos!$D$19)*(1-H335)))</f>
        <v>39900.554710424</v>
      </c>
      <c r="J335" s="24" t="n">
        <f aca="true">RAND()</f>
        <v>0.346535462241264</v>
      </c>
      <c r="K335" s="25" t="n">
        <f aca="false">IF(J335&lt;=(Datos!$D$19-Datos!$C$19)/(Datos!$E$19-Datos!$C$19),Datos!$C$19+SQRT((Datos!$E$19-Datos!$C$19)*(Datos!$D$19-Datos!$C$19)*J335),Datos!$E$19-SQRT((Datos!$E$19-Datos!$C$19)*(Datos!$E$19-Datos!$D$19)*(1-J335)))</f>
        <v>37209.7378132765</v>
      </c>
      <c r="L335" s="24" t="n">
        <f aca="true">RAND()</f>
        <v>0.760749659742606</v>
      </c>
      <c r="M335" s="25" t="n">
        <f aca="false">IF(L335&lt;=(Datos!$D$19-Datos!$C$19)/(Datos!$E$19-Datos!$C$19),Datos!$C$19+SQRT((Datos!$E$19-Datos!$C$19)*(Datos!$D$19-Datos!$C$19)*L335),Datos!$E$19-SQRT((Datos!$E$19-Datos!$C$19)*(Datos!$E$19-Datos!$D$19)*(1-L335)))</f>
        <v>40763.9906138791</v>
      </c>
      <c r="N335" s="24" t="n">
        <f aca="true">RAND()</f>
        <v>0.638343437361727</v>
      </c>
      <c r="O335" s="25" t="n">
        <f aca="false">IF(N335&lt;=(Datos!$D$19-Datos!$C$19)/(Datos!$E$19-Datos!$C$19),Datos!$C$19+SQRT((Datos!$E$19-Datos!$C$19)*(Datos!$D$19-Datos!$C$19)*N335),Datos!$E$19-SQRT((Datos!$E$19-Datos!$C$19)*(Datos!$E$19-Datos!$D$19)*(1-N335)))</f>
        <v>39785.2703388439</v>
      </c>
      <c r="P335" s="24" t="n">
        <f aca="true">RAND()</f>
        <v>0.316254083368544</v>
      </c>
      <c r="Q335" s="26" t="n">
        <f aca="false">IF(P335&lt;=(Datos!$D$23-Datos!$C$23)/(Datos!$E$23-Datos!$C$23),Datos!$C$23+SQRT((Datos!$E$23-Datos!$C$23)*(Datos!$D$23-Datos!$C$23)*P335),Datos!$E$23-SQRT((Datos!$E$23-Datos!$C$23)*(Datos!$E$23-Datos!$D$23)*(1-P335)))</f>
        <v>0.143859114611892</v>
      </c>
      <c r="R335" s="24" t="n">
        <f aca="true">RAND()</f>
        <v>0.379678242081483</v>
      </c>
      <c r="S335" s="26" t="n">
        <f aca="false">IF(R335&lt;=(Datos!$D$24-Datos!$C$24)/(Datos!$E$24-Datos!$C$24),Datos!$C$24+SQRT((Datos!$E$24-Datos!$C$24)*(Datos!$D$24-Datos!$C$24)*R335),Datos!$E$24-SQRT((Datos!$E$24-Datos!$C$24)*(Datos!$E$24-Datos!$D$24)*(1-R335)))</f>
        <v>0.146142318867053</v>
      </c>
      <c r="T335" s="24" t="n">
        <f aca="true">RAND()</f>
        <v>0.889772290404174</v>
      </c>
      <c r="U335" s="26" t="n">
        <f aca="false">IF(T335&lt;=(Datos!$D$25-Datos!$C$25)/(Datos!$E$25-Datos!$C$25),Datos!$C$25+SQRT((Datos!$E$25-Datos!$C$25)*(Datos!$D$25-Datos!$C$25)*T335),Datos!$E$25-SQRT((Datos!$E$25-Datos!$C$25)*(Datos!$E$25-Datos!$D$25)*(1-T335)))</f>
        <v>0.202431915674488</v>
      </c>
      <c r="V335" s="24" t="n">
        <f aca="true">RAND()</f>
        <v>0.784866638775428</v>
      </c>
      <c r="W335" s="26" t="n">
        <f aca="false">IF(V335&lt;=(Datos!$D$26-Datos!$C$26)/(Datos!$E$26-Datos!$C$26),Datos!$C$26+SQRT((Datos!$E$26-Datos!$C$26)*(Datos!$D$26-Datos!$C$26)*V335),Datos!$E$26-SQRT((Datos!$E$26-Datos!$C$26)*(Datos!$E$26-Datos!$D$26)*(1-V335)))</f>
        <v>0.222559760127032</v>
      </c>
      <c r="X335" s="24" t="n">
        <f aca="true">RAND()</f>
        <v>0.37827575597157</v>
      </c>
      <c r="Y335" s="26" t="n">
        <f aca="false">IF(X335&lt;=(Datos!$D$27-Datos!$C$27)/(Datos!$E$27-Datos!$C$27),Datos!$C$27+SQRT((Datos!$E$27-Datos!$C$27)*(Datos!$D$27-Datos!$C$27)*X335),Datos!$E$27-SQRT((Datos!$E$27-Datos!$C$27)*(Datos!$E$27-Datos!$D$27)*(1-X335)))</f>
        <v>0.222057693196132</v>
      </c>
      <c r="Z335" s="24" t="n">
        <f aca="false">(1+Q335)</f>
        <v>1.14385911461189</v>
      </c>
      <c r="AA335" s="24" t="n">
        <f aca="false">Z335*(1+S335)</f>
        <v>1.31102533807849</v>
      </c>
      <c r="AB335" s="24" t="n">
        <f aca="false">AA335*(1+U335)</f>
        <v>1.57641870876351</v>
      </c>
      <c r="AC335" s="24" t="n">
        <f aca="false">AB335*(1+W335)</f>
        <v>1.92726607844568</v>
      </c>
      <c r="AD335" s="24" t="n">
        <f aca="false">AC335*(1+Y335)</f>
        <v>2.35523033800049</v>
      </c>
      <c r="AE335" s="23" t="n">
        <f aca="false">E335*Q335</f>
        <v>4388.03102264845</v>
      </c>
      <c r="AF335" s="23" t="n">
        <f aca="false">AE335*(1+S335)</f>
        <v>5029.30805155886</v>
      </c>
      <c r="AG335" s="23" t="n">
        <f aca="false">AF335*(1+U335)</f>
        <v>6047.40051495305</v>
      </c>
      <c r="AH335" s="23" t="n">
        <f aca="false">AG335*(1+W335)</f>
        <v>7393.30852295309</v>
      </c>
      <c r="AI335" s="23" t="n">
        <f aca="false">AH335*(1+Y335)</f>
        <v>9035.04955864736</v>
      </c>
      <c r="AJ335" s="25" t="n">
        <f aca="false">G335*Z335</f>
        <v>43611.343840883</v>
      </c>
      <c r="AK335" s="25" t="n">
        <f aca="false">I335*AA335</f>
        <v>52310.6382287529</v>
      </c>
      <c r="AL335" s="25" t="n">
        <f aca="false">K335*AB335</f>
        <v>58658.1268370341</v>
      </c>
      <c r="AM335" s="25" t="n">
        <f aca="false">M335*AC335</f>
        <v>78563.0563322073</v>
      </c>
      <c r="AN335" s="25" t="n">
        <f aca="false">O335*AD335</f>
        <v>93703.4757075961</v>
      </c>
      <c r="AO335" s="25" t="n">
        <f aca="false">C335/Datos!$D$8</f>
        <v>15257.8703343866</v>
      </c>
      <c r="AP335" s="25" t="n">
        <f aca="false">AJ335-AO335</f>
        <v>28353.4735064964</v>
      </c>
      <c r="AQ335" s="25" t="n">
        <f aca="false">AK335-AO335</f>
        <v>37052.7678943663</v>
      </c>
      <c r="AR335" s="25" t="n">
        <f aca="false">AL335-AO335</f>
        <v>43400.2565026475</v>
      </c>
      <c r="AS335" s="25" t="n">
        <f aca="false">AM335-AO335</f>
        <v>63305.1859978207</v>
      </c>
      <c r="AT335" s="25" t="n">
        <f aca="false">AN335-AO335</f>
        <v>78445.6053732095</v>
      </c>
      <c r="AU335" s="25" t="n">
        <f aca="false">AP335*Datos!$D$6</f>
        <v>14176.7367532482</v>
      </c>
      <c r="AV335" s="25" t="n">
        <f aca="false">AQ335*Datos!$D$6</f>
        <v>18526.3839471831</v>
      </c>
      <c r="AW335" s="25" t="n">
        <f aca="false">AR335*Datos!$D$6</f>
        <v>21700.1282513238</v>
      </c>
      <c r="AX335" s="25" t="n">
        <f aca="false">AS335*Datos!$D$6</f>
        <v>31652.5929989103</v>
      </c>
      <c r="AY335" s="25" t="n">
        <f aca="false">AT335*Datos!$D$6</f>
        <v>39222.8026866048</v>
      </c>
      <c r="AZ335" s="25" t="n">
        <f aca="false">AJ335-AU335-AE335</f>
        <v>25046.5760649864</v>
      </c>
      <c r="BA335" s="25" t="n">
        <f aca="false">AK335-AV335-AF335</f>
        <v>28754.9462300109</v>
      </c>
      <c r="BB335" s="25" t="n">
        <f aca="false">AL335-AW335-AG335</f>
        <v>30910.5980707573</v>
      </c>
      <c r="BC335" s="25" t="n">
        <f aca="false">AM335-AX335-AH335</f>
        <v>39517.1548103438</v>
      </c>
      <c r="BD335" s="25" t="n">
        <f aca="false">AN335-AY335-AI335</f>
        <v>45445.623462344</v>
      </c>
      <c r="BE335" s="25" t="n">
        <f aca="false">AZ335/Z335</f>
        <v>21896.5567918603</v>
      </c>
      <c r="BF335" s="25" t="n">
        <f aca="false">BA335/AA335</f>
        <v>21933.1735206245</v>
      </c>
      <c r="BG335" s="25" t="n">
        <f aca="false">BB335/AB335</f>
        <v>19608.1142014627</v>
      </c>
      <c r="BH335" s="25" t="n">
        <f aca="false">BC335/AC335</f>
        <v>20504.2548365787</v>
      </c>
      <c r="BI335" s="25" t="n">
        <f aca="false">BD335/AD335</f>
        <v>19295.6173878627</v>
      </c>
      <c r="BJ335" s="25" t="n">
        <f aca="false">E335*AD335</f>
        <v>71839.8956959425</v>
      </c>
      <c r="BK335" s="25" t="n">
        <f aca="false">0.2*C335*AD335</f>
        <v>35935.7991048249</v>
      </c>
      <c r="BL335" s="25" t="n">
        <f aca="false">BJ335+BK335</f>
        <v>107775.694800767</v>
      </c>
      <c r="BM335" s="25" t="n">
        <f aca="false">BK335*Datos!$D$6</f>
        <v>17967.8995524125</v>
      </c>
      <c r="BN335" s="25" t="n">
        <f aca="false">BL335-BM335</f>
        <v>89807.7952483549</v>
      </c>
      <c r="BO335" s="25" t="n">
        <f aca="false">BN335/AD335</f>
        <v>38131.2153632493</v>
      </c>
      <c r="BP335" s="25" t="n">
        <f aca="false">-(C335+E335)</f>
        <v>-106791.631867989</v>
      </c>
      <c r="BQ335" s="25" t="n">
        <f aca="false">BE335</f>
        <v>21896.5567918603</v>
      </c>
      <c r="BR335" s="25" t="n">
        <f aca="false">BF335</f>
        <v>21933.1735206245</v>
      </c>
      <c r="BS335" s="25" t="n">
        <f aca="false">BG335</f>
        <v>19608.1142014627</v>
      </c>
      <c r="BT335" s="25" t="n">
        <f aca="false">BH335</f>
        <v>20504.2548365787</v>
      </c>
      <c r="BU335" s="25" t="n">
        <f aca="false">BI335+BO335</f>
        <v>57426.832751112</v>
      </c>
      <c r="BV335" s="27" t="n">
        <f aca="false">IFERROR(IRR(BP335:BU335,0.1),NA())*100</f>
        <v>8.61040393429048</v>
      </c>
    </row>
    <row r="336" customFormat="false" ht="15" hidden="false" customHeight="true" outlineLevel="0" collapsed="false">
      <c r="A336" s="23" t="n">
        <v>335</v>
      </c>
      <c r="B336" s="24" t="n">
        <f aca="true">RAND()</f>
        <v>0.213302941988707</v>
      </c>
      <c r="C336" s="25" t="n">
        <f aca="false">IF(B336&lt;=(Datos!$D$14-Datos!$C$14)/(Datos!$E$14-Datos!$C$14),Datos!$C$14+SQRT((Datos!$E$14-Datos!$C$14)*(Datos!$D$14-Datos!$C$14)*B336),Datos!$E$14-SQRT((Datos!$E$14-Datos!$C$14)*(Datos!$E$14-Datos!$D$14)*(1-B336)))</f>
        <v>69236.9462916855</v>
      </c>
      <c r="D336" s="24" t="n">
        <f aca="true">RAND()</f>
        <v>0.981581048312955</v>
      </c>
      <c r="E336" s="25" t="n">
        <f aca="false">IF(D336&lt;=(Datos!$D$15-Datos!$C$15)/(Datos!$E$15-Datos!$C$15),Datos!$C$15+SQRT((Datos!$E$15-Datos!$C$15)*(Datos!$D$15-Datos!$C$15)*D336),Datos!$E$15-SQRT((Datos!$E$15-Datos!$C$15)*(Datos!$E$15-Datos!$D$15)*(1-D336)))</f>
        <v>38337.8198794785</v>
      </c>
      <c r="F336" s="24" t="n">
        <f aca="true">RAND()</f>
        <v>0.582691786639171</v>
      </c>
      <c r="G336" s="25" t="n">
        <f aca="false">IF(F336&lt;=(Datos!$D$19-Datos!$C$19)/(Datos!$E$19-Datos!$C$19),Datos!$C$19+SQRT((Datos!$E$19-Datos!$C$19)*(Datos!$D$19-Datos!$C$19)*F336),Datos!$E$19-SQRT((Datos!$E$19-Datos!$C$19)*(Datos!$E$19-Datos!$D$19)*(1-F336)))</f>
        <v>39348.9982348846</v>
      </c>
      <c r="H336" s="24" t="n">
        <f aca="true">RAND()</f>
        <v>0.298090045261424</v>
      </c>
      <c r="I336" s="25" t="n">
        <f aca="false">IF(H336&lt;=(Datos!$D$19-Datos!$C$19)/(Datos!$E$19-Datos!$C$19),Datos!$C$19+SQRT((Datos!$E$19-Datos!$C$19)*(Datos!$D$19-Datos!$C$19)*H336),Datos!$E$19-SQRT((Datos!$E$19-Datos!$C$19)*(Datos!$E$19-Datos!$D$19)*(1-H336)))</f>
        <v>36686.8158931747</v>
      </c>
      <c r="J336" s="24" t="n">
        <f aca="true">RAND()</f>
        <v>0.0946377828952508</v>
      </c>
      <c r="K336" s="25" t="n">
        <f aca="false">IF(J336&lt;=(Datos!$D$19-Datos!$C$19)/(Datos!$E$19-Datos!$C$19),Datos!$C$19+SQRT((Datos!$E$19-Datos!$C$19)*(Datos!$D$19-Datos!$C$19)*J336),Datos!$E$19-SQRT((Datos!$E$19-Datos!$C$19)*(Datos!$E$19-Datos!$D$19)*(1-J336)))</f>
        <v>33767.7138206461</v>
      </c>
      <c r="L336" s="24" t="n">
        <f aca="true">RAND()</f>
        <v>0.121654448368449</v>
      </c>
      <c r="M336" s="25" t="n">
        <f aca="false">IF(L336&lt;=(Datos!$D$19-Datos!$C$19)/(Datos!$E$19-Datos!$C$19),Datos!$C$19+SQRT((Datos!$E$19-Datos!$C$19)*(Datos!$D$19-Datos!$C$19)*L336),Datos!$E$19-SQRT((Datos!$E$19-Datos!$C$19)*(Datos!$E$19-Datos!$D$19)*(1-L336)))</f>
        <v>34271.787360727</v>
      </c>
      <c r="N336" s="24" t="n">
        <f aca="true">RAND()</f>
        <v>0.256034935863935</v>
      </c>
      <c r="O336" s="25" t="n">
        <f aca="false">IF(N336&lt;=(Datos!$D$19-Datos!$C$19)/(Datos!$E$19-Datos!$C$19),Datos!$C$19+SQRT((Datos!$E$19-Datos!$C$19)*(Datos!$D$19-Datos!$C$19)*N336),Datos!$E$19-SQRT((Datos!$E$19-Datos!$C$19)*(Datos!$E$19-Datos!$D$19)*(1-N336)))</f>
        <v>36197.1961708171</v>
      </c>
      <c r="P336" s="24" t="n">
        <f aca="true">RAND()</f>
        <v>0.504923521551336</v>
      </c>
      <c r="Q336" s="26" t="n">
        <f aca="false">IF(P336&lt;=(Datos!$D$23-Datos!$C$23)/(Datos!$E$23-Datos!$C$23),Datos!$C$23+SQRT((Datos!$E$23-Datos!$C$23)*(Datos!$D$23-Datos!$C$23)*P336),Datos!$E$23-SQRT((Datos!$E$23-Datos!$C$23)*(Datos!$E$23-Datos!$D$23)*(1-P336)))</f>
        <v>0.150148071063873</v>
      </c>
      <c r="R336" s="24" t="n">
        <f aca="true">RAND()</f>
        <v>0.115049171311521</v>
      </c>
      <c r="S336" s="26" t="n">
        <f aca="false">IF(R336&lt;=(Datos!$D$24-Datos!$C$24)/(Datos!$E$24-Datos!$C$24),Datos!$C$24+SQRT((Datos!$E$24-Datos!$C$24)*(Datos!$D$24-Datos!$C$24)*R336),Datos!$E$24-SQRT((Datos!$E$24-Datos!$C$24)*(Datos!$E$24-Datos!$D$24)*(1-R336)))</f>
        <v>0.134390570119378</v>
      </c>
      <c r="T336" s="24" t="n">
        <f aca="true">RAND()</f>
        <v>0.860943080938045</v>
      </c>
      <c r="U336" s="26" t="n">
        <f aca="false">IF(T336&lt;=(Datos!$D$25-Datos!$C$25)/(Datos!$E$25-Datos!$C$25),Datos!$C$25+SQRT((Datos!$E$25-Datos!$C$25)*(Datos!$D$25-Datos!$C$25)*T336),Datos!$E$25-SQRT((Datos!$E$25-Datos!$C$25)*(Datos!$E$25-Datos!$D$25)*(1-T336)))</f>
        <v>0.200267808703201</v>
      </c>
      <c r="V336" s="24" t="n">
        <f aca="true">RAND()</f>
        <v>0.974239647686469</v>
      </c>
      <c r="W336" s="26" t="n">
        <f aca="false">IF(V336&lt;=(Datos!$D$26-Datos!$C$26)/(Datos!$E$26-Datos!$C$26),Datos!$C$26+SQRT((Datos!$E$26-Datos!$C$26)*(Datos!$D$26-Datos!$C$26)*V336),Datos!$E$26-SQRT((Datos!$E$26-Datos!$C$26)*(Datos!$E$26-Datos!$D$26)*(1-V336)))</f>
        <v>0.240504673091601</v>
      </c>
      <c r="X336" s="24" t="n">
        <f aca="true">RAND()</f>
        <v>0.333641396798615</v>
      </c>
      <c r="Y336" s="26" t="n">
        <f aca="false">IF(X336&lt;=(Datos!$D$27-Datos!$C$27)/(Datos!$E$27-Datos!$C$27),Datos!$C$27+SQRT((Datos!$E$27-Datos!$C$27)*(Datos!$D$27-Datos!$C$27)*X336),Datos!$E$27-SQRT((Datos!$E$27-Datos!$C$27)*(Datos!$E$27-Datos!$D$27)*(1-X336)))</f>
        <v>0.220013864457798</v>
      </c>
      <c r="Z336" s="24" t="n">
        <f aca="false">(1+Q336)</f>
        <v>1.15014807106387</v>
      </c>
      <c r="AA336" s="24" t="n">
        <f aca="false">Z336*(1+S336)</f>
        <v>1.30471712605585</v>
      </c>
      <c r="AB336" s="24" t="n">
        <f aca="false">AA336*(1+U336)</f>
        <v>1.56600996586859</v>
      </c>
      <c r="AC336" s="24" t="n">
        <f aca="false">AB336*(1+W336)</f>
        <v>1.94264268076801</v>
      </c>
      <c r="AD336" s="24" t="n">
        <f aca="false">AC336*(1+Y336)</f>
        <v>2.37005100422443</v>
      </c>
      <c r="AE336" s="23" t="n">
        <f aca="false">E336*Q336</f>
        <v>5756.3497036979</v>
      </c>
      <c r="AF336" s="23" t="n">
        <f aca="false">AE336*(1+S336)</f>
        <v>6529.94882218437</v>
      </c>
      <c r="AG336" s="23" t="n">
        <f aca="false">AF336*(1+U336)</f>
        <v>7837.68736374728</v>
      </c>
      <c r="AH336" s="23" t="n">
        <f aca="false">AG336*(1+W336)</f>
        <v>9722.68780095949</v>
      </c>
      <c r="AI336" s="23" t="n">
        <f aca="false">AH336*(1+Y336)</f>
        <v>11861.8139169653</v>
      </c>
      <c r="AJ336" s="25" t="n">
        <f aca="false">G336*Z336</f>
        <v>45257.1744181483</v>
      </c>
      <c r="AK336" s="25" t="n">
        <f aca="false">I336*AA336</f>
        <v>47865.916996283</v>
      </c>
      <c r="AL336" s="25" t="n">
        <f aca="false">K336*AB336</f>
        <v>52880.5763677304</v>
      </c>
      <c r="AM336" s="25" t="n">
        <f aca="false">M336*AC336</f>
        <v>66577.8368731539</v>
      </c>
      <c r="AN336" s="25" t="n">
        <f aca="false">O336*AD336</f>
        <v>85789.2011347539</v>
      </c>
      <c r="AO336" s="25" t="n">
        <f aca="false">C336/Datos!$D$8</f>
        <v>13847.3892583371</v>
      </c>
      <c r="AP336" s="25" t="n">
        <f aca="false">AJ336-AO336</f>
        <v>31409.7851598112</v>
      </c>
      <c r="AQ336" s="25" t="n">
        <f aca="false">AK336-AO336</f>
        <v>34018.5277379458</v>
      </c>
      <c r="AR336" s="25" t="n">
        <f aca="false">AL336-AO336</f>
        <v>39033.1871093933</v>
      </c>
      <c r="AS336" s="25" t="n">
        <f aca="false">AM336-AO336</f>
        <v>52730.4476148168</v>
      </c>
      <c r="AT336" s="25" t="n">
        <f aca="false">AN336-AO336</f>
        <v>71941.8118764168</v>
      </c>
      <c r="AU336" s="25" t="n">
        <f aca="false">AP336*Datos!$D$6</f>
        <v>15704.8925799056</v>
      </c>
      <c r="AV336" s="25" t="n">
        <f aca="false">AQ336*Datos!$D$6</f>
        <v>17009.2638689729</v>
      </c>
      <c r="AW336" s="25" t="n">
        <f aca="false">AR336*Datos!$D$6</f>
        <v>19516.5935546966</v>
      </c>
      <c r="AX336" s="25" t="n">
        <f aca="false">AS336*Datos!$D$6</f>
        <v>26365.2238074084</v>
      </c>
      <c r="AY336" s="25" t="n">
        <f aca="false">AT336*Datos!$D$6</f>
        <v>35970.9059382084</v>
      </c>
      <c r="AZ336" s="25" t="n">
        <f aca="false">AJ336-AU336-AE336</f>
        <v>23795.9321345448</v>
      </c>
      <c r="BA336" s="25" t="n">
        <f aca="false">AK336-AV336-AF336</f>
        <v>24326.7043051257</v>
      </c>
      <c r="BB336" s="25" t="n">
        <f aca="false">AL336-AW336-AG336</f>
        <v>25526.2954492865</v>
      </c>
      <c r="BC336" s="25" t="n">
        <f aca="false">AM336-AX336-AH336</f>
        <v>30489.925264786</v>
      </c>
      <c r="BD336" s="25" t="n">
        <f aca="false">AN336-AY336-AI336</f>
        <v>37956.4812795802</v>
      </c>
      <c r="BE336" s="25" t="n">
        <f aca="false">AZ336/Z336</f>
        <v>20689.4509787195</v>
      </c>
      <c r="BF336" s="25" t="n">
        <f aca="false">BA336/AA336</f>
        <v>18645.1942871825</v>
      </c>
      <c r="BG336" s="25" t="n">
        <f aca="false">BB336/AB336</f>
        <v>16300.212645919</v>
      </c>
      <c r="BH336" s="25" t="n">
        <f aca="false">BC336/AC336</f>
        <v>15695.0763857057</v>
      </c>
      <c r="BI336" s="25" t="n">
        <f aca="false">BD336/AD336</f>
        <v>16015.048288803</v>
      </c>
      <c r="BJ336" s="25" t="n">
        <f aca="false">E336*AD336</f>
        <v>90862.5885051336</v>
      </c>
      <c r="BK336" s="25" t="n">
        <f aca="false">0.2*C336*AD336</f>
        <v>32819.0188176085</v>
      </c>
      <c r="BL336" s="25" t="n">
        <f aca="false">BJ336+BK336</f>
        <v>123681.607322742</v>
      </c>
      <c r="BM336" s="25" t="n">
        <f aca="false">BK336*Datos!$D$6</f>
        <v>16409.5094088042</v>
      </c>
      <c r="BN336" s="25" t="n">
        <f aca="false">BL336-BM336</f>
        <v>107272.097913938</v>
      </c>
      <c r="BO336" s="25" t="n">
        <f aca="false">BN336/AD336</f>
        <v>45261.5145086471</v>
      </c>
      <c r="BP336" s="25" t="n">
        <f aca="false">-(C336+E336)</f>
        <v>-107574.766171164</v>
      </c>
      <c r="BQ336" s="25" t="n">
        <f aca="false">BE336</f>
        <v>20689.4509787195</v>
      </c>
      <c r="BR336" s="25" t="n">
        <f aca="false">BF336</f>
        <v>18645.1942871825</v>
      </c>
      <c r="BS336" s="25" t="n">
        <f aca="false">BG336</f>
        <v>16300.212645919</v>
      </c>
      <c r="BT336" s="25" t="n">
        <f aca="false">BH336</f>
        <v>15695.0763857057</v>
      </c>
      <c r="BU336" s="25" t="n">
        <f aca="false">BI336+BO336</f>
        <v>61276.5627974501</v>
      </c>
      <c r="BV336" s="27" t="n">
        <f aca="false">IFERROR(IRR(BP336:BU336,0.1),NA())*100</f>
        <v>6.12707147692553</v>
      </c>
    </row>
    <row r="337" customFormat="false" ht="15" hidden="false" customHeight="true" outlineLevel="0" collapsed="false">
      <c r="A337" s="23" t="n">
        <v>336</v>
      </c>
      <c r="B337" s="24" t="n">
        <f aca="true">RAND()</f>
        <v>0.136535204578058</v>
      </c>
      <c r="C337" s="25" t="n">
        <f aca="false">IF(B337&lt;=(Datos!$D$14-Datos!$C$14)/(Datos!$E$14-Datos!$C$14),Datos!$C$14+SQRT((Datos!$E$14-Datos!$C$14)*(Datos!$D$14-Datos!$C$14)*B337),Datos!$E$14-SQRT((Datos!$E$14-Datos!$C$14)*(Datos!$E$14-Datos!$D$14)*(1-B337)))</f>
        <v>67390.1340874996</v>
      </c>
      <c r="D337" s="24" t="n">
        <f aca="true">RAND()</f>
        <v>0.453665342352587</v>
      </c>
      <c r="E337" s="25" t="n">
        <f aca="false">IF(D337&lt;=(Datos!$D$15-Datos!$C$15)/(Datos!$E$15-Datos!$C$15),Datos!$C$15+SQRT((Datos!$E$15-Datos!$C$15)*(Datos!$D$15-Datos!$C$15)*D337),Datos!$E$15-SQRT((Datos!$E$15-Datos!$C$15)*(Datos!$E$15-Datos!$D$15)*(1-D337)))</f>
        <v>30947.3650992039</v>
      </c>
      <c r="F337" s="24" t="n">
        <f aca="true">RAND()</f>
        <v>0.694932905597779</v>
      </c>
      <c r="G337" s="25" t="n">
        <f aca="false">IF(F337&lt;=(Datos!$D$19-Datos!$C$19)/(Datos!$E$19-Datos!$C$19),Datos!$C$19+SQRT((Datos!$E$19-Datos!$C$19)*(Datos!$D$19-Datos!$C$19)*F337),Datos!$E$19-SQRT((Datos!$E$19-Datos!$C$19)*(Datos!$E$19-Datos!$D$19)*(1-F337)))</f>
        <v>40216.6923494127</v>
      </c>
      <c r="H337" s="24" t="n">
        <f aca="true">RAND()</f>
        <v>0.00509708123170881</v>
      </c>
      <c r="I337" s="25" t="n">
        <f aca="false">IF(H337&lt;=(Datos!$D$19-Datos!$C$19)/(Datos!$E$19-Datos!$C$19),Datos!$C$19+SQRT((Datos!$E$19-Datos!$C$19)*(Datos!$D$19-Datos!$C$19)*H337),Datos!$E$19-SQRT((Datos!$E$19-Datos!$C$19)*(Datos!$E$19-Datos!$D$19)*(1-H337)))</f>
        <v>30874.3924660908</v>
      </c>
      <c r="J337" s="24" t="n">
        <f aca="true">RAND()</f>
        <v>0.817421983804774</v>
      </c>
      <c r="K337" s="25" t="n">
        <f aca="false">IF(J337&lt;=(Datos!$D$19-Datos!$C$19)/(Datos!$E$19-Datos!$C$19),Datos!$C$19+SQRT((Datos!$E$19-Datos!$C$19)*(Datos!$D$19-Datos!$C$19)*J337),Datos!$E$19-SQRT((Datos!$E$19-Datos!$C$19)*(Datos!$E$19-Datos!$D$19)*(1-J337)))</f>
        <v>41299.5471608677</v>
      </c>
      <c r="L337" s="24" t="n">
        <f aca="true">RAND()</f>
        <v>0.943839506966624</v>
      </c>
      <c r="M337" s="25" t="n">
        <f aca="false">IF(L337&lt;=(Datos!$D$19-Datos!$C$19)/(Datos!$E$19-Datos!$C$19),Datos!$C$19+SQRT((Datos!$E$19-Datos!$C$19)*(Datos!$D$19-Datos!$C$19)*L337),Datos!$E$19-SQRT((Datos!$E$19-Datos!$C$19)*(Datos!$E$19-Datos!$D$19)*(1-L337)))</f>
        <v>42947.6752261147</v>
      </c>
      <c r="N337" s="24" t="n">
        <f aca="true">RAND()</f>
        <v>0.0996558200438832</v>
      </c>
      <c r="O337" s="25" t="n">
        <f aca="false">IF(N337&lt;=(Datos!$D$19-Datos!$C$19)/(Datos!$E$19-Datos!$C$19),Datos!$C$19+SQRT((Datos!$E$19-Datos!$C$19)*(Datos!$D$19-Datos!$C$19)*N337),Datos!$E$19-SQRT((Datos!$E$19-Datos!$C$19)*(Datos!$E$19-Datos!$D$19)*(1-N337)))</f>
        <v>33866.3125852138</v>
      </c>
      <c r="P337" s="24" t="n">
        <f aca="true">RAND()</f>
        <v>0.614293561883566</v>
      </c>
      <c r="Q337" s="26" t="n">
        <f aca="false">IF(P337&lt;=(Datos!$D$23-Datos!$C$23)/(Datos!$E$23-Datos!$C$23),Datos!$C$23+SQRT((Datos!$E$23-Datos!$C$23)*(Datos!$D$23-Datos!$C$23)*P337),Datos!$E$23-SQRT((Datos!$E$23-Datos!$C$23)*(Datos!$E$23-Datos!$D$23)*(1-P337)))</f>
        <v>0.153650966078249</v>
      </c>
      <c r="R337" s="24" t="n">
        <f aca="true">RAND()</f>
        <v>0.597890133917639</v>
      </c>
      <c r="S337" s="26" t="n">
        <f aca="false">IF(R337&lt;=(Datos!$D$24-Datos!$C$24)/(Datos!$E$24-Datos!$C$24),Datos!$C$24+SQRT((Datos!$E$24-Datos!$C$24)*(Datos!$D$24-Datos!$C$24)*R337),Datos!$E$24-SQRT((Datos!$E$24-Datos!$C$24)*(Datos!$E$24-Datos!$D$24)*(1-R337)))</f>
        <v>0.153096510283083</v>
      </c>
      <c r="T337" s="24" t="n">
        <f aca="true">RAND()</f>
        <v>0.77389084188972</v>
      </c>
      <c r="U337" s="26" t="n">
        <f aca="false">IF(T337&lt;=(Datos!$D$25-Datos!$C$25)/(Datos!$E$25-Datos!$C$25),Datos!$C$25+SQRT((Datos!$E$25-Datos!$C$25)*(Datos!$D$25-Datos!$C$25)*T337),Datos!$E$25-SQRT((Datos!$E$25-Datos!$C$25)*(Datos!$E$25-Datos!$D$25)*(1-T337)))</f>
        <v>0.194838409376417</v>
      </c>
      <c r="V337" s="24" t="n">
        <f aca="true">RAND()</f>
        <v>0.0840174839904589</v>
      </c>
      <c r="W337" s="26" t="n">
        <f aca="false">IF(V337&lt;=(Datos!$D$26-Datos!$C$26)/(Datos!$E$26-Datos!$C$26),Datos!$C$26+SQRT((Datos!$E$26-Datos!$C$26)*(Datos!$D$26-Datos!$C$26)*V337),Datos!$E$26-SQRT((Datos!$E$26-Datos!$C$26)*(Datos!$E$26-Datos!$D$26)*(1-V337)))</f>
        <v>0.190845481897391</v>
      </c>
      <c r="X337" s="24" t="n">
        <f aca="true">RAND()</f>
        <v>0.364757226621133</v>
      </c>
      <c r="Y337" s="26" t="n">
        <f aca="false">IF(X337&lt;=(Datos!$D$27-Datos!$C$27)/(Datos!$E$27-Datos!$C$27),Datos!$C$27+SQRT((Datos!$E$27-Datos!$C$27)*(Datos!$D$27-Datos!$C$27)*X337),Datos!$E$27-SQRT((Datos!$E$27-Datos!$C$27)*(Datos!$E$27-Datos!$D$27)*(1-X337)))</f>
        <v>0.221431143290603</v>
      </c>
      <c r="Z337" s="24" t="n">
        <f aca="false">(1+Q337)</f>
        <v>1.15365096607825</v>
      </c>
      <c r="AA337" s="24" t="n">
        <f aca="false">Z337*(1+S337)</f>
        <v>1.33027090306954</v>
      </c>
      <c r="AB337" s="24" t="n">
        <f aca="false">AA337*(1+U337)</f>
        <v>1.58945876986333</v>
      </c>
      <c r="AC337" s="24" t="n">
        <f aca="false">AB337*(1+W337)</f>
        <v>1.89279979475394</v>
      </c>
      <c r="AD337" s="24" t="n">
        <f aca="false">AC337*(1+Y337)</f>
        <v>2.31192461732652</v>
      </c>
      <c r="AE337" s="23" t="n">
        <f aca="false">E337*Q337</f>
        <v>4755.09254506897</v>
      </c>
      <c r="AF337" s="23" t="n">
        <f aca="false">AE337*(1+S337)</f>
        <v>5483.08061979213</v>
      </c>
      <c r="AG337" s="23" t="n">
        <f aca="false">AF337*(1+U337)</f>
        <v>6551.39532623508</v>
      </c>
      <c r="AH337" s="23" t="n">
        <f aca="false">AG337*(1+W337)</f>
        <v>7801.69952437074</v>
      </c>
      <c r="AI337" s="23" t="n">
        <f aca="false">AH337*(1+Y337)</f>
        <v>9529.2387696619</v>
      </c>
      <c r="AJ337" s="25" t="n">
        <f aca="false">G337*Z337</f>
        <v>46396.0259813717</v>
      </c>
      <c r="AK337" s="25" t="n">
        <f aca="false">I337*AA337</f>
        <v>41071.3059475899</v>
      </c>
      <c r="AL337" s="25" t="n">
        <f aca="false">K337*AB337</f>
        <v>65643.9274262256</v>
      </c>
      <c r="AM337" s="25" t="n">
        <f aca="false">M337*AC337</f>
        <v>81291.3508531487</v>
      </c>
      <c r="AN337" s="25" t="n">
        <f aca="false">O337*AD337</f>
        <v>78296.3617638307</v>
      </c>
      <c r="AO337" s="25" t="n">
        <f aca="false">C337/Datos!$D$8</f>
        <v>13478.0268174999</v>
      </c>
      <c r="AP337" s="25" t="n">
        <f aca="false">AJ337-AO337</f>
        <v>32917.9991638718</v>
      </c>
      <c r="AQ337" s="25" t="n">
        <f aca="false">AK337-AO337</f>
        <v>27593.27913009</v>
      </c>
      <c r="AR337" s="25" t="n">
        <f aca="false">AL337-AO337</f>
        <v>52165.9006087257</v>
      </c>
      <c r="AS337" s="25" t="n">
        <f aca="false">AM337-AO337</f>
        <v>67813.3240356488</v>
      </c>
      <c r="AT337" s="25" t="n">
        <f aca="false">AN337-AO337</f>
        <v>64818.3349463308</v>
      </c>
      <c r="AU337" s="25" t="n">
        <f aca="false">AP337*Datos!$D$6</f>
        <v>16458.9995819359</v>
      </c>
      <c r="AV337" s="25" t="n">
        <f aca="false">AQ337*Datos!$D$6</f>
        <v>13796.639565045</v>
      </c>
      <c r="AW337" s="25" t="n">
        <f aca="false">AR337*Datos!$D$6</f>
        <v>26082.9503043628</v>
      </c>
      <c r="AX337" s="25" t="n">
        <f aca="false">AS337*Datos!$D$6</f>
        <v>33906.6620178244</v>
      </c>
      <c r="AY337" s="25" t="n">
        <f aca="false">AT337*Datos!$D$6</f>
        <v>32409.1674731654</v>
      </c>
      <c r="AZ337" s="25" t="n">
        <f aca="false">AJ337-AU337-AE337</f>
        <v>25181.9338543669</v>
      </c>
      <c r="BA337" s="25" t="n">
        <f aca="false">AK337-AV337-AF337</f>
        <v>21791.5857627528</v>
      </c>
      <c r="BB337" s="25" t="n">
        <f aca="false">AL337-AW337-AG337</f>
        <v>33009.5817956277</v>
      </c>
      <c r="BC337" s="25" t="n">
        <f aca="false">AM337-AX337-AH337</f>
        <v>39582.9893109536</v>
      </c>
      <c r="BD337" s="25" t="n">
        <f aca="false">AN337-AY337-AI337</f>
        <v>36357.9555210034</v>
      </c>
      <c r="BE337" s="25" t="n">
        <f aca="false">AZ337/Z337</f>
        <v>21828.0351638511</v>
      </c>
      <c r="BF337" s="25" t="n">
        <f aca="false">BA337/AA337</f>
        <v>16381.3142965615</v>
      </c>
      <c r="BG337" s="25" t="n">
        <f aca="false">BB337/AB337</f>
        <v>20767.8125544999</v>
      </c>
      <c r="BH337" s="25" t="n">
        <f aca="false">BC337/AC337</f>
        <v>20912.4015232152</v>
      </c>
      <c r="BI337" s="25" t="n">
        <f aca="false">BD337/AD337</f>
        <v>15726.2720629046</v>
      </c>
      <c r="BJ337" s="25" t="n">
        <f aca="false">E337*AD337</f>
        <v>71547.975214241</v>
      </c>
      <c r="BK337" s="25" t="n">
        <f aca="false">0.2*C337*AD337</f>
        <v>31160.1819923651</v>
      </c>
      <c r="BL337" s="25" t="n">
        <f aca="false">BJ337+BK337</f>
        <v>102708.157206606</v>
      </c>
      <c r="BM337" s="25" t="n">
        <f aca="false">BK337*Datos!$D$6</f>
        <v>15580.0909961825</v>
      </c>
      <c r="BN337" s="25" t="n">
        <f aca="false">BL337-BM337</f>
        <v>87128.0662104236</v>
      </c>
      <c r="BO337" s="25" t="n">
        <f aca="false">BN337/AD337</f>
        <v>37686.3785079538</v>
      </c>
      <c r="BP337" s="25" t="n">
        <f aca="false">-(C337+E337)</f>
        <v>-98337.4991867035</v>
      </c>
      <c r="BQ337" s="25" t="n">
        <f aca="false">BE337</f>
        <v>21828.0351638511</v>
      </c>
      <c r="BR337" s="25" t="n">
        <f aca="false">BF337</f>
        <v>16381.3142965615</v>
      </c>
      <c r="BS337" s="25" t="n">
        <f aca="false">BG337</f>
        <v>20767.8125544999</v>
      </c>
      <c r="BT337" s="25" t="n">
        <f aca="false">BH337</f>
        <v>20912.4015232152</v>
      </c>
      <c r="BU337" s="25" t="n">
        <f aca="false">BI337+BO337</f>
        <v>53412.6505708584</v>
      </c>
      <c r="BV337" s="27" t="n">
        <f aca="false">IFERROR(IRR(BP337:BU337,0.1),NA())*100</f>
        <v>9.34849841647877</v>
      </c>
    </row>
    <row r="338" customFormat="false" ht="15" hidden="false" customHeight="true" outlineLevel="0" collapsed="false">
      <c r="A338" s="23" t="n">
        <v>337</v>
      </c>
      <c r="B338" s="24" t="n">
        <f aca="true">RAND()</f>
        <v>0.564465311978682</v>
      </c>
      <c r="C338" s="25" t="n">
        <f aca="false">IF(B338&lt;=(Datos!$D$14-Datos!$C$14)/(Datos!$E$14-Datos!$C$14),Datos!$C$14+SQRT((Datos!$E$14-Datos!$C$14)*(Datos!$D$14-Datos!$C$14)*B338),Datos!$E$14-SQRT((Datos!$E$14-Datos!$C$14)*(Datos!$E$14-Datos!$D$14)*(1-B338)))</f>
        <v>77138.6433992735</v>
      </c>
      <c r="D338" s="24" t="n">
        <f aca="true">RAND()</f>
        <v>0.484371860526859</v>
      </c>
      <c r="E338" s="25" t="n">
        <f aca="false">IF(D338&lt;=(Datos!$D$15-Datos!$C$15)/(Datos!$E$15-Datos!$C$15),Datos!$C$15+SQRT((Datos!$E$15-Datos!$C$15)*(Datos!$D$15-Datos!$C$15)*D338),Datos!$E$15-SQRT((Datos!$E$15-Datos!$C$15)*(Datos!$E$15-Datos!$D$15)*(1-D338)))</f>
        <v>31205.4436768549</v>
      </c>
      <c r="F338" s="24" t="n">
        <f aca="true">RAND()</f>
        <v>0.761503731425209</v>
      </c>
      <c r="G338" s="25" t="n">
        <f aca="false">IF(F338&lt;=(Datos!$D$19-Datos!$C$19)/(Datos!$E$19-Datos!$C$19),Datos!$C$19+SQRT((Datos!$E$19-Datos!$C$19)*(Datos!$D$19-Datos!$C$19)*F338),Datos!$E$19-SQRT((Datos!$E$19-Datos!$C$19)*(Datos!$E$19-Datos!$D$19)*(1-F338)))</f>
        <v>40770.6714311715</v>
      </c>
      <c r="H338" s="24" t="n">
        <f aca="true">RAND()</f>
        <v>0.104466994871481</v>
      </c>
      <c r="I338" s="25" t="n">
        <f aca="false">IF(H338&lt;=(Datos!$D$19-Datos!$C$19)/(Datos!$E$19-Datos!$C$19),Datos!$C$19+SQRT((Datos!$E$19-Datos!$C$19)*(Datos!$D$19-Datos!$C$19)*H338),Datos!$E$19-SQRT((Datos!$E$19-Datos!$C$19)*(Datos!$E$19-Datos!$D$19)*(1-H338)))</f>
        <v>33958.5413008736</v>
      </c>
      <c r="J338" s="24" t="n">
        <f aca="true">RAND()</f>
        <v>0.279097458268074</v>
      </c>
      <c r="K338" s="25" t="n">
        <f aca="false">IF(J338&lt;=(Datos!$D$19-Datos!$C$19)/(Datos!$E$19-Datos!$C$19),Datos!$C$19+SQRT((Datos!$E$19-Datos!$C$19)*(Datos!$D$19-Datos!$C$19)*J338),Datos!$E$19-SQRT((Datos!$E$19-Datos!$C$19)*(Datos!$E$19-Datos!$D$19)*(1-J338)))</f>
        <v>36470.2873769417</v>
      </c>
      <c r="L338" s="24" t="n">
        <f aca="true">RAND()</f>
        <v>0.703871421288655</v>
      </c>
      <c r="M338" s="25" t="n">
        <f aca="false">IF(L338&lt;=(Datos!$D$19-Datos!$C$19)/(Datos!$E$19-Datos!$C$19),Datos!$C$19+SQRT((Datos!$E$19-Datos!$C$19)*(Datos!$D$19-Datos!$C$19)*L338),Datos!$E$19-SQRT((Datos!$E$19-Datos!$C$19)*(Datos!$E$19-Datos!$D$19)*(1-L338)))</f>
        <v>40287.2891661645</v>
      </c>
      <c r="N338" s="24" t="n">
        <f aca="true">RAND()</f>
        <v>0.858348200503672</v>
      </c>
      <c r="O338" s="25" t="n">
        <f aca="false">IF(N338&lt;=(Datos!$D$19-Datos!$C$19)/(Datos!$E$19-Datos!$C$19),Datos!$C$19+SQRT((Datos!$E$19-Datos!$C$19)*(Datos!$D$19-Datos!$C$19)*N338),Datos!$E$19-SQRT((Datos!$E$19-Datos!$C$19)*(Datos!$E$19-Datos!$D$19)*(1-N338)))</f>
        <v>41740.5698408733</v>
      </c>
      <c r="P338" s="24" t="n">
        <f aca="true">RAND()</f>
        <v>0.34373152985482</v>
      </c>
      <c r="Q338" s="26" t="n">
        <f aca="false">IF(P338&lt;=(Datos!$D$23-Datos!$C$23)/(Datos!$E$23-Datos!$C$23),Datos!$C$23+SQRT((Datos!$E$23-Datos!$C$23)*(Datos!$D$23-Datos!$C$23)*P338),Datos!$E$23-SQRT((Datos!$E$23-Datos!$C$23)*(Datos!$E$23-Datos!$D$23)*(1-P338)))</f>
        <v>0.144874017643691</v>
      </c>
      <c r="R338" s="24" t="n">
        <f aca="true">RAND()</f>
        <v>0.000297280529563891</v>
      </c>
      <c r="S338" s="26" t="n">
        <f aca="false">IF(R338&lt;=(Datos!$D$24-Datos!$C$24)/(Datos!$E$24-Datos!$C$24),Datos!$C$24+SQRT((Datos!$E$24-Datos!$C$24)*(Datos!$D$24-Datos!$C$24)*R338),Datos!$E$24-SQRT((Datos!$E$24-Datos!$C$24)*(Datos!$E$24-Datos!$D$24)*(1-R338)))</f>
        <v>0.120731508682939</v>
      </c>
      <c r="T338" s="24" t="n">
        <f aca="true">RAND()</f>
        <v>0.938838882631192</v>
      </c>
      <c r="U338" s="26" t="n">
        <f aca="false">IF(T338&lt;=(Datos!$D$25-Datos!$C$25)/(Datos!$E$25-Datos!$C$25),Datos!$C$25+SQRT((Datos!$E$25-Datos!$C$25)*(Datos!$D$25-Datos!$C$25)*T338),Datos!$E$25-SQRT((Datos!$E$25-Datos!$C$25)*(Datos!$E$25-Datos!$D$25)*(1-T338)))</f>
        <v>0.206913704548931</v>
      </c>
      <c r="V338" s="24" t="n">
        <f aca="true">RAND()</f>
        <v>0.62406319184524</v>
      </c>
      <c r="W338" s="26" t="n">
        <f aca="false">IF(V338&lt;=(Datos!$D$26-Datos!$C$26)/(Datos!$E$26-Datos!$C$26),Datos!$C$26+SQRT((Datos!$E$26-Datos!$C$26)*(Datos!$D$26-Datos!$C$26)*V338),Datos!$E$26-SQRT((Datos!$E$26-Datos!$C$26)*(Datos!$E$26-Datos!$D$26)*(1-V338)))</f>
        <v>0.21372633422796</v>
      </c>
      <c r="X338" s="24" t="n">
        <f aca="true">RAND()</f>
        <v>0.514768577324599</v>
      </c>
      <c r="Y338" s="26" t="n">
        <f aca="false">IF(X338&lt;=(Datos!$D$27-Datos!$C$27)/(Datos!$E$27-Datos!$C$27),Datos!$C$27+SQRT((Datos!$E$27-Datos!$C$27)*(Datos!$D$27-Datos!$C$27)*X338),Datos!$E$27-SQRT((Datos!$E$27-Datos!$C$27)*(Datos!$E$27-Datos!$D$27)*(1-X338)))</f>
        <v>0.228811625514701</v>
      </c>
      <c r="Z338" s="24" t="n">
        <f aca="false">(1+Q338)</f>
        <v>1.14487401764369</v>
      </c>
      <c r="AA338" s="24" t="n">
        <f aca="false">Z338*(1+S338)</f>
        <v>1.28309638504571</v>
      </c>
      <c r="AB338" s="24" t="n">
        <f aca="false">AA338*(1+U338)</f>
        <v>1.54858661136886</v>
      </c>
      <c r="AC338" s="24" t="n">
        <f aca="false">AB338*(1+W338)</f>
        <v>1.87956035105123</v>
      </c>
      <c r="AD338" s="24" t="n">
        <f aca="false">AC338*(1+Y338)</f>
        <v>2.30962561022824</v>
      </c>
      <c r="AE338" s="23" t="n">
        <f aca="false">E338*Q338</f>
        <v>4520.8579978199</v>
      </c>
      <c r="AF338" s="23" t="n">
        <f aca="false">AE338*(1+S338)</f>
        <v>5066.66800443803</v>
      </c>
      <c r="AG338" s="23" t="n">
        <f aca="false">AF338*(1+U338)</f>
        <v>6115.03105095584</v>
      </c>
      <c r="AH338" s="23" t="n">
        <f aca="false">AG338*(1+W338)</f>
        <v>7421.97422116678</v>
      </c>
      <c r="AI338" s="23" t="n">
        <f aca="false">AH338*(1+Y338)</f>
        <v>9120.20820724016</v>
      </c>
      <c r="AJ338" s="25" t="n">
        <f aca="false">G338*Z338</f>
        <v>46677.2824034361</v>
      </c>
      <c r="AK338" s="25" t="n">
        <f aca="false">I338*AA338</f>
        <v>43572.0815845764</v>
      </c>
      <c r="AL338" s="25" t="n">
        <f aca="false">K338*AB338</f>
        <v>56477.3987447067</v>
      </c>
      <c r="AM338" s="25" t="n">
        <f aca="false">M338*AC338</f>
        <v>75722.3913680584</v>
      </c>
      <c r="AN338" s="25" t="n">
        <f aca="false">O338*AD338</f>
        <v>96405.0890900016</v>
      </c>
      <c r="AO338" s="25" t="n">
        <f aca="false">C338/Datos!$D$8</f>
        <v>15427.7286798547</v>
      </c>
      <c r="AP338" s="25" t="n">
        <f aca="false">AJ338-AO338</f>
        <v>31249.5537235814</v>
      </c>
      <c r="AQ338" s="25" t="n">
        <f aca="false">AK338-AO338</f>
        <v>28144.3529047217</v>
      </c>
      <c r="AR338" s="25" t="n">
        <f aca="false">AL338-AO338</f>
        <v>41049.670064852</v>
      </c>
      <c r="AS338" s="25" t="n">
        <f aca="false">AM338-AO338</f>
        <v>60294.6626882037</v>
      </c>
      <c r="AT338" s="25" t="n">
        <f aca="false">AN338-AO338</f>
        <v>80977.3604101469</v>
      </c>
      <c r="AU338" s="25" t="n">
        <f aca="false">AP338*Datos!$D$6</f>
        <v>15624.7768617907</v>
      </c>
      <c r="AV338" s="25" t="n">
        <f aca="false">AQ338*Datos!$D$6</f>
        <v>14072.1764523609</v>
      </c>
      <c r="AW338" s="25" t="n">
        <f aca="false">AR338*Datos!$D$6</f>
        <v>20524.835032426</v>
      </c>
      <c r="AX338" s="25" t="n">
        <f aca="false">AS338*Datos!$D$6</f>
        <v>30147.3313441018</v>
      </c>
      <c r="AY338" s="25" t="n">
        <f aca="false">AT338*Datos!$D$6</f>
        <v>40488.6802050734</v>
      </c>
      <c r="AZ338" s="25" t="n">
        <f aca="false">AJ338-AU338-AE338</f>
        <v>26531.6475438255</v>
      </c>
      <c r="BA338" s="25" t="n">
        <f aca="false">AK338-AV338-AF338</f>
        <v>24433.2371277775</v>
      </c>
      <c r="BB338" s="25" t="n">
        <f aca="false">AL338-AW338-AG338</f>
        <v>29837.5326613249</v>
      </c>
      <c r="BC338" s="25" t="n">
        <f aca="false">AM338-AX338-AH338</f>
        <v>38153.0858027898</v>
      </c>
      <c r="BD338" s="25" t="n">
        <f aca="false">AN338-AY338-AI338</f>
        <v>46796.200677688</v>
      </c>
      <c r="BE338" s="25" t="n">
        <f aca="false">AZ338/Z338</f>
        <v>23174.2944070224</v>
      </c>
      <c r="BF338" s="25" t="n">
        <f aca="false">BA338/AA338</f>
        <v>19042.4019680385</v>
      </c>
      <c r="BG338" s="25" t="n">
        <f aca="false">BB338/AB338</f>
        <v>19267.5904868829</v>
      </c>
      <c r="BH338" s="25" t="n">
        <f aca="false">BC338/AC338</f>
        <v>20298.9416016628</v>
      </c>
      <c r="BI338" s="25" t="n">
        <f aca="false">BD338/AD338</f>
        <v>20261.3793640189</v>
      </c>
      <c r="BJ338" s="25" t="n">
        <f aca="false">E338*AD338</f>
        <v>72072.8918945991</v>
      </c>
      <c r="BK338" s="25" t="n">
        <f aca="false">0.2*C338*AD338</f>
        <v>35632.2772666452</v>
      </c>
      <c r="BL338" s="25" t="n">
        <f aca="false">BJ338+BK338</f>
        <v>107705.169161244</v>
      </c>
      <c r="BM338" s="25" t="n">
        <f aca="false">BK338*Datos!$D$6</f>
        <v>17816.1386333226</v>
      </c>
      <c r="BN338" s="25" t="n">
        <f aca="false">BL338-BM338</f>
        <v>89889.0305279217</v>
      </c>
      <c r="BO338" s="25" t="n">
        <f aca="false">BN338/AD338</f>
        <v>38919.3080167823</v>
      </c>
      <c r="BP338" s="25" t="n">
        <f aca="false">-(C338+E338)</f>
        <v>-108344.087076128</v>
      </c>
      <c r="BQ338" s="25" t="n">
        <f aca="false">BE338</f>
        <v>23174.2944070224</v>
      </c>
      <c r="BR338" s="25" t="n">
        <f aca="false">BF338</f>
        <v>19042.4019680385</v>
      </c>
      <c r="BS338" s="25" t="n">
        <f aca="false">BG338</f>
        <v>19267.5904868829</v>
      </c>
      <c r="BT338" s="25" t="n">
        <f aca="false">BH338</f>
        <v>20298.9416016628</v>
      </c>
      <c r="BU338" s="25" t="n">
        <f aca="false">BI338+BO338</f>
        <v>59180.6873808011</v>
      </c>
      <c r="BV338" s="27" t="n">
        <f aca="false">IFERROR(IRR(BP338:BU338,0.1),NA())*100</f>
        <v>7.97976761023441</v>
      </c>
    </row>
    <row r="339" customFormat="false" ht="15" hidden="false" customHeight="true" outlineLevel="0" collapsed="false">
      <c r="A339" s="23" t="n">
        <v>338</v>
      </c>
      <c r="B339" s="24" t="n">
        <f aca="true">RAND()</f>
        <v>0.298265836930786</v>
      </c>
      <c r="C339" s="25" t="n">
        <f aca="false">IF(B339&lt;=(Datos!$D$14-Datos!$C$14)/(Datos!$E$14-Datos!$C$14),Datos!$C$14+SQRT((Datos!$E$14-Datos!$C$14)*(Datos!$D$14-Datos!$C$14)*B339),Datos!$E$14-SQRT((Datos!$E$14-Datos!$C$14)*(Datos!$E$14-Datos!$D$14)*(1-B339)))</f>
        <v>70981.3681286823</v>
      </c>
      <c r="D339" s="24" t="n">
        <f aca="true">RAND()</f>
        <v>0.228268709408645</v>
      </c>
      <c r="E339" s="25" t="n">
        <f aca="false">IF(D339&lt;=(Datos!$D$15-Datos!$C$15)/(Datos!$E$15-Datos!$C$15),Datos!$C$15+SQRT((Datos!$E$15-Datos!$C$15)*(Datos!$D$15-Datos!$C$15)*D339),Datos!$E$15-SQRT((Datos!$E$15-Datos!$C$15)*(Datos!$E$15-Datos!$D$15)*(1-D339)))</f>
        <v>29137.6506867603</v>
      </c>
      <c r="F339" s="24" t="n">
        <f aca="true">RAND()</f>
        <v>0.499053995498019</v>
      </c>
      <c r="G339" s="25" t="n">
        <f aca="false">IF(F339&lt;=(Datos!$D$19-Datos!$C$19)/(Datos!$E$19-Datos!$C$19),Datos!$C$19+SQRT((Datos!$E$19-Datos!$C$19)*(Datos!$D$19-Datos!$C$19)*F339),Datos!$E$19-SQRT((Datos!$E$19-Datos!$C$19)*(Datos!$E$19-Datos!$D$19)*(1-F339)))</f>
        <v>38652.0575197292</v>
      </c>
      <c r="H339" s="24" t="n">
        <f aca="true">RAND()</f>
        <v>0.898506598868935</v>
      </c>
      <c r="I339" s="25" t="n">
        <f aca="false">IF(H339&lt;=(Datos!$D$19-Datos!$C$19)/(Datos!$E$19-Datos!$C$19),Datos!$C$19+SQRT((Datos!$E$19-Datos!$C$19)*(Datos!$D$19-Datos!$C$19)*H339),Datos!$E$19-SQRT((Datos!$E$19-Datos!$C$19)*(Datos!$E$19-Datos!$D$19)*(1-H339)))</f>
        <v>42241.0137577672</v>
      </c>
      <c r="J339" s="24" t="n">
        <f aca="true">RAND()</f>
        <v>0.375809260882907</v>
      </c>
      <c r="K339" s="25" t="n">
        <f aca="false">IF(J339&lt;=(Datos!$D$19-Datos!$C$19)/(Datos!$E$19-Datos!$C$19),Datos!$C$19+SQRT((Datos!$E$19-Datos!$C$19)*(Datos!$D$19-Datos!$C$19)*J339),Datos!$E$19-SQRT((Datos!$E$19-Datos!$C$19)*(Datos!$E$19-Datos!$D$19)*(1-J339)))</f>
        <v>37508.0882475126</v>
      </c>
      <c r="L339" s="24" t="n">
        <f aca="true">RAND()</f>
        <v>0.841489476424787</v>
      </c>
      <c r="M339" s="25" t="n">
        <f aca="false">IF(L339&lt;=(Datos!$D$19-Datos!$C$19)/(Datos!$E$19-Datos!$C$19),Datos!$C$19+SQRT((Datos!$E$19-Datos!$C$19)*(Datos!$D$19-Datos!$C$19)*L339),Datos!$E$19-SQRT((Datos!$E$19-Datos!$C$19)*(Datos!$E$19-Datos!$D$19)*(1-L339)))</f>
        <v>41552.0601414553</v>
      </c>
      <c r="N339" s="24" t="n">
        <f aca="true">RAND()</f>
        <v>0.856027807853771</v>
      </c>
      <c r="O339" s="25" t="n">
        <f aca="false">IF(N339&lt;=(Datos!$D$19-Datos!$C$19)/(Datos!$E$19-Datos!$C$19),Datos!$C$19+SQRT((Datos!$E$19-Datos!$C$19)*(Datos!$D$19-Datos!$C$19)*N339),Datos!$E$19-SQRT((Datos!$E$19-Datos!$C$19)*(Datos!$E$19-Datos!$D$19)*(1-N339)))</f>
        <v>41713.9819825559</v>
      </c>
      <c r="P339" s="24" t="n">
        <f aca="true">RAND()</f>
        <v>0.883919297675378</v>
      </c>
      <c r="Q339" s="26" t="n">
        <f aca="false">IF(P339&lt;=(Datos!$D$23-Datos!$C$23)/(Datos!$E$23-Datos!$C$23),Datos!$C$23+SQRT((Datos!$E$23-Datos!$C$23)*(Datos!$D$23-Datos!$C$23)*P339),Datos!$E$23-SQRT((Datos!$E$23-Datos!$C$23)*(Datos!$E$23-Datos!$D$23)*(1-P339)))</f>
        <v>0.165545060906931</v>
      </c>
      <c r="R339" s="24" t="n">
        <f aca="true">RAND()</f>
        <v>0.16043291616411</v>
      </c>
      <c r="S339" s="26" t="n">
        <f aca="false">IF(R339&lt;=(Datos!$D$24-Datos!$C$24)/(Datos!$E$24-Datos!$C$24),Datos!$C$24+SQRT((Datos!$E$24-Datos!$C$24)*(Datos!$D$24-Datos!$C$24)*R339),Datos!$E$24-SQRT((Datos!$E$24-Datos!$C$24)*(Datos!$E$24-Datos!$D$24)*(1-R339)))</f>
        <v>0.136993506086014</v>
      </c>
      <c r="T339" s="24" t="n">
        <f aca="true">RAND()</f>
        <v>0.330228369406756</v>
      </c>
      <c r="U339" s="26" t="n">
        <f aca="false">IF(T339&lt;=(Datos!$D$25-Datos!$C$25)/(Datos!$E$25-Datos!$C$25),Datos!$C$25+SQRT((Datos!$E$25-Datos!$C$25)*(Datos!$D$25-Datos!$C$25)*T339),Datos!$E$25-SQRT((Datos!$E$25-Datos!$C$25)*(Datos!$E$25-Datos!$D$25)*(1-T339)))</f>
        <v>0.17633400037507</v>
      </c>
      <c r="V339" s="24" t="n">
        <f aca="true">RAND()</f>
        <v>0.635929797186463</v>
      </c>
      <c r="W339" s="26" t="n">
        <f aca="false">IF(V339&lt;=(Datos!$D$26-Datos!$C$26)/(Datos!$E$26-Datos!$C$26),Datos!$C$26+SQRT((Datos!$E$26-Datos!$C$26)*(Datos!$D$26-Datos!$C$26)*V339),Datos!$E$26-SQRT((Datos!$E$26-Datos!$C$26)*(Datos!$E$26-Datos!$D$26)*(1-V339)))</f>
        <v>0.214303421594677</v>
      </c>
      <c r="X339" s="24" t="n">
        <f aca="true">RAND()</f>
        <v>0.375591150261949</v>
      </c>
      <c r="Y339" s="26" t="n">
        <f aca="false">IF(X339&lt;=(Datos!$D$27-Datos!$C$27)/(Datos!$E$27-Datos!$C$27),Datos!$C$27+SQRT((Datos!$E$27-Datos!$C$27)*(Datos!$D$27-Datos!$C$27)*X339),Datos!$E$27-SQRT((Datos!$E$27-Datos!$C$27)*(Datos!$E$27-Datos!$D$27)*(1-X339)))</f>
        <v>0.221932730487946</v>
      </c>
      <c r="Z339" s="24" t="n">
        <f aca="false">(1+Q339)</f>
        <v>1.16554506090693</v>
      </c>
      <c r="AA339" s="24" t="n">
        <f aca="false">Z339*(1+S339)</f>
        <v>1.32521716530181</v>
      </c>
      <c r="AB339" s="24" t="n">
        <f aca="false">AA339*(1+U339)</f>
        <v>1.55889800942519</v>
      </c>
      <c r="AC339" s="24" t="n">
        <f aca="false">AB339*(1+W339)</f>
        <v>1.89297518676214</v>
      </c>
      <c r="AD339" s="24" t="n">
        <f aca="false">AC339*(1+Y339)</f>
        <v>2.31308833870619</v>
      </c>
      <c r="AE339" s="23" t="n">
        <f aca="false">E339*Q339</f>
        <v>4823.59415762464</v>
      </c>
      <c r="AF339" s="23" t="n">
        <f aca="false">AE339*(1+S339)</f>
        <v>5484.39523321365</v>
      </c>
      <c r="AG339" s="23" t="n">
        <f aca="false">AF339*(1+U339)</f>
        <v>6451.48058432418</v>
      </c>
      <c r="AH339" s="23" t="n">
        <f aca="false">AG339*(1+W339)</f>
        <v>7834.05494789647</v>
      </c>
      <c r="AI339" s="23" t="n">
        <f aca="false">AH339*(1+Y339)</f>
        <v>9572.68815327574</v>
      </c>
      <c r="AJ339" s="25" t="n">
        <f aca="false">G339*Z339</f>
        <v>45050.714736011</v>
      </c>
      <c r="AK339" s="25" t="n">
        <f aca="false">I339*AA339</f>
        <v>55978.516511543</v>
      </c>
      <c r="AL339" s="25" t="n">
        <f aca="false">K339*AB339</f>
        <v>58471.2841063916</v>
      </c>
      <c r="AM339" s="25" t="n">
        <f aca="false">M339*AC339</f>
        <v>78657.0188066229</v>
      </c>
      <c r="AN339" s="25" t="n">
        <f aca="false">O339*AD339</f>
        <v>96488.1252848501</v>
      </c>
      <c r="AO339" s="25" t="n">
        <f aca="false">C339/Datos!$D$8</f>
        <v>14196.2736257365</v>
      </c>
      <c r="AP339" s="25" t="n">
        <f aca="false">AJ339-AO339</f>
        <v>30854.4411102746</v>
      </c>
      <c r="AQ339" s="25" t="n">
        <f aca="false">AK339-AO339</f>
        <v>41782.2428858065</v>
      </c>
      <c r="AR339" s="25" t="n">
        <f aca="false">AL339-AO339</f>
        <v>44275.0104806551</v>
      </c>
      <c r="AS339" s="25" t="n">
        <f aca="false">AM339-AO339</f>
        <v>64460.7451808865</v>
      </c>
      <c r="AT339" s="25" t="n">
        <f aca="false">AN339-AO339</f>
        <v>82291.8516591136</v>
      </c>
      <c r="AU339" s="25" t="n">
        <f aca="false">AP339*Datos!$D$6</f>
        <v>15427.2205551373</v>
      </c>
      <c r="AV339" s="25" t="n">
        <f aca="false">AQ339*Datos!$D$6</f>
        <v>20891.1214429033</v>
      </c>
      <c r="AW339" s="25" t="n">
        <f aca="false">AR339*Datos!$D$6</f>
        <v>22137.5052403276</v>
      </c>
      <c r="AX339" s="25" t="n">
        <f aca="false">AS339*Datos!$D$6</f>
        <v>32230.3725904432</v>
      </c>
      <c r="AY339" s="25" t="n">
        <f aca="false">AT339*Datos!$D$6</f>
        <v>41145.9258295568</v>
      </c>
      <c r="AZ339" s="25" t="n">
        <f aca="false">AJ339-AU339-AE339</f>
        <v>24799.9000232491</v>
      </c>
      <c r="BA339" s="25" t="n">
        <f aca="false">AK339-AV339-AF339</f>
        <v>29602.9998354261</v>
      </c>
      <c r="BB339" s="25" t="n">
        <f aca="false">AL339-AW339-AG339</f>
        <v>29882.2982817398</v>
      </c>
      <c r="BC339" s="25" t="n">
        <f aca="false">AM339-AX339-AH339</f>
        <v>38592.5912682832</v>
      </c>
      <c r="BD339" s="25" t="n">
        <f aca="false">AN339-AY339-AI339</f>
        <v>45769.5113020175</v>
      </c>
      <c r="BE339" s="25" t="n">
        <f aca="false">AZ339/Z339</f>
        <v>21277.5128607656</v>
      </c>
      <c r="BF339" s="25" t="n">
        <f aca="false">BA339/AA339</f>
        <v>22338.2254701509</v>
      </c>
      <c r="BG339" s="25" t="n">
        <f aca="false">BB339/AB339</f>
        <v>19168.8603751302</v>
      </c>
      <c r="BH339" s="25" t="n">
        <f aca="false">BC339/AC339</f>
        <v>20387.2673758046</v>
      </c>
      <c r="BI339" s="25" t="n">
        <f aca="false">BD339/AD339</f>
        <v>19787.1869120305</v>
      </c>
      <c r="BJ339" s="25" t="n">
        <f aca="false">E339*AD339</f>
        <v>67397.9600208397</v>
      </c>
      <c r="BK339" s="25" t="n">
        <f aca="false">0.2*C339*AD339</f>
        <v>32837.2349767732</v>
      </c>
      <c r="BL339" s="25" t="n">
        <f aca="false">BJ339+BK339</f>
        <v>100235.194997613</v>
      </c>
      <c r="BM339" s="25" t="n">
        <f aca="false">BK339*Datos!$D$6</f>
        <v>16418.6174883866</v>
      </c>
      <c r="BN339" s="25" t="n">
        <f aca="false">BL339-BM339</f>
        <v>83816.5775092263</v>
      </c>
      <c r="BO339" s="25" t="n">
        <f aca="false">BN339/AD339</f>
        <v>36235.7874996286</v>
      </c>
      <c r="BP339" s="25" t="n">
        <f aca="false">-(C339+E339)</f>
        <v>-100119.018815443</v>
      </c>
      <c r="BQ339" s="25" t="n">
        <f aca="false">BE339</f>
        <v>21277.5128607656</v>
      </c>
      <c r="BR339" s="25" t="n">
        <f aca="false">BF339</f>
        <v>22338.2254701509</v>
      </c>
      <c r="BS339" s="25" t="n">
        <f aca="false">BG339</f>
        <v>19168.8603751302</v>
      </c>
      <c r="BT339" s="25" t="n">
        <f aca="false">BH339</f>
        <v>20387.2673758046</v>
      </c>
      <c r="BU339" s="25" t="n">
        <f aca="false">BI339+BO339</f>
        <v>56022.9744116591</v>
      </c>
      <c r="BV339" s="27" t="n">
        <f aca="false">IFERROR(IRR(BP339:BU339,0.1),NA())*100</f>
        <v>10.2683560631641</v>
      </c>
    </row>
    <row r="340" customFormat="false" ht="15" hidden="false" customHeight="true" outlineLevel="0" collapsed="false">
      <c r="A340" s="23" t="n">
        <v>339</v>
      </c>
      <c r="B340" s="24" t="n">
        <f aca="true">RAND()</f>
        <v>0.212313190055791</v>
      </c>
      <c r="C340" s="25" t="n">
        <f aca="false">IF(B340&lt;=(Datos!$D$14-Datos!$C$14)/(Datos!$E$14-Datos!$C$14),Datos!$C$14+SQRT((Datos!$E$14-Datos!$C$14)*(Datos!$D$14-Datos!$C$14)*B340),Datos!$E$14-SQRT((Datos!$E$14-Datos!$C$14)*(Datos!$E$14-Datos!$D$14)*(1-B340)))</f>
        <v>69215.4910895902</v>
      </c>
      <c r="D340" s="24" t="n">
        <f aca="true">RAND()</f>
        <v>0.568457363467643</v>
      </c>
      <c r="E340" s="25" t="n">
        <f aca="false">IF(D340&lt;=(Datos!$D$15-Datos!$C$15)/(Datos!$E$15-Datos!$C$15),Datos!$C$15+SQRT((Datos!$E$15-Datos!$C$15)*(Datos!$D$15-Datos!$C$15)*D340),Datos!$E$15-SQRT((Datos!$E$15-Datos!$C$15)*(Datos!$E$15-Datos!$D$15)*(1-D340)))</f>
        <v>31954.4176419694</v>
      </c>
      <c r="F340" s="24" t="n">
        <f aca="true">RAND()</f>
        <v>0.529764163702688</v>
      </c>
      <c r="G340" s="25" t="n">
        <f aca="false">IF(F340&lt;=(Datos!$D$19-Datos!$C$19)/(Datos!$E$19-Datos!$C$19),Datos!$C$19+SQRT((Datos!$E$19-Datos!$C$19)*(Datos!$D$19-Datos!$C$19)*F340),Datos!$E$19-SQRT((Datos!$E$19-Datos!$C$19)*(Datos!$E$19-Datos!$D$19)*(1-F340)))</f>
        <v>38914.2932729075</v>
      </c>
      <c r="H340" s="24" t="n">
        <f aca="true">RAND()</f>
        <v>0.859867037210381</v>
      </c>
      <c r="I340" s="25" t="n">
        <f aca="false">IF(H340&lt;=(Datos!$D$19-Datos!$C$19)/(Datos!$E$19-Datos!$C$19),Datos!$C$19+SQRT((Datos!$E$19-Datos!$C$19)*(Datos!$D$19-Datos!$C$19)*H340),Datos!$E$19-SQRT((Datos!$E$19-Datos!$C$19)*(Datos!$E$19-Datos!$D$19)*(1-H340)))</f>
        <v>41758.0912706831</v>
      </c>
      <c r="J340" s="24" t="n">
        <f aca="true">RAND()</f>
        <v>0.383496927891562</v>
      </c>
      <c r="K340" s="25" t="n">
        <f aca="false">IF(J340&lt;=(Datos!$D$19-Datos!$C$19)/(Datos!$E$19-Datos!$C$19),Datos!$C$19+SQRT((Datos!$E$19-Datos!$C$19)*(Datos!$D$19-Datos!$C$19)*J340),Datos!$E$19-SQRT((Datos!$E$19-Datos!$C$19)*(Datos!$E$19-Datos!$D$19)*(1-J340)))</f>
        <v>37584.4933373123</v>
      </c>
      <c r="L340" s="24" t="n">
        <f aca="true">RAND()</f>
        <v>0.0771898656283831</v>
      </c>
      <c r="M340" s="25" t="n">
        <f aca="false">IF(L340&lt;=(Datos!$D$19-Datos!$C$19)/(Datos!$E$19-Datos!$C$19),Datos!$C$19+SQRT((Datos!$E$19-Datos!$C$19)*(Datos!$D$19-Datos!$C$19)*L340),Datos!$E$19-SQRT((Datos!$E$19-Datos!$C$19)*(Datos!$E$19-Datos!$D$19)*(1-L340)))</f>
        <v>33402.7165389226</v>
      </c>
      <c r="N340" s="24" t="n">
        <f aca="true">RAND()</f>
        <v>0.654518794777637</v>
      </c>
      <c r="O340" s="25" t="n">
        <f aca="false">IF(N340&lt;=(Datos!$D$19-Datos!$C$19)/(Datos!$E$19-Datos!$C$19),Datos!$C$19+SQRT((Datos!$E$19-Datos!$C$19)*(Datos!$D$19-Datos!$C$19)*N340),Datos!$E$19-SQRT((Datos!$E$19-Datos!$C$19)*(Datos!$E$19-Datos!$D$19)*(1-N340)))</f>
        <v>39908.4720929438</v>
      </c>
      <c r="P340" s="24" t="n">
        <f aca="true">RAND()</f>
        <v>0.691247565369872</v>
      </c>
      <c r="Q340" s="26" t="n">
        <f aca="false">IF(P340&lt;=(Datos!$D$23-Datos!$C$23)/(Datos!$E$23-Datos!$C$23),Datos!$C$23+SQRT((Datos!$E$23-Datos!$C$23)*(Datos!$D$23-Datos!$C$23)*P340),Datos!$E$23-SQRT((Datos!$E$23-Datos!$C$23)*(Datos!$E$23-Datos!$D$23)*(1-P340)))</f>
        <v>0.156425556584847</v>
      </c>
      <c r="R340" s="24" t="n">
        <f aca="true">RAND()</f>
        <v>0.129815811977951</v>
      </c>
      <c r="S340" s="26" t="n">
        <f aca="false">IF(R340&lt;=(Datos!$D$24-Datos!$C$24)/(Datos!$E$24-Datos!$C$24),Datos!$C$24+SQRT((Datos!$E$24-Datos!$C$24)*(Datos!$D$24-Datos!$C$24)*R340),Datos!$E$24-SQRT((Datos!$E$24-Datos!$C$24)*(Datos!$E$24-Datos!$D$24)*(1-R340)))</f>
        <v>0.135286218026716</v>
      </c>
      <c r="T340" s="24" t="n">
        <f aca="true">RAND()</f>
        <v>0.821402678054462</v>
      </c>
      <c r="U340" s="26" t="n">
        <f aca="false">IF(T340&lt;=(Datos!$D$25-Datos!$C$25)/(Datos!$E$25-Datos!$C$25),Datos!$C$25+SQRT((Datos!$E$25-Datos!$C$25)*(Datos!$D$25-Datos!$C$25)*T340),Datos!$E$25-SQRT((Datos!$E$25-Datos!$C$25)*(Datos!$E$25-Datos!$D$25)*(1-T340)))</f>
        <v>0.197637699102116</v>
      </c>
      <c r="V340" s="24" t="n">
        <f aca="true">RAND()</f>
        <v>0.295706868191913</v>
      </c>
      <c r="W340" s="26" t="n">
        <f aca="false">IF(V340&lt;=(Datos!$D$26-Datos!$C$26)/(Datos!$E$26-Datos!$C$26),Datos!$C$26+SQRT((Datos!$E$26-Datos!$C$26)*(Datos!$D$26-Datos!$C$26)*V340),Datos!$E$26-SQRT((Datos!$E$26-Datos!$C$26)*(Datos!$E$26-Datos!$D$26)*(1-V340)))</f>
        <v>0.20035097220158</v>
      </c>
      <c r="X340" s="24" t="n">
        <f aca="true">RAND()</f>
        <v>0.991948551154361</v>
      </c>
      <c r="Y340" s="26" t="n">
        <f aca="false">IF(X340&lt;=(Datos!$D$27-Datos!$C$27)/(Datos!$E$27-Datos!$C$27),Datos!$C$27+SQRT((Datos!$E$27-Datos!$C$27)*(Datos!$D$27-Datos!$C$27)*X340),Datos!$E$27-SQRT((Datos!$E$27-Datos!$C$27)*(Datos!$E$27-Datos!$D$27)*(1-X340)))</f>
        <v>0.27340622841111</v>
      </c>
      <c r="Z340" s="24" t="n">
        <f aca="false">(1+Q340)</f>
        <v>1.15642555658485</v>
      </c>
      <c r="AA340" s="24" t="n">
        <f aca="false">Z340*(1+S340)</f>
        <v>1.31287399656465</v>
      </c>
      <c r="AB340" s="24" t="n">
        <f aca="false">AA340*(1+U340)</f>
        <v>1.57234739245669</v>
      </c>
      <c r="AC340" s="24" t="n">
        <f aca="false">AB340*(1+W340)</f>
        <v>1.88736872117401</v>
      </c>
      <c r="AD340" s="24" t="n">
        <f aca="false">AC340*(1+Y340)</f>
        <v>2.40338708485129</v>
      </c>
      <c r="AE340" s="23" t="n">
        <f aca="false">E340*Q340</f>
        <v>4998.48756498973</v>
      </c>
      <c r="AF340" s="23" t="n">
        <f aca="false">AE340*(1+S340)</f>
        <v>5674.71404351076</v>
      </c>
      <c r="AG340" s="23" t="n">
        <f aca="false">AF340*(1+U340)</f>
        <v>6796.25147013269</v>
      </c>
      <c r="AH340" s="23" t="n">
        <f aca="false">AG340*(1+W340)</f>
        <v>8157.88705950019</v>
      </c>
      <c r="AI340" s="23" t="n">
        <f aca="false">AH340*(1+Y340)</f>
        <v>10388.3041922419</v>
      </c>
      <c r="AJ340" s="25" t="n">
        <f aca="false">G340*Z340</f>
        <v>45001.483257228</v>
      </c>
      <c r="AK340" s="25" t="n">
        <f aca="false">I340*AA340</f>
        <v>54823.1121754532</v>
      </c>
      <c r="AL340" s="25" t="n">
        <f aca="false">K340*AB340</f>
        <v>59095.8800957288</v>
      </c>
      <c r="AM340" s="25" t="n">
        <f aca="false">M340*AC340</f>
        <v>63043.2423978042</v>
      </c>
      <c r="AN340" s="25" t="n">
        <f aca="false">O340*AD340</f>
        <v>95915.5064043292</v>
      </c>
      <c r="AO340" s="25" t="n">
        <f aca="false">C340/Datos!$D$8</f>
        <v>13843.098217918</v>
      </c>
      <c r="AP340" s="25" t="n">
        <f aca="false">AJ340-AO340</f>
        <v>31158.38503931</v>
      </c>
      <c r="AQ340" s="25" t="n">
        <f aca="false">AK340-AO340</f>
        <v>40980.0139575351</v>
      </c>
      <c r="AR340" s="25" t="n">
        <f aca="false">AL340-AO340</f>
        <v>45252.7818778107</v>
      </c>
      <c r="AS340" s="25" t="n">
        <f aca="false">AM340-AO340</f>
        <v>49200.1441798861</v>
      </c>
      <c r="AT340" s="25" t="n">
        <f aca="false">AN340-AO340</f>
        <v>82072.4081864112</v>
      </c>
      <c r="AU340" s="25" t="n">
        <f aca="false">AP340*Datos!$D$6</f>
        <v>15579.192519655</v>
      </c>
      <c r="AV340" s="25" t="n">
        <f aca="false">AQ340*Datos!$D$6</f>
        <v>20490.0069787676</v>
      </c>
      <c r="AW340" s="25" t="n">
        <f aca="false">AR340*Datos!$D$6</f>
        <v>22626.3909389054</v>
      </c>
      <c r="AX340" s="25" t="n">
        <f aca="false">AS340*Datos!$D$6</f>
        <v>24600.0720899431</v>
      </c>
      <c r="AY340" s="25" t="n">
        <f aca="false">AT340*Datos!$D$6</f>
        <v>41036.2040932056</v>
      </c>
      <c r="AZ340" s="25" t="n">
        <f aca="false">AJ340-AU340-AE340</f>
        <v>24423.8031725833</v>
      </c>
      <c r="BA340" s="25" t="n">
        <f aca="false">AK340-AV340-AF340</f>
        <v>28658.3911531748</v>
      </c>
      <c r="BB340" s="25" t="n">
        <f aca="false">AL340-AW340-AG340</f>
        <v>29673.2376866907</v>
      </c>
      <c r="BC340" s="25" t="n">
        <f aca="false">AM340-AX340-AH340</f>
        <v>30285.2832483609</v>
      </c>
      <c r="BD340" s="25" t="n">
        <f aca="false">AN340-AY340-AI340</f>
        <v>44490.9981188817</v>
      </c>
      <c r="BE340" s="25" t="n">
        <f aca="false">AZ340/Z340</f>
        <v>21120.0825107252</v>
      </c>
      <c r="BF340" s="25" t="n">
        <f aca="false">BA340/AA340</f>
        <v>21828.7445925231</v>
      </c>
      <c r="BG340" s="25" t="n">
        <f aca="false">BB340/AB340</f>
        <v>18871.9349356558</v>
      </c>
      <c r="BH340" s="25" t="n">
        <f aca="false">BC340/AC340</f>
        <v>16046.2992252635</v>
      </c>
      <c r="BI340" s="25" t="n">
        <f aca="false">BD340/AD340</f>
        <v>18511.790464096</v>
      </c>
      <c r="BJ340" s="25" t="n">
        <f aca="false">E340*AD340</f>
        <v>76798.8346646535</v>
      </c>
      <c r="BK340" s="25" t="n">
        <f aca="false">0.2*C340*AD340</f>
        <v>33270.3234712721</v>
      </c>
      <c r="BL340" s="25" t="n">
        <f aca="false">BJ340+BK340</f>
        <v>110069.158135926</v>
      </c>
      <c r="BM340" s="25" t="n">
        <f aca="false">BK340*Datos!$D$6</f>
        <v>16635.1617356361</v>
      </c>
      <c r="BN340" s="25" t="n">
        <f aca="false">BL340-BM340</f>
        <v>93433.9964002895</v>
      </c>
      <c r="BO340" s="25" t="n">
        <f aca="false">BN340/AD340</f>
        <v>38875.9667509284</v>
      </c>
      <c r="BP340" s="25" t="n">
        <f aca="false">-(C340+E340)</f>
        <v>-101169.90873156</v>
      </c>
      <c r="BQ340" s="25" t="n">
        <f aca="false">BE340</f>
        <v>21120.0825107252</v>
      </c>
      <c r="BR340" s="25" t="n">
        <f aca="false">BF340</f>
        <v>21828.7445925231</v>
      </c>
      <c r="BS340" s="25" t="n">
        <f aca="false">BG340</f>
        <v>18871.9349356558</v>
      </c>
      <c r="BT340" s="25" t="n">
        <f aca="false">BH340</f>
        <v>16046.2992252635</v>
      </c>
      <c r="BU340" s="25" t="n">
        <f aca="false">BI340+BO340</f>
        <v>57387.7572150244</v>
      </c>
      <c r="BV340" s="27" t="n">
        <f aca="false">IFERROR(IRR(BP340:BU340,0.1),NA())*100</f>
        <v>8.94010847566628</v>
      </c>
    </row>
    <row r="341" customFormat="false" ht="15" hidden="false" customHeight="true" outlineLevel="0" collapsed="false">
      <c r="A341" s="23" t="n">
        <v>340</v>
      </c>
      <c r="B341" s="24" t="n">
        <f aca="true">RAND()</f>
        <v>0.22105348713858</v>
      </c>
      <c r="C341" s="25" t="n">
        <f aca="false">IF(B341&lt;=(Datos!$D$14-Datos!$C$14)/(Datos!$E$14-Datos!$C$14),Datos!$C$14+SQRT((Datos!$E$14-Datos!$C$14)*(Datos!$D$14-Datos!$C$14)*B341),Datos!$E$14-SQRT((Datos!$E$14-Datos!$C$14)*(Datos!$E$14-Datos!$D$14)*(1-B341)))</f>
        <v>69403.2651167258</v>
      </c>
      <c r="D341" s="24" t="n">
        <f aca="true">RAND()</f>
        <v>0.933945090039295</v>
      </c>
      <c r="E341" s="25" t="n">
        <f aca="false">IF(D341&lt;=(Datos!$D$15-Datos!$C$15)/(Datos!$E$15-Datos!$C$15),Datos!$C$15+SQRT((Datos!$E$15-Datos!$C$15)*(Datos!$D$15-Datos!$C$15)*D341),Datos!$E$15-SQRT((Datos!$E$15-Datos!$C$15)*(Datos!$E$15-Datos!$D$15)*(1-D341)))</f>
        <v>36852.2648627774</v>
      </c>
      <c r="F341" s="24" t="n">
        <f aca="true">RAND()</f>
        <v>0.37313454066328</v>
      </c>
      <c r="G341" s="25" t="n">
        <f aca="false">IF(F341&lt;=(Datos!$D$19-Datos!$C$19)/(Datos!$E$19-Datos!$C$19),Datos!$C$19+SQRT((Datos!$E$19-Datos!$C$19)*(Datos!$D$19-Datos!$C$19)*F341),Datos!$E$19-SQRT((Datos!$E$19-Datos!$C$19)*(Datos!$E$19-Datos!$D$19)*(1-F341)))</f>
        <v>37481.3221491587</v>
      </c>
      <c r="H341" s="24" t="n">
        <f aca="true">RAND()</f>
        <v>0.809086282338997</v>
      </c>
      <c r="I341" s="25" t="n">
        <f aca="false">IF(H341&lt;=(Datos!$D$19-Datos!$C$19)/(Datos!$E$19-Datos!$C$19),Datos!$C$19+SQRT((Datos!$E$19-Datos!$C$19)*(Datos!$D$19-Datos!$C$19)*H341),Datos!$E$19-SQRT((Datos!$E$19-Datos!$C$19)*(Datos!$E$19-Datos!$D$19)*(1-H341)))</f>
        <v>41216.0168044011</v>
      </c>
      <c r="J341" s="24" t="n">
        <f aca="true">RAND()</f>
        <v>0.0798334478852963</v>
      </c>
      <c r="K341" s="25" t="n">
        <f aca="false">IF(J341&lt;=(Datos!$D$19-Datos!$C$19)/(Datos!$E$19-Datos!$C$19),Datos!$C$19+SQRT((Datos!$E$19-Datos!$C$19)*(Datos!$D$19-Datos!$C$19)*J341),Datos!$E$19-SQRT((Datos!$E$19-Datos!$C$19)*(Datos!$E$19-Datos!$D$19)*(1-J341)))</f>
        <v>33460.493777309</v>
      </c>
      <c r="L341" s="24" t="n">
        <f aca="true">RAND()</f>
        <v>0.561016189748211</v>
      </c>
      <c r="M341" s="25" t="n">
        <f aca="false">IF(L341&lt;=(Datos!$D$19-Datos!$C$19)/(Datos!$E$19-Datos!$C$19),Datos!$C$19+SQRT((Datos!$E$19-Datos!$C$19)*(Datos!$D$19-Datos!$C$19)*L341),Datos!$E$19-SQRT((Datos!$E$19-Datos!$C$19)*(Datos!$E$19-Datos!$D$19)*(1-L341)))</f>
        <v>39173.463275243</v>
      </c>
      <c r="N341" s="24" t="n">
        <f aca="true">RAND()</f>
        <v>0.130292777469406</v>
      </c>
      <c r="O341" s="25" t="n">
        <f aca="false">IF(N341&lt;=(Datos!$D$19-Datos!$C$19)/(Datos!$E$19-Datos!$C$19),Datos!$C$19+SQRT((Datos!$E$19-Datos!$C$19)*(Datos!$D$19-Datos!$C$19)*N341),Datos!$E$19-SQRT((Datos!$E$19-Datos!$C$19)*(Datos!$E$19-Datos!$D$19)*(1-N341)))</f>
        <v>34420.8502146545</v>
      </c>
      <c r="P341" s="24" t="n">
        <f aca="true">RAND()</f>
        <v>0.425053999642129</v>
      </c>
      <c r="Q341" s="26" t="n">
        <f aca="false">IF(P341&lt;=(Datos!$D$23-Datos!$C$23)/(Datos!$E$23-Datos!$C$23),Datos!$C$23+SQRT((Datos!$E$23-Datos!$C$23)*(Datos!$D$23-Datos!$C$23)*P341),Datos!$E$23-SQRT((Datos!$E$23-Datos!$C$23)*(Datos!$E$23-Datos!$D$23)*(1-P341)))</f>
        <v>0.147660390441131</v>
      </c>
      <c r="R341" s="24" t="n">
        <f aca="true">RAND()</f>
        <v>0.691441635052314</v>
      </c>
      <c r="S341" s="26" t="n">
        <f aca="false">IF(R341&lt;=(Datos!$D$24-Datos!$C$24)/(Datos!$E$24-Datos!$C$24),Datos!$C$24+SQRT((Datos!$E$24-Datos!$C$24)*(Datos!$D$24-Datos!$C$24)*R341),Datos!$E$24-SQRT((Datos!$E$24-Datos!$C$24)*(Datos!$E$24-Datos!$D$24)*(1-R341)))</f>
        <v>0.156432966735165</v>
      </c>
      <c r="T341" s="24" t="n">
        <f aca="true">RAND()</f>
        <v>0.442959758161841</v>
      </c>
      <c r="U341" s="26" t="n">
        <f aca="false">IF(T341&lt;=(Datos!$D$25-Datos!$C$25)/(Datos!$E$25-Datos!$C$25),Datos!$C$25+SQRT((Datos!$E$25-Datos!$C$25)*(Datos!$D$25-Datos!$C$25)*T341),Datos!$E$25-SQRT((Datos!$E$25-Datos!$C$25)*(Datos!$E$25-Datos!$D$25)*(1-T341)))</f>
        <v>0.180506802140788</v>
      </c>
      <c r="V341" s="24" t="n">
        <f aca="true">RAND()</f>
        <v>0.254640513219742</v>
      </c>
      <c r="W341" s="26" t="n">
        <f aca="false">IF(V341&lt;=(Datos!$D$26-Datos!$C$26)/(Datos!$E$26-Datos!$C$26),Datos!$C$26+SQRT((Datos!$E$26-Datos!$C$26)*(Datos!$D$26-Datos!$C$26)*V341),Datos!$E$26-SQRT((Datos!$E$26-Datos!$C$26)*(Datos!$E$26-Datos!$D$26)*(1-V341)))</f>
        <v>0.198881120689928</v>
      </c>
      <c r="X341" s="24" t="n">
        <f aca="true">RAND()</f>
        <v>0.314814051308061</v>
      </c>
      <c r="Y341" s="26" t="n">
        <f aca="false">IF(X341&lt;=(Datos!$D$27-Datos!$C$27)/(Datos!$E$27-Datos!$C$27),Datos!$C$27+SQRT((Datos!$E$27-Datos!$C$27)*(Datos!$D$27-Datos!$C$27)*X341),Datos!$E$27-SQRT((Datos!$E$27-Datos!$C$27)*(Datos!$E$27-Datos!$D$27)*(1-X341)))</f>
        <v>0.219154724120317</v>
      </c>
      <c r="Z341" s="24" t="n">
        <f aca="false">(1+Q341)</f>
        <v>1.14766039044113</v>
      </c>
      <c r="AA341" s="24" t="n">
        <f aca="false">Z341*(1+S341)</f>
        <v>1.32719231012228</v>
      </c>
      <c r="AB341" s="24" t="n">
        <f aca="false">AA341*(1+U341)</f>
        <v>1.56675954984829</v>
      </c>
      <c r="AC341" s="24" t="n">
        <f aca="false">AB341*(1+W341)</f>
        <v>1.87835844497377</v>
      </c>
      <c r="AD341" s="24" t="n">
        <f aca="false">AC341*(1+Y341)</f>
        <v>2.29000957178106</v>
      </c>
      <c r="AE341" s="23" t="n">
        <f aca="false">E341*Q341</f>
        <v>5441.6198182777</v>
      </c>
      <c r="AF341" s="23" t="n">
        <f aca="false">AE341*(1+S341)</f>
        <v>6292.86855029575</v>
      </c>
      <c r="AG341" s="23" t="n">
        <f aca="false">AF341*(1+U341)</f>
        <v>7428.77412860198</v>
      </c>
      <c r="AH341" s="23" t="n">
        <f aca="false">AG341*(1+W341)</f>
        <v>8906.21705265068</v>
      </c>
      <c r="AI341" s="23" t="n">
        <f aca="false">AH341*(1+Y341)</f>
        <v>10858.05659378</v>
      </c>
      <c r="AJ341" s="25" t="n">
        <f aca="false">G341*Z341</f>
        <v>43015.8288119533</v>
      </c>
      <c r="AK341" s="25" t="n">
        <f aca="false">I341*AA341</f>
        <v>54701.5805566716</v>
      </c>
      <c r="AL341" s="25" t="n">
        <f aca="false">K341*AB341</f>
        <v>52424.5481682383</v>
      </c>
      <c r="AM341" s="25" t="n">
        <f aca="false">M341*AC341</f>
        <v>73581.8055619225</v>
      </c>
      <c r="AN341" s="25" t="n">
        <f aca="false">O341*AD341</f>
        <v>78824.0764604011</v>
      </c>
      <c r="AO341" s="25" t="n">
        <f aca="false">C341/Datos!$D$8</f>
        <v>13880.6530233452</v>
      </c>
      <c r="AP341" s="25" t="n">
        <f aca="false">AJ341-AO341</f>
        <v>29135.1757886081</v>
      </c>
      <c r="AQ341" s="25" t="n">
        <f aca="false">AK341-AO341</f>
        <v>40820.9275333264</v>
      </c>
      <c r="AR341" s="25" t="n">
        <f aca="false">AL341-AO341</f>
        <v>38543.8951448931</v>
      </c>
      <c r="AS341" s="25" t="n">
        <f aca="false">AM341-AO341</f>
        <v>59701.1525385773</v>
      </c>
      <c r="AT341" s="25" t="n">
        <f aca="false">AN341-AO341</f>
        <v>64943.4234370559</v>
      </c>
      <c r="AU341" s="25" t="n">
        <f aca="false">AP341*Datos!$D$6</f>
        <v>14567.5878943041</v>
      </c>
      <c r="AV341" s="25" t="n">
        <f aca="false">AQ341*Datos!$D$6</f>
        <v>20410.4637666632</v>
      </c>
      <c r="AW341" s="25" t="n">
        <f aca="false">AR341*Datos!$D$6</f>
        <v>19271.9475724466</v>
      </c>
      <c r="AX341" s="25" t="n">
        <f aca="false">AS341*Datos!$D$6</f>
        <v>29850.5762692886</v>
      </c>
      <c r="AY341" s="25" t="n">
        <f aca="false">AT341*Datos!$D$6</f>
        <v>32471.711718528</v>
      </c>
      <c r="AZ341" s="25" t="n">
        <f aca="false">AJ341-AU341-AE341</f>
        <v>23006.6210993715</v>
      </c>
      <c r="BA341" s="25" t="n">
        <f aca="false">AK341-AV341-AF341</f>
        <v>27998.2482397126</v>
      </c>
      <c r="BB341" s="25" t="n">
        <f aca="false">AL341-AW341-AG341</f>
        <v>25723.8264671898</v>
      </c>
      <c r="BC341" s="25" t="n">
        <f aca="false">AM341-AX341-AH341</f>
        <v>34825.0122399831</v>
      </c>
      <c r="BD341" s="25" t="n">
        <f aca="false">AN341-AY341-AI341</f>
        <v>35494.3081480931</v>
      </c>
      <c r="BE341" s="25" t="n">
        <f aca="false">AZ341/Z341</f>
        <v>20046.541024674</v>
      </c>
      <c r="BF341" s="25" t="n">
        <f aca="false">BA341/AA341</f>
        <v>21095.8487524186</v>
      </c>
      <c r="BG341" s="25" t="n">
        <f aca="false">BB341/AB341</f>
        <v>16418.4902971745</v>
      </c>
      <c r="BH341" s="25" t="n">
        <f aca="false">BC341/AC341</f>
        <v>18540.1313222032</v>
      </c>
      <c r="BI341" s="25" t="n">
        <f aca="false">BD341/AD341</f>
        <v>15499.6330956326</v>
      </c>
      <c r="BJ341" s="25" t="n">
        <f aca="false">E341*AD341</f>
        <v>84392.0392775712</v>
      </c>
      <c r="BK341" s="25" t="n">
        <f aca="false">0.2*C341*AD341</f>
        <v>31786.8282860322</v>
      </c>
      <c r="BL341" s="25" t="n">
        <f aca="false">BJ341+BK341</f>
        <v>116178.867563603</v>
      </c>
      <c r="BM341" s="25" t="n">
        <f aca="false">BK341*Datos!$D$6</f>
        <v>15893.4141430161</v>
      </c>
      <c r="BN341" s="25" t="n">
        <f aca="false">BL341-BM341</f>
        <v>100285.453420587</v>
      </c>
      <c r="BO341" s="25" t="n">
        <f aca="false">BN341/AD341</f>
        <v>43792.59137445</v>
      </c>
      <c r="BP341" s="25" t="n">
        <f aca="false">-(C341+E341)</f>
        <v>-106255.529979503</v>
      </c>
      <c r="BQ341" s="25" t="n">
        <f aca="false">BE341</f>
        <v>20046.541024674</v>
      </c>
      <c r="BR341" s="25" t="n">
        <f aca="false">BF341</f>
        <v>21095.8487524186</v>
      </c>
      <c r="BS341" s="25" t="n">
        <f aca="false">BG341</f>
        <v>16418.4902971745</v>
      </c>
      <c r="BT341" s="25" t="n">
        <f aca="false">BH341</f>
        <v>18540.1313222032</v>
      </c>
      <c r="BU341" s="25" t="n">
        <f aca="false">BI341+BO341</f>
        <v>59292.2244700826</v>
      </c>
      <c r="BV341" s="27" t="n">
        <f aca="false">IFERROR(IRR(BP341:BU341,0.1),NA())*100</f>
        <v>7.21483103732827</v>
      </c>
    </row>
    <row r="342" customFormat="false" ht="15" hidden="false" customHeight="true" outlineLevel="0" collapsed="false">
      <c r="A342" s="23" t="n">
        <v>341</v>
      </c>
      <c r="B342" s="24" t="n">
        <f aca="true">RAND()</f>
        <v>0.094066466488244</v>
      </c>
      <c r="C342" s="25" t="n">
        <f aca="false">IF(B342&lt;=(Datos!$D$14-Datos!$C$14)/(Datos!$E$14-Datos!$C$14),Datos!$C$14+SQRT((Datos!$E$14-Datos!$C$14)*(Datos!$D$14-Datos!$C$14)*B342),Datos!$E$14-SQRT((Datos!$E$14-Datos!$C$14)*(Datos!$E$14-Datos!$D$14)*(1-B342)))</f>
        <v>66134.0514014229</v>
      </c>
      <c r="D342" s="24" t="n">
        <f aca="true">RAND()</f>
        <v>0.143993553170271</v>
      </c>
      <c r="E342" s="25" t="n">
        <f aca="false">IF(D342&lt;=(Datos!$D$15-Datos!$C$15)/(Datos!$E$15-Datos!$C$15),Datos!$C$15+SQRT((Datos!$E$15-Datos!$C$15)*(Datos!$D$15-Datos!$C$15)*D342),Datos!$E$15-SQRT((Datos!$E$15-Datos!$C$15)*(Datos!$E$15-Datos!$D$15)*(1-D342)))</f>
        <v>28286.2617801646</v>
      </c>
      <c r="F342" s="24" t="n">
        <f aca="true">RAND()</f>
        <v>0.129134740641845</v>
      </c>
      <c r="G342" s="25" t="n">
        <f aca="false">IF(F342&lt;=(Datos!$D$19-Datos!$C$19)/(Datos!$E$19-Datos!$C$19),Datos!$C$19+SQRT((Datos!$E$19-Datos!$C$19)*(Datos!$D$19-Datos!$C$19)*F342),Datos!$E$19-SQRT((Datos!$E$19-Datos!$C$19)*(Datos!$E$19-Datos!$D$19)*(1-F342)))</f>
        <v>34401.1601988881</v>
      </c>
      <c r="H342" s="24" t="n">
        <f aca="true">RAND()</f>
        <v>0.55602923411512</v>
      </c>
      <c r="I342" s="25" t="n">
        <f aca="false">IF(H342&lt;=(Datos!$D$19-Datos!$C$19)/(Datos!$E$19-Datos!$C$19),Datos!$C$19+SQRT((Datos!$E$19-Datos!$C$19)*(Datos!$D$19-Datos!$C$19)*H342),Datos!$E$19-SQRT((Datos!$E$19-Datos!$C$19)*(Datos!$E$19-Datos!$D$19)*(1-H342)))</f>
        <v>39132.6001290579</v>
      </c>
      <c r="J342" s="24" t="n">
        <f aca="true">RAND()</f>
        <v>0.0270174729540075</v>
      </c>
      <c r="K342" s="25" t="n">
        <f aca="false">IF(J342&lt;=(Datos!$D$19-Datos!$C$19)/(Datos!$E$19-Datos!$C$19),Datos!$C$19+SQRT((Datos!$E$19-Datos!$C$19)*(Datos!$D$19-Datos!$C$19)*J342),Datos!$E$19-SQRT((Datos!$E$19-Datos!$C$19)*(Datos!$E$19-Datos!$D$19)*(1-J342)))</f>
        <v>32013.1122529807</v>
      </c>
      <c r="L342" s="24" t="n">
        <f aca="true">RAND()</f>
        <v>0.937289754502867</v>
      </c>
      <c r="M342" s="25" t="n">
        <f aca="false">IF(L342&lt;=(Datos!$D$19-Datos!$C$19)/(Datos!$E$19-Datos!$C$19),Datos!$C$19+SQRT((Datos!$E$19-Datos!$C$19)*(Datos!$D$19-Datos!$C$19)*L342),Datos!$E$19-SQRT((Datos!$E$19-Datos!$C$19)*(Datos!$E$19-Datos!$D$19)*(1-L342)))</f>
        <v>42831.2979890531</v>
      </c>
      <c r="N342" s="24" t="n">
        <f aca="true">RAND()</f>
        <v>0.3476778583793</v>
      </c>
      <c r="O342" s="25" t="n">
        <f aca="false">IF(N342&lt;=(Datos!$D$19-Datos!$C$19)/(Datos!$E$19-Datos!$C$19),Datos!$C$19+SQRT((Datos!$E$19-Datos!$C$19)*(Datos!$D$19-Datos!$C$19)*N342),Datos!$E$19-SQRT((Datos!$E$19-Datos!$C$19)*(Datos!$E$19-Datos!$D$19)*(1-N342)))</f>
        <v>37221.6119223408</v>
      </c>
      <c r="P342" s="24" t="n">
        <f aca="true">RAND()</f>
        <v>0.0909583638304672</v>
      </c>
      <c r="Q342" s="26" t="n">
        <f aca="false">IF(P342&lt;=(Datos!$D$23-Datos!$C$23)/(Datos!$E$23-Datos!$C$23),Datos!$C$23+SQRT((Datos!$E$23-Datos!$C$23)*(Datos!$D$23-Datos!$C$23)*P342),Datos!$E$23-SQRT((Datos!$E$23-Datos!$C$23)*(Datos!$E$23-Datos!$D$23)*(1-P342)))</f>
        <v>0.132795509169034</v>
      </c>
      <c r="R342" s="24" t="n">
        <f aca="true">RAND()</f>
        <v>0.528991146625898</v>
      </c>
      <c r="S342" s="26" t="n">
        <f aca="false">IF(R342&lt;=(Datos!$D$24-Datos!$C$24)/(Datos!$E$24-Datos!$C$24),Datos!$C$24+SQRT((Datos!$E$24-Datos!$C$24)*(Datos!$D$24-Datos!$C$24)*R342),Datos!$E$24-SQRT((Datos!$E$24-Datos!$C$24)*(Datos!$E$24-Datos!$D$24)*(1-R342)))</f>
        <v>0.150882721004988</v>
      </c>
      <c r="T342" s="24" t="n">
        <f aca="true">RAND()</f>
        <v>0.941786611000862</v>
      </c>
      <c r="U342" s="26" t="n">
        <f aca="false">IF(T342&lt;=(Datos!$D$25-Datos!$C$25)/(Datos!$E$25-Datos!$C$25),Datos!$C$25+SQRT((Datos!$E$25-Datos!$C$25)*(Datos!$D$25-Datos!$C$25)*T342),Datos!$E$25-SQRT((Datos!$E$25-Datos!$C$25)*(Datos!$E$25-Datos!$D$25)*(1-T342)))</f>
        <v>0.207232952996186</v>
      </c>
      <c r="V342" s="24" t="n">
        <f aca="true">RAND()</f>
        <v>0.427359542985576</v>
      </c>
      <c r="W342" s="26" t="n">
        <f aca="false">IF(V342&lt;=(Datos!$D$26-Datos!$C$26)/(Datos!$E$26-Datos!$C$26),Datos!$C$26+SQRT((Datos!$E$26-Datos!$C$26)*(Datos!$D$26-Datos!$C$26)*V342),Datos!$E$26-SQRT((Datos!$E$26-Datos!$C$26)*(Datos!$E$26-Datos!$D$26)*(1-V342)))</f>
        <v>0.205231243042156</v>
      </c>
      <c r="X342" s="24" t="n">
        <f aca="true">RAND()</f>
        <v>0.0697981926191465</v>
      </c>
      <c r="Y342" s="26" t="n">
        <f aca="false">IF(X342&lt;=(Datos!$D$27-Datos!$C$27)/(Datos!$E$27-Datos!$C$27),Datos!$C$27+SQRT((Datos!$E$27-Datos!$C$27)*(Datos!$D$27-Datos!$C$27)*X342),Datos!$E$27-SQRT((Datos!$E$27-Datos!$C$27)*(Datos!$E$27-Datos!$D$27)*(1-X342)))</f>
        <v>0.203727895689861</v>
      </c>
      <c r="Z342" s="24" t="n">
        <f aca="false">(1+Q342)</f>
        <v>1.13279550916903</v>
      </c>
      <c r="AA342" s="24" t="n">
        <f aca="false">Z342*(1+S342)</f>
        <v>1.30371477793469</v>
      </c>
      <c r="AB342" s="24" t="n">
        <f aca="false">AA342*(1+U342)</f>
        <v>1.57388744123086</v>
      </c>
      <c r="AC342" s="24" t="n">
        <f aca="false">AB342*(1+W342)</f>
        <v>1.89689831720311</v>
      </c>
      <c r="AD342" s="24" t="n">
        <f aca="false">AC342*(1+Y342)</f>
        <v>2.28334941970454</v>
      </c>
      <c r="AE342" s="23" t="n">
        <f aca="false">E342*Q342</f>
        <v>3756.28853558555</v>
      </c>
      <c r="AF342" s="23" t="n">
        <f aca="false">AE342*(1+S342)</f>
        <v>4323.04757071453</v>
      </c>
      <c r="AG342" s="23" t="n">
        <f aca="false">AF342*(1+U342)</f>
        <v>5218.9254847367</v>
      </c>
      <c r="AH342" s="23" t="n">
        <f aca="false">AG342*(1+W342)</f>
        <v>6290.0120493136</v>
      </c>
      <c r="AI342" s="23" t="n">
        <f aca="false">AH342*(1+Y342)</f>
        <v>7571.46296798412</v>
      </c>
      <c r="AJ342" s="25" t="n">
        <f aca="false">G342*Z342</f>
        <v>38969.479783505</v>
      </c>
      <c r="AK342" s="25" t="n">
        <f aca="false">I342*AA342</f>
        <v>51017.7490872617</v>
      </c>
      <c r="AL342" s="25" t="n">
        <f aca="false">K342*AB342</f>
        <v>50385.0353296802</v>
      </c>
      <c r="AM342" s="25" t="n">
        <f aca="false">M342*AC342</f>
        <v>81246.6170790598</v>
      </c>
      <c r="AN342" s="25" t="n">
        <f aca="false">O342*AD342</f>
        <v>84989.9459833444</v>
      </c>
      <c r="AO342" s="25" t="n">
        <f aca="false">C342/Datos!$D$8</f>
        <v>13226.8102802846</v>
      </c>
      <c r="AP342" s="25" t="n">
        <f aca="false">AJ342-AO342</f>
        <v>25742.6695032204</v>
      </c>
      <c r="AQ342" s="25" t="n">
        <f aca="false">AK342-AO342</f>
        <v>37790.9388069771</v>
      </c>
      <c r="AR342" s="25" t="n">
        <f aca="false">AL342-AO342</f>
        <v>37158.2250493956</v>
      </c>
      <c r="AS342" s="25" t="n">
        <f aca="false">AM342-AO342</f>
        <v>68019.8067987753</v>
      </c>
      <c r="AT342" s="25" t="n">
        <f aca="false">AN342-AO342</f>
        <v>71763.1357030598</v>
      </c>
      <c r="AU342" s="25" t="n">
        <f aca="false">AP342*Datos!$D$6</f>
        <v>12871.3347516102</v>
      </c>
      <c r="AV342" s="25" t="n">
        <f aca="false">AQ342*Datos!$D$6</f>
        <v>18895.4694034885</v>
      </c>
      <c r="AW342" s="25" t="n">
        <f aca="false">AR342*Datos!$D$6</f>
        <v>18579.1125246978</v>
      </c>
      <c r="AX342" s="25" t="n">
        <f aca="false">AS342*Datos!$D$6</f>
        <v>34009.9033993876</v>
      </c>
      <c r="AY342" s="25" t="n">
        <f aca="false">AT342*Datos!$D$6</f>
        <v>35881.5678515299</v>
      </c>
      <c r="AZ342" s="25" t="n">
        <f aca="false">AJ342-AU342-AE342</f>
        <v>22341.8564963092</v>
      </c>
      <c r="BA342" s="25" t="n">
        <f aca="false">AK342-AV342-AF342</f>
        <v>27799.2321130586</v>
      </c>
      <c r="BB342" s="25" t="n">
        <f aca="false">AL342-AW342-AG342</f>
        <v>26586.9973202457</v>
      </c>
      <c r="BC342" s="25" t="n">
        <f aca="false">AM342-AX342-AH342</f>
        <v>40946.7016303586</v>
      </c>
      <c r="BD342" s="25" t="n">
        <f aca="false">AN342-AY342-AI342</f>
        <v>41536.9151638303</v>
      </c>
      <c r="BE342" s="25" t="n">
        <f aca="false">AZ342/Z342</f>
        <v>19722.7622421439</v>
      </c>
      <c r="BF342" s="25" t="n">
        <f aca="false">BA342/AA342</f>
        <v>21323.0935044684</v>
      </c>
      <c r="BG342" s="25" t="n">
        <f aca="false">BB342/AB342</f>
        <v>16892.5659000451</v>
      </c>
      <c r="BH342" s="25" t="n">
        <f aca="false">BC342/AC342</f>
        <v>21586.1341954969</v>
      </c>
      <c r="BI342" s="25" t="n">
        <f aca="false">BD342/AD342</f>
        <v>18191.2215473378</v>
      </c>
      <c r="BJ342" s="25" t="n">
        <f aca="false">E342*AD342</f>
        <v>64587.4194213494</v>
      </c>
      <c r="BK342" s="25" t="n">
        <f aca="false">0.2*C342*AD342</f>
        <v>30201.4295780298</v>
      </c>
      <c r="BL342" s="25" t="n">
        <f aca="false">BJ342+BK342</f>
        <v>94788.8489993791</v>
      </c>
      <c r="BM342" s="25" t="n">
        <f aca="false">BK342*Datos!$D$6</f>
        <v>15100.7147890149</v>
      </c>
      <c r="BN342" s="25" t="n">
        <f aca="false">BL342-BM342</f>
        <v>79688.1342103642</v>
      </c>
      <c r="BO342" s="25" t="n">
        <f aca="false">BN342/AD342</f>
        <v>34899.6669203068</v>
      </c>
      <c r="BP342" s="25" t="n">
        <f aca="false">-(C342+E342)</f>
        <v>-94420.3131815874</v>
      </c>
      <c r="BQ342" s="25" t="n">
        <f aca="false">BE342</f>
        <v>19722.7622421439</v>
      </c>
      <c r="BR342" s="25" t="n">
        <f aca="false">BF342</f>
        <v>21323.0935044684</v>
      </c>
      <c r="BS342" s="25" t="n">
        <f aca="false">BG342</f>
        <v>16892.5659000451</v>
      </c>
      <c r="BT342" s="25" t="n">
        <f aca="false">BH342</f>
        <v>21586.1341954969</v>
      </c>
      <c r="BU342" s="25" t="n">
        <f aca="false">BI342+BO342</f>
        <v>53090.8884676446</v>
      </c>
      <c r="BV342" s="27" t="n">
        <f aca="false">IFERROR(IRR(BP342:BU342,0.1),NA())*100</f>
        <v>10.5416413522441</v>
      </c>
    </row>
    <row r="343" customFormat="false" ht="15" hidden="false" customHeight="true" outlineLevel="0" collapsed="false">
      <c r="A343" s="23" t="n">
        <v>342</v>
      </c>
      <c r="B343" s="24" t="n">
        <f aca="true">RAND()</f>
        <v>0.960357899913042</v>
      </c>
      <c r="C343" s="25" t="n">
        <f aca="false">IF(B343&lt;=(Datos!$D$14-Datos!$C$14)/(Datos!$E$14-Datos!$C$14),Datos!$C$14+SQRT((Datos!$E$14-Datos!$C$14)*(Datos!$D$14-Datos!$C$14)*B343),Datos!$E$14-SQRT((Datos!$E$14-Datos!$C$14)*(Datos!$E$14-Datos!$D$14)*(1-B343)))</f>
        <v>93102.8614553316</v>
      </c>
      <c r="D343" s="24" t="n">
        <f aca="true">RAND()</f>
        <v>0.951568952420926</v>
      </c>
      <c r="E343" s="25" t="n">
        <f aca="false">IF(D343&lt;=(Datos!$D$15-Datos!$C$15)/(Datos!$E$15-Datos!$C$15),Datos!$C$15+SQRT((Datos!$E$15-Datos!$C$15)*(Datos!$D$15-Datos!$C$15)*D343),Datos!$E$15-SQRT((Datos!$E$15-Datos!$C$15)*(Datos!$E$15-Datos!$D$15)*(1-D343)))</f>
        <v>37304.6972086867</v>
      </c>
      <c r="F343" s="24" t="n">
        <f aca="true">RAND()</f>
        <v>0.870878076517372</v>
      </c>
      <c r="G343" s="25" t="n">
        <f aca="false">IF(F343&lt;=(Datos!$D$19-Datos!$C$19)/(Datos!$E$19-Datos!$C$19),Datos!$C$19+SQRT((Datos!$E$19-Datos!$C$19)*(Datos!$D$19-Datos!$C$19)*F343),Datos!$E$19-SQRT((Datos!$E$19-Datos!$C$19)*(Datos!$E$19-Datos!$D$19)*(1-F343)))</f>
        <v>41888.0642260488</v>
      </c>
      <c r="H343" s="24" t="n">
        <f aca="true">RAND()</f>
        <v>0.732397294840931</v>
      </c>
      <c r="I343" s="25" t="n">
        <f aca="false">IF(H343&lt;=(Datos!$D$19-Datos!$C$19)/(Datos!$E$19-Datos!$C$19),Datos!$C$19+SQRT((Datos!$E$19-Datos!$C$19)*(Datos!$D$19-Datos!$C$19)*H343),Datos!$E$19-SQRT((Datos!$E$19-Datos!$C$19)*(Datos!$E$19-Datos!$D$19)*(1-H343)))</f>
        <v>40520.0219992806</v>
      </c>
      <c r="J343" s="24" t="n">
        <f aca="true">RAND()</f>
        <v>0.880214498343239</v>
      </c>
      <c r="K343" s="25" t="n">
        <f aca="false">IF(J343&lt;=(Datos!$D$19-Datos!$C$19)/(Datos!$E$19-Datos!$C$19),Datos!$C$19+SQRT((Datos!$E$19-Datos!$C$19)*(Datos!$D$19-Datos!$C$19)*J343),Datos!$E$19-SQRT((Datos!$E$19-Datos!$C$19)*(Datos!$E$19-Datos!$D$19)*(1-J343)))</f>
        <v>42002.6824285276</v>
      </c>
      <c r="L343" s="24" t="n">
        <f aca="true">RAND()</f>
        <v>0.447061021925038</v>
      </c>
      <c r="M343" s="25" t="n">
        <f aca="false">IF(L343&lt;=(Datos!$D$19-Datos!$C$19)/(Datos!$E$19-Datos!$C$19),Datos!$C$19+SQRT((Datos!$E$19-Datos!$C$19)*(Datos!$D$19-Datos!$C$19)*L343),Datos!$E$19-SQRT((Datos!$E$19-Datos!$C$19)*(Datos!$E$19-Datos!$D$19)*(1-L343)))</f>
        <v>38188.9653368882</v>
      </c>
      <c r="N343" s="24" t="n">
        <f aca="true">RAND()</f>
        <v>0.941228939119133</v>
      </c>
      <c r="O343" s="25" t="n">
        <f aca="false">IF(N343&lt;=(Datos!$D$19-Datos!$C$19)/(Datos!$E$19-Datos!$C$19),Datos!$C$19+SQRT((Datos!$E$19-Datos!$C$19)*(Datos!$D$19-Datos!$C$19)*N343),Datos!$E$19-SQRT((Datos!$E$19-Datos!$C$19)*(Datos!$E$19-Datos!$D$19)*(1-N343)))</f>
        <v>42900.5168335838</v>
      </c>
      <c r="P343" s="24" t="n">
        <f aca="true">RAND()</f>
        <v>0.0951459075965536</v>
      </c>
      <c r="Q343" s="26" t="n">
        <f aca="false">IF(P343&lt;=(Datos!$D$23-Datos!$C$23)/(Datos!$E$23-Datos!$C$23),Datos!$C$23+SQRT((Datos!$E$23-Datos!$C$23)*(Datos!$D$23-Datos!$C$23)*P343),Datos!$E$23-SQRT((Datos!$E$23-Datos!$C$23)*(Datos!$E$23-Datos!$D$23)*(1-P343)))</f>
        <v>0.133086735027263</v>
      </c>
      <c r="R343" s="24" t="n">
        <f aca="true">RAND()</f>
        <v>0.141147314908743</v>
      </c>
      <c r="S343" s="26" t="n">
        <f aca="false">IF(R343&lt;=(Datos!$D$24-Datos!$C$24)/(Datos!$E$24-Datos!$C$24),Datos!$C$24+SQRT((Datos!$E$24-Datos!$C$24)*(Datos!$D$24-Datos!$C$24)*R343),Datos!$E$24-SQRT((Datos!$E$24-Datos!$C$24)*(Datos!$E$24-Datos!$D$24)*(1-R343)))</f>
        <v>0.135939421784862</v>
      </c>
      <c r="T343" s="24" t="n">
        <f aca="true">RAND()</f>
        <v>0.845946367665136</v>
      </c>
      <c r="U343" s="26" t="n">
        <f aca="false">IF(T343&lt;=(Datos!$D$25-Datos!$C$25)/(Datos!$E$25-Datos!$C$25),Datos!$C$25+SQRT((Datos!$E$25-Datos!$C$25)*(Datos!$D$25-Datos!$C$25)*T343),Datos!$E$25-SQRT((Datos!$E$25-Datos!$C$25)*(Datos!$E$25-Datos!$D$25)*(1-T343)))</f>
        <v>0.199231028659618</v>
      </c>
      <c r="V343" s="24" t="n">
        <f aca="true">RAND()</f>
        <v>0.252461225070694</v>
      </c>
      <c r="W343" s="26" t="n">
        <f aca="false">IF(V343&lt;=(Datos!$D$26-Datos!$C$26)/(Datos!$E$26-Datos!$C$26),Datos!$C$26+SQRT((Datos!$E$26-Datos!$C$26)*(Datos!$D$26-Datos!$C$26)*V343),Datos!$E$26-SQRT((Datos!$E$26-Datos!$C$26)*(Datos!$E$26-Datos!$D$26)*(1-V343)))</f>
        <v>0.198800151996699</v>
      </c>
      <c r="X343" s="24" t="n">
        <f aca="true">RAND()</f>
        <v>0.450515185927543</v>
      </c>
      <c r="Y343" s="26" t="n">
        <f aca="false">IF(X343&lt;=(Datos!$D$27-Datos!$C$27)/(Datos!$E$27-Datos!$C$27),Datos!$C$27+SQRT((Datos!$E$27-Datos!$C$27)*(Datos!$D$27-Datos!$C$27)*X343),Datos!$E$27-SQRT((Datos!$E$27-Datos!$C$27)*(Datos!$E$27-Datos!$D$27)*(1-X343)))</f>
        <v>0.225527823652884</v>
      </c>
      <c r="Z343" s="24" t="n">
        <f aca="false">(1+Q343)</f>
        <v>1.13308673502726</v>
      </c>
      <c r="AA343" s="24" t="n">
        <f aca="false">Z343*(1+S343)</f>
        <v>1.28711789061897</v>
      </c>
      <c r="AB343" s="24" t="n">
        <f aca="false">AA343*(1+U343)</f>
        <v>1.54355171197318</v>
      </c>
      <c r="AC343" s="24" t="n">
        <f aca="false">AB343*(1+W343)</f>
        <v>1.85041002692821</v>
      </c>
      <c r="AD343" s="24" t="n">
        <f aca="false">AC343*(1+Y343)</f>
        <v>2.26772897316681</v>
      </c>
      <c r="AE343" s="23" t="n">
        <f aca="false">E343*Q343</f>
        <v>4964.76035268478</v>
      </c>
      <c r="AF343" s="23" t="n">
        <f aca="false">AE343*(1+S343)</f>
        <v>5639.66700432915</v>
      </c>
      <c r="AG343" s="23" t="n">
        <f aca="false">AF343*(1+U343)</f>
        <v>6763.26366289935</v>
      </c>
      <c r="AH343" s="23" t="n">
        <f aca="false">AG343*(1+W343)</f>
        <v>8107.80150707749</v>
      </c>
      <c r="AI343" s="23" t="n">
        <f aca="false">AH343*(1+Y343)</f>
        <v>9936.33633557826</v>
      </c>
      <c r="AJ343" s="25" t="n">
        <f aca="false">G343*Z343</f>
        <v>47462.809930506</v>
      </c>
      <c r="AK343" s="25" t="n">
        <f aca="false">I343*AA343</f>
        <v>52154.0452435481</v>
      </c>
      <c r="AL343" s="25" t="n">
        <f aca="false">K343*AB343</f>
        <v>64833.3123700197</v>
      </c>
      <c r="AM343" s="25" t="n">
        <f aca="false">M343*AC343</f>
        <v>70665.2443773918</v>
      </c>
      <c r="AN343" s="25" t="n">
        <f aca="false">O343*AD343</f>
        <v>97286.7449873484</v>
      </c>
      <c r="AO343" s="25" t="n">
        <f aca="false">C343/Datos!$D$8</f>
        <v>18620.5722910663</v>
      </c>
      <c r="AP343" s="25" t="n">
        <f aca="false">AJ343-AO343</f>
        <v>28842.2376394396</v>
      </c>
      <c r="AQ343" s="25" t="n">
        <f aca="false">AK343-AO343</f>
        <v>33533.4729524818</v>
      </c>
      <c r="AR343" s="25" t="n">
        <f aca="false">AL343-AO343</f>
        <v>46212.7400789533</v>
      </c>
      <c r="AS343" s="25" t="n">
        <f aca="false">AM343-AO343</f>
        <v>52044.6720863255</v>
      </c>
      <c r="AT343" s="25" t="n">
        <f aca="false">AN343-AO343</f>
        <v>78666.1726962821</v>
      </c>
      <c r="AU343" s="25" t="n">
        <f aca="false">AP343*Datos!$D$6</f>
        <v>14421.1188197198</v>
      </c>
      <c r="AV343" s="25" t="n">
        <f aca="false">AQ343*Datos!$D$6</f>
        <v>16766.7364762409</v>
      </c>
      <c r="AW343" s="25" t="n">
        <f aca="false">AR343*Datos!$D$6</f>
        <v>23106.3700394767</v>
      </c>
      <c r="AX343" s="25" t="n">
        <f aca="false">AS343*Datos!$D$6</f>
        <v>26022.3360431627</v>
      </c>
      <c r="AY343" s="25" t="n">
        <f aca="false">AT343*Datos!$D$6</f>
        <v>39333.086348141</v>
      </c>
      <c r="AZ343" s="25" t="n">
        <f aca="false">AJ343-AU343-AE343</f>
        <v>28076.9307581014</v>
      </c>
      <c r="BA343" s="25" t="n">
        <f aca="false">AK343-AV343-AF343</f>
        <v>29747.6417629781</v>
      </c>
      <c r="BB343" s="25" t="n">
        <f aca="false">AL343-AW343-AG343</f>
        <v>34963.6786676436</v>
      </c>
      <c r="BC343" s="25" t="n">
        <f aca="false">AM343-AX343-AH343</f>
        <v>36535.1068271516</v>
      </c>
      <c r="BD343" s="25" t="n">
        <f aca="false">AN343-AY343-AI343</f>
        <v>48017.3223036291</v>
      </c>
      <c r="BE343" s="25" t="n">
        <f aca="false">AZ343/Z343</f>
        <v>24779.1540489844</v>
      </c>
      <c r="BF343" s="25" t="n">
        <f aca="false">BA343/AA343</f>
        <v>23111.8236952426</v>
      </c>
      <c r="BG343" s="25" t="n">
        <f aca="false">BB343/AB343</f>
        <v>22651.4462692981</v>
      </c>
      <c r="BH343" s="25" t="n">
        <f aca="false">BC343/AC343</f>
        <v>19744.3303351539</v>
      </c>
      <c r="BI343" s="25" t="n">
        <f aca="false">BD343/AD343</f>
        <v>21174.1891874206</v>
      </c>
      <c r="BJ343" s="25" t="n">
        <f aca="false">E343*AD343</f>
        <v>84596.9426953539</v>
      </c>
      <c r="BK343" s="25" t="n">
        <f aca="false">0.2*C343*AD343</f>
        <v>42226.4112813982</v>
      </c>
      <c r="BL343" s="25" t="n">
        <f aca="false">BJ343+BK343</f>
        <v>126823.353976752</v>
      </c>
      <c r="BM343" s="25" t="n">
        <f aca="false">BK343*Datos!$D$6</f>
        <v>21113.2056406991</v>
      </c>
      <c r="BN343" s="25" t="n">
        <f aca="false">BL343-BM343</f>
        <v>105710.148336053</v>
      </c>
      <c r="BO343" s="25" t="n">
        <f aca="false">BN343/AD343</f>
        <v>46614.9833542199</v>
      </c>
      <c r="BP343" s="25" t="n">
        <f aca="false">-(C343+E343)</f>
        <v>-130407.558664018</v>
      </c>
      <c r="BQ343" s="25" t="n">
        <f aca="false">BE343</f>
        <v>24779.1540489844</v>
      </c>
      <c r="BR343" s="25" t="n">
        <f aca="false">BF343</f>
        <v>23111.8236952426</v>
      </c>
      <c r="BS343" s="25" t="n">
        <f aca="false">BG343</f>
        <v>22651.4462692981</v>
      </c>
      <c r="BT343" s="25" t="n">
        <f aca="false">BH343</f>
        <v>19744.3303351539</v>
      </c>
      <c r="BU343" s="25" t="n">
        <f aca="false">BI343+BO343</f>
        <v>67789.1725416405</v>
      </c>
      <c r="BV343" s="27" t="n">
        <f aca="false">IFERROR(IRR(BP343:BU343,0.1),NA())*100</f>
        <v>5.72374258062977</v>
      </c>
    </row>
    <row r="344" customFormat="false" ht="15" hidden="false" customHeight="true" outlineLevel="0" collapsed="false">
      <c r="A344" s="23" t="n">
        <v>343</v>
      </c>
      <c r="B344" s="24" t="n">
        <f aca="true">RAND()</f>
        <v>0.446005449311653</v>
      </c>
      <c r="C344" s="25" t="n">
        <f aca="false">IF(B344&lt;=(Datos!$D$14-Datos!$C$14)/(Datos!$E$14-Datos!$C$14),Datos!$C$14+SQRT((Datos!$E$14-Datos!$C$14)*(Datos!$D$14-Datos!$C$14)*B344),Datos!$E$14-SQRT((Datos!$E$14-Datos!$C$14)*(Datos!$E$14-Datos!$D$14)*(1-B344)))</f>
        <v>74216.4110173541</v>
      </c>
      <c r="D344" s="24" t="n">
        <f aca="true">RAND()</f>
        <v>0.0394661656346447</v>
      </c>
      <c r="E344" s="25" t="n">
        <f aca="false">IF(D344&lt;=(Datos!$D$15-Datos!$C$15)/(Datos!$E$15-Datos!$C$15),Datos!$C$15+SQRT((Datos!$E$15-Datos!$C$15)*(Datos!$D$15-Datos!$C$15)*D344),Datos!$E$15-SQRT((Datos!$E$15-Datos!$C$15)*(Datos!$E$15-Datos!$D$15)*(1-D344)))</f>
        <v>26720.4541326633</v>
      </c>
      <c r="F344" s="24" t="n">
        <f aca="true">RAND()</f>
        <v>0.385445829703319</v>
      </c>
      <c r="G344" s="25" t="n">
        <f aca="false">IF(F344&lt;=(Datos!$D$19-Datos!$C$19)/(Datos!$E$19-Datos!$C$19),Datos!$C$19+SQRT((Datos!$E$19-Datos!$C$19)*(Datos!$D$19-Datos!$C$19)*F344),Datos!$E$19-SQRT((Datos!$E$19-Datos!$C$19)*(Datos!$E$19-Datos!$D$19)*(1-F344)))</f>
        <v>37603.7408198529</v>
      </c>
      <c r="H344" s="24" t="n">
        <f aca="true">RAND()</f>
        <v>0.833670601319912</v>
      </c>
      <c r="I344" s="25" t="n">
        <f aca="false">IF(H344&lt;=(Datos!$D$19-Datos!$C$19)/(Datos!$E$19-Datos!$C$19),Datos!$C$19+SQRT((Datos!$E$19-Datos!$C$19)*(Datos!$D$19-Datos!$C$19)*H344),Datos!$E$19-SQRT((Datos!$E$19-Datos!$C$19)*(Datos!$E$19-Datos!$D$19)*(1-H344)))</f>
        <v>41468.0451728531</v>
      </c>
      <c r="J344" s="24" t="n">
        <f aca="true">RAND()</f>
        <v>0.445782606297139</v>
      </c>
      <c r="K344" s="25" t="n">
        <f aca="false">IF(J344&lt;=(Datos!$D$19-Datos!$C$19)/(Datos!$E$19-Datos!$C$19),Datos!$C$19+SQRT((Datos!$E$19-Datos!$C$19)*(Datos!$D$19-Datos!$C$19)*J344),Datos!$E$19-SQRT((Datos!$E$19-Datos!$C$19)*(Datos!$E$19-Datos!$D$19)*(1-J344)))</f>
        <v>38177.2483724399</v>
      </c>
      <c r="L344" s="24" t="n">
        <f aca="true">RAND()</f>
        <v>0.827067171309372</v>
      </c>
      <c r="M344" s="25" t="n">
        <f aca="false">IF(L344&lt;=(Datos!$D$19-Datos!$C$19)/(Datos!$E$19-Datos!$C$19),Datos!$C$19+SQRT((Datos!$E$19-Datos!$C$19)*(Datos!$D$19-Datos!$C$19)*L344),Datos!$E$19-SQRT((Datos!$E$19-Datos!$C$19)*(Datos!$E$19-Datos!$D$19)*(1-L344)))</f>
        <v>41398.616633598</v>
      </c>
      <c r="N344" s="24" t="n">
        <f aca="true">RAND()</f>
        <v>0.876190121925208</v>
      </c>
      <c r="O344" s="25" t="n">
        <f aca="false">IF(N344&lt;=(Datos!$D$19-Datos!$C$19)/(Datos!$E$19-Datos!$C$19),Datos!$C$19+SQRT((Datos!$E$19-Datos!$C$19)*(Datos!$D$19-Datos!$C$19)*N344),Datos!$E$19-SQRT((Datos!$E$19-Datos!$C$19)*(Datos!$E$19-Datos!$D$19)*(1-N344)))</f>
        <v>41952.7486392473</v>
      </c>
      <c r="P344" s="24" t="n">
        <f aca="true">RAND()</f>
        <v>0.225919740890764</v>
      </c>
      <c r="Q344" s="26" t="n">
        <f aca="false">IF(P344&lt;=(Datos!$D$23-Datos!$C$23)/(Datos!$E$23-Datos!$C$23),Datos!$C$23+SQRT((Datos!$E$23-Datos!$C$23)*(Datos!$D$23-Datos!$C$23)*P344),Datos!$E$23-SQRT((Datos!$E$23-Datos!$C$23)*(Datos!$E$23-Datos!$D$23)*(1-P344)))</f>
        <v>0.140165701911993</v>
      </c>
      <c r="R344" s="24" t="n">
        <f aca="true">RAND()</f>
        <v>0.141241903378996</v>
      </c>
      <c r="S344" s="26" t="n">
        <f aca="false">IF(R344&lt;=(Datos!$D$24-Datos!$C$24)/(Datos!$E$24-Datos!$C$24),Datos!$C$24+SQRT((Datos!$E$24-Datos!$C$24)*(Datos!$D$24-Datos!$C$24)*R344),Datos!$E$24-SQRT((Datos!$E$24-Datos!$C$24)*(Datos!$E$24-Datos!$D$24)*(1-R344)))</f>
        <v>0.135944761712932</v>
      </c>
      <c r="T344" s="24" t="n">
        <f aca="true">RAND()</f>
        <v>0.153274649330562</v>
      </c>
      <c r="U344" s="26" t="n">
        <f aca="false">IF(T344&lt;=(Datos!$D$25-Datos!$C$25)/(Datos!$E$25-Datos!$C$25),Datos!$C$25+SQRT((Datos!$E$25-Datos!$C$25)*(Datos!$D$25-Datos!$C$25)*T344),Datos!$E$25-SQRT((Datos!$E$25-Datos!$C$25)*(Datos!$E$25-Datos!$D$25)*(1-T344)))</f>
        <v>0.167940924268113</v>
      </c>
      <c r="V344" s="24" t="n">
        <f aca="true">RAND()</f>
        <v>0.227968811345422</v>
      </c>
      <c r="W344" s="26" t="n">
        <f aca="false">IF(V344&lt;=(Datos!$D$26-Datos!$C$26)/(Datos!$E$26-Datos!$C$26),Datos!$C$26+SQRT((Datos!$E$26-Datos!$C$26)*(Datos!$D$26-Datos!$C$26)*V344),Datos!$E$26-SQRT((Datos!$E$26-Datos!$C$26)*(Datos!$E$26-Datos!$D$26)*(1-V344)))</f>
        <v>0.197864947127926</v>
      </c>
      <c r="X344" s="24" t="n">
        <f aca="true">RAND()</f>
        <v>0.707050936185678</v>
      </c>
      <c r="Y344" s="26" t="n">
        <f aca="false">IF(X344&lt;=(Datos!$D$27-Datos!$C$27)/(Datos!$E$27-Datos!$C$27),Datos!$C$27+SQRT((Datos!$E$27-Datos!$C$27)*(Datos!$D$27-Datos!$C$27)*X344),Datos!$E$27-SQRT((Datos!$E$27-Datos!$C$27)*(Datos!$E$27-Datos!$D$27)*(1-X344)))</f>
        <v>0.240226579923304</v>
      </c>
      <c r="Z344" s="24" t="n">
        <f aca="false">(1+Q344)</f>
        <v>1.14016570191199</v>
      </c>
      <c r="AA344" s="24" t="n">
        <f aca="false">Z344*(1+S344)</f>
        <v>1.29516525657168</v>
      </c>
      <c r="AB344" s="24" t="n">
        <f aca="false">AA344*(1+U344)</f>
        <v>1.51267650684027</v>
      </c>
      <c r="AC344" s="24" t="n">
        <f aca="false">AB344*(1+W344)</f>
        <v>1.81198216388788</v>
      </c>
      <c r="AD344" s="24" t="n">
        <f aca="false">AC344*(1+Y344)</f>
        <v>2.24726844200069</v>
      </c>
      <c r="AE344" s="23" t="n">
        <f aca="false">E344*Q344</f>
        <v>3745.29120891198</v>
      </c>
      <c r="AF344" s="23" t="n">
        <f aca="false">AE344*(1+S344)</f>
        <v>4254.44392985306</v>
      </c>
      <c r="AG344" s="23" t="n">
        <f aca="false">AF344*(1+U344)</f>
        <v>4968.93917567945</v>
      </c>
      <c r="AH344" s="23" t="n">
        <f aca="false">AG344*(1+W344)</f>
        <v>5952.11806295714</v>
      </c>
      <c r="AI344" s="23" t="n">
        <f aca="false">AH344*(1+Y344)</f>
        <v>7381.97502852106</v>
      </c>
      <c r="AJ344" s="25" t="n">
        <f aca="false">G344*Z344</f>
        <v>42874.4955463843</v>
      </c>
      <c r="AK344" s="25" t="n">
        <f aca="false">I344*AA344</f>
        <v>53707.9713658242</v>
      </c>
      <c r="AL344" s="25" t="n">
        <f aca="false">K344*AB344</f>
        <v>57749.8267087959</v>
      </c>
      <c r="AM344" s="25" t="n">
        <f aca="false">M344*AC344</f>
        <v>75013.5549497117</v>
      </c>
      <c r="AN344" s="25" t="n">
        <f aca="false">O344*AD344</f>
        <v>94279.0880721679</v>
      </c>
      <c r="AO344" s="25" t="n">
        <f aca="false">C344/Datos!$D$8</f>
        <v>14843.2822034708</v>
      </c>
      <c r="AP344" s="25" t="n">
        <f aca="false">AJ344-AO344</f>
        <v>28031.2133429135</v>
      </c>
      <c r="AQ344" s="25" t="n">
        <f aca="false">AK344-AO344</f>
        <v>38864.6891623533</v>
      </c>
      <c r="AR344" s="25" t="n">
        <f aca="false">AL344-AO344</f>
        <v>42906.5445053251</v>
      </c>
      <c r="AS344" s="25" t="n">
        <f aca="false">AM344-AO344</f>
        <v>60170.2727462408</v>
      </c>
      <c r="AT344" s="25" t="n">
        <f aca="false">AN344-AO344</f>
        <v>79435.8058686971</v>
      </c>
      <c r="AU344" s="25" t="n">
        <f aca="false">AP344*Datos!$D$6</f>
        <v>14015.6066714567</v>
      </c>
      <c r="AV344" s="25" t="n">
        <f aca="false">AQ344*Datos!$D$6</f>
        <v>19432.3445811767</v>
      </c>
      <c r="AW344" s="25" t="n">
        <f aca="false">AR344*Datos!$D$6</f>
        <v>21453.2722526625</v>
      </c>
      <c r="AX344" s="25" t="n">
        <f aca="false">AS344*Datos!$D$6</f>
        <v>30085.1363731204</v>
      </c>
      <c r="AY344" s="25" t="n">
        <f aca="false">AT344*Datos!$D$6</f>
        <v>39717.9029343485</v>
      </c>
      <c r="AZ344" s="25" t="n">
        <f aca="false">AJ344-AU344-AE344</f>
        <v>25113.5976660156</v>
      </c>
      <c r="BA344" s="25" t="n">
        <f aca="false">AK344-AV344-AF344</f>
        <v>30021.1828547944</v>
      </c>
      <c r="BB344" s="25" t="n">
        <f aca="false">AL344-AW344-AG344</f>
        <v>31327.6152804539</v>
      </c>
      <c r="BC344" s="25" t="n">
        <f aca="false">AM344-AX344-AH344</f>
        <v>38976.3005136341</v>
      </c>
      <c r="BD344" s="25" t="n">
        <f aca="false">AN344-AY344-AI344</f>
        <v>47179.2101092983</v>
      </c>
      <c r="BE344" s="25" t="n">
        <f aca="false">AZ344/Z344</f>
        <v>22026.2700622388</v>
      </c>
      <c r="BF344" s="25" t="n">
        <f aca="false">BA344/AA344</f>
        <v>23179.4226277046</v>
      </c>
      <c r="BG344" s="25" t="n">
        <f aca="false">BB344/AB344</f>
        <v>20710.0560753019</v>
      </c>
      <c r="BH344" s="25" t="n">
        <f aca="false">BC344/AC344</f>
        <v>21510.3113542821</v>
      </c>
      <c r="BI344" s="25" t="n">
        <f aca="false">BD344/AD344</f>
        <v>20994.0251140161</v>
      </c>
      <c r="BJ344" s="25" t="n">
        <f aca="false">E344*AD344</f>
        <v>60048.0333282613</v>
      </c>
      <c r="BK344" s="25" t="n">
        <f aca="false">0.2*C344*AD344</f>
        <v>33356.8396715705</v>
      </c>
      <c r="BL344" s="25" t="n">
        <f aca="false">BJ344+BK344</f>
        <v>93404.8729998318</v>
      </c>
      <c r="BM344" s="25" t="n">
        <f aca="false">BK344*Datos!$D$6</f>
        <v>16678.4198357853</v>
      </c>
      <c r="BN344" s="25" t="n">
        <f aca="false">BL344-BM344</f>
        <v>76726.4531640466</v>
      </c>
      <c r="BO344" s="25" t="n">
        <f aca="false">BN344/AD344</f>
        <v>34142.0952343988</v>
      </c>
      <c r="BP344" s="25" t="n">
        <f aca="false">-(C344+E344)</f>
        <v>-100936.865150017</v>
      </c>
      <c r="BQ344" s="25" t="n">
        <f aca="false">BE344</f>
        <v>22026.2700622388</v>
      </c>
      <c r="BR344" s="25" t="n">
        <f aca="false">BF344</f>
        <v>23179.4226277046</v>
      </c>
      <c r="BS344" s="25" t="n">
        <f aca="false">BG344</f>
        <v>20710.0560753019</v>
      </c>
      <c r="BT344" s="25" t="n">
        <f aca="false">BH344</f>
        <v>21510.3113542821</v>
      </c>
      <c r="BU344" s="25" t="n">
        <f aca="false">BI344+BO344</f>
        <v>55136.1203484148</v>
      </c>
      <c r="BV344" s="27" t="n">
        <f aca="false">IFERROR(IRR(BP344:BU344,0.1),NA())*100</f>
        <v>10.9152179323703</v>
      </c>
    </row>
    <row r="345" customFormat="false" ht="15" hidden="false" customHeight="true" outlineLevel="0" collapsed="false">
      <c r="A345" s="23" t="n">
        <v>344</v>
      </c>
      <c r="B345" s="24" t="n">
        <f aca="true">RAND()</f>
        <v>0.413774812703174</v>
      </c>
      <c r="C345" s="25" t="n">
        <f aca="false">IF(B345&lt;=(Datos!$D$14-Datos!$C$14)/(Datos!$E$14-Datos!$C$14),Datos!$C$14+SQRT((Datos!$E$14-Datos!$C$14)*(Datos!$D$14-Datos!$C$14)*B345),Datos!$E$14-SQRT((Datos!$E$14-Datos!$C$14)*(Datos!$E$14-Datos!$D$14)*(1-B345)))</f>
        <v>73476.9868839117</v>
      </c>
      <c r="D345" s="24" t="n">
        <f aca="true">RAND()</f>
        <v>0.627402304957097</v>
      </c>
      <c r="E345" s="25" t="n">
        <f aca="false">IF(D345&lt;=(Datos!$D$15-Datos!$C$15)/(Datos!$E$15-Datos!$C$15),Datos!$C$15+SQRT((Datos!$E$15-Datos!$C$15)*(Datos!$D$15-Datos!$C$15)*D345),Datos!$E$15-SQRT((Datos!$E$15-Datos!$C$15)*(Datos!$E$15-Datos!$D$15)*(1-D345)))</f>
        <v>32524.061647095</v>
      </c>
      <c r="F345" s="24" t="n">
        <f aca="true">RAND()</f>
        <v>0.924335396584149</v>
      </c>
      <c r="G345" s="25" t="n">
        <f aca="false">IF(F345&lt;=(Datos!$D$19-Datos!$C$19)/(Datos!$E$19-Datos!$C$19),Datos!$C$19+SQRT((Datos!$E$19-Datos!$C$19)*(Datos!$D$19-Datos!$C$19)*F345),Datos!$E$19-SQRT((Datos!$E$19-Datos!$C$19)*(Datos!$E$19-Datos!$D$19)*(1-F345)))</f>
        <v>42617.8066291359</v>
      </c>
      <c r="H345" s="24" t="n">
        <f aca="true">RAND()</f>
        <v>0.699300651577864</v>
      </c>
      <c r="I345" s="25" t="n">
        <f aca="false">IF(H345&lt;=(Datos!$D$19-Datos!$C$19)/(Datos!$E$19-Datos!$C$19),Datos!$C$19+SQRT((Datos!$E$19-Datos!$C$19)*(Datos!$D$19-Datos!$C$19)*H345),Datos!$E$19-SQRT((Datos!$E$19-Datos!$C$19)*(Datos!$E$19-Datos!$D$19)*(1-H345)))</f>
        <v>40251.0578934188</v>
      </c>
      <c r="J345" s="24" t="n">
        <f aca="true">RAND()</f>
        <v>0.832780396567485</v>
      </c>
      <c r="K345" s="25" t="n">
        <f aca="false">IF(J345&lt;=(Datos!$D$19-Datos!$C$19)/(Datos!$E$19-Datos!$C$19),Datos!$C$19+SQRT((Datos!$E$19-Datos!$C$19)*(Datos!$D$19-Datos!$C$19)*J345),Datos!$E$19-SQRT((Datos!$E$19-Datos!$C$19)*(Datos!$E$19-Datos!$D$19)*(1-J345)))</f>
        <v>41458.6061702433</v>
      </c>
      <c r="L345" s="24" t="n">
        <f aca="true">RAND()</f>
        <v>0.594748170112213</v>
      </c>
      <c r="M345" s="25" t="n">
        <f aca="false">IF(L345&lt;=(Datos!$D$19-Datos!$C$19)/(Datos!$E$19-Datos!$C$19),Datos!$C$19+SQRT((Datos!$E$19-Datos!$C$19)*(Datos!$D$19-Datos!$C$19)*L345),Datos!$E$19-SQRT((Datos!$E$19-Datos!$C$19)*(Datos!$E$19-Datos!$D$19)*(1-L345)))</f>
        <v>39445.2223646049</v>
      </c>
      <c r="N345" s="24" t="n">
        <f aca="true">RAND()</f>
        <v>0.710089213337713</v>
      </c>
      <c r="O345" s="25" t="n">
        <f aca="false">IF(N345&lt;=(Datos!$D$19-Datos!$C$19)/(Datos!$E$19-Datos!$C$19),Datos!$C$19+SQRT((Datos!$E$19-Datos!$C$19)*(Datos!$D$19-Datos!$C$19)*N345),Datos!$E$19-SQRT((Datos!$E$19-Datos!$C$19)*(Datos!$E$19-Datos!$D$19)*(1-N345)))</f>
        <v>40337.0278791664</v>
      </c>
      <c r="P345" s="24" t="n">
        <f aca="true">RAND()</f>
        <v>0.457230157379098</v>
      </c>
      <c r="Q345" s="26" t="n">
        <f aca="false">IF(P345&lt;=(Datos!$D$23-Datos!$C$23)/(Datos!$E$23-Datos!$C$23),Datos!$C$23+SQRT((Datos!$E$23-Datos!$C$23)*(Datos!$D$23-Datos!$C$23)*P345),Datos!$E$23-SQRT((Datos!$E$23-Datos!$C$23)*(Datos!$E$23-Datos!$D$23)*(1-P345)))</f>
        <v>0.148688225516444</v>
      </c>
      <c r="R345" s="24" t="n">
        <f aca="true">RAND()</f>
        <v>0.00339713906398608</v>
      </c>
      <c r="S345" s="26" t="n">
        <f aca="false">IF(R345&lt;=(Datos!$D$24-Datos!$C$24)/(Datos!$E$24-Datos!$C$24),Datos!$C$24+SQRT((Datos!$E$24-Datos!$C$24)*(Datos!$D$24-Datos!$C$24)*R345),Datos!$E$24-SQRT((Datos!$E$24-Datos!$C$24)*(Datos!$E$24-Datos!$D$24)*(1-R345)))</f>
        <v>0.122472822337972</v>
      </c>
      <c r="T345" s="24" t="n">
        <f aca="true">RAND()</f>
        <v>0.81368472866297</v>
      </c>
      <c r="U345" s="26" t="n">
        <f aca="false">IF(T345&lt;=(Datos!$D$25-Datos!$C$25)/(Datos!$E$25-Datos!$C$25),Datos!$C$25+SQRT((Datos!$E$25-Datos!$C$25)*(Datos!$D$25-Datos!$C$25)*T345),Datos!$E$25-SQRT((Datos!$E$25-Datos!$C$25)*(Datos!$E$25-Datos!$D$25)*(1-T345)))</f>
        <v>0.197159624351958</v>
      </c>
      <c r="V345" s="24" t="n">
        <f aca="true">RAND()</f>
        <v>0.330307632075768</v>
      </c>
      <c r="W345" s="26" t="n">
        <f aca="false">IF(V345&lt;=(Datos!$D$26-Datos!$C$26)/(Datos!$E$26-Datos!$C$26),Datos!$C$26+SQRT((Datos!$E$26-Datos!$C$26)*(Datos!$D$26-Datos!$C$26)*V345),Datos!$E$26-SQRT((Datos!$E$26-Datos!$C$26)*(Datos!$E$26-Datos!$D$26)*(1-V345)))</f>
        <v>0.201585918497458</v>
      </c>
      <c r="X345" s="24" t="n">
        <f aca="true">RAND()</f>
        <v>0.826128273808564</v>
      </c>
      <c r="Y345" s="26" t="n">
        <f aca="false">IF(X345&lt;=(Datos!$D$27-Datos!$C$27)/(Datos!$E$27-Datos!$C$27),Datos!$C$27+SQRT((Datos!$E$27-Datos!$C$27)*(Datos!$D$27-Datos!$C$27)*X345),Datos!$E$27-SQRT((Datos!$E$27-Datos!$C$27)*(Datos!$E$27-Datos!$D$27)*(1-X345)))</f>
        <v>0.249358405370579</v>
      </c>
      <c r="Z345" s="24" t="n">
        <f aca="false">(1+Q345)</f>
        <v>1.14868822551644</v>
      </c>
      <c r="AA345" s="24" t="n">
        <f aca="false">Z345*(1+S345)</f>
        <v>1.28937131448184</v>
      </c>
      <c r="AB345" s="24" t="n">
        <f aca="false">AA345*(1+U345)</f>
        <v>1.54358327849527</v>
      </c>
      <c r="AC345" s="24" t="n">
        <f aca="false">AB345*(1+W345)</f>
        <v>1.85474793146806</v>
      </c>
      <c r="AD345" s="24" t="n">
        <f aca="false">AC345*(1+Y345)</f>
        <v>2.31724491802331</v>
      </c>
      <c r="AE345" s="23" t="n">
        <f aca="false">E345*Q345</f>
        <v>4835.94501289401</v>
      </c>
      <c r="AF345" s="23" t="n">
        <f aca="false">AE345*(1+S345)</f>
        <v>5428.21684729438</v>
      </c>
      <c r="AG345" s="23" t="n">
        <f aca="false">AF345*(1+U345)</f>
        <v>6498.44204180791</v>
      </c>
      <c r="AH345" s="23" t="n">
        <f aca="false">AG345*(1+W345)</f>
        <v>7808.43644960825</v>
      </c>
      <c r="AI345" s="23" t="n">
        <f aca="false">AH345*(1+Y345)</f>
        <v>9755.53571112007</v>
      </c>
      <c r="AJ345" s="25" t="n">
        <f aca="false">G345*Z345</f>
        <v>48954.5726722251</v>
      </c>
      <c r="AK345" s="25" t="n">
        <f aca="false">I345*AA345</f>
        <v>51898.559425322</v>
      </c>
      <c r="AL345" s="25" t="n">
        <f aca="false">K345*AB345</f>
        <v>63994.8112341085</v>
      </c>
      <c r="AM345" s="25" t="n">
        <f aca="false">M345*AC345</f>
        <v>73160.9445870484</v>
      </c>
      <c r="AN345" s="25" t="n">
        <f aca="false">O345*AD345</f>
        <v>93470.772861163</v>
      </c>
      <c r="AO345" s="25" t="n">
        <f aca="false">C345/Datos!$D$8</f>
        <v>14695.3973767823</v>
      </c>
      <c r="AP345" s="25" t="n">
        <f aca="false">AJ345-AO345</f>
        <v>34259.1752954428</v>
      </c>
      <c r="AQ345" s="25" t="n">
        <f aca="false">AK345-AO345</f>
        <v>37203.1620485397</v>
      </c>
      <c r="AR345" s="25" t="n">
        <f aca="false">AL345-AO345</f>
        <v>49299.4138573261</v>
      </c>
      <c r="AS345" s="25" t="n">
        <f aca="false">AM345-AO345</f>
        <v>58465.5472102661</v>
      </c>
      <c r="AT345" s="25" t="n">
        <f aca="false">AN345-AO345</f>
        <v>78775.3754843806</v>
      </c>
      <c r="AU345" s="25" t="n">
        <f aca="false">AP345*Datos!$D$6</f>
        <v>17129.5876477214</v>
      </c>
      <c r="AV345" s="25" t="n">
        <f aca="false">AQ345*Datos!$D$6</f>
        <v>18601.5810242698</v>
      </c>
      <c r="AW345" s="25" t="n">
        <f aca="false">AR345*Datos!$D$6</f>
        <v>24649.7069286631</v>
      </c>
      <c r="AX345" s="25" t="n">
        <f aca="false">AS345*Datos!$D$6</f>
        <v>29232.773605133</v>
      </c>
      <c r="AY345" s="25" t="n">
        <f aca="false">AT345*Datos!$D$6</f>
        <v>39387.6877421903</v>
      </c>
      <c r="AZ345" s="25" t="n">
        <f aca="false">AJ345-AU345-AE345</f>
        <v>26989.0400116097</v>
      </c>
      <c r="BA345" s="25" t="n">
        <f aca="false">AK345-AV345-AF345</f>
        <v>27868.7615537578</v>
      </c>
      <c r="BB345" s="25" t="n">
        <f aca="false">AL345-AW345-AG345</f>
        <v>32846.6622636375</v>
      </c>
      <c r="BC345" s="25" t="n">
        <f aca="false">AM345-AX345-AH345</f>
        <v>36119.7345323071</v>
      </c>
      <c r="BD345" s="25" t="n">
        <f aca="false">AN345-AY345-AI345</f>
        <v>44327.5494078526</v>
      </c>
      <c r="BE345" s="25" t="n">
        <f aca="false">AZ345/Z345</f>
        <v>23495.5311738096</v>
      </c>
      <c r="BF345" s="25" t="n">
        <f aca="false">BA345/AA345</f>
        <v>21614.2248867677</v>
      </c>
      <c r="BG345" s="25" t="n">
        <f aca="false">BB345/AB345</f>
        <v>21279.4882668445</v>
      </c>
      <c r="BH345" s="25" t="n">
        <f aca="false">BC345/AC345</f>
        <v>19474.201275274</v>
      </c>
      <c r="BI345" s="25" t="n">
        <f aca="false">BD345/AD345</f>
        <v>19129.4191921955</v>
      </c>
      <c r="BJ345" s="25" t="n">
        <f aca="false">E345*AD345</f>
        <v>75366.2165652079</v>
      </c>
      <c r="BK345" s="25" t="n">
        <f aca="false">0.2*C345*AD345</f>
        <v>34052.834889682</v>
      </c>
      <c r="BL345" s="25" t="n">
        <f aca="false">BJ345+BK345</f>
        <v>109419.05145489</v>
      </c>
      <c r="BM345" s="25" t="n">
        <f aca="false">BK345*Datos!$D$6</f>
        <v>17026.417444841</v>
      </c>
      <c r="BN345" s="25" t="n">
        <f aca="false">BL345-BM345</f>
        <v>92392.6340100489</v>
      </c>
      <c r="BO345" s="25" t="n">
        <f aca="false">BN345/AD345</f>
        <v>39871.7603354862</v>
      </c>
      <c r="BP345" s="25" t="n">
        <f aca="false">-(C345+E345)</f>
        <v>-106001.048531007</v>
      </c>
      <c r="BQ345" s="25" t="n">
        <f aca="false">BE345</f>
        <v>23495.5311738096</v>
      </c>
      <c r="BR345" s="25" t="n">
        <f aca="false">BF345</f>
        <v>21614.2248867677</v>
      </c>
      <c r="BS345" s="25" t="n">
        <f aca="false">BG345</f>
        <v>21279.4882668445</v>
      </c>
      <c r="BT345" s="25" t="n">
        <f aca="false">BH345</f>
        <v>19474.201275274</v>
      </c>
      <c r="BU345" s="25" t="n">
        <f aca="false">BI345+BO345</f>
        <v>59001.1795276817</v>
      </c>
      <c r="BV345" s="27" t="n">
        <f aca="false">IFERROR(IRR(BP345:BU345,0.1),NA())*100</f>
        <v>9.72636196010067</v>
      </c>
    </row>
    <row r="346" customFormat="false" ht="15" hidden="false" customHeight="true" outlineLevel="0" collapsed="false">
      <c r="A346" s="23" t="n">
        <v>345</v>
      </c>
      <c r="B346" s="24" t="n">
        <f aca="true">RAND()</f>
        <v>0.532239665198974</v>
      </c>
      <c r="C346" s="25" t="n">
        <f aca="false">IF(B346&lt;=(Datos!$D$14-Datos!$C$14)/(Datos!$E$14-Datos!$C$14),Datos!$C$14+SQRT((Datos!$E$14-Datos!$C$14)*(Datos!$D$14-Datos!$C$14)*B346),Datos!$E$14-SQRT((Datos!$E$14-Datos!$C$14)*(Datos!$E$14-Datos!$D$14)*(1-B346)))</f>
        <v>76307.9675468475</v>
      </c>
      <c r="D346" s="24" t="n">
        <f aca="true">RAND()</f>
        <v>0.306752298800307</v>
      </c>
      <c r="E346" s="25" t="n">
        <f aca="false">IF(D346&lt;=(Datos!$D$15-Datos!$C$15)/(Datos!$E$15-Datos!$C$15),Datos!$C$15+SQRT((Datos!$E$15-Datos!$C$15)*(Datos!$D$15-Datos!$C$15)*D346),Datos!$E$15-SQRT((Datos!$E$15-Datos!$C$15)*(Datos!$E$15-Datos!$D$15)*(1-D346)))</f>
        <v>29796.5010591079</v>
      </c>
      <c r="F346" s="24" t="n">
        <f aca="true">RAND()</f>
        <v>0.99492489159805</v>
      </c>
      <c r="G346" s="25" t="n">
        <f aca="false">IF(F346&lt;=(Datos!$D$19-Datos!$C$19)/(Datos!$E$19-Datos!$C$19),Datos!$C$19+SQRT((Datos!$E$19-Datos!$C$19)*(Datos!$D$19-Datos!$C$19)*F346),Datos!$E$19-SQRT((Datos!$E$19-Datos!$C$19)*(Datos!$E$19-Datos!$D$19)*(1-F346)))</f>
        <v>44383.0452770695</v>
      </c>
      <c r="H346" s="24" t="n">
        <f aca="true">RAND()</f>
        <v>0.829097759971653</v>
      </c>
      <c r="I346" s="25" t="n">
        <f aca="false">IF(H346&lt;=(Datos!$D$19-Datos!$C$19)/(Datos!$E$19-Datos!$C$19),Datos!$C$19+SQRT((Datos!$E$19-Datos!$C$19)*(Datos!$D$19-Datos!$C$19)*H346),Datos!$E$19-SQRT((Datos!$E$19-Datos!$C$19)*(Datos!$E$19-Datos!$D$19)*(1-H346)))</f>
        <v>41419.8229091111</v>
      </c>
      <c r="J346" s="24" t="n">
        <f aca="true">RAND()</f>
        <v>0.878527392823723</v>
      </c>
      <c r="K346" s="25" t="n">
        <f aca="false">IF(J346&lt;=(Datos!$D$19-Datos!$C$19)/(Datos!$E$19-Datos!$C$19),Datos!$C$19+SQRT((Datos!$E$19-Datos!$C$19)*(Datos!$D$19-Datos!$C$19)*J346),Datos!$E$19-SQRT((Datos!$E$19-Datos!$C$19)*(Datos!$E$19-Datos!$D$19)*(1-J346)))</f>
        <v>41981.6485396461</v>
      </c>
      <c r="L346" s="24" t="n">
        <f aca="true">RAND()</f>
        <v>0.452836232065745</v>
      </c>
      <c r="M346" s="25" t="n">
        <f aca="false">IF(L346&lt;=(Datos!$D$19-Datos!$C$19)/(Datos!$E$19-Datos!$C$19),Datos!$C$19+SQRT((Datos!$E$19-Datos!$C$19)*(Datos!$D$19-Datos!$C$19)*L346),Datos!$E$19-SQRT((Datos!$E$19-Datos!$C$19)*(Datos!$E$19-Datos!$D$19)*(1-L346)))</f>
        <v>38241.6888323851</v>
      </c>
      <c r="N346" s="24" t="n">
        <f aca="true">RAND()</f>
        <v>0.87639711770874</v>
      </c>
      <c r="O346" s="25" t="n">
        <f aca="false">IF(N346&lt;=(Datos!$D$19-Datos!$C$19)/(Datos!$E$19-Datos!$C$19),Datos!$C$19+SQRT((Datos!$E$19-Datos!$C$19)*(Datos!$D$19-Datos!$C$19)*N346),Datos!$E$19-SQRT((Datos!$E$19-Datos!$C$19)*(Datos!$E$19-Datos!$D$19)*(1-N346)))</f>
        <v>41955.2970306047</v>
      </c>
      <c r="P346" s="24" t="n">
        <f aca="true">RAND()</f>
        <v>0.0875389160541556</v>
      </c>
      <c r="Q346" s="26" t="n">
        <f aca="false">IF(P346&lt;=(Datos!$D$23-Datos!$C$23)/(Datos!$E$23-Datos!$C$23),Datos!$C$23+SQRT((Datos!$E$23-Datos!$C$23)*(Datos!$D$23-Datos!$C$23)*P346),Datos!$E$23-SQRT((Datos!$E$23-Datos!$C$23)*(Datos!$E$23-Datos!$D$23)*(1-P346)))</f>
        <v>0.13255269090265</v>
      </c>
      <c r="R346" s="24" t="n">
        <f aca="true">RAND()</f>
        <v>0.62518369816479</v>
      </c>
      <c r="S346" s="26" t="n">
        <f aca="false">IF(R346&lt;=(Datos!$D$24-Datos!$C$24)/(Datos!$E$24-Datos!$C$24),Datos!$C$24+SQRT((Datos!$E$24-Datos!$C$24)*(Datos!$D$24-Datos!$C$24)*R346),Datos!$E$24-SQRT((Datos!$E$24-Datos!$C$24)*(Datos!$E$24-Datos!$D$24)*(1-R346)))</f>
        <v>0.154025602157059</v>
      </c>
      <c r="T346" s="24" t="n">
        <f aca="true">RAND()</f>
        <v>0.351771806862031</v>
      </c>
      <c r="U346" s="26" t="n">
        <f aca="false">IF(T346&lt;=(Datos!$D$25-Datos!$C$25)/(Datos!$E$25-Datos!$C$25),Datos!$C$25+SQRT((Datos!$E$25-Datos!$C$25)*(Datos!$D$25-Datos!$C$25)*T346),Datos!$E$25-SQRT((Datos!$E$25-Datos!$C$25)*(Datos!$E$25-Datos!$D$25)*(1-T346)))</f>
        <v>0.177179418581167</v>
      </c>
      <c r="V346" s="24" t="n">
        <f aca="true">RAND()</f>
        <v>0.0681329812440154</v>
      </c>
      <c r="W346" s="26" t="n">
        <f aca="false">IF(V346&lt;=(Datos!$D$26-Datos!$C$26)/(Datos!$E$26-Datos!$C$26),Datos!$C$26+SQRT((Datos!$E$26-Datos!$C$26)*(Datos!$D$26-Datos!$C$26)*V346),Datos!$E$26-SQRT((Datos!$E$26-Datos!$C$26)*(Datos!$E$26-Datos!$D$26)*(1-V346)))</f>
        <v>0.189766584548429</v>
      </c>
      <c r="X346" s="24" t="n">
        <f aca="true">RAND()</f>
        <v>0.648018767137192</v>
      </c>
      <c r="Y346" s="26" t="n">
        <f aca="false">IF(X346&lt;=(Datos!$D$27-Datos!$C$27)/(Datos!$E$27-Datos!$C$27),Datos!$C$27+SQRT((Datos!$E$27-Datos!$C$27)*(Datos!$D$27-Datos!$C$27)*X346),Datos!$E$27-SQRT((Datos!$E$27-Datos!$C$27)*(Datos!$E$27-Datos!$D$27)*(1-X346)))</f>
        <v>0.236402997150502</v>
      </c>
      <c r="Z346" s="24" t="n">
        <f aca="false">(1+Q346)</f>
        <v>1.13255269090265</v>
      </c>
      <c r="AA346" s="24" t="n">
        <f aca="false">Z346*(1+S346)</f>
        <v>1.30699480109353</v>
      </c>
      <c r="AB346" s="24" t="n">
        <f aca="false">AA346*(1+U346)</f>
        <v>1.53856738003989</v>
      </c>
      <c r="AC346" s="24" t="n">
        <f aca="false">AB346*(1+W346)</f>
        <v>1.83053605684768</v>
      </c>
      <c r="AD346" s="24" t="n">
        <f aca="false">AC346*(1+Y346)</f>
        <v>2.26328026707854</v>
      </c>
      <c r="AE346" s="23" t="n">
        <f aca="false">E346*Q346</f>
        <v>3949.60639486842</v>
      </c>
      <c r="AF346" s="23" t="n">
        <f aca="false">AE346*(1+S346)</f>
        <v>4557.9468981214</v>
      </c>
      <c r="AG346" s="23" t="n">
        <f aca="false">AF346*(1+U346)</f>
        <v>5365.52127945438</v>
      </c>
      <c r="AH346" s="23" t="n">
        <f aca="false">AG346*(1+W346)</f>
        <v>6383.71792697836</v>
      </c>
      <c r="AI346" s="23" t="n">
        <f aca="false">AH346*(1+Y346)</f>
        <v>7892.84797787943</v>
      </c>
      <c r="AJ346" s="25" t="n">
        <f aca="false">G346*Z346</f>
        <v>50266.1373589992</v>
      </c>
      <c r="AK346" s="25" t="n">
        <f aca="false">I346*AA346</f>
        <v>54135.4932044228</v>
      </c>
      <c r="AL346" s="25" t="n">
        <f aca="false">K346*AB346</f>
        <v>64591.5950033986</v>
      </c>
      <c r="AM346" s="25" t="n">
        <f aca="false">M346*AC346</f>
        <v>70002.7902824303</v>
      </c>
      <c r="AN346" s="25" t="n">
        <f aca="false">O346*AD346</f>
        <v>94956.5958687863</v>
      </c>
      <c r="AO346" s="25" t="n">
        <f aca="false">C346/Datos!$D$8</f>
        <v>15261.5935093695</v>
      </c>
      <c r="AP346" s="25" t="n">
        <f aca="false">AJ346-AO346</f>
        <v>35004.5438496297</v>
      </c>
      <c r="AQ346" s="25" t="n">
        <f aca="false">AK346-AO346</f>
        <v>38873.8996950533</v>
      </c>
      <c r="AR346" s="25" t="n">
        <f aca="false">AL346-AO346</f>
        <v>49330.0014940291</v>
      </c>
      <c r="AS346" s="25" t="n">
        <f aca="false">AM346-AO346</f>
        <v>54741.1967730608</v>
      </c>
      <c r="AT346" s="25" t="n">
        <f aca="false">AN346-AO346</f>
        <v>79695.0023594168</v>
      </c>
      <c r="AU346" s="25" t="n">
        <f aca="false">AP346*Datos!$D$6</f>
        <v>17502.2719248148</v>
      </c>
      <c r="AV346" s="25" t="n">
        <f aca="false">AQ346*Datos!$D$6</f>
        <v>19436.9498475266</v>
      </c>
      <c r="AW346" s="25" t="n">
        <f aca="false">AR346*Datos!$D$6</f>
        <v>24665.0007470145</v>
      </c>
      <c r="AX346" s="25" t="n">
        <f aca="false">AS346*Datos!$D$6</f>
        <v>27370.5983865304</v>
      </c>
      <c r="AY346" s="25" t="n">
        <f aca="false">AT346*Datos!$D$6</f>
        <v>39847.5011797084</v>
      </c>
      <c r="AZ346" s="25" t="n">
        <f aca="false">AJ346-AU346-AE346</f>
        <v>28814.2590393159</v>
      </c>
      <c r="BA346" s="25" t="n">
        <f aca="false">AK346-AV346-AF346</f>
        <v>30140.5964587747</v>
      </c>
      <c r="BB346" s="25" t="n">
        <f aca="false">AL346-AW346-AG346</f>
        <v>34561.0729769297</v>
      </c>
      <c r="BC346" s="25" t="n">
        <f aca="false">AM346-AX346-AH346</f>
        <v>36248.4739689215</v>
      </c>
      <c r="BD346" s="25" t="n">
        <f aca="false">AN346-AY346-AI346</f>
        <v>47216.2467111985</v>
      </c>
      <c r="BE346" s="25" t="n">
        <f aca="false">AZ346/Z346</f>
        <v>25441.8706262141</v>
      </c>
      <c r="BF346" s="25" t="n">
        <f aca="false">BA346/AA346</f>
        <v>23060.9918521152</v>
      </c>
      <c r="BG346" s="25" t="n">
        <f aca="false">BB346/AB346</f>
        <v>22463.1520369512</v>
      </c>
      <c r="BH346" s="25" t="n">
        <f aca="false">BC346/AC346</f>
        <v>19802.1086956048</v>
      </c>
      <c r="BI346" s="25" t="n">
        <f aca="false">BD346/AD346</f>
        <v>20861.8647005418</v>
      </c>
      <c r="BJ346" s="25" t="n">
        <f aca="false">E346*AD346</f>
        <v>67437.8328750635</v>
      </c>
      <c r="BK346" s="25" t="n">
        <f aca="false">0.2*C346*AD346</f>
        <v>34541.2634339298</v>
      </c>
      <c r="BL346" s="25" t="n">
        <f aca="false">BJ346+BK346</f>
        <v>101979.096308993</v>
      </c>
      <c r="BM346" s="25" t="n">
        <f aca="false">BK346*Datos!$D$6</f>
        <v>17270.6317169649</v>
      </c>
      <c r="BN346" s="25" t="n">
        <f aca="false">BL346-BM346</f>
        <v>84708.4645920285</v>
      </c>
      <c r="BO346" s="25" t="n">
        <f aca="false">BN346/AD346</f>
        <v>37427.2978137926</v>
      </c>
      <c r="BP346" s="25" t="n">
        <f aca="false">-(C346+E346)</f>
        <v>-106104.468605955</v>
      </c>
      <c r="BQ346" s="25" t="n">
        <f aca="false">BE346</f>
        <v>25441.8706262141</v>
      </c>
      <c r="BR346" s="25" t="n">
        <f aca="false">BF346</f>
        <v>23060.9918521152</v>
      </c>
      <c r="BS346" s="25" t="n">
        <f aca="false">BG346</f>
        <v>22463.1520369512</v>
      </c>
      <c r="BT346" s="25" t="n">
        <f aca="false">BH346</f>
        <v>19802.1086956048</v>
      </c>
      <c r="BU346" s="25" t="n">
        <f aca="false">BI346+BO346</f>
        <v>58289.1625143344</v>
      </c>
      <c r="BV346" s="27" t="n">
        <f aca="false">IFERROR(IRR(BP346:BU346,0.1),NA())*100</f>
        <v>10.8657359770951</v>
      </c>
    </row>
    <row r="347" customFormat="false" ht="15" hidden="false" customHeight="true" outlineLevel="0" collapsed="false">
      <c r="A347" s="23" t="n">
        <v>346</v>
      </c>
      <c r="B347" s="24" t="n">
        <f aca="true">RAND()</f>
        <v>0.777746007699553</v>
      </c>
      <c r="C347" s="25" t="n">
        <f aca="false">IF(B347&lt;=(Datos!$D$14-Datos!$C$14)/(Datos!$E$14-Datos!$C$14),Datos!$C$14+SQRT((Datos!$E$14-Datos!$C$14)*(Datos!$D$14-Datos!$C$14)*B347),Datos!$E$14-SQRT((Datos!$E$14-Datos!$C$14)*(Datos!$E$14-Datos!$D$14)*(1-B347)))</f>
        <v>83668.9011159525</v>
      </c>
      <c r="D347" s="24" t="n">
        <f aca="true">RAND()</f>
        <v>0.345407683256775</v>
      </c>
      <c r="E347" s="25" t="n">
        <f aca="false">IF(D347&lt;=(Datos!$D$15-Datos!$C$15)/(Datos!$E$15-Datos!$C$15),Datos!$C$15+SQRT((Datos!$E$15-Datos!$C$15)*(Datos!$D$15-Datos!$C$15)*D347),Datos!$E$15-SQRT((Datos!$E$15-Datos!$C$15)*(Datos!$E$15-Datos!$D$15)*(1-D347)))</f>
        <v>30090.9714143371</v>
      </c>
      <c r="F347" s="24" t="n">
        <f aca="true">RAND()</f>
        <v>0.0218820766709502</v>
      </c>
      <c r="G347" s="25" t="n">
        <f aca="false">IF(F347&lt;=(Datos!$D$19-Datos!$C$19)/(Datos!$E$19-Datos!$C$19),Datos!$C$19+SQRT((Datos!$E$19-Datos!$C$19)*(Datos!$D$19-Datos!$C$19)*F347),Datos!$E$19-SQRT((Datos!$E$19-Datos!$C$19)*(Datos!$E$19-Datos!$D$19)*(1-F347)))</f>
        <v>31811.7150715945</v>
      </c>
      <c r="H347" s="24" t="n">
        <f aca="true">RAND()</f>
        <v>0.951693659942951</v>
      </c>
      <c r="I347" s="25" t="n">
        <f aca="false">IF(H347&lt;=(Datos!$D$19-Datos!$C$19)/(Datos!$E$19-Datos!$C$19),Datos!$C$19+SQRT((Datos!$E$19-Datos!$C$19)*(Datos!$D$19-Datos!$C$19)*H347),Datos!$E$19-SQRT((Datos!$E$19-Datos!$C$19)*(Datos!$E$19-Datos!$D$19)*(1-H347)))</f>
        <v>43096.5884564082</v>
      </c>
      <c r="J347" s="24" t="n">
        <f aca="true">RAND()</f>
        <v>0.307368639953672</v>
      </c>
      <c r="K347" s="25" t="n">
        <f aca="false">IF(J347&lt;=(Datos!$D$19-Datos!$C$19)/(Datos!$E$19-Datos!$C$19),Datos!$C$19+SQRT((Datos!$E$19-Datos!$C$19)*(Datos!$D$19-Datos!$C$19)*J347),Datos!$E$19-SQRT((Datos!$E$19-Datos!$C$19)*(Datos!$E$19-Datos!$D$19)*(1-J347)))</f>
        <v>36790.0880696093</v>
      </c>
      <c r="L347" s="24" t="n">
        <f aca="true">RAND()</f>
        <v>0.451916757307605</v>
      </c>
      <c r="M347" s="25" t="n">
        <f aca="false">IF(L347&lt;=(Datos!$D$19-Datos!$C$19)/(Datos!$E$19-Datos!$C$19),Datos!$C$19+SQRT((Datos!$E$19-Datos!$C$19)*(Datos!$D$19-Datos!$C$19)*L347),Datos!$E$19-SQRT((Datos!$E$19-Datos!$C$19)*(Datos!$E$19-Datos!$D$19)*(1-L347)))</f>
        <v>38233.3172898985</v>
      </c>
      <c r="N347" s="24" t="n">
        <f aca="true">RAND()</f>
        <v>0.203095493616437</v>
      </c>
      <c r="O347" s="25" t="n">
        <f aca="false">IF(N347&lt;=(Datos!$D$19-Datos!$C$19)/(Datos!$E$19-Datos!$C$19),Datos!$C$19+SQRT((Datos!$E$19-Datos!$C$19)*(Datos!$D$19-Datos!$C$19)*N347),Datos!$E$19-SQRT((Datos!$E$19-Datos!$C$19)*(Datos!$E$19-Datos!$D$19)*(1-N347)))</f>
        <v>35519.4496140889</v>
      </c>
      <c r="P347" s="24" t="n">
        <f aca="true">RAND()</f>
        <v>0.378157664789772</v>
      </c>
      <c r="Q347" s="26" t="n">
        <f aca="false">IF(P347&lt;=(Datos!$D$23-Datos!$C$23)/(Datos!$E$23-Datos!$C$23),Datos!$C$23+SQRT((Datos!$E$23-Datos!$C$23)*(Datos!$D$23-Datos!$C$23)*P347),Datos!$E$23-SQRT((Datos!$E$23-Datos!$C$23)*(Datos!$E$23-Datos!$D$23)*(1-P347)))</f>
        <v>0.146089917528072</v>
      </c>
      <c r="R347" s="24" t="n">
        <f aca="true">RAND()</f>
        <v>0.996290929623167</v>
      </c>
      <c r="S347" s="26" t="n">
        <f aca="false">IF(R347&lt;=(Datos!$D$24-Datos!$C$24)/(Datos!$E$24-Datos!$C$24),Datos!$C$24+SQRT((Datos!$E$24-Datos!$C$24)*(Datos!$D$24-Datos!$C$24)*R347),Datos!$E$24-SQRT((Datos!$E$24-Datos!$C$24)*(Datos!$E$24-Datos!$D$24)*(1-R347)))</f>
        <v>0.177416141126474</v>
      </c>
      <c r="T347" s="24" t="n">
        <f aca="true">RAND()</f>
        <v>0.82753900199094</v>
      </c>
      <c r="U347" s="26" t="n">
        <f aca="false">IF(T347&lt;=(Datos!$D$25-Datos!$C$25)/(Datos!$E$25-Datos!$C$25),Datos!$C$25+SQRT((Datos!$E$25-Datos!$C$25)*(Datos!$D$25-Datos!$C$25)*T347),Datos!$E$25-SQRT((Datos!$E$25-Datos!$C$25)*(Datos!$E$25-Datos!$D$25)*(1-T347)))</f>
        <v>0.198025223677467</v>
      </c>
      <c r="V347" s="24" t="n">
        <f aca="true">RAND()</f>
        <v>0.881171085202073</v>
      </c>
      <c r="W347" s="26" t="n">
        <f aca="false">IF(V347&lt;=(Datos!$D$26-Datos!$C$26)/(Datos!$E$26-Datos!$C$26),Datos!$C$26+SQRT((Datos!$E$26-Datos!$C$26)*(Datos!$D$26-Datos!$C$26)*V347),Datos!$E$26-SQRT((Datos!$E$26-Datos!$C$26)*(Datos!$E$26-Datos!$D$26)*(1-V347)))</f>
        <v>0.22960634407977</v>
      </c>
      <c r="X347" s="24" t="n">
        <f aca="true">RAND()</f>
        <v>0.32773075973427</v>
      </c>
      <c r="Y347" s="26" t="n">
        <f aca="false">IF(X347&lt;=(Datos!$D$27-Datos!$C$27)/(Datos!$E$27-Datos!$C$27),Datos!$C$27+SQRT((Datos!$E$27-Datos!$C$27)*(Datos!$D$27-Datos!$C$27)*X347),Datos!$E$27-SQRT((Datos!$E$27-Datos!$C$27)*(Datos!$E$27-Datos!$D$27)*(1-X347)))</f>
        <v>0.219746815817538</v>
      </c>
      <c r="Z347" s="24" t="n">
        <f aca="false">(1+Q347)</f>
        <v>1.14608991752807</v>
      </c>
      <c r="AA347" s="24" t="n">
        <f aca="false">Z347*(1+S347)</f>
        <v>1.34942476807986</v>
      </c>
      <c r="AB347" s="24" t="n">
        <f aca="false">AA347*(1+U347)</f>
        <v>1.61664490961479</v>
      </c>
      <c r="AC347" s="24" t="n">
        <f aca="false">AB347*(1+W347)</f>
        <v>1.98783683698661</v>
      </c>
      <c r="AD347" s="24" t="n">
        <f aca="false">AC347*(1+Y347)</f>
        <v>2.42465765227922</v>
      </c>
      <c r="AE347" s="23" t="n">
        <f aca="false">E347*Q347</f>
        <v>4395.98753226008</v>
      </c>
      <c r="AF347" s="23" t="n">
        <f aca="false">AE347*(1+S347)</f>
        <v>5175.90667667375</v>
      </c>
      <c r="AG347" s="23" t="n">
        <f aca="false">AF347*(1+U347)</f>
        <v>6200.86675405577</v>
      </c>
      <c r="AH347" s="23" t="n">
        <f aca="false">AG347*(1+W347)</f>
        <v>7624.6250995803</v>
      </c>
      <c r="AI347" s="23" t="n">
        <f aca="false">AH347*(1+Y347)</f>
        <v>9300.11218701555</v>
      </c>
      <c r="AJ347" s="25" t="n">
        <f aca="false">G347*Z347</f>
        <v>36459.0859028302</v>
      </c>
      <c r="AK347" s="25" t="n">
        <f aca="false">I347*AA347</f>
        <v>58155.6038828218</v>
      </c>
      <c r="AL347" s="25" t="n">
        <f aca="false">K347*AB347</f>
        <v>59476.5086020137</v>
      </c>
      <c r="AM347" s="25" t="n">
        <f aca="false">M347*AC347</f>
        <v>76001.5965090572</v>
      </c>
      <c r="AN347" s="25" t="n">
        <f aca="false">O347*AD347</f>
        <v>86122.5053115469</v>
      </c>
      <c r="AO347" s="25" t="n">
        <f aca="false">C347/Datos!$D$8</f>
        <v>16733.7802231905</v>
      </c>
      <c r="AP347" s="25" t="n">
        <f aca="false">AJ347-AO347</f>
        <v>19725.3056796397</v>
      </c>
      <c r="AQ347" s="25" t="n">
        <f aca="false">AK347-AO347</f>
        <v>41421.8236596313</v>
      </c>
      <c r="AR347" s="25" t="n">
        <f aca="false">AL347-AO347</f>
        <v>42742.7283788232</v>
      </c>
      <c r="AS347" s="25" t="n">
        <f aca="false">AM347-AO347</f>
        <v>59267.8162858667</v>
      </c>
      <c r="AT347" s="25" t="n">
        <f aca="false">AN347-AO347</f>
        <v>69388.7250883564</v>
      </c>
      <c r="AU347" s="25" t="n">
        <f aca="false">AP347*Datos!$D$6</f>
        <v>9862.65283981986</v>
      </c>
      <c r="AV347" s="25" t="n">
        <f aca="false">AQ347*Datos!$D$6</f>
        <v>20710.9118298156</v>
      </c>
      <c r="AW347" s="25" t="n">
        <f aca="false">AR347*Datos!$D$6</f>
        <v>21371.3641894116</v>
      </c>
      <c r="AX347" s="25" t="n">
        <f aca="false">AS347*Datos!$D$6</f>
        <v>29633.9081429334</v>
      </c>
      <c r="AY347" s="25" t="n">
        <f aca="false">AT347*Datos!$D$6</f>
        <v>34694.3625441782</v>
      </c>
      <c r="AZ347" s="25" t="n">
        <f aca="false">AJ347-AU347-AE347</f>
        <v>22200.4455307503</v>
      </c>
      <c r="BA347" s="25" t="n">
        <f aca="false">AK347-AV347-AF347</f>
        <v>32268.7853763324</v>
      </c>
      <c r="BB347" s="25" t="n">
        <f aca="false">AL347-AW347-AG347</f>
        <v>31904.2776585463</v>
      </c>
      <c r="BC347" s="25" t="n">
        <f aca="false">AM347-AX347-AH347</f>
        <v>38743.0632665436</v>
      </c>
      <c r="BD347" s="25" t="n">
        <f aca="false">AN347-AY347-AI347</f>
        <v>42128.0305803532</v>
      </c>
      <c r="BE347" s="25" t="n">
        <f aca="false">AZ347/Z347</f>
        <v>19370.5966619382</v>
      </c>
      <c r="BF347" s="25" t="n">
        <f aca="false">BA347/AA347</f>
        <v>23912.9932543395</v>
      </c>
      <c r="BG347" s="25" t="n">
        <f aca="false">BB347/AB347</f>
        <v>19734.8703285426</v>
      </c>
      <c r="BH347" s="25" t="n">
        <f aca="false">BC347/AC347</f>
        <v>19490.0620341027</v>
      </c>
      <c r="BI347" s="25" t="n">
        <f aca="false">BD347/AD347</f>
        <v>17374.8366251838</v>
      </c>
      <c r="BJ347" s="25" t="n">
        <f aca="false">E347*AD347</f>
        <v>72960.304104288</v>
      </c>
      <c r="BK347" s="25" t="n">
        <f aca="false">0.2*C347*AD347</f>
        <v>40573.6882697176</v>
      </c>
      <c r="BL347" s="25" t="n">
        <f aca="false">BJ347+BK347</f>
        <v>113533.992374006</v>
      </c>
      <c r="BM347" s="25" t="n">
        <f aca="false">BK347*Datos!$D$6</f>
        <v>20286.8441348588</v>
      </c>
      <c r="BN347" s="25" t="n">
        <f aca="false">BL347-BM347</f>
        <v>93247.1482391467</v>
      </c>
      <c r="BO347" s="25" t="n">
        <f aca="false">BN347/AD347</f>
        <v>38457.8615259324</v>
      </c>
      <c r="BP347" s="25" t="n">
        <f aca="false">-(C347+E347)</f>
        <v>-113759.87253029</v>
      </c>
      <c r="BQ347" s="25" t="n">
        <f aca="false">BE347</f>
        <v>19370.5966619382</v>
      </c>
      <c r="BR347" s="25" t="n">
        <f aca="false">BF347</f>
        <v>23912.9932543395</v>
      </c>
      <c r="BS347" s="25" t="n">
        <f aca="false">BG347</f>
        <v>19734.8703285426</v>
      </c>
      <c r="BT347" s="25" t="n">
        <f aca="false">BH347</f>
        <v>19490.0620341027</v>
      </c>
      <c r="BU347" s="25" t="n">
        <f aca="false">BI347+BO347</f>
        <v>55832.6981511162</v>
      </c>
      <c r="BV347" s="27" t="n">
        <f aca="false">IFERROR(IRR(BP347:BU347,0.1),NA())*100</f>
        <v>5.86848653937088</v>
      </c>
    </row>
    <row r="348" customFormat="false" ht="15" hidden="false" customHeight="true" outlineLevel="0" collapsed="false">
      <c r="A348" s="23" t="n">
        <v>347</v>
      </c>
      <c r="B348" s="24" t="n">
        <f aca="true">RAND()</f>
        <v>0.0285676415238028</v>
      </c>
      <c r="C348" s="25" t="n">
        <f aca="false">IF(B348&lt;=(Datos!$D$14-Datos!$C$14)/(Datos!$E$14-Datos!$C$14),Datos!$C$14+SQRT((Datos!$E$14-Datos!$C$14)*(Datos!$D$14-Datos!$C$14)*B348),Datos!$E$14-SQRT((Datos!$E$14-Datos!$C$14)*(Datos!$E$14-Datos!$D$14)*(1-B348)))</f>
        <v>63380.3929667305</v>
      </c>
      <c r="D348" s="24" t="n">
        <f aca="true">RAND()</f>
        <v>0.380905411545104</v>
      </c>
      <c r="E348" s="25" t="n">
        <f aca="false">IF(D348&lt;=(Datos!$D$15-Datos!$C$15)/(Datos!$E$15-Datos!$C$15),Datos!$C$15+SQRT((Datos!$E$15-Datos!$C$15)*(Datos!$D$15-Datos!$C$15)*D348),Datos!$E$15-SQRT((Datos!$E$15-Datos!$C$15)*(Datos!$E$15-Datos!$D$15)*(1-D348)))</f>
        <v>30363.3933219087</v>
      </c>
      <c r="F348" s="24" t="n">
        <f aca="true">RAND()</f>
        <v>0.818489642394861</v>
      </c>
      <c r="G348" s="25" t="n">
        <f aca="false">IF(F348&lt;=(Datos!$D$19-Datos!$C$19)/(Datos!$E$19-Datos!$C$19),Datos!$C$19+SQRT((Datos!$E$19-Datos!$C$19)*(Datos!$D$19-Datos!$C$19)*F348),Datos!$E$19-SQRT((Datos!$E$19-Datos!$C$19)*(Datos!$E$19-Datos!$D$19)*(1-F348)))</f>
        <v>41310.3825644946</v>
      </c>
      <c r="H348" s="24" t="n">
        <f aca="true">RAND()</f>
        <v>0.025891010400586</v>
      </c>
      <c r="I348" s="25" t="n">
        <f aca="false">IF(H348&lt;=(Datos!$D$19-Datos!$C$19)/(Datos!$E$19-Datos!$C$19),Datos!$C$19+SQRT((Datos!$E$19-Datos!$C$19)*(Datos!$D$19-Datos!$C$19)*H348),Datos!$E$19-SQRT((Datos!$E$19-Datos!$C$19)*(Datos!$E$19-Datos!$D$19)*(1-H348)))</f>
        <v>31970.698241763</v>
      </c>
      <c r="J348" s="24" t="n">
        <f aca="true">RAND()</f>
        <v>0.972773622669327</v>
      </c>
      <c r="K348" s="25" t="n">
        <f aca="false">IF(J348&lt;=(Datos!$D$19-Datos!$C$19)/(Datos!$E$19-Datos!$C$19),Datos!$C$19+SQRT((Datos!$E$19-Datos!$C$19)*(Datos!$D$19-Datos!$C$19)*J348),Datos!$E$19-SQRT((Datos!$E$19-Datos!$C$19)*(Datos!$E$19-Datos!$D$19)*(1-J348)))</f>
        <v>43571.0219386567</v>
      </c>
      <c r="L348" s="24" t="n">
        <f aca="true">RAND()</f>
        <v>0.996829814798375</v>
      </c>
      <c r="M348" s="25" t="n">
        <f aca="false">IF(L348&lt;=(Datos!$D$19-Datos!$C$19)/(Datos!$E$19-Datos!$C$19),Datos!$C$19+SQRT((Datos!$E$19-Datos!$C$19)*(Datos!$D$19-Datos!$C$19)*L348),Datos!$E$19-SQRT((Datos!$E$19-Datos!$C$19)*(Datos!$E$19-Datos!$D$19)*(1-L348)))</f>
        <v>44512.3896123729</v>
      </c>
      <c r="N348" s="24" t="n">
        <f aca="true">RAND()</f>
        <v>0.694078910710862</v>
      </c>
      <c r="O348" s="25" t="n">
        <f aca="false">IF(N348&lt;=(Datos!$D$19-Datos!$C$19)/(Datos!$E$19-Datos!$C$19),Datos!$C$19+SQRT((Datos!$E$19-Datos!$C$19)*(Datos!$D$19-Datos!$C$19)*N348),Datos!$E$19-SQRT((Datos!$E$19-Datos!$C$19)*(Datos!$E$19-Datos!$D$19)*(1-N348)))</f>
        <v>40210.001910576</v>
      </c>
      <c r="P348" s="24" t="n">
        <f aca="true">RAND()</f>
        <v>0.904848587484053</v>
      </c>
      <c r="Q348" s="26" t="n">
        <f aca="false">IF(P348&lt;=(Datos!$D$23-Datos!$C$23)/(Datos!$E$23-Datos!$C$23),Datos!$C$23+SQRT((Datos!$E$23-Datos!$C$23)*(Datos!$D$23-Datos!$C$23)*P348),Datos!$E$23-SQRT((Datos!$E$23-Datos!$C$23)*(Datos!$E$23-Datos!$D$23)*(1-P348)))</f>
        <v>0.166912886394292</v>
      </c>
      <c r="R348" s="24" t="n">
        <f aca="true">RAND()</f>
        <v>0.0810449522729822</v>
      </c>
      <c r="S348" s="26" t="n">
        <f aca="false">IF(R348&lt;=(Datos!$D$24-Datos!$C$24)/(Datos!$E$24-Datos!$C$24),Datos!$C$24+SQRT((Datos!$E$24-Datos!$C$24)*(Datos!$D$24-Datos!$C$24)*R348),Datos!$E$24-SQRT((Datos!$E$24-Datos!$C$24)*(Datos!$E$24-Datos!$D$24)*(1-R348)))</f>
        <v>0.132078117158372</v>
      </c>
      <c r="T348" s="24" t="n">
        <f aca="true">RAND()</f>
        <v>0.388235064492473</v>
      </c>
      <c r="U348" s="26" t="n">
        <f aca="false">IF(T348&lt;=(Datos!$D$25-Datos!$C$25)/(Datos!$E$25-Datos!$C$25),Datos!$C$25+SQRT((Datos!$E$25-Datos!$C$25)*(Datos!$D$25-Datos!$C$25)*T348),Datos!$E$25-SQRT((Datos!$E$25-Datos!$C$25)*(Datos!$E$25-Datos!$D$25)*(1-T348)))</f>
        <v>0.178553347184423</v>
      </c>
      <c r="V348" s="24" t="n">
        <f aca="true">RAND()</f>
        <v>0.741747200526171</v>
      </c>
      <c r="W348" s="26" t="n">
        <f aca="false">IF(V348&lt;=(Datos!$D$26-Datos!$C$26)/(Datos!$E$26-Datos!$C$26),Datos!$C$26+SQRT((Datos!$E$26-Datos!$C$26)*(Datos!$D$26-Datos!$C$26)*V348),Datos!$E$26-SQRT((Datos!$E$26-Datos!$C$26)*(Datos!$E$26-Datos!$D$26)*(1-V348)))</f>
        <v>0.219935323082421</v>
      </c>
      <c r="X348" s="24" t="n">
        <f aca="true">RAND()</f>
        <v>0.10376186029376</v>
      </c>
      <c r="Y348" s="26" t="n">
        <f aca="false">IF(X348&lt;=(Datos!$D$27-Datos!$C$27)/(Datos!$E$27-Datos!$C$27),Datos!$C$27+SQRT((Datos!$E$27-Datos!$C$27)*(Datos!$D$27-Datos!$C$27)*X348),Datos!$E$27-SQRT((Datos!$E$27-Datos!$C$27)*(Datos!$E$27-Datos!$D$27)*(1-X348)))</f>
        <v>0.206737891826426</v>
      </c>
      <c r="Z348" s="24" t="n">
        <f aca="false">(1+Q348)</f>
        <v>1.16691288639429</v>
      </c>
      <c r="AA348" s="24" t="n">
        <f aca="false">Z348*(1+S348)</f>
        <v>1.32103654331709</v>
      </c>
      <c r="AB348" s="24" t="n">
        <f aca="false">AA348*(1+U348)</f>
        <v>1.5569120398793</v>
      </c>
      <c r="AC348" s="24" t="n">
        <f aca="false">AB348*(1+W348)</f>
        <v>1.89933199238106</v>
      </c>
      <c r="AD348" s="24" t="n">
        <f aca="false">AC348*(1+Y348)</f>
        <v>2.29199588436441</v>
      </c>
      <c r="AE348" s="23" t="n">
        <f aca="false">E348*Q348</f>
        <v>5068.04162008495</v>
      </c>
      <c r="AF348" s="23" t="n">
        <f aca="false">AE348*(1+S348)</f>
        <v>5737.41901494604</v>
      </c>
      <c r="AG348" s="23" t="n">
        <f aca="false">AF348*(1+U348)</f>
        <v>6761.85438426421</v>
      </c>
      <c r="AH348" s="23" t="n">
        <f aca="false">AG348*(1+W348)</f>
        <v>8249.02501290364</v>
      </c>
      <c r="AI348" s="23" t="n">
        <f aca="false">AH348*(1+Y348)</f>
        <v>9954.4110536948</v>
      </c>
      <c r="AJ348" s="25" t="n">
        <f aca="false">G348*Z348</f>
        <v>48205.6177563868</v>
      </c>
      <c r="AK348" s="25" t="n">
        <f aca="false">I348*AA348</f>
        <v>42234.4606927325</v>
      </c>
      <c r="AL348" s="25" t="n">
        <f aca="false">K348*AB348</f>
        <v>67836.2486461397</v>
      </c>
      <c r="AM348" s="25" t="n">
        <f aca="false">M348*AC348</f>
        <v>84543.8056481103</v>
      </c>
      <c r="AN348" s="25" t="n">
        <f aca="false">O348*AD348</f>
        <v>92161.1588893253</v>
      </c>
      <c r="AO348" s="25" t="n">
        <f aca="false">C348/Datos!$D$8</f>
        <v>12676.0785933461</v>
      </c>
      <c r="AP348" s="25" t="n">
        <f aca="false">AJ348-AO348</f>
        <v>35529.5391630407</v>
      </c>
      <c r="AQ348" s="25" t="n">
        <f aca="false">AK348-AO348</f>
        <v>29558.3820993864</v>
      </c>
      <c r="AR348" s="25" t="n">
        <f aca="false">AL348-AO348</f>
        <v>55160.1700527936</v>
      </c>
      <c r="AS348" s="25" t="n">
        <f aca="false">AM348-AO348</f>
        <v>71867.7270547642</v>
      </c>
      <c r="AT348" s="25" t="n">
        <f aca="false">AN348-AO348</f>
        <v>79485.0802959792</v>
      </c>
      <c r="AU348" s="25" t="n">
        <f aca="false">AP348*Datos!$D$6</f>
        <v>17764.7695815204</v>
      </c>
      <c r="AV348" s="25" t="n">
        <f aca="false">AQ348*Datos!$D$6</f>
        <v>14779.1910496932</v>
      </c>
      <c r="AW348" s="25" t="n">
        <f aca="false">AR348*Datos!$D$6</f>
        <v>27580.0850263968</v>
      </c>
      <c r="AX348" s="25" t="n">
        <f aca="false">AS348*Datos!$D$6</f>
        <v>35933.8635273821</v>
      </c>
      <c r="AY348" s="25" t="n">
        <f aca="false">AT348*Datos!$D$6</f>
        <v>39742.5401479896</v>
      </c>
      <c r="AZ348" s="25" t="n">
        <f aca="false">AJ348-AU348-AE348</f>
        <v>25372.8065547815</v>
      </c>
      <c r="BA348" s="25" t="n">
        <f aca="false">AK348-AV348-AF348</f>
        <v>21717.8506280933</v>
      </c>
      <c r="BB348" s="25" t="n">
        <f aca="false">AL348-AW348-AG348</f>
        <v>33494.3092354787</v>
      </c>
      <c r="BC348" s="25" t="n">
        <f aca="false">AM348-AX348-AH348</f>
        <v>40360.9171078246</v>
      </c>
      <c r="BD348" s="25" t="n">
        <f aca="false">AN348-AY348-AI348</f>
        <v>42464.2076876409</v>
      </c>
      <c r="BE348" s="25" t="n">
        <f aca="false">AZ348/Z348</f>
        <v>21743.5310301374</v>
      </c>
      <c r="BF348" s="25" t="n">
        <f aca="false">BA348/AA348</f>
        <v>16440.0074607779</v>
      </c>
      <c r="BG348" s="25" t="n">
        <f aca="false">BB348/AB348</f>
        <v>21513.2957916334</v>
      </c>
      <c r="BH348" s="25" t="n">
        <f aca="false">BC348/AC348</f>
        <v>21250.0591101121</v>
      </c>
      <c r="BI348" s="25" t="n">
        <f aca="false">BD348/AD348</f>
        <v>18527.1744933419</v>
      </c>
      <c r="BJ348" s="25" t="n">
        <f aca="false">E348*AD348</f>
        <v>69592.7725291525</v>
      </c>
      <c r="BK348" s="25" t="n">
        <f aca="false">0.2*C348*AD348</f>
        <v>29053.5199658291</v>
      </c>
      <c r="BL348" s="25" t="n">
        <f aca="false">BJ348+BK348</f>
        <v>98646.2924949816</v>
      </c>
      <c r="BM348" s="25" t="n">
        <f aca="false">BK348*Datos!$D$6</f>
        <v>14526.7599829145</v>
      </c>
      <c r="BN348" s="25" t="n">
        <f aca="false">BL348-BM348</f>
        <v>84119.5325120671</v>
      </c>
      <c r="BO348" s="25" t="n">
        <f aca="false">BN348/AD348</f>
        <v>36701.4326185817</v>
      </c>
      <c r="BP348" s="25" t="n">
        <f aca="false">-(C348+E348)</f>
        <v>-93743.7862886392</v>
      </c>
      <c r="BQ348" s="25" t="n">
        <f aca="false">BE348</f>
        <v>21743.5310301374</v>
      </c>
      <c r="BR348" s="25" t="n">
        <f aca="false">BF348</f>
        <v>16440.0074607779</v>
      </c>
      <c r="BS348" s="25" t="n">
        <f aca="false">BG348</f>
        <v>21513.2957916334</v>
      </c>
      <c r="BT348" s="25" t="n">
        <f aca="false">BH348</f>
        <v>21250.0591101121</v>
      </c>
      <c r="BU348" s="25" t="n">
        <f aca="false">BI348+BO348</f>
        <v>55228.6071119236</v>
      </c>
      <c r="BV348" s="27" t="n">
        <f aca="false">IFERROR(IRR(BP348:BU348,0.1),NA())*100</f>
        <v>11.6076249879939</v>
      </c>
    </row>
    <row r="349" customFormat="false" ht="15" hidden="false" customHeight="true" outlineLevel="0" collapsed="false">
      <c r="A349" s="23" t="n">
        <v>348</v>
      </c>
      <c r="B349" s="24" t="n">
        <f aca="true">RAND()</f>
        <v>0.445123057839367</v>
      </c>
      <c r="C349" s="25" t="n">
        <f aca="false">IF(B349&lt;=(Datos!$D$14-Datos!$C$14)/(Datos!$E$14-Datos!$C$14),Datos!$C$14+SQRT((Datos!$E$14-Datos!$C$14)*(Datos!$D$14-Datos!$C$14)*B349),Datos!$E$14-SQRT((Datos!$E$14-Datos!$C$14)*(Datos!$E$14-Datos!$D$14)*(1-B349)))</f>
        <v>74195.8853941322</v>
      </c>
      <c r="D349" s="24" t="n">
        <f aca="true">RAND()</f>
        <v>0.587657263842816</v>
      </c>
      <c r="E349" s="25" t="n">
        <f aca="false">IF(D349&lt;=(Datos!$D$15-Datos!$C$15)/(Datos!$E$15-Datos!$C$15),Datos!$C$15+SQRT((Datos!$E$15-Datos!$C$15)*(Datos!$D$15-Datos!$C$15)*D349),Datos!$E$15-SQRT((Datos!$E$15-Datos!$C$15)*(Datos!$E$15-Datos!$D$15)*(1-D349)))</f>
        <v>32135.4332335737</v>
      </c>
      <c r="F349" s="24" t="n">
        <f aca="true">RAND()</f>
        <v>0.318313466158812</v>
      </c>
      <c r="G349" s="25" t="n">
        <f aca="false">IF(F349&lt;=(Datos!$D$19-Datos!$C$19)/(Datos!$E$19-Datos!$C$19),Datos!$C$19+SQRT((Datos!$E$19-Datos!$C$19)*(Datos!$D$19-Datos!$C$19)*F349),Datos!$E$19-SQRT((Datos!$E$19-Datos!$C$19)*(Datos!$E$19-Datos!$D$19)*(1-F349)))</f>
        <v>36909.9218464337</v>
      </c>
      <c r="H349" s="24" t="n">
        <f aca="true">RAND()</f>
        <v>0.657974498244344</v>
      </c>
      <c r="I349" s="25" t="n">
        <f aca="false">IF(H349&lt;=(Datos!$D$19-Datos!$C$19)/(Datos!$E$19-Datos!$C$19),Datos!$C$19+SQRT((Datos!$E$19-Datos!$C$19)*(Datos!$D$19-Datos!$C$19)*H349),Datos!$E$19-SQRT((Datos!$E$19-Datos!$C$19)*(Datos!$E$19-Datos!$D$19)*(1-H349)))</f>
        <v>39934.5948451183</v>
      </c>
      <c r="J349" s="24" t="n">
        <f aca="true">RAND()</f>
        <v>0.570682980843536</v>
      </c>
      <c r="K349" s="25" t="n">
        <f aca="false">IF(J349&lt;=(Datos!$D$19-Datos!$C$19)/(Datos!$E$19-Datos!$C$19),Datos!$C$19+SQRT((Datos!$E$19-Datos!$C$19)*(Datos!$D$19-Datos!$C$19)*J349),Datos!$E$19-SQRT((Datos!$E$19-Datos!$C$19)*(Datos!$E$19-Datos!$D$19)*(1-J349)))</f>
        <v>39252.1590521635</v>
      </c>
      <c r="L349" s="24" t="n">
        <f aca="true">RAND()</f>
        <v>0.118146827008003</v>
      </c>
      <c r="M349" s="25" t="n">
        <f aca="false">IF(L349&lt;=(Datos!$D$19-Datos!$C$19)/(Datos!$E$19-Datos!$C$19),Datos!$C$19+SQRT((Datos!$E$19-Datos!$C$19)*(Datos!$D$19-Datos!$C$19)*L349),Datos!$E$19-SQRT((Datos!$E$19-Datos!$C$19)*(Datos!$E$19-Datos!$D$19)*(1-L349)))</f>
        <v>34209.7534430416</v>
      </c>
      <c r="N349" s="24" t="n">
        <f aca="true">RAND()</f>
        <v>0.979295196745672</v>
      </c>
      <c r="O349" s="25" t="n">
        <f aca="false">IF(N349&lt;=(Datos!$D$19-Datos!$C$19)/(Datos!$E$19-Datos!$C$19),Datos!$C$19+SQRT((Datos!$E$19-Datos!$C$19)*(Datos!$D$19-Datos!$C$19)*N349),Datos!$E$19-SQRT((Datos!$E$19-Datos!$C$19)*(Datos!$E$19-Datos!$D$19)*(1-N349)))</f>
        <v>43753.8618679799</v>
      </c>
      <c r="P349" s="24" t="n">
        <f aca="true">RAND()</f>
        <v>0.484348083354886</v>
      </c>
      <c r="Q349" s="26" t="n">
        <f aca="false">IF(P349&lt;=(Datos!$D$23-Datos!$C$23)/(Datos!$E$23-Datos!$C$23),Datos!$C$23+SQRT((Datos!$E$23-Datos!$C$23)*(Datos!$D$23-Datos!$C$23)*P349),Datos!$E$23-SQRT((Datos!$E$23-Datos!$C$23)*(Datos!$E$23-Datos!$D$23)*(1-P349)))</f>
        <v>0.149526709095983</v>
      </c>
      <c r="R349" s="24" t="n">
        <f aca="true">RAND()</f>
        <v>0.898146783646894</v>
      </c>
      <c r="S349" s="26" t="n">
        <f aca="false">IF(R349&lt;=(Datos!$D$24-Datos!$C$24)/(Datos!$E$24-Datos!$C$24),Datos!$C$24+SQRT((Datos!$E$24-Datos!$C$24)*(Datos!$D$24-Datos!$C$24)*R349),Datos!$E$24-SQRT((Datos!$E$24-Datos!$C$24)*(Datos!$E$24-Datos!$D$24)*(1-R349)))</f>
        <v>0.16645984529499</v>
      </c>
      <c r="T349" s="24" t="n">
        <f aca="true">RAND()</f>
        <v>0.534115547607608</v>
      </c>
      <c r="U349" s="26" t="n">
        <f aca="false">IF(T349&lt;=(Datos!$D$25-Datos!$C$25)/(Datos!$E$25-Datos!$C$25),Datos!$C$25+SQRT((Datos!$E$25-Datos!$C$25)*(Datos!$D$25-Datos!$C$25)*T349),Datos!$E$25-SQRT((Datos!$E$25-Datos!$C$25)*(Datos!$E$25-Datos!$D$25)*(1-T349)))</f>
        <v>0.183882463169553</v>
      </c>
      <c r="V349" s="24" t="n">
        <f aca="true">RAND()</f>
        <v>0.099321177107523</v>
      </c>
      <c r="W349" s="26" t="n">
        <f aca="false">IF(V349&lt;=(Datos!$D$26-Datos!$C$26)/(Datos!$E$26-Datos!$C$26),Datos!$C$26+SQRT((Datos!$E$26-Datos!$C$26)*(Datos!$D$26-Datos!$C$26)*V349),Datos!$E$26-SQRT((Datos!$E$26-Datos!$C$26)*(Datos!$E$26-Datos!$D$26)*(1-V349)))</f>
        <v>0.191791931476672</v>
      </c>
      <c r="X349" s="24" t="n">
        <f aca="true">RAND()</f>
        <v>0.118208431756858</v>
      </c>
      <c r="Y349" s="26" t="n">
        <f aca="false">IF(X349&lt;=(Datos!$D$27-Datos!$C$27)/(Datos!$E$27-Datos!$C$27),Datos!$C$27+SQRT((Datos!$E$27-Datos!$C$27)*(Datos!$D$27-Datos!$C$27)*X349),Datos!$E$27-SQRT((Datos!$E$27-Datos!$C$27)*(Datos!$E$27-Datos!$D$27)*(1-X349)))</f>
        <v>0.207865127084449</v>
      </c>
      <c r="Z349" s="24" t="n">
        <f aca="false">(1+Q349)</f>
        <v>1.14952670909598</v>
      </c>
      <c r="AA349" s="24" t="n">
        <f aca="false">Z349*(1+S349)</f>
        <v>1.34087674725456</v>
      </c>
      <c r="AB349" s="24" t="n">
        <f aca="false">AA349*(1+U349)</f>
        <v>1.58744046634651</v>
      </c>
      <c r="AC349" s="24" t="n">
        <f aca="false">AB349*(1+W349)</f>
        <v>1.89189873949133</v>
      </c>
      <c r="AD349" s="24" t="n">
        <f aca="false">AC349*(1+Y349)</f>
        <v>2.28515851140661</v>
      </c>
      <c r="AE349" s="23" t="n">
        <f aca="false">E349*Q349</f>
        <v>4805.10557678995</v>
      </c>
      <c r="AF349" s="23" t="n">
        <f aca="false">AE349*(1+S349)</f>
        <v>5604.9627077285</v>
      </c>
      <c r="AG349" s="23" t="n">
        <f aca="false">AF349*(1+U349)</f>
        <v>6635.6170563991</v>
      </c>
      <c r="AH349" s="23" t="n">
        <f aca="false">AG349*(1+W349)</f>
        <v>7908.27486818544</v>
      </c>
      <c r="AI349" s="23" t="n">
        <f aca="false">AH349*(1+Y349)</f>
        <v>9552.12942867956</v>
      </c>
      <c r="AJ349" s="25" t="n">
        <f aca="false">G349*Z349</f>
        <v>42428.9409931209</v>
      </c>
      <c r="AK349" s="25" t="n">
        <f aca="false">I349*AA349</f>
        <v>53547.369638851</v>
      </c>
      <c r="AL349" s="25" t="n">
        <f aca="false">K349*AB349</f>
        <v>62310.4656708736</v>
      </c>
      <c r="AM349" s="25" t="n">
        <f aca="false">M349*AC349</f>
        <v>64721.3894171996</v>
      </c>
      <c r="AN349" s="25" t="n">
        <f aca="false">O349*AD349</f>
        <v>99984.5098545232</v>
      </c>
      <c r="AO349" s="25" t="n">
        <f aca="false">C349/Datos!$D$8</f>
        <v>14839.1770788264</v>
      </c>
      <c r="AP349" s="25" t="n">
        <f aca="false">AJ349-AO349</f>
        <v>27589.7639142944</v>
      </c>
      <c r="AQ349" s="25" t="n">
        <f aca="false">AK349-AO349</f>
        <v>38708.1925600245</v>
      </c>
      <c r="AR349" s="25" t="n">
        <f aca="false">AL349-AO349</f>
        <v>47471.2885920472</v>
      </c>
      <c r="AS349" s="25" t="n">
        <f aca="false">AM349-AO349</f>
        <v>49882.2123383732</v>
      </c>
      <c r="AT349" s="25" t="n">
        <f aca="false">AN349-AO349</f>
        <v>85145.3327756968</v>
      </c>
      <c r="AU349" s="25" t="n">
        <f aca="false">AP349*Datos!$D$6</f>
        <v>13794.8819571472</v>
      </c>
      <c r="AV349" s="25" t="n">
        <f aca="false">AQ349*Datos!$D$6</f>
        <v>19354.0962800123</v>
      </c>
      <c r="AW349" s="25" t="n">
        <f aca="false">AR349*Datos!$D$6</f>
        <v>23735.6442960236</v>
      </c>
      <c r="AX349" s="25" t="n">
        <f aca="false">AS349*Datos!$D$6</f>
        <v>24941.1061691866</v>
      </c>
      <c r="AY349" s="25" t="n">
        <f aca="false">AT349*Datos!$D$6</f>
        <v>42572.6663878484</v>
      </c>
      <c r="AZ349" s="25" t="n">
        <f aca="false">AJ349-AU349-AE349</f>
        <v>23828.9534591837</v>
      </c>
      <c r="BA349" s="25" t="n">
        <f aca="false">AK349-AV349-AF349</f>
        <v>28588.3106511102</v>
      </c>
      <c r="BB349" s="25" t="n">
        <f aca="false">AL349-AW349-AG349</f>
        <v>31939.2043184509</v>
      </c>
      <c r="BC349" s="25" t="n">
        <f aca="false">AM349-AX349-AH349</f>
        <v>31872.0083798276</v>
      </c>
      <c r="BD349" s="25" t="n">
        <f aca="false">AN349-AY349-AI349</f>
        <v>47859.7140379953</v>
      </c>
      <c r="BE349" s="25" t="n">
        <f aca="false">AZ349/Z349</f>
        <v>20729.3604147079</v>
      </c>
      <c r="BF349" s="25" t="n">
        <f aca="false">BA349/AA349</f>
        <v>21320.6103466591</v>
      </c>
      <c r="BG349" s="25" t="n">
        <f aca="false">BB349/AB349</f>
        <v>20119.9383507962</v>
      </c>
      <c r="BH349" s="25" t="n">
        <f aca="false">BC349/AC349</f>
        <v>16846.5720255181</v>
      </c>
      <c r="BI349" s="25" t="n">
        <f aca="false">BD349/AD349</f>
        <v>20943.7173828855</v>
      </c>
      <c r="BJ349" s="25" t="n">
        <f aca="false">E349*AD349</f>
        <v>73434.5587714396</v>
      </c>
      <c r="BK349" s="25" t="n">
        <f aca="false">0.2*C349*AD349</f>
        <v>33909.8718039501</v>
      </c>
      <c r="BL349" s="25" t="n">
        <f aca="false">BJ349+BK349</f>
        <v>107344.43057539</v>
      </c>
      <c r="BM349" s="25" t="n">
        <f aca="false">BK349*Datos!$D$6</f>
        <v>16954.935901975</v>
      </c>
      <c r="BN349" s="25" t="n">
        <f aca="false">BL349-BM349</f>
        <v>90389.4946734146</v>
      </c>
      <c r="BO349" s="25" t="n">
        <f aca="false">BN349/AD349</f>
        <v>39555.0217729869</v>
      </c>
      <c r="BP349" s="25" t="n">
        <f aca="false">-(C349+E349)</f>
        <v>-106331.318627706</v>
      </c>
      <c r="BQ349" s="25" t="n">
        <f aca="false">BE349</f>
        <v>20729.3604147079</v>
      </c>
      <c r="BR349" s="25" t="n">
        <f aca="false">BF349</f>
        <v>21320.6103466591</v>
      </c>
      <c r="BS349" s="25" t="n">
        <f aca="false">BG349</f>
        <v>20119.9383507962</v>
      </c>
      <c r="BT349" s="25" t="n">
        <f aca="false">BH349</f>
        <v>16846.5720255181</v>
      </c>
      <c r="BU349" s="25" t="n">
        <f aca="false">BI349+BO349</f>
        <v>60498.7391558724</v>
      </c>
      <c r="BV349" s="27" t="n">
        <f aca="false">IFERROR(IRR(BP349:BU349,0.1),NA())*100</f>
        <v>8.20264238443962</v>
      </c>
    </row>
    <row r="350" customFormat="false" ht="15" hidden="false" customHeight="true" outlineLevel="0" collapsed="false">
      <c r="A350" s="23" t="n">
        <v>349</v>
      </c>
      <c r="B350" s="24" t="n">
        <f aca="true">RAND()</f>
        <v>0.367710808072068</v>
      </c>
      <c r="C350" s="25" t="n">
        <f aca="false">IF(B350&lt;=(Datos!$D$14-Datos!$C$14)/(Datos!$E$14-Datos!$C$14),Datos!$C$14+SQRT((Datos!$E$14-Datos!$C$14)*(Datos!$D$14-Datos!$C$14)*B350),Datos!$E$14-SQRT((Datos!$E$14-Datos!$C$14)*(Datos!$E$14-Datos!$D$14)*(1-B350)))</f>
        <v>72454.6368636477</v>
      </c>
      <c r="D350" s="24" t="n">
        <f aca="true">RAND()</f>
        <v>0.475917922663283</v>
      </c>
      <c r="E350" s="25" t="n">
        <f aca="false">IF(D350&lt;=(Datos!$D$15-Datos!$C$15)/(Datos!$E$15-Datos!$C$15),Datos!$C$15+SQRT((Datos!$E$15-Datos!$C$15)*(Datos!$D$15-Datos!$C$15)*D350),Datos!$E$15-SQRT((Datos!$E$15-Datos!$C$15)*(Datos!$E$15-Datos!$D$15)*(1-D350)))</f>
        <v>31133.6415817706</v>
      </c>
      <c r="F350" s="24" t="n">
        <f aca="true">RAND()</f>
        <v>0.264217787361865</v>
      </c>
      <c r="G350" s="25" t="n">
        <f aca="false">IF(F350&lt;=(Datos!$D$19-Datos!$C$19)/(Datos!$E$19-Datos!$C$19),Datos!$C$19+SQRT((Datos!$E$19-Datos!$C$19)*(Datos!$D$19-Datos!$C$19)*F350),Datos!$E$19-SQRT((Datos!$E$19-Datos!$C$19)*(Datos!$E$19-Datos!$D$19)*(1-F350)))</f>
        <v>36295.448205194</v>
      </c>
      <c r="H350" s="24" t="n">
        <f aca="true">RAND()</f>
        <v>0.970132273023544</v>
      </c>
      <c r="I350" s="25" t="n">
        <f aca="false">IF(H350&lt;=(Datos!$D$19-Datos!$C$19)/(Datos!$E$19-Datos!$C$19),Datos!$C$19+SQRT((Datos!$E$19-Datos!$C$19)*(Datos!$D$19-Datos!$C$19)*H350),Datos!$E$19-SQRT((Datos!$E$19-Datos!$C$19)*(Datos!$E$19-Datos!$D$19)*(1-H350)))</f>
        <v>43503.3104786783</v>
      </c>
      <c r="J350" s="24" t="n">
        <f aca="true">RAND()</f>
        <v>0.581768649396005</v>
      </c>
      <c r="K350" s="25" t="n">
        <f aca="false">IF(J350&lt;=(Datos!$D$19-Datos!$C$19)/(Datos!$E$19-Datos!$C$19),Datos!$C$19+SQRT((Datos!$E$19-Datos!$C$19)*(Datos!$D$19-Datos!$C$19)*J350),Datos!$E$19-SQRT((Datos!$E$19-Datos!$C$19)*(Datos!$E$19-Datos!$D$19)*(1-J350)))</f>
        <v>39341.5896617974</v>
      </c>
      <c r="L350" s="24" t="n">
        <f aca="true">RAND()</f>
        <v>0.92048694433892</v>
      </c>
      <c r="M350" s="25" t="n">
        <f aca="false">IF(L350&lt;=(Datos!$D$19-Datos!$C$19)/(Datos!$E$19-Datos!$C$19),Datos!$C$19+SQRT((Datos!$E$19-Datos!$C$19)*(Datos!$D$19-Datos!$C$19)*L350),Datos!$E$19-SQRT((Datos!$E$19-Datos!$C$19)*(Datos!$E$19-Datos!$D$19)*(1-L350)))</f>
        <v>42557.9764180948</v>
      </c>
      <c r="N350" s="24" t="n">
        <f aca="true">RAND()</f>
        <v>0.858445897377659</v>
      </c>
      <c r="O350" s="25" t="n">
        <f aca="false">IF(N350&lt;=(Datos!$D$19-Datos!$C$19)/(Datos!$E$19-Datos!$C$19),Datos!$C$19+SQRT((Datos!$E$19-Datos!$C$19)*(Datos!$D$19-Datos!$C$19)*N350),Datos!$E$19-SQRT((Datos!$E$19-Datos!$C$19)*(Datos!$E$19-Datos!$D$19)*(1-N350)))</f>
        <v>41741.694044956</v>
      </c>
      <c r="P350" s="24" t="n">
        <f aca="true">RAND()</f>
        <v>0.892988488458379</v>
      </c>
      <c r="Q350" s="26" t="n">
        <f aca="false">IF(P350&lt;=(Datos!$D$23-Datos!$C$23)/(Datos!$E$23-Datos!$C$23),Datos!$C$23+SQRT((Datos!$E$23-Datos!$C$23)*(Datos!$D$23-Datos!$C$23)*P350),Datos!$E$23-SQRT((Datos!$E$23-Datos!$C$23)*(Datos!$E$23-Datos!$D$23)*(1-P350)))</f>
        <v>0.166121213281597</v>
      </c>
      <c r="R350" s="24" t="n">
        <f aca="true">RAND()</f>
        <v>0.589963008284577</v>
      </c>
      <c r="S350" s="26" t="n">
        <f aca="false">IF(R350&lt;=(Datos!$D$24-Datos!$C$24)/(Datos!$E$24-Datos!$C$24),Datos!$C$24+SQRT((Datos!$E$24-Datos!$C$24)*(Datos!$D$24-Datos!$C$24)*R350),Datos!$E$24-SQRT((Datos!$E$24-Datos!$C$24)*(Datos!$E$24-Datos!$D$24)*(1-R350)))</f>
        <v>0.152832619097753</v>
      </c>
      <c r="T350" s="24" t="n">
        <f aca="true">RAND()</f>
        <v>0.787362009947598</v>
      </c>
      <c r="U350" s="26" t="n">
        <f aca="false">IF(T350&lt;=(Datos!$D$25-Datos!$C$25)/(Datos!$E$25-Datos!$C$25),Datos!$C$25+SQRT((Datos!$E$25-Datos!$C$25)*(Datos!$D$25-Datos!$C$25)*T350),Datos!$E$25-SQRT((Datos!$E$25-Datos!$C$25)*(Datos!$E$25-Datos!$D$25)*(1-T350)))</f>
        <v>0.195599459593142</v>
      </c>
      <c r="V350" s="24" t="n">
        <f aca="true">RAND()</f>
        <v>0.340190202624903</v>
      </c>
      <c r="W350" s="26" t="n">
        <f aca="false">IF(V350&lt;=(Datos!$D$26-Datos!$C$26)/(Datos!$E$26-Datos!$C$26),Datos!$C$26+SQRT((Datos!$E$26-Datos!$C$26)*(Datos!$D$26-Datos!$C$26)*V350),Datos!$E$26-SQRT((Datos!$E$26-Datos!$C$26)*(Datos!$E$26-Datos!$D$26)*(1-V350)))</f>
        <v>0.201944466595273</v>
      </c>
      <c r="X350" s="24" t="n">
        <f aca="true">RAND()</f>
        <v>0.699994256613475</v>
      </c>
      <c r="Y350" s="26" t="n">
        <f aca="false">IF(X350&lt;=(Datos!$D$27-Datos!$C$27)/(Datos!$E$27-Datos!$C$27),Datos!$C$27+SQRT((Datos!$E$27-Datos!$C$27)*(Datos!$D$27-Datos!$C$27)*X350),Datos!$E$27-SQRT((Datos!$E$27-Datos!$C$27)*(Datos!$E$27-Datos!$D$27)*(1-X350)))</f>
        <v>0.239750391128767</v>
      </c>
      <c r="Z350" s="24" t="n">
        <f aca="false">(1+Q350)</f>
        <v>1.1661212132816</v>
      </c>
      <c r="AA350" s="24" t="n">
        <f aca="false">Z350*(1+S350)</f>
        <v>1.34434257249287</v>
      </c>
      <c r="AB350" s="24" t="n">
        <f aca="false">AA350*(1+U350)</f>
        <v>1.60729525318053</v>
      </c>
      <c r="AC350" s="24" t="n">
        <f aca="false">AB350*(1+W350)</f>
        <v>1.93187963574519</v>
      </c>
      <c r="AD350" s="24" t="n">
        <f aca="false">AC350*(1+Y350)</f>
        <v>2.3950485340288</v>
      </c>
      <c r="AE350" s="23" t="n">
        <f aca="false">E350*Q350</f>
        <v>5171.95831343811</v>
      </c>
      <c r="AF350" s="23" t="n">
        <f aca="false">AE350*(1+S350)</f>
        <v>5962.40224834526</v>
      </c>
      <c r="AG350" s="23" t="n">
        <f aca="false">AF350*(1+U350)</f>
        <v>7128.64490599852</v>
      </c>
      <c r="AH350" s="23" t="n">
        <f aca="false">AG350*(1+W350)</f>
        <v>8568.2352990875</v>
      </c>
      <c r="AI350" s="23" t="n">
        <f aca="false">AH350*(1+Y350)</f>
        <v>10622.473063327</v>
      </c>
      <c r="AJ350" s="25" t="n">
        <f aca="false">G350*Z350</f>
        <v>42324.8920976401</v>
      </c>
      <c r="AK350" s="25" t="n">
        <f aca="false">I350*AA350</f>
        <v>58483.3523208626</v>
      </c>
      <c r="AL350" s="25" t="n">
        <f aca="false">K350*AB350</f>
        <v>63233.5503159833</v>
      </c>
      <c r="AM350" s="25" t="n">
        <f aca="false">M350*AC350</f>
        <v>82216.8879806414</v>
      </c>
      <c r="AN350" s="25" t="n">
        <f aca="false">O350*AD350</f>
        <v>99973.3831302504</v>
      </c>
      <c r="AO350" s="25" t="n">
        <f aca="false">C350/Datos!$D$8</f>
        <v>14490.9273727295</v>
      </c>
      <c r="AP350" s="25" t="n">
        <f aca="false">AJ350-AO350</f>
        <v>27833.9647249106</v>
      </c>
      <c r="AQ350" s="25" t="n">
        <f aca="false">AK350-AO350</f>
        <v>43992.424948133</v>
      </c>
      <c r="AR350" s="25" t="n">
        <f aca="false">AL350-AO350</f>
        <v>48742.6229432538</v>
      </c>
      <c r="AS350" s="25" t="n">
        <f aca="false">AM350-AO350</f>
        <v>67725.9606079119</v>
      </c>
      <c r="AT350" s="25" t="n">
        <f aca="false">AN350-AO350</f>
        <v>85482.4557575209</v>
      </c>
      <c r="AU350" s="25" t="n">
        <f aca="false">AP350*Datos!$D$6</f>
        <v>13916.9823624553</v>
      </c>
      <c r="AV350" s="25" t="n">
        <f aca="false">AQ350*Datos!$D$6</f>
        <v>21996.2124740665</v>
      </c>
      <c r="AW350" s="25" t="n">
        <f aca="false">AR350*Datos!$D$6</f>
        <v>24371.3114716269</v>
      </c>
      <c r="AX350" s="25" t="n">
        <f aca="false">AS350*Datos!$D$6</f>
        <v>33862.9803039559</v>
      </c>
      <c r="AY350" s="25" t="n">
        <f aca="false">AT350*Datos!$D$6</f>
        <v>42741.2278787604</v>
      </c>
      <c r="AZ350" s="25" t="n">
        <f aca="false">AJ350-AU350-AE350</f>
        <v>23235.9514217467</v>
      </c>
      <c r="BA350" s="25" t="n">
        <f aca="false">AK350-AV350-AF350</f>
        <v>30524.7375984508</v>
      </c>
      <c r="BB350" s="25" t="n">
        <f aca="false">AL350-AW350-AG350</f>
        <v>31733.5939383579</v>
      </c>
      <c r="BC350" s="25" t="n">
        <f aca="false">AM350-AX350-AH350</f>
        <v>39785.672377598</v>
      </c>
      <c r="BD350" s="25" t="n">
        <f aca="false">AN350-AY350-AI350</f>
        <v>46609.6821881629</v>
      </c>
      <c r="BE350" s="25" t="n">
        <f aca="false">AZ350/Z350</f>
        <v>19925.8457500813</v>
      </c>
      <c r="BF350" s="25" t="n">
        <f aca="false">BA350/AA350</f>
        <v>22706.0707761768</v>
      </c>
      <c r="BG350" s="25" t="n">
        <f aca="false">BB350/AB350</f>
        <v>19743.4751801594</v>
      </c>
      <c r="BH350" s="25" t="n">
        <f aca="false">BC350/AC350</f>
        <v>20594.2811557467</v>
      </c>
      <c r="BI350" s="25" t="n">
        <f aca="false">BD350/AD350</f>
        <v>19460.8508036199</v>
      </c>
      <c r="BJ350" s="25" t="n">
        <f aca="false">E350*AD350</f>
        <v>74566.5826293977</v>
      </c>
      <c r="BK350" s="25" t="n">
        <f aca="false">0.2*C350*AD350</f>
        <v>34706.4743607737</v>
      </c>
      <c r="BL350" s="25" t="n">
        <f aca="false">BJ350+BK350</f>
        <v>109273.056990171</v>
      </c>
      <c r="BM350" s="25" t="n">
        <f aca="false">BK350*Datos!$D$6</f>
        <v>17353.2371803868</v>
      </c>
      <c r="BN350" s="25" t="n">
        <f aca="false">BL350-BM350</f>
        <v>91919.8198097846</v>
      </c>
      <c r="BO350" s="25" t="n">
        <f aca="false">BN350/AD350</f>
        <v>38379.1052681354</v>
      </c>
      <c r="BP350" s="25" t="n">
        <f aca="false">-(C350+E350)</f>
        <v>-103588.278445418</v>
      </c>
      <c r="BQ350" s="25" t="n">
        <f aca="false">BE350</f>
        <v>19925.8457500813</v>
      </c>
      <c r="BR350" s="25" t="n">
        <f aca="false">BF350</f>
        <v>22706.0707761768</v>
      </c>
      <c r="BS350" s="25" t="n">
        <f aca="false">BG350</f>
        <v>19743.4751801594</v>
      </c>
      <c r="BT350" s="25" t="n">
        <f aca="false">BH350</f>
        <v>20594.2811557467</v>
      </c>
      <c r="BU350" s="25" t="n">
        <f aca="false">BI350+BO350</f>
        <v>57839.9560717552</v>
      </c>
      <c r="BV350" s="27" t="n">
        <f aca="false">IFERROR(IRR(BP350:BU350,0.1),NA())*100</f>
        <v>9.38830088708816</v>
      </c>
    </row>
    <row r="351" customFormat="false" ht="15" hidden="false" customHeight="true" outlineLevel="0" collapsed="false">
      <c r="A351" s="23" t="n">
        <v>350</v>
      </c>
      <c r="B351" s="24" t="n">
        <f aca="true">RAND()</f>
        <v>0.934161863652717</v>
      </c>
      <c r="C351" s="25" t="n">
        <f aca="false">IF(B351&lt;=(Datos!$D$14-Datos!$C$14)/(Datos!$E$14-Datos!$C$14),Datos!$C$14+SQRT((Datos!$E$14-Datos!$C$14)*(Datos!$D$14-Datos!$C$14)*B351),Datos!$E$14-SQRT((Datos!$E$14-Datos!$C$14)*(Datos!$E$14-Datos!$D$14)*(1-B351)))</f>
        <v>91111.4813598249</v>
      </c>
      <c r="D351" s="24" t="n">
        <f aca="true">RAND()</f>
        <v>0.988246722733581</v>
      </c>
      <c r="E351" s="25" t="n">
        <f aca="false">IF(D351&lt;=(Datos!$D$15-Datos!$C$15)/(Datos!$E$15-Datos!$C$15),Datos!$C$15+SQRT((Datos!$E$15-Datos!$C$15)*(Datos!$D$15-Datos!$C$15)*D351),Datos!$E$15-SQRT((Datos!$E$15-Datos!$C$15)*(Datos!$E$15-Datos!$D$15)*(1-D351)))</f>
        <v>38672.2230646818</v>
      </c>
      <c r="F351" s="24" t="n">
        <f aca="true">RAND()</f>
        <v>0.549505839830604</v>
      </c>
      <c r="G351" s="25" t="n">
        <f aca="false">IF(F351&lt;=(Datos!$D$19-Datos!$C$19)/(Datos!$E$19-Datos!$C$19),Datos!$C$19+SQRT((Datos!$E$19-Datos!$C$19)*(Datos!$D$19-Datos!$C$19)*F351),Datos!$E$19-SQRT((Datos!$E$19-Datos!$C$19)*(Datos!$E$19-Datos!$D$19)*(1-F351)))</f>
        <v>39078.8697520446</v>
      </c>
      <c r="H351" s="24" t="n">
        <f aca="true">RAND()</f>
        <v>0.798996674231886</v>
      </c>
      <c r="I351" s="25" t="n">
        <f aca="false">IF(H351&lt;=(Datos!$D$19-Datos!$C$19)/(Datos!$E$19-Datos!$C$19),Datos!$C$19+SQRT((Datos!$E$19-Datos!$C$19)*(Datos!$D$19-Datos!$C$19)*H351),Datos!$E$19-SQRT((Datos!$E$19-Datos!$C$19)*(Datos!$E$19-Datos!$D$19)*(1-H351)))</f>
        <v>41117.3141470615</v>
      </c>
      <c r="J351" s="24" t="n">
        <f aca="true">RAND()</f>
        <v>0.506218818550754</v>
      </c>
      <c r="K351" s="25" t="n">
        <f aca="false">IF(J351&lt;=(Datos!$D$19-Datos!$C$19)/(Datos!$E$19-Datos!$C$19),Datos!$C$19+SQRT((Datos!$E$19-Datos!$C$19)*(Datos!$D$19-Datos!$C$19)*J351),Datos!$E$19-SQRT((Datos!$E$19-Datos!$C$19)*(Datos!$E$19-Datos!$D$19)*(1-J351)))</f>
        <v>38713.9441576483</v>
      </c>
      <c r="L351" s="24" t="n">
        <f aca="true">RAND()</f>
        <v>0.0659299554254515</v>
      </c>
      <c r="M351" s="25" t="n">
        <f aca="false">IF(L351&lt;=(Datos!$D$19-Datos!$C$19)/(Datos!$E$19-Datos!$C$19),Datos!$C$19+SQRT((Datos!$E$19-Datos!$C$19)*(Datos!$D$19-Datos!$C$19)*L351),Datos!$E$19-SQRT((Datos!$E$19-Datos!$C$19)*(Datos!$E$19-Datos!$D$19)*(1-L351)))</f>
        <v>33144.7564792552</v>
      </c>
      <c r="N351" s="24" t="n">
        <f aca="true">RAND()</f>
        <v>0.0632050647817331</v>
      </c>
      <c r="O351" s="25" t="n">
        <f aca="false">IF(N351&lt;=(Datos!$D$19-Datos!$C$19)/(Datos!$E$19-Datos!$C$19),Datos!$C$19+SQRT((Datos!$E$19-Datos!$C$19)*(Datos!$D$19-Datos!$C$19)*N351),Datos!$E$19-SQRT((Datos!$E$19-Datos!$C$19)*(Datos!$E$19-Datos!$D$19)*(1-N351)))</f>
        <v>33079.0842335441</v>
      </c>
      <c r="P351" s="24" t="n">
        <f aca="true">RAND()</f>
        <v>0.675005444396798</v>
      </c>
      <c r="Q351" s="26" t="n">
        <f aca="false">IF(P351&lt;=(Datos!$D$23-Datos!$C$23)/(Datos!$E$23-Datos!$C$23),Datos!$C$23+SQRT((Datos!$E$23-Datos!$C$23)*(Datos!$D$23-Datos!$C$23)*P351),Datos!$E$23-SQRT((Datos!$E$23-Datos!$C$23)*(Datos!$E$23-Datos!$D$23)*(1-P351)))</f>
        <v>0.155813429344246</v>
      </c>
      <c r="R351" s="24" t="n">
        <f aca="true">RAND()</f>
        <v>0.101142004654501</v>
      </c>
      <c r="S351" s="26" t="n">
        <f aca="false">IF(R351&lt;=(Datos!$D$24-Datos!$C$24)/(Datos!$E$24-Datos!$C$24),Datos!$C$24+SQRT((Datos!$E$24-Datos!$C$24)*(Datos!$D$24-Datos!$C$24)*R351),Datos!$E$24-SQRT((Datos!$E$24-Datos!$C$24)*(Datos!$E$24-Datos!$D$24)*(1-R351)))</f>
        <v>0.133492798389441</v>
      </c>
      <c r="T351" s="24" t="n">
        <f aca="true">RAND()</f>
        <v>0.127440901309058</v>
      </c>
      <c r="U351" s="26" t="n">
        <f aca="false">IF(T351&lt;=(Datos!$D$25-Datos!$C$25)/(Datos!$E$25-Datos!$C$25),Datos!$C$25+SQRT((Datos!$E$25-Datos!$C$25)*(Datos!$D$25-Datos!$C$25)*T351),Datos!$E$25-SQRT((Datos!$E$25-Datos!$C$25)*(Datos!$E$25-Datos!$D$25)*(1-T351)))</f>
        <v>0.16635927543472</v>
      </c>
      <c r="V351" s="24" t="n">
        <f aca="true">RAND()</f>
        <v>0.594618070458964</v>
      </c>
      <c r="W351" s="26" t="n">
        <f aca="false">IF(V351&lt;=(Datos!$D$26-Datos!$C$26)/(Datos!$E$26-Datos!$C$26),Datos!$C$26+SQRT((Datos!$E$26-Datos!$C$26)*(Datos!$D$26-Datos!$C$26)*V351),Datos!$E$26-SQRT((Datos!$E$26-Datos!$C$26)*(Datos!$E$26-Datos!$D$26)*(1-V351)))</f>
        <v>0.212332550479311</v>
      </c>
      <c r="X351" s="24" t="n">
        <f aca="true">RAND()</f>
        <v>0.294960403794809</v>
      </c>
      <c r="Y351" s="26" t="n">
        <f aca="false">IF(X351&lt;=(Datos!$D$27-Datos!$C$27)/(Datos!$E$27-Datos!$C$27),Datos!$C$27+SQRT((Datos!$E$27-Datos!$C$27)*(Datos!$D$27-Datos!$C$27)*X351),Datos!$E$27-SQRT((Datos!$E$27-Datos!$C$27)*(Datos!$E$27-Datos!$D$27)*(1-X351)))</f>
        <v>0.218220437456673</v>
      </c>
      <c r="Z351" s="24" t="n">
        <f aca="false">(1+Q351)</f>
        <v>1.15581342934425</v>
      </c>
      <c r="AA351" s="24" t="n">
        <f aca="false">Z351*(1+S351)</f>
        <v>1.31010619844351</v>
      </c>
      <c r="AB351" s="24" t="n">
        <f aca="false">AA351*(1+U351)</f>
        <v>1.5280545163591</v>
      </c>
      <c r="AC351" s="24" t="n">
        <f aca="false">AB351*(1+W351)</f>
        <v>1.85251022908906</v>
      </c>
      <c r="AD351" s="24" t="n">
        <f aca="false">AC351*(1+Y351)</f>
        <v>2.25676582167384</v>
      </c>
      <c r="AE351" s="23" t="n">
        <f aca="false">E351*Q351</f>
        <v>6025.65169607374</v>
      </c>
      <c r="AF351" s="23" t="n">
        <f aca="false">AE351*(1+S351)</f>
        <v>6830.0328031027</v>
      </c>
      <c r="AG351" s="23" t="n">
        <f aca="false">AF351*(1+U351)</f>
        <v>7966.27211142223</v>
      </c>
      <c r="AH351" s="23" t="n">
        <f aca="false">AG351*(1+W351)</f>
        <v>9657.77098665272</v>
      </c>
      <c r="AI351" s="23" t="n">
        <f aca="false">AH351*(1+Y351)</f>
        <v>11765.2939962164</v>
      </c>
      <c r="AJ351" s="25" t="n">
        <f aca="false">G351*Z351</f>
        <v>45167.8824630078</v>
      </c>
      <c r="AK351" s="25" t="n">
        <f aca="false">I351*AA351</f>
        <v>53868.0481274142</v>
      </c>
      <c r="AL351" s="25" t="n">
        <f aca="false">K351*AB351</f>
        <v>59157.0172161686</v>
      </c>
      <c r="AM351" s="25" t="n">
        <f aca="false">M351*AC351</f>
        <v>61401.0004184863</v>
      </c>
      <c r="AN351" s="25" t="n">
        <f aca="false">O351*AD351</f>
        <v>74651.7467105323</v>
      </c>
      <c r="AO351" s="25" t="n">
        <f aca="false">C351/Datos!$D$8</f>
        <v>18222.296271965</v>
      </c>
      <c r="AP351" s="25" t="n">
        <f aca="false">AJ351-AO351</f>
        <v>26945.5861910428</v>
      </c>
      <c r="AQ351" s="25" t="n">
        <f aca="false">AK351-AO351</f>
        <v>35645.7518554492</v>
      </c>
      <c r="AR351" s="25" t="n">
        <f aca="false">AL351-AO351</f>
        <v>40934.7209442036</v>
      </c>
      <c r="AS351" s="25" t="n">
        <f aca="false">AM351-AO351</f>
        <v>43178.7041465213</v>
      </c>
      <c r="AT351" s="25" t="n">
        <f aca="false">AN351-AO351</f>
        <v>56429.4504385673</v>
      </c>
      <c r="AU351" s="25" t="n">
        <f aca="false">AP351*Datos!$D$6</f>
        <v>13472.7930955214</v>
      </c>
      <c r="AV351" s="25" t="n">
        <f aca="false">AQ351*Datos!$D$6</f>
        <v>17822.8759277246</v>
      </c>
      <c r="AW351" s="25" t="n">
        <f aca="false">AR351*Datos!$D$6</f>
        <v>20467.3604721018</v>
      </c>
      <c r="AX351" s="25" t="n">
        <f aca="false">AS351*Datos!$D$6</f>
        <v>21589.3520732606</v>
      </c>
      <c r="AY351" s="25" t="n">
        <f aca="false">AT351*Datos!$D$6</f>
        <v>28214.7252192837</v>
      </c>
      <c r="AZ351" s="25" t="n">
        <f aca="false">AJ351-AU351-AE351</f>
        <v>25669.4376714127</v>
      </c>
      <c r="BA351" s="25" t="n">
        <f aca="false">AK351-AV351-AF351</f>
        <v>29215.1393965869</v>
      </c>
      <c r="BB351" s="25" t="n">
        <f aca="false">AL351-AW351-AG351</f>
        <v>30723.3846326446</v>
      </c>
      <c r="BC351" s="25" t="n">
        <f aca="false">AM351-AX351-AH351</f>
        <v>30153.8773585729</v>
      </c>
      <c r="BD351" s="25" t="n">
        <f aca="false">AN351-AY351-AI351</f>
        <v>34671.7274950322</v>
      </c>
      <c r="BE351" s="25" t="n">
        <f aca="false">AZ351/Z351</f>
        <v>22208.9802901635</v>
      </c>
      <c r="BF351" s="25" t="n">
        <f aca="false">BA351/AA351</f>
        <v>22299.8253357601</v>
      </c>
      <c r="BG351" s="25" t="n">
        <f aca="false">BB351/AB351</f>
        <v>20106.2097613174</v>
      </c>
      <c r="BH351" s="25" t="n">
        <f aca="false">BC351/AC351</f>
        <v>16277.3068051562</v>
      </c>
      <c r="BI351" s="25" t="n">
        <f aca="false">BD351/AD351</f>
        <v>15363.4582560792</v>
      </c>
      <c r="BJ351" s="25" t="n">
        <f aca="false">E351*AD351</f>
        <v>87274.1512605206</v>
      </c>
      <c r="BK351" s="25" t="n">
        <f aca="false">0.2*C351*AD351</f>
        <v>41123.4554189852</v>
      </c>
      <c r="BL351" s="25" t="n">
        <f aca="false">BJ351+BK351</f>
        <v>128397.606679506</v>
      </c>
      <c r="BM351" s="25" t="n">
        <f aca="false">BK351*Datos!$D$6</f>
        <v>20561.7277094926</v>
      </c>
      <c r="BN351" s="25" t="n">
        <f aca="false">BL351-BM351</f>
        <v>107835.878970013</v>
      </c>
      <c r="BO351" s="25" t="n">
        <f aca="false">BN351/AD351</f>
        <v>47783.3712006643</v>
      </c>
      <c r="BP351" s="25" t="n">
        <f aca="false">-(C351+E351)</f>
        <v>-129783.704424507</v>
      </c>
      <c r="BQ351" s="25" t="n">
        <f aca="false">BE351</f>
        <v>22208.9802901635</v>
      </c>
      <c r="BR351" s="25" t="n">
        <f aca="false">BF351</f>
        <v>22299.8253357601</v>
      </c>
      <c r="BS351" s="25" t="n">
        <f aca="false">BG351</f>
        <v>20106.2097613174</v>
      </c>
      <c r="BT351" s="25" t="n">
        <f aca="false">BH351</f>
        <v>16277.3068051562</v>
      </c>
      <c r="BU351" s="25" t="n">
        <f aca="false">BI351+BO351</f>
        <v>63146.8294567435</v>
      </c>
      <c r="BV351" s="27" t="n">
        <f aca="false">IFERROR(IRR(BP351:BU351,0.1),NA())*100</f>
        <v>3.0301545057318</v>
      </c>
    </row>
    <row r="352" customFormat="false" ht="15" hidden="false" customHeight="true" outlineLevel="0" collapsed="false">
      <c r="A352" s="23" t="n">
        <v>351</v>
      </c>
      <c r="B352" s="24" t="n">
        <f aca="true">RAND()</f>
        <v>0.908437474332488</v>
      </c>
      <c r="C352" s="25" t="n">
        <f aca="false">IF(B352&lt;=(Datos!$D$14-Datos!$C$14)/(Datos!$E$14-Datos!$C$14),Datos!$C$14+SQRT((Datos!$E$14-Datos!$C$14)*(Datos!$D$14-Datos!$C$14)*B352),Datos!$E$14-SQRT((Datos!$E$14-Datos!$C$14)*(Datos!$E$14-Datos!$D$14)*(1-B352)))</f>
        <v>89517.870884166</v>
      </c>
      <c r="D352" s="24" t="n">
        <f aca="true">RAND()</f>
        <v>0.00053793332590399</v>
      </c>
      <c r="E352" s="25" t="n">
        <f aca="false">IF(D352&lt;=(Datos!$D$15-Datos!$C$15)/(Datos!$E$15-Datos!$C$15),Datos!$C$15+SQRT((Datos!$E$15-Datos!$C$15)*(Datos!$D$15-Datos!$C$15)*D352),Datos!$E$15-SQRT((Datos!$E$15-Datos!$C$15)*(Datos!$E$15-Datos!$D$15)*(1-D352)))</f>
        <v>25200.8606468246</v>
      </c>
      <c r="F352" s="24" t="n">
        <f aca="true">RAND()</f>
        <v>0.279762810589528</v>
      </c>
      <c r="G352" s="25" t="n">
        <f aca="false">IF(F352&lt;=(Datos!$D$19-Datos!$C$19)/(Datos!$E$19-Datos!$C$19),Datos!$C$19+SQRT((Datos!$E$19-Datos!$C$19)*(Datos!$D$19-Datos!$C$19)*F352),Datos!$E$19-SQRT((Datos!$E$19-Datos!$C$19)*(Datos!$E$19-Datos!$D$19)*(1-F352)))</f>
        <v>36477.9951828038</v>
      </c>
      <c r="H352" s="24" t="n">
        <f aca="true">RAND()</f>
        <v>0.236845874632114</v>
      </c>
      <c r="I352" s="25" t="n">
        <f aca="false">IF(H352&lt;=(Datos!$D$19-Datos!$C$19)/(Datos!$E$19-Datos!$C$19),Datos!$C$19+SQRT((Datos!$E$19-Datos!$C$19)*(Datos!$D$19-Datos!$C$19)*H352),Datos!$E$19-SQRT((Datos!$E$19-Datos!$C$19)*(Datos!$E$19-Datos!$D$19)*(1-H352)))</f>
        <v>35960.4430367899</v>
      </c>
      <c r="J352" s="24" t="n">
        <f aca="true">RAND()</f>
        <v>0.316250611393035</v>
      </c>
      <c r="K352" s="25" t="n">
        <f aca="false">IF(J352&lt;=(Datos!$D$19-Datos!$C$19)/(Datos!$E$19-Datos!$C$19),Datos!$C$19+SQRT((Datos!$E$19-Datos!$C$19)*(Datos!$D$19-Datos!$C$19)*J352),Datos!$E$19-SQRT((Datos!$E$19-Datos!$C$19)*(Datos!$E$19-Datos!$D$19)*(1-J352)))</f>
        <v>36887.4953146231</v>
      </c>
      <c r="L352" s="24" t="n">
        <f aca="true">RAND()</f>
        <v>0.691010612660338</v>
      </c>
      <c r="M352" s="25" t="n">
        <f aca="false">IF(L352&lt;=(Datos!$D$19-Datos!$C$19)/(Datos!$E$19-Datos!$C$19),Datos!$C$19+SQRT((Datos!$E$19-Datos!$C$19)*(Datos!$D$19-Datos!$C$19)*L352),Datos!$E$19-SQRT((Datos!$E$19-Datos!$C$19)*(Datos!$E$19-Datos!$D$19)*(1-L352)))</f>
        <v>40186.0407095121</v>
      </c>
      <c r="N352" s="24" t="n">
        <f aca="true">RAND()</f>
        <v>0.0567946027039918</v>
      </c>
      <c r="O352" s="25" t="n">
        <f aca="false">IF(N352&lt;=(Datos!$D$19-Datos!$C$19)/(Datos!$E$19-Datos!$C$19),Datos!$C$19+SQRT((Datos!$E$19-Datos!$C$19)*(Datos!$D$19-Datos!$C$19)*N352),Datos!$E$19-SQRT((Datos!$E$19-Datos!$C$19)*(Datos!$E$19-Datos!$D$19)*(1-N352)))</f>
        <v>32918.7652193348</v>
      </c>
      <c r="P352" s="24" t="n">
        <f aca="true">RAND()</f>
        <v>0.138176408885556</v>
      </c>
      <c r="Q352" s="26" t="n">
        <f aca="false">IF(P352&lt;=(Datos!$D$23-Datos!$C$23)/(Datos!$E$23-Datos!$C$23),Datos!$C$23+SQRT((Datos!$E$23-Datos!$C$23)*(Datos!$D$23-Datos!$C$23)*P352),Datos!$E$23-SQRT((Datos!$E$23-Datos!$C$23)*(Datos!$E$23-Datos!$D$23)*(1-P352)))</f>
        <v>0.135770781083827</v>
      </c>
      <c r="R352" s="24" t="n">
        <f aca="true">RAND()</f>
        <v>0.602147384787413</v>
      </c>
      <c r="S352" s="26" t="n">
        <f aca="false">IF(R352&lt;=(Datos!$D$24-Datos!$C$24)/(Datos!$E$24-Datos!$C$24),Datos!$C$24+SQRT((Datos!$E$24-Datos!$C$24)*(Datos!$D$24-Datos!$C$24)*R352),Datos!$E$24-SQRT((Datos!$E$24-Datos!$C$24)*(Datos!$E$24-Datos!$D$24)*(1-R352)))</f>
        <v>0.153239306672236</v>
      </c>
      <c r="T352" s="24" t="n">
        <f aca="true">RAND()</f>
        <v>0.327228461475026</v>
      </c>
      <c r="U352" s="26" t="n">
        <f aca="false">IF(T352&lt;=(Datos!$D$25-Datos!$C$25)/(Datos!$E$25-Datos!$C$25),Datos!$C$25+SQRT((Datos!$E$25-Datos!$C$25)*(Datos!$D$25-Datos!$C$25)*T352),Datos!$E$25-SQRT((Datos!$E$25-Datos!$C$25)*(Datos!$E$25-Datos!$D$25)*(1-T352)))</f>
        <v>0.176214113929285</v>
      </c>
      <c r="V352" s="24" t="n">
        <f aca="true">RAND()</f>
        <v>0.960930606135671</v>
      </c>
      <c r="W352" s="26" t="n">
        <f aca="false">IF(V352&lt;=(Datos!$D$26-Datos!$C$26)/(Datos!$E$26-Datos!$C$26),Datos!$C$26+SQRT((Datos!$E$26-Datos!$C$26)*(Datos!$D$26-Datos!$C$26)*V352),Datos!$E$26-SQRT((Datos!$E$26-Datos!$C$26)*(Datos!$E$26-Datos!$D$26)*(1-V352)))</f>
        <v>0.238306288932715</v>
      </c>
      <c r="X352" s="24" t="n">
        <f aca="true">RAND()</f>
        <v>0.622521374436513</v>
      </c>
      <c r="Y352" s="26" t="n">
        <f aca="false">IF(X352&lt;=(Datos!$D$27-Datos!$C$27)/(Datos!$E$27-Datos!$C$27),Datos!$C$27+SQRT((Datos!$E$27-Datos!$C$27)*(Datos!$D$27-Datos!$C$27)*X352),Datos!$E$27-SQRT((Datos!$E$27-Datos!$C$27)*(Datos!$E$27-Datos!$D$27)*(1-X352)))</f>
        <v>0.234851527400777</v>
      </c>
      <c r="Z352" s="24" t="n">
        <f aca="false">(1+Q352)</f>
        <v>1.13577078108383</v>
      </c>
      <c r="AA352" s="24" t="n">
        <f aca="false">Z352*(1+S352)</f>
        <v>1.3098155081157</v>
      </c>
      <c r="AB352" s="24" t="n">
        <f aca="false">AA352*(1+U352)</f>
        <v>1.54062348728914</v>
      </c>
      <c r="AC352" s="24" t="n">
        <f aca="false">AB352*(1+W352)</f>
        <v>1.90776375318759</v>
      </c>
      <c r="AD352" s="24" t="n">
        <f aca="false">AC352*(1+Y352)</f>
        <v>2.35580498454354</v>
      </c>
      <c r="AE352" s="23" t="n">
        <f aca="false">E352*Q352</f>
        <v>3421.54053400406</v>
      </c>
      <c r="AF352" s="23" t="n">
        <f aca="false">AE352*(1+S352)</f>
        <v>3945.85503318579</v>
      </c>
      <c r="AG352" s="23" t="n">
        <f aca="false">AF352*(1+U352)</f>
        <v>4641.17038155204</v>
      </c>
      <c r="AH352" s="23" t="n">
        <f aca="false">AG352*(1+W352)</f>
        <v>5747.19047148414</v>
      </c>
      <c r="AI352" s="23" t="n">
        <f aca="false">AH352*(1+Y352)</f>
        <v>7096.92693197537</v>
      </c>
      <c r="AJ352" s="25" t="n">
        <f aca="false">G352*Z352</f>
        <v>41430.6410811452</v>
      </c>
      <c r="AK352" s="25" t="n">
        <f aca="false">I352*AA352</f>
        <v>47101.5459682985</v>
      </c>
      <c r="AL352" s="25" t="n">
        <f aca="false">K352*AB352</f>
        <v>56829.7416689765</v>
      </c>
      <c r="AM352" s="25" t="n">
        <f aca="false">M352*AC352</f>
        <v>76665.4718497282</v>
      </c>
      <c r="AN352" s="25" t="n">
        <f aca="false">O352*AD352</f>
        <v>77550.1911887274</v>
      </c>
      <c r="AO352" s="25" t="n">
        <f aca="false">C352/Datos!$D$8</f>
        <v>17903.5741768332</v>
      </c>
      <c r="AP352" s="25" t="n">
        <f aca="false">AJ352-AO352</f>
        <v>23527.0669043119</v>
      </c>
      <c r="AQ352" s="25" t="n">
        <f aca="false">AK352-AO352</f>
        <v>29197.9717914653</v>
      </c>
      <c r="AR352" s="25" t="n">
        <f aca="false">AL352-AO352</f>
        <v>38926.1674921433</v>
      </c>
      <c r="AS352" s="25" t="n">
        <f aca="false">AM352-AO352</f>
        <v>58761.897672895</v>
      </c>
      <c r="AT352" s="25" t="n">
        <f aca="false">AN352-AO352</f>
        <v>59646.6170118942</v>
      </c>
      <c r="AU352" s="25" t="n">
        <f aca="false">AP352*Datos!$D$6</f>
        <v>11763.533452156</v>
      </c>
      <c r="AV352" s="25" t="n">
        <f aca="false">AQ352*Datos!$D$6</f>
        <v>14598.9858957326</v>
      </c>
      <c r="AW352" s="25" t="n">
        <f aca="false">AR352*Datos!$D$6</f>
        <v>19463.0837460716</v>
      </c>
      <c r="AX352" s="25" t="n">
        <f aca="false">AS352*Datos!$D$6</f>
        <v>29380.9488364475</v>
      </c>
      <c r="AY352" s="25" t="n">
        <f aca="false">AT352*Datos!$D$6</f>
        <v>29823.3085059471</v>
      </c>
      <c r="AZ352" s="25" t="n">
        <f aca="false">AJ352-AU352-AE352</f>
        <v>26245.5670949851</v>
      </c>
      <c r="BA352" s="25" t="n">
        <f aca="false">AK352-AV352-AF352</f>
        <v>28556.7050393801</v>
      </c>
      <c r="BB352" s="25" t="n">
        <f aca="false">AL352-AW352-AG352</f>
        <v>32725.4875413528</v>
      </c>
      <c r="BC352" s="25" t="n">
        <f aca="false">AM352-AX352-AH352</f>
        <v>41537.3325417966</v>
      </c>
      <c r="BD352" s="25" t="n">
        <f aca="false">AN352-AY352-AI352</f>
        <v>40629.955750805</v>
      </c>
      <c r="BE352" s="25" t="n">
        <f aca="false">AZ352/Z352</f>
        <v>23108.1548602086</v>
      </c>
      <c r="BF352" s="25" t="n">
        <f aca="false">BA352/AA352</f>
        <v>21802.0819439387</v>
      </c>
      <c r="BG352" s="25" t="n">
        <f aca="false">BB352/AB352</f>
        <v>21241.7166240508</v>
      </c>
      <c r="BH352" s="25" t="n">
        <f aca="false">BC352/AC352</f>
        <v>21772.7863171705</v>
      </c>
      <c r="BI352" s="25" t="n">
        <f aca="false">BD352/AD352</f>
        <v>17246.7398691227</v>
      </c>
      <c r="BJ352" s="25" t="n">
        <f aca="false">E352*AD352</f>
        <v>59368.3131265765</v>
      </c>
      <c r="BK352" s="25" t="n">
        <f aca="false">0.2*C352*AD352</f>
        <v>42177.3292869286</v>
      </c>
      <c r="BL352" s="25" t="n">
        <f aca="false">BJ352+BK352</f>
        <v>101545.642413505</v>
      </c>
      <c r="BM352" s="25" t="n">
        <f aca="false">BK352*Datos!$D$6</f>
        <v>21088.6646434643</v>
      </c>
      <c r="BN352" s="25" t="n">
        <f aca="false">BL352-BM352</f>
        <v>80456.9777700408</v>
      </c>
      <c r="BO352" s="25" t="n">
        <f aca="false">BN352/AD352</f>
        <v>34152.6477352412</v>
      </c>
      <c r="BP352" s="25" t="n">
        <f aca="false">-(C352+E352)</f>
        <v>-114718.731530991</v>
      </c>
      <c r="BQ352" s="25" t="n">
        <f aca="false">BE352</f>
        <v>23108.1548602086</v>
      </c>
      <c r="BR352" s="25" t="n">
        <f aca="false">BF352</f>
        <v>21802.0819439387</v>
      </c>
      <c r="BS352" s="25" t="n">
        <f aca="false">BG352</f>
        <v>21241.7166240508</v>
      </c>
      <c r="BT352" s="25" t="n">
        <f aca="false">BH352</f>
        <v>21772.7863171705</v>
      </c>
      <c r="BU352" s="25" t="n">
        <f aca="false">BI352+BO352</f>
        <v>51399.3876043639</v>
      </c>
      <c r="BV352" s="27" t="n">
        <f aca="false">IFERROR(IRR(BP352:BU352,0.1),NA())*100</f>
        <v>5.99289288163327</v>
      </c>
    </row>
    <row r="353" customFormat="false" ht="15" hidden="false" customHeight="true" outlineLevel="0" collapsed="false">
      <c r="A353" s="23" t="n">
        <v>352</v>
      </c>
      <c r="B353" s="24" t="n">
        <f aca="true">RAND()</f>
        <v>0.935612224411812</v>
      </c>
      <c r="C353" s="25" t="n">
        <f aca="false">IF(B353&lt;=(Datos!$D$14-Datos!$C$14)/(Datos!$E$14-Datos!$C$14),Datos!$C$14+SQRT((Datos!$E$14-Datos!$C$14)*(Datos!$D$14-Datos!$C$14)*B353),Datos!$E$14-SQRT((Datos!$E$14-Datos!$C$14)*(Datos!$E$14-Datos!$D$14)*(1-B353)))</f>
        <v>91209.9299942591</v>
      </c>
      <c r="D353" s="24" t="n">
        <f aca="true">RAND()</f>
        <v>0.0281990855270843</v>
      </c>
      <c r="E353" s="25" t="n">
        <f aca="false">IF(D353&lt;=(Datos!$D$15-Datos!$C$15)/(Datos!$E$15-Datos!$C$15),Datos!$C$15+SQRT((Datos!$E$15-Datos!$C$15)*(Datos!$D$15-Datos!$C$15)*D353),Datos!$E$15-SQRT((Datos!$E$15-Datos!$C$15)*(Datos!$E$15-Datos!$D$15)*(1-D353)))</f>
        <v>26454.2803768639</v>
      </c>
      <c r="F353" s="24" t="n">
        <f aca="true">RAND()</f>
        <v>0.773186406400462</v>
      </c>
      <c r="G353" s="25" t="n">
        <f aca="false">IF(F353&lt;=(Datos!$D$19-Datos!$C$19)/(Datos!$E$19-Datos!$C$19),Datos!$C$19+SQRT((Datos!$E$19-Datos!$C$19)*(Datos!$D$19-Datos!$C$19)*F353),Datos!$E$19-SQRT((Datos!$E$19-Datos!$C$19)*(Datos!$E$19-Datos!$D$19)*(1-F353)))</f>
        <v>40875.5582777829</v>
      </c>
      <c r="H353" s="24" t="n">
        <f aca="true">RAND()</f>
        <v>0.140137931285227</v>
      </c>
      <c r="I353" s="25" t="n">
        <f aca="false">IF(H353&lt;=(Datos!$D$19-Datos!$C$19)/(Datos!$E$19-Datos!$C$19),Datos!$C$19+SQRT((Datos!$E$19-Datos!$C$19)*(Datos!$D$19-Datos!$C$19)*H353),Datos!$E$19-SQRT((Datos!$E$19-Datos!$C$19)*(Datos!$E$19-Datos!$D$19)*(1-H353)))</f>
        <v>34584.8325697657</v>
      </c>
      <c r="J353" s="24" t="n">
        <f aca="true">RAND()</f>
        <v>0.0201352845368306</v>
      </c>
      <c r="K353" s="25" t="n">
        <f aca="false">IF(J353&lt;=(Datos!$D$19-Datos!$C$19)/(Datos!$E$19-Datos!$C$19),Datos!$C$19+SQRT((Datos!$E$19-Datos!$C$19)*(Datos!$D$19-Datos!$C$19)*J353),Datos!$E$19-SQRT((Datos!$E$19-Datos!$C$19)*(Datos!$E$19-Datos!$D$19)*(1-J353)))</f>
        <v>31737.8989270164</v>
      </c>
      <c r="L353" s="24" t="n">
        <f aca="true">RAND()</f>
        <v>0.823603464646879</v>
      </c>
      <c r="M353" s="25" t="n">
        <f aca="false">IF(L353&lt;=(Datos!$D$19-Datos!$C$19)/(Datos!$E$19-Datos!$C$19),Datos!$C$19+SQRT((Datos!$E$19-Datos!$C$19)*(Datos!$D$19-Datos!$C$19)*L353),Datos!$E$19-SQRT((Datos!$E$19-Datos!$C$19)*(Datos!$E$19-Datos!$D$19)*(1-L353)))</f>
        <v>41362.729024188</v>
      </c>
      <c r="N353" s="24" t="n">
        <f aca="true">RAND()</f>
        <v>0.196890288152358</v>
      </c>
      <c r="O353" s="25" t="n">
        <f aca="false">IF(N353&lt;=(Datos!$D$19-Datos!$C$19)/(Datos!$E$19-Datos!$C$19),Datos!$C$19+SQRT((Datos!$E$19-Datos!$C$19)*(Datos!$D$19-Datos!$C$19)*N353),Datos!$E$19-SQRT((Datos!$E$19-Datos!$C$19)*(Datos!$E$19-Datos!$D$19)*(1-N353)))</f>
        <v>35434.4772722732</v>
      </c>
      <c r="P353" s="24" t="n">
        <f aca="true">RAND()</f>
        <v>0.976891688951054</v>
      </c>
      <c r="Q353" s="26" t="n">
        <f aca="false">IF(P353&lt;=(Datos!$D$23-Datos!$C$23)/(Datos!$E$23-Datos!$C$23),Datos!$C$23+SQRT((Datos!$E$23-Datos!$C$23)*(Datos!$D$23-Datos!$C$23)*P353),Datos!$E$23-SQRT((Datos!$E$23-Datos!$C$23)*(Datos!$E$23-Datos!$D$23)*(1-P353)))</f>
        <v>0.173550584531285</v>
      </c>
      <c r="R353" s="24" t="n">
        <f aca="true">RAND()</f>
        <v>0.655995888375955</v>
      </c>
      <c r="S353" s="26" t="n">
        <f aca="false">IF(R353&lt;=(Datos!$D$24-Datos!$C$24)/(Datos!$E$24-Datos!$C$24),Datos!$C$24+SQRT((Datos!$E$24-Datos!$C$24)*(Datos!$D$24-Datos!$C$24)*R353),Datos!$E$24-SQRT((Datos!$E$24-Datos!$C$24)*(Datos!$E$24-Datos!$D$24)*(1-R353)))</f>
        <v>0.155116121666362</v>
      </c>
      <c r="T353" s="24" t="n">
        <f aca="true">RAND()</f>
        <v>0.171264883135866</v>
      </c>
      <c r="U353" s="26" t="n">
        <f aca="false">IF(T353&lt;=(Datos!$D$25-Datos!$C$25)/(Datos!$E$25-Datos!$C$25),Datos!$C$25+SQRT((Datos!$E$25-Datos!$C$25)*(Datos!$D$25-Datos!$C$25)*T353),Datos!$E$25-SQRT((Datos!$E$25-Datos!$C$25)*(Datos!$E$25-Datos!$D$25)*(1-T353)))</f>
        <v>0.16896460531056</v>
      </c>
      <c r="V353" s="24" t="n">
        <f aca="true">RAND()</f>
        <v>0.111839360192688</v>
      </c>
      <c r="W353" s="26" t="n">
        <f aca="false">IF(V353&lt;=(Datos!$D$26-Datos!$C$26)/(Datos!$E$26-Datos!$C$26),Datos!$C$26+SQRT((Datos!$E$26-Datos!$C$26)*(Datos!$D$26-Datos!$C$26)*V353),Datos!$E$26-SQRT((Datos!$E$26-Datos!$C$26)*(Datos!$E$26-Datos!$D$26)*(1-V353)))</f>
        <v>0.19251299741348</v>
      </c>
      <c r="X353" s="24" t="n">
        <f aca="true">RAND()</f>
        <v>0.266624999943639</v>
      </c>
      <c r="Y353" s="26" t="n">
        <f aca="false">IF(X353&lt;=(Datos!$D$27-Datos!$C$27)/(Datos!$E$27-Datos!$C$27),Datos!$C$27+SQRT((Datos!$E$27-Datos!$C$27)*(Datos!$D$27-Datos!$C$27)*X353),Datos!$E$27-SQRT((Datos!$E$27-Datos!$C$27)*(Datos!$E$27-Datos!$D$27)*(1-X353)))</f>
        <v>0.216830719331539</v>
      </c>
      <c r="Z353" s="24" t="n">
        <f aca="false">(1+Q353)</f>
        <v>1.17355058453128</v>
      </c>
      <c r="AA353" s="24" t="n">
        <f aca="false">Z353*(1+S353)</f>
        <v>1.35558719978307</v>
      </c>
      <c r="AB353" s="24" t="n">
        <f aca="false">AA353*(1+U353)</f>
        <v>1.58463345595846</v>
      </c>
      <c r="AC353" s="24" t="n">
        <f aca="false">AB353*(1+W353)</f>
        <v>1.88969599236671</v>
      </c>
      <c r="AD353" s="24" t="n">
        <f aca="false">AC353*(1+Y353)</f>
        <v>2.29944013370951</v>
      </c>
      <c r="AE353" s="23" t="n">
        <f aca="false">E353*Q353</f>
        <v>4591.15582275922</v>
      </c>
      <c r="AF353" s="23" t="n">
        <f aca="false">AE353*(1+S353)</f>
        <v>5303.31810795157</v>
      </c>
      <c r="AG353" s="23" t="n">
        <f aca="false">AF353*(1+U353)</f>
        <v>6199.39115889795</v>
      </c>
      <c r="AH353" s="23" t="n">
        <f aca="false">AG353*(1+W353)</f>
        <v>7392.85453303602</v>
      </c>
      <c r="AI353" s="23" t="n">
        <f aca="false">AH353*(1+Y353)</f>
        <v>8995.85249934765</v>
      </c>
      <c r="AJ353" s="25" t="n">
        <f aca="false">G353*Z353</f>
        <v>47969.5353099347</v>
      </c>
      <c r="AK353" s="25" t="n">
        <f aca="false">I353*AA353</f>
        <v>46882.756338215</v>
      </c>
      <c r="AL353" s="25" t="n">
        <f aca="false">K353*AB353</f>
        <v>50292.9364615783</v>
      </c>
      <c r="AM353" s="25" t="n">
        <f aca="false">M353*AC353</f>
        <v>78162.9832703583</v>
      </c>
      <c r="AN353" s="25" t="n">
        <f aca="false">O353*AD353</f>
        <v>81479.4591568824</v>
      </c>
      <c r="AO353" s="25" t="n">
        <f aca="false">C353/Datos!$D$8</f>
        <v>18241.9859988518</v>
      </c>
      <c r="AP353" s="25" t="n">
        <f aca="false">AJ353-AO353</f>
        <v>29727.5493110829</v>
      </c>
      <c r="AQ353" s="25" t="n">
        <f aca="false">AK353-AO353</f>
        <v>28640.7703393631</v>
      </c>
      <c r="AR353" s="25" t="n">
        <f aca="false">AL353-AO353</f>
        <v>32050.9504627265</v>
      </c>
      <c r="AS353" s="25" t="n">
        <f aca="false">AM353-AO353</f>
        <v>59920.9972715065</v>
      </c>
      <c r="AT353" s="25" t="n">
        <f aca="false">AN353-AO353</f>
        <v>63237.4731580306</v>
      </c>
      <c r="AU353" s="25" t="n">
        <f aca="false">AP353*Datos!$D$6</f>
        <v>14863.7746555414</v>
      </c>
      <c r="AV353" s="25" t="n">
        <f aca="false">AQ353*Datos!$D$6</f>
        <v>14320.3851696816</v>
      </c>
      <c r="AW353" s="25" t="n">
        <f aca="false">AR353*Datos!$D$6</f>
        <v>16025.4752313633</v>
      </c>
      <c r="AX353" s="25" t="n">
        <f aca="false">AS353*Datos!$D$6</f>
        <v>29960.4986357532</v>
      </c>
      <c r="AY353" s="25" t="n">
        <f aca="false">AT353*Datos!$D$6</f>
        <v>31618.7365790153</v>
      </c>
      <c r="AZ353" s="25" t="n">
        <f aca="false">AJ353-AU353-AE353</f>
        <v>28514.604831634</v>
      </c>
      <c r="BA353" s="25" t="n">
        <f aca="false">AK353-AV353-AF353</f>
        <v>27259.0530605818</v>
      </c>
      <c r="BB353" s="25" t="n">
        <f aca="false">AL353-AW353-AG353</f>
        <v>28068.0700713171</v>
      </c>
      <c r="BC353" s="25" t="n">
        <f aca="false">AM353-AX353-AH353</f>
        <v>40809.6301015691</v>
      </c>
      <c r="BD353" s="25" t="n">
        <f aca="false">AN353-AY353-AI353</f>
        <v>40864.8700785195</v>
      </c>
      <c r="BE353" s="25" t="n">
        <f aca="false">AZ353/Z353</f>
        <v>24297.7211272259</v>
      </c>
      <c r="BF353" s="25" t="n">
        <f aca="false">BA353/AA353</f>
        <v>20108.6680849037</v>
      </c>
      <c r="BG353" s="25" t="n">
        <f aca="false">BB353/AB353</f>
        <v>17712.657754244</v>
      </c>
      <c r="BH353" s="25" t="n">
        <f aca="false">BC353/AC353</f>
        <v>21595.8705878705</v>
      </c>
      <c r="BI353" s="25" t="n">
        <f aca="false">BD353/AD353</f>
        <v>17771.6607966633</v>
      </c>
      <c r="BJ353" s="25" t="n">
        <f aca="false">E353*AD353</f>
        <v>60830.0340069647</v>
      </c>
      <c r="BK353" s="25" t="n">
        <f aca="false">0.2*C353*AD353</f>
        <v>41946.3547243269</v>
      </c>
      <c r="BL353" s="25" t="n">
        <f aca="false">BJ353+BK353</f>
        <v>102776.388731292</v>
      </c>
      <c r="BM353" s="25" t="n">
        <f aca="false">BK353*Datos!$D$6</f>
        <v>20973.1773621634</v>
      </c>
      <c r="BN353" s="25" t="n">
        <f aca="false">BL353-BM353</f>
        <v>81803.2113691281</v>
      </c>
      <c r="BO353" s="25" t="n">
        <f aca="false">BN353/AD353</f>
        <v>35575.2733762898</v>
      </c>
      <c r="BP353" s="25" t="n">
        <f aca="false">-(C353+E353)</f>
        <v>-117664.210371123</v>
      </c>
      <c r="BQ353" s="25" t="n">
        <f aca="false">BE353</f>
        <v>24297.7211272259</v>
      </c>
      <c r="BR353" s="25" t="n">
        <f aca="false">BF353</f>
        <v>20108.6680849037</v>
      </c>
      <c r="BS353" s="25" t="n">
        <f aca="false">BG353</f>
        <v>17712.657754244</v>
      </c>
      <c r="BT353" s="25" t="n">
        <f aca="false">BH353</f>
        <v>21595.8705878705</v>
      </c>
      <c r="BU353" s="25" t="n">
        <f aca="false">BI353+BO353</f>
        <v>53346.9341729531</v>
      </c>
      <c r="BV353" s="27" t="n">
        <f aca="false">IFERROR(IRR(BP353:BU353,0.1),NA())*100</f>
        <v>4.61745725703565</v>
      </c>
    </row>
    <row r="354" customFormat="false" ht="15" hidden="false" customHeight="true" outlineLevel="0" collapsed="false">
      <c r="A354" s="23" t="n">
        <v>353</v>
      </c>
      <c r="B354" s="24" t="n">
        <f aca="true">RAND()</f>
        <v>0.3448088211214</v>
      </c>
      <c r="C354" s="25" t="n">
        <f aca="false">IF(B354&lt;=(Datos!$D$14-Datos!$C$14)/(Datos!$E$14-Datos!$C$14),Datos!$C$14+SQRT((Datos!$E$14-Datos!$C$14)*(Datos!$D$14-Datos!$C$14)*B354),Datos!$E$14-SQRT((Datos!$E$14-Datos!$C$14)*(Datos!$E$14-Datos!$D$14)*(1-B354)))</f>
        <v>71960.2172858933</v>
      </c>
      <c r="D354" s="24" t="n">
        <f aca="true">RAND()</f>
        <v>0.0222962212611601</v>
      </c>
      <c r="E354" s="25" t="n">
        <f aca="false">IF(D354&lt;=(Datos!$D$15-Datos!$C$15)/(Datos!$E$15-Datos!$C$15),Datos!$C$15+SQRT((Datos!$E$15-Datos!$C$15)*(Datos!$D$15-Datos!$C$15)*D354),Datos!$E$15-SQRT((Datos!$E$15-Datos!$C$15)*(Datos!$E$15-Datos!$D$15)*(1-D354)))</f>
        <v>26293.1421401327</v>
      </c>
      <c r="F354" s="24" t="n">
        <f aca="true">RAND()</f>
        <v>0.0386823623229577</v>
      </c>
      <c r="G354" s="25" t="n">
        <f aca="false">IF(F354&lt;=(Datos!$D$19-Datos!$C$19)/(Datos!$E$19-Datos!$C$19),Datos!$C$19+SQRT((Datos!$E$19-Datos!$C$19)*(Datos!$D$19-Datos!$C$19)*F354),Datos!$E$19-SQRT((Datos!$E$19-Datos!$C$19)*(Datos!$E$19-Datos!$D$19)*(1-F354)))</f>
        <v>32408.807661156</v>
      </c>
      <c r="H354" s="24" t="n">
        <f aca="true">RAND()</f>
        <v>0.0974909360434048</v>
      </c>
      <c r="I354" s="25" t="n">
        <f aca="false">IF(H354&lt;=(Datos!$D$19-Datos!$C$19)/(Datos!$E$19-Datos!$C$19),Datos!$C$19+SQRT((Datos!$E$19-Datos!$C$19)*(Datos!$D$19-Datos!$C$19)*H354),Datos!$E$19-SQRT((Datos!$E$19-Datos!$C$19)*(Datos!$E$19-Datos!$D$19)*(1-H354)))</f>
        <v>33824.0868722495</v>
      </c>
      <c r="J354" s="24" t="n">
        <f aca="true">RAND()</f>
        <v>0.0552647644700302</v>
      </c>
      <c r="K354" s="25" t="n">
        <f aca="false">IF(J354&lt;=(Datos!$D$19-Datos!$C$19)/(Datos!$E$19-Datos!$C$19),Datos!$C$19+SQRT((Datos!$E$19-Datos!$C$19)*(Datos!$D$19-Datos!$C$19)*J354),Datos!$E$19-SQRT((Datos!$E$19-Datos!$C$19)*(Datos!$E$19-Datos!$D$19)*(1-J354)))</f>
        <v>32879.1864598363</v>
      </c>
      <c r="L354" s="24" t="n">
        <f aca="true">RAND()</f>
        <v>0.565781409786268</v>
      </c>
      <c r="M354" s="25" t="n">
        <f aca="false">IF(L354&lt;=(Datos!$D$19-Datos!$C$19)/(Datos!$E$19-Datos!$C$19),Datos!$C$19+SQRT((Datos!$E$19-Datos!$C$19)*(Datos!$D$19-Datos!$C$19)*L354),Datos!$E$19-SQRT((Datos!$E$19-Datos!$C$19)*(Datos!$E$19-Datos!$D$19)*(1-L354)))</f>
        <v>39212.3401732644</v>
      </c>
      <c r="N354" s="24" t="n">
        <f aca="true">RAND()</f>
        <v>0.732152132090336</v>
      </c>
      <c r="O354" s="25" t="n">
        <f aca="false">IF(N354&lt;=(Datos!$D$19-Datos!$C$19)/(Datos!$E$19-Datos!$C$19),Datos!$C$19+SQRT((Datos!$E$19-Datos!$C$19)*(Datos!$D$19-Datos!$C$19)*N354),Datos!$E$19-SQRT((Datos!$E$19-Datos!$C$19)*(Datos!$E$19-Datos!$D$19)*(1-N354)))</f>
        <v>40517.9703154458</v>
      </c>
      <c r="P354" s="24" t="n">
        <f aca="true">RAND()</f>
        <v>0.820958331732517</v>
      </c>
      <c r="Q354" s="26" t="n">
        <f aca="false">IF(P354&lt;=(Datos!$D$23-Datos!$C$23)/(Datos!$E$23-Datos!$C$23),Datos!$C$23+SQRT((Datos!$E$23-Datos!$C$23)*(Datos!$D$23-Datos!$C$23)*P354),Datos!$E$23-SQRT((Datos!$E$23-Datos!$C$23)*(Datos!$E$23-Datos!$D$23)*(1-P354)))</f>
        <v>0.162047980534729</v>
      </c>
      <c r="R354" s="24" t="n">
        <f aca="true">RAND()</f>
        <v>0.668786216756595</v>
      </c>
      <c r="S354" s="26" t="n">
        <f aca="false">IF(R354&lt;=(Datos!$D$24-Datos!$C$24)/(Datos!$E$24-Datos!$C$24),Datos!$C$24+SQRT((Datos!$E$24-Datos!$C$24)*(Datos!$D$24-Datos!$C$24)*R354),Datos!$E$24-SQRT((Datos!$E$24-Datos!$C$24)*(Datos!$E$24-Datos!$D$24)*(1-R354)))</f>
        <v>0.155583104008942</v>
      </c>
      <c r="T354" s="24" t="n">
        <f aca="true">RAND()</f>
        <v>0.42943603136997</v>
      </c>
      <c r="U354" s="26" t="n">
        <f aca="false">IF(T354&lt;=(Datos!$D$25-Datos!$C$25)/(Datos!$E$25-Datos!$C$25),Datos!$C$25+SQRT((Datos!$E$25-Datos!$C$25)*(Datos!$D$25-Datos!$C$25)*T354),Datos!$E$25-SQRT((Datos!$E$25-Datos!$C$25)*(Datos!$E$25-Datos!$D$25)*(1-T354)))</f>
        <v>0.180030272553293</v>
      </c>
      <c r="V354" s="24" t="n">
        <f aca="true">RAND()</f>
        <v>0.746168256556373</v>
      </c>
      <c r="W354" s="26" t="n">
        <f aca="false">IF(V354&lt;=(Datos!$D$26-Datos!$C$26)/(Datos!$E$26-Datos!$C$26),Datos!$C$26+SQRT((Datos!$E$26-Datos!$C$26)*(Datos!$D$26-Datos!$C$26)*V354),Datos!$E$26-SQRT((Datos!$E$26-Datos!$C$26)*(Datos!$E$26-Datos!$D$26)*(1-V354)))</f>
        <v>0.220193774105857</v>
      </c>
      <c r="X354" s="24" t="n">
        <f aca="true">RAND()</f>
        <v>0.306635022810876</v>
      </c>
      <c r="Y354" s="26" t="n">
        <f aca="false">IF(X354&lt;=(Datos!$D$27-Datos!$C$27)/(Datos!$E$27-Datos!$C$27),Datos!$C$27+SQRT((Datos!$E$27-Datos!$C$27)*(Datos!$D$27-Datos!$C$27)*X354),Datos!$E$27-SQRT((Datos!$E$27-Datos!$C$27)*(Datos!$E$27-Datos!$D$27)*(1-X354)))</f>
        <v>0.218773504506566</v>
      </c>
      <c r="Z354" s="24" t="n">
        <f aca="false">(1+Q354)</f>
        <v>1.16204798053473</v>
      </c>
      <c r="AA354" s="24" t="n">
        <f aca="false">Z354*(1+S354)</f>
        <v>1.34284301235365</v>
      </c>
      <c r="AB354" s="24" t="n">
        <f aca="false">AA354*(1+U354)</f>
        <v>1.58459540586396</v>
      </c>
      <c r="AC354" s="24" t="n">
        <f aca="false">AB354*(1+W354)</f>
        <v>1.93351344871194</v>
      </c>
      <c r="AD354" s="24" t="n">
        <f aca="false">AC354*(1+Y354)</f>
        <v>2.35651496189723</v>
      </c>
      <c r="AE354" s="23" t="n">
        <f aca="false">E354*Q354</f>
        <v>4260.75058572109</v>
      </c>
      <c r="AF354" s="23" t="n">
        <f aca="false">AE354*(1+S354)</f>
        <v>4923.65138725549</v>
      </c>
      <c r="AG354" s="23" t="n">
        <f aca="false">AF354*(1+U354)</f>
        <v>5810.0576884605</v>
      </c>
      <c r="AH354" s="23" t="n">
        <f aca="false">AG354*(1+W354)</f>
        <v>7089.39621865536</v>
      </c>
      <c r="AI354" s="23" t="n">
        <f aca="false">AH354*(1+Y354)</f>
        <v>8640.3682742462</v>
      </c>
      <c r="AJ354" s="25" t="n">
        <f aca="false">G354*Z354</f>
        <v>37660.5894941847</v>
      </c>
      <c r="AK354" s="25" t="n">
        <f aca="false">I354*AA354</f>
        <v>45420.4387056429</v>
      </c>
      <c r="AL354" s="25" t="n">
        <f aca="false">K354*AB354</f>
        <v>52100.207812801</v>
      </c>
      <c r="AM354" s="25" t="n">
        <f aca="false">M354*AC354</f>
        <v>75817.5870804742</v>
      </c>
      <c r="AN354" s="25" t="n">
        <f aca="false">O354*AD354</f>
        <v>95481.203274056</v>
      </c>
      <c r="AO354" s="25" t="n">
        <f aca="false">C354/Datos!$D$8</f>
        <v>14392.0434571787</v>
      </c>
      <c r="AP354" s="25" t="n">
        <f aca="false">AJ354-AO354</f>
        <v>23268.5460370061</v>
      </c>
      <c r="AQ354" s="25" t="n">
        <f aca="false">AK354-AO354</f>
        <v>31028.3952484642</v>
      </c>
      <c r="AR354" s="25" t="n">
        <f aca="false">AL354-AO354</f>
        <v>37708.1643556223</v>
      </c>
      <c r="AS354" s="25" t="n">
        <f aca="false">AM354-AO354</f>
        <v>61425.5436232956</v>
      </c>
      <c r="AT354" s="25" t="n">
        <f aca="false">AN354-AO354</f>
        <v>81089.1598168773</v>
      </c>
      <c r="AU354" s="25" t="n">
        <f aca="false">AP354*Datos!$D$6</f>
        <v>11634.273018503</v>
      </c>
      <c r="AV354" s="25" t="n">
        <f aca="false">AQ354*Datos!$D$6</f>
        <v>15514.1976242321</v>
      </c>
      <c r="AW354" s="25" t="n">
        <f aca="false">AR354*Datos!$D$6</f>
        <v>18854.0821778112</v>
      </c>
      <c r="AX354" s="25" t="n">
        <f aca="false">AS354*Datos!$D$6</f>
        <v>30712.7718116478</v>
      </c>
      <c r="AY354" s="25" t="n">
        <f aca="false">AT354*Datos!$D$6</f>
        <v>40544.5799084387</v>
      </c>
      <c r="AZ354" s="25" t="n">
        <f aca="false">AJ354-AU354-AE354</f>
        <v>21765.5658899606</v>
      </c>
      <c r="BA354" s="25" t="n">
        <f aca="false">AK354-AV354-AF354</f>
        <v>24982.5896941553</v>
      </c>
      <c r="BB354" s="25" t="n">
        <f aca="false">AL354-AW354-AG354</f>
        <v>27436.0679465293</v>
      </c>
      <c r="BC354" s="25" t="n">
        <f aca="false">AM354-AX354-AH354</f>
        <v>38015.4190501711</v>
      </c>
      <c r="BD354" s="25" t="n">
        <f aca="false">AN354-AY354-AI354</f>
        <v>46296.2550913711</v>
      </c>
      <c r="BE354" s="25" t="n">
        <f aca="false">AZ354/Z354</f>
        <v>18730.3504283403</v>
      </c>
      <c r="BF354" s="25" t="n">
        <f aca="false">BA354/AA354</f>
        <v>18604.2519224697</v>
      </c>
      <c r="BG354" s="25" t="n">
        <f aca="false">BB354/AB354</f>
        <v>17314.2417584952</v>
      </c>
      <c r="BH354" s="25" t="n">
        <f aca="false">BC354/AC354</f>
        <v>19661.3160748874</v>
      </c>
      <c r="BI354" s="25" t="n">
        <f aca="false">BD354/AD354</f>
        <v>19646.0688092122</v>
      </c>
      <c r="BJ354" s="25" t="n">
        <f aca="false">E354*AD354</f>
        <v>61960.1828485133</v>
      </c>
      <c r="BK354" s="25" t="n">
        <f aca="false">0.2*C354*AD354</f>
        <v>33915.0657391166</v>
      </c>
      <c r="BL354" s="25" t="n">
        <f aca="false">BJ354+BK354</f>
        <v>95875.24858763</v>
      </c>
      <c r="BM354" s="25" t="n">
        <f aca="false">BK354*Datos!$D$6</f>
        <v>16957.5328695583</v>
      </c>
      <c r="BN354" s="25" t="n">
        <f aca="false">BL354-BM354</f>
        <v>78917.7157180716</v>
      </c>
      <c r="BO354" s="25" t="n">
        <f aca="false">BN354/AD354</f>
        <v>33489.163868722</v>
      </c>
      <c r="BP354" s="25" t="n">
        <f aca="false">-(C354+E354)</f>
        <v>-98253.359426026</v>
      </c>
      <c r="BQ354" s="25" t="n">
        <f aca="false">BE354</f>
        <v>18730.3504283403</v>
      </c>
      <c r="BR354" s="25" t="n">
        <f aca="false">BF354</f>
        <v>18604.2519224697</v>
      </c>
      <c r="BS354" s="25" t="n">
        <f aca="false">BG354</f>
        <v>17314.2417584952</v>
      </c>
      <c r="BT354" s="25" t="n">
        <f aca="false">BH354</f>
        <v>19661.3160748874</v>
      </c>
      <c r="BU354" s="25" t="n">
        <f aca="false">BI354+BO354</f>
        <v>53135.2326779343</v>
      </c>
      <c r="BV354" s="27" t="n">
        <f aca="false">IFERROR(IRR(BP354:BU354,0.1),NA())*100</f>
        <v>7.80364924361906</v>
      </c>
    </row>
    <row r="355" customFormat="false" ht="15" hidden="false" customHeight="true" outlineLevel="0" collapsed="false">
      <c r="A355" s="23" t="n">
        <v>354</v>
      </c>
      <c r="B355" s="24" t="n">
        <f aca="true">RAND()</f>
        <v>0.183272040657154</v>
      </c>
      <c r="C355" s="25" t="n">
        <f aca="false">IF(B355&lt;=(Datos!$D$14-Datos!$C$14)/(Datos!$E$14-Datos!$C$14),Datos!$C$14+SQRT((Datos!$E$14-Datos!$C$14)*(Datos!$D$14-Datos!$C$14)*B355),Datos!$E$14-SQRT((Datos!$E$14-Datos!$C$14)*(Datos!$E$14-Datos!$D$14)*(1-B355)))</f>
        <v>68562.0567776009</v>
      </c>
      <c r="D355" s="24" t="n">
        <f aca="true">RAND()</f>
        <v>0.685986188171953</v>
      </c>
      <c r="E355" s="25" t="n">
        <f aca="false">IF(D355&lt;=(Datos!$D$15-Datos!$C$15)/(Datos!$E$15-Datos!$C$15),Datos!$C$15+SQRT((Datos!$E$15-Datos!$C$15)*(Datos!$D$15-Datos!$C$15)*D355),Datos!$E$15-SQRT((Datos!$E$15-Datos!$C$15)*(Datos!$E$15-Datos!$D$15)*(1-D355)))</f>
        <v>33136.9050877751</v>
      </c>
      <c r="F355" s="24" t="n">
        <f aca="true">RAND()</f>
        <v>0.74607812330294</v>
      </c>
      <c r="G355" s="25" t="n">
        <f aca="false">IF(F355&lt;=(Datos!$D$19-Datos!$C$19)/(Datos!$E$19-Datos!$C$19),Datos!$C$19+SQRT((Datos!$E$19-Datos!$C$19)*(Datos!$D$19-Datos!$C$19)*F355),Datos!$E$19-SQRT((Datos!$E$19-Datos!$C$19)*(Datos!$E$19-Datos!$D$19)*(1-F355)))</f>
        <v>40636.0407022659</v>
      </c>
      <c r="H355" s="24" t="n">
        <f aca="true">RAND()</f>
        <v>0.623492628438112</v>
      </c>
      <c r="I355" s="25" t="n">
        <f aca="false">IF(H355&lt;=(Datos!$D$19-Datos!$C$19)/(Datos!$E$19-Datos!$C$19),Datos!$C$19+SQRT((Datos!$E$19-Datos!$C$19)*(Datos!$D$19-Datos!$C$19)*H355),Datos!$E$19-SQRT((Datos!$E$19-Datos!$C$19)*(Datos!$E$19-Datos!$D$19)*(1-H355)))</f>
        <v>39670.7752670464</v>
      </c>
      <c r="J355" s="24" t="n">
        <f aca="true">RAND()</f>
        <v>0.725654620836805</v>
      </c>
      <c r="K355" s="25" t="n">
        <f aca="false">IF(J355&lt;=(Datos!$D$19-Datos!$C$19)/(Datos!$E$19-Datos!$C$19),Datos!$C$19+SQRT((Datos!$E$19-Datos!$C$19)*(Datos!$D$19-Datos!$C$19)*J355),Datos!$E$19-SQRT((Datos!$E$19-Datos!$C$19)*(Datos!$E$19-Datos!$D$19)*(1-J355)))</f>
        <v>40463.9330431265</v>
      </c>
      <c r="L355" s="24" t="n">
        <f aca="true">RAND()</f>
        <v>0.841875008309842</v>
      </c>
      <c r="M355" s="25" t="n">
        <f aca="false">IF(L355&lt;=(Datos!$D$19-Datos!$C$19)/(Datos!$E$19-Datos!$C$19),Datos!$C$19+SQRT((Datos!$E$19-Datos!$C$19)*(Datos!$D$19-Datos!$C$19)*L355),Datos!$E$19-SQRT((Datos!$E$19-Datos!$C$19)*(Datos!$E$19-Datos!$D$19)*(1-L355)))</f>
        <v>41556.2557619995</v>
      </c>
      <c r="N355" s="24" t="n">
        <f aca="true">RAND()</f>
        <v>0.479423903437791</v>
      </c>
      <c r="O355" s="25" t="n">
        <f aca="false">IF(N355&lt;=(Datos!$D$19-Datos!$C$19)/(Datos!$E$19-Datos!$C$19),Datos!$C$19+SQRT((Datos!$E$19-Datos!$C$19)*(Datos!$D$19-Datos!$C$19)*N355),Datos!$E$19-SQRT((Datos!$E$19-Datos!$C$19)*(Datos!$E$19-Datos!$D$19)*(1-N355)))</f>
        <v>38480.1878231363</v>
      </c>
      <c r="P355" s="24" t="n">
        <f aca="true">RAND()</f>
        <v>0.00328455178364199</v>
      </c>
      <c r="Q355" s="26" t="n">
        <f aca="false">IF(P355&lt;=(Datos!$D$23-Datos!$C$23)/(Datos!$E$23-Datos!$C$23),Datos!$C$23+SQRT((Datos!$E$23-Datos!$C$23)*(Datos!$D$23-Datos!$C$23)*P355),Datos!$E$23-SQRT((Datos!$E$23-Datos!$C$23)*(Datos!$E$23-Datos!$D$23)*(1-P355)))</f>
        <v>0.122431500197523</v>
      </c>
      <c r="R355" s="24" t="n">
        <f aca="true">RAND()</f>
        <v>0.561321958536118</v>
      </c>
      <c r="S355" s="26" t="n">
        <f aca="false">IF(R355&lt;=(Datos!$D$24-Datos!$C$24)/(Datos!$E$24-Datos!$C$24),Datos!$C$24+SQRT((Datos!$E$24-Datos!$C$24)*(Datos!$D$24-Datos!$C$24)*R355),Datos!$E$24-SQRT((Datos!$E$24-Datos!$C$24)*(Datos!$E$24-Datos!$D$24)*(1-R355)))</f>
        <v>0.151899813619213</v>
      </c>
      <c r="T355" s="24" t="n">
        <f aca="true">RAND()</f>
        <v>0.586268051567744</v>
      </c>
      <c r="U355" s="26" t="n">
        <f aca="false">IF(T355&lt;=(Datos!$D$25-Datos!$C$25)/(Datos!$E$25-Datos!$C$25),Datos!$C$25+SQRT((Datos!$E$25-Datos!$C$25)*(Datos!$D$25-Datos!$C$25)*T355),Datos!$E$25-SQRT((Datos!$E$25-Datos!$C$25)*(Datos!$E$25-Datos!$D$25)*(1-T355)))</f>
        <v>0.185963997655272</v>
      </c>
      <c r="V355" s="24" t="n">
        <f aca="true">RAND()</f>
        <v>0.397367840472707</v>
      </c>
      <c r="W355" s="26" t="n">
        <f aca="false">IF(V355&lt;=(Datos!$D$26-Datos!$C$26)/(Datos!$E$26-Datos!$C$26),Datos!$C$26+SQRT((Datos!$E$26-Datos!$C$26)*(Datos!$D$26-Datos!$C$26)*V355),Datos!$E$26-SQRT((Datos!$E$26-Datos!$C$26)*(Datos!$E$26-Datos!$D$26)*(1-V355)))</f>
        <v>0.204073835797603</v>
      </c>
      <c r="X355" s="24" t="n">
        <f aca="true">RAND()</f>
        <v>0.721130010226077</v>
      </c>
      <c r="Y355" s="26" t="n">
        <f aca="false">IF(X355&lt;=(Datos!$D$27-Datos!$C$27)/(Datos!$E$27-Datos!$C$27),Datos!$C$27+SQRT((Datos!$E$27-Datos!$C$27)*(Datos!$D$27-Datos!$C$27)*X355),Datos!$E$27-SQRT((Datos!$E$27-Datos!$C$27)*(Datos!$E$27-Datos!$D$27)*(1-X355)))</f>
        <v>0.241194099098472</v>
      </c>
      <c r="Z355" s="24" t="n">
        <f aca="false">(1+Q355)</f>
        <v>1.12243150019752</v>
      </c>
      <c r="AA355" s="24" t="n">
        <f aca="false">Z355*(1+S355)</f>
        <v>1.29292863587786</v>
      </c>
      <c r="AB355" s="24" t="n">
        <f aca="false">AA355*(1+U355)</f>
        <v>1.53336681368869</v>
      </c>
      <c r="AC355" s="24" t="n">
        <f aca="false">AB355*(1+W355)</f>
        <v>1.84628686104288</v>
      </c>
      <c r="AD355" s="24" t="n">
        <f aca="false">AC355*(1+Y355)</f>
        <v>2.29160035716947</v>
      </c>
      <c r="AE355" s="23" t="n">
        <f aca="false">E355*Q355</f>
        <v>4057.00100179925</v>
      </c>
      <c r="AF355" s="23" t="n">
        <f aca="false">AE355*(1+S355)</f>
        <v>4673.25869782551</v>
      </c>
      <c r="AG355" s="23" t="n">
        <f aca="false">AF355*(1+U355)</f>
        <v>5542.31656735042</v>
      </c>
      <c r="AH355" s="23" t="n">
        <f aca="false">AG355*(1+W355)</f>
        <v>6673.35836845422</v>
      </c>
      <c r="AI355" s="23" t="n">
        <f aca="false">AH355*(1+Y355)</f>
        <v>8282.93302809479</v>
      </c>
      <c r="AJ355" s="25" t="n">
        <f aca="false">G355*Z355</f>
        <v>45611.172127532</v>
      </c>
      <c r="AK355" s="25" t="n">
        <f aca="false">I355*AA355</f>
        <v>51291.4813502395</v>
      </c>
      <c r="AL355" s="25" t="n">
        <f aca="false">K355*AB355</f>
        <v>62046.0520796512</v>
      </c>
      <c r="AM355" s="25" t="n">
        <f aca="false">M355*AC355</f>
        <v>76724.7690075173</v>
      </c>
      <c r="AN355" s="25" t="n">
        <f aca="false">O355*AD355</f>
        <v>88181.2121594473</v>
      </c>
      <c r="AO355" s="25" t="n">
        <f aca="false">C355/Datos!$D$8</f>
        <v>13712.4113555202</v>
      </c>
      <c r="AP355" s="25" t="n">
        <f aca="false">AJ355-AO355</f>
        <v>31898.7607720118</v>
      </c>
      <c r="AQ355" s="25" t="n">
        <f aca="false">AK355-AO355</f>
        <v>37579.0699947193</v>
      </c>
      <c r="AR355" s="25" t="n">
        <f aca="false">AL355-AO355</f>
        <v>48333.640724131</v>
      </c>
      <c r="AS355" s="25" t="n">
        <f aca="false">AM355-AO355</f>
        <v>63012.3576519971</v>
      </c>
      <c r="AT355" s="25" t="n">
        <f aca="false">AN355-AO355</f>
        <v>74468.8008039271</v>
      </c>
      <c r="AU355" s="25" t="n">
        <f aca="false">AP355*Datos!$D$6</f>
        <v>15949.3803860059</v>
      </c>
      <c r="AV355" s="25" t="n">
        <f aca="false">AQ355*Datos!$D$6</f>
        <v>18789.5349973597</v>
      </c>
      <c r="AW355" s="25" t="n">
        <f aca="false">AR355*Datos!$D$6</f>
        <v>24166.8203620655</v>
      </c>
      <c r="AX355" s="25" t="n">
        <f aca="false">AS355*Datos!$D$6</f>
        <v>31506.1788259985</v>
      </c>
      <c r="AY355" s="25" t="n">
        <f aca="false">AT355*Datos!$D$6</f>
        <v>37234.4004019636</v>
      </c>
      <c r="AZ355" s="25" t="n">
        <f aca="false">AJ355-AU355-AE355</f>
        <v>25604.7907397268</v>
      </c>
      <c r="BA355" s="25" t="n">
        <f aca="false">AK355-AV355-AF355</f>
        <v>27828.6876550543</v>
      </c>
      <c r="BB355" s="25" t="n">
        <f aca="false">AL355-AW355-AG355</f>
        <v>32336.9151502353</v>
      </c>
      <c r="BC355" s="25" t="n">
        <f aca="false">AM355-AX355-AH355</f>
        <v>38545.2318130645</v>
      </c>
      <c r="BD355" s="25" t="n">
        <f aca="false">AN355-AY355-AI355</f>
        <v>42663.8787293889</v>
      </c>
      <c r="BE355" s="25" t="n">
        <f aca="false">AZ355/Z355</f>
        <v>22811.8960802694</v>
      </c>
      <c r="BF355" s="25" t="n">
        <f aca="false">BA355/AA355</f>
        <v>21523.7615463281</v>
      </c>
      <c r="BG355" s="25" t="n">
        <f aca="false">BB355/AB355</f>
        <v>21088.832014334</v>
      </c>
      <c r="BH355" s="25" t="n">
        <f aca="false">BC355/AC355</f>
        <v>20877.1630380839</v>
      </c>
      <c r="BI355" s="25" t="n">
        <f aca="false">BD355/AD355</f>
        <v>18617.5039622032</v>
      </c>
      <c r="BJ355" s="25" t="n">
        <f aca="false">E355*AD355</f>
        <v>75936.5435346362</v>
      </c>
      <c r="BK355" s="25" t="n">
        <f aca="false">0.2*C355*AD355</f>
        <v>31423.3667599647</v>
      </c>
      <c r="BL355" s="25" t="n">
        <f aca="false">BJ355+BK355</f>
        <v>107359.910294601</v>
      </c>
      <c r="BM355" s="25" t="n">
        <f aca="false">BK355*Datos!$D$6</f>
        <v>15711.6833799824</v>
      </c>
      <c r="BN355" s="25" t="n">
        <f aca="false">BL355-BM355</f>
        <v>91648.2269146186</v>
      </c>
      <c r="BO355" s="25" t="n">
        <f aca="false">BN355/AD355</f>
        <v>39993.1107655352</v>
      </c>
      <c r="BP355" s="25" t="n">
        <f aca="false">-(C355+E355)</f>
        <v>-101698.961865376</v>
      </c>
      <c r="BQ355" s="25" t="n">
        <f aca="false">BE355</f>
        <v>22811.8960802694</v>
      </c>
      <c r="BR355" s="25" t="n">
        <f aca="false">BF355</f>
        <v>21523.7615463281</v>
      </c>
      <c r="BS355" s="25" t="n">
        <f aca="false">BG355</f>
        <v>21088.832014334</v>
      </c>
      <c r="BT355" s="25" t="n">
        <f aca="false">BH355</f>
        <v>20877.1630380839</v>
      </c>
      <c r="BU355" s="25" t="n">
        <f aca="false">BI355+BO355</f>
        <v>58610.6147277384</v>
      </c>
      <c r="BV355" s="27" t="n">
        <f aca="false">IFERROR(IRR(BP355:BU355,0.1),NA())*100</f>
        <v>11.0929815666504</v>
      </c>
    </row>
    <row r="356" customFormat="false" ht="15" hidden="false" customHeight="true" outlineLevel="0" collapsed="false">
      <c r="A356" s="23" t="n">
        <v>355</v>
      </c>
      <c r="B356" s="24" t="n">
        <f aca="true">RAND()</f>
        <v>0.155456400552768</v>
      </c>
      <c r="C356" s="25" t="n">
        <f aca="false">IF(B356&lt;=(Datos!$D$14-Datos!$C$14)/(Datos!$E$14-Datos!$C$14),Datos!$C$14+SQRT((Datos!$E$14-Datos!$C$14)*(Datos!$D$14-Datos!$C$14)*B356),Datos!$E$14-SQRT((Datos!$E$14-Datos!$C$14)*(Datos!$E$14-Datos!$D$14)*(1-B356)))</f>
        <v>67885.5919385362</v>
      </c>
      <c r="D356" s="24" t="n">
        <f aca="true">RAND()</f>
        <v>0.10425142592836</v>
      </c>
      <c r="E356" s="25" t="n">
        <f aca="false">IF(D356&lt;=(Datos!$D$15-Datos!$C$15)/(Datos!$E$15-Datos!$C$15),Datos!$C$15+SQRT((Datos!$E$15-Datos!$C$15)*(Datos!$D$15-Datos!$C$15)*D356),Datos!$E$15-SQRT((Datos!$E$15-Datos!$C$15)*(Datos!$E$15-Datos!$D$15)*(1-D356)))</f>
        <v>27796.2219054694</v>
      </c>
      <c r="F356" s="24" t="n">
        <f aca="true">RAND()</f>
        <v>0.914558923610097</v>
      </c>
      <c r="G356" s="25" t="n">
        <f aca="false">IF(F356&lt;=(Datos!$D$19-Datos!$C$19)/(Datos!$E$19-Datos!$C$19),Datos!$C$19+SQRT((Datos!$E$19-Datos!$C$19)*(Datos!$D$19-Datos!$C$19)*F356),Datos!$E$19-SQRT((Datos!$E$19-Datos!$C$19)*(Datos!$E$19-Datos!$D$19)*(1-F356)))</f>
        <v>42468.5812813281</v>
      </c>
      <c r="H356" s="24" t="n">
        <f aca="true">RAND()</f>
        <v>0.820853265277137</v>
      </c>
      <c r="I356" s="25" t="n">
        <f aca="false">IF(H356&lt;=(Datos!$D$19-Datos!$C$19)/(Datos!$E$19-Datos!$C$19),Datos!$C$19+SQRT((Datos!$E$19-Datos!$C$19)*(Datos!$D$19-Datos!$C$19)*H356),Datos!$E$19-SQRT((Datos!$E$19-Datos!$C$19)*(Datos!$E$19-Datos!$D$19)*(1-H356)))</f>
        <v>41334.4843331102</v>
      </c>
      <c r="J356" s="24" t="n">
        <f aca="true">RAND()</f>
        <v>0.0932548370682814</v>
      </c>
      <c r="K356" s="25" t="n">
        <f aca="false">IF(J356&lt;=(Datos!$D$19-Datos!$C$19)/(Datos!$E$19-Datos!$C$19),Datos!$C$19+SQRT((Datos!$E$19-Datos!$C$19)*(Datos!$D$19-Datos!$C$19)*J356),Datos!$E$19-SQRT((Datos!$E$19-Datos!$C$19)*(Datos!$E$19-Datos!$D$19)*(1-J356)))</f>
        <v>33740.0836301134</v>
      </c>
      <c r="L356" s="24" t="n">
        <f aca="true">RAND()</f>
        <v>0.996385567737313</v>
      </c>
      <c r="M356" s="25" t="n">
        <f aca="false">IF(L356&lt;=(Datos!$D$19-Datos!$C$19)/(Datos!$E$19-Datos!$C$19),Datos!$C$19+SQRT((Datos!$E$19-Datos!$C$19)*(Datos!$D$19-Datos!$C$19)*L356),Datos!$E$19-SQRT((Datos!$E$19-Datos!$C$19)*(Datos!$E$19-Datos!$D$19)*(1-L356)))</f>
        <v>44479.3442406911</v>
      </c>
      <c r="N356" s="24" t="n">
        <f aca="true">RAND()</f>
        <v>0.131431539889745</v>
      </c>
      <c r="O356" s="25" t="n">
        <f aca="false">IF(N356&lt;=(Datos!$D$19-Datos!$C$19)/(Datos!$E$19-Datos!$C$19),Datos!$C$19+SQRT((Datos!$E$19-Datos!$C$19)*(Datos!$D$19-Datos!$C$19)*N356),Datos!$E$19-SQRT((Datos!$E$19-Datos!$C$19)*(Datos!$E$19-Datos!$D$19)*(1-N356)))</f>
        <v>34440.1273611758</v>
      </c>
      <c r="P356" s="24" t="n">
        <f aca="true">RAND()</f>
        <v>0.576874594579498</v>
      </c>
      <c r="Q356" s="26" t="n">
        <f aca="false">IF(P356&lt;=(Datos!$D$23-Datos!$C$23)/(Datos!$E$23-Datos!$C$23),Datos!$C$23+SQRT((Datos!$E$23-Datos!$C$23)*(Datos!$D$23-Datos!$C$23)*P356),Datos!$E$23-SQRT((Datos!$E$23-Datos!$C$23)*(Datos!$E$23-Datos!$D$23)*(1-P356)))</f>
        <v>0.152402432539137</v>
      </c>
      <c r="R356" s="24" t="n">
        <f aca="true">RAND()</f>
        <v>0.981280058440905</v>
      </c>
      <c r="S356" s="26" t="n">
        <f aca="false">IF(R356&lt;=(Datos!$D$24-Datos!$C$24)/(Datos!$E$24-Datos!$C$24),Datos!$C$24+SQRT((Datos!$E$24-Datos!$C$24)*(Datos!$D$24-Datos!$C$24)*R356),Datos!$E$24-SQRT((Datos!$E$24-Datos!$C$24)*(Datos!$E$24-Datos!$D$24)*(1-R356)))</f>
        <v>0.17419518348211</v>
      </c>
      <c r="T356" s="24" t="n">
        <f aca="true">RAND()</f>
        <v>0.998231478075002</v>
      </c>
      <c r="U356" s="26" t="n">
        <f aca="false">IF(T356&lt;=(Datos!$D$25-Datos!$C$25)/(Datos!$E$25-Datos!$C$25),Datos!$C$25+SQRT((Datos!$E$25-Datos!$C$25)*(Datos!$D$25-Datos!$C$25)*T356),Datos!$E$25-SQRT((Datos!$E$25-Datos!$C$25)*(Datos!$E$25-Datos!$D$25)*(1-T356)))</f>
        <v>0.217774722176897</v>
      </c>
      <c r="V356" s="24" t="n">
        <f aca="true">RAND()</f>
        <v>0.54917708031174</v>
      </c>
      <c r="W356" s="26" t="n">
        <f aca="false">IF(V356&lt;=(Datos!$D$26-Datos!$C$26)/(Datos!$E$26-Datos!$C$26),Datos!$C$26+SQRT((Datos!$E$26-Datos!$C$26)*(Datos!$D$26-Datos!$C$26)*V356),Datos!$E$26-SQRT((Datos!$E$26-Datos!$C$26)*(Datos!$E$26-Datos!$D$26)*(1-V356)))</f>
        <v>0.21027745956124</v>
      </c>
      <c r="X356" s="24" t="n">
        <f aca="true">RAND()</f>
        <v>0.798148826882761</v>
      </c>
      <c r="Y356" s="26" t="n">
        <f aca="false">IF(X356&lt;=(Datos!$D$27-Datos!$C$27)/(Datos!$E$27-Datos!$C$27),Datos!$C$27+SQRT((Datos!$E$27-Datos!$C$27)*(Datos!$D$27-Datos!$C$27)*X356),Datos!$E$27-SQRT((Datos!$E$27-Datos!$C$27)*(Datos!$E$27-Datos!$D$27)*(1-X356)))</f>
        <v>0.246984907468961</v>
      </c>
      <c r="Z356" s="24" t="n">
        <f aca="false">(1+Q356)</f>
        <v>1.15240243253914</v>
      </c>
      <c r="AA356" s="24" t="n">
        <f aca="false">Z356*(1+S356)</f>
        <v>1.35314538572052</v>
      </c>
      <c r="AB356" s="24" t="n">
        <f aca="false">AA356*(1+U356)</f>
        <v>1.64782624616076</v>
      </c>
      <c r="AC356" s="24" t="n">
        <f aca="false">AB356*(1+W356)</f>
        <v>1.99432696300178</v>
      </c>
      <c r="AD356" s="24" t="n">
        <f aca="false">AC356*(1+Y356)</f>
        <v>2.48689562342162</v>
      </c>
      <c r="AE356" s="23" t="n">
        <f aca="false">E356*Q356</f>
        <v>4236.21183379118</v>
      </c>
      <c r="AF356" s="23" t="n">
        <f aca="false">AE356*(1+S356)</f>
        <v>4974.13953144751</v>
      </c>
      <c r="AG356" s="23" t="n">
        <f aca="false">AF356*(1+U356)</f>
        <v>6057.38138597762</v>
      </c>
      <c r="AH356" s="23" t="n">
        <f aca="false">AG356*(1+W356)</f>
        <v>7331.11215541453</v>
      </c>
      <c r="AI356" s="23" t="n">
        <f aca="false">AH356*(1+Y356)</f>
        <v>9141.78621276417</v>
      </c>
      <c r="AJ356" s="25" t="n">
        <f aca="false">G356*Z356</f>
        <v>48940.8963750885</v>
      </c>
      <c r="AK356" s="25" t="n">
        <f aca="false">I356*AA356</f>
        <v>55931.5667464852</v>
      </c>
      <c r="AL356" s="25" t="n">
        <f aca="false">K356*AB356</f>
        <v>55597.7953533598</v>
      </c>
      <c r="AM356" s="25" t="n">
        <f aca="false">M356*AC356</f>
        <v>88706.3555158481</v>
      </c>
      <c r="AN356" s="25" t="n">
        <f aca="false">O356*AD356</f>
        <v>85649.0020045914</v>
      </c>
      <c r="AO356" s="25" t="n">
        <f aca="false">C356/Datos!$D$8</f>
        <v>13577.1183877072</v>
      </c>
      <c r="AP356" s="25" t="n">
        <f aca="false">AJ356-AO356</f>
        <v>35363.7779873813</v>
      </c>
      <c r="AQ356" s="25" t="n">
        <f aca="false">AK356-AO356</f>
        <v>42354.448358778</v>
      </c>
      <c r="AR356" s="25" t="n">
        <f aca="false">AL356-AO356</f>
        <v>42020.6769656525</v>
      </c>
      <c r="AS356" s="25" t="n">
        <f aca="false">AM356-AO356</f>
        <v>75129.2371281408</v>
      </c>
      <c r="AT356" s="25" t="n">
        <f aca="false">AN356-AO356</f>
        <v>72071.8836168841</v>
      </c>
      <c r="AU356" s="25" t="n">
        <f aca="false">AP356*Datos!$D$6</f>
        <v>17681.8889936906</v>
      </c>
      <c r="AV356" s="25" t="n">
        <f aca="false">AQ356*Datos!$D$6</f>
        <v>21177.224179389</v>
      </c>
      <c r="AW356" s="25" t="n">
        <f aca="false">AR356*Datos!$D$6</f>
        <v>21010.3384828263</v>
      </c>
      <c r="AX356" s="25" t="n">
        <f aca="false">AS356*Datos!$D$6</f>
        <v>37564.6185640704</v>
      </c>
      <c r="AY356" s="25" t="n">
        <f aca="false">AT356*Datos!$D$6</f>
        <v>36035.9418084421</v>
      </c>
      <c r="AZ356" s="25" t="n">
        <f aca="false">AJ356-AU356-AE356</f>
        <v>27022.7955476067</v>
      </c>
      <c r="BA356" s="25" t="n">
        <f aca="false">AK356-AV356-AF356</f>
        <v>29780.2030356487</v>
      </c>
      <c r="BB356" s="25" t="n">
        <f aca="false">AL356-AW356-AG356</f>
        <v>28530.0754845559</v>
      </c>
      <c r="BC356" s="25" t="n">
        <f aca="false">AM356-AX356-AH356</f>
        <v>43810.6247963631</v>
      </c>
      <c r="BD356" s="25" t="n">
        <f aca="false">AN356-AY356-AI356</f>
        <v>40471.2739833851</v>
      </c>
      <c r="BE356" s="25" t="n">
        <f aca="false">AZ356/Z356</f>
        <v>23449.0962398146</v>
      </c>
      <c r="BF356" s="25" t="n">
        <f aca="false">BA356/AA356</f>
        <v>22008.1325701683</v>
      </c>
      <c r="BG356" s="25" t="n">
        <f aca="false">BB356/AB356</f>
        <v>17313.7644524279</v>
      </c>
      <c r="BH356" s="25" t="n">
        <f aca="false">BC356/AC356</f>
        <v>21967.6239699539</v>
      </c>
      <c r="BI356" s="25" t="n">
        <f aca="false">BD356/AD356</f>
        <v>16273.812862199</v>
      </c>
      <c r="BJ356" s="25" t="n">
        <f aca="false">E356*AD356</f>
        <v>69126.3026043682</v>
      </c>
      <c r="BK356" s="25" t="n">
        <f aca="false">0.2*C356*AD356</f>
        <v>33764.8762970664</v>
      </c>
      <c r="BL356" s="25" t="n">
        <f aca="false">BJ356+BK356</f>
        <v>102891.178901435</v>
      </c>
      <c r="BM356" s="25" t="n">
        <f aca="false">BK356*Datos!$D$6</f>
        <v>16882.4381485332</v>
      </c>
      <c r="BN356" s="25" t="n">
        <f aca="false">BL356-BM356</f>
        <v>86008.7407529014</v>
      </c>
      <c r="BO356" s="25" t="n">
        <f aca="false">BN356/AD356</f>
        <v>34584.781099323</v>
      </c>
      <c r="BP356" s="25" t="n">
        <f aca="false">-(C356+E356)</f>
        <v>-95681.8138440056</v>
      </c>
      <c r="BQ356" s="25" t="n">
        <f aca="false">BE356</f>
        <v>23449.0962398146</v>
      </c>
      <c r="BR356" s="25" t="n">
        <f aca="false">BF356</f>
        <v>22008.1325701683</v>
      </c>
      <c r="BS356" s="25" t="n">
        <f aca="false">BG356</f>
        <v>17313.7644524279</v>
      </c>
      <c r="BT356" s="25" t="n">
        <f aca="false">BH356</f>
        <v>21967.6239699539</v>
      </c>
      <c r="BU356" s="25" t="n">
        <f aca="false">BI356+BO356</f>
        <v>50858.593961522</v>
      </c>
      <c r="BV356" s="27" t="n">
        <f aca="false">IFERROR(IRR(BP356:BU356,0.1),NA())*100</f>
        <v>11.2271904936888</v>
      </c>
    </row>
    <row r="357" customFormat="false" ht="15" hidden="false" customHeight="true" outlineLevel="0" collapsed="false">
      <c r="A357" s="23" t="n">
        <v>356</v>
      </c>
      <c r="B357" s="24" t="n">
        <f aca="true">RAND()</f>
        <v>0.301134988555772</v>
      </c>
      <c r="C357" s="25" t="n">
        <f aca="false">IF(B357&lt;=(Datos!$D$14-Datos!$C$14)/(Datos!$E$14-Datos!$C$14),Datos!$C$14+SQRT((Datos!$E$14-Datos!$C$14)*(Datos!$D$14-Datos!$C$14)*B357),Datos!$E$14-SQRT((Datos!$E$14-Datos!$C$14)*(Datos!$E$14-Datos!$D$14)*(1-B357)))</f>
        <v>71040.7525351042</v>
      </c>
      <c r="D357" s="24" t="n">
        <f aca="true">RAND()</f>
        <v>0.97177169020325</v>
      </c>
      <c r="E357" s="25" t="n">
        <f aca="false">IF(D357&lt;=(Datos!$D$15-Datos!$C$15)/(Datos!$E$15-Datos!$C$15),Datos!$C$15+SQRT((Datos!$E$15-Datos!$C$15)*(Datos!$D$15-Datos!$C$15)*D357),Datos!$E$15-SQRT((Datos!$E$15-Datos!$C$15)*(Datos!$E$15-Datos!$D$15)*(1-D357)))</f>
        <v>37942.271526777</v>
      </c>
      <c r="F357" s="24" t="n">
        <f aca="true">RAND()</f>
        <v>0.167939033741886</v>
      </c>
      <c r="G357" s="25" t="n">
        <f aca="false">IF(F357&lt;=(Datos!$D$19-Datos!$C$19)/(Datos!$E$19-Datos!$C$19),Datos!$C$19+SQRT((Datos!$E$19-Datos!$C$19)*(Datos!$D$19-Datos!$C$19)*F357),Datos!$E$19-SQRT((Datos!$E$19-Datos!$C$19)*(Datos!$E$19-Datos!$D$19)*(1-F357)))</f>
        <v>35019.0492188544</v>
      </c>
      <c r="H357" s="24" t="n">
        <f aca="true">RAND()</f>
        <v>0.63351538196098</v>
      </c>
      <c r="I357" s="25" t="n">
        <f aca="false">IF(H357&lt;=(Datos!$D$19-Datos!$C$19)/(Datos!$E$19-Datos!$C$19),Datos!$C$19+SQRT((Datos!$E$19-Datos!$C$19)*(Datos!$D$19-Datos!$C$19)*H357),Datos!$E$19-SQRT((Datos!$E$19-Datos!$C$19)*(Datos!$E$19-Datos!$D$19)*(1-H357)))</f>
        <v>39748.1950787901</v>
      </c>
      <c r="J357" s="24" t="n">
        <f aca="true">RAND()</f>
        <v>0.834875640560648</v>
      </c>
      <c r="K357" s="25" t="n">
        <f aca="false">IF(J357&lt;=(Datos!$D$19-Datos!$C$19)/(Datos!$E$19-Datos!$C$19),Datos!$C$19+SQRT((Datos!$E$19-Datos!$C$19)*(Datos!$D$19-Datos!$C$19)*J357),Datos!$E$19-SQRT((Datos!$E$19-Datos!$C$19)*(Datos!$E$19-Datos!$D$19)*(1-J357)))</f>
        <v>41480.862753749</v>
      </c>
      <c r="L357" s="24" t="n">
        <f aca="true">RAND()</f>
        <v>0.290585963966486</v>
      </c>
      <c r="M357" s="25" t="n">
        <f aca="false">IF(L357&lt;=(Datos!$D$19-Datos!$C$19)/(Datos!$E$19-Datos!$C$19),Datos!$C$19+SQRT((Datos!$E$19-Datos!$C$19)*(Datos!$D$19-Datos!$C$19)*L357),Datos!$E$19-SQRT((Datos!$E$19-Datos!$C$19)*(Datos!$E$19-Datos!$D$19)*(1-L357)))</f>
        <v>36602.1128886874</v>
      </c>
      <c r="N357" s="24" t="n">
        <f aca="true">RAND()</f>
        <v>0.153107190749439</v>
      </c>
      <c r="O357" s="25" t="n">
        <f aca="false">IF(N357&lt;=(Datos!$D$19-Datos!$C$19)/(Datos!$E$19-Datos!$C$19),Datos!$C$19+SQRT((Datos!$E$19-Datos!$C$19)*(Datos!$D$19-Datos!$C$19)*N357),Datos!$E$19-SQRT((Datos!$E$19-Datos!$C$19)*(Datos!$E$19-Datos!$D$19)*(1-N357)))</f>
        <v>34792.2936692586</v>
      </c>
      <c r="P357" s="24" t="n">
        <f aca="true">RAND()</f>
        <v>0.116809964635891</v>
      </c>
      <c r="Q357" s="26" t="n">
        <f aca="false">IF(P357&lt;=(Datos!$D$23-Datos!$C$23)/(Datos!$E$23-Datos!$C$23),Datos!$C$23+SQRT((Datos!$E$23-Datos!$C$23)*(Datos!$D$23-Datos!$C$23)*P357),Datos!$E$23-SQRT((Datos!$E$23-Datos!$C$23)*(Datos!$E$23-Datos!$D$23)*(1-P357)))</f>
        <v>0.134500273664473</v>
      </c>
      <c r="R357" s="24" t="n">
        <f aca="true">RAND()</f>
        <v>0.289845571876028</v>
      </c>
      <c r="S357" s="26" t="n">
        <f aca="false">IF(R357&lt;=(Datos!$D$24-Datos!$C$24)/(Datos!$E$24-Datos!$C$24),Datos!$C$24+SQRT((Datos!$E$24-Datos!$C$24)*(Datos!$D$24-Datos!$C$24)*R357),Datos!$E$24-SQRT((Datos!$E$24-Datos!$C$24)*(Datos!$E$24-Datos!$D$24)*(1-R357)))</f>
        <v>0.142841235285703</v>
      </c>
      <c r="T357" s="24" t="n">
        <f aca="true">RAND()</f>
        <v>0.492398341883143</v>
      </c>
      <c r="U357" s="26" t="n">
        <f aca="false">IF(T357&lt;=(Datos!$D$25-Datos!$C$25)/(Datos!$E$25-Datos!$C$25),Datos!$C$25+SQRT((Datos!$E$25-Datos!$C$25)*(Datos!$D$25-Datos!$C$25)*T357),Datos!$E$25-SQRT((Datos!$E$25-Datos!$C$25)*(Datos!$E$25-Datos!$D$25)*(1-T357)))</f>
        <v>0.18230007105143</v>
      </c>
      <c r="V357" s="24" t="n">
        <f aca="true">RAND()</f>
        <v>0.650890083251863</v>
      </c>
      <c r="W357" s="26" t="n">
        <f aca="false">IF(V357&lt;=(Datos!$D$26-Datos!$C$26)/(Datos!$E$26-Datos!$C$26),Datos!$C$26+SQRT((Datos!$E$26-Datos!$C$26)*(Datos!$D$26-Datos!$C$26)*V357),Datos!$E$26-SQRT((Datos!$E$26-Datos!$C$26)*(Datos!$E$26-Datos!$D$26)*(1-V357)))</f>
        <v>0.215044532493207</v>
      </c>
      <c r="X357" s="24" t="n">
        <f aca="true">RAND()</f>
        <v>0.0569148451396738</v>
      </c>
      <c r="Y357" s="26" t="n">
        <f aca="false">IF(X357&lt;=(Datos!$D$27-Datos!$C$27)/(Datos!$E$27-Datos!$C$27),Datos!$C$27+SQRT((Datos!$E$27-Datos!$C$27)*(Datos!$D$27-Datos!$C$27)*X357),Datos!$E$27-SQRT((Datos!$E$27-Datos!$C$27)*(Datos!$E$27-Datos!$D$27)*(1-X357)))</f>
        <v>0.202396373739006</v>
      </c>
      <c r="Z357" s="24" t="n">
        <f aca="false">(1+Q357)</f>
        <v>1.13450027366447</v>
      </c>
      <c r="AA357" s="24" t="n">
        <f aca="false">Z357*(1+S357)</f>
        <v>1.29655369418667</v>
      </c>
      <c r="AB357" s="24" t="n">
        <f aca="false">AA357*(1+U357)</f>
        <v>1.5329155247589</v>
      </c>
      <c r="AC357" s="24" t="n">
        <f aca="false">AB357*(1+W357)</f>
        <v>1.86256062713226</v>
      </c>
      <c r="AD357" s="24" t="n">
        <f aca="false">AC357*(1+Y357)</f>
        <v>2.23953614393287</v>
      </c>
      <c r="AE357" s="23" t="n">
        <f aca="false">E357*Q357</f>
        <v>5103.24590380325</v>
      </c>
      <c r="AF357" s="23" t="n">
        <f aca="false">AE357*(1+S357)</f>
        <v>5832.19985266921</v>
      </c>
      <c r="AG357" s="23" t="n">
        <f aca="false">AF357*(1+U357)</f>
        <v>6895.41030019694</v>
      </c>
      <c r="AH357" s="23" t="n">
        <f aca="false">AG357*(1+W357)</f>
        <v>8378.23058455164</v>
      </c>
      <c r="AI357" s="23" t="n">
        <f aca="false">AH357*(1+Y357)</f>
        <v>10073.9540732141</v>
      </c>
      <c r="AJ357" s="25" t="n">
        <f aca="false">G357*Z357</f>
        <v>39729.12092226</v>
      </c>
      <c r="AK357" s="25" t="n">
        <f aca="false">I357*AA357</f>
        <v>51535.6691666579</v>
      </c>
      <c r="AL357" s="25" t="n">
        <f aca="false">K357*AB357</f>
        <v>63586.658495615</v>
      </c>
      <c r="AM357" s="25" t="n">
        <f aca="false">M357*AC357</f>
        <v>68173.6543363193</v>
      </c>
      <c r="AN357" s="25" t="n">
        <f aca="false">O357*AD357</f>
        <v>77918.5992026315</v>
      </c>
      <c r="AO357" s="25" t="n">
        <f aca="false">C357/Datos!$D$8</f>
        <v>14208.1505070208</v>
      </c>
      <c r="AP357" s="25" t="n">
        <f aca="false">AJ357-AO357</f>
        <v>25520.9704152391</v>
      </c>
      <c r="AQ357" s="25" t="n">
        <f aca="false">AK357-AO357</f>
        <v>37327.518659637</v>
      </c>
      <c r="AR357" s="25" t="n">
        <f aca="false">AL357-AO357</f>
        <v>49378.5079885941</v>
      </c>
      <c r="AS357" s="25" t="n">
        <f aca="false">AM357-AO357</f>
        <v>53965.5038292985</v>
      </c>
      <c r="AT357" s="25" t="n">
        <f aca="false">AN357-AO357</f>
        <v>63710.4486956106</v>
      </c>
      <c r="AU357" s="25" t="n">
        <f aca="false">AP357*Datos!$D$6</f>
        <v>12760.4852076196</v>
      </c>
      <c r="AV357" s="25" t="n">
        <f aca="false">AQ357*Datos!$D$6</f>
        <v>18663.7593298185</v>
      </c>
      <c r="AW357" s="25" t="n">
        <f aca="false">AR357*Datos!$D$6</f>
        <v>24689.2539942971</v>
      </c>
      <c r="AX357" s="25" t="n">
        <f aca="false">AS357*Datos!$D$6</f>
        <v>26982.7519146492</v>
      </c>
      <c r="AY357" s="25" t="n">
        <f aca="false">AT357*Datos!$D$6</f>
        <v>31855.2243478053</v>
      </c>
      <c r="AZ357" s="25" t="n">
        <f aca="false">AJ357-AU357-AE357</f>
        <v>21865.3898108372</v>
      </c>
      <c r="BA357" s="25" t="n">
        <f aca="false">AK357-AV357-AF357</f>
        <v>27039.7099841702</v>
      </c>
      <c r="BB357" s="25" t="n">
        <f aca="false">AL357-AW357-AG357</f>
        <v>32001.994201121</v>
      </c>
      <c r="BC357" s="25" t="n">
        <f aca="false">AM357-AX357-AH357</f>
        <v>32812.6718371184</v>
      </c>
      <c r="BD357" s="25" t="n">
        <f aca="false">AN357-AY357-AI357</f>
        <v>35989.420781612</v>
      </c>
      <c r="BE357" s="25" t="n">
        <f aca="false">AZ357/Z357</f>
        <v>19273.1463521038</v>
      </c>
      <c r="BF357" s="25" t="n">
        <f aca="false">BA357/AA357</f>
        <v>20855.0637782357</v>
      </c>
      <c r="BG357" s="25" t="n">
        <f aca="false">BB357/AB357</f>
        <v>20876.5543072925</v>
      </c>
      <c r="BH357" s="25" t="n">
        <f aca="false">BC357/AC357</f>
        <v>17616.9684675657</v>
      </c>
      <c r="BI357" s="25" t="n">
        <f aca="false">BD357/AD357</f>
        <v>16070.0334661314</v>
      </c>
      <c r="BJ357" s="25" t="n">
        <f aca="false">E357*AD357</f>
        <v>84973.0884671323</v>
      </c>
      <c r="BK357" s="25" t="n">
        <f aca="false">0.2*C357*AD357</f>
        <v>31819.6665989114</v>
      </c>
      <c r="BL357" s="25" t="n">
        <f aca="false">BJ357+BK357</f>
        <v>116792.755066044</v>
      </c>
      <c r="BM357" s="25" t="n">
        <f aca="false">BK357*Datos!$D$6</f>
        <v>15909.8332994557</v>
      </c>
      <c r="BN357" s="25" t="n">
        <f aca="false">BL357-BM357</f>
        <v>100882.921766588</v>
      </c>
      <c r="BO357" s="25" t="n">
        <f aca="false">BN357/AD357</f>
        <v>45046.3467802875</v>
      </c>
      <c r="BP357" s="25" t="n">
        <f aca="false">-(C357+E357)</f>
        <v>-108983.024061881</v>
      </c>
      <c r="BQ357" s="25" t="n">
        <f aca="false">BE357</f>
        <v>19273.1463521038</v>
      </c>
      <c r="BR357" s="25" t="n">
        <f aca="false">BF357</f>
        <v>20855.0637782357</v>
      </c>
      <c r="BS357" s="25" t="n">
        <f aca="false">BG357</f>
        <v>20876.5543072925</v>
      </c>
      <c r="BT357" s="25" t="n">
        <f aca="false">BH357</f>
        <v>17616.9684675657</v>
      </c>
      <c r="BU357" s="25" t="n">
        <f aca="false">BI357+BO357</f>
        <v>61116.3802464188</v>
      </c>
      <c r="BV357" s="27" t="n">
        <f aca="false">IFERROR(IRR(BP357:BU357,0.1),NA())*100</f>
        <v>7.37245039070048</v>
      </c>
    </row>
    <row r="358" customFormat="false" ht="15" hidden="false" customHeight="true" outlineLevel="0" collapsed="false">
      <c r="A358" s="23" t="n">
        <v>357</v>
      </c>
      <c r="B358" s="24" t="n">
        <f aca="true">RAND()</f>
        <v>0.959888688133973</v>
      </c>
      <c r="C358" s="25" t="n">
        <f aca="false">IF(B358&lt;=(Datos!$D$14-Datos!$C$14)/(Datos!$E$14-Datos!$C$14),Datos!$C$14+SQRT((Datos!$E$14-Datos!$C$14)*(Datos!$D$14-Datos!$C$14)*B358),Datos!$E$14-SQRT((Datos!$E$14-Datos!$C$14)*(Datos!$E$14-Datos!$D$14)*(1-B358)))</f>
        <v>93062.1635765008</v>
      </c>
      <c r="D358" s="24" t="n">
        <f aca="true">RAND()</f>
        <v>0.98538734695618</v>
      </c>
      <c r="E358" s="25" t="n">
        <f aca="false">IF(D358&lt;=(Datos!$D$15-Datos!$C$15)/(Datos!$E$15-Datos!$C$15),Datos!$C$15+SQRT((Datos!$E$15-Datos!$C$15)*(Datos!$D$15-Datos!$C$15)*D358),Datos!$E$15-SQRT((Datos!$E$15-Datos!$C$15)*(Datos!$E$15-Datos!$D$15)*(1-D358)))</f>
        <v>38519.494020082</v>
      </c>
      <c r="F358" s="24" t="n">
        <f aca="true">RAND()</f>
        <v>0.328100880097355</v>
      </c>
      <c r="G358" s="25" t="n">
        <f aca="false">IF(F358&lt;=(Datos!$D$19-Datos!$C$19)/(Datos!$E$19-Datos!$C$19),Datos!$C$19+SQRT((Datos!$E$19-Datos!$C$19)*(Datos!$D$19-Datos!$C$19)*F358),Datos!$E$19-SQRT((Datos!$E$19-Datos!$C$19)*(Datos!$E$19-Datos!$D$19)*(1-F358)))</f>
        <v>37015.349742857</v>
      </c>
      <c r="H358" s="24" t="n">
        <f aca="true">RAND()</f>
        <v>0.555476686925798</v>
      </c>
      <c r="I358" s="25" t="n">
        <f aca="false">IF(H358&lt;=(Datos!$D$19-Datos!$C$19)/(Datos!$E$19-Datos!$C$19),Datos!$C$19+SQRT((Datos!$E$19-Datos!$C$19)*(Datos!$D$19-Datos!$C$19)*H358),Datos!$E$19-SQRT((Datos!$E$19-Datos!$C$19)*(Datos!$E$19-Datos!$D$19)*(1-H358)))</f>
        <v>39128.0612968401</v>
      </c>
      <c r="J358" s="24" t="n">
        <f aca="true">RAND()</f>
        <v>0.435536011874048</v>
      </c>
      <c r="K358" s="25" t="n">
        <f aca="false">IF(J358&lt;=(Datos!$D$19-Datos!$C$19)/(Datos!$E$19-Datos!$C$19),Datos!$C$19+SQRT((Datos!$E$19-Datos!$C$19)*(Datos!$D$19-Datos!$C$19)*J358),Datos!$E$19-SQRT((Datos!$E$19-Datos!$C$19)*(Datos!$E$19-Datos!$D$19)*(1-J358)))</f>
        <v>38082.7224238562</v>
      </c>
      <c r="L358" s="24" t="n">
        <f aca="true">RAND()</f>
        <v>0.193081334610115</v>
      </c>
      <c r="M358" s="25" t="n">
        <f aca="false">IF(L358&lt;=(Datos!$D$19-Datos!$C$19)/(Datos!$E$19-Datos!$C$19),Datos!$C$19+SQRT((Datos!$E$19-Datos!$C$19)*(Datos!$D$19-Datos!$C$19)*L358),Datos!$E$19-SQRT((Datos!$E$19-Datos!$C$19)*(Datos!$E$19-Datos!$D$19)*(1-L358)))</f>
        <v>35381.6540386314</v>
      </c>
      <c r="N358" s="24" t="n">
        <f aca="true">RAND()</f>
        <v>0.905079410534449</v>
      </c>
      <c r="O358" s="25" t="n">
        <f aca="false">IF(N358&lt;=(Datos!$D$19-Datos!$C$19)/(Datos!$E$19-Datos!$C$19),Datos!$C$19+SQRT((Datos!$E$19-Datos!$C$19)*(Datos!$D$19-Datos!$C$19)*N358),Datos!$E$19-SQRT((Datos!$E$19-Datos!$C$19)*(Datos!$E$19-Datos!$D$19)*(1-N358)))</f>
        <v>42331.8462919246</v>
      </c>
      <c r="P358" s="24" t="n">
        <f aca="true">RAND()</f>
        <v>0.977606818915646</v>
      </c>
      <c r="Q358" s="26" t="n">
        <f aca="false">IF(P358&lt;=(Datos!$D$23-Datos!$C$23)/(Datos!$E$23-Datos!$C$23),Datos!$C$23+SQRT((Datos!$E$23-Datos!$C$23)*(Datos!$D$23-Datos!$C$23)*P358),Datos!$E$23-SQRT((Datos!$E$23-Datos!$C$23)*(Datos!$E$23-Datos!$D$23)*(1-P358)))</f>
        <v>0.173651163417457</v>
      </c>
      <c r="R358" s="24" t="n">
        <f aca="true">RAND()</f>
        <v>0.736036353450105</v>
      </c>
      <c r="S358" s="26" t="n">
        <f aca="false">IF(R358&lt;=(Datos!$D$24-Datos!$C$24)/(Datos!$E$24-Datos!$C$24),Datos!$C$24+SQRT((Datos!$E$24-Datos!$C$24)*(Datos!$D$24-Datos!$C$24)*R358),Datos!$E$24-SQRT((Datos!$E$24-Datos!$C$24)*(Datos!$E$24-Datos!$D$24)*(1-R358)))</f>
        <v>0.158202418395845</v>
      </c>
      <c r="T358" s="24" t="n">
        <f aca="true">RAND()</f>
        <v>0.289227106150943</v>
      </c>
      <c r="U358" s="26" t="n">
        <f aca="false">IF(T358&lt;=(Datos!$D$25-Datos!$C$25)/(Datos!$E$25-Datos!$C$25),Datos!$C$25+SQRT((Datos!$E$25-Datos!$C$25)*(Datos!$D$25-Datos!$C$25)*T358),Datos!$E$25-SQRT((Datos!$E$25-Datos!$C$25)*(Datos!$E$25-Datos!$D$25)*(1-T358)))</f>
        <v>0.174645018217015</v>
      </c>
      <c r="V358" s="24" t="n">
        <f aca="true">RAND()</f>
        <v>0.0922781973512181</v>
      </c>
      <c r="W358" s="26" t="n">
        <f aca="false">IF(V358&lt;=(Datos!$D$26-Datos!$C$26)/(Datos!$E$26-Datos!$C$26),Datos!$C$26+SQRT((Datos!$E$26-Datos!$C$26)*(Datos!$D$26-Datos!$C$26)*V358),Datos!$E$26-SQRT((Datos!$E$26-Datos!$C$26)*(Datos!$E$26-Datos!$D$26)*(1-V358)))</f>
        <v>0.191366154859569</v>
      </c>
      <c r="X358" s="24" t="n">
        <f aca="true">RAND()</f>
        <v>0.602001993621046</v>
      </c>
      <c r="Y358" s="26" t="n">
        <f aca="false">IF(X358&lt;=(Datos!$D$27-Datos!$C$27)/(Datos!$E$27-Datos!$C$27),Datos!$C$27+SQRT((Datos!$E$27-Datos!$C$27)*(Datos!$D$27-Datos!$C$27)*X358),Datos!$E$27-SQRT((Datos!$E$27-Datos!$C$27)*(Datos!$E$27-Datos!$D$27)*(1-X358)))</f>
        <v>0.233640651056703</v>
      </c>
      <c r="Z358" s="24" t="n">
        <f aca="false">(1+Q358)</f>
        <v>1.17365116341746</v>
      </c>
      <c r="AA358" s="24" t="n">
        <f aca="false">Z358*(1+S358)</f>
        <v>1.3593256158232</v>
      </c>
      <c r="AB358" s="24" t="n">
        <f aca="false">AA358*(1+U358)</f>
        <v>1.59672506276149</v>
      </c>
      <c r="AC358" s="24" t="n">
        <f aca="false">AB358*(1+W358)</f>
        <v>1.90228419839006</v>
      </c>
      <c r="AD358" s="24" t="n">
        <f aca="false">AC358*(1+Y358)</f>
        <v>2.3467351169968</v>
      </c>
      <c r="AE358" s="23" t="n">
        <f aca="false">E358*Q358</f>
        <v>6688.95495083901</v>
      </c>
      <c r="AF358" s="23" t="n">
        <f aca="false">AE358*(1+S358)</f>
        <v>7747.1638006026</v>
      </c>
      <c r="AG358" s="23" t="n">
        <f aca="false">AF358*(1+U358)</f>
        <v>9100.16736368903</v>
      </c>
      <c r="AH358" s="23" t="n">
        <f aca="false">AG358*(1+W358)</f>
        <v>10841.6314006567</v>
      </c>
      <c r="AI358" s="23" t="n">
        <f aca="false">AH358*(1+Y358)</f>
        <v>13374.677219623</v>
      </c>
      <c r="AJ358" s="25" t="n">
        <f aca="false">G358*Z358</f>
        <v>43443.1082900081</v>
      </c>
      <c r="AK358" s="25" t="n">
        <f aca="false">I358*AA358</f>
        <v>53187.7760182949</v>
      </c>
      <c r="AL358" s="25" t="n">
        <f aca="false">K358*AB358</f>
        <v>60807.6373523602</v>
      </c>
      <c r="AM358" s="25" t="n">
        <f aca="false">M358*AC358</f>
        <v>67305.9613905924</v>
      </c>
      <c r="AN358" s="25" t="n">
        <f aca="false">O358*AD358</f>
        <v>99341.6302605701</v>
      </c>
      <c r="AO358" s="25" t="n">
        <f aca="false">C358/Datos!$D$8</f>
        <v>18612.4327153002</v>
      </c>
      <c r="AP358" s="25" t="n">
        <f aca="false">AJ358-AO358</f>
        <v>24830.675574708</v>
      </c>
      <c r="AQ358" s="25" t="n">
        <f aca="false">AK358-AO358</f>
        <v>34575.3433029947</v>
      </c>
      <c r="AR358" s="25" t="n">
        <f aca="false">AL358-AO358</f>
        <v>42195.20463706</v>
      </c>
      <c r="AS358" s="25" t="n">
        <f aca="false">AM358-AO358</f>
        <v>48693.5286752922</v>
      </c>
      <c r="AT358" s="25" t="n">
        <f aca="false">AN358-AO358</f>
        <v>80729.19754527</v>
      </c>
      <c r="AU358" s="25" t="n">
        <f aca="false">AP358*Datos!$D$6</f>
        <v>12415.337787354</v>
      </c>
      <c r="AV358" s="25" t="n">
        <f aca="false">AQ358*Datos!$D$6</f>
        <v>17287.6716514974</v>
      </c>
      <c r="AW358" s="25" t="n">
        <f aca="false">AR358*Datos!$D$6</f>
        <v>21097.60231853</v>
      </c>
      <c r="AX358" s="25" t="n">
        <f aca="false">AS358*Datos!$D$6</f>
        <v>24346.7643376461</v>
      </c>
      <c r="AY358" s="25" t="n">
        <f aca="false">AT358*Datos!$D$6</f>
        <v>40364.598772635</v>
      </c>
      <c r="AZ358" s="25" t="n">
        <f aca="false">AJ358-AU358-AE358</f>
        <v>24338.8155518151</v>
      </c>
      <c r="BA358" s="25" t="n">
        <f aca="false">AK358-AV358-AF358</f>
        <v>28152.9405661949</v>
      </c>
      <c r="BB358" s="25" t="n">
        <f aca="false">AL358-AW358-AG358</f>
        <v>30609.8676701412</v>
      </c>
      <c r="BC358" s="25" t="n">
        <f aca="false">AM358-AX358-AH358</f>
        <v>32117.5656522895</v>
      </c>
      <c r="BD358" s="25" t="n">
        <f aca="false">AN358-AY358-AI358</f>
        <v>45602.3542683122</v>
      </c>
      <c r="BE358" s="25" t="n">
        <f aca="false">AZ358/Z358</f>
        <v>20737.6913263946</v>
      </c>
      <c r="BF358" s="25" t="n">
        <f aca="false">BA358/AA358</f>
        <v>20710.9615521707</v>
      </c>
      <c r="BG358" s="25" t="n">
        <f aca="false">BB358/AB358</f>
        <v>19170.405966574</v>
      </c>
      <c r="BH358" s="25" t="n">
        <f aca="false">BC358/AC358</f>
        <v>16883.6841937031</v>
      </c>
      <c r="BI358" s="25" t="n">
        <f aca="false">BD358/AD358</f>
        <v>19432.2545983252</v>
      </c>
      <c r="BJ358" s="25" t="n">
        <f aca="false">E358*AD358</f>
        <v>90395.0493058744</v>
      </c>
      <c r="BK358" s="25" t="n">
        <f aca="false">0.2*C358*AD358</f>
        <v>43678.4494657349</v>
      </c>
      <c r="BL358" s="25" t="n">
        <f aca="false">BJ358+BK358</f>
        <v>134073.498771609</v>
      </c>
      <c r="BM358" s="25" t="n">
        <f aca="false">BK358*Datos!$D$6</f>
        <v>21839.2247328675</v>
      </c>
      <c r="BN358" s="25" t="n">
        <f aca="false">BL358-BM358</f>
        <v>112234.274038742</v>
      </c>
      <c r="BO358" s="25" t="n">
        <f aca="false">BN358/AD358</f>
        <v>47825.7103777321</v>
      </c>
      <c r="BP358" s="25" t="n">
        <f aca="false">-(C358+E358)</f>
        <v>-131581.657596583</v>
      </c>
      <c r="BQ358" s="25" t="n">
        <f aca="false">BE358</f>
        <v>20737.6913263946</v>
      </c>
      <c r="BR358" s="25" t="n">
        <f aca="false">BF358</f>
        <v>20710.9615521707</v>
      </c>
      <c r="BS358" s="25" t="n">
        <f aca="false">BG358</f>
        <v>19170.405966574</v>
      </c>
      <c r="BT358" s="25" t="n">
        <f aca="false">BH358</f>
        <v>16883.6841937031</v>
      </c>
      <c r="BU358" s="25" t="n">
        <f aca="false">BI358+BO358</f>
        <v>67257.9649760572</v>
      </c>
      <c r="BV358" s="27" t="n">
        <f aca="false">IFERROR(IRR(BP358:BU358,0.1),NA())*100</f>
        <v>2.69815343259288</v>
      </c>
    </row>
    <row r="359" customFormat="false" ht="15" hidden="false" customHeight="true" outlineLevel="0" collapsed="false">
      <c r="A359" s="23" t="n">
        <v>358</v>
      </c>
      <c r="B359" s="24" t="n">
        <f aca="true">RAND()</f>
        <v>0.455121477083698</v>
      </c>
      <c r="C359" s="25" t="n">
        <f aca="false">IF(B359&lt;=(Datos!$D$14-Datos!$C$14)/(Datos!$E$14-Datos!$C$14),Datos!$C$14+SQRT((Datos!$E$14-Datos!$C$14)*(Datos!$D$14-Datos!$C$14)*B359),Datos!$E$14-SQRT((Datos!$E$14-Datos!$C$14)*(Datos!$E$14-Datos!$D$14)*(1-B359)))</f>
        <v>74429.4265316641</v>
      </c>
      <c r="D359" s="24" t="n">
        <f aca="true">RAND()</f>
        <v>0.27618605191884</v>
      </c>
      <c r="E359" s="25" t="n">
        <f aca="false">IF(D359&lt;=(Datos!$D$15-Datos!$C$15)/(Datos!$E$15-Datos!$C$15),Datos!$C$15+SQRT((Datos!$E$15-Datos!$C$15)*(Datos!$D$15-Datos!$C$15)*D359),Datos!$E$15-SQRT((Datos!$E$15-Datos!$C$15)*(Datos!$E$15-Datos!$D$15)*(1-D359)))</f>
        <v>29551.2584956156</v>
      </c>
      <c r="F359" s="24" t="n">
        <f aca="true">RAND()</f>
        <v>0.791276413184105</v>
      </c>
      <c r="G359" s="25" t="n">
        <f aca="false">IF(F359&lt;=(Datos!$D$19-Datos!$C$19)/(Datos!$E$19-Datos!$C$19),Datos!$C$19+SQRT((Datos!$E$19-Datos!$C$19)*(Datos!$D$19-Datos!$C$19)*F359),Datos!$E$19-SQRT((Datos!$E$19-Datos!$C$19)*(Datos!$E$19-Datos!$D$19)*(1-F359)))</f>
        <v>41043.4523873468</v>
      </c>
      <c r="H359" s="24" t="n">
        <f aca="true">RAND()</f>
        <v>0.207450041383444</v>
      </c>
      <c r="I359" s="25" t="n">
        <f aca="false">IF(H359&lt;=(Datos!$D$19-Datos!$C$19)/(Datos!$E$19-Datos!$C$19),Datos!$C$19+SQRT((Datos!$E$19-Datos!$C$19)*(Datos!$D$19-Datos!$C$19)*H359),Datos!$E$19-SQRT((Datos!$E$19-Datos!$C$19)*(Datos!$E$19-Datos!$D$19)*(1-H359)))</f>
        <v>35578.3067509341</v>
      </c>
      <c r="J359" s="24" t="n">
        <f aca="true">RAND()</f>
        <v>0.593576852706769</v>
      </c>
      <c r="K359" s="25" t="n">
        <f aca="false">IF(J359&lt;=(Datos!$D$19-Datos!$C$19)/(Datos!$E$19-Datos!$C$19),Datos!$C$19+SQRT((Datos!$E$19-Datos!$C$19)*(Datos!$D$19-Datos!$C$19)*J359),Datos!$E$19-SQRT((Datos!$E$19-Datos!$C$19)*(Datos!$E$19-Datos!$D$19)*(1-J359)))</f>
        <v>39435.9169086006</v>
      </c>
      <c r="L359" s="24" t="n">
        <f aca="true">RAND()</f>
        <v>0.614589171186754</v>
      </c>
      <c r="M359" s="25" t="n">
        <f aca="false">IF(L359&lt;=(Datos!$D$19-Datos!$C$19)/(Datos!$E$19-Datos!$C$19),Datos!$C$19+SQRT((Datos!$E$19-Datos!$C$19)*(Datos!$D$19-Datos!$C$19)*L359),Datos!$E$19-SQRT((Datos!$E$19-Datos!$C$19)*(Datos!$E$19-Datos!$D$19)*(1-L359)))</f>
        <v>39601.4777861542</v>
      </c>
      <c r="N359" s="24" t="n">
        <f aca="true">RAND()</f>
        <v>0.329902373707438</v>
      </c>
      <c r="O359" s="25" t="n">
        <f aca="false">IF(N359&lt;=(Datos!$D$19-Datos!$C$19)/(Datos!$E$19-Datos!$C$19),Datos!$C$19+SQRT((Datos!$E$19-Datos!$C$19)*(Datos!$D$19-Datos!$C$19)*N359),Datos!$E$19-SQRT((Datos!$E$19-Datos!$C$19)*(Datos!$E$19-Datos!$D$19)*(1-N359)))</f>
        <v>37034.5828629789</v>
      </c>
      <c r="P359" s="24" t="n">
        <f aca="true">RAND()</f>
        <v>0.0622167310146195</v>
      </c>
      <c r="Q359" s="26" t="n">
        <f aca="false">IF(P359&lt;=(Datos!$D$23-Datos!$C$23)/(Datos!$E$23-Datos!$C$23),Datos!$C$23+SQRT((Datos!$E$23-Datos!$C$23)*(Datos!$D$23-Datos!$C$23)*P359),Datos!$E$23-SQRT((Datos!$E$23-Datos!$C$23)*(Datos!$E$23-Datos!$D$23)*(1-P359)))</f>
        <v>0.130582538250643</v>
      </c>
      <c r="R359" s="24" t="n">
        <f aca="true">RAND()</f>
        <v>0.714118861888684</v>
      </c>
      <c r="S359" s="26" t="n">
        <f aca="false">IF(R359&lt;=(Datos!$D$24-Datos!$C$24)/(Datos!$E$24-Datos!$C$24),Datos!$C$24+SQRT((Datos!$E$24-Datos!$C$24)*(Datos!$D$24-Datos!$C$24)*R359),Datos!$E$24-SQRT((Datos!$E$24-Datos!$C$24)*(Datos!$E$24-Datos!$D$24)*(1-R359)))</f>
        <v>0.157315510836689</v>
      </c>
      <c r="T359" s="24" t="n">
        <f aca="true">RAND()</f>
        <v>0.285170423941306</v>
      </c>
      <c r="U359" s="26" t="n">
        <f aca="false">IF(T359&lt;=(Datos!$D$25-Datos!$C$25)/(Datos!$E$25-Datos!$C$25),Datos!$C$25+SQRT((Datos!$E$25-Datos!$C$25)*(Datos!$D$25-Datos!$C$25)*T359),Datos!$E$25-SQRT((Datos!$E$25-Datos!$C$25)*(Datos!$E$25-Datos!$D$25)*(1-T359)))</f>
        <v>0.174471573105886</v>
      </c>
      <c r="V359" s="24" t="n">
        <f aca="true">RAND()</f>
        <v>0.15845230421245</v>
      </c>
      <c r="W359" s="26" t="n">
        <f aca="false">IF(V359&lt;=(Datos!$D$26-Datos!$C$26)/(Datos!$E$26-Datos!$C$26),Datos!$C$26+SQRT((Datos!$E$26-Datos!$C$26)*(Datos!$D$26-Datos!$C$26)*V359),Datos!$E$26-SQRT((Datos!$E$26-Datos!$C$26)*(Datos!$E$26-Datos!$D$26)*(1-V359)))</f>
        <v>0.194894066801832</v>
      </c>
      <c r="X359" s="24" t="n">
        <f aca="true">RAND()</f>
        <v>0.138061118775875</v>
      </c>
      <c r="Y359" s="26" t="n">
        <f aca="false">IF(X359&lt;=(Datos!$D$27-Datos!$C$27)/(Datos!$E$27-Datos!$C$27),Datos!$C$27+SQRT((Datos!$E$27-Datos!$C$27)*(Datos!$D$27-Datos!$C$27)*X359),Datos!$E$27-SQRT((Datos!$E$27-Datos!$C$27)*(Datos!$E$27-Datos!$D$27)*(1-X359)))</f>
        <v>0.209307123573823</v>
      </c>
      <c r="Z359" s="24" t="n">
        <f aca="false">(1+Q359)</f>
        <v>1.13058253825064</v>
      </c>
      <c r="AA359" s="24" t="n">
        <f aca="false">Z359*(1+S359)</f>
        <v>1.30844070779858</v>
      </c>
      <c r="AB359" s="24" t="n">
        <f aca="false">AA359*(1+U359)</f>
        <v>1.53672641640398</v>
      </c>
      <c r="AC359" s="24" t="n">
        <f aca="false">AB359*(1+W359)</f>
        <v>1.83622527725876</v>
      </c>
      <c r="AD359" s="24" t="n">
        <f aca="false">AC359*(1+Y359)</f>
        <v>2.22056030827533</v>
      </c>
      <c r="AE359" s="23" t="n">
        <f aca="false">E359*Q359</f>
        <v>3858.87834285835</v>
      </c>
      <c r="AF359" s="23" t="n">
        <f aca="false">AE359*(1+S359)</f>
        <v>4465.93976062175</v>
      </c>
      <c r="AG359" s="23" t="n">
        <f aca="false">AF359*(1+U359)</f>
        <v>5245.11929605355</v>
      </c>
      <c r="AH359" s="23" t="n">
        <f aca="false">AG359*(1+W359)</f>
        <v>6267.36192652219</v>
      </c>
      <c r="AI359" s="23" t="n">
        <f aca="false">AH359*(1+Y359)</f>
        <v>7579.16542375864</v>
      </c>
      <c r="AJ359" s="25" t="n">
        <f aca="false">G359*Z359</f>
        <v>46403.0105786559</v>
      </c>
      <c r="AK359" s="25" t="n">
        <f aca="false">I359*AA359</f>
        <v>46552.1048674673</v>
      </c>
      <c r="AL359" s="25" t="n">
        <f aca="false">K359*AB359</f>
        <v>60602.215268559</v>
      </c>
      <c r="AM359" s="25" t="n">
        <f aca="false">M359*AC359</f>
        <v>72717.2345277376</v>
      </c>
      <c r="AN359" s="25" t="n">
        <f aca="false">O359*AD359</f>
        <v>82237.5247390647</v>
      </c>
      <c r="AO359" s="25" t="n">
        <f aca="false">C359/Datos!$D$8</f>
        <v>14885.8853063328</v>
      </c>
      <c r="AP359" s="25" t="n">
        <f aca="false">AJ359-AO359</f>
        <v>31517.1252723231</v>
      </c>
      <c r="AQ359" s="25" t="n">
        <f aca="false">AK359-AO359</f>
        <v>31666.2195611345</v>
      </c>
      <c r="AR359" s="25" t="n">
        <f aca="false">AL359-AO359</f>
        <v>45716.3299622262</v>
      </c>
      <c r="AS359" s="25" t="n">
        <f aca="false">AM359-AO359</f>
        <v>57831.3492214048</v>
      </c>
      <c r="AT359" s="25" t="n">
        <f aca="false">AN359-AO359</f>
        <v>67351.6394327319</v>
      </c>
      <c r="AU359" s="25" t="n">
        <f aca="false">AP359*Datos!$D$6</f>
        <v>15758.5626361615</v>
      </c>
      <c r="AV359" s="25" t="n">
        <f aca="false">AQ359*Datos!$D$6</f>
        <v>15833.1097805672</v>
      </c>
      <c r="AW359" s="25" t="n">
        <f aca="false">AR359*Datos!$D$6</f>
        <v>22858.1649811131</v>
      </c>
      <c r="AX359" s="25" t="n">
        <f aca="false">AS359*Datos!$D$6</f>
        <v>28915.6746107024</v>
      </c>
      <c r="AY359" s="25" t="n">
        <f aca="false">AT359*Datos!$D$6</f>
        <v>33675.819716366</v>
      </c>
      <c r="AZ359" s="25" t="n">
        <f aca="false">AJ359-AU359-AE359</f>
        <v>26785.569599636</v>
      </c>
      <c r="BA359" s="25" t="n">
        <f aca="false">AK359-AV359-AF359</f>
        <v>26253.0553262783</v>
      </c>
      <c r="BB359" s="25" t="n">
        <f aca="false">AL359-AW359-AG359</f>
        <v>32498.9309913924</v>
      </c>
      <c r="BC359" s="25" t="n">
        <f aca="false">AM359-AX359-AH359</f>
        <v>37534.197990513</v>
      </c>
      <c r="BD359" s="25" t="n">
        <f aca="false">AN359-AY359-AI359</f>
        <v>40982.5395989401</v>
      </c>
      <c r="BE359" s="25" t="n">
        <f aca="false">AZ359/Z359</f>
        <v>23691.8302675022</v>
      </c>
      <c r="BF359" s="25" t="n">
        <f aca="false">BA359/AA359</f>
        <v>20064.3828717683</v>
      </c>
      <c r="BG359" s="25" t="n">
        <f aca="false">BB359/AB359</f>
        <v>21148.1566559138</v>
      </c>
      <c r="BH359" s="25" t="n">
        <f aca="false">BC359/AC359</f>
        <v>20440.9548519812</v>
      </c>
      <c r="BI359" s="25" t="n">
        <f aca="false">BD359/AD359</f>
        <v>18455.9453063315</v>
      </c>
      <c r="BJ359" s="25" t="n">
        <f aca="false">E359*AD359</f>
        <v>65620.3516749482</v>
      </c>
      <c r="BK359" s="25" t="n">
        <f aca="false">0.2*C359*AD359</f>
        <v>33055.0060647817</v>
      </c>
      <c r="BL359" s="25" t="n">
        <f aca="false">BJ359+BK359</f>
        <v>98675.3577397299</v>
      </c>
      <c r="BM359" s="25" t="n">
        <f aca="false">BK359*Datos!$D$6</f>
        <v>16527.5030323908</v>
      </c>
      <c r="BN359" s="25" t="n">
        <f aca="false">BL359-BM359</f>
        <v>82147.8547073391</v>
      </c>
      <c r="BO359" s="25" t="n">
        <f aca="false">BN359/AD359</f>
        <v>36994.201148782</v>
      </c>
      <c r="BP359" s="25" t="n">
        <f aca="false">-(C359+E359)</f>
        <v>-103980.68502728</v>
      </c>
      <c r="BQ359" s="25" t="n">
        <f aca="false">BE359</f>
        <v>23691.8302675022</v>
      </c>
      <c r="BR359" s="25" t="n">
        <f aca="false">BF359</f>
        <v>20064.3828717683</v>
      </c>
      <c r="BS359" s="25" t="n">
        <f aca="false">BG359</f>
        <v>21148.1566559138</v>
      </c>
      <c r="BT359" s="25" t="n">
        <f aca="false">BH359</f>
        <v>20440.9548519812</v>
      </c>
      <c r="BU359" s="25" t="n">
        <f aca="false">BI359+BO359</f>
        <v>55450.1464551135</v>
      </c>
      <c r="BV359" s="27" t="n">
        <f aca="false">IFERROR(IRR(BP359:BU359,0.1),NA())*100</f>
        <v>9.48010530476375</v>
      </c>
    </row>
    <row r="360" customFormat="false" ht="15" hidden="false" customHeight="true" outlineLevel="0" collapsed="false">
      <c r="A360" s="23" t="n">
        <v>359</v>
      </c>
      <c r="B360" s="24" t="n">
        <f aca="true">RAND()</f>
        <v>0.335367130100228</v>
      </c>
      <c r="C360" s="25" t="n">
        <f aca="false">IF(B360&lt;=(Datos!$D$14-Datos!$C$14)/(Datos!$E$14-Datos!$C$14),Datos!$C$14+SQRT((Datos!$E$14-Datos!$C$14)*(Datos!$D$14-Datos!$C$14)*B360),Datos!$E$14-SQRT((Datos!$E$14-Datos!$C$14)*(Datos!$E$14-Datos!$D$14)*(1-B360)))</f>
        <v>71758.9050516853</v>
      </c>
      <c r="D360" s="24" t="n">
        <f aca="true">RAND()</f>
        <v>0.824217184465042</v>
      </c>
      <c r="E360" s="25" t="n">
        <f aca="false">IF(D360&lt;=(Datos!$D$15-Datos!$C$15)/(Datos!$E$15-Datos!$C$15),Datos!$C$15+SQRT((Datos!$E$15-Datos!$C$15)*(Datos!$D$15-Datos!$C$15)*D360),Datos!$E$15-SQRT((Datos!$E$15-Datos!$C$15)*(Datos!$E$15-Datos!$D$15)*(1-D360)))</f>
        <v>34865.0781573384</v>
      </c>
      <c r="F360" s="24" t="n">
        <f aca="true">RAND()</f>
        <v>0.824739631628178</v>
      </c>
      <c r="G360" s="25" t="n">
        <f aca="false">IF(F360&lt;=(Datos!$D$19-Datos!$C$19)/(Datos!$E$19-Datos!$C$19),Datos!$C$19+SQRT((Datos!$E$19-Datos!$C$19)*(Datos!$D$19-Datos!$C$19)*F360),Datos!$E$19-SQRT((Datos!$E$19-Datos!$C$19)*(Datos!$E$19-Datos!$D$19)*(1-F360)))</f>
        <v>41374.4617464594</v>
      </c>
      <c r="H360" s="24" t="n">
        <f aca="true">RAND()</f>
        <v>0.328805364348299</v>
      </c>
      <c r="I360" s="25" t="n">
        <f aca="false">IF(H360&lt;=(Datos!$D$19-Datos!$C$19)/(Datos!$E$19-Datos!$C$19),Datos!$C$19+SQRT((Datos!$E$19-Datos!$C$19)*(Datos!$D$19-Datos!$C$19)*H360),Datos!$E$19-SQRT((Datos!$E$19-Datos!$C$19)*(Datos!$E$19-Datos!$D$19)*(1-H360)))</f>
        <v>37022.8772345987</v>
      </c>
      <c r="J360" s="24" t="n">
        <f aca="true">RAND()</f>
        <v>0.578925398988234</v>
      </c>
      <c r="K360" s="25" t="n">
        <f aca="false">IF(J360&lt;=(Datos!$D$19-Datos!$C$19)/(Datos!$E$19-Datos!$C$19),Datos!$C$19+SQRT((Datos!$E$19-Datos!$C$19)*(Datos!$D$19-Datos!$C$19)*J360),Datos!$E$19-SQRT((Datos!$E$19-Datos!$C$19)*(Datos!$E$19-Datos!$D$19)*(1-J360)))</f>
        <v>39318.7343479807</v>
      </c>
      <c r="L360" s="24" t="n">
        <f aca="true">RAND()</f>
        <v>0.530419528139611</v>
      </c>
      <c r="M360" s="25" t="n">
        <f aca="false">IF(L360&lt;=(Datos!$D$19-Datos!$C$19)/(Datos!$E$19-Datos!$C$19),Datos!$C$19+SQRT((Datos!$E$19-Datos!$C$19)*(Datos!$D$19-Datos!$C$19)*L360),Datos!$E$19-SQRT((Datos!$E$19-Datos!$C$19)*(Datos!$E$19-Datos!$D$19)*(1-L360)))</f>
        <v>38919.8054474827</v>
      </c>
      <c r="N360" s="24" t="n">
        <f aca="true">RAND()</f>
        <v>0.745560430071438</v>
      </c>
      <c r="O360" s="25" t="n">
        <f aca="false">IF(N360&lt;=(Datos!$D$19-Datos!$C$19)/(Datos!$E$19-Datos!$C$19),Datos!$C$19+SQRT((Datos!$E$19-Datos!$C$19)*(Datos!$D$19-Datos!$C$19)*N360),Datos!$E$19-SQRT((Datos!$E$19-Datos!$C$19)*(Datos!$E$19-Datos!$D$19)*(1-N360)))</f>
        <v>40631.594370409</v>
      </c>
      <c r="P360" s="24" t="n">
        <f aca="true">RAND()</f>
        <v>0.917282383598029</v>
      </c>
      <c r="Q360" s="26" t="n">
        <f aca="false">IF(P360&lt;=(Datos!$D$23-Datos!$C$23)/(Datos!$E$23-Datos!$C$23),Datos!$C$23+SQRT((Datos!$E$23-Datos!$C$23)*(Datos!$D$23-Datos!$C$23)*P360),Datos!$E$23-SQRT((Datos!$E$23-Datos!$C$23)*(Datos!$E$23-Datos!$D$23)*(1-P360)))</f>
        <v>0.167797880941265</v>
      </c>
      <c r="R360" s="24" t="n">
        <f aca="true">RAND()</f>
        <v>0.976780182118419</v>
      </c>
      <c r="S360" s="26" t="n">
        <f aca="false">IF(R360&lt;=(Datos!$D$24-Datos!$C$24)/(Datos!$E$24-Datos!$C$24),Datos!$C$24+SQRT((Datos!$E$24-Datos!$C$24)*(Datos!$D$24-Datos!$C$24)*R360),Datos!$E$24-SQRT((Datos!$E$24-Datos!$C$24)*(Datos!$E$24-Datos!$D$24)*(1-R360)))</f>
        <v>0.173535042754446</v>
      </c>
      <c r="T360" s="24" t="n">
        <f aca="true">RAND()</f>
        <v>0.645323944642355</v>
      </c>
      <c r="U360" s="26" t="n">
        <f aca="false">IF(T360&lt;=(Datos!$D$25-Datos!$C$25)/(Datos!$E$25-Datos!$C$25),Datos!$C$25+SQRT((Datos!$E$25-Datos!$C$25)*(Datos!$D$25-Datos!$C$25)*T360),Datos!$E$25-SQRT((Datos!$E$25-Datos!$C$25)*(Datos!$E$25-Datos!$D$25)*(1-T360)))</f>
        <v>0.188486622602434</v>
      </c>
      <c r="V360" s="24" t="n">
        <f aca="true">RAND()</f>
        <v>0.638861065771698</v>
      </c>
      <c r="W360" s="26" t="n">
        <f aca="false">IF(V360&lt;=(Datos!$D$26-Datos!$C$26)/(Datos!$E$26-Datos!$C$26),Datos!$C$26+SQRT((Datos!$E$26-Datos!$C$26)*(Datos!$D$26-Datos!$C$26)*V360),Datos!$E$26-SQRT((Datos!$E$26-Datos!$C$26)*(Datos!$E$26-Datos!$D$26)*(1-V360)))</f>
        <v>0.214447415427299</v>
      </c>
      <c r="X360" s="24" t="n">
        <f aca="true">RAND()</f>
        <v>0.844326516667643</v>
      </c>
      <c r="Y360" s="26" t="n">
        <f aca="false">IF(X360&lt;=(Datos!$D$27-Datos!$C$27)/(Datos!$E$27-Datos!$C$27),Datos!$C$27+SQRT((Datos!$E$27-Datos!$C$27)*(Datos!$D$27-Datos!$C$27)*X360),Datos!$E$27-SQRT((Datos!$E$27-Datos!$C$27)*(Datos!$E$27-Datos!$D$27)*(1-X360)))</f>
        <v>0.251006262572846</v>
      </c>
      <c r="Z360" s="24" t="n">
        <f aca="false">(1+Q360)</f>
        <v>1.16779788094126</v>
      </c>
      <c r="AA360" s="24" t="n">
        <f aca="false">Z360*(1+S360)</f>
        <v>1.37045173613896</v>
      </c>
      <c r="AB360" s="24" t="n">
        <f aca="false">AA360*(1+U360)</f>
        <v>1.62876355532343</v>
      </c>
      <c r="AC360" s="24" t="n">
        <f aca="false">AB360*(1+W360)</f>
        <v>1.97804769010472</v>
      </c>
      <c r="AD360" s="24" t="n">
        <f aca="false">AC360*(1+Y360)</f>
        <v>2.47455004798876</v>
      </c>
      <c r="AE360" s="23" t="n">
        <f aca="false">E360*Q360</f>
        <v>5850.28623365295</v>
      </c>
      <c r="AF360" s="23" t="n">
        <f aca="false">AE360*(1+S360)</f>
        <v>6865.51590533567</v>
      </c>
      <c r="AG360" s="23" t="n">
        <f aca="false">AF360*(1+U360)</f>
        <v>8159.57381075568</v>
      </c>
      <c r="AH360" s="23" t="n">
        <f aca="false">AG360*(1+W360)</f>
        <v>9909.37332546051</v>
      </c>
      <c r="AI360" s="23" t="n">
        <f aca="false">AH360*(1+Y360)</f>
        <v>12396.6880883234</v>
      </c>
      <c r="AJ360" s="25" t="n">
        <f aca="false">G360*Z360</f>
        <v>48317.0087526007</v>
      </c>
      <c r="AK360" s="25" t="n">
        <f aca="false">I360*AA360</f>
        <v>50738.0663830153</v>
      </c>
      <c r="AL360" s="25" t="n">
        <f aca="false">K360*AB360</f>
        <v>64040.9215474346</v>
      </c>
      <c r="AM360" s="25" t="n">
        <f aca="false">M360*AC360</f>
        <v>76985.2312647183</v>
      </c>
      <c r="AN360" s="25" t="n">
        <f aca="false">O360*AD360</f>
        <v>100544.913799155</v>
      </c>
      <c r="AO360" s="25" t="n">
        <f aca="false">C360/Datos!$D$8</f>
        <v>14351.7810103371</v>
      </c>
      <c r="AP360" s="25" t="n">
        <f aca="false">AJ360-AO360</f>
        <v>33965.2277422636</v>
      </c>
      <c r="AQ360" s="25" t="n">
        <f aca="false">AK360-AO360</f>
        <v>36386.2853726783</v>
      </c>
      <c r="AR360" s="25" t="n">
        <f aca="false">AL360-AO360</f>
        <v>49689.1405370976</v>
      </c>
      <c r="AS360" s="25" t="n">
        <f aca="false">AM360-AO360</f>
        <v>62633.4502543812</v>
      </c>
      <c r="AT360" s="25" t="n">
        <f aca="false">AN360-AO360</f>
        <v>86193.1327888184</v>
      </c>
      <c r="AU360" s="25" t="n">
        <f aca="false">AP360*Datos!$D$6</f>
        <v>16982.6138711318</v>
      </c>
      <c r="AV360" s="25" t="n">
        <f aca="false">AQ360*Datos!$D$6</f>
        <v>18193.1426863391</v>
      </c>
      <c r="AW360" s="25" t="n">
        <f aca="false">AR360*Datos!$D$6</f>
        <v>24844.5702685488</v>
      </c>
      <c r="AX360" s="25" t="n">
        <f aca="false">AS360*Datos!$D$6</f>
        <v>31316.7251271906</v>
      </c>
      <c r="AY360" s="25" t="n">
        <f aca="false">AT360*Datos!$D$6</f>
        <v>43096.5663944092</v>
      </c>
      <c r="AZ360" s="25" t="n">
        <f aca="false">AJ360-AU360-AE360</f>
        <v>25484.1086478159</v>
      </c>
      <c r="BA360" s="25" t="n">
        <f aca="false">AK360-AV360-AF360</f>
        <v>25679.4077913405</v>
      </c>
      <c r="BB360" s="25" t="n">
        <f aca="false">AL360-AW360-AG360</f>
        <v>31036.7774681302</v>
      </c>
      <c r="BC360" s="25" t="n">
        <f aca="false">AM360-AX360-AH360</f>
        <v>35759.1328120672</v>
      </c>
      <c r="BD360" s="25" t="n">
        <f aca="false">AN360-AY360-AI360</f>
        <v>45051.6593164229</v>
      </c>
      <c r="BE360" s="25" t="n">
        <f aca="false">AZ360/Z360</f>
        <v>21822.3624684738</v>
      </c>
      <c r="BF360" s="25" t="n">
        <f aca="false">BA360/AA360</f>
        <v>18737.9147431258</v>
      </c>
      <c r="BG360" s="25" t="n">
        <f aca="false">BB360/AB360</f>
        <v>19055.4223580764</v>
      </c>
      <c r="BH360" s="25" t="n">
        <f aca="false">BC360/AC360</f>
        <v>18077.993261211</v>
      </c>
      <c r="BI360" s="25" t="n">
        <f aca="false">BD360/AD360</f>
        <v>18206.0004617969</v>
      </c>
      <c r="BJ360" s="25" t="n">
        <f aca="false">E360*AD360</f>
        <v>86275.3808273735</v>
      </c>
      <c r="BK360" s="25" t="n">
        <f aca="false">0.2*C360*AD360</f>
        <v>35514.2003878538</v>
      </c>
      <c r="BL360" s="25" t="n">
        <f aca="false">BJ360+BK360</f>
        <v>121789.581215227</v>
      </c>
      <c r="BM360" s="25" t="n">
        <f aca="false">BK360*Datos!$D$6</f>
        <v>17757.1001939269</v>
      </c>
      <c r="BN360" s="25" t="n">
        <f aca="false">BL360-BM360</f>
        <v>104032.4810213</v>
      </c>
      <c r="BO360" s="25" t="n">
        <f aca="false">BN360/AD360</f>
        <v>42040.9686625069</v>
      </c>
      <c r="BP360" s="25" t="n">
        <f aca="false">-(C360+E360)</f>
        <v>-106623.983209024</v>
      </c>
      <c r="BQ360" s="25" t="n">
        <f aca="false">BE360</f>
        <v>21822.3624684738</v>
      </c>
      <c r="BR360" s="25" t="n">
        <f aca="false">BF360</f>
        <v>18737.9147431258</v>
      </c>
      <c r="BS360" s="25" t="n">
        <f aca="false">BG360</f>
        <v>19055.4223580764</v>
      </c>
      <c r="BT360" s="25" t="n">
        <f aca="false">BH360</f>
        <v>18077.993261211</v>
      </c>
      <c r="BU360" s="25" t="n">
        <f aca="false">BI360+BO360</f>
        <v>60246.9691243038</v>
      </c>
      <c r="BV360" s="27" t="n">
        <f aca="false">IFERROR(IRR(BP360:BU360,0.1),NA())*100</f>
        <v>7.71795989488854</v>
      </c>
    </row>
    <row r="361" customFormat="false" ht="15" hidden="false" customHeight="true" outlineLevel="0" collapsed="false">
      <c r="A361" s="23" t="n">
        <v>360</v>
      </c>
      <c r="B361" s="24" t="n">
        <f aca="true">RAND()</f>
        <v>0.666767287100713</v>
      </c>
      <c r="C361" s="25" t="n">
        <f aca="false">IF(B361&lt;=(Datos!$D$14-Datos!$C$14)/(Datos!$E$14-Datos!$C$14),Datos!$C$14+SQRT((Datos!$E$14-Datos!$C$14)*(Datos!$D$14-Datos!$C$14)*B361),Datos!$E$14-SQRT((Datos!$E$14-Datos!$C$14)*(Datos!$E$14-Datos!$D$14)*(1-B361)))</f>
        <v>80003.0188408564</v>
      </c>
      <c r="D361" s="24" t="n">
        <f aca="true">RAND()</f>
        <v>0.105047987168489</v>
      </c>
      <c r="E361" s="25" t="n">
        <f aca="false">IF(D361&lt;=(Datos!$D$15-Datos!$C$15)/(Datos!$E$15-Datos!$C$15),Datos!$C$15+SQRT((Datos!$E$15-Datos!$C$15)*(Datos!$D$15-Datos!$C$15)*D361),Datos!$E$15-SQRT((Datos!$E$15-Datos!$C$15)*(Datos!$E$15-Datos!$D$15)*(1-D361)))</f>
        <v>27806.8842223428</v>
      </c>
      <c r="F361" s="24" t="n">
        <f aca="true">RAND()</f>
        <v>0.419388017293282</v>
      </c>
      <c r="G361" s="25" t="n">
        <f aca="false">IF(F361&lt;=(Datos!$D$19-Datos!$C$19)/(Datos!$E$19-Datos!$C$19),Datos!$C$19+SQRT((Datos!$E$19-Datos!$C$19)*(Datos!$D$19-Datos!$C$19)*F361),Datos!$E$19-SQRT((Datos!$E$19-Datos!$C$19)*(Datos!$E$19-Datos!$D$19)*(1-F361)))</f>
        <v>37931.4691321339</v>
      </c>
      <c r="H361" s="24" t="n">
        <f aca="true">RAND()</f>
        <v>0.567888821373913</v>
      </c>
      <c r="I361" s="25" t="n">
        <f aca="false">IF(H361&lt;=(Datos!$D$19-Datos!$C$19)/(Datos!$E$19-Datos!$C$19),Datos!$C$19+SQRT((Datos!$E$19-Datos!$C$19)*(Datos!$D$19-Datos!$C$19)*H361),Datos!$E$19-SQRT((Datos!$E$19-Datos!$C$19)*(Datos!$E$19-Datos!$D$19)*(1-H361)))</f>
        <v>39229.4811991838</v>
      </c>
      <c r="J361" s="24" t="n">
        <f aca="true">RAND()</f>
        <v>0.639919973486737</v>
      </c>
      <c r="K361" s="25" t="n">
        <f aca="false">IF(J361&lt;=(Datos!$D$19-Datos!$C$19)/(Datos!$E$19-Datos!$C$19),Datos!$C$19+SQRT((Datos!$E$19-Datos!$C$19)*(Datos!$D$19-Datos!$C$19)*J361),Datos!$E$19-SQRT((Datos!$E$19-Datos!$C$19)*(Datos!$E$19-Datos!$D$19)*(1-J361)))</f>
        <v>39797.3463765966</v>
      </c>
      <c r="L361" s="24" t="n">
        <f aca="true">RAND()</f>
        <v>0.501891707086274</v>
      </c>
      <c r="M361" s="25" t="n">
        <f aca="false">IF(L361&lt;=(Datos!$D$19-Datos!$C$19)/(Datos!$E$19-Datos!$C$19),Datos!$C$19+SQRT((Datos!$E$19-Datos!$C$19)*(Datos!$D$19-Datos!$C$19)*L361),Datos!$E$19-SQRT((Datos!$E$19-Datos!$C$19)*(Datos!$E$19-Datos!$D$19)*(1-L361)))</f>
        <v>38676.62123542</v>
      </c>
      <c r="N361" s="24" t="n">
        <f aca="true">RAND()</f>
        <v>0.133259773965966</v>
      </c>
      <c r="O361" s="25" t="n">
        <f aca="false">IF(N361&lt;=(Datos!$D$19-Datos!$C$19)/(Datos!$E$19-Datos!$C$19),Datos!$C$19+SQRT((Datos!$E$19-Datos!$C$19)*(Datos!$D$19-Datos!$C$19)*N361),Datos!$E$19-SQRT((Datos!$E$19-Datos!$C$19)*(Datos!$E$19-Datos!$D$19)*(1-N361)))</f>
        <v>34470.9021567123</v>
      </c>
      <c r="P361" s="24" t="n">
        <f aca="true">RAND()</f>
        <v>0.224545439105702</v>
      </c>
      <c r="Q361" s="26" t="n">
        <f aca="false">IF(P361&lt;=(Datos!$D$23-Datos!$C$23)/(Datos!$E$23-Datos!$C$23),Datos!$C$23+SQRT((Datos!$E$23-Datos!$C$23)*(Datos!$D$23-Datos!$C$23)*P361),Datos!$E$23-SQRT((Datos!$E$23-Datos!$C$23)*(Datos!$E$23-Datos!$D$23)*(1-P361)))</f>
        <v>0.140104272938613</v>
      </c>
      <c r="R361" s="24" t="n">
        <f aca="true">RAND()</f>
        <v>0.545687474110174</v>
      </c>
      <c r="S361" s="26" t="n">
        <f aca="false">IF(R361&lt;=(Datos!$D$24-Datos!$C$24)/(Datos!$E$24-Datos!$C$24),Datos!$C$24+SQRT((Datos!$E$24-Datos!$C$24)*(Datos!$D$24-Datos!$C$24)*R361),Datos!$E$24-SQRT((Datos!$E$24-Datos!$C$24)*(Datos!$E$24-Datos!$D$24)*(1-R361)))</f>
        <v>0.151403452190838</v>
      </c>
      <c r="T361" s="24" t="n">
        <f aca="true">RAND()</f>
        <v>0.73525330679117</v>
      </c>
      <c r="U361" s="26" t="n">
        <f aca="false">IF(T361&lt;=(Datos!$D$25-Datos!$C$25)/(Datos!$E$25-Datos!$C$25),Datos!$C$25+SQRT((Datos!$E$25-Datos!$C$25)*(Datos!$D$25-Datos!$C$25)*T361),Datos!$E$25-SQRT((Datos!$E$25-Datos!$C$25)*(Datos!$E$25-Datos!$D$25)*(1-T361)))</f>
        <v>0.192773345027626</v>
      </c>
      <c r="V361" s="24" t="n">
        <f aca="true">RAND()</f>
        <v>0.450863586329561</v>
      </c>
      <c r="W361" s="26" t="n">
        <f aca="false">IF(V361&lt;=(Datos!$D$26-Datos!$C$26)/(Datos!$E$26-Datos!$C$26),Datos!$C$26+SQRT((Datos!$E$26-Datos!$C$26)*(Datos!$D$26-Datos!$C$26)*V361),Datos!$E$26-SQRT((Datos!$E$26-Datos!$C$26)*(Datos!$E$26-Datos!$D$26)*(1-V361)))</f>
        <v>0.206159636773328</v>
      </c>
      <c r="X361" s="24" t="n">
        <f aca="true">RAND()</f>
        <v>0.77670869990024</v>
      </c>
      <c r="Y361" s="26" t="n">
        <f aca="false">IF(X361&lt;=(Datos!$D$27-Datos!$C$27)/(Datos!$E$27-Datos!$C$27),Datos!$C$27+SQRT((Datos!$E$27-Datos!$C$27)*(Datos!$D$27-Datos!$C$27)*X361),Datos!$E$27-SQRT((Datos!$E$27-Datos!$C$27)*(Datos!$E$27-Datos!$D$27)*(1-X361)))</f>
        <v>0.245275757451908</v>
      </c>
      <c r="Z361" s="24" t="n">
        <f aca="false">(1+Q361)</f>
        <v>1.14010427293861</v>
      </c>
      <c r="AA361" s="24" t="n">
        <f aca="false">Z361*(1+S361)</f>
        <v>1.31271999571905</v>
      </c>
      <c r="AB361" s="24" t="n">
        <f aca="false">AA361*(1+U361)</f>
        <v>1.56577742037846</v>
      </c>
      <c r="AC361" s="24" t="n">
        <f aca="false">AB361*(1+W361)</f>
        <v>1.88857752463156</v>
      </c>
      <c r="AD361" s="24" t="n">
        <f aca="false">AC361*(1+Y361)</f>
        <v>2.35179980749221</v>
      </c>
      <c r="AE361" s="23" t="n">
        <f aca="false">E361*Q361</f>
        <v>3895.86329665953</v>
      </c>
      <c r="AF361" s="23" t="n">
        <f aca="false">AE361*(1+S361)</f>
        <v>4485.71044903737</v>
      </c>
      <c r="AG361" s="23" t="n">
        <f aca="false">AF361*(1+U361)</f>
        <v>5350.43585712367</v>
      </c>
      <c r="AH361" s="23" t="n">
        <f aca="false">AG361*(1+W361)</f>
        <v>6453.47977000728</v>
      </c>
      <c r="AI361" s="23" t="n">
        <f aca="false">AH361*(1+Y361)</f>
        <v>8036.36190879638</v>
      </c>
      <c r="AJ361" s="25" t="n">
        <f aca="false">G361*Z361</f>
        <v>43245.8300363849</v>
      </c>
      <c r="AK361" s="25" t="n">
        <f aca="false">I361*AA361</f>
        <v>51497.3243918529</v>
      </c>
      <c r="AL361" s="25" t="n">
        <f aca="false">K361*AB361</f>
        <v>62313.7863474553</v>
      </c>
      <c r="AM361" s="25" t="n">
        <f aca="false">M361*AC361</f>
        <v>73043.7975939018</v>
      </c>
      <c r="AN361" s="25" t="n">
        <f aca="false">O361*AD361</f>
        <v>81068.6610562389</v>
      </c>
      <c r="AO361" s="25" t="n">
        <f aca="false">C361/Datos!$D$8</f>
        <v>16000.6037681713</v>
      </c>
      <c r="AP361" s="25" t="n">
        <f aca="false">AJ361-AO361</f>
        <v>27245.2262682137</v>
      </c>
      <c r="AQ361" s="25" t="n">
        <f aca="false">AK361-AO361</f>
        <v>35496.7206236816</v>
      </c>
      <c r="AR361" s="25" t="n">
        <f aca="false">AL361-AO361</f>
        <v>46313.182579284</v>
      </c>
      <c r="AS361" s="25" t="n">
        <f aca="false">AM361-AO361</f>
        <v>57043.1938257305</v>
      </c>
      <c r="AT361" s="25" t="n">
        <f aca="false">AN361-AO361</f>
        <v>65068.0572880676</v>
      </c>
      <c r="AU361" s="25" t="n">
        <f aca="false">AP361*Datos!$D$6</f>
        <v>13622.6131341068</v>
      </c>
      <c r="AV361" s="25" t="n">
        <f aca="false">AQ361*Datos!$D$6</f>
        <v>17748.3603118408</v>
      </c>
      <c r="AW361" s="25" t="n">
        <f aca="false">AR361*Datos!$D$6</f>
        <v>23156.591289642</v>
      </c>
      <c r="AX361" s="25" t="n">
        <f aca="false">AS361*Datos!$D$6</f>
        <v>28521.5969128652</v>
      </c>
      <c r="AY361" s="25" t="n">
        <f aca="false">AT361*Datos!$D$6</f>
        <v>32534.0286440338</v>
      </c>
      <c r="AZ361" s="25" t="n">
        <f aca="false">AJ361-AU361-AE361</f>
        <v>25727.3536056186</v>
      </c>
      <c r="BA361" s="25" t="n">
        <f aca="false">AK361-AV361-AF361</f>
        <v>29263.2536309747</v>
      </c>
      <c r="BB361" s="25" t="n">
        <f aca="false">AL361-AW361-AG361</f>
        <v>33806.7592006896</v>
      </c>
      <c r="BC361" s="25" t="n">
        <f aca="false">AM361-AX361-AH361</f>
        <v>38068.7209110292</v>
      </c>
      <c r="BD361" s="25" t="n">
        <f aca="false">AN361-AY361-AI361</f>
        <v>40498.2705034087</v>
      </c>
      <c r="BE361" s="25" t="n">
        <f aca="false">AZ361/Z361</f>
        <v>22565.7900038445</v>
      </c>
      <c r="BF361" s="25" t="n">
        <f aca="false">BA361/AA361</f>
        <v>22292.0757864633</v>
      </c>
      <c r="BG361" s="25" t="n">
        <f aca="false">BB361/AB361</f>
        <v>21591.0376281441</v>
      </c>
      <c r="BH361" s="25" t="n">
        <f aca="false">BC361/AC361</f>
        <v>20157.3514534205</v>
      </c>
      <c r="BI361" s="25" t="n">
        <f aca="false">BD361/AD361</f>
        <v>17220.1181301197</v>
      </c>
      <c r="BJ361" s="25" t="n">
        <f aca="false">E361*AD361</f>
        <v>65396.2249610639</v>
      </c>
      <c r="BK361" s="25" t="n">
        <f aca="false">0.2*C361*AD361</f>
        <v>37630.2168617444</v>
      </c>
      <c r="BL361" s="25" t="n">
        <f aca="false">BJ361+BK361</f>
        <v>103026.441822808</v>
      </c>
      <c r="BM361" s="25" t="n">
        <f aca="false">BK361*Datos!$D$6</f>
        <v>18815.1084308722</v>
      </c>
      <c r="BN361" s="25" t="n">
        <f aca="false">BL361-BM361</f>
        <v>84211.3333919361</v>
      </c>
      <c r="BO361" s="25" t="n">
        <f aca="false">BN361/AD361</f>
        <v>35807.1861064284</v>
      </c>
      <c r="BP361" s="25" t="n">
        <f aca="false">-(C361+E361)</f>
        <v>-107809.903063199</v>
      </c>
      <c r="BQ361" s="25" t="n">
        <f aca="false">BE361</f>
        <v>22565.7900038445</v>
      </c>
      <c r="BR361" s="25" t="n">
        <f aca="false">BF361</f>
        <v>22292.0757864633</v>
      </c>
      <c r="BS361" s="25" t="n">
        <f aca="false">BG361</f>
        <v>21591.0376281441</v>
      </c>
      <c r="BT361" s="25" t="n">
        <f aca="false">BH361</f>
        <v>20157.3514534205</v>
      </c>
      <c r="BU361" s="25" t="n">
        <f aca="false">BI361+BO361</f>
        <v>53027.3042365481</v>
      </c>
      <c r="BV361" s="27" t="n">
        <f aca="false">IFERROR(IRR(BP361:BU361,0.1),NA())*100</f>
        <v>8.07463131640603</v>
      </c>
    </row>
    <row r="362" customFormat="false" ht="15" hidden="false" customHeight="true" outlineLevel="0" collapsed="false">
      <c r="A362" s="23" t="n">
        <v>361</v>
      </c>
      <c r="B362" s="24" t="n">
        <f aca="true">RAND()</f>
        <v>0.711408805683175</v>
      </c>
      <c r="C362" s="25" t="n">
        <f aca="false">IF(B362&lt;=(Datos!$D$14-Datos!$C$14)/(Datos!$E$14-Datos!$C$14),Datos!$C$14+SQRT((Datos!$E$14-Datos!$C$14)*(Datos!$D$14-Datos!$C$14)*B362),Datos!$E$14-SQRT((Datos!$E$14-Datos!$C$14)*(Datos!$E$14-Datos!$D$14)*(1-B362)))</f>
        <v>81390.6090056609</v>
      </c>
      <c r="D362" s="24" t="n">
        <f aca="true">RAND()</f>
        <v>0.957691298618461</v>
      </c>
      <c r="E362" s="25" t="n">
        <f aca="false">IF(D362&lt;=(Datos!$D$15-Datos!$C$15)/(Datos!$E$15-Datos!$C$15),Datos!$C$15+SQRT((Datos!$E$15-Datos!$C$15)*(Datos!$D$15-Datos!$C$15)*D362),Datos!$E$15-SQRT((Datos!$E$15-Datos!$C$15)*(Datos!$E$15-Datos!$D$15)*(1-D362)))</f>
        <v>37480.8125898951</v>
      </c>
      <c r="F362" s="24" t="n">
        <f aca="true">RAND()</f>
        <v>0.857660603758905</v>
      </c>
      <c r="G362" s="25" t="n">
        <f aca="false">IF(F362&lt;=(Datos!$D$19-Datos!$C$19)/(Datos!$E$19-Datos!$C$19),Datos!$C$19+SQRT((Datos!$E$19-Datos!$C$19)*(Datos!$D$19-Datos!$C$19)*F362),Datos!$E$19-SQRT((Datos!$E$19-Datos!$C$19)*(Datos!$E$19-Datos!$D$19)*(1-F362)))</f>
        <v>41732.6685631724</v>
      </c>
      <c r="H362" s="24" t="n">
        <f aca="true">RAND()</f>
        <v>0.954657188914375</v>
      </c>
      <c r="I362" s="25" t="n">
        <f aca="false">IF(H362&lt;=(Datos!$D$19-Datos!$C$19)/(Datos!$E$19-Datos!$C$19),Datos!$C$19+SQRT((Datos!$E$19-Datos!$C$19)*(Datos!$D$19-Datos!$C$19)*H362),Datos!$E$19-SQRT((Datos!$E$19-Datos!$C$19)*(Datos!$E$19-Datos!$D$19)*(1-H362)))</f>
        <v>43155.8983673827</v>
      </c>
      <c r="J362" s="24" t="n">
        <f aca="true">RAND()</f>
        <v>0.86573831298466</v>
      </c>
      <c r="K362" s="25" t="n">
        <f aca="false">IF(J362&lt;=(Datos!$D$19-Datos!$C$19)/(Datos!$E$19-Datos!$C$19),Datos!$C$19+SQRT((Datos!$E$19-Datos!$C$19)*(Datos!$D$19-Datos!$C$19)*J362),Datos!$E$19-SQRT((Datos!$E$19-Datos!$C$19)*(Datos!$E$19-Datos!$D$19)*(1-J362)))</f>
        <v>41826.7325158206</v>
      </c>
      <c r="L362" s="24" t="n">
        <f aca="true">RAND()</f>
        <v>0.74743237468385</v>
      </c>
      <c r="M362" s="25" t="n">
        <f aca="false">IF(L362&lt;=(Datos!$D$19-Datos!$C$19)/(Datos!$E$19-Datos!$C$19),Datos!$C$19+SQRT((Datos!$E$19-Datos!$C$19)*(Datos!$D$19-Datos!$C$19)*L362),Datos!$E$19-SQRT((Datos!$E$19-Datos!$C$19)*(Datos!$E$19-Datos!$D$19)*(1-L362)))</f>
        <v>40647.693496695</v>
      </c>
      <c r="N362" s="24" t="n">
        <f aca="true">RAND()</f>
        <v>0.473342592890207</v>
      </c>
      <c r="O362" s="25" t="n">
        <f aca="false">IF(N362&lt;=(Datos!$D$19-Datos!$C$19)/(Datos!$E$19-Datos!$C$19),Datos!$C$19+SQRT((Datos!$E$19-Datos!$C$19)*(Datos!$D$19-Datos!$C$19)*N362),Datos!$E$19-SQRT((Datos!$E$19-Datos!$C$19)*(Datos!$E$19-Datos!$D$19)*(1-N362)))</f>
        <v>38426.2321908152</v>
      </c>
      <c r="P362" s="24" t="n">
        <f aca="true">RAND()</f>
        <v>0.490298325266934</v>
      </c>
      <c r="Q362" s="26" t="n">
        <f aca="false">IF(P362&lt;=(Datos!$D$23-Datos!$C$23)/(Datos!$E$23-Datos!$C$23),Datos!$C$23+SQRT((Datos!$E$23-Datos!$C$23)*(Datos!$D$23-Datos!$C$23)*P362),Datos!$E$23-SQRT((Datos!$E$23-Datos!$C$23)*(Datos!$E$23-Datos!$D$23)*(1-P362)))</f>
        <v>0.149707524055035</v>
      </c>
      <c r="R362" s="24" t="n">
        <f aca="true">RAND()</f>
        <v>0.563100725580533</v>
      </c>
      <c r="S362" s="26" t="n">
        <f aca="false">IF(R362&lt;=(Datos!$D$24-Datos!$C$24)/(Datos!$E$24-Datos!$C$24),Datos!$C$24+SQRT((Datos!$E$24-Datos!$C$24)*(Datos!$D$24-Datos!$C$24)*R362),Datos!$E$24-SQRT((Datos!$E$24-Datos!$C$24)*(Datos!$E$24-Datos!$D$24)*(1-R362)))</f>
        <v>0.151956842297005</v>
      </c>
      <c r="T362" s="24" t="n">
        <f aca="true">RAND()</f>
        <v>0.00737226135833347</v>
      </c>
      <c r="U362" s="26" t="n">
        <f aca="false">IF(T362&lt;=(Datos!$D$25-Datos!$C$25)/(Datos!$E$25-Datos!$C$25),Datos!$C$25+SQRT((Datos!$E$25-Datos!$C$25)*(Datos!$D$25-Datos!$C$25)*T362),Datos!$E$25-SQRT((Datos!$E$25-Datos!$C$25)*(Datos!$E$25-Datos!$D$25)*(1-T362)))</f>
        <v>0.153934685356226</v>
      </c>
      <c r="V362" s="24" t="n">
        <f aca="true">RAND()</f>
        <v>0.598173948133167</v>
      </c>
      <c r="W362" s="26" t="n">
        <f aca="false">IF(V362&lt;=(Datos!$D$26-Datos!$C$26)/(Datos!$E$26-Datos!$C$26),Datos!$C$26+SQRT((Datos!$E$26-Datos!$C$26)*(Datos!$D$26-Datos!$C$26)*V362),Datos!$E$26-SQRT((Datos!$E$26-Datos!$C$26)*(Datos!$E$26-Datos!$D$26)*(1-V362)))</f>
        <v>0.212498117626792</v>
      </c>
      <c r="X362" s="24" t="n">
        <f aca="true">RAND()</f>
        <v>0.602969917965649</v>
      </c>
      <c r="Y362" s="26" t="n">
        <f aca="false">IF(X362&lt;=(Datos!$D$27-Datos!$C$27)/(Datos!$E$27-Datos!$C$27),Datos!$C$27+SQRT((Datos!$E$27-Datos!$C$27)*(Datos!$D$27-Datos!$C$27)*X362),Datos!$E$27-SQRT((Datos!$E$27-Datos!$C$27)*(Datos!$E$27-Datos!$D$27)*(1-X362)))</f>
        <v>0.233697057944603</v>
      </c>
      <c r="Z362" s="24" t="n">
        <f aca="false">(1+Q362)</f>
        <v>1.14970752405504</v>
      </c>
      <c r="AA362" s="24" t="n">
        <f aca="false">Z362*(1+S362)</f>
        <v>1.32441344897555</v>
      </c>
      <c r="AB362" s="24" t="n">
        <f aca="false">AA362*(1+U362)</f>
        <v>1.52828661652515</v>
      </c>
      <c r="AC362" s="24" t="n">
        <f aca="false">AB362*(1+W362)</f>
        <v>1.85304464573097</v>
      </c>
      <c r="AD362" s="24" t="n">
        <f aca="false">AC362*(1+Y362)</f>
        <v>2.28609572767829</v>
      </c>
      <c r="AE362" s="23" t="n">
        <f aca="false">E362*Q362</f>
        <v>5611.15965240398</v>
      </c>
      <c r="AF362" s="23" t="n">
        <f aca="false">AE362*(1+S362)</f>
        <v>6463.81375480765</v>
      </c>
      <c r="AG362" s="23" t="n">
        <f aca="false">AF362*(1+U362)</f>
        <v>7458.81889135522</v>
      </c>
      <c r="AH362" s="23" t="n">
        <f aca="false">AG362*(1+W362)</f>
        <v>9043.80386548735</v>
      </c>
      <c r="AI362" s="23" t="n">
        <f aca="false">AH362*(1+Y362)</f>
        <v>11157.3142214798</v>
      </c>
      <c r="AJ362" s="25" t="n">
        <f aca="false">G362*Z362</f>
        <v>47980.3630459743</v>
      </c>
      <c r="AK362" s="25" t="n">
        <f aca="false">I362*AA362</f>
        <v>57156.2522003834</v>
      </c>
      <c r="AL362" s="25" t="n">
        <f aca="false">K362*AB362</f>
        <v>63923.2355169059</v>
      </c>
      <c r="AM362" s="25" t="n">
        <f aca="false">M362*AC362</f>
        <v>75321.990795364</v>
      </c>
      <c r="AN362" s="25" t="n">
        <f aca="false">O362*AD362</f>
        <v>87846.0452421967</v>
      </c>
      <c r="AO362" s="25" t="n">
        <f aca="false">C362/Datos!$D$8</f>
        <v>16278.1218011322</v>
      </c>
      <c r="AP362" s="25" t="n">
        <f aca="false">AJ362-AO362</f>
        <v>31702.2412448421</v>
      </c>
      <c r="AQ362" s="25" t="n">
        <f aca="false">AK362-AO362</f>
        <v>40878.1303992513</v>
      </c>
      <c r="AR362" s="25" t="n">
        <f aca="false">AL362-AO362</f>
        <v>47645.1137157738</v>
      </c>
      <c r="AS362" s="25" t="n">
        <f aca="false">AM362-AO362</f>
        <v>59043.8689942318</v>
      </c>
      <c r="AT362" s="25" t="n">
        <f aca="false">AN362-AO362</f>
        <v>71567.9234410645</v>
      </c>
      <c r="AU362" s="25" t="n">
        <f aca="false">AP362*Datos!$D$6</f>
        <v>15851.1206224211</v>
      </c>
      <c r="AV362" s="25" t="n">
        <f aca="false">AQ362*Datos!$D$6</f>
        <v>20439.0651996256</v>
      </c>
      <c r="AW362" s="25" t="n">
        <f aca="false">AR362*Datos!$D$6</f>
        <v>23822.5568578869</v>
      </c>
      <c r="AX362" s="25" t="n">
        <f aca="false">AS362*Datos!$D$6</f>
        <v>29521.9344971159</v>
      </c>
      <c r="AY362" s="25" t="n">
        <f aca="false">AT362*Datos!$D$6</f>
        <v>35783.9617205323</v>
      </c>
      <c r="AZ362" s="25" t="n">
        <f aca="false">AJ362-AU362-AE362</f>
        <v>26518.0827711493</v>
      </c>
      <c r="BA362" s="25" t="n">
        <f aca="false">AK362-AV362-AF362</f>
        <v>30253.3732459502</v>
      </c>
      <c r="BB362" s="25" t="n">
        <f aca="false">AL362-AW362-AG362</f>
        <v>32641.8597676638</v>
      </c>
      <c r="BC362" s="25" t="n">
        <f aca="false">AM362-AX362-AH362</f>
        <v>36756.2524327607</v>
      </c>
      <c r="BD362" s="25" t="n">
        <f aca="false">AN362-AY362-AI362</f>
        <v>40904.7693001847</v>
      </c>
      <c r="BE362" s="25" t="n">
        <f aca="false">AZ362/Z362</f>
        <v>23065.068477259</v>
      </c>
      <c r="BF362" s="25" t="n">
        <f aca="false">BA362/AA362</f>
        <v>22842.8465969985</v>
      </c>
      <c r="BG362" s="25" t="n">
        <f aca="false">BB362/AB362</f>
        <v>21358.467328518</v>
      </c>
      <c r="BH362" s="25" t="n">
        <f aca="false">BC362/AC362</f>
        <v>19835.6000312457</v>
      </c>
      <c r="BI362" s="25" t="n">
        <f aca="false">BD362/AD362</f>
        <v>17892.8505945491</v>
      </c>
      <c r="BJ362" s="25" t="n">
        <f aca="false">E362*AD362</f>
        <v>85684.7255316699</v>
      </c>
      <c r="BK362" s="25" t="n">
        <f aca="false">0.2*C362*AD362</f>
        <v>37213.3447041951</v>
      </c>
      <c r="BL362" s="25" t="n">
        <f aca="false">BJ362+BK362</f>
        <v>122898.070235865</v>
      </c>
      <c r="BM362" s="25" t="n">
        <f aca="false">BK362*Datos!$D$6</f>
        <v>18606.6723520975</v>
      </c>
      <c r="BN362" s="25" t="n">
        <f aca="false">BL362-BM362</f>
        <v>104291.397883767</v>
      </c>
      <c r="BO362" s="25" t="n">
        <f aca="false">BN362/AD362</f>
        <v>45619.8734904612</v>
      </c>
      <c r="BP362" s="25" t="n">
        <f aca="false">-(C362+E362)</f>
        <v>-118871.421595556</v>
      </c>
      <c r="BQ362" s="25" t="n">
        <f aca="false">BE362</f>
        <v>23065.068477259</v>
      </c>
      <c r="BR362" s="25" t="n">
        <f aca="false">BF362</f>
        <v>22842.8465969985</v>
      </c>
      <c r="BS362" s="25" t="n">
        <f aca="false">BG362</f>
        <v>21358.467328518</v>
      </c>
      <c r="BT362" s="25" t="n">
        <f aca="false">BH362</f>
        <v>19835.6000312457</v>
      </c>
      <c r="BU362" s="25" t="n">
        <f aca="false">BI362+BO362</f>
        <v>63512.7240850103</v>
      </c>
      <c r="BV362" s="27" t="n">
        <f aca="false">IFERROR(IRR(BP362:BU362,0.1),NA())*100</f>
        <v>7.1306028508207</v>
      </c>
    </row>
    <row r="363" customFormat="false" ht="15" hidden="false" customHeight="true" outlineLevel="0" collapsed="false">
      <c r="A363" s="23" t="n">
        <v>362</v>
      </c>
      <c r="B363" s="24" t="n">
        <f aca="true">RAND()</f>
        <v>0.388639190840333</v>
      </c>
      <c r="C363" s="25" t="n">
        <f aca="false">IF(B363&lt;=(Datos!$D$14-Datos!$C$14)/(Datos!$E$14-Datos!$C$14),Datos!$C$14+SQRT((Datos!$E$14-Datos!$C$14)*(Datos!$D$14-Datos!$C$14)*B363),Datos!$E$14-SQRT((Datos!$E$14-Datos!$C$14)*(Datos!$E$14-Datos!$D$14)*(1-B363)))</f>
        <v>72914.3401226479</v>
      </c>
      <c r="D363" s="24" t="n">
        <f aca="true">RAND()</f>
        <v>0.860212454451946</v>
      </c>
      <c r="E363" s="25" t="n">
        <f aca="false">IF(D363&lt;=(Datos!$D$15-Datos!$C$15)/(Datos!$E$15-Datos!$C$15),Datos!$C$15+SQRT((Datos!$E$15-Datos!$C$15)*(Datos!$D$15-Datos!$C$15)*D363),Datos!$E$15-SQRT((Datos!$E$15-Datos!$C$15)*(Datos!$E$15-Datos!$D$15)*(1-D363)))</f>
        <v>35420.9027273699</v>
      </c>
      <c r="F363" s="24" t="n">
        <f aca="true">RAND()</f>
        <v>0.377956952472195</v>
      </c>
      <c r="G363" s="25" t="n">
        <f aca="false">IF(F363&lt;=(Datos!$D$19-Datos!$C$19)/(Datos!$E$19-Datos!$C$19),Datos!$C$19+SQRT((Datos!$E$19-Datos!$C$19)*(Datos!$D$19-Datos!$C$19)*F363),Datos!$E$19-SQRT((Datos!$E$19-Datos!$C$19)*(Datos!$E$19-Datos!$D$19)*(1-F363)))</f>
        <v>37529.5114629589</v>
      </c>
      <c r="H363" s="24" t="n">
        <f aca="true">RAND()</f>
        <v>0.654370938945995</v>
      </c>
      <c r="I363" s="25" t="n">
        <f aca="false">IF(H363&lt;=(Datos!$D$19-Datos!$C$19)/(Datos!$E$19-Datos!$C$19),Datos!$C$19+SQRT((Datos!$E$19-Datos!$C$19)*(Datos!$D$19-Datos!$C$19)*H363),Datos!$E$19-SQRT((Datos!$E$19-Datos!$C$19)*(Datos!$E$19-Datos!$D$19)*(1-H363)))</f>
        <v>39907.3528675373</v>
      </c>
      <c r="J363" s="24" t="n">
        <f aca="true">RAND()</f>
        <v>0.393476425620382</v>
      </c>
      <c r="K363" s="25" t="n">
        <f aca="false">IF(J363&lt;=(Datos!$D$19-Datos!$C$19)/(Datos!$E$19-Datos!$C$19),Datos!$C$19+SQRT((Datos!$E$19-Datos!$C$19)*(Datos!$D$19-Datos!$C$19)*J363),Datos!$E$19-SQRT((Datos!$E$19-Datos!$C$19)*(Datos!$E$19-Datos!$D$19)*(1-J363)))</f>
        <v>37682.5427979971</v>
      </c>
      <c r="L363" s="24" t="n">
        <f aca="true">RAND()</f>
        <v>0.571013074311667</v>
      </c>
      <c r="M363" s="25" t="n">
        <f aca="false">IF(L363&lt;=(Datos!$D$19-Datos!$C$19)/(Datos!$E$19-Datos!$C$19),Datos!$C$19+SQRT((Datos!$E$19-Datos!$C$19)*(Datos!$D$19-Datos!$C$19)*L363),Datos!$E$19-SQRT((Datos!$E$19-Datos!$C$19)*(Datos!$E$19-Datos!$D$19)*(1-L363)))</f>
        <v>39254.8344743032</v>
      </c>
      <c r="N363" s="24" t="n">
        <f aca="true">RAND()</f>
        <v>0.752593335204395</v>
      </c>
      <c r="O363" s="25" t="n">
        <f aca="false">IF(N363&lt;=(Datos!$D$19-Datos!$C$19)/(Datos!$E$19-Datos!$C$19),Datos!$C$19+SQRT((Datos!$E$19-Datos!$C$19)*(Datos!$D$19-Datos!$C$19)*N363),Datos!$E$19-SQRT((Datos!$E$19-Datos!$C$19)*(Datos!$E$19-Datos!$D$19)*(1-N363)))</f>
        <v>40692.3904703803</v>
      </c>
      <c r="P363" s="24" t="n">
        <f aca="true">RAND()</f>
        <v>0.316328494862601</v>
      </c>
      <c r="Q363" s="26" t="n">
        <f aca="false">IF(P363&lt;=(Datos!$D$23-Datos!$C$23)/(Datos!$E$23-Datos!$C$23),Datos!$C$23+SQRT((Datos!$E$23-Datos!$C$23)*(Datos!$D$23-Datos!$C$23)*P363),Datos!$E$23-SQRT((Datos!$E$23-Datos!$C$23)*(Datos!$E$23-Datos!$D$23)*(1-P363)))</f>
        <v>0.14386192135501</v>
      </c>
      <c r="R363" s="24" t="n">
        <f aca="true">RAND()</f>
        <v>0.801234583820187</v>
      </c>
      <c r="S363" s="26" t="n">
        <f aca="false">IF(R363&lt;=(Datos!$D$24-Datos!$C$24)/(Datos!$E$24-Datos!$C$24),Datos!$C$24+SQRT((Datos!$E$24-Datos!$C$24)*(Datos!$D$24-Datos!$C$24)*R363),Datos!$E$24-SQRT((Datos!$E$24-Datos!$C$24)*(Datos!$E$24-Datos!$D$24)*(1-R363)))</f>
        <v>0.161084986145296</v>
      </c>
      <c r="T363" s="24" t="n">
        <f aca="true">RAND()</f>
        <v>0.367000468820199</v>
      </c>
      <c r="U363" s="26" t="n">
        <f aca="false">IF(T363&lt;=(Datos!$D$25-Datos!$C$25)/(Datos!$E$25-Datos!$C$25),Datos!$C$25+SQRT((Datos!$E$25-Datos!$C$25)*(Datos!$D$25-Datos!$C$25)*T363),Datos!$E$25-SQRT((Datos!$E$25-Datos!$C$25)*(Datos!$E$25-Datos!$D$25)*(1-T363)))</f>
        <v>0.177761501841983</v>
      </c>
      <c r="V363" s="24" t="n">
        <f aca="true">RAND()</f>
        <v>0.99015799986762</v>
      </c>
      <c r="W363" s="26" t="n">
        <f aca="false">IF(V363&lt;=(Datos!$D$26-Datos!$C$26)/(Datos!$E$26-Datos!$C$26),Datos!$C$26+SQRT((Datos!$E$26-Datos!$C$26)*(Datos!$D$26-Datos!$C$26)*V363),Datos!$E$26-SQRT((Datos!$E$26-Datos!$C$26)*(Datos!$E$26-Datos!$D$26)*(1-V363)))</f>
        <v>0.244130843291977</v>
      </c>
      <c r="X363" s="24" t="n">
        <f aca="true">RAND()</f>
        <v>0.335409348351841</v>
      </c>
      <c r="Y363" s="26" t="n">
        <f aca="false">IF(X363&lt;=(Datos!$D$27-Datos!$C$27)/(Datos!$E$27-Datos!$C$27),Datos!$C$27+SQRT((Datos!$E$27-Datos!$C$27)*(Datos!$D$27-Datos!$C$27)*X363),Datos!$E$27-SQRT((Datos!$E$27-Datos!$C$27)*(Datos!$E$27-Datos!$D$27)*(1-X363)))</f>
        <v>0.220093493517815</v>
      </c>
      <c r="Z363" s="24" t="n">
        <f aca="false">(1+Q363)</f>
        <v>1.14386192135501</v>
      </c>
      <c r="AA363" s="24" t="n">
        <f aca="false">Z363*(1+S363)</f>
        <v>1.32812090310861</v>
      </c>
      <c r="AB363" s="24" t="n">
        <f aca="false">AA363*(1+U363)</f>
        <v>1.56420966947293</v>
      </c>
      <c r="AC363" s="24" t="n">
        <f aca="false">AB363*(1+W363)</f>
        <v>1.94608149516682</v>
      </c>
      <c r="AD363" s="24" t="n">
        <f aca="false">AC363*(1+Y363)</f>
        <v>2.37440137010846</v>
      </c>
      <c r="AE363" s="23" t="n">
        <f aca="false">E363*Q363</f>
        <v>5095.71912248835</v>
      </c>
      <c r="AF363" s="23" t="n">
        <f aca="false">AE363*(1+S363)</f>
        <v>5916.56296673471</v>
      </c>
      <c r="AG363" s="23" t="n">
        <f aca="false">AF363*(1+U363)</f>
        <v>6968.30008544413</v>
      </c>
      <c r="AH363" s="23" t="n">
        <f aca="false">AG363*(1+W363)</f>
        <v>8669.47706161516</v>
      </c>
      <c r="AI363" s="23" t="n">
        <f aca="false">AH363*(1+Y363)</f>
        <v>10577.5725550786</v>
      </c>
      <c r="AJ363" s="25" t="n">
        <f aca="false">G363*Z363</f>
        <v>42928.579089535</v>
      </c>
      <c r="AK363" s="25" t="n">
        <f aca="false">I363*AA363</f>
        <v>53001.7895311077</v>
      </c>
      <c r="AL363" s="25" t="n">
        <f aca="false">K363*AB363</f>
        <v>58943.3978149546</v>
      </c>
      <c r="AM363" s="25" t="n">
        <f aca="false">M363*AC363</f>
        <v>76393.106966278</v>
      </c>
      <c r="AN363" s="25" t="n">
        <f aca="false">O363*AD363</f>
        <v>96620.0676858595</v>
      </c>
      <c r="AO363" s="25" t="n">
        <f aca="false">C363/Datos!$D$8</f>
        <v>14582.8680245296</v>
      </c>
      <c r="AP363" s="25" t="n">
        <f aca="false">AJ363-AO363</f>
        <v>28345.7110650054</v>
      </c>
      <c r="AQ363" s="25" t="n">
        <f aca="false">AK363-AO363</f>
        <v>38418.9215065781</v>
      </c>
      <c r="AR363" s="25" t="n">
        <f aca="false">AL363-AO363</f>
        <v>44360.529790425</v>
      </c>
      <c r="AS363" s="25" t="n">
        <f aca="false">AM363-AO363</f>
        <v>61810.2389417484</v>
      </c>
      <c r="AT363" s="25" t="n">
        <f aca="false">AN363-AO363</f>
        <v>82037.1996613299</v>
      </c>
      <c r="AU363" s="25" t="n">
        <f aca="false">AP363*Datos!$D$6</f>
        <v>14172.8555325027</v>
      </c>
      <c r="AV363" s="25" t="n">
        <f aca="false">AQ363*Datos!$D$6</f>
        <v>19209.4607532891</v>
      </c>
      <c r="AW363" s="25" t="n">
        <f aca="false">AR363*Datos!$D$6</f>
        <v>22180.2648952125</v>
      </c>
      <c r="AX363" s="25" t="n">
        <f aca="false">AS363*Datos!$D$6</f>
        <v>30905.1194708742</v>
      </c>
      <c r="AY363" s="25" t="n">
        <f aca="false">AT363*Datos!$D$6</f>
        <v>41018.599830665</v>
      </c>
      <c r="AZ363" s="25" t="n">
        <f aca="false">AJ363-AU363-AE363</f>
        <v>23660.004434544</v>
      </c>
      <c r="BA363" s="25" t="n">
        <f aca="false">AK363-AV363-AF363</f>
        <v>27875.7658110839</v>
      </c>
      <c r="BB363" s="25" t="n">
        <f aca="false">AL363-AW363-AG363</f>
        <v>29794.832834298</v>
      </c>
      <c r="BC363" s="25" t="n">
        <f aca="false">AM363-AX363-AH363</f>
        <v>36818.5104337886</v>
      </c>
      <c r="BD363" s="25" t="n">
        <f aca="false">AN363-AY363-AI363</f>
        <v>45023.8953001159</v>
      </c>
      <c r="BE363" s="25" t="n">
        <f aca="false">AZ363/Z363</f>
        <v>20684.3186164607</v>
      </c>
      <c r="BF363" s="25" t="n">
        <f aca="false">BA363/AA363</f>
        <v>20988.8766495864</v>
      </c>
      <c r="BG363" s="25" t="n">
        <f aca="false">BB363/AB363</f>
        <v>19047.8510750656</v>
      </c>
      <c r="BH363" s="25" t="n">
        <f aca="false">BC363/AC363</f>
        <v>18919.3055507845</v>
      </c>
      <c r="BI363" s="25" t="n">
        <f aca="false">BD363/AD363</f>
        <v>18962.209113811</v>
      </c>
      <c r="BJ363" s="25" t="n">
        <f aca="false">E363*AD363</f>
        <v>84103.4399663457</v>
      </c>
      <c r="BK363" s="25" t="n">
        <f aca="false">0.2*C363*AD363</f>
        <v>34625.5818175539</v>
      </c>
      <c r="BL363" s="25" t="n">
        <f aca="false">BJ363+BK363</f>
        <v>118729.0217839</v>
      </c>
      <c r="BM363" s="25" t="n">
        <f aca="false">BK363*Datos!$D$6</f>
        <v>17312.790908777</v>
      </c>
      <c r="BN363" s="25" t="n">
        <f aca="false">BL363-BM363</f>
        <v>101416.230875123</v>
      </c>
      <c r="BO363" s="25" t="n">
        <f aca="false">BN363/AD363</f>
        <v>42712.3367396347</v>
      </c>
      <c r="BP363" s="25" t="n">
        <f aca="false">-(C363+E363)</f>
        <v>-108335.242850018</v>
      </c>
      <c r="BQ363" s="25" t="n">
        <f aca="false">BE363</f>
        <v>20684.3186164607</v>
      </c>
      <c r="BR363" s="25" t="n">
        <f aca="false">BF363</f>
        <v>20988.8766495864</v>
      </c>
      <c r="BS363" s="25" t="n">
        <f aca="false">BG363</f>
        <v>19047.8510750656</v>
      </c>
      <c r="BT363" s="25" t="n">
        <f aca="false">BH363</f>
        <v>18919.3055507845</v>
      </c>
      <c r="BU363" s="25" t="n">
        <f aca="false">BI363+BO363</f>
        <v>61674.5458534457</v>
      </c>
      <c r="BV363" s="27" t="n">
        <f aca="false">IFERROR(IRR(BP363:BU363,0.1),NA())*100</f>
        <v>7.94494910225851</v>
      </c>
    </row>
    <row r="364" customFormat="false" ht="15" hidden="false" customHeight="true" outlineLevel="0" collapsed="false">
      <c r="A364" s="23" t="n">
        <v>363</v>
      </c>
      <c r="B364" s="24" t="n">
        <f aca="true">RAND()</f>
        <v>0.792273191821081</v>
      </c>
      <c r="C364" s="25" t="n">
        <f aca="false">IF(B364&lt;=(Datos!$D$14-Datos!$C$14)/(Datos!$E$14-Datos!$C$14),Datos!$C$14+SQRT((Datos!$E$14-Datos!$C$14)*(Datos!$D$14-Datos!$C$14)*B364),Datos!$E$14-SQRT((Datos!$E$14-Datos!$C$14)*(Datos!$E$14-Datos!$D$14)*(1-B364)))</f>
        <v>84211.6444866889</v>
      </c>
      <c r="D364" s="24" t="n">
        <f aca="true">RAND()</f>
        <v>0.486483606712824</v>
      </c>
      <c r="E364" s="25" t="n">
        <f aca="false">IF(D364&lt;=(Datos!$D$15-Datos!$C$15)/(Datos!$E$15-Datos!$C$15),Datos!$C$15+SQRT((Datos!$E$15-Datos!$C$15)*(Datos!$D$15-Datos!$C$15)*D364),Datos!$E$15-SQRT((Datos!$E$15-Datos!$C$15)*(Datos!$E$15-Datos!$D$15)*(1-D364)))</f>
        <v>31223.471130733</v>
      </c>
      <c r="F364" s="24" t="n">
        <f aca="true">RAND()</f>
        <v>0.819620822518005</v>
      </c>
      <c r="G364" s="25" t="n">
        <f aca="false">IF(F364&lt;=(Datos!$D$19-Datos!$C$19)/(Datos!$E$19-Datos!$C$19),Datos!$C$19+SQRT((Datos!$E$19-Datos!$C$19)*(Datos!$D$19-Datos!$C$19)*F364),Datos!$E$19-SQRT((Datos!$E$19-Datos!$C$19)*(Datos!$E$19-Datos!$D$19)*(1-F364)))</f>
        <v>41321.8974577713</v>
      </c>
      <c r="H364" s="24" t="n">
        <f aca="true">RAND()</f>
        <v>0.977476467897391</v>
      </c>
      <c r="I364" s="25" t="n">
        <f aca="false">IF(H364&lt;=(Datos!$D$19-Datos!$C$19)/(Datos!$E$19-Datos!$C$19),Datos!$C$19+SQRT((Datos!$E$19-Datos!$C$19)*(Datos!$D$19-Datos!$C$19)*H364),Datos!$E$19-SQRT((Datos!$E$19-Datos!$C$19)*(Datos!$E$19-Datos!$D$19)*(1-H364)))</f>
        <v>43700.2827585603</v>
      </c>
      <c r="J364" s="24" t="n">
        <f aca="true">RAND()</f>
        <v>0.442931029693577</v>
      </c>
      <c r="K364" s="25" t="n">
        <f aca="false">IF(J364&lt;=(Datos!$D$19-Datos!$C$19)/(Datos!$E$19-Datos!$C$19),Datos!$C$19+SQRT((Datos!$E$19-Datos!$C$19)*(Datos!$D$19-Datos!$C$19)*J364),Datos!$E$19-SQRT((Datos!$E$19-Datos!$C$19)*(Datos!$E$19-Datos!$D$19)*(1-J364)))</f>
        <v>38151.0523525516</v>
      </c>
      <c r="L364" s="24" t="n">
        <f aca="true">RAND()</f>
        <v>0.316367093104561</v>
      </c>
      <c r="M364" s="25" t="n">
        <f aca="false">IF(L364&lt;=(Datos!$D$19-Datos!$C$19)/(Datos!$E$19-Datos!$C$19),Datos!$C$19+SQRT((Datos!$E$19-Datos!$C$19)*(Datos!$D$19-Datos!$C$19)*L364),Datos!$E$19-SQRT((Datos!$E$19-Datos!$C$19)*(Datos!$E$19-Datos!$D$19)*(1-L364)))</f>
        <v>36888.7636021048</v>
      </c>
      <c r="N364" s="24" t="n">
        <f aca="true">RAND()</f>
        <v>0.867283701655045</v>
      </c>
      <c r="O364" s="25" t="n">
        <f aca="false">IF(N364&lt;=(Datos!$D$19-Datos!$C$19)/(Datos!$E$19-Datos!$C$19),Datos!$C$19+SQRT((Datos!$E$19-Datos!$C$19)*(Datos!$D$19-Datos!$C$19)*N364),Datos!$E$19-SQRT((Datos!$E$19-Datos!$C$19)*(Datos!$E$19-Datos!$D$19)*(1-N364)))</f>
        <v>41845.0479598144</v>
      </c>
      <c r="P364" s="24" t="n">
        <f aca="true">RAND()</f>
        <v>0.958505923755272</v>
      </c>
      <c r="Q364" s="26" t="n">
        <f aca="false">IF(P364&lt;=(Datos!$D$23-Datos!$C$23)/(Datos!$E$23-Datos!$C$23),Datos!$C$23+SQRT((Datos!$E$23-Datos!$C$23)*(Datos!$D$23-Datos!$C$23)*P364),Datos!$E$23-SQRT((Datos!$E$23-Datos!$C$23)*(Datos!$E$23-Datos!$D$23)*(1-P364)))</f>
        <v>0.171357700697123</v>
      </c>
      <c r="R364" s="24" t="n">
        <f aca="true">RAND()</f>
        <v>0.961270494238373</v>
      </c>
      <c r="S364" s="26" t="n">
        <f aca="false">IF(R364&lt;=(Datos!$D$24-Datos!$C$24)/(Datos!$E$24-Datos!$C$24),Datos!$C$24+SQRT((Datos!$E$24-Datos!$C$24)*(Datos!$D$24-Datos!$C$24)*R364),Datos!$E$24-SQRT((Datos!$E$24-Datos!$C$24)*(Datos!$E$24-Datos!$D$24)*(1-R364)))</f>
        <v>0.171650562272169</v>
      </c>
      <c r="T364" s="24" t="n">
        <f aca="true">RAND()</f>
        <v>0.844191631338778</v>
      </c>
      <c r="U364" s="26" t="n">
        <f aca="false">IF(T364&lt;=(Datos!$D$25-Datos!$C$25)/(Datos!$E$25-Datos!$C$25),Datos!$C$25+SQRT((Datos!$E$25-Datos!$C$25)*(Datos!$D$25-Datos!$C$25)*T364),Datos!$E$25-SQRT((Datos!$E$25-Datos!$C$25)*(Datos!$E$25-Datos!$D$25)*(1-T364)))</f>
        <v>0.199113079876357</v>
      </c>
      <c r="V364" s="24" t="n">
        <f aca="true">RAND()</f>
        <v>0.388905473663397</v>
      </c>
      <c r="W364" s="26" t="n">
        <f aca="false">IF(V364&lt;=(Datos!$D$26-Datos!$C$26)/(Datos!$E$26-Datos!$C$26),Datos!$C$26+SQRT((Datos!$E$26-Datos!$C$26)*(Datos!$D$26-Datos!$C$26)*V364),Datos!$E$26-SQRT((Datos!$E$26-Datos!$C$26)*(Datos!$E$26-Datos!$D$26)*(1-V364)))</f>
        <v>0.203752504476695</v>
      </c>
      <c r="X364" s="24" t="n">
        <f aca="true">RAND()</f>
        <v>0.636125732755515</v>
      </c>
      <c r="Y364" s="26" t="n">
        <f aca="false">IF(X364&lt;=(Datos!$D$27-Datos!$C$27)/(Datos!$E$27-Datos!$C$27),Datos!$C$27+SQRT((Datos!$E$27-Datos!$C$27)*(Datos!$D$27-Datos!$C$27)*X364),Datos!$E$27-SQRT((Datos!$E$27-Datos!$C$27)*(Datos!$E$27-Datos!$D$27)*(1-X364)))</f>
        <v>0.235672570082169</v>
      </c>
      <c r="Z364" s="24" t="n">
        <f aca="false">(1+Q364)</f>
        <v>1.17135770069712</v>
      </c>
      <c r="AA364" s="24" t="n">
        <f aca="false">Z364*(1+S364)</f>
        <v>1.37242190864362</v>
      </c>
      <c r="AB364" s="24" t="n">
        <f aca="false">AA364*(1+U364)</f>
        <v>1.64568906176344</v>
      </c>
      <c r="AC364" s="24" t="n">
        <f aca="false">AB364*(1+W364)</f>
        <v>1.98100232968764</v>
      </c>
      <c r="AD364" s="24" t="n">
        <f aca="false">AC364*(1+Y364)</f>
        <v>2.44787024006389</v>
      </c>
      <c r="AE364" s="23" t="n">
        <f aca="false">E364*Q364</f>
        <v>5350.38222074541</v>
      </c>
      <c r="AF364" s="23" t="n">
        <f aca="false">AE364*(1+S364)</f>
        <v>6268.77833730738</v>
      </c>
      <c r="AG364" s="23" t="n">
        <f aca="false">AF364*(1+U364)</f>
        <v>7516.97409911084</v>
      </c>
      <c r="AH364" s="23" t="n">
        <f aca="false">AG364*(1+W364)</f>
        <v>9048.57639789112</v>
      </c>
      <c r="AI364" s="23" t="n">
        <f aca="false">AH364*(1+Y364)</f>
        <v>11181.077653167</v>
      </c>
      <c r="AJ364" s="25" t="n">
        <f aca="false">G364*Z364</f>
        <v>48402.7227945772</v>
      </c>
      <c r="AK364" s="25" t="n">
        <f aca="false">I364*AA364</f>
        <v>59975.2254717692</v>
      </c>
      <c r="AL364" s="25" t="n">
        <f aca="false">K364*AB364</f>
        <v>62784.7695513584</v>
      </c>
      <c r="AM364" s="25" t="n">
        <f aca="false">M364*AC364</f>
        <v>73076.7266350664</v>
      </c>
      <c r="AN364" s="25" t="n">
        <f aca="false">O364*AD364</f>
        <v>102431.247594876</v>
      </c>
      <c r="AO364" s="25" t="n">
        <f aca="false">C364/Datos!$D$8</f>
        <v>16842.3288973378</v>
      </c>
      <c r="AP364" s="25" t="n">
        <f aca="false">AJ364-AO364</f>
        <v>31560.3938972395</v>
      </c>
      <c r="AQ364" s="25" t="n">
        <f aca="false">AK364-AO364</f>
        <v>43132.8965744314</v>
      </c>
      <c r="AR364" s="25" t="n">
        <f aca="false">AL364-AO364</f>
        <v>45942.4406540207</v>
      </c>
      <c r="AS364" s="25" t="n">
        <f aca="false">AM364-AO364</f>
        <v>56234.3977377286</v>
      </c>
      <c r="AT364" s="25" t="n">
        <f aca="false">AN364-AO364</f>
        <v>85588.9186975381</v>
      </c>
      <c r="AU364" s="25" t="n">
        <f aca="false">AP364*Datos!$D$6</f>
        <v>15780.1969486197</v>
      </c>
      <c r="AV364" s="25" t="n">
        <f aca="false">AQ364*Datos!$D$6</f>
        <v>21566.4482872157</v>
      </c>
      <c r="AW364" s="25" t="n">
        <f aca="false">AR364*Datos!$D$6</f>
        <v>22971.2203270103</v>
      </c>
      <c r="AX364" s="25" t="n">
        <f aca="false">AS364*Datos!$D$6</f>
        <v>28117.1988688643</v>
      </c>
      <c r="AY364" s="25" t="n">
        <f aca="false">AT364*Datos!$D$6</f>
        <v>42794.459348769</v>
      </c>
      <c r="AZ364" s="25" t="n">
        <f aca="false">AJ364-AU364-AE364</f>
        <v>27272.1436252121</v>
      </c>
      <c r="BA364" s="25" t="n">
        <f aca="false">AK364-AV364-AF364</f>
        <v>32139.9988472461</v>
      </c>
      <c r="BB364" s="25" t="n">
        <f aca="false">AL364-AW364-AG364</f>
        <v>32296.5751252373</v>
      </c>
      <c r="BC364" s="25" t="n">
        <f aca="false">AM364-AX364-AH364</f>
        <v>35910.951368311</v>
      </c>
      <c r="BD364" s="25" t="n">
        <f aca="false">AN364-AY364-AI364</f>
        <v>48455.7105929398</v>
      </c>
      <c r="BE364" s="25" t="n">
        <f aca="false">AZ364/Z364</f>
        <v>23282.50679445</v>
      </c>
      <c r="BF364" s="25" t="n">
        <f aca="false">BA364/AA364</f>
        <v>23418.4536437563</v>
      </c>
      <c r="BG364" s="25" t="n">
        <f aca="false">BB364/AB364</f>
        <v>19624.9558167628</v>
      </c>
      <c r="BH364" s="25" t="n">
        <f aca="false">BC364/AC364</f>
        <v>18127.6674086361</v>
      </c>
      <c r="BI364" s="25" t="n">
        <f aca="false">BD364/AD364</f>
        <v>19795.0486916639</v>
      </c>
      <c r="BJ364" s="25" t="n">
        <f aca="false">E364*AD364</f>
        <v>76431.0057724155</v>
      </c>
      <c r="BK364" s="25" t="n">
        <f aca="false">0.2*C364*AD364</f>
        <v>41227.8356811613</v>
      </c>
      <c r="BL364" s="25" t="n">
        <f aca="false">BJ364+BK364</f>
        <v>117658.841453577</v>
      </c>
      <c r="BM364" s="25" t="n">
        <f aca="false">BK364*Datos!$D$6</f>
        <v>20613.9178405806</v>
      </c>
      <c r="BN364" s="25" t="n">
        <f aca="false">BL364-BM364</f>
        <v>97044.9236129961</v>
      </c>
      <c r="BO364" s="25" t="n">
        <f aca="false">BN364/AD364</f>
        <v>39644.6355794019</v>
      </c>
      <c r="BP364" s="25" t="n">
        <f aca="false">-(C364+E364)</f>
        <v>-115435.115617422</v>
      </c>
      <c r="BQ364" s="25" t="n">
        <f aca="false">BE364</f>
        <v>23282.50679445</v>
      </c>
      <c r="BR364" s="25" t="n">
        <f aca="false">BF364</f>
        <v>23418.4536437563</v>
      </c>
      <c r="BS364" s="25" t="n">
        <f aca="false">BG364</f>
        <v>19624.9558167628</v>
      </c>
      <c r="BT364" s="25" t="n">
        <f aca="false">BH364</f>
        <v>18127.6674086361</v>
      </c>
      <c r="BU364" s="25" t="n">
        <f aca="false">BI364+BO364</f>
        <v>59439.6842710659</v>
      </c>
      <c r="BV364" s="27" t="n">
        <f aca="false">IFERROR(IRR(BP364:BU364,0.1),NA())*100</f>
        <v>6.72094770561434</v>
      </c>
    </row>
    <row r="365" customFormat="false" ht="15" hidden="false" customHeight="true" outlineLevel="0" collapsed="false">
      <c r="A365" s="23" t="n">
        <v>364</v>
      </c>
      <c r="B365" s="24" t="n">
        <f aca="true">RAND()</f>
        <v>0.832367210842119</v>
      </c>
      <c r="C365" s="25" t="n">
        <f aca="false">IF(B365&lt;=(Datos!$D$14-Datos!$C$14)/(Datos!$E$14-Datos!$C$14),Datos!$C$14+SQRT((Datos!$E$14-Datos!$C$14)*(Datos!$D$14-Datos!$C$14)*B365),Datos!$E$14-SQRT((Datos!$E$14-Datos!$C$14)*(Datos!$E$14-Datos!$D$14)*(1-B365)))</f>
        <v>85816.9344995711</v>
      </c>
      <c r="D365" s="24" t="n">
        <f aca="true">RAND()</f>
        <v>0.504077796600007</v>
      </c>
      <c r="E365" s="25" t="n">
        <f aca="false">IF(D365&lt;=(Datos!$D$15-Datos!$C$15)/(Datos!$E$15-Datos!$C$15),Datos!$C$15+SQRT((Datos!$E$15-Datos!$C$15)*(Datos!$D$15-Datos!$C$15)*D365),Datos!$E$15-SQRT((Datos!$E$15-Datos!$C$15)*(Datos!$E$15-Datos!$D$15)*(1-D365)))</f>
        <v>31375.1330149388</v>
      </c>
      <c r="F365" s="24" t="n">
        <f aca="true">RAND()</f>
        <v>0.0514372994725072</v>
      </c>
      <c r="G365" s="25" t="n">
        <f aca="false">IF(F365&lt;=(Datos!$D$19-Datos!$C$19)/(Datos!$E$19-Datos!$C$19),Datos!$C$19+SQRT((Datos!$E$19-Datos!$C$19)*(Datos!$D$19-Datos!$C$19)*F365),Datos!$E$19-SQRT((Datos!$E$19-Datos!$C$19)*(Datos!$E$19-Datos!$D$19)*(1-F365)))</f>
        <v>32777.695973442</v>
      </c>
      <c r="H365" s="24" t="n">
        <f aca="true">RAND()</f>
        <v>0.420405989101066</v>
      </c>
      <c r="I365" s="25" t="n">
        <f aca="false">IF(H365&lt;=(Datos!$D$19-Datos!$C$19)/(Datos!$E$19-Datos!$C$19),Datos!$C$19+SQRT((Datos!$E$19-Datos!$C$19)*(Datos!$D$19-Datos!$C$19)*H365),Datos!$E$19-SQRT((Datos!$E$19-Datos!$C$19)*(Datos!$E$19-Datos!$D$19)*(1-H365)))</f>
        <v>37941.0892429918</v>
      </c>
      <c r="J365" s="24" t="n">
        <f aca="true">RAND()</f>
        <v>0.843189330237106</v>
      </c>
      <c r="K365" s="25" t="n">
        <f aca="false">IF(J365&lt;=(Datos!$D$19-Datos!$C$19)/(Datos!$E$19-Datos!$C$19),Datos!$C$19+SQRT((Datos!$E$19-Datos!$C$19)*(Datos!$D$19-Datos!$C$19)*J365),Datos!$E$19-SQRT((Datos!$E$19-Datos!$C$19)*(Datos!$E$19-Datos!$D$19)*(1-J365)))</f>
        <v>41570.5976858617</v>
      </c>
      <c r="L365" s="24" t="n">
        <f aca="true">RAND()</f>
        <v>0.586670365346622</v>
      </c>
      <c r="M365" s="25" t="n">
        <f aca="false">IF(L365&lt;=(Datos!$D$19-Datos!$C$19)/(Datos!$E$19-Datos!$C$19),Datos!$C$19+SQRT((Datos!$E$19-Datos!$C$19)*(Datos!$D$19-Datos!$C$19)*L365),Datos!$E$19-SQRT((Datos!$E$19-Datos!$C$19)*(Datos!$E$19-Datos!$D$19)*(1-L365)))</f>
        <v>39380.8610906459</v>
      </c>
      <c r="N365" s="24" t="n">
        <f aca="true">RAND()</f>
        <v>0.392216457354121</v>
      </c>
      <c r="O365" s="25" t="n">
        <f aca="false">IF(N365&lt;=(Datos!$D$19-Datos!$C$19)/(Datos!$E$19-Datos!$C$19),Datos!$C$19+SQRT((Datos!$E$19-Datos!$C$19)*(Datos!$D$19-Datos!$C$19)*N365),Datos!$E$19-SQRT((Datos!$E$19-Datos!$C$19)*(Datos!$E$19-Datos!$D$19)*(1-N365)))</f>
        <v>37670.232630313</v>
      </c>
      <c r="P365" s="24" t="n">
        <f aca="true">RAND()</f>
        <v>0.300538405643366</v>
      </c>
      <c r="Q365" s="26" t="n">
        <f aca="false">IF(P365&lt;=(Datos!$D$23-Datos!$C$23)/(Datos!$E$23-Datos!$C$23),Datos!$C$23+SQRT((Datos!$E$23-Datos!$C$23)*(Datos!$D$23-Datos!$C$23)*P365),Datos!$E$23-SQRT((Datos!$E$23-Datos!$C$23)*(Datos!$E$23-Datos!$D$23)*(1-P365)))</f>
        <v>0.143258743090676</v>
      </c>
      <c r="R365" s="24" t="n">
        <f aca="true">RAND()</f>
        <v>0.129651918286943</v>
      </c>
      <c r="S365" s="26" t="n">
        <f aca="false">IF(R365&lt;=(Datos!$D$24-Datos!$C$24)/(Datos!$E$24-Datos!$C$24),Datos!$C$24+SQRT((Datos!$E$24-Datos!$C$24)*(Datos!$D$24-Datos!$C$24)*R365),Datos!$E$24-SQRT((Datos!$E$24-Datos!$C$24)*(Datos!$E$24-Datos!$D$24)*(1-R365)))</f>
        <v>0.135276565481694</v>
      </c>
      <c r="T365" s="24" t="n">
        <f aca="true">RAND()</f>
        <v>0.98333267172739</v>
      </c>
      <c r="U365" s="26" t="n">
        <f aca="false">IF(T365&lt;=(Datos!$D$25-Datos!$C$25)/(Datos!$E$25-Datos!$C$25),Datos!$C$25+SQRT((Datos!$E$25-Datos!$C$25)*(Datos!$D$25-Datos!$C$25)*T365),Datos!$E$25-SQRT((Datos!$E$25-Datos!$C$25)*(Datos!$E$25-Datos!$D$25)*(1-T365)))</f>
        <v>0.213168563901835</v>
      </c>
      <c r="V365" s="24" t="n">
        <f aca="true">RAND()</f>
        <v>0.280025021477489</v>
      </c>
      <c r="W365" s="26" t="n">
        <f aca="false">IF(V365&lt;=(Datos!$D$26-Datos!$C$26)/(Datos!$E$26-Datos!$C$26),Datos!$C$26+SQRT((Datos!$E$26-Datos!$C$26)*(Datos!$D$26-Datos!$C$26)*V365),Datos!$E$26-SQRT((Datos!$E$26-Datos!$C$26)*(Datos!$E$26-Datos!$D$26)*(1-V365)))</f>
        <v>0.199799874496281</v>
      </c>
      <c r="X365" s="24" t="n">
        <f aca="true">RAND()</f>
        <v>0.795620533421125</v>
      </c>
      <c r="Y365" s="26" t="n">
        <f aca="false">IF(X365&lt;=(Datos!$D$27-Datos!$C$27)/(Datos!$E$27-Datos!$C$27),Datos!$C$27+SQRT((Datos!$E$27-Datos!$C$27)*(Datos!$D$27-Datos!$C$27)*X365),Datos!$E$27-SQRT((Datos!$E$27-Datos!$C$27)*(Datos!$E$27-Datos!$D$27)*(1-X365)))</f>
        <v>0.246778785098586</v>
      </c>
      <c r="Z365" s="24" t="n">
        <f aca="false">(1+Q365)</f>
        <v>1.14325874309068</v>
      </c>
      <c r="AA365" s="24" t="n">
        <f aca="false">Z365*(1+S365)</f>
        <v>1.2979148593129</v>
      </c>
      <c r="AB365" s="24" t="n">
        <f aca="false">AA365*(1+U365)</f>
        <v>1.57458950593948</v>
      </c>
      <c r="AC365" s="24" t="n">
        <f aca="false">AB365*(1+W365)</f>
        <v>1.88919229160936</v>
      </c>
      <c r="AD365" s="24" t="n">
        <f aca="false">AC365*(1+Y365)</f>
        <v>2.35540487015033</v>
      </c>
      <c r="AE365" s="23" t="n">
        <f aca="false">E365*Q365</f>
        <v>4494.76212002289</v>
      </c>
      <c r="AF365" s="23" t="n">
        <f aca="false">AE365*(1+S365)</f>
        <v>5102.79810227681</v>
      </c>
      <c r="AG365" s="23" t="n">
        <f aca="false">AF365*(1+U365)</f>
        <v>6190.55424562017</v>
      </c>
      <c r="AH365" s="23" t="n">
        <f aca="false">AG365*(1+W365)</f>
        <v>7427.4262069575</v>
      </c>
      <c r="AI365" s="23" t="n">
        <f aca="false">AH365*(1+Y365)</f>
        <v>9260.35742271987</v>
      </c>
      <c r="AJ365" s="25" t="n">
        <f aca="false">G365*Z365</f>
        <v>37473.3875000056</v>
      </c>
      <c r="AK365" s="25" t="n">
        <f aca="false">I365*AA365</f>
        <v>49244.3035069959</v>
      </c>
      <c r="AL365" s="25" t="n">
        <f aca="false">K365*AB365</f>
        <v>65456.6268717901</v>
      </c>
      <c r="AM365" s="25" t="n">
        <f aca="false">M365*AC365</f>
        <v>74398.0192093869</v>
      </c>
      <c r="AN365" s="25" t="n">
        <f aca="false">O365*AD365</f>
        <v>88728.6493971349</v>
      </c>
      <c r="AO365" s="25" t="n">
        <f aca="false">C365/Datos!$D$8</f>
        <v>17163.3868999142</v>
      </c>
      <c r="AP365" s="25" t="n">
        <f aca="false">AJ365-AO365</f>
        <v>20310.0006000914</v>
      </c>
      <c r="AQ365" s="25" t="n">
        <f aca="false">AK365-AO365</f>
        <v>32080.9166070817</v>
      </c>
      <c r="AR365" s="25" t="n">
        <f aca="false">AL365-AO365</f>
        <v>48293.2399718759</v>
      </c>
      <c r="AS365" s="25" t="n">
        <f aca="false">AM365-AO365</f>
        <v>57234.6323094727</v>
      </c>
      <c r="AT365" s="25" t="n">
        <f aca="false">AN365-AO365</f>
        <v>71565.2624972207</v>
      </c>
      <c r="AU365" s="25" t="n">
        <f aca="false">AP365*Datos!$D$6</f>
        <v>10155.0003000457</v>
      </c>
      <c r="AV365" s="25" t="n">
        <f aca="false">AQ365*Datos!$D$6</f>
        <v>16040.4583035408</v>
      </c>
      <c r="AW365" s="25" t="n">
        <f aca="false">AR365*Datos!$D$6</f>
        <v>24146.6199859379</v>
      </c>
      <c r="AX365" s="25" t="n">
        <f aca="false">AS365*Datos!$D$6</f>
        <v>28617.3161547364</v>
      </c>
      <c r="AY365" s="25" t="n">
        <f aca="false">AT365*Datos!$D$6</f>
        <v>35782.6312486104</v>
      </c>
      <c r="AZ365" s="25" t="n">
        <f aca="false">AJ365-AU365-AE365</f>
        <v>22823.625079937</v>
      </c>
      <c r="BA365" s="25" t="n">
        <f aca="false">AK365-AV365-AF365</f>
        <v>28101.0471011782</v>
      </c>
      <c r="BB365" s="25" t="n">
        <f aca="false">AL365-AW365-AG365</f>
        <v>35119.452640232</v>
      </c>
      <c r="BC365" s="25" t="n">
        <f aca="false">AM365-AX365-AH365</f>
        <v>38353.2768476931</v>
      </c>
      <c r="BD365" s="25" t="n">
        <f aca="false">AN365-AY365-AI365</f>
        <v>43685.6607258047</v>
      </c>
      <c r="BE365" s="25" t="n">
        <f aca="false">AZ365/Z365</f>
        <v>19963.6567118969</v>
      </c>
      <c r="BF365" s="25" t="n">
        <f aca="false">BA365/AA365</f>
        <v>21650.9171611261</v>
      </c>
      <c r="BG365" s="25" t="n">
        <f aca="false">BB365/AB365</f>
        <v>22303.8782538296</v>
      </c>
      <c r="BH365" s="25" t="n">
        <f aca="false">BC365/AC365</f>
        <v>20301.4150640118</v>
      </c>
      <c r="BI365" s="25" t="n">
        <f aca="false">BD365/AD365</f>
        <v>18546.9858194768</v>
      </c>
      <c r="BJ365" s="25" t="n">
        <f aca="false">E365*AD365</f>
        <v>73901.1411050011</v>
      </c>
      <c r="BK365" s="25" t="n">
        <f aca="false">0.2*C365*AD365</f>
        <v>40426.7250923322</v>
      </c>
      <c r="BL365" s="25" t="n">
        <f aca="false">BJ365+BK365</f>
        <v>114327.866197333</v>
      </c>
      <c r="BM365" s="25" t="n">
        <f aca="false">BK365*Datos!$D$6</f>
        <v>20213.3625461661</v>
      </c>
      <c r="BN365" s="25" t="n">
        <f aca="false">BL365-BM365</f>
        <v>94114.5036511672</v>
      </c>
      <c r="BO365" s="25" t="n">
        <f aca="false">BN365/AD365</f>
        <v>39956.8264648959</v>
      </c>
      <c r="BP365" s="25" t="n">
        <f aca="false">-(C365+E365)</f>
        <v>-117192.06751451</v>
      </c>
      <c r="BQ365" s="25" t="n">
        <f aca="false">BE365</f>
        <v>19963.6567118969</v>
      </c>
      <c r="BR365" s="25" t="n">
        <f aca="false">BF365</f>
        <v>21650.9171611261</v>
      </c>
      <c r="BS365" s="25" t="n">
        <f aca="false">BG365</f>
        <v>22303.8782538296</v>
      </c>
      <c r="BT365" s="25" t="n">
        <f aca="false">BH365</f>
        <v>20301.4150640118</v>
      </c>
      <c r="BU365" s="25" t="n">
        <f aca="false">BI365+BO365</f>
        <v>58503.8122843727</v>
      </c>
      <c r="BV365" s="27" t="n">
        <f aca="false">IFERROR(IRR(BP365:BU365,0.1),NA())*100</f>
        <v>5.84965532415213</v>
      </c>
    </row>
    <row r="366" customFormat="false" ht="15" hidden="false" customHeight="true" outlineLevel="0" collapsed="false">
      <c r="A366" s="23" t="n">
        <v>365</v>
      </c>
      <c r="B366" s="24" t="n">
        <f aca="true">RAND()</f>
        <v>0.259448835003926</v>
      </c>
      <c r="C366" s="25" t="n">
        <f aca="false">IF(B366&lt;=(Datos!$D$14-Datos!$C$14)/(Datos!$E$14-Datos!$C$14),Datos!$C$14+SQRT((Datos!$E$14-Datos!$C$14)*(Datos!$D$14-Datos!$C$14)*B366),Datos!$E$14-SQRT((Datos!$E$14-Datos!$C$14)*(Datos!$E$14-Datos!$D$14)*(1-B366)))</f>
        <v>70189.5756824012</v>
      </c>
      <c r="D366" s="24" t="n">
        <f aca="true">RAND()</f>
        <v>0.242853022829367</v>
      </c>
      <c r="E366" s="25" t="n">
        <f aca="false">IF(D366&lt;=(Datos!$D$15-Datos!$C$15)/(Datos!$E$15-Datos!$C$15),Datos!$C$15+SQRT((Datos!$E$15-Datos!$C$15)*(Datos!$D$15-Datos!$C$15)*D366),Datos!$E$15-SQRT((Datos!$E$15-Datos!$C$15)*(Datos!$E$15-Datos!$D$15)*(1-D366)))</f>
        <v>29267.7835831029</v>
      </c>
      <c r="F366" s="24" t="n">
        <f aca="true">RAND()</f>
        <v>0.854360395369628</v>
      </c>
      <c r="G366" s="25" t="n">
        <f aca="false">IF(F366&lt;=(Datos!$D$19-Datos!$C$19)/(Datos!$E$19-Datos!$C$19),Datos!$C$19+SQRT((Datos!$E$19-Datos!$C$19)*(Datos!$D$19-Datos!$C$19)*F366),Datos!$E$19-SQRT((Datos!$E$19-Datos!$C$19)*(Datos!$E$19-Datos!$D$19)*(1-F366)))</f>
        <v>41695.0082681983</v>
      </c>
      <c r="H366" s="24" t="n">
        <f aca="true">RAND()</f>
        <v>0.00272575733001129</v>
      </c>
      <c r="I366" s="25" t="n">
        <f aca="false">IF(H366&lt;=(Datos!$D$19-Datos!$C$19)/(Datos!$E$19-Datos!$C$19),Datos!$C$19+SQRT((Datos!$E$19-Datos!$C$19)*(Datos!$D$19-Datos!$C$19)*H366),Datos!$E$19-SQRT((Datos!$E$19-Datos!$C$19)*(Datos!$E$19-Datos!$D$19)*(1-H366)))</f>
        <v>30639.424428296</v>
      </c>
      <c r="J366" s="24" t="n">
        <f aca="true">RAND()</f>
        <v>0.885402559431442</v>
      </c>
      <c r="K366" s="25" t="n">
        <f aca="false">IF(J366&lt;=(Datos!$D$19-Datos!$C$19)/(Datos!$E$19-Datos!$C$19),Datos!$C$19+SQRT((Datos!$E$19-Datos!$C$19)*(Datos!$D$19-Datos!$C$19)*J366),Datos!$E$19-SQRT((Datos!$E$19-Datos!$C$19)*(Datos!$E$19-Datos!$D$19)*(1-J366)))</f>
        <v>42068.3096953051</v>
      </c>
      <c r="L366" s="24" t="n">
        <f aca="true">RAND()</f>
        <v>0.620080637610441</v>
      </c>
      <c r="M366" s="25" t="n">
        <f aca="false">IF(L366&lt;=(Datos!$D$19-Datos!$C$19)/(Datos!$E$19-Datos!$C$19),Datos!$C$19+SQRT((Datos!$E$19-Datos!$C$19)*(Datos!$D$19-Datos!$C$19)*L366),Datos!$E$19-SQRT((Datos!$E$19-Datos!$C$19)*(Datos!$E$19-Datos!$D$19)*(1-L366)))</f>
        <v>39644.2778704041</v>
      </c>
      <c r="N366" s="24" t="n">
        <f aca="true">RAND()</f>
        <v>0.054697928621749</v>
      </c>
      <c r="O366" s="25" t="n">
        <f aca="false">IF(N366&lt;=(Datos!$D$19-Datos!$C$19)/(Datos!$E$19-Datos!$C$19),Datos!$C$19+SQRT((Datos!$E$19-Datos!$C$19)*(Datos!$D$19-Datos!$C$19)*N366),Datos!$E$19-SQRT((Datos!$E$19-Datos!$C$19)*(Datos!$E$19-Datos!$D$19)*(1-N366)))</f>
        <v>32864.38288175</v>
      </c>
      <c r="P366" s="24" t="n">
        <f aca="true">RAND()</f>
        <v>0.469564056551483</v>
      </c>
      <c r="Q366" s="26" t="n">
        <f aca="false">IF(P366&lt;=(Datos!$D$23-Datos!$C$23)/(Datos!$E$23-Datos!$C$23),Datos!$C$23+SQRT((Datos!$E$23-Datos!$C$23)*(Datos!$D$23-Datos!$C$23)*P366),Datos!$E$23-SQRT((Datos!$E$23-Datos!$C$23)*(Datos!$E$23-Datos!$D$23)*(1-P366)))</f>
        <v>0.149072586775048</v>
      </c>
      <c r="R366" s="24" t="n">
        <f aca="true">RAND()</f>
        <v>0.610024852717142</v>
      </c>
      <c r="S366" s="26" t="n">
        <f aca="false">IF(R366&lt;=(Datos!$D$24-Datos!$C$24)/(Datos!$E$24-Datos!$C$24),Datos!$C$24+SQRT((Datos!$E$24-Datos!$C$24)*(Datos!$D$24-Datos!$C$24)*R366),Datos!$E$24-SQRT((Datos!$E$24-Datos!$C$24)*(Datos!$E$24-Datos!$D$24)*(1-R366)))</f>
        <v>0.153505561619292</v>
      </c>
      <c r="T366" s="24" t="n">
        <f aca="true">RAND()</f>
        <v>0.982750187301379</v>
      </c>
      <c r="U366" s="26" t="n">
        <f aca="false">IF(T366&lt;=(Datos!$D$25-Datos!$C$25)/(Datos!$E$25-Datos!$C$25),Datos!$C$25+SQRT((Datos!$E$25-Datos!$C$25)*(Datos!$D$25-Datos!$C$25)*T366),Datos!$E$25-SQRT((Datos!$E$25-Datos!$C$25)*(Datos!$E$25-Datos!$D$25)*(1-T366)))</f>
        <v>0.213050217589295</v>
      </c>
      <c r="V366" s="24" t="n">
        <f aca="true">RAND()</f>
        <v>0.723412527431163</v>
      </c>
      <c r="W366" s="26" t="n">
        <f aca="false">IF(V366&lt;=(Datos!$D$26-Datos!$C$26)/(Datos!$E$26-Datos!$C$26),Datos!$C$26+SQRT((Datos!$E$26-Datos!$C$26)*(Datos!$D$26-Datos!$C$26)*V366),Datos!$E$26-SQRT((Datos!$E$26-Datos!$C$26)*(Datos!$E$26-Datos!$D$26)*(1-V366)))</f>
        <v>0.218886399212066</v>
      </c>
      <c r="X366" s="24" t="n">
        <f aca="true">RAND()</f>
        <v>0.753856627294987</v>
      </c>
      <c r="Y366" s="26" t="n">
        <f aca="false">IF(X366&lt;=(Datos!$D$27-Datos!$C$27)/(Datos!$E$27-Datos!$C$27),Datos!$C$27+SQRT((Datos!$E$27-Datos!$C$27)*(Datos!$D$27-Datos!$C$27)*X366),Datos!$E$27-SQRT((Datos!$E$27-Datos!$C$27)*(Datos!$E$27-Datos!$D$27)*(1-X366)))</f>
        <v>0.243542158420896</v>
      </c>
      <c r="Z366" s="24" t="n">
        <f aca="false">(1+Q366)</f>
        <v>1.14907258677505</v>
      </c>
      <c r="AA366" s="24" t="n">
        <f aca="false">Z366*(1+S366)</f>
        <v>1.32546161954928</v>
      </c>
      <c r="AB366" s="24" t="n">
        <f aca="false">AA366*(1+U366)</f>
        <v>1.60785150600052</v>
      </c>
      <c r="AC366" s="24" t="n">
        <f aca="false">AB366*(1+W366)</f>
        <v>1.95978833261667</v>
      </c>
      <c r="AD366" s="24" t="n">
        <f aca="false">AC366*(1+Y366)</f>
        <v>2.43707941319022</v>
      </c>
      <c r="AE366" s="23" t="n">
        <f aca="false">E366*Q366</f>
        <v>4363.02420790542</v>
      </c>
      <c r="AF366" s="23" t="n">
        <f aca="false">AE366*(1+S366)</f>
        <v>5032.77268929851</v>
      </c>
      <c r="AG366" s="23" t="n">
        <f aca="false">AF366*(1+U366)</f>
        <v>6105.00600583102</v>
      </c>
      <c r="AH366" s="23" t="n">
        <f aca="false">AG366*(1+W366)</f>
        <v>7441.3087876154</v>
      </c>
      <c r="AI366" s="23" t="n">
        <f aca="false">AH366*(1+Y366)</f>
        <v>9253.58119122764</v>
      </c>
      <c r="AJ366" s="25" t="n">
        <f aca="false">G366*Z366</f>
        <v>47910.5910063456</v>
      </c>
      <c r="AK366" s="25" t="n">
        <f aca="false">I366*AA366</f>
        <v>40611.3811247871</v>
      </c>
      <c r="AL366" s="25" t="n">
        <f aca="false">K366*AB366</f>
        <v>67639.5950984926</v>
      </c>
      <c r="AM366" s="25" t="n">
        <f aca="false">M366*AC366</f>
        <v>77694.3932254312</v>
      </c>
      <c r="AN366" s="25" t="n">
        <f aca="false">O366*AD366</f>
        <v>80093.110948314</v>
      </c>
      <c r="AO366" s="25" t="n">
        <f aca="false">C366/Datos!$D$8</f>
        <v>14037.9151364802</v>
      </c>
      <c r="AP366" s="25" t="n">
        <f aca="false">AJ366-AO366</f>
        <v>33872.6758698653</v>
      </c>
      <c r="AQ366" s="25" t="n">
        <f aca="false">AK366-AO366</f>
        <v>26573.4659883069</v>
      </c>
      <c r="AR366" s="25" t="n">
        <f aca="false">AL366-AO366</f>
        <v>53601.6799620124</v>
      </c>
      <c r="AS366" s="25" t="n">
        <f aca="false">AM366-AO366</f>
        <v>63656.478088951</v>
      </c>
      <c r="AT366" s="25" t="n">
        <f aca="false">AN366-AO366</f>
        <v>66055.1958118338</v>
      </c>
      <c r="AU366" s="25" t="n">
        <f aca="false">AP366*Datos!$D$6</f>
        <v>16936.3379349327</v>
      </c>
      <c r="AV366" s="25" t="n">
        <f aca="false">AQ366*Datos!$D$6</f>
        <v>13286.7329941534</v>
      </c>
      <c r="AW366" s="25" t="n">
        <f aca="false">AR366*Datos!$D$6</f>
        <v>26800.8399810062</v>
      </c>
      <c r="AX366" s="25" t="n">
        <f aca="false">AS366*Datos!$D$6</f>
        <v>31828.2390444755</v>
      </c>
      <c r="AY366" s="25" t="n">
        <f aca="false">AT366*Datos!$D$6</f>
        <v>33027.5979059169</v>
      </c>
      <c r="AZ366" s="25" t="n">
        <f aca="false">AJ366-AU366-AE366</f>
        <v>26611.2288635075</v>
      </c>
      <c r="BA366" s="25" t="n">
        <f aca="false">AK366-AV366-AF366</f>
        <v>22291.8754413352</v>
      </c>
      <c r="BB366" s="25" t="n">
        <f aca="false">AL366-AW366-AG366</f>
        <v>34733.7491116554</v>
      </c>
      <c r="BC366" s="25" t="n">
        <f aca="false">AM366-AX366-AH366</f>
        <v>38424.8453933403</v>
      </c>
      <c r="BD366" s="25" t="n">
        <f aca="false">AN366-AY366-AI366</f>
        <v>37811.9318511695</v>
      </c>
      <c r="BE366" s="25" t="n">
        <f aca="false">AZ366/Z366</f>
        <v>23158.875400721</v>
      </c>
      <c r="BF366" s="25" t="n">
        <f aca="false">BA366/AA366</f>
        <v>16818.1976094603</v>
      </c>
      <c r="BG366" s="25" t="n">
        <f aca="false">BB366/AB366</f>
        <v>21602.5851778157</v>
      </c>
      <c r="BH366" s="25" t="n">
        <f aca="false">BC366/AC366</f>
        <v>19606.6303456538</v>
      </c>
      <c r="BI366" s="25" t="n">
        <f aca="false">BD366/AD366</f>
        <v>15515.264560736</v>
      </c>
      <c r="BJ366" s="25" t="n">
        <f aca="false">E366*AD366</f>
        <v>71327.9128400868</v>
      </c>
      <c r="BK366" s="25" t="n">
        <f aca="false">0.2*C366*AD366</f>
        <v>34211.5139832274</v>
      </c>
      <c r="BL366" s="25" t="n">
        <f aca="false">BJ366+BK366</f>
        <v>105539.426823314</v>
      </c>
      <c r="BM366" s="25" t="n">
        <f aca="false">BK366*Datos!$D$6</f>
        <v>17105.7569916137</v>
      </c>
      <c r="BN366" s="25" t="n">
        <f aca="false">BL366-BM366</f>
        <v>88433.6698317005</v>
      </c>
      <c r="BO366" s="25" t="n">
        <f aca="false">BN366/AD366</f>
        <v>36286.741151343</v>
      </c>
      <c r="BP366" s="25" t="n">
        <f aca="false">-(C366+E366)</f>
        <v>-99457.359265504</v>
      </c>
      <c r="BQ366" s="25" t="n">
        <f aca="false">BE366</f>
        <v>23158.875400721</v>
      </c>
      <c r="BR366" s="25" t="n">
        <f aca="false">BF366</f>
        <v>16818.1976094603</v>
      </c>
      <c r="BS366" s="25" t="n">
        <f aca="false">BG366</f>
        <v>21602.5851778157</v>
      </c>
      <c r="BT366" s="25" t="n">
        <f aca="false">BH366</f>
        <v>19606.6303456538</v>
      </c>
      <c r="BU366" s="25" t="n">
        <f aca="false">BI366+BO366</f>
        <v>51802.005712079</v>
      </c>
      <c r="BV366" s="27" t="n">
        <f aca="false">IFERROR(IRR(BP366:BU366,0.1),NA())*100</f>
        <v>9.06194868324123</v>
      </c>
    </row>
    <row r="367" customFormat="false" ht="15" hidden="false" customHeight="true" outlineLevel="0" collapsed="false">
      <c r="A367" s="23" t="n">
        <v>366</v>
      </c>
      <c r="B367" s="24" t="n">
        <f aca="true">RAND()</f>
        <v>0.633919816406839</v>
      </c>
      <c r="C367" s="25" t="n">
        <f aca="false">IF(B367&lt;=(Datos!$D$14-Datos!$C$14)/(Datos!$E$14-Datos!$C$14),Datos!$C$14+SQRT((Datos!$E$14-Datos!$C$14)*(Datos!$D$14-Datos!$C$14)*B367),Datos!$E$14-SQRT((Datos!$E$14-Datos!$C$14)*(Datos!$E$14-Datos!$D$14)*(1-B367)))</f>
        <v>79040.6054402377</v>
      </c>
      <c r="D367" s="24" t="n">
        <f aca="true">RAND()</f>
        <v>0.953360783251268</v>
      </c>
      <c r="E367" s="25" t="n">
        <f aca="false">IF(D367&lt;=(Datos!$D$15-Datos!$C$15)/(Datos!$E$15-Datos!$C$15),Datos!$C$15+SQRT((Datos!$E$15-Datos!$C$15)*(Datos!$D$15-Datos!$C$15)*D367),Datos!$E$15-SQRT((Datos!$E$15-Datos!$C$15)*(Datos!$E$15-Datos!$D$15)*(1-D367)))</f>
        <v>37355.0269354283</v>
      </c>
      <c r="F367" s="24" t="n">
        <f aca="true">RAND()</f>
        <v>0.652454329925755</v>
      </c>
      <c r="G367" s="25" t="n">
        <f aca="false">IF(F367&lt;=(Datos!$D$19-Datos!$C$19)/(Datos!$E$19-Datos!$C$19),Datos!$C$19+SQRT((Datos!$E$19-Datos!$C$19)*(Datos!$D$19-Datos!$C$19)*F367),Datos!$E$19-SQRT((Datos!$E$19-Datos!$C$19)*(Datos!$E$19-Datos!$D$19)*(1-F367)))</f>
        <v>39892.8332387069</v>
      </c>
      <c r="H367" s="24" t="n">
        <f aca="true">RAND()</f>
        <v>0.504382891110495</v>
      </c>
      <c r="I367" s="25" t="n">
        <f aca="false">IF(H367&lt;=(Datos!$D$19-Datos!$C$19)/(Datos!$E$19-Datos!$C$19),Datos!$C$19+SQRT((Datos!$E$19-Datos!$C$19)*(Datos!$D$19-Datos!$C$19)*H367),Datos!$E$19-SQRT((Datos!$E$19-Datos!$C$19)*(Datos!$E$19-Datos!$D$19)*(1-H367)))</f>
        <v>38698.1281702775</v>
      </c>
      <c r="J367" s="24" t="n">
        <f aca="true">RAND()</f>
        <v>0.12705123113335</v>
      </c>
      <c r="K367" s="25" t="n">
        <f aca="false">IF(J367&lt;=(Datos!$D$19-Datos!$C$19)/(Datos!$E$19-Datos!$C$19),Datos!$C$19+SQRT((Datos!$E$19-Datos!$C$19)*(Datos!$D$19-Datos!$C$19)*J367),Datos!$E$19-SQRT((Datos!$E$19-Datos!$C$19)*(Datos!$E$19-Datos!$D$19)*(1-J367)))</f>
        <v>34365.5108143266</v>
      </c>
      <c r="L367" s="24" t="n">
        <f aca="true">RAND()</f>
        <v>0.498409291223122</v>
      </c>
      <c r="M367" s="25" t="n">
        <f aca="false">IF(L367&lt;=(Datos!$D$19-Datos!$C$19)/(Datos!$E$19-Datos!$C$19),Datos!$C$19+SQRT((Datos!$E$19-Datos!$C$19)*(Datos!$D$19-Datos!$C$19)*L367),Datos!$E$19-SQRT((Datos!$E$19-Datos!$C$19)*(Datos!$E$19-Datos!$D$19)*(1-L367)))</f>
        <v>38646.4671215166</v>
      </c>
      <c r="N367" s="24" t="n">
        <f aca="true">RAND()</f>
        <v>0.373395402922628</v>
      </c>
      <c r="O367" s="25" t="n">
        <f aca="false">IF(N367&lt;=(Datos!$D$19-Datos!$C$19)/(Datos!$E$19-Datos!$C$19),Datos!$C$19+SQRT((Datos!$E$19-Datos!$C$19)*(Datos!$D$19-Datos!$C$19)*N367),Datos!$E$19-SQRT((Datos!$E$19-Datos!$C$19)*(Datos!$E$19-Datos!$D$19)*(1-N367)))</f>
        <v>37483.9368275256</v>
      </c>
      <c r="P367" s="24" t="n">
        <f aca="true">RAND()</f>
        <v>0.583115274422663</v>
      </c>
      <c r="Q367" s="26" t="n">
        <f aca="false">IF(P367&lt;=(Datos!$D$23-Datos!$C$23)/(Datos!$E$23-Datos!$C$23),Datos!$C$23+SQRT((Datos!$E$23-Datos!$C$23)*(Datos!$D$23-Datos!$C$23)*P367),Datos!$E$23-SQRT((Datos!$E$23-Datos!$C$23)*(Datos!$E$23-Datos!$D$23)*(1-P367)))</f>
        <v>0.152606706915027</v>
      </c>
      <c r="R367" s="24" t="n">
        <f aca="true">RAND()</f>
        <v>0.647002534794604</v>
      </c>
      <c r="S367" s="26" t="n">
        <f aca="false">IF(R367&lt;=(Datos!$D$24-Datos!$C$24)/(Datos!$E$24-Datos!$C$24),Datos!$C$24+SQRT((Datos!$E$24-Datos!$C$24)*(Datos!$D$24-Datos!$C$24)*R367),Datos!$E$24-SQRT((Datos!$E$24-Datos!$C$24)*(Datos!$E$24-Datos!$D$24)*(1-R367)))</f>
        <v>0.154792948657772</v>
      </c>
      <c r="T367" s="24" t="n">
        <f aca="true">RAND()</f>
        <v>0.793997319332499</v>
      </c>
      <c r="U367" s="26" t="n">
        <f aca="false">IF(T367&lt;=(Datos!$D$25-Datos!$C$25)/(Datos!$E$25-Datos!$C$25),Datos!$C$25+SQRT((Datos!$E$25-Datos!$C$25)*(Datos!$D$25-Datos!$C$25)*T367),Datos!$E$25-SQRT((Datos!$E$25-Datos!$C$25)*(Datos!$E$25-Datos!$D$25)*(1-T367)))</f>
        <v>0.195983182853071</v>
      </c>
      <c r="V367" s="24" t="n">
        <f aca="true">RAND()</f>
        <v>0.60547381021801</v>
      </c>
      <c r="W367" s="26" t="n">
        <f aca="false">IF(V367&lt;=(Datos!$D$26-Datos!$C$26)/(Datos!$E$26-Datos!$C$26),Datos!$C$26+SQRT((Datos!$E$26-Datos!$C$26)*(Datos!$D$26-Datos!$C$26)*V367),Datos!$E$26-SQRT((Datos!$E$26-Datos!$C$26)*(Datos!$E$26-Datos!$D$26)*(1-V367)))</f>
        <v>0.212840322064946</v>
      </c>
      <c r="X367" s="24" t="n">
        <f aca="true">RAND()</f>
        <v>0.780798599270366</v>
      </c>
      <c r="Y367" s="26" t="n">
        <f aca="false">IF(X367&lt;=(Datos!$D$27-Datos!$C$27)/(Datos!$E$27-Datos!$C$27),Datos!$C$27+SQRT((Datos!$E$27-Datos!$C$27)*(Datos!$D$27-Datos!$C$27)*X367),Datos!$E$27-SQRT((Datos!$E$27-Datos!$C$27)*(Datos!$E$27-Datos!$D$27)*(1-X367)))</f>
        <v>0.245595239225653</v>
      </c>
      <c r="Z367" s="24" t="n">
        <f aca="false">(1+Q367)</f>
        <v>1.15260670691503</v>
      </c>
      <c r="AA367" s="24" t="n">
        <f aca="false">Z367*(1+S367)</f>
        <v>1.33102209772113</v>
      </c>
      <c r="AB367" s="24" t="n">
        <f aca="false">AA367*(1+U367)</f>
        <v>1.59188004488029</v>
      </c>
      <c r="AC367" s="24" t="n">
        <f aca="false">AB367*(1+W367)</f>
        <v>1.93069630632137</v>
      </c>
      <c r="AD367" s="24" t="n">
        <f aca="false">AC367*(1+Y367)</f>
        <v>2.40486612754445</v>
      </c>
      <c r="AE367" s="23" t="n">
        <f aca="false">E367*Q367</f>
        <v>5700.62764733786</v>
      </c>
      <c r="AF367" s="23" t="n">
        <f aca="false">AE367*(1+S367)</f>
        <v>6583.04461006931</v>
      </c>
      <c r="AG367" s="23" t="n">
        <f aca="false">AF367*(1+U367)</f>
        <v>7873.21064561445</v>
      </c>
      <c r="AH367" s="23" t="n">
        <f aca="false">AG367*(1+W367)</f>
        <v>9548.94733511219</v>
      </c>
      <c r="AI367" s="23" t="n">
        <f aca="false">AH367*(1+Y367)</f>
        <v>11894.1233402322</v>
      </c>
      <c r="AJ367" s="25" t="n">
        <f aca="false">G367*Z367</f>
        <v>45980.7471487763</v>
      </c>
      <c r="AK367" s="25" t="n">
        <f aca="false">I367*AA367</f>
        <v>51508.0637350838</v>
      </c>
      <c r="AL367" s="25" t="n">
        <f aca="false">K367*AB367</f>
        <v>54705.7708974442</v>
      </c>
      <c r="AM367" s="25" t="n">
        <f aca="false">M367*AC367</f>
        <v>74614.5913238824</v>
      </c>
      <c r="AN367" s="25" t="n">
        <f aca="false">O367*AD367</f>
        <v>90143.8500035323</v>
      </c>
      <c r="AO367" s="25" t="n">
        <f aca="false">C367/Datos!$D$8</f>
        <v>15808.1210880475</v>
      </c>
      <c r="AP367" s="25" t="n">
        <f aca="false">AJ367-AO367</f>
        <v>30172.6260607287</v>
      </c>
      <c r="AQ367" s="25" t="n">
        <f aca="false">AK367-AO367</f>
        <v>35699.9426470363</v>
      </c>
      <c r="AR367" s="25" t="n">
        <f aca="false">AL367-AO367</f>
        <v>38897.6498093967</v>
      </c>
      <c r="AS367" s="25" t="n">
        <f aca="false">AM367-AO367</f>
        <v>58806.4702358348</v>
      </c>
      <c r="AT367" s="25" t="n">
        <f aca="false">AN367-AO367</f>
        <v>74335.7289154848</v>
      </c>
      <c r="AU367" s="25" t="n">
        <f aca="false">AP367*Datos!$D$6</f>
        <v>15086.3130303644</v>
      </c>
      <c r="AV367" s="25" t="n">
        <f aca="false">AQ367*Datos!$D$6</f>
        <v>17849.9713235181</v>
      </c>
      <c r="AW367" s="25" t="n">
        <f aca="false">AR367*Datos!$D$6</f>
        <v>19448.8249046984</v>
      </c>
      <c r="AX367" s="25" t="n">
        <f aca="false">AS367*Datos!$D$6</f>
        <v>29403.2351179174</v>
      </c>
      <c r="AY367" s="25" t="n">
        <f aca="false">AT367*Datos!$D$6</f>
        <v>37167.8644577424</v>
      </c>
      <c r="AZ367" s="25" t="n">
        <f aca="false">AJ367-AU367-AE367</f>
        <v>25193.806471074</v>
      </c>
      <c r="BA367" s="25" t="n">
        <f aca="false">AK367-AV367-AF367</f>
        <v>27075.0478014964</v>
      </c>
      <c r="BB367" s="25" t="n">
        <f aca="false">AL367-AW367-AG367</f>
        <v>27383.7353471315</v>
      </c>
      <c r="BC367" s="25" t="n">
        <f aca="false">AM367-AX367-AH367</f>
        <v>35662.4088708528</v>
      </c>
      <c r="BD367" s="25" t="n">
        <f aca="false">AN367-AY367-AI367</f>
        <v>41081.8622055577</v>
      </c>
      <c r="BE367" s="25" t="n">
        <f aca="false">AZ367/Z367</f>
        <v>21858.1119821051</v>
      </c>
      <c r="BF367" s="25" t="n">
        <f aca="false">BA367/AA367</f>
        <v>20341.5464310113</v>
      </c>
      <c r="BG367" s="25" t="n">
        <f aca="false">BB367/AB367</f>
        <v>17202.1349442764</v>
      </c>
      <c r="BH367" s="25" t="n">
        <f aca="false">BC367/AC367</f>
        <v>18471.2679845552</v>
      </c>
      <c r="BI367" s="25" t="n">
        <f aca="false">BD367/AD367</f>
        <v>17082.8062880595</v>
      </c>
      <c r="BJ367" s="25" t="n">
        <f aca="false">E367*AD367</f>
        <v>89833.8389705221</v>
      </c>
      <c r="BK367" s="25" t="n">
        <f aca="false">0.2*C367*AD367</f>
        <v>38016.4149447667</v>
      </c>
      <c r="BL367" s="25" t="n">
        <f aca="false">BJ367+BK367</f>
        <v>127850.253915289</v>
      </c>
      <c r="BM367" s="25" t="n">
        <f aca="false">BK367*Datos!$D$6</f>
        <v>19008.2074723833</v>
      </c>
      <c r="BN367" s="25" t="n">
        <f aca="false">BL367-BM367</f>
        <v>108842.046442905</v>
      </c>
      <c r="BO367" s="25" t="n">
        <f aca="false">BN367/AD367</f>
        <v>45259.0874794521</v>
      </c>
      <c r="BP367" s="25" t="n">
        <f aca="false">-(C367+E367)</f>
        <v>-116395.632375666</v>
      </c>
      <c r="BQ367" s="25" t="n">
        <f aca="false">BE367</f>
        <v>21858.1119821051</v>
      </c>
      <c r="BR367" s="25" t="n">
        <f aca="false">BF367</f>
        <v>20341.5464310113</v>
      </c>
      <c r="BS367" s="25" t="n">
        <f aca="false">BG367</f>
        <v>17202.1349442764</v>
      </c>
      <c r="BT367" s="25" t="n">
        <f aca="false">BH367</f>
        <v>18471.2679845552</v>
      </c>
      <c r="BU367" s="25" t="n">
        <f aca="false">BI367+BO367</f>
        <v>62341.8937675116</v>
      </c>
      <c r="BV367" s="27" t="n">
        <f aca="false">IFERROR(IRR(BP367:BU367,0.1),NA())*100</f>
        <v>5.46270195478294</v>
      </c>
    </row>
    <row r="368" customFormat="false" ht="15" hidden="false" customHeight="true" outlineLevel="0" collapsed="false">
      <c r="A368" s="23" t="n">
        <v>367</v>
      </c>
      <c r="B368" s="24" t="n">
        <f aca="true">RAND()</f>
        <v>0.225545849342878</v>
      </c>
      <c r="C368" s="25" t="n">
        <f aca="false">IF(B368&lt;=(Datos!$D$14-Datos!$C$14)/(Datos!$E$14-Datos!$C$14),Datos!$C$14+SQRT((Datos!$E$14-Datos!$C$14)*(Datos!$D$14-Datos!$C$14)*B368),Datos!$E$14-SQRT((Datos!$E$14-Datos!$C$14)*(Datos!$E$14-Datos!$D$14)*(1-B368)))</f>
        <v>69498.333524211</v>
      </c>
      <c r="D368" s="24" t="n">
        <f aca="true">RAND()</f>
        <v>0.699496941162024</v>
      </c>
      <c r="E368" s="25" t="n">
        <f aca="false">IF(D368&lt;=(Datos!$D$15-Datos!$C$15)/(Datos!$E$15-Datos!$C$15),Datos!$C$15+SQRT((Datos!$E$15-Datos!$C$15)*(Datos!$D$15-Datos!$C$15)*D368),Datos!$E$15-SQRT((Datos!$E$15-Datos!$C$15)*(Datos!$E$15-Datos!$D$15)*(1-D368)))</f>
        <v>33286.1740545575</v>
      </c>
      <c r="F368" s="24" t="n">
        <f aca="true">RAND()</f>
        <v>0.865447299201179</v>
      </c>
      <c r="G368" s="25" t="n">
        <f aca="false">IF(F368&lt;=(Datos!$D$19-Datos!$C$19)/(Datos!$E$19-Datos!$C$19),Datos!$C$19+SQRT((Datos!$E$19-Datos!$C$19)*(Datos!$D$19-Datos!$C$19)*F368),Datos!$E$19-SQRT((Datos!$E$19-Datos!$C$19)*(Datos!$E$19-Datos!$D$19)*(1-F368)))</f>
        <v>41823.2953300768</v>
      </c>
      <c r="H368" s="24" t="n">
        <f aca="true">RAND()</f>
        <v>0.817868896815993</v>
      </c>
      <c r="I368" s="25" t="n">
        <f aca="false">IF(H368&lt;=(Datos!$D$19-Datos!$C$19)/(Datos!$E$19-Datos!$C$19),Datos!$C$19+SQRT((Datos!$E$19-Datos!$C$19)*(Datos!$D$19-Datos!$C$19)*H368),Datos!$E$19-SQRT((Datos!$E$19-Datos!$C$19)*(Datos!$E$19-Datos!$D$19)*(1-H368)))</f>
        <v>41304.0789052253</v>
      </c>
      <c r="J368" s="24" t="n">
        <f aca="true">RAND()</f>
        <v>0.502338053275944</v>
      </c>
      <c r="K368" s="25" t="n">
        <f aca="false">IF(J368&lt;=(Datos!$D$19-Datos!$C$19)/(Datos!$E$19-Datos!$C$19),Datos!$C$19+SQRT((Datos!$E$19-Datos!$C$19)*(Datos!$D$19-Datos!$C$19)*J368),Datos!$E$19-SQRT((Datos!$E$19-Datos!$C$19)*(Datos!$E$19-Datos!$D$19)*(1-J368)))</f>
        <v>38680.4785577405</v>
      </c>
      <c r="L368" s="24" t="n">
        <f aca="true">RAND()</f>
        <v>0.633748693307947</v>
      </c>
      <c r="M368" s="25" t="n">
        <f aca="false">IF(L368&lt;=(Datos!$D$19-Datos!$C$19)/(Datos!$E$19-Datos!$C$19),Datos!$C$19+SQRT((Datos!$E$19-Datos!$C$19)*(Datos!$D$19-Datos!$C$19)*L368),Datos!$E$19-SQRT((Datos!$E$19-Datos!$C$19)*(Datos!$E$19-Datos!$D$19)*(1-L368)))</f>
        <v>39749.9899485175</v>
      </c>
      <c r="N368" s="24" t="n">
        <f aca="true">RAND()</f>
        <v>0.251305515533227</v>
      </c>
      <c r="O368" s="25" t="n">
        <f aca="false">IF(N368&lt;=(Datos!$D$19-Datos!$C$19)/(Datos!$E$19-Datos!$C$19),Datos!$C$19+SQRT((Datos!$E$19-Datos!$C$19)*(Datos!$D$19-Datos!$C$19)*N368),Datos!$E$19-SQRT((Datos!$E$19-Datos!$C$19)*(Datos!$E$19-Datos!$D$19)*(1-N368)))</f>
        <v>36139.6927716282</v>
      </c>
      <c r="P368" s="24" t="n">
        <f aca="true">RAND()</f>
        <v>0.614792203118784</v>
      </c>
      <c r="Q368" s="26" t="n">
        <f aca="false">IF(P368&lt;=(Datos!$D$23-Datos!$C$23)/(Datos!$E$23-Datos!$C$23),Datos!$C$23+SQRT((Datos!$E$23-Datos!$C$23)*(Datos!$D$23-Datos!$C$23)*P368),Datos!$E$23-SQRT((Datos!$E$23-Datos!$C$23)*(Datos!$E$23-Datos!$D$23)*(1-P368)))</f>
        <v>0.153668003600445</v>
      </c>
      <c r="R368" s="24" t="n">
        <f aca="true">RAND()</f>
        <v>0.498208943661923</v>
      </c>
      <c r="S368" s="26" t="n">
        <f aca="false">IF(R368&lt;=(Datos!$D$24-Datos!$C$24)/(Datos!$E$24-Datos!$C$24),Datos!$C$24+SQRT((Datos!$E$24-Datos!$C$24)*(Datos!$D$24-Datos!$C$24)*R368),Datos!$E$24-SQRT((Datos!$E$24-Datos!$C$24)*(Datos!$E$24-Datos!$D$24)*(1-R368)))</f>
        <v>0.14994622010524</v>
      </c>
      <c r="T368" s="24" t="n">
        <f aca="true">RAND()</f>
        <v>0.59169385316291</v>
      </c>
      <c r="U368" s="26" t="n">
        <f aca="false">IF(T368&lt;=(Datos!$D$25-Datos!$C$25)/(Datos!$E$25-Datos!$C$25),Datos!$C$25+SQRT((Datos!$E$25-Datos!$C$25)*(Datos!$D$25-Datos!$C$25)*T368),Datos!$E$25-SQRT((Datos!$E$25-Datos!$C$25)*(Datos!$E$25-Datos!$D$25)*(1-T368)))</f>
        <v>0.186187913238845</v>
      </c>
      <c r="V368" s="24" t="n">
        <f aca="true">RAND()</f>
        <v>0.428602218883586</v>
      </c>
      <c r="W368" s="26" t="n">
        <f aca="false">IF(V368&lt;=(Datos!$D$26-Datos!$C$26)/(Datos!$E$26-Datos!$C$26),Datos!$C$26+SQRT((Datos!$E$26-Datos!$C$26)*(Datos!$D$26-Datos!$C$26)*V368),Datos!$E$26-SQRT((Datos!$E$26-Datos!$C$26)*(Datos!$E$26-Datos!$D$26)*(1-V368)))</f>
        <v>0.205279845327778</v>
      </c>
      <c r="X368" s="24" t="n">
        <f aca="true">RAND()</f>
        <v>0.900136224808783</v>
      </c>
      <c r="Y368" s="26" t="n">
        <f aca="false">IF(X368&lt;=(Datos!$D$27-Datos!$C$27)/(Datos!$E$27-Datos!$C$27),Datos!$C$27+SQRT((Datos!$E$27-Datos!$C$27)*(Datos!$D$27-Datos!$C$27)*X368),Datos!$E$27-SQRT((Datos!$E$27-Datos!$C$27)*(Datos!$E$27-Datos!$D$27)*(1-X368)))</f>
        <v>0.256777933209282</v>
      </c>
      <c r="Z368" s="24" t="n">
        <f aca="false">(1+Q368)</f>
        <v>1.15366800360044</v>
      </c>
      <c r="AA368" s="24" t="n">
        <f aca="false">Z368*(1+S368)</f>
        <v>1.32665615999669</v>
      </c>
      <c r="AB368" s="24" t="n">
        <f aca="false">AA368*(1+U368)</f>
        <v>1.57366350201193</v>
      </c>
      <c r="AC368" s="24" t="n">
        <f aca="false">AB368*(1+W368)</f>
        <v>1.89670490230291</v>
      </c>
      <c r="AD368" s="24" t="n">
        <f aca="false">AC368*(1+Y368)</f>
        <v>2.38373686702417</v>
      </c>
      <c r="AE368" s="23" t="n">
        <f aca="false">E368*Q368</f>
        <v>5115.01991446078</v>
      </c>
      <c r="AF368" s="23" t="n">
        <f aca="false">AE368*(1+S368)</f>
        <v>5881.9978163972</v>
      </c>
      <c r="AG368" s="23" t="n">
        <f aca="false">AF368*(1+U368)</f>
        <v>6977.15471550764</v>
      </c>
      <c r="AH368" s="23" t="n">
        <f aca="false">AG368*(1+W368)</f>
        <v>8409.42395633503</v>
      </c>
      <c r="AI368" s="23" t="n">
        <f aca="false">AH368*(1+Y368)</f>
        <v>10568.7784593234</v>
      </c>
      <c r="AJ368" s="25" t="n">
        <f aca="false">G368*Z368</f>
        <v>48250.1976274416</v>
      </c>
      <c r="AK368" s="25" t="n">
        <f aca="false">I368*AA368</f>
        <v>54796.3107126065</v>
      </c>
      <c r="AL368" s="25" t="n">
        <f aca="false">K368*AB368</f>
        <v>60870.0573466713</v>
      </c>
      <c r="AM368" s="25" t="n">
        <f aca="false">M368*AC368</f>
        <v>75394.0008018446</v>
      </c>
      <c r="AN368" s="25" t="n">
        <f aca="false">O368*AD368</f>
        <v>86147.518022657</v>
      </c>
      <c r="AO368" s="25" t="n">
        <f aca="false">C368/Datos!$D$8</f>
        <v>13899.6667048422</v>
      </c>
      <c r="AP368" s="25" t="n">
        <f aca="false">AJ368-AO368</f>
        <v>34350.5309225994</v>
      </c>
      <c r="AQ368" s="25" t="n">
        <f aca="false">AK368-AO368</f>
        <v>40896.6440077643</v>
      </c>
      <c r="AR368" s="25" t="n">
        <f aca="false">AL368-AO368</f>
        <v>46970.3906418291</v>
      </c>
      <c r="AS368" s="25" t="n">
        <f aca="false">AM368-AO368</f>
        <v>61494.3340970024</v>
      </c>
      <c r="AT368" s="25" t="n">
        <f aca="false">AN368-AO368</f>
        <v>72247.8513178148</v>
      </c>
      <c r="AU368" s="25" t="n">
        <f aca="false">AP368*Datos!$D$6</f>
        <v>17175.2654612997</v>
      </c>
      <c r="AV368" s="25" t="n">
        <f aca="false">AQ368*Datos!$D$6</f>
        <v>20448.3220038821</v>
      </c>
      <c r="AW368" s="25" t="n">
        <f aca="false">AR368*Datos!$D$6</f>
        <v>23485.1953209146</v>
      </c>
      <c r="AX368" s="25" t="n">
        <f aca="false">AS368*Datos!$D$6</f>
        <v>30747.1670485012</v>
      </c>
      <c r="AY368" s="25" t="n">
        <f aca="false">AT368*Datos!$D$6</f>
        <v>36123.9256589074</v>
      </c>
      <c r="AZ368" s="25" t="n">
        <f aca="false">AJ368-AU368-AE368</f>
        <v>25959.9122516811</v>
      </c>
      <c r="BA368" s="25" t="n">
        <f aca="false">AK368-AV368-AF368</f>
        <v>28465.9908923271</v>
      </c>
      <c r="BB368" s="25" t="n">
        <f aca="false">AL368-AW368-AG368</f>
        <v>30407.7073102491</v>
      </c>
      <c r="BC368" s="25" t="n">
        <f aca="false">AM368-AX368-AH368</f>
        <v>36237.4097970084</v>
      </c>
      <c r="BD368" s="25" t="n">
        <f aca="false">AN368-AY368-AI368</f>
        <v>39454.8139044263</v>
      </c>
      <c r="BE368" s="25" t="n">
        <f aca="false">AZ368/Z368</f>
        <v>22502.0648667239</v>
      </c>
      <c r="BF368" s="25" t="n">
        <f aca="false">BA368/AA368</f>
        <v>21456.9469849657</v>
      </c>
      <c r="BG368" s="25" t="n">
        <f aca="false">BB368/AB368</f>
        <v>19322.8776491116</v>
      </c>
      <c r="BH368" s="25" t="n">
        <f aca="false">BC368/AC368</f>
        <v>19105.4548090271</v>
      </c>
      <c r="BI368" s="25" t="n">
        <f aca="false">BD368/AD368</f>
        <v>16551.6649300647</v>
      </c>
      <c r="BJ368" s="25" t="n">
        <f aca="false">E368*AD368</f>
        <v>79345.4802560321</v>
      </c>
      <c r="BK368" s="25" t="n">
        <f aca="false">0.2*C368*AD368</f>
        <v>33133.1479636807</v>
      </c>
      <c r="BL368" s="25" t="n">
        <f aca="false">BJ368+BK368</f>
        <v>112478.628219713</v>
      </c>
      <c r="BM368" s="25" t="n">
        <f aca="false">BK368*Datos!$D$6</f>
        <v>16566.5739818403</v>
      </c>
      <c r="BN368" s="25" t="n">
        <f aca="false">BL368-BM368</f>
        <v>95912.0542378725</v>
      </c>
      <c r="BO368" s="25" t="n">
        <f aca="false">BN368/AD368</f>
        <v>40236.0074069786</v>
      </c>
      <c r="BP368" s="25" t="n">
        <f aca="false">-(C368+E368)</f>
        <v>-102784.507578769</v>
      </c>
      <c r="BQ368" s="25" t="n">
        <f aca="false">BE368</f>
        <v>22502.0648667239</v>
      </c>
      <c r="BR368" s="25" t="n">
        <f aca="false">BF368</f>
        <v>21456.9469849657</v>
      </c>
      <c r="BS368" s="25" t="n">
        <f aca="false">BG368</f>
        <v>19322.8776491116</v>
      </c>
      <c r="BT368" s="25" t="n">
        <f aca="false">BH368</f>
        <v>19105.4548090271</v>
      </c>
      <c r="BU368" s="25" t="n">
        <f aca="false">BI368+BO368</f>
        <v>56787.6723370434</v>
      </c>
      <c r="BV368" s="27" t="n">
        <f aca="false">IFERROR(IRR(BP368:BU368,0.1),NA())*100</f>
        <v>9.4150478058295</v>
      </c>
    </row>
    <row r="369" customFormat="false" ht="15" hidden="false" customHeight="true" outlineLevel="0" collapsed="false">
      <c r="A369" s="23" t="n">
        <v>368</v>
      </c>
      <c r="B369" s="24" t="n">
        <f aca="true">RAND()</f>
        <v>0.121805368151269</v>
      </c>
      <c r="C369" s="25" t="n">
        <f aca="false">IF(B369&lt;=(Datos!$D$14-Datos!$C$14)/(Datos!$E$14-Datos!$C$14),Datos!$C$14+SQRT((Datos!$E$14-Datos!$C$14)*(Datos!$D$14-Datos!$C$14)*B369),Datos!$E$14-SQRT((Datos!$E$14-Datos!$C$14)*(Datos!$E$14-Datos!$D$14)*(1-B369)))</f>
        <v>66980.1251608053</v>
      </c>
      <c r="D369" s="24" t="n">
        <f aca="true">RAND()</f>
        <v>0.766283373532518</v>
      </c>
      <c r="E369" s="25" t="n">
        <f aca="false">IF(D369&lt;=(Datos!$D$15-Datos!$C$15)/(Datos!$E$15-Datos!$C$15),Datos!$C$15+SQRT((Datos!$E$15-Datos!$C$15)*(Datos!$D$15-Datos!$C$15)*D369),Datos!$E$15-SQRT((Datos!$E$15-Datos!$C$15)*(Datos!$E$15-Datos!$D$15)*(1-D369)))</f>
        <v>34079.0630834198</v>
      </c>
      <c r="F369" s="24" t="n">
        <f aca="true">RAND()</f>
        <v>0.0799102153174632</v>
      </c>
      <c r="G369" s="25" t="n">
        <f aca="false">IF(F369&lt;=(Datos!$D$19-Datos!$C$19)/(Datos!$E$19-Datos!$C$19),Datos!$C$19+SQRT((Datos!$E$19-Datos!$C$19)*(Datos!$D$19-Datos!$C$19)*F369),Datos!$E$19-SQRT((Datos!$E$19-Datos!$C$19)*(Datos!$E$19-Datos!$D$19)*(1-F369)))</f>
        <v>33462.1571740202</v>
      </c>
      <c r="H369" s="24" t="n">
        <f aca="true">RAND()</f>
        <v>0.451200583242991</v>
      </c>
      <c r="I369" s="25" t="n">
        <f aca="false">IF(H369&lt;=(Datos!$D$19-Datos!$C$19)/(Datos!$E$19-Datos!$C$19),Datos!$C$19+SQRT((Datos!$E$19-Datos!$C$19)*(Datos!$D$19-Datos!$C$19)*H369),Datos!$E$19-SQRT((Datos!$E$19-Datos!$C$19)*(Datos!$E$19-Datos!$D$19)*(1-H369)))</f>
        <v>38226.7908376504</v>
      </c>
      <c r="J369" s="24" t="n">
        <f aca="true">RAND()</f>
        <v>0.607485400328905</v>
      </c>
      <c r="K369" s="25" t="n">
        <f aca="false">IF(J369&lt;=(Datos!$D$19-Datos!$C$19)/(Datos!$E$19-Datos!$C$19),Datos!$C$19+SQRT((Datos!$E$19-Datos!$C$19)*(Datos!$D$19-Datos!$C$19)*J369),Datos!$E$19-SQRT((Datos!$E$19-Datos!$C$19)*(Datos!$E$19-Datos!$D$19)*(1-J369)))</f>
        <v>39545.82683948</v>
      </c>
      <c r="L369" s="24" t="n">
        <f aca="true">RAND()</f>
        <v>0.441770959481232</v>
      </c>
      <c r="M369" s="25" t="n">
        <f aca="false">IF(L369&lt;=(Datos!$D$19-Datos!$C$19)/(Datos!$E$19-Datos!$C$19),Datos!$C$19+SQRT((Datos!$E$19-Datos!$C$19)*(Datos!$D$19-Datos!$C$19)*L369),Datos!$E$19-SQRT((Datos!$E$19-Datos!$C$19)*(Datos!$E$19-Datos!$D$19)*(1-L369)))</f>
        <v>38140.3712398259</v>
      </c>
      <c r="N369" s="24" t="n">
        <f aca="true">RAND()</f>
        <v>0.128016974132041</v>
      </c>
      <c r="O369" s="25" t="n">
        <f aca="false">IF(N369&lt;=(Datos!$D$19-Datos!$C$19)/(Datos!$E$19-Datos!$C$19),Datos!$C$19+SQRT((Datos!$E$19-Datos!$C$19)*(Datos!$D$19-Datos!$C$19)*N369),Datos!$E$19-SQRT((Datos!$E$19-Datos!$C$19)*(Datos!$E$19-Datos!$D$19)*(1-N369)))</f>
        <v>34382.0709852541</v>
      </c>
      <c r="P369" s="24" t="n">
        <f aca="true">RAND()</f>
        <v>0.933411152779341</v>
      </c>
      <c r="Q369" s="26" t="n">
        <f aca="false">IF(P369&lt;=(Datos!$D$23-Datos!$C$23)/(Datos!$E$23-Datos!$C$23),Datos!$C$23+SQRT((Datos!$E$23-Datos!$C$23)*(Datos!$D$23-Datos!$C$23)*P369),Datos!$E$23-SQRT((Datos!$E$23-Datos!$C$23)*(Datos!$E$23-Datos!$D$23)*(1-P369)))</f>
        <v>0.169051944236661</v>
      </c>
      <c r="R369" s="24" t="n">
        <f aca="true">RAND()</f>
        <v>0.289473455111886</v>
      </c>
      <c r="S369" s="26" t="n">
        <f aca="false">IF(R369&lt;=(Datos!$D$24-Datos!$C$24)/(Datos!$E$24-Datos!$C$24),Datos!$C$24+SQRT((Datos!$E$24-Datos!$C$24)*(Datos!$D$24-Datos!$C$24)*R369),Datos!$E$24-SQRT((Datos!$E$24-Datos!$C$24)*(Datos!$E$24-Datos!$D$24)*(1-R369)))</f>
        <v>0.142826568274741</v>
      </c>
      <c r="T369" s="24" t="n">
        <f aca="true">RAND()</f>
        <v>0.453955174032584</v>
      </c>
      <c r="U369" s="26" t="n">
        <f aca="false">IF(T369&lt;=(Datos!$D$25-Datos!$C$25)/(Datos!$E$25-Datos!$C$25),Datos!$C$25+SQRT((Datos!$E$25-Datos!$C$25)*(Datos!$D$25-Datos!$C$25)*T369),Datos!$E$25-SQRT((Datos!$E$25-Datos!$C$25)*(Datos!$E$25-Datos!$D$25)*(1-T369)))</f>
        <v>0.180898522883288</v>
      </c>
      <c r="V369" s="24" t="n">
        <f aca="true">RAND()</f>
        <v>0.190231615863689</v>
      </c>
      <c r="W369" s="26" t="n">
        <f aca="false">IF(V369&lt;=(Datos!$D$26-Datos!$C$26)/(Datos!$E$26-Datos!$C$26),Datos!$C$26+SQRT((Datos!$E$26-Datos!$C$26)*(Datos!$D$26-Datos!$C$26)*V369),Datos!$E$26-SQRT((Datos!$E$26-Datos!$C$26)*(Datos!$E$26-Datos!$D$26)*(1-V369)))</f>
        <v>0.196319444298418</v>
      </c>
      <c r="X369" s="24" t="n">
        <f aca="true">RAND()</f>
        <v>0.439797357649662</v>
      </c>
      <c r="Y369" s="26" t="n">
        <f aca="false">IF(X369&lt;=(Datos!$D$27-Datos!$C$27)/(Datos!$E$27-Datos!$C$27),Datos!$C$27+SQRT((Datos!$E$27-Datos!$C$27)*(Datos!$D$27-Datos!$C$27)*X369),Datos!$E$27-SQRT((Datos!$E$27-Datos!$C$27)*(Datos!$E$27-Datos!$D$27)*(1-X369)))</f>
        <v>0.224999143018569</v>
      </c>
      <c r="Z369" s="24" t="n">
        <f aca="false">(1+Q369)</f>
        <v>1.16905194423666</v>
      </c>
      <c r="AA369" s="24" t="n">
        <f aca="false">Z369*(1+S369)</f>
        <v>1.3360236215669</v>
      </c>
      <c r="AB369" s="24" t="n">
        <f aca="false">AA369*(1+U369)</f>
        <v>1.57770832124553</v>
      </c>
      <c r="AC369" s="24" t="n">
        <f aca="false">AB369*(1+W369)</f>
        <v>1.88744314213744</v>
      </c>
      <c r="AD369" s="24" t="n">
        <f aca="false">AC369*(1+Y369)</f>
        <v>2.31211623161464</v>
      </c>
      <c r="AE369" s="23" t="n">
        <f aca="false">E369*Q369</f>
        <v>5761.13187201593</v>
      </c>
      <c r="AF369" s="23" t="n">
        <f aca="false">AE369*(1+S369)</f>
        <v>6583.97456667419</v>
      </c>
      <c r="AG369" s="23" t="n">
        <f aca="false">AF369*(1+U369)</f>
        <v>7775.00584048669</v>
      </c>
      <c r="AH369" s="23" t="n">
        <f aca="false">AG369*(1+W369)</f>
        <v>9301.39066650799</v>
      </c>
      <c r="AI369" s="23" t="n">
        <f aca="false">AH369*(1+Y369)</f>
        <v>11394.1955953532</v>
      </c>
      <c r="AJ369" s="25" t="n">
        <f aca="false">G369*Z369</f>
        <v>39118.999902641</v>
      </c>
      <c r="AK369" s="25" t="n">
        <f aca="false">I369*AA369</f>
        <v>51071.8955357979</v>
      </c>
      <c r="AL369" s="25" t="n">
        <f aca="false">K369*AB369</f>
        <v>62391.7800751823</v>
      </c>
      <c r="AM369" s="25" t="n">
        <f aca="false">M369*AC369</f>
        <v>71987.7821351855</v>
      </c>
      <c r="AN369" s="25" t="n">
        <f aca="false">O369*AD369</f>
        <v>79495.3444015328</v>
      </c>
      <c r="AO369" s="25" t="n">
        <f aca="false">C369/Datos!$D$8</f>
        <v>13396.0250321611</v>
      </c>
      <c r="AP369" s="25" t="n">
        <f aca="false">AJ369-AO369</f>
        <v>25722.97487048</v>
      </c>
      <c r="AQ369" s="25" t="n">
        <f aca="false">AK369-AO369</f>
        <v>37675.8705036369</v>
      </c>
      <c r="AR369" s="25" t="n">
        <f aca="false">AL369-AO369</f>
        <v>48995.7550430212</v>
      </c>
      <c r="AS369" s="25" t="n">
        <f aca="false">AM369-AO369</f>
        <v>58591.7571030244</v>
      </c>
      <c r="AT369" s="25" t="n">
        <f aca="false">AN369-AO369</f>
        <v>66099.3193693718</v>
      </c>
      <c r="AU369" s="25" t="n">
        <f aca="false">AP369*Datos!$D$6</f>
        <v>12861.48743524</v>
      </c>
      <c r="AV369" s="25" t="n">
        <f aca="false">AQ369*Datos!$D$6</f>
        <v>18837.9352518184</v>
      </c>
      <c r="AW369" s="25" t="n">
        <f aca="false">AR369*Datos!$D$6</f>
        <v>24497.8775215106</v>
      </c>
      <c r="AX369" s="25" t="n">
        <f aca="false">AS369*Datos!$D$6</f>
        <v>29295.8785515122</v>
      </c>
      <c r="AY369" s="25" t="n">
        <f aca="false">AT369*Datos!$D$6</f>
        <v>33049.6596846859</v>
      </c>
      <c r="AZ369" s="25" t="n">
        <f aca="false">AJ369-AU369-AE369</f>
        <v>20496.3805953851</v>
      </c>
      <c r="BA369" s="25" t="n">
        <f aca="false">AK369-AV369-AF369</f>
        <v>25649.9857173053</v>
      </c>
      <c r="BB369" s="25" t="n">
        <f aca="false">AL369-AW369-AG369</f>
        <v>30118.896713185</v>
      </c>
      <c r="BC369" s="25" t="n">
        <f aca="false">AM369-AX369-AH369</f>
        <v>33390.5129171653</v>
      </c>
      <c r="BD369" s="25" t="n">
        <f aca="false">AN369-AY369-AI369</f>
        <v>35051.4891214937</v>
      </c>
      <c r="BE369" s="25" t="n">
        <f aca="false">AZ369/Z369</f>
        <v>17532.4806536021</v>
      </c>
      <c r="BF369" s="25" t="n">
        <f aca="false">BA369/AA369</f>
        <v>19198.7516562191</v>
      </c>
      <c r="BG369" s="25" t="n">
        <f aca="false">BB369/AB369</f>
        <v>19090.281966319</v>
      </c>
      <c r="BH369" s="25" t="n">
        <f aca="false">BC369/AC369</f>
        <v>17690.870878024</v>
      </c>
      <c r="BI369" s="25" t="n">
        <f aca="false">BD369/AD369</f>
        <v>15159.9165484064</v>
      </c>
      <c r="BJ369" s="25" t="n">
        <f aca="false">E369*AD369</f>
        <v>78794.7549133941</v>
      </c>
      <c r="BK369" s="25" t="n">
        <f aca="false">0.2*C369*AD369</f>
        <v>30973.1669159756</v>
      </c>
      <c r="BL369" s="25" t="n">
        <f aca="false">BJ369+BK369</f>
        <v>109767.92182937</v>
      </c>
      <c r="BM369" s="25" t="n">
        <f aca="false">BK369*Datos!$D$6</f>
        <v>15486.5834579878</v>
      </c>
      <c r="BN369" s="25" t="n">
        <f aca="false">BL369-BM369</f>
        <v>94281.3383713819</v>
      </c>
      <c r="BO369" s="25" t="n">
        <f aca="false">BN369/AD369</f>
        <v>40777.0755995003</v>
      </c>
      <c r="BP369" s="25" t="n">
        <f aca="false">-(C369+E369)</f>
        <v>-101059.188244225</v>
      </c>
      <c r="BQ369" s="25" t="n">
        <f aca="false">BE369</f>
        <v>17532.4806536021</v>
      </c>
      <c r="BR369" s="25" t="n">
        <f aca="false">BF369</f>
        <v>19198.7516562191</v>
      </c>
      <c r="BS369" s="25" t="n">
        <f aca="false">BG369</f>
        <v>19090.281966319</v>
      </c>
      <c r="BT369" s="25" t="n">
        <f aca="false">BH369</f>
        <v>17690.870878024</v>
      </c>
      <c r="BU369" s="25" t="n">
        <f aca="false">BI369+BO369</f>
        <v>55936.9921479067</v>
      </c>
      <c r="BV369" s="27" t="n">
        <f aca="false">IFERROR(IRR(BP369:BU369,0.1),NA())*100</f>
        <v>7.32564341793164</v>
      </c>
    </row>
    <row r="370" customFormat="false" ht="15" hidden="false" customHeight="true" outlineLevel="0" collapsed="false">
      <c r="A370" s="23" t="n">
        <v>369</v>
      </c>
      <c r="B370" s="24" t="n">
        <f aca="true">RAND()</f>
        <v>0.434354707157643</v>
      </c>
      <c r="C370" s="25" t="n">
        <f aca="false">IF(B370&lt;=(Datos!$D$14-Datos!$C$14)/(Datos!$E$14-Datos!$C$14),Datos!$C$14+SQRT((Datos!$E$14-Datos!$C$14)*(Datos!$D$14-Datos!$C$14)*B370),Datos!$E$14-SQRT((Datos!$E$14-Datos!$C$14)*(Datos!$E$14-Datos!$D$14)*(1-B370)))</f>
        <v>73946.701717233</v>
      </c>
      <c r="D370" s="24" t="n">
        <f aca="true">RAND()</f>
        <v>0.393610253227604</v>
      </c>
      <c r="E370" s="25" t="n">
        <f aca="false">IF(D370&lt;=(Datos!$D$15-Datos!$C$15)/(Datos!$E$15-Datos!$C$15),Datos!$C$15+SQRT((Datos!$E$15-Datos!$C$15)*(Datos!$D$15-Datos!$C$15)*D370),Datos!$E$15-SQRT((Datos!$E$15-Datos!$C$15)*(Datos!$E$15-Datos!$D$15)*(1-D370)))</f>
        <v>30462.7854162833</v>
      </c>
      <c r="F370" s="24" t="n">
        <f aca="true">RAND()</f>
        <v>0.731151587701807</v>
      </c>
      <c r="G370" s="25" t="n">
        <f aca="false">IF(F370&lt;=(Datos!$D$19-Datos!$C$19)/(Datos!$E$19-Datos!$C$19),Datos!$C$19+SQRT((Datos!$E$19-Datos!$C$19)*(Datos!$D$19-Datos!$C$19)*F370),Datos!$E$19-SQRT((Datos!$E$19-Datos!$C$19)*(Datos!$E$19-Datos!$D$19)*(1-F370)))</f>
        <v>40509.6068187335</v>
      </c>
      <c r="H370" s="24" t="n">
        <f aca="true">RAND()</f>
        <v>0.917522318162476</v>
      </c>
      <c r="I370" s="25" t="n">
        <f aca="false">IF(H370&lt;=(Datos!$D$19-Datos!$C$19)/(Datos!$E$19-Datos!$C$19),Datos!$C$19+SQRT((Datos!$E$19-Datos!$C$19)*(Datos!$D$19-Datos!$C$19)*H370),Datos!$E$19-SQRT((Datos!$E$19-Datos!$C$19)*(Datos!$E$19-Datos!$D$19)*(1-H370)))</f>
        <v>42512.8678889503</v>
      </c>
      <c r="J370" s="24" t="n">
        <f aca="true">RAND()</f>
        <v>0.974137075755271</v>
      </c>
      <c r="K370" s="25" t="n">
        <f aca="false">IF(J370&lt;=(Datos!$D$19-Datos!$C$19)/(Datos!$E$19-Datos!$C$19),Datos!$C$19+SQRT((Datos!$E$19-Datos!$C$19)*(Datos!$D$19-Datos!$C$19)*J370),Datos!$E$19-SQRT((Datos!$E$19-Datos!$C$19)*(Datos!$E$19-Datos!$D$19)*(1-J370)))</f>
        <v>43607.2619347649</v>
      </c>
      <c r="L370" s="24" t="n">
        <f aca="true">RAND()</f>
        <v>0.0176207183667167</v>
      </c>
      <c r="M370" s="25" t="n">
        <f aca="false">IF(L370&lt;=(Datos!$D$19-Datos!$C$19)/(Datos!$E$19-Datos!$C$19),Datos!$C$19+SQRT((Datos!$E$19-Datos!$C$19)*(Datos!$D$19-Datos!$C$19)*L370),Datos!$E$19-SQRT((Datos!$E$19-Datos!$C$19)*(Datos!$E$19-Datos!$D$19)*(1-L370)))</f>
        <v>31625.7637451387</v>
      </c>
      <c r="N370" s="24" t="n">
        <f aca="true">RAND()</f>
        <v>0.61459804770272</v>
      </c>
      <c r="O370" s="25" t="n">
        <f aca="false">IF(N370&lt;=(Datos!$D$19-Datos!$C$19)/(Datos!$E$19-Datos!$C$19),Datos!$C$19+SQRT((Datos!$E$19-Datos!$C$19)*(Datos!$D$19-Datos!$C$19)*N370),Datos!$E$19-SQRT((Datos!$E$19-Datos!$C$19)*(Datos!$E$19-Datos!$D$19)*(1-N370)))</f>
        <v>39601.5471230114</v>
      </c>
      <c r="P370" s="24" t="n">
        <f aca="true">RAND()</f>
        <v>0.0449519411485287</v>
      </c>
      <c r="Q370" s="26" t="n">
        <f aca="false">IF(P370&lt;=(Datos!$D$23-Datos!$C$23)/(Datos!$E$23-Datos!$C$23),Datos!$C$23+SQRT((Datos!$E$23-Datos!$C$23)*(Datos!$D$23-Datos!$C$23)*P370),Datos!$E$23-SQRT((Datos!$E$23-Datos!$C$23)*(Datos!$E$23-Datos!$D$23)*(1-P370)))</f>
        <v>0.128995192831027</v>
      </c>
      <c r="R370" s="24" t="n">
        <f aca="true">RAND()</f>
        <v>0.705177376660577</v>
      </c>
      <c r="S370" s="26" t="n">
        <f aca="false">IF(R370&lt;=(Datos!$D$24-Datos!$C$24)/(Datos!$E$24-Datos!$C$24),Datos!$C$24+SQRT((Datos!$E$24-Datos!$C$24)*(Datos!$D$24-Datos!$C$24)*R370),Datos!$E$24-SQRT((Datos!$E$24-Datos!$C$24)*(Datos!$E$24-Datos!$D$24)*(1-R370)))</f>
        <v>0.156963491540362</v>
      </c>
      <c r="T370" s="24" t="n">
        <f aca="true">RAND()</f>
        <v>0.493452622338853</v>
      </c>
      <c r="U370" s="26" t="n">
        <f aca="false">IF(T370&lt;=(Datos!$D$25-Datos!$C$25)/(Datos!$E$25-Datos!$C$25),Datos!$C$25+SQRT((Datos!$E$25-Datos!$C$25)*(Datos!$D$25-Datos!$C$25)*T370),Datos!$E$25-SQRT((Datos!$E$25-Datos!$C$25)*(Datos!$E$25-Datos!$D$25)*(1-T370)))</f>
        <v>0.182339242473747</v>
      </c>
      <c r="V370" s="24" t="n">
        <f aca="true">RAND()</f>
        <v>0.439978655596086</v>
      </c>
      <c r="W370" s="26" t="n">
        <f aca="false">IF(V370&lt;=(Datos!$D$26-Datos!$C$26)/(Datos!$E$26-Datos!$C$26),Datos!$C$26+SQRT((Datos!$E$26-Datos!$C$26)*(Datos!$D$26-Datos!$C$26)*V370),Datos!$E$26-SQRT((Datos!$E$26-Datos!$C$26)*(Datos!$E$26-Datos!$D$26)*(1-V370)))</f>
        <v>0.205727269054036</v>
      </c>
      <c r="X370" s="24" t="n">
        <f aca="true">RAND()</f>
        <v>0.508112477177342</v>
      </c>
      <c r="Y370" s="26" t="n">
        <f aca="false">IF(X370&lt;=(Datos!$D$27-Datos!$C$27)/(Datos!$E$27-Datos!$C$27),Datos!$C$27+SQRT((Datos!$E$27-Datos!$C$27)*(Datos!$D$27-Datos!$C$27)*X370),Datos!$E$27-SQRT((Datos!$E$27-Datos!$C$27)*(Datos!$E$27-Datos!$D$27)*(1-X370)))</f>
        <v>0.228461736319096</v>
      </c>
      <c r="Z370" s="24" t="n">
        <f aca="false">(1+Q370)</f>
        <v>1.12899519283103</v>
      </c>
      <c r="AA370" s="24" t="n">
        <f aca="false">Z370*(1+S370)</f>
        <v>1.30620622023007</v>
      </c>
      <c r="AB370" s="24" t="n">
        <f aca="false">AA370*(1+U370)</f>
        <v>1.54437887294132</v>
      </c>
      <c r="AC370" s="24" t="n">
        <f aca="false">AB370*(1+W370)</f>
        <v>1.86209972085628</v>
      </c>
      <c r="AD370" s="24" t="n">
        <f aca="false">AC370*(1+Y370)</f>
        <v>2.28751825628242</v>
      </c>
      <c r="AE370" s="23" t="n">
        <f aca="false">E370*Q370</f>
        <v>3929.55287894364</v>
      </c>
      <c r="AF370" s="23" t="n">
        <f aca="false">AE370*(1+S370)</f>
        <v>4546.34921901512</v>
      </c>
      <c r="AG370" s="23" t="n">
        <f aca="false">AF370*(1+U370)</f>
        <v>5375.32709163145</v>
      </c>
      <c r="AH370" s="23" t="n">
        <f aca="false">AG370*(1+W370)</f>
        <v>6481.17845446496</v>
      </c>
      <c r="AI370" s="23" t="n">
        <f aca="false">AH370*(1+Y370)</f>
        <v>7961.87973756594</v>
      </c>
      <c r="AJ370" s="25" t="n">
        <f aca="false">G370*Z370</f>
        <v>45735.1513618251</v>
      </c>
      <c r="AK370" s="25" t="n">
        <f aca="false">I370*AA370</f>
        <v>55530.5724763661</v>
      </c>
      <c r="AL370" s="25" t="n">
        <f aca="false">K370*AB370</f>
        <v>67346.1340388691</v>
      </c>
      <c r="AM370" s="25" t="n">
        <f aca="false">M370*AC370</f>
        <v>58890.3258416896</v>
      </c>
      <c r="AN370" s="25" t="n">
        <f aca="false">O370*AD370</f>
        <v>90589.2620209169</v>
      </c>
      <c r="AO370" s="25" t="n">
        <f aca="false">C370/Datos!$D$8</f>
        <v>14789.3403434466</v>
      </c>
      <c r="AP370" s="25" t="n">
        <f aca="false">AJ370-AO370</f>
        <v>30945.8110183785</v>
      </c>
      <c r="AQ370" s="25" t="n">
        <f aca="false">AK370-AO370</f>
        <v>40741.2321329195</v>
      </c>
      <c r="AR370" s="25" t="n">
        <f aca="false">AL370-AO370</f>
        <v>52556.7936954225</v>
      </c>
      <c r="AS370" s="25" t="n">
        <f aca="false">AM370-AO370</f>
        <v>44100.985498243</v>
      </c>
      <c r="AT370" s="25" t="n">
        <f aca="false">AN370-AO370</f>
        <v>75799.9216774703</v>
      </c>
      <c r="AU370" s="25" t="n">
        <f aca="false">AP370*Datos!$D$6</f>
        <v>15472.9055091893</v>
      </c>
      <c r="AV370" s="25" t="n">
        <f aca="false">AQ370*Datos!$D$6</f>
        <v>20370.6160664598</v>
      </c>
      <c r="AW370" s="25" t="n">
        <f aca="false">AR370*Datos!$D$6</f>
        <v>26278.3968477112</v>
      </c>
      <c r="AX370" s="25" t="n">
        <f aca="false">AS370*Datos!$D$6</f>
        <v>22050.4927491215</v>
      </c>
      <c r="AY370" s="25" t="n">
        <f aca="false">AT370*Datos!$D$6</f>
        <v>37899.9608387351</v>
      </c>
      <c r="AZ370" s="25" t="n">
        <f aca="false">AJ370-AU370-AE370</f>
        <v>26332.6929736922</v>
      </c>
      <c r="BA370" s="25" t="n">
        <f aca="false">AK370-AV370-AF370</f>
        <v>30613.6071908912</v>
      </c>
      <c r="BB370" s="25" t="n">
        <f aca="false">AL370-AW370-AG370</f>
        <v>35692.4100995264</v>
      </c>
      <c r="BC370" s="25" t="n">
        <f aca="false">AM370-AX370-AH370</f>
        <v>30358.6546381031</v>
      </c>
      <c r="BD370" s="25" t="n">
        <f aca="false">AN370-AY370-AI370</f>
        <v>44727.4214446158</v>
      </c>
      <c r="BE370" s="25" t="n">
        <f aca="false">AZ370/Z370</f>
        <v>23324.0080568114</v>
      </c>
      <c r="BF370" s="25" t="n">
        <f aca="false">BA370/AA370</f>
        <v>23437.0398155806</v>
      </c>
      <c r="BG370" s="25" t="n">
        <f aca="false">BB370/AB370</f>
        <v>23111.1748061854</v>
      </c>
      <c r="BH370" s="25" t="n">
        <f aca="false">BC370/AC370</f>
        <v>16303.4526551257</v>
      </c>
      <c r="BI370" s="25" t="n">
        <f aca="false">BD370/AD370</f>
        <v>19552.8150744926</v>
      </c>
      <c r="BJ370" s="25" t="n">
        <f aca="false">E370*AD370</f>
        <v>69684.1777769617</v>
      </c>
      <c r="BK370" s="25" t="n">
        <f aca="false">0.2*C370*AD370</f>
        <v>33830.8860340081</v>
      </c>
      <c r="BL370" s="25" t="n">
        <f aca="false">BJ370+BK370</f>
        <v>103515.06381097</v>
      </c>
      <c r="BM370" s="25" t="n">
        <f aca="false">BK370*Datos!$D$6</f>
        <v>16915.4430170041</v>
      </c>
      <c r="BN370" s="25" t="n">
        <f aca="false">BL370-BM370</f>
        <v>86599.6207939657</v>
      </c>
      <c r="BO370" s="25" t="n">
        <f aca="false">BN370/AD370</f>
        <v>37857.4555880066</v>
      </c>
      <c r="BP370" s="25" t="n">
        <f aca="false">-(C370+E370)</f>
        <v>-104409.487133516</v>
      </c>
      <c r="BQ370" s="25" t="n">
        <f aca="false">BE370</f>
        <v>23324.0080568114</v>
      </c>
      <c r="BR370" s="25" t="n">
        <f aca="false">BF370</f>
        <v>23437.0398155806</v>
      </c>
      <c r="BS370" s="25" t="n">
        <f aca="false">BG370</f>
        <v>23111.1748061854</v>
      </c>
      <c r="BT370" s="25" t="n">
        <f aca="false">BH370</f>
        <v>16303.4526551257</v>
      </c>
      <c r="BU370" s="25" t="n">
        <f aca="false">BI370+BO370</f>
        <v>57410.2706624991</v>
      </c>
      <c r="BV370" s="27" t="n">
        <f aca="false">IFERROR(IRR(BP370:BU370,0.1),NA())*100</f>
        <v>10.1021211924557</v>
      </c>
    </row>
    <row r="371" customFormat="false" ht="15" hidden="false" customHeight="true" outlineLevel="0" collapsed="false">
      <c r="A371" s="23" t="n">
        <v>370</v>
      </c>
      <c r="B371" s="24" t="n">
        <f aca="true">RAND()</f>
        <v>0.497023346415083</v>
      </c>
      <c r="C371" s="25" t="n">
        <f aca="false">IF(B371&lt;=(Datos!$D$14-Datos!$C$14)/(Datos!$E$14-Datos!$C$14),Datos!$C$14+SQRT((Datos!$E$14-Datos!$C$14)*(Datos!$D$14-Datos!$C$14)*B371),Datos!$E$14-SQRT((Datos!$E$14-Datos!$C$14)*(Datos!$E$14-Datos!$D$14)*(1-B371)))</f>
        <v>75432.2979442134</v>
      </c>
      <c r="D371" s="24" t="n">
        <f aca="true">RAND()</f>
        <v>0.499896718184197</v>
      </c>
      <c r="E371" s="25" t="n">
        <f aca="false">IF(D371&lt;=(Datos!$D$15-Datos!$C$15)/(Datos!$E$15-Datos!$C$15),Datos!$C$15+SQRT((Datos!$E$15-Datos!$C$15)*(Datos!$D$15-Datos!$C$15)*D371),Datos!$E$15-SQRT((Datos!$E$15-Datos!$C$15)*(Datos!$E$15-Datos!$D$15)*(1-D371)))</f>
        <v>31338.8515615785</v>
      </c>
      <c r="F371" s="24" t="n">
        <f aca="true">RAND()</f>
        <v>0.271842180823442</v>
      </c>
      <c r="G371" s="25" t="n">
        <f aca="false">IF(F371&lt;=(Datos!$D$19-Datos!$C$19)/(Datos!$E$19-Datos!$C$19),Datos!$C$19+SQRT((Datos!$E$19-Datos!$C$19)*(Datos!$D$19-Datos!$C$19)*F371),Datos!$E$19-SQRT((Datos!$E$19-Datos!$C$19)*(Datos!$E$19-Datos!$D$19)*(1-F371)))</f>
        <v>36385.6344339084</v>
      </c>
      <c r="H371" s="24" t="n">
        <f aca="true">RAND()</f>
        <v>0.376175676800622</v>
      </c>
      <c r="I371" s="25" t="n">
        <f aca="false">IF(H371&lt;=(Datos!$D$19-Datos!$C$19)/(Datos!$E$19-Datos!$C$19),Datos!$C$19+SQRT((Datos!$E$19-Datos!$C$19)*(Datos!$D$19-Datos!$C$19)*H371),Datos!$E$19-SQRT((Datos!$E$19-Datos!$C$19)*(Datos!$E$19-Datos!$D$19)*(1-H371)))</f>
        <v>37511.7475676498</v>
      </c>
      <c r="J371" s="24" t="n">
        <f aca="true">RAND()</f>
        <v>0.816240901599473</v>
      </c>
      <c r="K371" s="25" t="n">
        <f aca="false">IF(J371&lt;=(Datos!$D$19-Datos!$C$19)/(Datos!$E$19-Datos!$C$19),Datos!$C$19+SQRT((Datos!$E$19-Datos!$C$19)*(Datos!$D$19-Datos!$C$19)*J371),Datos!$E$19-SQRT((Datos!$E$19-Datos!$C$19)*(Datos!$E$19-Datos!$D$19)*(1-J371)))</f>
        <v>41287.5974921839</v>
      </c>
      <c r="L371" s="24" t="n">
        <f aca="true">RAND()</f>
        <v>0.155329032312455</v>
      </c>
      <c r="M371" s="25" t="n">
        <f aca="false">IF(L371&lt;=(Datos!$D$19-Datos!$C$19)/(Datos!$E$19-Datos!$C$19),Datos!$C$19+SQRT((Datos!$E$19-Datos!$C$19)*(Datos!$D$19-Datos!$C$19)*L371),Datos!$E$19-SQRT((Datos!$E$19-Datos!$C$19)*(Datos!$E$19-Datos!$D$19)*(1-L371)))</f>
        <v>34826.9405265518</v>
      </c>
      <c r="N371" s="24" t="n">
        <f aca="true">RAND()</f>
        <v>0.301678914528328</v>
      </c>
      <c r="O371" s="25" t="n">
        <f aca="false">IF(N371&lt;=(Datos!$D$19-Datos!$C$19)/(Datos!$E$19-Datos!$C$19),Datos!$C$19+SQRT((Datos!$E$19-Datos!$C$19)*(Datos!$D$19-Datos!$C$19)*N371),Datos!$E$19-SQRT((Datos!$E$19-Datos!$C$19)*(Datos!$E$19-Datos!$D$19)*(1-N371)))</f>
        <v>36726.948578609</v>
      </c>
      <c r="P371" s="24" t="n">
        <f aca="true">RAND()</f>
        <v>0.973521485911395</v>
      </c>
      <c r="Q371" s="26" t="n">
        <f aca="false">IF(P371&lt;=(Datos!$D$23-Datos!$C$23)/(Datos!$E$23-Datos!$C$23),Datos!$C$23+SQRT((Datos!$E$23-Datos!$C$23)*(Datos!$D$23-Datos!$C$23)*P371),Datos!$E$23-SQRT((Datos!$E$23-Datos!$C$23)*(Datos!$E$23-Datos!$D$23)*(1-P371)))</f>
        <v>0.173096281772879</v>
      </c>
      <c r="R371" s="24" t="n">
        <f aca="true">RAND()</f>
        <v>0.805372123067394</v>
      </c>
      <c r="S371" s="26" t="n">
        <f aca="false">IF(R371&lt;=(Datos!$D$24-Datos!$C$24)/(Datos!$E$24-Datos!$C$24),Datos!$C$24+SQRT((Datos!$E$24-Datos!$C$24)*(Datos!$D$24-Datos!$C$24)*R371),Datos!$E$24-SQRT((Datos!$E$24-Datos!$C$24)*(Datos!$E$24-Datos!$D$24)*(1-R371)))</f>
        <v>0.161282890755282</v>
      </c>
      <c r="T371" s="24" t="n">
        <f aca="true">RAND()</f>
        <v>0.575804871574553</v>
      </c>
      <c r="U371" s="26" t="n">
        <f aca="false">IF(T371&lt;=(Datos!$D$25-Datos!$C$25)/(Datos!$E$25-Datos!$C$25),Datos!$C$25+SQRT((Datos!$E$25-Datos!$C$25)*(Datos!$D$25-Datos!$C$25)*T371),Datos!$E$25-SQRT((Datos!$E$25-Datos!$C$25)*(Datos!$E$25-Datos!$D$25)*(1-T371)))</f>
        <v>0.185536303744502</v>
      </c>
      <c r="V371" s="24" t="n">
        <f aca="true">RAND()</f>
        <v>0.194404126540901</v>
      </c>
      <c r="W371" s="26" t="n">
        <f aca="false">IF(V371&lt;=(Datos!$D$26-Datos!$C$26)/(Datos!$E$26-Datos!$C$26),Datos!$C$26+SQRT((Datos!$E$26-Datos!$C$26)*(Datos!$D$26-Datos!$C$26)*V371),Datos!$E$26-SQRT((Datos!$E$26-Datos!$C$26)*(Datos!$E$26-Datos!$D$26)*(1-V371)))</f>
        <v>0.196497447595227</v>
      </c>
      <c r="X371" s="24" t="n">
        <f aca="true">RAND()</f>
        <v>0.727015195757239</v>
      </c>
      <c r="Y371" s="26" t="n">
        <f aca="false">IF(X371&lt;=(Datos!$D$27-Datos!$C$27)/(Datos!$E$27-Datos!$C$27),Datos!$C$27+SQRT((Datos!$E$27-Datos!$C$27)*(Datos!$D$27-Datos!$C$27)*X371),Datos!$E$27-SQRT((Datos!$E$27-Datos!$C$27)*(Datos!$E$27-Datos!$D$27)*(1-X371)))</f>
        <v>0.241605756383139</v>
      </c>
      <c r="Z371" s="24" t="n">
        <f aca="false">(1+Q371)</f>
        <v>1.17309628177288</v>
      </c>
      <c r="AA371" s="24" t="n">
        <f aca="false">Z371*(1+S371)</f>
        <v>1.36229664123148</v>
      </c>
      <c r="AB371" s="24" t="n">
        <f aca="false">AA371*(1+U371)</f>
        <v>1.61505212464912</v>
      </c>
      <c r="AC371" s="24" t="n">
        <f aca="false">AB371*(1+W371)</f>
        <v>1.93240574487592</v>
      </c>
      <c r="AD371" s="24" t="n">
        <f aca="false">AC371*(1+Y371)</f>
        <v>2.39928609650579</v>
      </c>
      <c r="AE371" s="23" t="n">
        <f aca="false">E371*Q371</f>
        <v>5424.63868034141</v>
      </c>
      <c r="AF371" s="23" t="n">
        <f aca="false">AE371*(1+S371)</f>
        <v>6299.5400880098</v>
      </c>
      <c r="AG371" s="23" t="n">
        <f aca="false">AF371*(1+U371)</f>
        <v>7468.33347122945</v>
      </c>
      <c r="AH371" s="23" t="n">
        <f aca="false">AG371*(1+W371)</f>
        <v>8935.84193611604</v>
      </c>
      <c r="AI371" s="23" t="n">
        <f aca="false">AH371*(1+Y371)</f>
        <v>11094.7927860115</v>
      </c>
      <c r="AJ371" s="25" t="n">
        <f aca="false">G371*Z371</f>
        <v>42683.8524643651</v>
      </c>
      <c r="AK371" s="25" t="n">
        <f aca="false">I371*AA371</f>
        <v>51102.1277181326</v>
      </c>
      <c r="AL371" s="25" t="n">
        <f aca="false">K371*AB371</f>
        <v>66681.6220514092</v>
      </c>
      <c r="AM371" s="25" t="n">
        <f aca="false">M371*AC371</f>
        <v>67299.7799499607</v>
      </c>
      <c r="AN371" s="25" t="n">
        <f aca="false">O371*AD371</f>
        <v>88118.4570917396</v>
      </c>
      <c r="AO371" s="25" t="n">
        <f aca="false">C371/Datos!$D$8</f>
        <v>15086.4595888427</v>
      </c>
      <c r="AP371" s="25" t="n">
        <f aca="false">AJ371-AO371</f>
        <v>27597.3928755224</v>
      </c>
      <c r="AQ371" s="25" t="n">
        <f aca="false">AK371-AO371</f>
        <v>36015.6681292899</v>
      </c>
      <c r="AR371" s="25" t="n">
        <f aca="false">AL371-AO371</f>
        <v>51595.1624625666</v>
      </c>
      <c r="AS371" s="25" t="n">
        <f aca="false">AM371-AO371</f>
        <v>52213.3203611181</v>
      </c>
      <c r="AT371" s="25" t="n">
        <f aca="false">AN371-AO371</f>
        <v>73031.9975028969</v>
      </c>
      <c r="AU371" s="25" t="n">
        <f aca="false">AP371*Datos!$D$6</f>
        <v>13798.6964377612</v>
      </c>
      <c r="AV371" s="25" t="n">
        <f aca="false">AQ371*Datos!$D$6</f>
        <v>18007.834064645</v>
      </c>
      <c r="AW371" s="25" t="n">
        <f aca="false">AR371*Datos!$D$6</f>
        <v>25797.5812312833</v>
      </c>
      <c r="AX371" s="25" t="n">
        <f aca="false">AS371*Datos!$D$6</f>
        <v>26106.660180559</v>
      </c>
      <c r="AY371" s="25" t="n">
        <f aca="false">AT371*Datos!$D$6</f>
        <v>36515.9987514484</v>
      </c>
      <c r="AZ371" s="25" t="n">
        <f aca="false">AJ371-AU371-AE371</f>
        <v>23460.5173462625</v>
      </c>
      <c r="BA371" s="25" t="n">
        <f aca="false">AK371-AV371-AF371</f>
        <v>26794.7535654778</v>
      </c>
      <c r="BB371" s="25" t="n">
        <f aca="false">AL371-AW371-AG371</f>
        <v>33415.7073488965</v>
      </c>
      <c r="BC371" s="25" t="n">
        <f aca="false">AM371-AX371-AH371</f>
        <v>32257.2778332857</v>
      </c>
      <c r="BD371" s="25" t="n">
        <f aca="false">AN371-AY371-AI371</f>
        <v>40507.6655542796</v>
      </c>
      <c r="BE371" s="25" t="n">
        <f aca="false">AZ371/Z371</f>
        <v>19998.799510989</v>
      </c>
      <c r="BF371" s="25" t="n">
        <f aca="false">BA371/AA371</f>
        <v>19668.8098278331</v>
      </c>
      <c r="BG371" s="25" t="n">
        <f aca="false">BB371/AB371</f>
        <v>20690.1726816751</v>
      </c>
      <c r="BH371" s="25" t="n">
        <f aca="false">BC371/AC371</f>
        <v>16692.8078737196</v>
      </c>
      <c r="BI371" s="25" t="n">
        <f aca="false">BD371/AD371</f>
        <v>16883.2160588406</v>
      </c>
      <c r="BJ371" s="25" t="n">
        <f aca="false">E371*AD371</f>
        <v>75190.8708321542</v>
      </c>
      <c r="BK371" s="25" t="n">
        <f aca="false">0.2*C371*AD371</f>
        <v>36196.7327370067</v>
      </c>
      <c r="BL371" s="25" t="n">
        <f aca="false">BJ371+BK371</f>
        <v>111387.603569161</v>
      </c>
      <c r="BM371" s="25" t="n">
        <f aca="false">BK371*Datos!$D$6</f>
        <v>18098.3663685034</v>
      </c>
      <c r="BN371" s="25" t="n">
        <f aca="false">BL371-BM371</f>
        <v>93289.2372006575</v>
      </c>
      <c r="BO371" s="25" t="n">
        <f aca="false">BN371/AD371</f>
        <v>38882.0813559999</v>
      </c>
      <c r="BP371" s="25" t="n">
        <f aca="false">-(C371+E371)</f>
        <v>-106771.149505792</v>
      </c>
      <c r="BQ371" s="25" t="n">
        <f aca="false">BE371</f>
        <v>19998.799510989</v>
      </c>
      <c r="BR371" s="25" t="n">
        <f aca="false">BF371</f>
        <v>19668.8098278331</v>
      </c>
      <c r="BS371" s="25" t="n">
        <f aca="false">BG371</f>
        <v>20690.1726816751</v>
      </c>
      <c r="BT371" s="25" t="n">
        <f aca="false">BH371</f>
        <v>16692.8078737196</v>
      </c>
      <c r="BU371" s="25" t="n">
        <f aca="false">BI371+BO371</f>
        <v>55765.2974148405</v>
      </c>
      <c r="BV371" s="27" t="n">
        <f aca="false">IFERROR(IRR(BP371:BU371,0.1),NA())*100</f>
        <v>6.5456705711379</v>
      </c>
    </row>
    <row r="372" customFormat="false" ht="15" hidden="false" customHeight="true" outlineLevel="0" collapsed="false">
      <c r="A372" s="23" t="n">
        <v>371</v>
      </c>
      <c r="B372" s="24" t="n">
        <f aca="true">RAND()</f>
        <v>0.79701163454652</v>
      </c>
      <c r="C372" s="25" t="n">
        <f aca="false">IF(B372&lt;=(Datos!$D$14-Datos!$C$14)/(Datos!$E$14-Datos!$C$14),Datos!$C$14+SQRT((Datos!$E$14-Datos!$C$14)*(Datos!$D$14-Datos!$C$14)*B372),Datos!$E$14-SQRT((Datos!$E$14-Datos!$C$14)*(Datos!$E$14-Datos!$D$14)*(1-B372)))</f>
        <v>84392.7568563767</v>
      </c>
      <c r="D372" s="24" t="n">
        <f aca="true">RAND()</f>
        <v>0.569502954882679</v>
      </c>
      <c r="E372" s="25" t="n">
        <f aca="false">IF(D372&lt;=(Datos!$D$15-Datos!$C$15)/(Datos!$E$15-Datos!$C$15),Datos!$C$15+SQRT((Datos!$E$15-Datos!$C$15)*(Datos!$D$15-Datos!$C$15)*D372),Datos!$E$15-SQRT((Datos!$E$15-Datos!$C$15)*(Datos!$E$15-Datos!$D$15)*(1-D372)))</f>
        <v>31964.1704368747</v>
      </c>
      <c r="F372" s="24" t="n">
        <f aca="true">RAND()</f>
        <v>0.922567313631586</v>
      </c>
      <c r="G372" s="25" t="n">
        <f aca="false">IF(F372&lt;=(Datos!$D$19-Datos!$C$19)/(Datos!$E$19-Datos!$C$19),Datos!$C$19+SQRT((Datos!$E$19-Datos!$C$19)*(Datos!$D$19-Datos!$C$19)*F372),Datos!$E$19-SQRT((Datos!$E$19-Datos!$C$19)*(Datos!$E$19-Datos!$D$19)*(1-F372)))</f>
        <v>42590.1345519654</v>
      </c>
      <c r="H372" s="24" t="n">
        <f aca="true">RAND()</f>
        <v>0.966197672240472</v>
      </c>
      <c r="I372" s="25" t="n">
        <f aca="false">IF(H372&lt;=(Datos!$D$19-Datos!$C$19)/(Datos!$E$19-Datos!$C$19),Datos!$C$19+SQRT((Datos!$E$19-Datos!$C$19)*(Datos!$D$19-Datos!$C$19)*H372),Datos!$E$19-SQRT((Datos!$E$19-Datos!$C$19)*(Datos!$E$19-Datos!$D$19)*(1-H372)))</f>
        <v>43407.7768429129</v>
      </c>
      <c r="J372" s="24" t="n">
        <f aca="true">RAND()</f>
        <v>0.0395133719280025</v>
      </c>
      <c r="K372" s="25" t="n">
        <f aca="false">IF(J372&lt;=(Datos!$D$19-Datos!$C$19)/(Datos!$E$19-Datos!$C$19),Datos!$C$19+SQRT((Datos!$E$19-Datos!$C$19)*(Datos!$D$19-Datos!$C$19)*J372),Datos!$E$19-SQRT((Datos!$E$19-Datos!$C$19)*(Datos!$E$19-Datos!$D$19)*(1-J372)))</f>
        <v>32434.5442672501</v>
      </c>
      <c r="L372" s="24" t="n">
        <f aca="true">RAND()</f>
        <v>0.249558556364609</v>
      </c>
      <c r="M372" s="25" t="n">
        <f aca="false">IF(L372&lt;=(Datos!$D$19-Datos!$C$19)/(Datos!$E$19-Datos!$C$19),Datos!$C$19+SQRT((Datos!$E$19-Datos!$C$19)*(Datos!$D$19-Datos!$C$19)*L372),Datos!$E$19-SQRT((Datos!$E$19-Datos!$C$19)*(Datos!$E$19-Datos!$D$19)*(1-L372)))</f>
        <v>36118.3154098732</v>
      </c>
      <c r="N372" s="24" t="n">
        <f aca="true">RAND()</f>
        <v>0.902359165421907</v>
      </c>
      <c r="O372" s="25" t="n">
        <f aca="false">IF(N372&lt;=(Datos!$D$19-Datos!$C$19)/(Datos!$E$19-Datos!$C$19),Datos!$C$19+SQRT((Datos!$E$19-Datos!$C$19)*(Datos!$D$19-Datos!$C$19)*N372),Datos!$E$19-SQRT((Datos!$E$19-Datos!$C$19)*(Datos!$E$19-Datos!$D$19)*(1-N372)))</f>
        <v>42293.8842239555</v>
      </c>
      <c r="P372" s="24" t="n">
        <f aca="true">RAND()</f>
        <v>0.413762363388648</v>
      </c>
      <c r="Q372" s="26" t="n">
        <f aca="false">IF(P372&lt;=(Datos!$D$23-Datos!$C$23)/(Datos!$E$23-Datos!$C$23),Datos!$C$23+SQRT((Datos!$E$23-Datos!$C$23)*(Datos!$D$23-Datos!$C$23)*P372),Datos!$E$23-SQRT((Datos!$E$23-Datos!$C$23)*(Datos!$E$23-Datos!$D$23)*(1-P372)))</f>
        <v>0.147290515826924</v>
      </c>
      <c r="R372" s="24" t="n">
        <f aca="true">RAND()</f>
        <v>0.35564274632405</v>
      </c>
      <c r="S372" s="26" t="n">
        <f aca="false">IF(R372&lt;=(Datos!$D$24-Datos!$C$24)/(Datos!$E$24-Datos!$C$24),Datos!$C$24+SQRT((Datos!$E$24-Datos!$C$24)*(Datos!$D$24-Datos!$C$24)*R372),Datos!$E$24-SQRT((Datos!$E$24-Datos!$C$24)*(Datos!$E$24-Datos!$D$24)*(1-R372)))</f>
        <v>0.145301322957175</v>
      </c>
      <c r="T372" s="24" t="n">
        <f aca="true">RAND()</f>
        <v>0.337736059794528</v>
      </c>
      <c r="U372" s="26" t="n">
        <f aca="false">IF(T372&lt;=(Datos!$D$25-Datos!$C$25)/(Datos!$E$25-Datos!$C$25),Datos!$C$25+SQRT((Datos!$E$25-Datos!$C$25)*(Datos!$D$25-Datos!$C$25)*T372),Datos!$E$25-SQRT((Datos!$E$25-Datos!$C$25)*(Datos!$E$25-Datos!$D$25)*(1-T372)))</f>
        <v>0.176631667720376</v>
      </c>
      <c r="V372" s="24" t="n">
        <f aca="true">RAND()</f>
        <v>0.964797185508963</v>
      </c>
      <c r="W372" s="26" t="n">
        <f aca="false">IF(V372&lt;=(Datos!$D$26-Datos!$C$26)/(Datos!$E$26-Datos!$C$26),Datos!$C$26+SQRT((Datos!$E$26-Datos!$C$26)*(Datos!$D$26-Datos!$C$26)*V372),Datos!$E$26-SQRT((Datos!$E$26-Datos!$C$26)*(Datos!$E$26-Datos!$D$26)*(1-V372)))</f>
        <v>0.238900006724388</v>
      </c>
      <c r="X372" s="24" t="n">
        <f aca="true">RAND()</f>
        <v>0.397111802555296</v>
      </c>
      <c r="Y372" s="26" t="n">
        <f aca="false">IF(X372&lt;=(Datos!$D$27-Datos!$C$27)/(Datos!$E$27-Datos!$C$27),Datos!$C$27+SQRT((Datos!$E$27-Datos!$C$27)*(Datos!$D$27-Datos!$C$27)*X372),Datos!$E$27-SQRT((Datos!$E$27-Datos!$C$27)*(Datos!$E$27-Datos!$D$27)*(1-X372)))</f>
        <v>0.222942167354504</v>
      </c>
      <c r="Z372" s="24" t="n">
        <f aca="false">(1+Q372)</f>
        <v>1.14729051582692</v>
      </c>
      <c r="AA372" s="24" t="n">
        <f aca="false">Z372*(1+S372)</f>
        <v>1.3139933455928</v>
      </c>
      <c r="AB372" s="24" t="n">
        <f aca="false">AA372*(1+U372)</f>
        <v>1.54608618159833</v>
      </c>
      <c r="AC372" s="24" t="n">
        <f aca="false">AB372*(1+W372)</f>
        <v>1.91544618077865</v>
      </c>
      <c r="AD372" s="24" t="n">
        <f aca="false">AC372*(1+Y372)</f>
        <v>2.34247990377235</v>
      </c>
      <c r="AE372" s="23" t="n">
        <f aca="false">E372*Q372</f>
        <v>4708.01915162698</v>
      </c>
      <c r="AF372" s="23" t="n">
        <f aca="false">AE372*(1+S372)</f>
        <v>5392.1005628661</v>
      </c>
      <c r="AG372" s="23" t="n">
        <f aca="false">AF372*(1+U372)</f>
        <v>6344.51627780111</v>
      </c>
      <c r="AH372" s="23" t="n">
        <f aca="false">AG372*(1+W372)</f>
        <v>7860.22125923079</v>
      </c>
      <c r="AI372" s="23" t="n">
        <f aca="false">AH372*(1+Y372)</f>
        <v>9612.59602264965</v>
      </c>
      <c r="AJ372" s="25" t="n">
        <f aca="false">G372*Z372</f>
        <v>48863.2574392624</v>
      </c>
      <c r="AK372" s="25" t="n">
        <f aca="false">I372*AA372</f>
        <v>57037.5299185645</v>
      </c>
      <c r="AL372" s="25" t="n">
        <f aca="false">K372*AB372</f>
        <v>50146.6006980346</v>
      </c>
      <c r="AM372" s="25" t="n">
        <f aca="false">M372*AC372</f>
        <v>69182.6893080003</v>
      </c>
      <c r="AN372" s="25" t="n">
        <f aca="false">O372*AD372</f>
        <v>99072.5738470902</v>
      </c>
      <c r="AO372" s="25" t="n">
        <f aca="false">C372/Datos!$D$8</f>
        <v>16878.5513712753</v>
      </c>
      <c r="AP372" s="25" t="n">
        <f aca="false">AJ372-AO372</f>
        <v>31984.7060679871</v>
      </c>
      <c r="AQ372" s="25" t="n">
        <f aca="false">AK372-AO372</f>
        <v>40158.9785472892</v>
      </c>
      <c r="AR372" s="25" t="n">
        <f aca="false">AL372-AO372</f>
        <v>33268.0493267593</v>
      </c>
      <c r="AS372" s="25" t="n">
        <f aca="false">AM372-AO372</f>
        <v>52304.1379367249</v>
      </c>
      <c r="AT372" s="25" t="n">
        <f aca="false">AN372-AO372</f>
        <v>82194.0224758149</v>
      </c>
      <c r="AU372" s="25" t="n">
        <f aca="false">AP372*Datos!$D$6</f>
        <v>15992.3530339936</v>
      </c>
      <c r="AV372" s="25" t="n">
        <f aca="false">AQ372*Datos!$D$6</f>
        <v>20079.4892736446</v>
      </c>
      <c r="AW372" s="25" t="n">
        <f aca="false">AR372*Datos!$D$6</f>
        <v>16634.0246633797</v>
      </c>
      <c r="AX372" s="25" t="n">
        <f aca="false">AS372*Datos!$D$6</f>
        <v>26152.0689683625</v>
      </c>
      <c r="AY372" s="25" t="n">
        <f aca="false">AT372*Datos!$D$6</f>
        <v>41097.0112379074</v>
      </c>
      <c r="AZ372" s="25" t="n">
        <f aca="false">AJ372-AU372-AE372</f>
        <v>28162.8852536419</v>
      </c>
      <c r="BA372" s="25" t="n">
        <f aca="false">AK372-AV372-AF372</f>
        <v>31565.9400820538</v>
      </c>
      <c r="BB372" s="25" t="n">
        <f aca="false">AL372-AW372-AG372</f>
        <v>27168.0597568539</v>
      </c>
      <c r="BC372" s="25" t="n">
        <f aca="false">AM372-AX372-AH372</f>
        <v>35170.399080407</v>
      </c>
      <c r="BD372" s="25" t="n">
        <f aca="false">AN372-AY372-AI372</f>
        <v>48362.9665865331</v>
      </c>
      <c r="BE372" s="25" t="n">
        <f aca="false">AZ372/Z372</f>
        <v>24547.3006750545</v>
      </c>
      <c r="BF372" s="25" t="n">
        <f aca="false">BA372/AA372</f>
        <v>24022.9071082648</v>
      </c>
      <c r="BG372" s="25" t="n">
        <f aca="false">BB372/AB372</f>
        <v>17572.1509448897</v>
      </c>
      <c r="BH372" s="25" t="n">
        <f aca="false">BC372/AC372</f>
        <v>18361.4655600033</v>
      </c>
      <c r="BI372" s="25" t="n">
        <f aca="false">BD372/AD372</f>
        <v>20646.0539997158</v>
      </c>
      <c r="BJ372" s="25" t="n">
        <f aca="false">E372*AD372</f>
        <v>74875.4268891334</v>
      </c>
      <c r="BK372" s="25" t="n">
        <f aca="false">0.2*C372*AD372</f>
        <v>39537.6673920018</v>
      </c>
      <c r="BL372" s="25" t="n">
        <f aca="false">BJ372+BK372</f>
        <v>114413.094281135</v>
      </c>
      <c r="BM372" s="25" t="n">
        <f aca="false">BK372*Datos!$D$6</f>
        <v>19768.8336960009</v>
      </c>
      <c r="BN372" s="25" t="n">
        <f aca="false">BL372-BM372</f>
        <v>94644.2605851342</v>
      </c>
      <c r="BO372" s="25" t="n">
        <f aca="false">BN372/AD372</f>
        <v>40403.4461225124</v>
      </c>
      <c r="BP372" s="25" t="n">
        <f aca="false">-(C372+E372)</f>
        <v>-116356.927293251</v>
      </c>
      <c r="BQ372" s="25" t="n">
        <f aca="false">BE372</f>
        <v>24547.3006750545</v>
      </c>
      <c r="BR372" s="25" t="n">
        <f aca="false">BF372</f>
        <v>24022.9071082648</v>
      </c>
      <c r="BS372" s="25" t="n">
        <f aca="false">BG372</f>
        <v>17572.1509448897</v>
      </c>
      <c r="BT372" s="25" t="n">
        <f aca="false">BH372</f>
        <v>18361.4655600033</v>
      </c>
      <c r="BU372" s="25" t="n">
        <f aca="false">BI372+BO372</f>
        <v>61049.5001222282</v>
      </c>
      <c r="BV372" s="27" t="n">
        <f aca="false">IFERROR(IRR(BP372:BU372,0.1),NA())*100</f>
        <v>6.84535441416545</v>
      </c>
    </row>
    <row r="373" customFormat="false" ht="15" hidden="false" customHeight="true" outlineLevel="0" collapsed="false">
      <c r="A373" s="23" t="n">
        <v>372</v>
      </c>
      <c r="B373" s="24" t="n">
        <f aca="true">RAND()</f>
        <v>0.287187211325287</v>
      </c>
      <c r="C373" s="25" t="n">
        <f aca="false">IF(B373&lt;=(Datos!$D$14-Datos!$C$14)/(Datos!$E$14-Datos!$C$14),Datos!$C$14+SQRT((Datos!$E$14-Datos!$C$14)*(Datos!$D$14-Datos!$C$14)*B373),Datos!$E$14-SQRT((Datos!$E$14-Datos!$C$14)*(Datos!$E$14-Datos!$D$14)*(1-B373)))</f>
        <v>70753.1993816477</v>
      </c>
      <c r="D373" s="24" t="n">
        <f aca="true">RAND()</f>
        <v>0.918105004246916</v>
      </c>
      <c r="E373" s="25" t="n">
        <f aca="false">IF(D373&lt;=(Datos!$D$15-Datos!$C$15)/(Datos!$E$15-Datos!$C$15),Datos!$C$15+SQRT((Datos!$E$15-Datos!$C$15)*(Datos!$D$15-Datos!$C$15)*D373),Datos!$E$15-SQRT((Datos!$E$15-Datos!$C$15)*(Datos!$E$15-Datos!$D$15)*(1-D373)))</f>
        <v>36495.1106489701</v>
      </c>
      <c r="F373" s="24" t="n">
        <f aca="true">RAND()</f>
        <v>0.68964364409475</v>
      </c>
      <c r="G373" s="25" t="n">
        <f aca="false">IF(F373&lt;=(Datos!$D$19-Datos!$C$19)/(Datos!$E$19-Datos!$C$19),Datos!$C$19+SQRT((Datos!$E$19-Datos!$C$19)*(Datos!$D$19-Datos!$C$19)*F373),Datos!$E$19-SQRT((Datos!$E$19-Datos!$C$19)*(Datos!$E$19-Datos!$D$19)*(1-F373)))</f>
        <v>40175.4039865608</v>
      </c>
      <c r="H373" s="24" t="n">
        <f aca="true">RAND()</f>
        <v>0.332527680758812</v>
      </c>
      <c r="I373" s="25" t="n">
        <f aca="false">IF(H373&lt;=(Datos!$D$19-Datos!$C$19)/(Datos!$E$19-Datos!$C$19),Datos!$C$19+SQRT((Datos!$E$19-Datos!$C$19)*(Datos!$D$19-Datos!$C$19)*H373),Datos!$E$19-SQRT((Datos!$E$19-Datos!$C$19)*(Datos!$E$19-Datos!$D$19)*(1-H373)))</f>
        <v>37062.5174062668</v>
      </c>
      <c r="J373" s="24" t="n">
        <f aca="true">RAND()</f>
        <v>0.119386231018448</v>
      </c>
      <c r="K373" s="25" t="n">
        <f aca="false">IF(J373&lt;=(Datos!$D$19-Datos!$C$19)/(Datos!$E$19-Datos!$C$19),Datos!$C$19+SQRT((Datos!$E$19-Datos!$C$19)*(Datos!$D$19-Datos!$C$19)*J373),Datos!$E$19-SQRT((Datos!$E$19-Datos!$C$19)*(Datos!$E$19-Datos!$D$19)*(1-J373)))</f>
        <v>34231.7767725587</v>
      </c>
      <c r="L373" s="24" t="n">
        <f aca="true">RAND()</f>
        <v>0.685113907685082</v>
      </c>
      <c r="M373" s="25" t="n">
        <f aca="false">IF(L373&lt;=(Datos!$D$19-Datos!$C$19)/(Datos!$E$19-Datos!$C$19),Datos!$C$19+SQRT((Datos!$E$19-Datos!$C$19)*(Datos!$D$19-Datos!$C$19)*L373),Datos!$E$19-SQRT((Datos!$E$19-Datos!$C$19)*(Datos!$E$19-Datos!$D$19)*(1-L373)))</f>
        <v>40140.3233725258</v>
      </c>
      <c r="N373" s="24" t="n">
        <f aca="true">RAND()</f>
        <v>0.579018565139181</v>
      </c>
      <c r="O373" s="25" t="n">
        <f aca="false">IF(N373&lt;=(Datos!$D$19-Datos!$C$19)/(Datos!$E$19-Datos!$C$19),Datos!$C$19+SQRT((Datos!$E$19-Datos!$C$19)*(Datos!$D$19-Datos!$C$19)*N373),Datos!$E$19-SQRT((Datos!$E$19-Datos!$C$19)*(Datos!$E$19-Datos!$D$19)*(1-N373)))</f>
        <v>39319.4841472518</v>
      </c>
      <c r="P373" s="24" t="n">
        <f aca="true">RAND()</f>
        <v>0.0554792848799064</v>
      </c>
      <c r="Q373" s="26" t="n">
        <f aca="false">IF(P373&lt;=(Datos!$D$23-Datos!$C$23)/(Datos!$E$23-Datos!$C$23),Datos!$C$23+SQRT((Datos!$E$23-Datos!$C$23)*(Datos!$D$23-Datos!$C$23)*P373),Datos!$E$23-SQRT((Datos!$E$23-Datos!$C$23)*(Datos!$E$23-Datos!$D$23)*(1-P373)))</f>
        <v>0.1299931332816</v>
      </c>
      <c r="R373" s="24" t="n">
        <f aca="true">RAND()</f>
        <v>0.460100814041204</v>
      </c>
      <c r="S373" s="26" t="n">
        <f aca="false">IF(R373&lt;=(Datos!$D$24-Datos!$C$24)/(Datos!$E$24-Datos!$C$24),Datos!$C$24+SQRT((Datos!$E$24-Datos!$C$24)*(Datos!$D$24-Datos!$C$24)*R373),Datos!$E$24-SQRT((Datos!$E$24-Datos!$C$24)*(Datos!$E$24-Datos!$D$24)*(1-R373)))</f>
        <v>0.148778142144241</v>
      </c>
      <c r="T373" s="24" t="n">
        <f aca="true">RAND()</f>
        <v>0.533448305496404</v>
      </c>
      <c r="U373" s="26" t="n">
        <f aca="false">IF(T373&lt;=(Datos!$D$25-Datos!$C$25)/(Datos!$E$25-Datos!$C$25),Datos!$C$25+SQRT((Datos!$E$25-Datos!$C$25)*(Datos!$D$25-Datos!$C$25)*T373),Datos!$E$25-SQRT((Datos!$E$25-Datos!$C$25)*(Datos!$E$25-Datos!$D$25)*(1-T373)))</f>
        <v>0.183856608562421</v>
      </c>
      <c r="V373" s="24" t="n">
        <f aca="true">RAND()</f>
        <v>0.224376070452148</v>
      </c>
      <c r="W373" s="26" t="n">
        <f aca="false">IF(V373&lt;=(Datos!$D$26-Datos!$C$26)/(Datos!$E$26-Datos!$C$26),Datos!$C$26+SQRT((Datos!$E$26-Datos!$C$26)*(Datos!$D$26-Datos!$C$26)*V373),Datos!$E$26-SQRT((Datos!$E$26-Datos!$C$26)*(Datos!$E$26-Datos!$D$26)*(1-V373)))</f>
        <v>0.197723614152678</v>
      </c>
      <c r="X373" s="24" t="n">
        <f aca="true">RAND()</f>
        <v>0.965017786124045</v>
      </c>
      <c r="Y373" s="26" t="n">
        <f aca="false">IF(X373&lt;=(Datos!$D$27-Datos!$C$27)/(Datos!$E$27-Datos!$C$27),Datos!$C$27+SQRT((Datos!$E$27-Datos!$C$27)*(Datos!$D$27-Datos!$C$27)*X373),Datos!$E$27-SQRT((Datos!$E$27-Datos!$C$27)*(Datos!$E$27-Datos!$D$27)*(1-X373)))</f>
        <v>0.266255766484443</v>
      </c>
      <c r="Z373" s="24" t="n">
        <f aca="false">(1+Q373)</f>
        <v>1.1299931332816</v>
      </c>
      <c r="AA373" s="24" t="n">
        <f aca="false">Z373*(1+S373)</f>
        <v>1.29811141228699</v>
      </c>
      <c r="AB373" s="24" t="n">
        <f aca="false">AA373*(1+U373)</f>
        <v>1.53677777408625</v>
      </c>
      <c r="AC373" s="24" t="n">
        <f aca="false">AB373*(1+W373)</f>
        <v>1.84063502972809</v>
      </c>
      <c r="AD373" s="24" t="n">
        <f aca="false">AC373*(1+Y373)</f>
        <v>2.33071472038646</v>
      </c>
      <c r="AE373" s="23" t="n">
        <f aca="false">E373*Q373</f>
        <v>4744.11378271833</v>
      </c>
      <c r="AF373" s="23" t="n">
        <f aca="false">AE373*(1+S373)</f>
        <v>5449.93421743205</v>
      </c>
      <c r="AG373" s="23" t="n">
        <f aca="false">AF373*(1+U373)</f>
        <v>6451.9406395374</v>
      </c>
      <c r="AH373" s="23" t="n">
        <f aca="false">AG373*(1+W373)</f>
        <v>7727.64166108528</v>
      </c>
      <c r="AI373" s="23" t="n">
        <f aca="false">AH373*(1+Y373)</f>
        <v>9785.17081467465</v>
      </c>
      <c r="AJ373" s="25" t="n">
        <f aca="false">G373*Z373</f>
        <v>45397.9306316279</v>
      </c>
      <c r="AK373" s="25" t="n">
        <f aca="false">I373*AA373</f>
        <v>48111.2768131601</v>
      </c>
      <c r="AL373" s="25" t="n">
        <f aca="false">K373*AB373</f>
        <v>52606.63371155</v>
      </c>
      <c r="AM373" s="25" t="n">
        <f aca="false">M373*AC373</f>
        <v>73883.6853040841</v>
      </c>
      <c r="AN373" s="25" t="n">
        <f aca="false">O373*AD373</f>
        <v>91642.5005000016</v>
      </c>
      <c r="AO373" s="25" t="n">
        <f aca="false">C373/Datos!$D$8</f>
        <v>14150.6398763295</v>
      </c>
      <c r="AP373" s="25" t="n">
        <f aca="false">AJ373-AO373</f>
        <v>31247.2907552984</v>
      </c>
      <c r="AQ373" s="25" t="n">
        <f aca="false">AK373-AO373</f>
        <v>33960.6369368305</v>
      </c>
      <c r="AR373" s="25" t="n">
        <f aca="false">AL373-AO373</f>
        <v>38455.9938352205</v>
      </c>
      <c r="AS373" s="25" t="n">
        <f aca="false">AM373-AO373</f>
        <v>59733.0454277546</v>
      </c>
      <c r="AT373" s="25" t="n">
        <f aca="false">AN373-AO373</f>
        <v>77491.8606236721</v>
      </c>
      <c r="AU373" s="25" t="n">
        <f aca="false">AP373*Datos!$D$6</f>
        <v>15623.6453776492</v>
      </c>
      <c r="AV373" s="25" t="n">
        <f aca="false">AQ373*Datos!$D$6</f>
        <v>16980.3184684153</v>
      </c>
      <c r="AW373" s="25" t="n">
        <f aca="false">AR373*Datos!$D$6</f>
        <v>19227.9969176103</v>
      </c>
      <c r="AX373" s="25" t="n">
        <f aca="false">AS373*Datos!$D$6</f>
        <v>29866.5227138773</v>
      </c>
      <c r="AY373" s="25" t="n">
        <f aca="false">AT373*Datos!$D$6</f>
        <v>38745.930311836</v>
      </c>
      <c r="AZ373" s="25" t="n">
        <f aca="false">AJ373-AU373-AE373</f>
        <v>25030.1714712604</v>
      </c>
      <c r="BA373" s="25" t="n">
        <f aca="false">AK373-AV373-AF373</f>
        <v>25681.0241273128</v>
      </c>
      <c r="BB373" s="25" t="n">
        <f aca="false">AL373-AW373-AG373</f>
        <v>26926.6961544024</v>
      </c>
      <c r="BC373" s="25" t="n">
        <f aca="false">AM373-AX373-AH373</f>
        <v>36289.5209291215</v>
      </c>
      <c r="BD373" s="25" t="n">
        <f aca="false">AN373-AY373-AI373</f>
        <v>43111.3993734909</v>
      </c>
      <c r="BE373" s="25" t="n">
        <f aca="false">AZ373/Z373</f>
        <v>22150.7288266173</v>
      </c>
      <c r="BF373" s="25" t="n">
        <f aca="false">BA373/AA373</f>
        <v>19783.3744347632</v>
      </c>
      <c r="BG373" s="25" t="n">
        <f aca="false">BB373/AB373</f>
        <v>17521.5288823478</v>
      </c>
      <c r="BH373" s="25" t="n">
        <f aca="false">BC373/AC373</f>
        <v>19715.7613231356</v>
      </c>
      <c r="BI373" s="25" t="n">
        <f aca="false">BD373/AD373</f>
        <v>18497.0725916824</v>
      </c>
      <c r="BJ373" s="25" t="n">
        <f aca="false">E373*AD373</f>
        <v>85059.6916116871</v>
      </c>
      <c r="BK373" s="25" t="n">
        <f aca="false">0.2*C373*AD373</f>
        <v>32981.1046626488</v>
      </c>
      <c r="BL373" s="25" t="n">
        <f aca="false">BJ373+BK373</f>
        <v>118040.796274336</v>
      </c>
      <c r="BM373" s="25" t="n">
        <f aca="false">BK373*Datos!$D$6</f>
        <v>16490.5523313244</v>
      </c>
      <c r="BN373" s="25" t="n">
        <f aca="false">BL373-BM373</f>
        <v>101550.243943012</v>
      </c>
      <c r="BO373" s="25" t="n">
        <f aca="false">BN373/AD373</f>
        <v>43570.4305871349</v>
      </c>
      <c r="BP373" s="25" t="n">
        <f aca="false">-(C373+E373)</f>
        <v>-107248.310030618</v>
      </c>
      <c r="BQ373" s="25" t="n">
        <f aca="false">BE373</f>
        <v>22150.7288266173</v>
      </c>
      <c r="BR373" s="25" t="n">
        <f aca="false">BF373</f>
        <v>19783.3744347632</v>
      </c>
      <c r="BS373" s="25" t="n">
        <f aca="false">BG373</f>
        <v>17521.5288823478</v>
      </c>
      <c r="BT373" s="25" t="n">
        <f aca="false">BH373</f>
        <v>19715.7613231356</v>
      </c>
      <c r="BU373" s="25" t="n">
        <f aca="false">BI373+BO373</f>
        <v>62067.5031788172</v>
      </c>
      <c r="BV373" s="27" t="n">
        <f aca="false">IFERROR(IRR(BP373:BU373,0.1),NA())*100</f>
        <v>8.25744857042111</v>
      </c>
    </row>
    <row r="374" customFormat="false" ht="15" hidden="false" customHeight="true" outlineLevel="0" collapsed="false">
      <c r="A374" s="23" t="n">
        <v>373</v>
      </c>
      <c r="B374" s="24" t="n">
        <f aca="true">RAND()</f>
        <v>0.0852737508934614</v>
      </c>
      <c r="C374" s="25" t="n">
        <f aca="false">IF(B374&lt;=(Datos!$D$14-Datos!$C$14)/(Datos!$E$14-Datos!$C$14),Datos!$C$14+SQRT((Datos!$E$14-Datos!$C$14)*(Datos!$D$14-Datos!$C$14)*B374),Datos!$E$14-SQRT((Datos!$E$14-Datos!$C$14)*(Datos!$E$14-Datos!$D$14)*(1-B374)))</f>
        <v>65840.3339251608</v>
      </c>
      <c r="D374" s="24" t="n">
        <f aca="true">RAND()</f>
        <v>0.93556696329363</v>
      </c>
      <c r="E374" s="25" t="n">
        <f aca="false">IF(D374&lt;=(Datos!$D$15-Datos!$C$15)/(Datos!$E$15-Datos!$C$15),Datos!$C$15+SQRT((Datos!$E$15-Datos!$C$15)*(Datos!$D$15-Datos!$C$15)*D374),Datos!$E$15-SQRT((Datos!$E$15-Datos!$C$15)*(Datos!$E$15-Datos!$D$15)*(1-D374)))</f>
        <v>36891.1488446766</v>
      </c>
      <c r="F374" s="24" t="n">
        <f aca="true">RAND()</f>
        <v>0.57873610169138</v>
      </c>
      <c r="G374" s="25" t="n">
        <f aca="false">IF(F374&lt;=(Datos!$D$19-Datos!$C$19)/(Datos!$E$19-Datos!$C$19),Datos!$C$19+SQRT((Datos!$E$19-Datos!$C$19)*(Datos!$D$19-Datos!$C$19)*F374),Datos!$E$19-SQRT((Datos!$E$19-Datos!$C$19)*(Datos!$E$19-Datos!$D$19)*(1-F374)))</f>
        <v>39317.2107013691</v>
      </c>
      <c r="H374" s="24" t="n">
        <f aca="true">RAND()</f>
        <v>0.12403900817765</v>
      </c>
      <c r="I374" s="25" t="n">
        <f aca="false">IF(H374&lt;=(Datos!$D$19-Datos!$C$19)/(Datos!$E$19-Datos!$C$19),Datos!$C$19+SQRT((Datos!$E$19-Datos!$C$19)*(Datos!$D$19-Datos!$C$19)*H374),Datos!$E$19-SQRT((Datos!$E$19-Datos!$C$19)*(Datos!$E$19-Datos!$D$19)*(1-H374)))</f>
        <v>34313.450037574</v>
      </c>
      <c r="J374" s="24" t="n">
        <f aca="true">RAND()</f>
        <v>0.097008541962555</v>
      </c>
      <c r="K374" s="25" t="n">
        <f aca="false">IF(J374&lt;=(Datos!$D$19-Datos!$C$19)/(Datos!$E$19-Datos!$C$19),Datos!$C$19+SQRT((Datos!$E$19-Datos!$C$19)*(Datos!$D$19-Datos!$C$19)*J374),Datos!$E$19-SQRT((Datos!$E$19-Datos!$C$19)*(Datos!$E$19-Datos!$D$19)*(1-J374)))</f>
        <v>33814.6141737249</v>
      </c>
      <c r="L374" s="24" t="n">
        <f aca="true">RAND()</f>
        <v>0.871426566924874</v>
      </c>
      <c r="M374" s="25" t="n">
        <f aca="false">IF(L374&lt;=(Datos!$D$19-Datos!$C$19)/(Datos!$E$19-Datos!$C$19),Datos!$C$19+SQRT((Datos!$E$19-Datos!$C$19)*(Datos!$D$19-Datos!$C$19)*L374),Datos!$E$19-SQRT((Datos!$E$19-Datos!$C$19)*(Datos!$E$19-Datos!$D$19)*(1-L374)))</f>
        <v>41894.6807763719</v>
      </c>
      <c r="N374" s="24" t="n">
        <f aca="true">RAND()</f>
        <v>0.687958560037232</v>
      </c>
      <c r="O374" s="25" t="n">
        <f aca="false">IF(N374&lt;=(Datos!$D$19-Datos!$C$19)/(Datos!$E$19-Datos!$C$19),Datos!$C$19+SQRT((Datos!$E$19-Datos!$C$19)*(Datos!$D$19-Datos!$C$19)*N374),Datos!$E$19-SQRT((Datos!$E$19-Datos!$C$19)*(Datos!$E$19-Datos!$D$19)*(1-N374)))</f>
        <v>40162.3241120133</v>
      </c>
      <c r="P374" s="24" t="n">
        <f aca="true">RAND()</f>
        <v>0.479208482484261</v>
      </c>
      <c r="Q374" s="26" t="n">
        <f aca="false">IF(P374&lt;=(Datos!$D$23-Datos!$C$23)/(Datos!$E$23-Datos!$C$23),Datos!$C$23+SQRT((Datos!$E$23-Datos!$C$23)*(Datos!$D$23-Datos!$C$23)*P374),Datos!$E$23-SQRT((Datos!$E$23-Datos!$C$23)*(Datos!$E$23-Datos!$D$23)*(1-P374)))</f>
        <v>0.149369631738782</v>
      </c>
      <c r="R374" s="24" t="n">
        <f aca="true">RAND()</f>
        <v>0.0154507926430612</v>
      </c>
      <c r="S374" s="26" t="n">
        <f aca="false">IF(R374&lt;=(Datos!$D$24-Datos!$C$24)/(Datos!$E$24-Datos!$C$24),Datos!$C$24+SQRT((Datos!$E$24-Datos!$C$24)*(Datos!$D$24-Datos!$C$24)*R374),Datos!$E$24-SQRT((Datos!$E$24-Datos!$C$24)*(Datos!$E$24-Datos!$D$24)*(1-R374)))</f>
        <v>0.125273654023304</v>
      </c>
      <c r="T374" s="24" t="n">
        <f aca="true">RAND()</f>
        <v>0.443225013055274</v>
      </c>
      <c r="U374" s="26" t="n">
        <f aca="false">IF(T374&lt;=(Datos!$D$25-Datos!$C$25)/(Datos!$E$25-Datos!$C$25),Datos!$C$25+SQRT((Datos!$E$25-Datos!$C$25)*(Datos!$D$25-Datos!$C$25)*T374),Datos!$E$25-SQRT((Datos!$E$25-Datos!$C$25)*(Datos!$E$25-Datos!$D$25)*(1-T374)))</f>
        <v>0.180516206318982</v>
      </c>
      <c r="V374" s="24" t="n">
        <f aca="true">RAND()</f>
        <v>0.243710976626695</v>
      </c>
      <c r="W374" s="26" t="n">
        <f aca="false">IF(V374&lt;=(Datos!$D$26-Datos!$C$26)/(Datos!$E$26-Datos!$C$26),Datos!$C$26+SQRT((Datos!$E$26-Datos!$C$26)*(Datos!$D$26-Datos!$C$26)*V374),Datos!$E$26-SQRT((Datos!$E$26-Datos!$C$26)*(Datos!$E$26-Datos!$D$26)*(1-V374)))</f>
        <v>0.198471474420776</v>
      </c>
      <c r="X374" s="24" t="n">
        <f aca="true">RAND()</f>
        <v>0.626543057285564</v>
      </c>
      <c r="Y374" s="26" t="n">
        <f aca="false">IF(X374&lt;=(Datos!$D$27-Datos!$C$27)/(Datos!$E$27-Datos!$C$27),Datos!$C$27+SQRT((Datos!$E$27-Datos!$C$27)*(Datos!$D$27-Datos!$C$27)*X374),Datos!$E$27-SQRT((Datos!$E$27-Datos!$C$27)*(Datos!$E$27-Datos!$D$27)*(1-X374)))</f>
        <v>0.235092678874621</v>
      </c>
      <c r="Z374" s="24" t="n">
        <f aca="false">(1+Q374)</f>
        <v>1.14936963173878</v>
      </c>
      <c r="AA374" s="24" t="n">
        <f aca="false">Z374*(1+S374)</f>
        <v>1.29335536533012</v>
      </c>
      <c r="AB374" s="24" t="n">
        <f aca="false">AA374*(1+U374)</f>
        <v>1.52682696930181</v>
      </c>
      <c r="AC374" s="24" t="n">
        <f aca="false">AB374*(1+W374)</f>
        <v>1.82985856908455</v>
      </c>
      <c r="AD374" s="24" t="n">
        <f aca="false">AC374*(1+Y374)</f>
        <v>2.26004492205231</v>
      </c>
      <c r="AE374" s="23" t="n">
        <f aca="false">E374*Q374</f>
        <v>5510.41731734994</v>
      </c>
      <c r="AF374" s="23" t="n">
        <f aca="false">AE374*(1+S374)</f>
        <v>6200.72742988766</v>
      </c>
      <c r="AG374" s="23" t="n">
        <f aca="false">AF374*(1+U374)</f>
        <v>7320.05922194902</v>
      </c>
      <c r="AH374" s="23" t="n">
        <f aca="false">AG374*(1+W374)</f>
        <v>8772.88216857665</v>
      </c>
      <c r="AI374" s="23" t="n">
        <f aca="false">AH374*(1+Y374)</f>
        <v>10835.3225390387</v>
      </c>
      <c r="AJ374" s="25" t="n">
        <f aca="false">G374*Z374</f>
        <v>45190.0079848287</v>
      </c>
      <c r="AK374" s="25" t="n">
        <f aca="false">I374*AA374</f>
        <v>44379.4847090833</v>
      </c>
      <c r="AL374" s="25" t="n">
        <f aca="false">K374*AB374</f>
        <v>51629.0648769786</v>
      </c>
      <c r="AM374" s="25" t="n">
        <f aca="false">M374*AC374</f>
        <v>76661.3406177057</v>
      </c>
      <c r="AN374" s="25" t="n">
        <f aca="false">O374*AD374</f>
        <v>90768.6566671749</v>
      </c>
      <c r="AO374" s="25" t="n">
        <f aca="false">C374/Datos!$D$8</f>
        <v>13168.0667850322</v>
      </c>
      <c r="AP374" s="25" t="n">
        <f aca="false">AJ374-AO374</f>
        <v>32021.9411997965</v>
      </c>
      <c r="AQ374" s="25" t="n">
        <f aca="false">AK374-AO374</f>
        <v>31211.4179240512</v>
      </c>
      <c r="AR374" s="25" t="n">
        <f aca="false">AL374-AO374</f>
        <v>38460.9980919464</v>
      </c>
      <c r="AS374" s="25" t="n">
        <f aca="false">AM374-AO374</f>
        <v>63493.2738326735</v>
      </c>
      <c r="AT374" s="25" t="n">
        <f aca="false">AN374-AO374</f>
        <v>77600.5898821427</v>
      </c>
      <c r="AU374" s="25" t="n">
        <f aca="false">AP374*Datos!$D$6</f>
        <v>16010.9705998983</v>
      </c>
      <c r="AV374" s="25" t="n">
        <f aca="false">AQ374*Datos!$D$6</f>
        <v>15605.7089620256</v>
      </c>
      <c r="AW374" s="25" t="n">
        <f aca="false">AR374*Datos!$D$6</f>
        <v>19230.4990459732</v>
      </c>
      <c r="AX374" s="25" t="n">
        <f aca="false">AS374*Datos!$D$6</f>
        <v>31746.6369163368</v>
      </c>
      <c r="AY374" s="25" t="n">
        <f aca="false">AT374*Datos!$D$6</f>
        <v>38800.2949410714</v>
      </c>
      <c r="AZ374" s="25" t="n">
        <f aca="false">AJ374-AU374-AE374</f>
        <v>23668.6200675805</v>
      </c>
      <c r="BA374" s="25" t="n">
        <f aca="false">AK374-AV374-AF374</f>
        <v>22573.0483171701</v>
      </c>
      <c r="BB374" s="25" t="n">
        <f aca="false">AL374-AW374-AG374</f>
        <v>25078.5066090563</v>
      </c>
      <c r="BC374" s="25" t="n">
        <f aca="false">AM374-AX374-AH374</f>
        <v>36141.8215327923</v>
      </c>
      <c r="BD374" s="25" t="n">
        <f aca="false">AN374-AY374-AI374</f>
        <v>41133.0391870648</v>
      </c>
      <c r="BE374" s="25" t="n">
        <f aca="false">AZ374/Z374</f>
        <v>20592.6965651374</v>
      </c>
      <c r="BF374" s="25" t="n">
        <f aca="false">BA374/AA374</f>
        <v>17453.0905598466</v>
      </c>
      <c r="BG374" s="25" t="n">
        <f aca="false">BB374/AB374</f>
        <v>16425.244715532</v>
      </c>
      <c r="BH374" s="25" t="n">
        <f aca="false">BC374/AC374</f>
        <v>19751.1557141127</v>
      </c>
      <c r="BI374" s="25" t="n">
        <f aca="false">BD374/AD374</f>
        <v>18200.0980536761</v>
      </c>
      <c r="BJ374" s="25" t="n">
        <f aca="false">E374*AD374</f>
        <v>83375.6536150874</v>
      </c>
      <c r="BK374" s="25" t="n">
        <f aca="false">0.2*C374*AD374</f>
        <v>29760.4224707577</v>
      </c>
      <c r="BL374" s="25" t="n">
        <f aca="false">BJ374+BK374</f>
        <v>113136.076085845</v>
      </c>
      <c r="BM374" s="25" t="n">
        <f aca="false">BK374*Datos!$D$6</f>
        <v>14880.2112353788</v>
      </c>
      <c r="BN374" s="25" t="n">
        <f aca="false">BL374-BM374</f>
        <v>98255.8648504663</v>
      </c>
      <c r="BO374" s="25" t="n">
        <f aca="false">BN374/AD374</f>
        <v>43475.1822371927</v>
      </c>
      <c r="BP374" s="25" t="n">
        <f aca="false">-(C374+E374)</f>
        <v>-102731.482769837</v>
      </c>
      <c r="BQ374" s="25" t="n">
        <f aca="false">BE374</f>
        <v>20592.6965651374</v>
      </c>
      <c r="BR374" s="25" t="n">
        <f aca="false">BF374</f>
        <v>17453.0905598466</v>
      </c>
      <c r="BS374" s="25" t="n">
        <f aca="false">BG374</f>
        <v>16425.244715532</v>
      </c>
      <c r="BT374" s="25" t="n">
        <f aca="false">BH374</f>
        <v>19751.1557141127</v>
      </c>
      <c r="BU374" s="25" t="n">
        <f aca="false">BI374+BO374</f>
        <v>61675.2802908688</v>
      </c>
      <c r="BV374" s="27" t="n">
        <f aca="false">IFERROR(IRR(BP374:BU374,0.1),NA())*100</f>
        <v>8.25351850156694</v>
      </c>
    </row>
    <row r="375" customFormat="false" ht="15" hidden="false" customHeight="true" outlineLevel="0" collapsed="false">
      <c r="A375" s="23" t="n">
        <v>374</v>
      </c>
      <c r="B375" s="24" t="n">
        <f aca="true">RAND()</f>
        <v>0.531350457480588</v>
      </c>
      <c r="C375" s="25" t="n">
        <f aca="false">IF(B375&lt;=(Datos!$D$14-Datos!$C$14)/(Datos!$E$14-Datos!$C$14),Datos!$C$14+SQRT((Datos!$E$14-Datos!$C$14)*(Datos!$D$14-Datos!$C$14)*B375),Datos!$E$14-SQRT((Datos!$E$14-Datos!$C$14)*(Datos!$E$14-Datos!$D$14)*(1-B375)))</f>
        <v>76285.4590804862</v>
      </c>
      <c r="D375" s="24" t="n">
        <f aca="true">RAND()</f>
        <v>0.265112095465024</v>
      </c>
      <c r="E375" s="25" t="n">
        <f aca="false">IF(D375&lt;=(Datos!$D$15-Datos!$C$15)/(Datos!$E$15-Datos!$C$15),Datos!$C$15+SQRT((Datos!$E$15-Datos!$C$15)*(Datos!$D$15-Datos!$C$15)*D375),Datos!$E$15-SQRT((Datos!$E$15-Datos!$C$15)*(Datos!$E$15-Datos!$D$15)*(1-D375)))</f>
        <v>29459.0814255715</v>
      </c>
      <c r="F375" s="24" t="n">
        <f aca="true">RAND()</f>
        <v>0.557707474344672</v>
      </c>
      <c r="G375" s="25" t="n">
        <f aca="false">IF(F375&lt;=(Datos!$D$19-Datos!$C$19)/(Datos!$E$19-Datos!$C$19),Datos!$C$19+SQRT((Datos!$E$19-Datos!$C$19)*(Datos!$D$19-Datos!$C$19)*F375),Datos!$E$19-SQRT((Datos!$E$19-Datos!$C$19)*(Datos!$E$19-Datos!$D$19)*(1-F375)))</f>
        <v>39146.3720212826</v>
      </c>
      <c r="H375" s="24" t="n">
        <f aca="true">RAND()</f>
        <v>0.861111707540209</v>
      </c>
      <c r="I375" s="25" t="n">
        <f aca="false">IF(H375&lt;=(Datos!$D$19-Datos!$C$19)/(Datos!$E$19-Datos!$C$19),Datos!$C$19+SQRT((Datos!$E$19-Datos!$C$19)*(Datos!$D$19-Datos!$C$19)*H375),Datos!$E$19-SQRT((Datos!$E$19-Datos!$C$19)*(Datos!$E$19-Datos!$D$19)*(1-H375)))</f>
        <v>41772.5208080478</v>
      </c>
      <c r="J375" s="24" t="n">
        <f aca="true">RAND()</f>
        <v>0.13024270062572</v>
      </c>
      <c r="K375" s="25" t="n">
        <f aca="false">IF(J375&lt;=(Datos!$D$19-Datos!$C$19)/(Datos!$E$19-Datos!$C$19),Datos!$C$19+SQRT((Datos!$E$19-Datos!$C$19)*(Datos!$D$19-Datos!$C$19)*J375),Datos!$E$19-SQRT((Datos!$E$19-Datos!$C$19)*(Datos!$E$19-Datos!$D$19)*(1-J375)))</f>
        <v>34420.0005762282</v>
      </c>
      <c r="L375" s="24" t="n">
        <f aca="true">RAND()</f>
        <v>0.248813304969774</v>
      </c>
      <c r="M375" s="25" t="n">
        <f aca="false">IF(L375&lt;=(Datos!$D$19-Datos!$C$19)/(Datos!$E$19-Datos!$C$19),Datos!$C$19+SQRT((Datos!$E$19-Datos!$C$19)*(Datos!$D$19-Datos!$C$19)*L375),Datos!$E$19-SQRT((Datos!$E$19-Datos!$C$19)*(Datos!$E$19-Datos!$D$19)*(1-L375)))</f>
        <v>36109.1730819699</v>
      </c>
      <c r="N375" s="24" t="n">
        <f aca="true">RAND()</f>
        <v>0.0801364764083079</v>
      </c>
      <c r="O375" s="25" t="n">
        <f aca="false">IF(N375&lt;=(Datos!$D$19-Datos!$C$19)/(Datos!$E$19-Datos!$C$19),Datos!$C$19+SQRT((Datos!$E$19-Datos!$C$19)*(Datos!$D$19-Datos!$C$19)*N375),Datos!$E$19-SQRT((Datos!$E$19-Datos!$C$19)*(Datos!$E$19-Datos!$D$19)*(1-N375)))</f>
        <v>33467.0551569374</v>
      </c>
      <c r="P375" s="24" t="n">
        <f aca="true">RAND()</f>
        <v>0.224778859030042</v>
      </c>
      <c r="Q375" s="26" t="n">
        <f aca="false">IF(P375&lt;=(Datos!$D$23-Datos!$C$23)/(Datos!$E$23-Datos!$C$23),Datos!$C$23+SQRT((Datos!$E$23-Datos!$C$23)*(Datos!$D$23-Datos!$C$23)*P375),Datos!$E$23-SQRT((Datos!$E$23-Datos!$C$23)*(Datos!$E$23-Datos!$D$23)*(1-P375)))</f>
        <v>0.140114719641449</v>
      </c>
      <c r="R375" s="24" t="n">
        <f aca="true">RAND()</f>
        <v>0.526553934655683</v>
      </c>
      <c r="S375" s="26" t="n">
        <f aca="false">IF(R375&lt;=(Datos!$D$24-Datos!$C$24)/(Datos!$E$24-Datos!$C$24),Datos!$C$24+SQRT((Datos!$E$24-Datos!$C$24)*(Datos!$D$24-Datos!$C$24)*R375),Datos!$E$24-SQRT((Datos!$E$24-Datos!$C$24)*(Datos!$E$24-Datos!$D$24)*(1-R375)))</f>
        <v>0.150807485246732</v>
      </c>
      <c r="T375" s="24" t="n">
        <f aca="true">RAND()</f>
        <v>0.0614355892876055</v>
      </c>
      <c r="U375" s="26" t="n">
        <f aca="false">IF(T375&lt;=(Datos!$D$25-Datos!$C$25)/(Datos!$E$25-Datos!$C$25),Datos!$C$25+SQRT((Datos!$E$25-Datos!$C$25)*(Datos!$D$25-Datos!$C$25)*T375),Datos!$E$25-SQRT((Datos!$E$25-Datos!$C$25)*(Datos!$E$25-Datos!$D$25)*(1-T375)))</f>
        <v>0.161358465455508</v>
      </c>
      <c r="V375" s="24" t="n">
        <f aca="true">RAND()</f>
        <v>0.978967633797219</v>
      </c>
      <c r="W375" s="26" t="n">
        <f aca="false">IF(V375&lt;=(Datos!$D$26-Datos!$C$26)/(Datos!$E$26-Datos!$C$26),Datos!$C$26+SQRT((Datos!$E$26-Datos!$C$26)*(Datos!$D$26-Datos!$C$26)*V375),Datos!$E$26-SQRT((Datos!$E$26-Datos!$C$26)*(Datos!$E$26-Datos!$D$26)*(1-V375)))</f>
        <v>0.241420181720471</v>
      </c>
      <c r="X375" s="24" t="n">
        <f aca="true">RAND()</f>
        <v>0.892304037947257</v>
      </c>
      <c r="Y375" s="26" t="n">
        <f aca="false">IF(X375&lt;=(Datos!$D$27-Datos!$C$27)/(Datos!$E$27-Datos!$C$27),Datos!$C$27+SQRT((Datos!$E$27-Datos!$C$27)*(Datos!$D$27-Datos!$C$27)*X375),Datos!$E$27-SQRT((Datos!$E$27-Datos!$C$27)*(Datos!$E$27-Datos!$D$27)*(1-X375)))</f>
        <v>0.255884482276244</v>
      </c>
      <c r="Z375" s="24" t="n">
        <f aca="false">(1+Q375)</f>
        <v>1.14011471964145</v>
      </c>
      <c r="AA375" s="24" t="n">
        <f aca="false">Z375*(1+S375)</f>
        <v>1.31205255340336</v>
      </c>
      <c r="AB375" s="24" t="n">
        <f aca="false">AA375*(1+U375)</f>
        <v>1.52376334001751</v>
      </c>
      <c r="AC375" s="24" t="n">
        <f aca="false">AB375*(1+W375)</f>
        <v>1.89163056246352</v>
      </c>
      <c r="AD375" s="24" t="n">
        <f aca="false">AC375*(1+Y375)</f>
        <v>2.37566946959742</v>
      </c>
      <c r="AE375" s="23" t="n">
        <f aca="false">E375*Q375</f>
        <v>4127.65093483856</v>
      </c>
      <c r="AF375" s="23" t="n">
        <f aca="false">AE375*(1+S375)</f>
        <v>4750.13159229788</v>
      </c>
      <c r="AG375" s="23" t="n">
        <f aca="false">AF375*(1+U375)</f>
        <v>5516.6055367428</v>
      </c>
      <c r="AH375" s="23" t="n">
        <f aca="false">AG375*(1+W375)</f>
        <v>6848.4254479034</v>
      </c>
      <c r="AI375" s="23" t="n">
        <f aca="false">AH375*(1+Y375)</f>
        <v>8600.83124804762</v>
      </c>
      <c r="AJ375" s="25" t="n">
        <f aca="false">G375*Z375</f>
        <v>44631.3549620244</v>
      </c>
      <c r="AK375" s="25" t="n">
        <f aca="false">I375*AA375</f>
        <v>54807.7425882941</v>
      </c>
      <c r="AL375" s="25" t="n">
        <f aca="false">K375*AB375</f>
        <v>52447.935041438</v>
      </c>
      <c r="AM375" s="25" t="n">
        <f aca="false">M375*AC375</f>
        <v>68305.2153871395</v>
      </c>
      <c r="AN375" s="25" t="n">
        <f aca="false">O375*AD375</f>
        <v>79506.6611736691</v>
      </c>
      <c r="AO375" s="25" t="n">
        <f aca="false">C375/Datos!$D$8</f>
        <v>15257.0918160972</v>
      </c>
      <c r="AP375" s="25" t="n">
        <f aca="false">AJ375-AO375</f>
        <v>29374.2631459272</v>
      </c>
      <c r="AQ375" s="25" t="n">
        <f aca="false">AK375-AO375</f>
        <v>39550.6507721968</v>
      </c>
      <c r="AR375" s="25" t="n">
        <f aca="false">AL375-AO375</f>
        <v>37190.8432253408</v>
      </c>
      <c r="AS375" s="25" t="n">
        <f aca="false">AM375-AO375</f>
        <v>53048.1235710423</v>
      </c>
      <c r="AT375" s="25" t="n">
        <f aca="false">AN375-AO375</f>
        <v>64249.5693575719</v>
      </c>
      <c r="AU375" s="25" t="n">
        <f aca="false">AP375*Datos!$D$6</f>
        <v>14687.1315729636</v>
      </c>
      <c r="AV375" s="25" t="n">
        <f aca="false">AQ375*Datos!$D$6</f>
        <v>19775.3253860984</v>
      </c>
      <c r="AW375" s="25" t="n">
        <f aca="false">AR375*Datos!$D$6</f>
        <v>18595.4216126704</v>
      </c>
      <c r="AX375" s="25" t="n">
        <f aca="false">AS375*Datos!$D$6</f>
        <v>26524.0617855211</v>
      </c>
      <c r="AY375" s="25" t="n">
        <f aca="false">AT375*Datos!$D$6</f>
        <v>32124.7846787859</v>
      </c>
      <c r="AZ375" s="25" t="n">
        <f aca="false">AJ375-AU375-AE375</f>
        <v>25816.5724542223</v>
      </c>
      <c r="BA375" s="25" t="n">
        <f aca="false">AK375-AV375-AF375</f>
        <v>30282.2856098978</v>
      </c>
      <c r="BB375" s="25" t="n">
        <f aca="false">AL375-AW375-AG375</f>
        <v>28335.9078920248</v>
      </c>
      <c r="BC375" s="25" t="n">
        <f aca="false">AM375-AX375-AH375</f>
        <v>34932.728153715</v>
      </c>
      <c r="BD375" s="25" t="n">
        <f aca="false">AN375-AY375-AI375</f>
        <v>38781.0452468356</v>
      </c>
      <c r="BE375" s="25" t="n">
        <f aca="false">AZ375/Z375</f>
        <v>22643.8375099141</v>
      </c>
      <c r="BF375" s="25" t="n">
        <f aca="false">BA375/AA375</f>
        <v>23080.0858786852</v>
      </c>
      <c r="BG375" s="25" t="n">
        <f aca="false">BB375/AB375</f>
        <v>18596.0031639161</v>
      </c>
      <c r="BH375" s="25" t="n">
        <f aca="false">BC375/AC375</f>
        <v>18466.9928932746</v>
      </c>
      <c r="BI375" s="25" t="n">
        <f aca="false">BD375/AD375</f>
        <v>16324.2596426545</v>
      </c>
      <c r="BJ375" s="25" t="n">
        <f aca="false">E375*AD375</f>
        <v>69985.0403451147</v>
      </c>
      <c r="BK375" s="25" t="n">
        <f aca="false">0.2*C375*AD375</f>
        <v>36245.8072223469</v>
      </c>
      <c r="BL375" s="25" t="n">
        <f aca="false">BJ375+BK375</f>
        <v>106230.847567462</v>
      </c>
      <c r="BM375" s="25" t="n">
        <f aca="false">BK375*Datos!$D$6</f>
        <v>18122.9036111735</v>
      </c>
      <c r="BN375" s="25" t="n">
        <f aca="false">BL375-BM375</f>
        <v>88107.9439562882</v>
      </c>
      <c r="BO375" s="25" t="n">
        <f aca="false">BN375/AD375</f>
        <v>37087.6273336201</v>
      </c>
      <c r="BP375" s="25" t="n">
        <f aca="false">-(C375+E375)</f>
        <v>-105744.540506058</v>
      </c>
      <c r="BQ375" s="25" t="n">
        <f aca="false">BE375</f>
        <v>22643.8375099141</v>
      </c>
      <c r="BR375" s="25" t="n">
        <f aca="false">BF375</f>
        <v>23080.0858786852</v>
      </c>
      <c r="BS375" s="25" t="n">
        <f aca="false">BG375</f>
        <v>18596.0031639161</v>
      </c>
      <c r="BT375" s="25" t="n">
        <f aca="false">BH375</f>
        <v>18466.9928932746</v>
      </c>
      <c r="BU375" s="25" t="n">
        <f aca="false">BI375+BO375</f>
        <v>53411.8869762746</v>
      </c>
      <c r="BV375" s="27" t="n">
        <f aca="false">IFERROR(IRR(BP375:BU375,0.1),NA())*100</f>
        <v>7.90407458266815</v>
      </c>
    </row>
    <row r="376" customFormat="false" ht="15" hidden="false" customHeight="true" outlineLevel="0" collapsed="false">
      <c r="A376" s="23" t="n">
        <v>375</v>
      </c>
      <c r="B376" s="24" t="n">
        <f aca="true">RAND()</f>
        <v>0.498943772947727</v>
      </c>
      <c r="C376" s="25" t="n">
        <f aca="false">IF(B376&lt;=(Datos!$D$14-Datos!$C$14)/(Datos!$E$14-Datos!$C$14),Datos!$C$14+SQRT((Datos!$E$14-Datos!$C$14)*(Datos!$D$14-Datos!$C$14)*B376),Datos!$E$14-SQRT((Datos!$E$14-Datos!$C$14)*(Datos!$E$14-Datos!$D$14)*(1-B376)))</f>
        <v>75479.2440478943</v>
      </c>
      <c r="D376" s="24" t="n">
        <f aca="true">RAND()</f>
        <v>0.221587797184575</v>
      </c>
      <c r="E376" s="25" t="n">
        <f aca="false">IF(D376&lt;=(Datos!$D$15-Datos!$C$15)/(Datos!$E$15-Datos!$C$15),Datos!$C$15+SQRT((Datos!$E$15-Datos!$C$15)*(Datos!$D$15-Datos!$C$15)*D376),Datos!$E$15-SQRT((Datos!$E$15-Datos!$C$15)*(Datos!$E$15-Datos!$D$15)*(1-D376)))</f>
        <v>29076.6511733092</v>
      </c>
      <c r="F376" s="24" t="n">
        <f aca="true">RAND()</f>
        <v>0.147428958434398</v>
      </c>
      <c r="G376" s="25" t="n">
        <f aca="false">IF(F376&lt;=(Datos!$D$19-Datos!$C$19)/(Datos!$E$19-Datos!$C$19),Datos!$C$19+SQRT((Datos!$E$19-Datos!$C$19)*(Datos!$D$19-Datos!$C$19)*F376),Datos!$E$19-SQRT((Datos!$E$19-Datos!$C$19)*(Datos!$E$19-Datos!$D$19)*(1-F376)))</f>
        <v>34702.5890491473</v>
      </c>
      <c r="H376" s="24" t="n">
        <f aca="true">RAND()</f>
        <v>0.437633473114428</v>
      </c>
      <c r="I376" s="25" t="n">
        <f aca="false">IF(H376&lt;=(Datos!$D$19-Datos!$C$19)/(Datos!$E$19-Datos!$C$19),Datos!$C$19+SQRT((Datos!$E$19-Datos!$C$19)*(Datos!$D$19-Datos!$C$19)*H376),Datos!$E$19-SQRT((Datos!$E$19-Datos!$C$19)*(Datos!$E$19-Datos!$D$19)*(1-H376)))</f>
        <v>38102.1614996965</v>
      </c>
      <c r="J376" s="24" t="n">
        <f aca="true">RAND()</f>
        <v>0.827944968964215</v>
      </c>
      <c r="K376" s="25" t="n">
        <f aca="false">IF(J376&lt;=(Datos!$D$19-Datos!$C$19)/(Datos!$E$19-Datos!$C$19),Datos!$C$19+SQRT((Datos!$E$19-Datos!$C$19)*(Datos!$D$19-Datos!$C$19)*J376),Datos!$E$19-SQRT((Datos!$E$19-Datos!$C$19)*(Datos!$E$19-Datos!$D$19)*(1-J376)))</f>
        <v>41407.7684752116</v>
      </c>
      <c r="L376" s="24" t="n">
        <f aca="true">RAND()</f>
        <v>0.170608255445256</v>
      </c>
      <c r="M376" s="25" t="n">
        <f aca="false">IF(L376&lt;=(Datos!$D$19-Datos!$C$19)/(Datos!$E$19-Datos!$C$19),Datos!$C$19+SQRT((Datos!$E$19-Datos!$C$19)*(Datos!$D$19-Datos!$C$19)*L376),Datos!$E$19-SQRT((Datos!$E$19-Datos!$C$19)*(Datos!$E$19-Datos!$D$19)*(1-L376)))</f>
        <v>35058.7783423262</v>
      </c>
      <c r="N376" s="24" t="n">
        <f aca="true">RAND()</f>
        <v>0.431269608540535</v>
      </c>
      <c r="O376" s="25" t="n">
        <f aca="false">IF(N376&lt;=(Datos!$D$19-Datos!$C$19)/(Datos!$E$19-Datos!$C$19),Datos!$C$19+SQRT((Datos!$E$19-Datos!$C$19)*(Datos!$D$19-Datos!$C$19)*N376),Datos!$E$19-SQRT((Datos!$E$19-Datos!$C$19)*(Datos!$E$19-Datos!$D$19)*(1-N376)))</f>
        <v>38043.0368195776</v>
      </c>
      <c r="P376" s="24" t="n">
        <f aca="true">RAND()</f>
        <v>0.70536252172013</v>
      </c>
      <c r="Q376" s="26" t="n">
        <f aca="false">IF(P376&lt;=(Datos!$D$23-Datos!$C$23)/(Datos!$E$23-Datos!$C$23),Datos!$C$23+SQRT((Datos!$E$23-Datos!$C$23)*(Datos!$D$23-Datos!$C$23)*P376),Datos!$E$23-SQRT((Datos!$E$23-Datos!$C$23)*(Datos!$E$23-Datos!$D$23)*(1-P376)))</f>
        <v>0.156970726001375</v>
      </c>
      <c r="R376" s="24" t="n">
        <f aca="true">RAND()</f>
        <v>0.432823363616927</v>
      </c>
      <c r="S376" s="26" t="n">
        <f aca="false">IF(R376&lt;=(Datos!$D$24-Datos!$C$24)/(Datos!$E$24-Datos!$C$24),Datos!$C$24+SQRT((Datos!$E$24-Datos!$C$24)*(Datos!$D$24-Datos!$C$24)*R376),Datos!$E$24-SQRT((Datos!$E$24-Datos!$C$24)*(Datos!$E$24-Datos!$D$24)*(1-R376)))</f>
        <v>0.147912041389165</v>
      </c>
      <c r="T376" s="24" t="n">
        <f aca="true">RAND()</f>
        <v>0.568665829223091</v>
      </c>
      <c r="U376" s="26" t="n">
        <f aca="false">IF(T376&lt;=(Datos!$D$25-Datos!$C$25)/(Datos!$E$25-Datos!$C$25),Datos!$C$25+SQRT((Datos!$E$25-Datos!$C$25)*(Datos!$D$25-Datos!$C$25)*T376),Datos!$E$25-SQRT((Datos!$E$25-Datos!$C$25)*(Datos!$E$25-Datos!$D$25)*(1-T376)))</f>
        <v>0.185247508317024</v>
      </c>
      <c r="V376" s="24" t="n">
        <f aca="true">RAND()</f>
        <v>0.29498074305214</v>
      </c>
      <c r="W376" s="26" t="n">
        <f aca="false">IF(V376&lt;=(Datos!$D$26-Datos!$C$26)/(Datos!$E$26-Datos!$C$26),Datos!$C$26+SQRT((Datos!$E$26-Datos!$C$26)*(Datos!$D$26-Datos!$C$26)*V376),Datos!$E$26-SQRT((Datos!$E$26-Datos!$C$26)*(Datos!$E$26-Datos!$D$26)*(1-V376)))</f>
        <v>0.20032538475924</v>
      </c>
      <c r="X376" s="24" t="n">
        <f aca="true">RAND()</f>
        <v>0.672587203154402</v>
      </c>
      <c r="Y376" s="26" t="n">
        <f aca="false">IF(X376&lt;=(Datos!$D$27-Datos!$C$27)/(Datos!$E$27-Datos!$C$27),Datos!$C$27+SQRT((Datos!$E$27-Datos!$C$27)*(Datos!$D$27-Datos!$C$27)*X376),Datos!$E$27-SQRT((Datos!$E$27-Datos!$C$27)*(Datos!$E$27-Datos!$D$27)*(1-X376)))</f>
        <v>0.237952061846433</v>
      </c>
      <c r="Z376" s="24" t="n">
        <f aca="false">(1+Q376)</f>
        <v>1.15697072600137</v>
      </c>
      <c r="AA376" s="24" t="n">
        <f aca="false">Z376*(1+S376)</f>
        <v>1.32810062791174</v>
      </c>
      <c r="AB376" s="24" t="n">
        <f aca="false">AA376*(1+U376)</f>
        <v>1.57412796002667</v>
      </c>
      <c r="AC376" s="24" t="n">
        <f aca="false">AB376*(1+W376)</f>
        <v>1.88946574927929</v>
      </c>
      <c r="AD376" s="24" t="n">
        <f aca="false">AC376*(1+Y376)</f>
        <v>2.33906802010851</v>
      </c>
      <c r="AE376" s="23" t="n">
        <f aca="false">E376*Q376</f>
        <v>4564.18304436306</v>
      </c>
      <c r="AF376" s="23" t="n">
        <f aca="false">AE376*(1+S376)</f>
        <v>5239.28067572862</v>
      </c>
      <c r="AG376" s="23" t="n">
        <f aca="false">AF376*(1+U376)</f>
        <v>6209.84436628087</v>
      </c>
      <c r="AH376" s="23" t="n">
        <f aca="false">AG376*(1+W376)</f>
        <v>7453.83382825109</v>
      </c>
      <c r="AI376" s="23" t="n">
        <f aca="false">AH376*(1+Y376)</f>
        <v>9227.48895634413</v>
      </c>
      <c r="AJ376" s="25" t="n">
        <f aca="false">G376*Z376</f>
        <v>40149.8796463193</v>
      </c>
      <c r="AK376" s="25" t="n">
        <f aca="false">I376*AA376</f>
        <v>50603.5046125415</v>
      </c>
      <c r="AL376" s="25" t="n">
        <f aca="false">K376*AB376</f>
        <v>65181.1261191413</v>
      </c>
      <c r="AM376" s="25" t="n">
        <f aca="false">M376*AC376</f>
        <v>66242.3608893998</v>
      </c>
      <c r="AN376" s="25" t="n">
        <f aca="false">O376*AD376</f>
        <v>88985.2508124843</v>
      </c>
      <c r="AO376" s="25" t="n">
        <f aca="false">C376/Datos!$D$8</f>
        <v>15095.8488095789</v>
      </c>
      <c r="AP376" s="25" t="n">
        <f aca="false">AJ376-AO376</f>
        <v>25054.0308367404</v>
      </c>
      <c r="AQ376" s="25" t="n">
        <f aca="false">AK376-AO376</f>
        <v>35507.6558029627</v>
      </c>
      <c r="AR376" s="25" t="n">
        <f aca="false">AL376-AO376</f>
        <v>50085.2773095625</v>
      </c>
      <c r="AS376" s="25" t="n">
        <f aca="false">AM376-AO376</f>
        <v>51146.5120798209</v>
      </c>
      <c r="AT376" s="25" t="n">
        <f aca="false">AN376-AO376</f>
        <v>73889.4020029055</v>
      </c>
      <c r="AU376" s="25" t="n">
        <f aca="false">AP376*Datos!$D$6</f>
        <v>12527.0154183702</v>
      </c>
      <c r="AV376" s="25" t="n">
        <f aca="false">AQ376*Datos!$D$6</f>
        <v>17753.8279014813</v>
      </c>
      <c r="AW376" s="25" t="n">
        <f aca="false">AR376*Datos!$D$6</f>
        <v>25042.6386547812</v>
      </c>
      <c r="AX376" s="25" t="n">
        <f aca="false">AS376*Datos!$D$6</f>
        <v>25573.2560399105</v>
      </c>
      <c r="AY376" s="25" t="n">
        <f aca="false">AT376*Datos!$D$6</f>
        <v>36944.7010014527</v>
      </c>
      <c r="AZ376" s="25" t="n">
        <f aca="false">AJ376-AU376-AE376</f>
        <v>23058.681183586</v>
      </c>
      <c r="BA376" s="25" t="n">
        <f aca="false">AK376-AV376-AF376</f>
        <v>27610.3960353316</v>
      </c>
      <c r="BB376" s="25" t="n">
        <f aca="false">AL376-AW376-AG376</f>
        <v>33928.6430980792</v>
      </c>
      <c r="BC376" s="25" t="n">
        <f aca="false">AM376-AX376-AH376</f>
        <v>33215.2710212382</v>
      </c>
      <c r="BD376" s="25" t="n">
        <f aca="false">AN376-AY376-AI376</f>
        <v>42813.0608546875</v>
      </c>
      <c r="BE376" s="25" t="n">
        <f aca="false">AZ376/Z376</f>
        <v>19930.2200698539</v>
      </c>
      <c r="BF376" s="25" t="n">
        <f aca="false">BA376/AA376</f>
        <v>20789.3855744539</v>
      </c>
      <c r="BG376" s="25" t="n">
        <f aca="false">BB376/AB376</f>
        <v>21553.9295150468</v>
      </c>
      <c r="BH376" s="25" t="n">
        <f aca="false">BC376/AC376</f>
        <v>17579.1866213546</v>
      </c>
      <c r="BI376" s="25" t="n">
        <f aca="false">BD376/AD376</f>
        <v>18303.4697950774</v>
      </c>
      <c r="BJ376" s="25" t="n">
        <f aca="false">E376*AD376</f>
        <v>68012.264891338</v>
      </c>
      <c r="BK376" s="25" t="n">
        <f aca="false">0.2*C376*AD376</f>
        <v>35310.217186879</v>
      </c>
      <c r="BL376" s="25" t="n">
        <f aca="false">BJ376+BK376</f>
        <v>103322.482078217</v>
      </c>
      <c r="BM376" s="25" t="n">
        <f aca="false">BK376*Datos!$D$6</f>
        <v>17655.1085934395</v>
      </c>
      <c r="BN376" s="25" t="n">
        <f aca="false">BL376-BM376</f>
        <v>85667.3734847776</v>
      </c>
      <c r="BO376" s="25" t="n">
        <f aca="false">BN376/AD376</f>
        <v>36624.5755780986</v>
      </c>
      <c r="BP376" s="25" t="n">
        <f aca="false">-(C376+E376)</f>
        <v>-104555.895221203</v>
      </c>
      <c r="BQ376" s="25" t="n">
        <f aca="false">BE376</f>
        <v>19930.2200698539</v>
      </c>
      <c r="BR376" s="25" t="n">
        <f aca="false">BF376</f>
        <v>20789.3855744539</v>
      </c>
      <c r="BS376" s="25" t="n">
        <f aca="false">BG376</f>
        <v>21553.9295150468</v>
      </c>
      <c r="BT376" s="25" t="n">
        <f aca="false">BH376</f>
        <v>17579.1866213546</v>
      </c>
      <c r="BU376" s="25" t="n">
        <f aca="false">BI376+BO376</f>
        <v>54928.045373176</v>
      </c>
      <c r="BV376" s="27" t="n">
        <f aca="false">IFERROR(IRR(BP376:BU376,0.1),NA())*100</f>
        <v>7.73049836381524</v>
      </c>
    </row>
    <row r="377" customFormat="false" ht="15" hidden="false" customHeight="true" outlineLevel="0" collapsed="false">
      <c r="A377" s="23" t="n">
        <v>376</v>
      </c>
      <c r="B377" s="24" t="n">
        <f aca="true">RAND()</f>
        <v>0.593881737049291</v>
      </c>
      <c r="C377" s="25" t="n">
        <f aca="false">IF(B377&lt;=(Datos!$D$14-Datos!$C$14)/(Datos!$E$14-Datos!$C$14),Datos!$C$14+SQRT((Datos!$E$14-Datos!$C$14)*(Datos!$D$14-Datos!$C$14)*B377),Datos!$E$14-SQRT((Datos!$E$14-Datos!$C$14)*(Datos!$E$14-Datos!$D$14)*(1-B377)))</f>
        <v>77924.1780324979</v>
      </c>
      <c r="D377" s="24" t="n">
        <f aca="true">RAND()</f>
        <v>0.290231485981367</v>
      </c>
      <c r="E377" s="25" t="n">
        <f aca="false">IF(D377&lt;=(Datos!$D$15-Datos!$C$15)/(Datos!$E$15-Datos!$C$15),Datos!$C$15+SQRT((Datos!$E$15-Datos!$C$15)*(Datos!$D$15-Datos!$C$15)*D377),Datos!$E$15-SQRT((Datos!$E$15-Datos!$C$15)*(Datos!$E$15-Datos!$D$15)*(1-D377)))</f>
        <v>29665.5504979158</v>
      </c>
      <c r="F377" s="24" t="n">
        <f aca="true">RAND()</f>
        <v>0.699733198115294</v>
      </c>
      <c r="G377" s="25" t="n">
        <f aca="false">IF(F377&lt;=(Datos!$D$19-Datos!$C$19)/(Datos!$E$19-Datos!$C$19),Datos!$C$19+SQRT((Datos!$E$19-Datos!$C$19)*(Datos!$D$19-Datos!$C$19)*F377),Datos!$E$19-SQRT((Datos!$E$19-Datos!$C$19)*(Datos!$E$19-Datos!$D$19)*(1-F377)))</f>
        <v>40254.4747244006</v>
      </c>
      <c r="H377" s="24" t="n">
        <f aca="true">RAND()</f>
        <v>0.0310524247668269</v>
      </c>
      <c r="I377" s="25" t="n">
        <f aca="false">IF(H377&lt;=(Datos!$D$19-Datos!$C$19)/(Datos!$E$19-Datos!$C$19),Datos!$C$19+SQRT((Datos!$E$19-Datos!$C$19)*(Datos!$D$19-Datos!$C$19)*H377),Datos!$E$19-SQRT((Datos!$E$19-Datos!$C$19)*(Datos!$E$19-Datos!$D$19)*(1-H377)))</f>
        <v>32158.208450318</v>
      </c>
      <c r="J377" s="24" t="n">
        <f aca="true">RAND()</f>
        <v>0.087444415694633</v>
      </c>
      <c r="K377" s="25" t="n">
        <f aca="false">IF(J377&lt;=(Datos!$D$19-Datos!$C$19)/(Datos!$E$19-Datos!$C$19),Datos!$C$19+SQRT((Datos!$E$19-Datos!$C$19)*(Datos!$D$19-Datos!$C$19)*J377),Datos!$E$19-SQRT((Datos!$E$19-Datos!$C$19)*(Datos!$E$19-Datos!$D$19)*(1-J377)))</f>
        <v>33621.6932993001</v>
      </c>
      <c r="L377" s="24" t="n">
        <f aca="true">RAND()</f>
        <v>0.131428312382816</v>
      </c>
      <c r="M377" s="25" t="n">
        <f aca="false">IF(L377&lt;=(Datos!$D$19-Datos!$C$19)/(Datos!$E$19-Datos!$C$19),Datos!$C$19+SQRT((Datos!$E$19-Datos!$C$19)*(Datos!$D$19-Datos!$C$19)*L377),Datos!$E$19-SQRT((Datos!$E$19-Datos!$C$19)*(Datos!$E$19-Datos!$D$19)*(1-L377)))</f>
        <v>34440.0728437068</v>
      </c>
      <c r="N377" s="24" t="n">
        <f aca="true">RAND()</f>
        <v>0.0319991285410085</v>
      </c>
      <c r="O377" s="25" t="n">
        <f aca="false">IF(N377&lt;=(Datos!$D$19-Datos!$C$19)/(Datos!$E$19-Datos!$C$19),Datos!$C$19+SQRT((Datos!$E$19-Datos!$C$19)*(Datos!$D$19-Datos!$C$19)*N377),Datos!$E$19-SQRT((Datos!$E$19-Datos!$C$19)*(Datos!$E$19-Datos!$D$19)*(1-N377)))</f>
        <v>32190.8603974583</v>
      </c>
      <c r="P377" s="24" t="n">
        <f aca="true">RAND()</f>
        <v>0.330520744067901</v>
      </c>
      <c r="Q377" s="26" t="n">
        <f aca="false">IF(P377&lt;=(Datos!$D$23-Datos!$C$23)/(Datos!$E$23-Datos!$C$23),Datos!$C$23+SQRT((Datos!$E$23-Datos!$C$23)*(Datos!$D$23-Datos!$C$23)*P377),Datos!$E$23-SQRT((Datos!$E$23-Datos!$C$23)*(Datos!$E$23-Datos!$D$23)*(1-P377)))</f>
        <v>0.144391337382813</v>
      </c>
      <c r="R377" s="24" t="n">
        <f aca="true">RAND()</f>
        <v>0.964655938920631</v>
      </c>
      <c r="S377" s="26" t="n">
        <f aca="false">IF(R377&lt;=(Datos!$D$24-Datos!$C$24)/(Datos!$E$24-Datos!$C$24),Datos!$C$24+SQRT((Datos!$E$24-Datos!$C$24)*(Datos!$D$24-Datos!$C$24)*R377),Datos!$E$24-SQRT((Datos!$E$24-Datos!$C$24)*(Datos!$E$24-Datos!$D$24)*(1-R377)))</f>
        <v>0.172023828616255</v>
      </c>
      <c r="T377" s="24" t="n">
        <f aca="true">RAND()</f>
        <v>0.930522139984189</v>
      </c>
      <c r="U377" s="26" t="n">
        <f aca="false">IF(T377&lt;=(Datos!$D$25-Datos!$C$25)/(Datos!$E$25-Datos!$C$25),Datos!$C$25+SQRT((Datos!$E$25-Datos!$C$25)*(Datos!$D$25-Datos!$C$25)*T377),Datos!$E$25-SQRT((Datos!$E$25-Datos!$C$25)*(Datos!$E$25-Datos!$D$25)*(1-T377)))</f>
        <v>0.206052311731177</v>
      </c>
      <c r="V377" s="24" t="n">
        <f aca="true">RAND()</f>
        <v>0.427974206484774</v>
      </c>
      <c r="W377" s="26" t="n">
        <f aca="false">IF(V377&lt;=(Datos!$D$26-Datos!$C$26)/(Datos!$E$26-Datos!$C$26),Datos!$C$26+SQRT((Datos!$E$26-Datos!$C$26)*(Datos!$D$26-Datos!$C$26)*V377),Datos!$E$26-SQRT((Datos!$E$26-Datos!$C$26)*(Datos!$E$26-Datos!$D$26)*(1-V377)))</f>
        <v>0.205255276542331</v>
      </c>
      <c r="X377" s="24" t="n">
        <f aca="true">RAND()</f>
        <v>0.755061800900894</v>
      </c>
      <c r="Y377" s="26" t="n">
        <f aca="false">IF(X377&lt;=(Datos!$D$27-Datos!$C$27)/(Datos!$E$27-Datos!$C$27),Datos!$C$27+SQRT((Datos!$E$27-Datos!$C$27)*(Datos!$D$27-Datos!$C$27)*X377),Datos!$E$27-SQRT((Datos!$E$27-Datos!$C$27)*(Datos!$E$27-Datos!$D$27)*(1-X377)))</f>
        <v>0.243631520857545</v>
      </c>
      <c r="Z377" s="24" t="n">
        <f aca="false">(1+Q377)</f>
        <v>1.14439133738281</v>
      </c>
      <c r="AA377" s="24" t="n">
        <f aca="false">Z377*(1+S377)</f>
        <v>1.34125391667468</v>
      </c>
      <c r="AB377" s="24" t="n">
        <f aca="false">AA377*(1+U377)</f>
        <v>1.61762238682399</v>
      </c>
      <c r="AC377" s="24" t="n">
        <f aca="false">AB377*(1+W377)</f>
        <v>1.94964791717262</v>
      </c>
      <c r="AD377" s="24" t="n">
        <f aca="false">AC377*(1+Y377)</f>
        <v>2.42464360437013</v>
      </c>
      <c r="AE377" s="23" t="n">
        <f aca="false">E377*Q377</f>
        <v>4283.44851059145</v>
      </c>
      <c r="AF377" s="23" t="n">
        <f aca="false">AE377*(1+S377)</f>
        <v>5020.30372306398</v>
      </c>
      <c r="AG377" s="23" t="n">
        <f aca="false">AF377*(1+U377)</f>
        <v>6054.74891079395</v>
      </c>
      <c r="AH377" s="23" t="n">
        <f aca="false">AG377*(1+W377)</f>
        <v>7297.51807287334</v>
      </c>
      <c r="AI377" s="23" t="n">
        <f aca="false">AH377*(1+Y377)</f>
        <v>9075.42349945289</v>
      </c>
      <c r="AJ377" s="25" t="n">
        <f aca="false">G377*Z377</f>
        <v>46066.8721654994</v>
      </c>
      <c r="AK377" s="25" t="n">
        <f aca="false">I377*AA377</f>
        <v>43132.3230372299</v>
      </c>
      <c r="AL377" s="25" t="n">
        <f aca="false">K377*AB377</f>
        <v>54387.2037638781</v>
      </c>
      <c r="AM377" s="25" t="n">
        <f aca="false">M377*AC377</f>
        <v>67146.0162870062</v>
      </c>
      <c r="AN377" s="25" t="n">
        <f aca="false">O377*AD377</f>
        <v>78051.363781869</v>
      </c>
      <c r="AO377" s="25" t="n">
        <f aca="false">C377/Datos!$D$8</f>
        <v>15584.8356064996</v>
      </c>
      <c r="AP377" s="25" t="n">
        <f aca="false">AJ377-AO377</f>
        <v>30482.0365589999</v>
      </c>
      <c r="AQ377" s="25" t="n">
        <f aca="false">AK377-AO377</f>
        <v>27547.4874307303</v>
      </c>
      <c r="AR377" s="25" t="n">
        <f aca="false">AL377-AO377</f>
        <v>38802.3681573785</v>
      </c>
      <c r="AS377" s="25" t="n">
        <f aca="false">AM377-AO377</f>
        <v>51561.1806805066</v>
      </c>
      <c r="AT377" s="25" t="n">
        <f aca="false">AN377-AO377</f>
        <v>62466.5281753695</v>
      </c>
      <c r="AU377" s="25" t="n">
        <f aca="false">AP377*Datos!$D$6</f>
        <v>15241.0182794999</v>
      </c>
      <c r="AV377" s="25" t="n">
        <f aca="false">AQ377*Datos!$D$6</f>
        <v>13773.7437153651</v>
      </c>
      <c r="AW377" s="25" t="n">
        <f aca="false">AR377*Datos!$D$6</f>
        <v>19401.1840786893</v>
      </c>
      <c r="AX377" s="25" t="n">
        <f aca="false">AS377*Datos!$D$6</f>
        <v>25780.5903402533</v>
      </c>
      <c r="AY377" s="25" t="n">
        <f aca="false">AT377*Datos!$D$6</f>
        <v>31233.2640876847</v>
      </c>
      <c r="AZ377" s="25" t="n">
        <f aca="false">AJ377-AU377-AE377</f>
        <v>26542.4053754081</v>
      </c>
      <c r="BA377" s="25" t="n">
        <f aca="false">AK377-AV377-AF377</f>
        <v>24338.2755988007</v>
      </c>
      <c r="BB377" s="25" t="n">
        <f aca="false">AL377-AW377-AG377</f>
        <v>28931.2707743949</v>
      </c>
      <c r="BC377" s="25" t="n">
        <f aca="false">AM377-AX377-AH377</f>
        <v>34067.9078738795</v>
      </c>
      <c r="BD377" s="25" t="n">
        <f aca="false">AN377-AY377-AI377</f>
        <v>37742.6761947314</v>
      </c>
      <c r="BE377" s="25" t="n">
        <f aca="false">AZ377/Z377</f>
        <v>23193.4693215257</v>
      </c>
      <c r="BF377" s="25" t="n">
        <f aca="false">BA377/AA377</f>
        <v>18145.9120426218</v>
      </c>
      <c r="BG377" s="25" t="n">
        <f aca="false">BB377/AB377</f>
        <v>17885.0583486285</v>
      </c>
      <c r="BH377" s="25" t="n">
        <f aca="false">BC377/AC377</f>
        <v>17473.8769876383</v>
      </c>
      <c r="BI377" s="25" t="n">
        <f aca="false">BD377/AD377</f>
        <v>15566.2779167647</v>
      </c>
      <c r="BJ377" s="25" t="n">
        <f aca="false">E377*AD377</f>
        <v>71928.3872848907</v>
      </c>
      <c r="BK377" s="25" t="n">
        <f aca="false">0.2*C377*AD377</f>
        <v>37787.671978459</v>
      </c>
      <c r="BL377" s="25" t="n">
        <f aca="false">BJ377+BK377</f>
        <v>109716.05926335</v>
      </c>
      <c r="BM377" s="25" t="n">
        <f aca="false">BK377*Datos!$D$6</f>
        <v>18893.8359892295</v>
      </c>
      <c r="BN377" s="25" t="n">
        <f aca="false">BL377-BM377</f>
        <v>90822.2232741202</v>
      </c>
      <c r="BO377" s="25" t="n">
        <f aca="false">BN377/AD377</f>
        <v>37457.9683011656</v>
      </c>
      <c r="BP377" s="25" t="n">
        <f aca="false">-(C377+E377)</f>
        <v>-107589.728530414</v>
      </c>
      <c r="BQ377" s="25" t="n">
        <f aca="false">BE377</f>
        <v>23193.4693215257</v>
      </c>
      <c r="BR377" s="25" t="n">
        <f aca="false">BF377</f>
        <v>18145.9120426218</v>
      </c>
      <c r="BS377" s="25" t="n">
        <f aca="false">BG377</f>
        <v>17885.0583486285</v>
      </c>
      <c r="BT377" s="25" t="n">
        <f aca="false">BH377</f>
        <v>17473.8769876383</v>
      </c>
      <c r="BU377" s="25" t="n">
        <f aca="false">BI377+BO377</f>
        <v>53024.2462179303</v>
      </c>
      <c r="BV377" s="27" t="n">
        <f aca="false">IFERROR(IRR(BP377:BU377,0.1),NA())*100</f>
        <v>5.6782419978907</v>
      </c>
    </row>
    <row r="378" customFormat="false" ht="15" hidden="false" customHeight="true" outlineLevel="0" collapsed="false">
      <c r="A378" s="23" t="n">
        <v>377</v>
      </c>
      <c r="B378" s="24" t="n">
        <f aca="true">RAND()</f>
        <v>0.78370584435458</v>
      </c>
      <c r="C378" s="25" t="n">
        <f aca="false">IF(B378&lt;=(Datos!$D$14-Datos!$C$14)/(Datos!$E$14-Datos!$C$14),Datos!$C$14+SQRT((Datos!$E$14-Datos!$C$14)*(Datos!$D$14-Datos!$C$14)*B378),Datos!$E$14-SQRT((Datos!$E$14-Datos!$C$14)*(Datos!$E$14-Datos!$D$14)*(1-B378)))</f>
        <v>83889.3517580917</v>
      </c>
      <c r="D378" s="24" t="n">
        <f aca="true">RAND()</f>
        <v>0.725011378930738</v>
      </c>
      <c r="E378" s="25" t="n">
        <f aca="false">IF(D378&lt;=(Datos!$D$15-Datos!$C$15)/(Datos!$E$15-Datos!$C$15),Datos!$C$15+SQRT((Datos!$E$15-Datos!$C$15)*(Datos!$D$15-Datos!$C$15)*D378),Datos!$E$15-SQRT((Datos!$E$15-Datos!$C$15)*(Datos!$E$15-Datos!$D$15)*(1-D378)))</f>
        <v>33577.5165893255</v>
      </c>
      <c r="F378" s="24" t="n">
        <f aca="true">RAND()</f>
        <v>0.373450384403093</v>
      </c>
      <c r="G378" s="25" t="n">
        <f aca="false">IF(F378&lt;=(Datos!$D$19-Datos!$C$19)/(Datos!$E$19-Datos!$C$19),Datos!$C$19+SQRT((Datos!$E$19-Datos!$C$19)*(Datos!$D$19-Datos!$C$19)*F378),Datos!$E$19-SQRT((Datos!$E$19-Datos!$C$19)*(Datos!$E$19-Datos!$D$19)*(1-F378)))</f>
        <v>37484.4878021454</v>
      </c>
      <c r="H378" s="24" t="n">
        <f aca="true">RAND()</f>
        <v>0.952207902291701</v>
      </c>
      <c r="I378" s="25" t="n">
        <f aca="false">IF(H378&lt;=(Datos!$D$19-Datos!$C$19)/(Datos!$E$19-Datos!$C$19),Datos!$C$19+SQRT((Datos!$E$19-Datos!$C$19)*(Datos!$D$19-Datos!$C$19)*H378),Datos!$E$19-SQRT((Datos!$E$19-Datos!$C$19)*(Datos!$E$19-Datos!$D$19)*(1-H378)))</f>
        <v>43106.7468927472</v>
      </c>
      <c r="J378" s="24" t="n">
        <f aca="true">RAND()</f>
        <v>0.589779016764712</v>
      </c>
      <c r="K378" s="25" t="n">
        <f aca="false">IF(J378&lt;=(Datos!$D$19-Datos!$C$19)/(Datos!$E$19-Datos!$C$19),Datos!$C$19+SQRT((Datos!$E$19-Datos!$C$19)*(Datos!$D$19-Datos!$C$19)*J378),Datos!$E$19-SQRT((Datos!$E$19-Datos!$C$19)*(Datos!$E$19-Datos!$D$19)*(1-J378)))</f>
        <v>39405.6819271495</v>
      </c>
      <c r="L378" s="24" t="n">
        <f aca="true">RAND()</f>
        <v>0.0971864303422039</v>
      </c>
      <c r="M378" s="25" t="n">
        <f aca="false">IF(L378&lt;=(Datos!$D$19-Datos!$C$19)/(Datos!$E$19-Datos!$C$19),Datos!$C$19+SQRT((Datos!$E$19-Datos!$C$19)*(Datos!$D$19-Datos!$C$19)*L378),Datos!$E$19-SQRT((Datos!$E$19-Datos!$C$19)*(Datos!$E$19-Datos!$D$19)*(1-L378)))</f>
        <v>33818.1100758531</v>
      </c>
      <c r="N378" s="24" t="n">
        <f aca="true">RAND()</f>
        <v>0.791171495217239</v>
      </c>
      <c r="O378" s="25" t="n">
        <f aca="false">IF(N378&lt;=(Datos!$D$19-Datos!$C$19)/(Datos!$E$19-Datos!$C$19),Datos!$C$19+SQRT((Datos!$E$19-Datos!$C$19)*(Datos!$D$19-Datos!$C$19)*N378),Datos!$E$19-SQRT((Datos!$E$19-Datos!$C$19)*(Datos!$E$19-Datos!$D$19)*(1-N378)))</f>
        <v>41042.4581039859</v>
      </c>
      <c r="P378" s="24" t="n">
        <f aca="true">RAND()</f>
        <v>0.303357153873333</v>
      </c>
      <c r="Q378" s="26" t="n">
        <f aca="false">IF(P378&lt;=(Datos!$D$23-Datos!$C$23)/(Datos!$E$23-Datos!$C$23),Datos!$C$23+SQRT((Datos!$E$23-Datos!$C$23)*(Datos!$D$23-Datos!$C$23)*P378),Datos!$E$23-SQRT((Datos!$E$23-Datos!$C$23)*(Datos!$E$23-Datos!$D$23)*(1-P378)))</f>
        <v>0.143367560355587</v>
      </c>
      <c r="R378" s="24" t="n">
        <f aca="true">RAND()</f>
        <v>0.0342675642303781</v>
      </c>
      <c r="S378" s="26" t="n">
        <f aca="false">IF(R378&lt;=(Datos!$D$24-Datos!$C$24)/(Datos!$E$24-Datos!$C$24),Datos!$C$24+SQRT((Datos!$E$24-Datos!$C$24)*(Datos!$D$24-Datos!$C$24)*R378),Datos!$E$24-SQRT((Datos!$E$24-Datos!$C$24)*(Datos!$E$24-Datos!$D$24)*(1-R378)))</f>
        <v>0.127853764423172</v>
      </c>
      <c r="T378" s="24" t="n">
        <f aca="true">RAND()</f>
        <v>0.724425050196691</v>
      </c>
      <c r="U378" s="26" t="n">
        <f aca="false">IF(T378&lt;=(Datos!$D$25-Datos!$C$25)/(Datos!$E$25-Datos!$C$25),Datos!$C$25+SQRT((Datos!$E$25-Datos!$C$25)*(Datos!$D$25-Datos!$C$25)*T378),Datos!$E$25-SQRT((Datos!$E$25-Datos!$C$25)*(Datos!$E$25-Datos!$D$25)*(1-T378)))</f>
        <v>0.192222133641166</v>
      </c>
      <c r="V378" s="24" t="n">
        <f aca="true">RAND()</f>
        <v>0.389355563639748</v>
      </c>
      <c r="W378" s="26" t="n">
        <f aca="false">IF(V378&lt;=(Datos!$D$26-Datos!$C$26)/(Datos!$E$26-Datos!$C$26),Datos!$C$26+SQRT((Datos!$E$26-Datos!$C$26)*(Datos!$D$26-Datos!$C$26)*V378),Datos!$E$26-SQRT((Datos!$E$26-Datos!$C$26)*(Datos!$E$26-Datos!$D$26)*(1-V378)))</f>
        <v>0.20376953896768</v>
      </c>
      <c r="X378" s="24" t="n">
        <f aca="true">RAND()</f>
        <v>0.343531794095801</v>
      </c>
      <c r="Y378" s="26" t="n">
        <f aca="false">IF(X378&lt;=(Datos!$D$27-Datos!$C$27)/(Datos!$E$27-Datos!$C$27),Datos!$C$27+SQRT((Datos!$E$27-Datos!$C$27)*(Datos!$D$27-Datos!$C$27)*X378),Datos!$E$27-SQRT((Datos!$E$27-Datos!$C$27)*(Datos!$E$27-Datos!$D$27)*(1-X378)))</f>
        <v>0.220460699434049</v>
      </c>
      <c r="Z378" s="24" t="n">
        <f aca="false">(1+Q378)</f>
        <v>1.14336756035559</v>
      </c>
      <c r="AA378" s="24" t="n">
        <f aca="false">Z378*(1+S378)</f>
        <v>1.28955140706639</v>
      </c>
      <c r="AB378" s="24" t="n">
        <f aca="false">AA378*(1+U378)</f>
        <v>1.53743172997265</v>
      </c>
      <c r="AC378" s="24" t="n">
        <f aca="false">AB378*(1+W378)</f>
        <v>1.85071348478346</v>
      </c>
      <c r="AD378" s="24" t="n">
        <f aca="false">AC378*(1+Y378)</f>
        <v>2.25872307409085</v>
      </c>
      <c r="AE378" s="23" t="n">
        <f aca="false">E378*Q378</f>
        <v>4813.92663621085</v>
      </c>
      <c r="AF378" s="23" t="n">
        <f aca="false">AE378*(1+S378)</f>
        <v>5429.40527830738</v>
      </c>
      <c r="AG378" s="23" t="n">
        <f aca="false">AF378*(1+U378)</f>
        <v>6473.05714530623</v>
      </c>
      <c r="AH378" s="23" t="n">
        <f aca="false">AG378*(1+W378)</f>
        <v>7792.06901551673</v>
      </c>
      <c r="AI378" s="23" t="n">
        <f aca="false">AH378*(1+Y378)</f>
        <v>9509.91400071592</v>
      </c>
      <c r="AJ378" s="25" t="n">
        <f aca="false">G378*Z378</f>
        <v>42858.5473695178</v>
      </c>
      <c r="AK378" s="25" t="n">
        <f aca="false">I378*AA378</f>
        <v>55588.3661095967</v>
      </c>
      <c r="AL378" s="25" t="n">
        <f aca="false">K378*AB378</f>
        <v>60583.5457360096</v>
      </c>
      <c r="AM378" s="25" t="n">
        <f aca="false">M378*AC378</f>
        <v>62587.6323472728</v>
      </c>
      <c r="AN378" s="25" t="n">
        <f aca="false">O378*AD378</f>
        <v>92703.54713688</v>
      </c>
      <c r="AO378" s="25" t="n">
        <f aca="false">C378/Datos!$D$8</f>
        <v>16777.8703516183</v>
      </c>
      <c r="AP378" s="25" t="n">
        <f aca="false">AJ378-AO378</f>
        <v>26080.6770178995</v>
      </c>
      <c r="AQ378" s="25" t="n">
        <f aca="false">AK378-AO378</f>
        <v>38810.4957579784</v>
      </c>
      <c r="AR378" s="25" t="n">
        <f aca="false">AL378-AO378</f>
        <v>43805.6753843913</v>
      </c>
      <c r="AS378" s="25" t="n">
        <f aca="false">AM378-AO378</f>
        <v>45809.7619956545</v>
      </c>
      <c r="AT378" s="25" t="n">
        <f aca="false">AN378-AO378</f>
        <v>75925.6767852617</v>
      </c>
      <c r="AU378" s="25" t="n">
        <f aca="false">AP378*Datos!$D$6</f>
        <v>13040.3385089497</v>
      </c>
      <c r="AV378" s="25" t="n">
        <f aca="false">AQ378*Datos!$D$6</f>
        <v>19405.2478789892</v>
      </c>
      <c r="AW378" s="25" t="n">
        <f aca="false">AR378*Datos!$D$6</f>
        <v>21902.8376921957</v>
      </c>
      <c r="AX378" s="25" t="n">
        <f aca="false">AS378*Datos!$D$6</f>
        <v>22904.8809978272</v>
      </c>
      <c r="AY378" s="25" t="n">
        <f aca="false">AT378*Datos!$D$6</f>
        <v>37962.8383926309</v>
      </c>
      <c r="AZ378" s="25" t="n">
        <f aca="false">AJ378-AU378-AE378</f>
        <v>25004.2822243572</v>
      </c>
      <c r="BA378" s="25" t="n">
        <f aca="false">AK378-AV378-AF378</f>
        <v>30753.7129523002</v>
      </c>
      <c r="BB378" s="25" t="n">
        <f aca="false">AL378-AW378-AG378</f>
        <v>32207.6508985078</v>
      </c>
      <c r="BC378" s="25" t="n">
        <f aca="false">AM378-AX378-AH378</f>
        <v>31890.6823339288</v>
      </c>
      <c r="BD378" s="25" t="n">
        <f aca="false">AN378-AY378-AI378</f>
        <v>45230.7947435333</v>
      </c>
      <c r="BE378" s="25" t="n">
        <f aca="false">AZ378/Z378</f>
        <v>21868.9799250391</v>
      </c>
      <c r="BF378" s="25" t="n">
        <f aca="false">BA378/AA378</f>
        <v>23848.3807499091</v>
      </c>
      <c r="BG378" s="25" t="n">
        <f aca="false">BB378/AB378</f>
        <v>20948.9958289599</v>
      </c>
      <c r="BH378" s="25" t="n">
        <f aca="false">BC378/AC378</f>
        <v>17231.5610147835</v>
      </c>
      <c r="BI378" s="25" t="n">
        <f aca="false">BD378/AD378</f>
        <v>20024.9403135614</v>
      </c>
      <c r="BJ378" s="25" t="n">
        <f aca="false">E378*AD378</f>
        <v>75842.3114909779</v>
      </c>
      <c r="BK378" s="25" t="n">
        <f aca="false">0.2*C378*AD378</f>
        <v>37896.5628973051</v>
      </c>
      <c r="BL378" s="25" t="n">
        <f aca="false">BJ378+BK378</f>
        <v>113738.874388283</v>
      </c>
      <c r="BM378" s="25" t="n">
        <f aca="false">BK378*Datos!$D$6</f>
        <v>18948.2814486526</v>
      </c>
      <c r="BN378" s="25" t="n">
        <f aca="false">BL378-BM378</f>
        <v>94790.5929396305</v>
      </c>
      <c r="BO378" s="25" t="n">
        <f aca="false">BN378/AD378</f>
        <v>41966.4517651347</v>
      </c>
      <c r="BP378" s="25" t="n">
        <f aca="false">-(C378+E378)</f>
        <v>-117466.868347417</v>
      </c>
      <c r="BQ378" s="25" t="n">
        <f aca="false">BE378</f>
        <v>21868.9799250391</v>
      </c>
      <c r="BR378" s="25" t="n">
        <f aca="false">BF378</f>
        <v>23848.3807499091</v>
      </c>
      <c r="BS378" s="25" t="n">
        <f aca="false">BG378</f>
        <v>20948.9958289599</v>
      </c>
      <c r="BT378" s="25" t="n">
        <f aca="false">BH378</f>
        <v>17231.5610147835</v>
      </c>
      <c r="BU378" s="25" t="n">
        <f aca="false">BI378+BO378</f>
        <v>61991.3920786961</v>
      </c>
      <c r="BV378" s="27" t="n">
        <f aca="false">IFERROR(IRR(BP378:BU378,0.1),NA())*100</f>
        <v>6.52079000474207</v>
      </c>
    </row>
    <row r="379" customFormat="false" ht="15" hidden="false" customHeight="true" outlineLevel="0" collapsed="false">
      <c r="A379" s="23" t="n">
        <v>378</v>
      </c>
      <c r="B379" s="24" t="n">
        <f aca="true">RAND()</f>
        <v>0.495466850201284</v>
      </c>
      <c r="C379" s="25" t="n">
        <f aca="false">IF(B379&lt;=(Datos!$D$14-Datos!$C$14)/(Datos!$E$14-Datos!$C$14),Datos!$C$14+SQRT((Datos!$E$14-Datos!$C$14)*(Datos!$D$14-Datos!$C$14)*B379),Datos!$E$14-SQRT((Datos!$E$14-Datos!$C$14)*(Datos!$E$14-Datos!$D$14)*(1-B379)))</f>
        <v>75394.3140766517</v>
      </c>
      <c r="D379" s="24" t="n">
        <f aca="true">RAND()</f>
        <v>0.880015099318224</v>
      </c>
      <c r="E379" s="25" t="n">
        <f aca="false">IF(D379&lt;=(Datos!$D$15-Datos!$C$15)/(Datos!$E$15-Datos!$C$15),Datos!$C$15+SQRT((Datos!$E$15-Datos!$C$15)*(Datos!$D$15-Datos!$C$15)*D379),Datos!$E$15-SQRT((Datos!$E$15-Datos!$C$15)*(Datos!$E$15-Datos!$D$15)*(1-D379)))</f>
        <v>35757.6262420354</v>
      </c>
      <c r="F379" s="24" t="n">
        <f aca="true">RAND()</f>
        <v>0.963167326912032</v>
      </c>
      <c r="G379" s="25" t="n">
        <f aca="false">IF(F379&lt;=(Datos!$D$19-Datos!$C$19)/(Datos!$E$19-Datos!$C$19),Datos!$C$19+SQRT((Datos!$E$19-Datos!$C$19)*(Datos!$D$19-Datos!$C$19)*F379),Datos!$E$19-SQRT((Datos!$E$19-Datos!$C$19)*(Datos!$E$19-Datos!$D$19)*(1-F379)))</f>
        <v>43337.93788275</v>
      </c>
      <c r="H379" s="24" t="n">
        <f aca="true">RAND()</f>
        <v>0.4727738265691</v>
      </c>
      <c r="I379" s="25" t="n">
        <f aca="false">IF(H379&lt;=(Datos!$D$19-Datos!$C$19)/(Datos!$E$19-Datos!$C$19),Datos!$C$19+SQRT((Datos!$E$19-Datos!$C$19)*(Datos!$D$19-Datos!$C$19)*H379),Datos!$E$19-SQRT((Datos!$E$19-Datos!$C$19)*(Datos!$E$19-Datos!$D$19)*(1-H379)))</f>
        <v>38421.1682078774</v>
      </c>
      <c r="J379" s="24" t="n">
        <f aca="true">RAND()</f>
        <v>0.659727692420437</v>
      </c>
      <c r="K379" s="25" t="n">
        <f aca="false">IF(J379&lt;=(Datos!$D$19-Datos!$C$19)/(Datos!$E$19-Datos!$C$19),Datos!$C$19+SQRT((Datos!$E$19-Datos!$C$19)*(Datos!$D$19-Datos!$C$19)*J379),Datos!$E$19-SQRT((Datos!$E$19-Datos!$C$19)*(Datos!$E$19-Datos!$D$19)*(1-J379)))</f>
        <v>39947.8215636925</v>
      </c>
      <c r="L379" s="24" t="n">
        <f aca="true">RAND()</f>
        <v>0.8145771796572</v>
      </c>
      <c r="M379" s="25" t="n">
        <f aca="false">IF(L379&lt;=(Datos!$D$19-Datos!$C$19)/(Datos!$E$19-Datos!$C$19),Datos!$C$19+SQRT((Datos!$E$19-Datos!$C$19)*(Datos!$D$19-Datos!$C$19)*L379),Datos!$E$19-SQRT((Datos!$E$19-Datos!$C$19)*(Datos!$E$19-Datos!$D$19)*(1-L379)))</f>
        <v>41270.8296464616</v>
      </c>
      <c r="N379" s="24" t="n">
        <f aca="true">RAND()</f>
        <v>0.919211240627103</v>
      </c>
      <c r="O379" s="25" t="n">
        <f aca="false">IF(N379&lt;=(Datos!$D$19-Datos!$C$19)/(Datos!$E$19-Datos!$C$19),Datos!$C$19+SQRT((Datos!$E$19-Datos!$C$19)*(Datos!$D$19-Datos!$C$19)*N379),Datos!$E$19-SQRT((Datos!$E$19-Datos!$C$19)*(Datos!$E$19-Datos!$D$19)*(1-N379)))</f>
        <v>42538.4645131611</v>
      </c>
      <c r="P379" s="24" t="n">
        <f aca="true">RAND()</f>
        <v>0.243945473133657</v>
      </c>
      <c r="Q379" s="26" t="n">
        <f aca="false">IF(P379&lt;=(Datos!$D$23-Datos!$C$23)/(Datos!$E$23-Datos!$C$23),Datos!$C$23+SQRT((Datos!$E$23-Datos!$C$23)*(Datos!$D$23-Datos!$C$23)*P379),Datos!$E$23-SQRT((Datos!$E$23-Datos!$C$23)*(Datos!$E$23-Datos!$D$23)*(1-P379)))</f>
        <v>0.140954757255587</v>
      </c>
      <c r="R379" s="24" t="n">
        <f aca="true">RAND()</f>
        <v>0.959303156119448</v>
      </c>
      <c r="S379" s="26" t="n">
        <f aca="false">IF(R379&lt;=(Datos!$D$24-Datos!$C$24)/(Datos!$E$24-Datos!$C$24),Datos!$C$24+SQRT((Datos!$E$24-Datos!$C$24)*(Datos!$D$24-Datos!$C$24)*R379),Datos!$E$24-SQRT((Datos!$E$24-Datos!$C$24)*(Datos!$E$24-Datos!$D$24)*(1-R379)))</f>
        <v>0.17144112630161</v>
      </c>
      <c r="T379" s="24" t="n">
        <f aca="true">RAND()</f>
        <v>0.693410510817532</v>
      </c>
      <c r="U379" s="26" t="n">
        <f aca="false">IF(T379&lt;=(Datos!$D$25-Datos!$C$25)/(Datos!$E$25-Datos!$C$25),Datos!$C$25+SQRT((Datos!$E$25-Datos!$C$25)*(Datos!$D$25-Datos!$C$25)*T379),Datos!$E$25-SQRT((Datos!$E$25-Datos!$C$25)*(Datos!$E$25-Datos!$D$25)*(1-T379)))</f>
        <v>0.190700672879554</v>
      </c>
      <c r="V379" s="24" t="n">
        <f aca="true">RAND()</f>
        <v>0.119402697591027</v>
      </c>
      <c r="W379" s="26" t="n">
        <f aca="false">IF(V379&lt;=(Datos!$D$26-Datos!$C$26)/(Datos!$E$26-Datos!$C$26),Datos!$C$26+SQRT((Datos!$E$26-Datos!$C$26)*(Datos!$D$26-Datos!$C$26)*V379),Datos!$E$26-SQRT((Datos!$E$26-Datos!$C$26)*(Datos!$E$26-Datos!$D$26)*(1-V379)))</f>
        <v>0.192929183138445</v>
      </c>
      <c r="X379" s="24" t="n">
        <f aca="true">RAND()</f>
        <v>0.397461818060881</v>
      </c>
      <c r="Y379" s="26" t="n">
        <f aca="false">IF(X379&lt;=(Datos!$D$27-Datos!$C$27)/(Datos!$E$27-Datos!$C$27),Datos!$C$27+SQRT((Datos!$E$27-Datos!$C$27)*(Datos!$D$27-Datos!$C$27)*X379),Datos!$E$27-SQRT((Datos!$E$27-Datos!$C$27)*(Datos!$E$27-Datos!$D$27)*(1-X379)))</f>
        <v>0.222958732636176</v>
      </c>
      <c r="Z379" s="24" t="n">
        <f aca="false">(1+Q379)</f>
        <v>1.14095475725559</v>
      </c>
      <c r="AA379" s="24" t="n">
        <f aca="false">Z379*(1+S379)</f>
        <v>1.33656132589867</v>
      </c>
      <c r="AB379" s="24" t="n">
        <f aca="false">AA379*(1+U379)</f>
        <v>1.59144447009233</v>
      </c>
      <c r="AC379" s="24" t="n">
        <f aca="false">AB379*(1+W379)</f>
        <v>1.89848055171744</v>
      </c>
      <c r="AD379" s="24" t="n">
        <f aca="false">AC379*(1+Y379)</f>
        <v>2.32176336946279</v>
      </c>
      <c r="AE379" s="23" t="n">
        <f aca="false">E379*Q379</f>
        <v>5040.20752698212</v>
      </c>
      <c r="AF379" s="23" t="n">
        <f aca="false">AE379*(1+S379)</f>
        <v>5904.30638220178</v>
      </c>
      <c r="AG379" s="23" t="n">
        <f aca="false">AF379*(1+U379)</f>
        <v>7030.26158217471</v>
      </c>
      <c r="AH379" s="23" t="n">
        <f aca="false">AG379*(1+W379)</f>
        <v>8386.60420647326</v>
      </c>
      <c r="AI379" s="23" t="n">
        <f aca="false">AH379*(1+Y379)</f>
        <v>10256.4708514698</v>
      </c>
      <c r="AJ379" s="25" t="n">
        <f aca="false">G379*Z379</f>
        <v>49446.6263969707</v>
      </c>
      <c r="AK379" s="25" t="n">
        <f aca="false">I379*AA379</f>
        <v>51352.2475224963</v>
      </c>
      <c r="AL379" s="25" t="n">
        <f aca="false">K379*AB379</f>
        <v>63574.7397197735</v>
      </c>
      <c r="AM379" s="25" t="n">
        <f aca="false">M379*AC379</f>
        <v>78351.8674370507</v>
      </c>
      <c r="AN379" s="25" t="n">
        <f aca="false">O379*AD379</f>
        <v>98764.24869985</v>
      </c>
      <c r="AO379" s="25" t="n">
        <f aca="false">C379/Datos!$D$8</f>
        <v>15078.8628153303</v>
      </c>
      <c r="AP379" s="25" t="n">
        <f aca="false">AJ379-AO379</f>
        <v>34367.7635816404</v>
      </c>
      <c r="AQ379" s="25" t="n">
        <f aca="false">AK379-AO379</f>
        <v>36273.3847071659</v>
      </c>
      <c r="AR379" s="25" t="n">
        <f aca="false">AL379-AO379</f>
        <v>48495.8769044432</v>
      </c>
      <c r="AS379" s="25" t="n">
        <f aca="false">AM379-AO379</f>
        <v>63273.0046217204</v>
      </c>
      <c r="AT379" s="25" t="n">
        <f aca="false">AN379-AO379</f>
        <v>83685.3858845197</v>
      </c>
      <c r="AU379" s="25" t="n">
        <f aca="false">AP379*Datos!$D$6</f>
        <v>17183.8817908202</v>
      </c>
      <c r="AV379" s="25" t="n">
        <f aca="false">AQ379*Datos!$D$6</f>
        <v>18136.692353583</v>
      </c>
      <c r="AW379" s="25" t="n">
        <f aca="false">AR379*Datos!$D$6</f>
        <v>24247.9384522216</v>
      </c>
      <c r="AX379" s="25" t="n">
        <f aca="false">AS379*Datos!$D$6</f>
        <v>31636.5023108602</v>
      </c>
      <c r="AY379" s="25" t="n">
        <f aca="false">AT379*Datos!$D$6</f>
        <v>41842.6929422598</v>
      </c>
      <c r="AZ379" s="25" t="n">
        <f aca="false">AJ379-AU379-AE379</f>
        <v>27222.5370791684</v>
      </c>
      <c r="BA379" s="25" t="n">
        <f aca="false">AK379-AV379-AF379</f>
        <v>27311.2487867115</v>
      </c>
      <c r="BB379" s="25" t="n">
        <f aca="false">AL379-AW379-AG379</f>
        <v>32296.5396853772</v>
      </c>
      <c r="BC379" s="25" t="n">
        <f aca="false">AM379-AX379-AH379</f>
        <v>38328.7609197173</v>
      </c>
      <c r="BD379" s="25" t="n">
        <f aca="false">AN379-AY379-AI379</f>
        <v>46665.0849061204</v>
      </c>
      <c r="BE379" s="25" t="n">
        <f aca="false">AZ379/Z379</f>
        <v>23859.436060943</v>
      </c>
      <c r="BF379" s="25" t="n">
        <f aca="false">BA379/AA379</f>
        <v>20433.9660721129</v>
      </c>
      <c r="BG379" s="25" t="n">
        <f aca="false">BB379/AB379</f>
        <v>20293.8527182815</v>
      </c>
      <c r="BH379" s="25" t="n">
        <f aca="false">BC379/AC379</f>
        <v>20189.1775425582</v>
      </c>
      <c r="BI379" s="25" t="n">
        <f aca="false">BD379/AD379</f>
        <v>20098.9840394105</v>
      </c>
      <c r="BJ379" s="25" t="n">
        <f aca="false">E379*AD379</f>
        <v>83020.7467876991</v>
      </c>
      <c r="BK379" s="25" t="n">
        <f aca="false">0.2*C379*AD379</f>
        <v>35009.5513377885</v>
      </c>
      <c r="BL379" s="25" t="n">
        <f aca="false">BJ379+BK379</f>
        <v>118030.298125488</v>
      </c>
      <c r="BM379" s="25" t="n">
        <f aca="false">BK379*Datos!$D$6</f>
        <v>17504.7756688942</v>
      </c>
      <c r="BN379" s="25" t="n">
        <f aca="false">BL379-BM379</f>
        <v>100525.522456593</v>
      </c>
      <c r="BO379" s="25" t="n">
        <f aca="false">BN379/AD379</f>
        <v>43297.0576497006</v>
      </c>
      <c r="BP379" s="25" t="n">
        <f aca="false">-(C379+E379)</f>
        <v>-111151.940318687</v>
      </c>
      <c r="BQ379" s="25" t="n">
        <f aca="false">BE379</f>
        <v>23859.436060943</v>
      </c>
      <c r="BR379" s="25" t="n">
        <f aca="false">BF379</f>
        <v>20433.9660721129</v>
      </c>
      <c r="BS379" s="25" t="n">
        <f aca="false">BG379</f>
        <v>20293.8527182815</v>
      </c>
      <c r="BT379" s="25" t="n">
        <f aca="false">BH379</f>
        <v>20189.1775425582</v>
      </c>
      <c r="BU379" s="25" t="n">
        <f aca="false">BI379+BO379</f>
        <v>63396.0416891111</v>
      </c>
      <c r="BV379" s="27" t="n">
        <f aca="false">IFERROR(IRR(BP379:BU379,0.1),NA())*100</f>
        <v>8.73767225760036</v>
      </c>
    </row>
    <row r="380" customFormat="false" ht="15" hidden="false" customHeight="true" outlineLevel="0" collapsed="false">
      <c r="A380" s="23" t="n">
        <v>379</v>
      </c>
      <c r="B380" s="24" t="n">
        <f aca="true">RAND()</f>
        <v>0.80521372863113</v>
      </c>
      <c r="C380" s="25" t="n">
        <f aca="false">IF(B380&lt;=(Datos!$D$14-Datos!$C$14)/(Datos!$E$14-Datos!$C$14),Datos!$C$14+SQRT((Datos!$E$14-Datos!$C$14)*(Datos!$D$14-Datos!$C$14)*B380),Datos!$E$14-SQRT((Datos!$E$14-Datos!$C$14)*(Datos!$E$14-Datos!$D$14)*(1-B380)))</f>
        <v>84711.3268841719</v>
      </c>
      <c r="D380" s="24" t="n">
        <f aca="true">RAND()</f>
        <v>0.216676483925987</v>
      </c>
      <c r="E380" s="25" t="n">
        <f aca="false">IF(D380&lt;=(Datos!$D$15-Datos!$C$15)/(Datos!$E$15-Datos!$C$15),Datos!$C$15+SQRT((Datos!$E$15-Datos!$C$15)*(Datos!$D$15-Datos!$C$15)*D380),Datos!$E$15-SQRT((Datos!$E$15-Datos!$C$15)*(Datos!$E$15-Datos!$D$15)*(1-D380)))</f>
        <v>29031.2201992014</v>
      </c>
      <c r="F380" s="24" t="n">
        <f aca="true">RAND()</f>
        <v>0.971661982163014</v>
      </c>
      <c r="G380" s="25" t="n">
        <f aca="false">IF(F380&lt;=(Datos!$D$19-Datos!$C$19)/(Datos!$E$19-Datos!$C$19),Datos!$C$19+SQRT((Datos!$E$19-Datos!$C$19)*(Datos!$D$19-Datos!$C$19)*F380),Datos!$E$19-SQRT((Datos!$E$19-Datos!$C$19)*(Datos!$E$19-Datos!$D$19)*(1-F380)))</f>
        <v>43542.141523407</v>
      </c>
      <c r="H380" s="24" t="n">
        <f aca="true">RAND()</f>
        <v>0.892019753723</v>
      </c>
      <c r="I380" s="25" t="n">
        <f aca="false">IF(H380&lt;=(Datos!$D$19-Datos!$C$19)/(Datos!$E$19-Datos!$C$19),Datos!$C$19+SQRT((Datos!$E$19-Datos!$C$19)*(Datos!$D$19-Datos!$C$19)*H380),Datos!$E$19-SQRT((Datos!$E$19-Datos!$C$19)*(Datos!$E$19-Datos!$D$19)*(1-H380)))</f>
        <v>42154.210395905</v>
      </c>
      <c r="J380" s="24" t="n">
        <f aca="true">RAND()</f>
        <v>0.162436628318226</v>
      </c>
      <c r="K380" s="25" t="n">
        <f aca="false">IF(J380&lt;=(Datos!$D$19-Datos!$C$19)/(Datos!$E$19-Datos!$C$19),Datos!$C$19+SQRT((Datos!$E$19-Datos!$C$19)*(Datos!$D$19-Datos!$C$19)*J380),Datos!$E$19-SQRT((Datos!$E$19-Datos!$C$19)*(Datos!$E$19-Datos!$D$19)*(1-J380)))</f>
        <v>34936.1416357043</v>
      </c>
      <c r="L380" s="24" t="n">
        <f aca="true">RAND()</f>
        <v>0.53412435167032</v>
      </c>
      <c r="M380" s="25" t="n">
        <f aca="false">IF(L380&lt;=(Datos!$D$19-Datos!$C$19)/(Datos!$E$19-Datos!$C$19),Datos!$C$19+SQRT((Datos!$E$19-Datos!$C$19)*(Datos!$D$19-Datos!$C$19)*L380),Datos!$E$19-SQRT((Datos!$E$19-Datos!$C$19)*(Datos!$E$19-Datos!$D$19)*(1-L380)))</f>
        <v>38950.9023428115</v>
      </c>
      <c r="N380" s="24" t="n">
        <f aca="true">RAND()</f>
        <v>0.28479940310336</v>
      </c>
      <c r="O380" s="25" t="n">
        <f aca="false">IF(N380&lt;=(Datos!$D$19-Datos!$C$19)/(Datos!$E$19-Datos!$C$19),Datos!$C$19+SQRT((Datos!$E$19-Datos!$C$19)*(Datos!$D$19-Datos!$C$19)*N380),Datos!$E$19-SQRT((Datos!$E$19-Datos!$C$19)*(Datos!$E$19-Datos!$D$19)*(1-N380)))</f>
        <v>36536.047006066</v>
      </c>
      <c r="P380" s="24" t="n">
        <f aca="true">RAND()</f>
        <v>0.30970502656066</v>
      </c>
      <c r="Q380" s="26" t="n">
        <f aca="false">IF(P380&lt;=(Datos!$D$23-Datos!$C$23)/(Datos!$E$23-Datos!$C$23),Datos!$C$23+SQRT((Datos!$E$23-Datos!$C$23)*(Datos!$D$23-Datos!$C$23)*P380),Datos!$E$23-SQRT((Datos!$E$23-Datos!$C$23)*(Datos!$E$23-Datos!$D$23)*(1-P380)))</f>
        <v>0.143610782448051</v>
      </c>
      <c r="R380" s="24" t="n">
        <f aca="true">RAND()</f>
        <v>0.857060089264427</v>
      </c>
      <c r="S380" s="26" t="n">
        <f aca="false">IF(R380&lt;=(Datos!$D$24-Datos!$C$24)/(Datos!$E$24-Datos!$C$24),Datos!$C$24+SQRT((Datos!$E$24-Datos!$C$24)*(Datos!$D$24-Datos!$C$24)*R380),Datos!$E$24-SQRT((Datos!$E$24-Datos!$C$24)*(Datos!$E$24-Datos!$D$24)*(1-R380)))</f>
        <v>0.163959680822252</v>
      </c>
      <c r="T380" s="24" t="n">
        <f aca="true">RAND()</f>
        <v>0.662237728622786</v>
      </c>
      <c r="U380" s="26" t="n">
        <f aca="false">IF(T380&lt;=(Datos!$D$25-Datos!$C$25)/(Datos!$E$25-Datos!$C$25),Datos!$C$25+SQRT((Datos!$E$25-Datos!$C$25)*(Datos!$D$25-Datos!$C$25)*T380),Datos!$E$25-SQRT((Datos!$E$25-Datos!$C$25)*(Datos!$E$25-Datos!$D$25)*(1-T380)))</f>
        <v>0.189247205657759</v>
      </c>
      <c r="V380" s="24" t="n">
        <f aca="true">RAND()</f>
        <v>0.711658632251759</v>
      </c>
      <c r="W380" s="26" t="n">
        <f aca="false">IF(V380&lt;=(Datos!$D$26-Datos!$C$26)/(Datos!$E$26-Datos!$C$26),Datos!$C$26+SQRT((Datos!$E$26-Datos!$C$26)*(Datos!$D$26-Datos!$C$26)*V380),Datos!$E$26-SQRT((Datos!$E$26-Datos!$C$26)*(Datos!$E$26-Datos!$D$26)*(1-V380)))</f>
        <v>0.218232173711145</v>
      </c>
      <c r="X380" s="24" t="n">
        <f aca="true">RAND()</f>
        <v>0.64279209017667</v>
      </c>
      <c r="Y380" s="26" t="n">
        <f aca="false">IF(X380&lt;=(Datos!$D$27-Datos!$C$27)/(Datos!$E$27-Datos!$C$27),Datos!$C$27+SQRT((Datos!$E$27-Datos!$C$27)*(Datos!$D$27-Datos!$C$27)*X380),Datos!$E$27-SQRT((Datos!$E$27-Datos!$C$27)*(Datos!$E$27-Datos!$D$27)*(1-X380)))</f>
        <v>0.236080497349742</v>
      </c>
      <c r="Z380" s="24" t="n">
        <f aca="false">(1+Q380)</f>
        <v>1.14361078244805</v>
      </c>
      <c r="AA380" s="24" t="n">
        <f aca="false">Z380*(1+S380)</f>
        <v>1.33111684132312</v>
      </c>
      <c r="AB380" s="24" t="n">
        <f aca="false">AA380*(1+U380)</f>
        <v>1.5830269839475</v>
      </c>
      <c r="AC380" s="24" t="n">
        <f aca="false">AB380*(1+W380)</f>
        <v>1.92849440369776</v>
      </c>
      <c r="AD380" s="24" t="n">
        <f aca="false">AC380*(1+Y380)</f>
        <v>2.38377432165893</v>
      </c>
      <c r="AE380" s="23" t="n">
        <f aca="false">E380*Q380</f>
        <v>4169.19624822897</v>
      </c>
      <c r="AF380" s="23" t="n">
        <f aca="false">AE380*(1+S380)</f>
        <v>4852.77633437392</v>
      </c>
      <c r="AG380" s="23" t="n">
        <f aca="false">AF380*(1+U380)</f>
        <v>5771.15069533628</v>
      </c>
      <c r="AH380" s="23" t="n">
        <f aca="false">AG380*(1+W380)</f>
        <v>7030.60145639411</v>
      </c>
      <c r="AI380" s="23" t="n">
        <f aca="false">AH380*(1+Y380)</f>
        <v>8690.38934488745</v>
      </c>
      <c r="AJ380" s="25" t="n">
        <f aca="false">G380*Z380</f>
        <v>49795.2625370473</v>
      </c>
      <c r="AK380" s="25" t="n">
        <f aca="false">I380*AA380</f>
        <v>56112.1793906673</v>
      </c>
      <c r="AL380" s="25" t="n">
        <f aca="false">K380*AB380</f>
        <v>55304.8549243318</v>
      </c>
      <c r="AM380" s="25" t="n">
        <f aca="false">M380*AC380</f>
        <v>75116.59718709</v>
      </c>
      <c r="AN380" s="25" t="n">
        <f aca="false">O380*AD380</f>
        <v>87093.6906679836</v>
      </c>
      <c r="AO380" s="25" t="n">
        <f aca="false">C380/Datos!$D$8</f>
        <v>16942.2653768344</v>
      </c>
      <c r="AP380" s="25" t="n">
        <f aca="false">AJ380-AO380</f>
        <v>32852.9971602129</v>
      </c>
      <c r="AQ380" s="25" t="n">
        <f aca="false">AK380-AO380</f>
        <v>39169.9140138329</v>
      </c>
      <c r="AR380" s="25" t="n">
        <f aca="false">AL380-AO380</f>
        <v>38362.5895474974</v>
      </c>
      <c r="AS380" s="25" t="n">
        <f aca="false">AM380-AO380</f>
        <v>58174.3318102556</v>
      </c>
      <c r="AT380" s="25" t="n">
        <f aca="false">AN380-AO380</f>
        <v>70151.4252911492</v>
      </c>
      <c r="AU380" s="25" t="n">
        <f aca="false">AP380*Datos!$D$6</f>
        <v>16426.4985801065</v>
      </c>
      <c r="AV380" s="25" t="n">
        <f aca="false">AQ380*Datos!$D$6</f>
        <v>19584.9570069165</v>
      </c>
      <c r="AW380" s="25" t="n">
        <f aca="false">AR380*Datos!$D$6</f>
        <v>19181.2947737487</v>
      </c>
      <c r="AX380" s="25" t="n">
        <f aca="false">AS380*Datos!$D$6</f>
        <v>29087.1659051278</v>
      </c>
      <c r="AY380" s="25" t="n">
        <f aca="false">AT380*Datos!$D$6</f>
        <v>35075.7126455746</v>
      </c>
      <c r="AZ380" s="25" t="n">
        <f aca="false">AJ380-AU380-AE380</f>
        <v>29199.5677087119</v>
      </c>
      <c r="BA380" s="25" t="n">
        <f aca="false">AK380-AV380-AF380</f>
        <v>31674.4460493769</v>
      </c>
      <c r="BB380" s="25" t="n">
        <f aca="false">AL380-AW380-AG380</f>
        <v>30352.4094552468</v>
      </c>
      <c r="BC380" s="25" t="n">
        <f aca="false">AM380-AX380-AH380</f>
        <v>38998.8298255681</v>
      </c>
      <c r="BD380" s="25" t="n">
        <f aca="false">AN380-AY380-AI380</f>
        <v>43327.5886775215</v>
      </c>
      <c r="BE380" s="25" t="n">
        <f aca="false">AZ380/Z380</f>
        <v>25532.7845424877</v>
      </c>
      <c r="BF380" s="25" t="n">
        <f aca="false">BA380/AA380</f>
        <v>23795.3912579851</v>
      </c>
      <c r="BG380" s="25" t="n">
        <f aca="false">BB380/AB380</f>
        <v>19173.65260544</v>
      </c>
      <c r="BH380" s="25" t="n">
        <f aca="false">BC380/AC380</f>
        <v>20222.4231248949</v>
      </c>
      <c r="BI380" s="25" t="n">
        <f aca="false">BD380/AD380</f>
        <v>18176.0447219554</v>
      </c>
      <c r="BJ380" s="25" t="n">
        <f aca="false">E380*AD380</f>
        <v>69203.8772372821</v>
      </c>
      <c r="BK380" s="25" t="n">
        <f aca="false">0.2*C380*AD380</f>
        <v>40386.5371560289</v>
      </c>
      <c r="BL380" s="25" t="n">
        <f aca="false">BJ380+BK380</f>
        <v>109590.414393311</v>
      </c>
      <c r="BM380" s="25" t="n">
        <f aca="false">BK380*Datos!$D$6</f>
        <v>20193.2685780144</v>
      </c>
      <c r="BN380" s="25" t="n">
        <f aca="false">BL380-BM380</f>
        <v>89397.1458152966</v>
      </c>
      <c r="BO380" s="25" t="n">
        <f aca="false">BN380/AD380</f>
        <v>37502.3528876186</v>
      </c>
      <c r="BP380" s="25" t="n">
        <f aca="false">-(C380+E380)</f>
        <v>-113742.547083373</v>
      </c>
      <c r="BQ380" s="25" t="n">
        <f aca="false">BE380</f>
        <v>25532.7845424877</v>
      </c>
      <c r="BR380" s="25" t="n">
        <f aca="false">BF380</f>
        <v>23795.3912579851</v>
      </c>
      <c r="BS380" s="25" t="n">
        <f aca="false">BG380</f>
        <v>19173.65260544</v>
      </c>
      <c r="BT380" s="25" t="n">
        <f aca="false">BH380</f>
        <v>20222.4231248949</v>
      </c>
      <c r="BU380" s="25" t="n">
        <f aca="false">BI380+BO380</f>
        <v>55678.397609574</v>
      </c>
      <c r="BV380" s="27" t="n">
        <f aca="false">IFERROR(IRR(BP380:BU380,0.1),NA())*100</f>
        <v>7.48814940639061</v>
      </c>
    </row>
    <row r="381" customFormat="false" ht="15" hidden="false" customHeight="true" outlineLevel="0" collapsed="false">
      <c r="A381" s="23" t="n">
        <v>380</v>
      </c>
      <c r="B381" s="24" t="n">
        <f aca="true">RAND()</f>
        <v>0.900209307179501</v>
      </c>
      <c r="C381" s="25" t="n">
        <f aca="false">IF(B381&lt;=(Datos!$D$14-Datos!$C$14)/(Datos!$E$14-Datos!$C$14),Datos!$C$14+SQRT((Datos!$E$14-Datos!$C$14)*(Datos!$D$14-Datos!$C$14)*B381),Datos!$E$14-SQRT((Datos!$E$14-Datos!$C$14)*(Datos!$E$14-Datos!$D$14)*(1-B381)))</f>
        <v>89057.0190814112</v>
      </c>
      <c r="D381" s="24" t="n">
        <f aca="true">RAND()</f>
        <v>0.135433572820403</v>
      </c>
      <c r="E381" s="25" t="n">
        <f aca="false">IF(D381&lt;=(Datos!$D$15-Datos!$C$15)/(Datos!$E$15-Datos!$C$15),Datos!$C$15+SQRT((Datos!$E$15-Datos!$C$15)*(Datos!$D$15-Datos!$C$15)*D381),Datos!$E$15-SQRT((Datos!$E$15-Datos!$C$15)*(Datos!$E$15-Datos!$D$15)*(1-D381)))</f>
        <v>28187.0861239587</v>
      </c>
      <c r="F381" s="24" t="n">
        <f aca="true">RAND()</f>
        <v>0.0977011214003521</v>
      </c>
      <c r="G381" s="25" t="n">
        <f aca="false">IF(F381&lt;=(Datos!$D$19-Datos!$C$19)/(Datos!$E$19-Datos!$C$19),Datos!$C$19+SQRT((Datos!$E$19-Datos!$C$19)*(Datos!$D$19-Datos!$C$19)*F381),Datos!$E$19-SQRT((Datos!$E$19-Datos!$C$19)*(Datos!$E$19-Datos!$D$19)*(1-F381)))</f>
        <v>33828.2069183957</v>
      </c>
      <c r="H381" s="24" t="n">
        <f aca="true">RAND()</f>
        <v>0.674462206745734</v>
      </c>
      <c r="I381" s="25" t="n">
        <f aca="false">IF(H381&lt;=(Datos!$D$19-Datos!$C$19)/(Datos!$E$19-Datos!$C$19),Datos!$C$19+SQRT((Datos!$E$19-Datos!$C$19)*(Datos!$D$19-Datos!$C$19)*H381),Datos!$E$19-SQRT((Datos!$E$19-Datos!$C$19)*(Datos!$E$19-Datos!$D$19)*(1-H381)))</f>
        <v>40058.8124409136</v>
      </c>
      <c r="J381" s="24" t="n">
        <f aca="true">RAND()</f>
        <v>0.396657912858102</v>
      </c>
      <c r="K381" s="25" t="n">
        <f aca="false">IF(J381&lt;=(Datos!$D$19-Datos!$C$19)/(Datos!$E$19-Datos!$C$19),Datos!$C$19+SQRT((Datos!$E$19-Datos!$C$19)*(Datos!$D$19-Datos!$C$19)*J381),Datos!$E$19-SQRT((Datos!$E$19-Datos!$C$19)*(Datos!$E$19-Datos!$D$19)*(1-J381)))</f>
        <v>37713.5391960316</v>
      </c>
      <c r="L381" s="24" t="n">
        <f aca="true">RAND()</f>
        <v>0.786774206629824</v>
      </c>
      <c r="M381" s="25" t="n">
        <f aca="false">IF(L381&lt;=(Datos!$D$19-Datos!$C$19)/(Datos!$E$19-Datos!$C$19),Datos!$C$19+SQRT((Datos!$E$19-Datos!$C$19)*(Datos!$D$19-Datos!$C$19)*L381),Datos!$E$19-SQRT((Datos!$E$19-Datos!$C$19)*(Datos!$E$19-Datos!$D$19)*(1-L381)))</f>
        <v>41001.0083142418</v>
      </c>
      <c r="N381" s="24" t="n">
        <f aca="true">RAND()</f>
        <v>0.840706825833904</v>
      </c>
      <c r="O381" s="25" t="n">
        <f aca="false">IF(N381&lt;=(Datos!$D$19-Datos!$C$19)/(Datos!$E$19-Datos!$C$19),Datos!$C$19+SQRT((Datos!$E$19-Datos!$C$19)*(Datos!$D$19-Datos!$C$19)*N381),Datos!$E$19-SQRT((Datos!$E$19-Datos!$C$19)*(Datos!$E$19-Datos!$D$19)*(1-N381)))</f>
        <v>41543.5584682426</v>
      </c>
      <c r="P381" s="24" t="n">
        <f aca="true">RAND()</f>
        <v>0.175863059691626</v>
      </c>
      <c r="Q381" s="26" t="n">
        <f aca="false">IF(P381&lt;=(Datos!$D$23-Datos!$C$23)/(Datos!$E$23-Datos!$C$23),Datos!$C$23+SQRT((Datos!$E$23-Datos!$C$23)*(Datos!$D$23-Datos!$C$23)*P381),Datos!$E$23-SQRT((Datos!$E$23-Datos!$C$23)*(Datos!$E$23-Datos!$D$23)*(1-P381)))</f>
        <v>0.137791950636311</v>
      </c>
      <c r="R381" s="24" t="n">
        <f aca="true">RAND()</f>
        <v>0.457812668584709</v>
      </c>
      <c r="S381" s="26" t="n">
        <f aca="false">IF(R381&lt;=(Datos!$D$24-Datos!$C$24)/(Datos!$E$24-Datos!$C$24),Datos!$C$24+SQRT((Datos!$E$24-Datos!$C$24)*(Datos!$D$24-Datos!$C$24)*R381),Datos!$E$24-SQRT((Datos!$E$24-Datos!$C$24)*(Datos!$E$24-Datos!$D$24)*(1-R381)))</f>
        <v>0.14870649409894</v>
      </c>
      <c r="T381" s="24" t="n">
        <f aca="true">RAND()</f>
        <v>0.21221320175489</v>
      </c>
      <c r="U381" s="26" t="n">
        <f aca="false">IF(T381&lt;=(Datos!$D$25-Datos!$C$25)/(Datos!$E$25-Datos!$C$25),Datos!$C$25+SQRT((Datos!$E$25-Datos!$C$25)*(Datos!$D$25-Datos!$C$25)*T381),Datos!$E$25-SQRT((Datos!$E$25-Datos!$C$25)*(Datos!$E$25-Datos!$D$25)*(1-T381)))</f>
        <v>0.171110370050884</v>
      </c>
      <c r="V381" s="24" t="n">
        <f aca="true">RAND()</f>
        <v>0.370983103901931</v>
      </c>
      <c r="W381" s="26" t="n">
        <f aca="false">IF(V381&lt;=(Datos!$D$26-Datos!$C$26)/(Datos!$E$26-Datos!$C$26),Datos!$C$26+SQRT((Datos!$E$26-Datos!$C$26)*(Datos!$D$26-Datos!$C$26)*V381),Datos!$E$26-SQRT((Datos!$E$26-Datos!$C$26)*(Datos!$E$26-Datos!$D$26)*(1-V381)))</f>
        <v>0.20307922489618</v>
      </c>
      <c r="X381" s="24" t="n">
        <f aca="true">RAND()</f>
        <v>0.00379987089038208</v>
      </c>
      <c r="Y381" s="26" t="n">
        <f aca="false">IF(X381&lt;=(Datos!$D$27-Datos!$C$27)/(Datos!$E$27-Datos!$C$27),Datos!$C$27+SQRT((Datos!$E$27-Datos!$C$27)*(Datos!$D$27-Datos!$C$27)*X381),Datos!$E$27-SQRT((Datos!$E$27-Datos!$C$27)*(Datos!$E$27-Datos!$D$27)*(1-X381)))</f>
        <v>0.193203069060141</v>
      </c>
      <c r="Z381" s="24" t="n">
        <f aca="false">(1+Q381)</f>
        <v>1.13779195063631</v>
      </c>
      <c r="AA381" s="24" t="n">
        <f aca="false">Z381*(1+S381)</f>
        <v>1.30698900262943</v>
      </c>
      <c r="AB381" s="24" t="n">
        <f aca="false">AA381*(1+U381)</f>
        <v>1.53062837452179</v>
      </c>
      <c r="AC381" s="24" t="n">
        <f aca="false">AB381*(1+W381)</f>
        <v>1.84146719842377</v>
      </c>
      <c r="AD381" s="24" t="n">
        <f aca="false">AC381*(1+Y381)</f>
        <v>2.19724431273283</v>
      </c>
      <c r="AE381" s="23" t="n">
        <f aca="false">E381*Q381</f>
        <v>3883.95357977397</v>
      </c>
      <c r="AF381" s="23" t="n">
        <f aca="false">AE381*(1+S381)</f>
        <v>4461.52269986518</v>
      </c>
      <c r="AG381" s="23" t="n">
        <f aca="false">AF381*(1+U381)</f>
        <v>5224.93550002953</v>
      </c>
      <c r="AH381" s="23" t="n">
        <f aca="false">AG381*(1+W381)</f>
        <v>6286.01135150806</v>
      </c>
      <c r="AI381" s="23" t="n">
        <f aca="false">AH381*(1+Y381)</f>
        <v>7500.48803676631</v>
      </c>
      <c r="AJ381" s="25" t="n">
        <f aca="false">G381*Z381</f>
        <v>38489.4615362102</v>
      </c>
      <c r="AK381" s="25" t="n">
        <f aca="false">I381*AA381</f>
        <v>52356.4273186692</v>
      </c>
      <c r="AL381" s="25" t="n">
        <f aca="false">K381*AB381</f>
        <v>57725.4131970856</v>
      </c>
      <c r="AM381" s="25" t="n">
        <f aca="false">M381*AC381</f>
        <v>75502.0119129767</v>
      </c>
      <c r="AN381" s="25" t="n">
        <f aca="false">O381*AD381</f>
        <v>91281.3475750298</v>
      </c>
      <c r="AO381" s="25" t="n">
        <f aca="false">C381/Datos!$D$8</f>
        <v>17811.4038162822</v>
      </c>
      <c r="AP381" s="25" t="n">
        <f aca="false">AJ381-AO381</f>
        <v>20678.057719928</v>
      </c>
      <c r="AQ381" s="25" t="n">
        <f aca="false">AK381-AO381</f>
        <v>34545.0235023869</v>
      </c>
      <c r="AR381" s="25" t="n">
        <f aca="false">AL381-AO381</f>
        <v>39914.0093808034</v>
      </c>
      <c r="AS381" s="25" t="n">
        <f aca="false">AM381-AO381</f>
        <v>57690.6080966945</v>
      </c>
      <c r="AT381" s="25" t="n">
        <f aca="false">AN381-AO381</f>
        <v>73469.9437587476</v>
      </c>
      <c r="AU381" s="25" t="n">
        <f aca="false">AP381*Datos!$D$6</f>
        <v>10339.028859964</v>
      </c>
      <c r="AV381" s="25" t="n">
        <f aca="false">AQ381*Datos!$D$6</f>
        <v>17272.5117511935</v>
      </c>
      <c r="AW381" s="25" t="n">
        <f aca="false">AR381*Datos!$D$6</f>
        <v>19957.0046904017</v>
      </c>
      <c r="AX381" s="25" t="n">
        <f aca="false">AS381*Datos!$D$6</f>
        <v>28845.3040483472</v>
      </c>
      <c r="AY381" s="25" t="n">
        <f aca="false">AT381*Datos!$D$6</f>
        <v>36734.9718793738</v>
      </c>
      <c r="AZ381" s="25" t="n">
        <f aca="false">AJ381-AU381-AE381</f>
        <v>24266.4790964723</v>
      </c>
      <c r="BA381" s="25" t="n">
        <f aca="false">AK381-AV381-AF381</f>
        <v>30622.3928676105</v>
      </c>
      <c r="BB381" s="25" t="n">
        <f aca="false">AL381-AW381-AG381</f>
        <v>32543.4730066544</v>
      </c>
      <c r="BC381" s="25" t="n">
        <f aca="false">AM381-AX381-AH381</f>
        <v>40370.6965131214</v>
      </c>
      <c r="BD381" s="25" t="n">
        <f aca="false">AN381-AY381-AI381</f>
        <v>47045.8876588897</v>
      </c>
      <c r="BE381" s="25" t="n">
        <f aca="false">AZ381/Z381</f>
        <v>21327.6944725274</v>
      </c>
      <c r="BF381" s="25" t="n">
        <f aca="false">BA381/AA381</f>
        <v>23429.7249678487</v>
      </c>
      <c r="BG381" s="25" t="n">
        <f aca="false">BB381/AB381</f>
        <v>21261.5116434267</v>
      </c>
      <c r="BH381" s="25" t="n">
        <f aca="false">BC381/AC381</f>
        <v>21923.1146488394</v>
      </c>
      <c r="BI381" s="25" t="n">
        <f aca="false">BD381/AD381</f>
        <v>21411.3138836056</v>
      </c>
      <c r="BJ381" s="25" t="n">
        <f aca="false">E381*AD381</f>
        <v>61933.9146783787</v>
      </c>
      <c r="BK381" s="25" t="n">
        <f aca="false">0.2*C381*AD381</f>
        <v>39136.0057371139</v>
      </c>
      <c r="BL381" s="25" t="n">
        <f aca="false">BJ381+BK381</f>
        <v>101069.920415493</v>
      </c>
      <c r="BM381" s="25" t="n">
        <f aca="false">BK381*Datos!$D$6</f>
        <v>19568.002868557</v>
      </c>
      <c r="BN381" s="25" t="n">
        <f aca="false">BL381-BM381</f>
        <v>81501.9175469357</v>
      </c>
      <c r="BO381" s="25" t="n">
        <f aca="false">BN381/AD381</f>
        <v>37092.7880320998</v>
      </c>
      <c r="BP381" s="25" t="n">
        <f aca="false">-(C381+E381)</f>
        <v>-117244.10520537</v>
      </c>
      <c r="BQ381" s="25" t="n">
        <f aca="false">BE381</f>
        <v>21327.6944725274</v>
      </c>
      <c r="BR381" s="25" t="n">
        <f aca="false">BF381</f>
        <v>23429.7249678487</v>
      </c>
      <c r="BS381" s="25" t="n">
        <f aca="false">BG381</f>
        <v>21261.5116434267</v>
      </c>
      <c r="BT381" s="25" t="n">
        <f aca="false">BH381</f>
        <v>21923.1146488394</v>
      </c>
      <c r="BU381" s="25" t="n">
        <f aca="false">BI381+BO381</f>
        <v>58504.1019157054</v>
      </c>
      <c r="BV381" s="27" t="n">
        <f aca="false">IFERROR(IRR(BP381:BU381,0.1),NA())*100</f>
        <v>6.7116331878227</v>
      </c>
    </row>
    <row r="382" customFormat="false" ht="15" hidden="false" customHeight="true" outlineLevel="0" collapsed="false">
      <c r="A382" s="23" t="n">
        <v>381</v>
      </c>
      <c r="B382" s="24" t="n">
        <f aca="true">RAND()</f>
        <v>0.793434052987508</v>
      </c>
      <c r="C382" s="25" t="n">
        <f aca="false">IF(B382&lt;=(Datos!$D$14-Datos!$C$14)/(Datos!$E$14-Datos!$C$14),Datos!$C$14+SQRT((Datos!$E$14-Datos!$C$14)*(Datos!$D$14-Datos!$C$14)*B382),Datos!$E$14-SQRT((Datos!$E$14-Datos!$C$14)*(Datos!$E$14-Datos!$D$14)*(1-B382)))</f>
        <v>84255.8221422968</v>
      </c>
      <c r="D382" s="24" t="n">
        <f aca="true">RAND()</f>
        <v>0.343728779980956</v>
      </c>
      <c r="E382" s="25" t="n">
        <f aca="false">IF(D382&lt;=(Datos!$D$15-Datos!$C$15)/(Datos!$E$15-Datos!$C$15),Datos!$C$15+SQRT((Datos!$E$15-Datos!$C$15)*(Datos!$D$15-Datos!$C$15)*D382),Datos!$E$15-SQRT((Datos!$E$15-Datos!$C$15)*(Datos!$E$15-Datos!$D$15)*(1-D382)))</f>
        <v>30078.2721765382</v>
      </c>
      <c r="F382" s="24" t="n">
        <f aca="true">RAND()</f>
        <v>0.677380733323839</v>
      </c>
      <c r="G382" s="25" t="n">
        <f aca="false">IF(F382&lt;=(Datos!$D$19-Datos!$C$19)/(Datos!$E$19-Datos!$C$19),Datos!$C$19+SQRT((Datos!$E$19-Datos!$C$19)*(Datos!$D$19-Datos!$C$19)*F382),Datos!$E$19-SQRT((Datos!$E$19-Datos!$C$19)*(Datos!$E$19-Datos!$D$19)*(1-F382)))</f>
        <v>40081.0117909562</v>
      </c>
      <c r="H382" s="24" t="n">
        <f aca="true">RAND()</f>
        <v>0.786246504323575</v>
      </c>
      <c r="I382" s="25" t="n">
        <f aca="false">IF(H382&lt;=(Datos!$D$19-Datos!$C$19)/(Datos!$E$19-Datos!$C$19),Datos!$C$19+SQRT((Datos!$E$19-Datos!$C$19)*(Datos!$D$19-Datos!$C$19)*H382),Datos!$E$19-SQRT((Datos!$E$19-Datos!$C$19)*(Datos!$E$19-Datos!$D$19)*(1-H382)))</f>
        <v>40996.0629156127</v>
      </c>
      <c r="J382" s="24" t="n">
        <f aca="true">RAND()</f>
        <v>0.274038871403765</v>
      </c>
      <c r="K382" s="25" t="n">
        <f aca="false">IF(J382&lt;=(Datos!$D$19-Datos!$C$19)/(Datos!$E$19-Datos!$C$19),Datos!$C$19+SQRT((Datos!$E$19-Datos!$C$19)*(Datos!$D$19-Datos!$C$19)*J382),Datos!$E$19-SQRT((Datos!$E$19-Datos!$C$19)*(Datos!$E$19-Datos!$D$19)*(1-J382)))</f>
        <v>36411.3829015716</v>
      </c>
      <c r="L382" s="24" t="n">
        <f aca="true">RAND()</f>
        <v>0.528768541284432</v>
      </c>
      <c r="M382" s="25" t="n">
        <f aca="false">IF(L382&lt;=(Datos!$D$19-Datos!$C$19)/(Datos!$E$19-Datos!$C$19),Datos!$C$19+SQRT((Datos!$E$19-Datos!$C$19)*(Datos!$D$19-Datos!$C$19)*L382),Datos!$E$19-SQRT((Datos!$E$19-Datos!$C$19)*(Datos!$E$19-Datos!$D$19)*(1-L382)))</f>
        <v>38905.9127096926</v>
      </c>
      <c r="N382" s="24" t="n">
        <f aca="true">RAND()</f>
        <v>0.488116297649799</v>
      </c>
      <c r="O382" s="25" t="n">
        <f aca="false">IF(N382&lt;=(Datos!$D$19-Datos!$C$19)/(Datos!$E$19-Datos!$C$19),Datos!$C$19+SQRT((Datos!$E$19-Datos!$C$19)*(Datos!$D$19-Datos!$C$19)*N382),Datos!$E$19-SQRT((Datos!$E$19-Datos!$C$19)*(Datos!$E$19-Datos!$D$19)*(1-N382)))</f>
        <v>38556.7192689412</v>
      </c>
      <c r="P382" s="24" t="n">
        <f aca="true">RAND()</f>
        <v>0.898142526940352</v>
      </c>
      <c r="Q382" s="26" t="n">
        <f aca="false">IF(P382&lt;=(Datos!$D$23-Datos!$C$23)/(Datos!$E$23-Datos!$C$23),Datos!$C$23+SQRT((Datos!$E$23-Datos!$C$23)*(Datos!$D$23-Datos!$C$23)*P382),Datos!$E$23-SQRT((Datos!$E$23-Datos!$C$23)*(Datos!$E$23-Datos!$D$23)*(1-P382)))</f>
        <v>0.16645956235909</v>
      </c>
      <c r="R382" s="24" t="n">
        <f aca="true">RAND()</f>
        <v>0.0472457683370306</v>
      </c>
      <c r="S382" s="26" t="n">
        <f aca="false">IF(R382&lt;=(Datos!$D$24-Datos!$C$24)/(Datos!$E$24-Datos!$C$24),Datos!$C$24+SQRT((Datos!$E$24-Datos!$C$24)*(Datos!$D$24-Datos!$C$24)*R382),Datos!$E$24-SQRT((Datos!$E$24-Datos!$C$24)*(Datos!$E$24-Datos!$D$24)*(1-R382)))</f>
        <v>0.129221842712097</v>
      </c>
      <c r="T382" s="24" t="n">
        <f aca="true">RAND()</f>
        <v>0.96880966402954</v>
      </c>
      <c r="U382" s="26" t="n">
        <f aca="false">IF(T382&lt;=(Datos!$D$25-Datos!$C$25)/(Datos!$E$25-Datos!$C$25),Datos!$C$25+SQRT((Datos!$E$25-Datos!$C$25)*(Datos!$D$25-Datos!$C$25)*T382),Datos!$E$25-SQRT((Datos!$E$25-Datos!$C$25)*(Datos!$E$25-Datos!$D$25)*(1-T382)))</f>
        <v>0.210654790493665</v>
      </c>
      <c r="V382" s="24" t="n">
        <f aca="true">RAND()</f>
        <v>0.250897991846929</v>
      </c>
      <c r="W382" s="26" t="n">
        <f aca="false">IF(V382&lt;=(Datos!$D$26-Datos!$C$26)/(Datos!$E$26-Datos!$C$26),Datos!$C$26+SQRT((Datos!$E$26-Datos!$C$26)*(Datos!$D$26-Datos!$C$26)*V382),Datos!$E$26-SQRT((Datos!$E$26-Datos!$C$26)*(Datos!$E$26-Datos!$D$26)*(1-V382)))</f>
        <v>0.198741856593884</v>
      </c>
      <c r="X382" s="24" t="n">
        <f aca="true">RAND()</f>
        <v>0.899152233661469</v>
      </c>
      <c r="Y382" s="26" t="n">
        <f aca="false">IF(X382&lt;=(Datos!$D$27-Datos!$C$27)/(Datos!$E$27-Datos!$C$27),Datos!$C$27+SQRT((Datos!$E$27-Datos!$C$27)*(Datos!$D$27-Datos!$C$27)*X382),Datos!$E$27-SQRT((Datos!$E$27-Datos!$C$27)*(Datos!$E$27-Datos!$D$27)*(1-X382)))</f>
        <v>0.256663806260916</v>
      </c>
      <c r="Z382" s="24" t="n">
        <f aca="false">(1+Q382)</f>
        <v>1.16645956235909</v>
      </c>
      <c r="AA382" s="24" t="n">
        <f aca="false">Z382*(1+S382)</f>
        <v>1.31719161645628</v>
      </c>
      <c r="AB382" s="24" t="n">
        <f aca="false">AA382*(1+U382)</f>
        <v>1.59466434046089</v>
      </c>
      <c r="AC382" s="24" t="n">
        <f aca="false">AB382*(1+W382)</f>
        <v>1.91159089212815</v>
      </c>
      <c r="AD382" s="24" t="n">
        <f aca="false">AC382*(1+Y382)</f>
        <v>2.40222708651545</v>
      </c>
      <c r="AE382" s="23" t="n">
        <f aca="false">E382*Q382</f>
        <v>5006.81602302414</v>
      </c>
      <c r="AF382" s="23" t="n">
        <f aca="false">AE382*(1+S382)</f>
        <v>5653.80601563978</v>
      </c>
      <c r="AG382" s="23" t="n">
        <f aca="false">AF382*(1+U382)</f>
        <v>6844.8073373562</v>
      </c>
      <c r="AH382" s="23" t="n">
        <f aca="false">AG382*(1+W382)</f>
        <v>8205.15705560981</v>
      </c>
      <c r="AI382" s="23" t="n">
        <f aca="false">AH382*(1+Y382)</f>
        <v>10311.1238964712</v>
      </c>
      <c r="AJ382" s="25" t="n">
        <f aca="false">G382*Z382</f>
        <v>46752.8794725883</v>
      </c>
      <c r="AK382" s="25" t="n">
        <f aca="false">I382*AA382</f>
        <v>53999.6703801592</v>
      </c>
      <c r="AL382" s="25" t="n">
        <f aca="false">K382*AB382</f>
        <v>58063.9339000035</v>
      </c>
      <c r="AM382" s="25" t="n">
        <f aca="false">M382*AC382</f>
        <v>74372.1883857811</v>
      </c>
      <c r="AN382" s="25" t="n">
        <f aca="false">O382*AD382</f>
        <v>92621.9953950229</v>
      </c>
      <c r="AO382" s="25" t="n">
        <f aca="false">C382/Datos!$D$8</f>
        <v>16851.1644284594</v>
      </c>
      <c r="AP382" s="25" t="n">
        <f aca="false">AJ382-AO382</f>
        <v>29901.7150441289</v>
      </c>
      <c r="AQ382" s="25" t="n">
        <f aca="false">AK382-AO382</f>
        <v>37148.5059516998</v>
      </c>
      <c r="AR382" s="25" t="n">
        <f aca="false">AL382-AO382</f>
        <v>41212.7694715442</v>
      </c>
      <c r="AS382" s="25" t="n">
        <f aca="false">AM382-AO382</f>
        <v>57521.0239573217</v>
      </c>
      <c r="AT382" s="25" t="n">
        <f aca="false">AN382-AO382</f>
        <v>75770.8309665636</v>
      </c>
      <c r="AU382" s="25" t="n">
        <f aca="false">AP382*Datos!$D$6</f>
        <v>14950.8575220645</v>
      </c>
      <c r="AV382" s="25" t="n">
        <f aca="false">AQ382*Datos!$D$6</f>
        <v>18574.2529758499</v>
      </c>
      <c r="AW382" s="25" t="n">
        <f aca="false">AR382*Datos!$D$6</f>
        <v>20606.3847357721</v>
      </c>
      <c r="AX382" s="25" t="n">
        <f aca="false">AS382*Datos!$D$6</f>
        <v>28760.5119786609</v>
      </c>
      <c r="AY382" s="25" t="n">
        <f aca="false">AT382*Datos!$D$6</f>
        <v>37885.4154832818</v>
      </c>
      <c r="AZ382" s="25" t="n">
        <f aca="false">AJ382-AU382-AE382</f>
        <v>26795.2059274997</v>
      </c>
      <c r="BA382" s="25" t="n">
        <f aca="false">AK382-AV382-AF382</f>
        <v>29771.6113886695</v>
      </c>
      <c r="BB382" s="25" t="n">
        <f aca="false">AL382-AW382-AG382</f>
        <v>30612.7418268752</v>
      </c>
      <c r="BC382" s="25" t="n">
        <f aca="false">AM382-AX382-AH382</f>
        <v>37406.5193515104</v>
      </c>
      <c r="BD382" s="25" t="n">
        <f aca="false">AN382-AY382-AI382</f>
        <v>44425.4560152699</v>
      </c>
      <c r="BE382" s="25" t="n">
        <f aca="false">AZ382/Z382</f>
        <v>22971.3972024097</v>
      </c>
      <c r="BF382" s="25" t="n">
        <f aca="false">BA382/AA382</f>
        <v>22602.3389586747</v>
      </c>
      <c r="BG382" s="25" t="n">
        <f aca="false">BB382/AB382</f>
        <v>19196.9814901784</v>
      </c>
      <c r="BH382" s="25" t="n">
        <f aca="false">BC382/AC382</f>
        <v>19568.2661523179</v>
      </c>
      <c r="BI382" s="25" t="n">
        <f aca="false">BD382/AD382</f>
        <v>18493.4456299513</v>
      </c>
      <c r="BJ382" s="25" t="n">
        <f aca="false">E382*AD382</f>
        <v>72254.8401380642</v>
      </c>
      <c r="BK382" s="25" t="n">
        <f aca="false">0.2*C382*AD382</f>
        <v>40480.3236293708</v>
      </c>
      <c r="BL382" s="25" t="n">
        <f aca="false">BJ382+BK382</f>
        <v>112735.163767435</v>
      </c>
      <c r="BM382" s="25" t="n">
        <f aca="false">BK382*Datos!$D$6</f>
        <v>20240.1618146854</v>
      </c>
      <c r="BN382" s="25" t="n">
        <f aca="false">BL382-BM382</f>
        <v>92495.0019527496</v>
      </c>
      <c r="BO382" s="25" t="n">
        <f aca="false">BN382/AD382</f>
        <v>38503.8543907679</v>
      </c>
      <c r="BP382" s="25" t="n">
        <f aca="false">-(C382+E382)</f>
        <v>-114334.094318835</v>
      </c>
      <c r="BQ382" s="25" t="n">
        <f aca="false">BE382</f>
        <v>22971.3972024097</v>
      </c>
      <c r="BR382" s="25" t="n">
        <f aca="false">BF382</f>
        <v>22602.3389586747</v>
      </c>
      <c r="BS382" s="25" t="n">
        <f aca="false">BG382</f>
        <v>19196.9814901784</v>
      </c>
      <c r="BT382" s="25" t="n">
        <f aca="false">BH382</f>
        <v>19568.2661523179</v>
      </c>
      <c r="BU382" s="25" t="n">
        <f aca="false">BI382+BO382</f>
        <v>56997.3000207192</v>
      </c>
      <c r="BV382" s="27" t="n">
        <f aca="false">IFERROR(IRR(BP382:BU382,0.1),NA())*100</f>
        <v>6.46260126212375</v>
      </c>
    </row>
    <row r="383" customFormat="false" ht="15" hidden="false" customHeight="true" outlineLevel="0" collapsed="false">
      <c r="A383" s="23" t="n">
        <v>382</v>
      </c>
      <c r="B383" s="24" t="n">
        <f aca="true">RAND()</f>
        <v>0.336563272882883</v>
      </c>
      <c r="C383" s="25" t="n">
        <f aca="false">IF(B383&lt;=(Datos!$D$14-Datos!$C$14)/(Datos!$E$14-Datos!$C$14),Datos!$C$14+SQRT((Datos!$E$14-Datos!$C$14)*(Datos!$D$14-Datos!$C$14)*B383),Datos!$E$14-SQRT((Datos!$E$14-Datos!$C$14)*(Datos!$E$14-Datos!$D$14)*(1-B383)))</f>
        <v>71784.3293090428</v>
      </c>
      <c r="D383" s="24" t="n">
        <f aca="true">RAND()</f>
        <v>0.0208449149376523</v>
      </c>
      <c r="E383" s="25" t="n">
        <f aca="false">IF(D383&lt;=(Datos!$D$15-Datos!$C$15)/(Datos!$E$15-Datos!$C$15),Datos!$C$15+SQRT((Datos!$E$15-Datos!$C$15)*(Datos!$D$15-Datos!$C$15)*D383),Datos!$E$15-SQRT((Datos!$E$15-Datos!$C$15)*(Datos!$E$15-Datos!$D$15)*(1-D383)))</f>
        <v>26250.3473998549</v>
      </c>
      <c r="F383" s="24" t="n">
        <f aca="true">RAND()</f>
        <v>0.00817777069682983</v>
      </c>
      <c r="G383" s="25" t="n">
        <f aca="false">IF(F383&lt;=(Datos!$D$19-Datos!$C$19)/(Datos!$E$19-Datos!$C$19),Datos!$C$19+SQRT((Datos!$E$19-Datos!$C$19)*(Datos!$D$19-Datos!$C$19)*F383),Datos!$E$19-SQRT((Datos!$E$19-Datos!$C$19)*(Datos!$E$19-Datos!$D$19)*(1-F383)))</f>
        <v>31107.5493688881</v>
      </c>
      <c r="H383" s="24" t="n">
        <f aca="true">RAND()</f>
        <v>0.406511477303605</v>
      </c>
      <c r="I383" s="25" t="n">
        <f aca="false">IF(H383&lt;=(Datos!$D$19-Datos!$C$19)/(Datos!$E$19-Datos!$C$19),Datos!$C$19+SQRT((Datos!$E$19-Datos!$C$19)*(Datos!$D$19-Datos!$C$19)*H383),Datos!$E$19-SQRT((Datos!$E$19-Datos!$C$19)*(Datos!$E$19-Datos!$D$19)*(1-H383)))</f>
        <v>37808.7592865666</v>
      </c>
      <c r="J383" s="24" t="n">
        <f aca="true">RAND()</f>
        <v>0.480664684161465</v>
      </c>
      <c r="K383" s="25" t="n">
        <f aca="false">IF(J383&lt;=(Datos!$D$19-Datos!$C$19)/(Datos!$E$19-Datos!$C$19),Datos!$C$19+SQRT((Datos!$E$19-Datos!$C$19)*(Datos!$D$19-Datos!$C$19)*J383),Datos!$E$19-SQRT((Datos!$E$19-Datos!$C$19)*(Datos!$E$19-Datos!$D$19)*(1-J383)))</f>
        <v>38491.1543752437</v>
      </c>
      <c r="L383" s="24" t="n">
        <f aca="true">RAND()</f>
        <v>0.457394193164625</v>
      </c>
      <c r="M383" s="25" t="n">
        <f aca="false">IF(L383&lt;=(Datos!$D$19-Datos!$C$19)/(Datos!$E$19-Datos!$C$19),Datos!$C$19+SQRT((Datos!$E$19-Datos!$C$19)*(Datos!$D$19-Datos!$C$19)*L383),Datos!$E$19-SQRT((Datos!$E$19-Datos!$C$19)*(Datos!$E$19-Datos!$D$19)*(1-L383)))</f>
        <v>38283.0627774208</v>
      </c>
      <c r="N383" s="24" t="n">
        <f aca="true">RAND()</f>
        <v>0.253209052872571</v>
      </c>
      <c r="O383" s="25" t="n">
        <f aca="false">IF(N383&lt;=(Datos!$D$19-Datos!$C$19)/(Datos!$E$19-Datos!$C$19),Datos!$C$19+SQRT((Datos!$E$19-Datos!$C$19)*(Datos!$D$19-Datos!$C$19)*N383),Datos!$E$19-SQRT((Datos!$E$19-Datos!$C$19)*(Datos!$E$19-Datos!$D$19)*(1-N383)))</f>
        <v>36162.9017460029</v>
      </c>
      <c r="P383" s="24" t="n">
        <f aca="true">RAND()</f>
        <v>0.994144311398004</v>
      </c>
      <c r="Q383" s="26" t="n">
        <f aca="false">IF(P383&lt;=(Datos!$D$23-Datos!$C$23)/(Datos!$E$23-Datos!$C$23),Datos!$C$23+SQRT((Datos!$E$23-Datos!$C$23)*(Datos!$D$23-Datos!$C$23)*P383),Datos!$E$23-SQRT((Datos!$E$23-Datos!$C$23)*(Datos!$E$23-Datos!$D$23)*(1-P383)))</f>
        <v>0.176753426501126</v>
      </c>
      <c r="R383" s="24" t="n">
        <f aca="true">RAND()</f>
        <v>0.468962230058993</v>
      </c>
      <c r="S383" s="26" t="n">
        <f aca="false">IF(R383&lt;=(Datos!$D$24-Datos!$C$24)/(Datos!$E$24-Datos!$C$24),Datos!$C$24+SQRT((Datos!$E$24-Datos!$C$24)*(Datos!$D$24-Datos!$C$24)*R383),Datos!$E$24-SQRT((Datos!$E$24-Datos!$C$24)*(Datos!$E$24-Datos!$D$24)*(1-R383)))</f>
        <v>0.149053950060296</v>
      </c>
      <c r="T383" s="24" t="n">
        <f aca="true">RAND()</f>
        <v>0.185846707084744</v>
      </c>
      <c r="U383" s="26" t="n">
        <f aca="false">IF(T383&lt;=(Datos!$D$25-Datos!$C$25)/(Datos!$E$25-Datos!$C$25),Datos!$C$25+SQRT((Datos!$E$25-Datos!$C$25)*(Datos!$D$25-Datos!$C$25)*T383),Datos!$E$25-SQRT((Datos!$E$25-Datos!$C$25)*(Datos!$E$25-Datos!$D$25)*(1-T383)))</f>
        <v>0.169755457091092</v>
      </c>
      <c r="V383" s="24" t="n">
        <f aca="true">RAND()</f>
        <v>0.673222069542774</v>
      </c>
      <c r="W383" s="26" t="n">
        <f aca="false">IF(V383&lt;=(Datos!$D$26-Datos!$C$26)/(Datos!$E$26-Datos!$C$26),Datos!$C$26+SQRT((Datos!$E$26-Datos!$C$26)*(Datos!$D$26-Datos!$C$26)*V383),Datos!$E$26-SQRT((Datos!$E$26-Datos!$C$26)*(Datos!$E$26-Datos!$D$26)*(1-V383)))</f>
        <v>0.216181029634238</v>
      </c>
      <c r="X383" s="24" t="n">
        <f aca="true">RAND()</f>
        <v>0.600320918960782</v>
      </c>
      <c r="Y383" s="26" t="n">
        <f aca="false">IF(X383&lt;=(Datos!$D$27-Datos!$C$27)/(Datos!$E$27-Datos!$C$27),Datos!$C$27+SQRT((Datos!$E$27-Datos!$C$27)*(Datos!$D$27-Datos!$C$27)*X383),Datos!$E$27-SQRT((Datos!$E$27-Datos!$C$27)*(Datos!$E$27-Datos!$D$27)*(1-X383)))</f>
        <v>0.23354284729332</v>
      </c>
      <c r="Z383" s="24" t="n">
        <f aca="false">(1+Q383)</f>
        <v>1.17675342650113</v>
      </c>
      <c r="AA383" s="24" t="n">
        <f aca="false">Z383*(1+S383)</f>
        <v>1.35215317296811</v>
      </c>
      <c r="AB383" s="24" t="n">
        <f aca="false">AA383*(1+U383)</f>
        <v>1.58168855290248</v>
      </c>
      <c r="AC383" s="24" t="n">
        <f aca="false">AB383*(1+W383)</f>
        <v>1.92361961282962</v>
      </c>
      <c r="AD383" s="24" t="n">
        <f aca="false">AC383*(1+Y383)</f>
        <v>2.37286721431913</v>
      </c>
      <c r="AE383" s="23" t="n">
        <f aca="false">E383*Q383</f>
        <v>4639.83884976927</v>
      </c>
      <c r="AF383" s="23" t="n">
        <f aca="false">AE383*(1+S383)</f>
        <v>5331.42515797061</v>
      </c>
      <c r="AG383" s="23" t="n">
        <f aca="false">AF383*(1+U383)</f>
        <v>6236.46367260885</v>
      </c>
      <c r="AH383" s="23" t="n">
        <f aca="false">AG383*(1+W383)</f>
        <v>7584.66881062995</v>
      </c>
      <c r="AI383" s="23" t="n">
        <f aca="false">AH383*(1+Y383)</f>
        <v>9356.01396044131</v>
      </c>
      <c r="AJ383" s="25" t="n">
        <f aca="false">G383*Z383</f>
        <v>36605.915309892</v>
      </c>
      <c r="AK383" s="25" t="n">
        <f aca="false">I383*AA383</f>
        <v>51123.2338353185</v>
      </c>
      <c r="AL383" s="25" t="n">
        <f aca="false">K383*AB383</f>
        <v>60881.018263325</v>
      </c>
      <c r="AM383" s="25" t="n">
        <f aca="false">M383*AC383</f>
        <v>73642.0503978343</v>
      </c>
      <c r="AN383" s="25" t="n">
        <f aca="false">O383*AD383</f>
        <v>85809.7639277342</v>
      </c>
      <c r="AO383" s="25" t="n">
        <f aca="false">C383/Datos!$D$8</f>
        <v>14356.8658618086</v>
      </c>
      <c r="AP383" s="25" t="n">
        <f aca="false">AJ383-AO383</f>
        <v>22249.0494480835</v>
      </c>
      <c r="AQ383" s="25" t="n">
        <f aca="false">AK383-AO383</f>
        <v>36766.3679735099</v>
      </c>
      <c r="AR383" s="25" t="n">
        <f aca="false">AL383-AO383</f>
        <v>46524.1524015165</v>
      </c>
      <c r="AS383" s="25" t="n">
        <f aca="false">AM383-AO383</f>
        <v>59285.1845360258</v>
      </c>
      <c r="AT383" s="25" t="n">
        <f aca="false">AN383-AO383</f>
        <v>71452.8980659257</v>
      </c>
      <c r="AU383" s="25" t="n">
        <f aca="false">AP383*Datos!$D$6</f>
        <v>11124.5247240417</v>
      </c>
      <c r="AV383" s="25" t="n">
        <f aca="false">AQ383*Datos!$D$6</f>
        <v>18383.183986755</v>
      </c>
      <c r="AW383" s="25" t="n">
        <f aca="false">AR383*Datos!$D$6</f>
        <v>23262.0762007582</v>
      </c>
      <c r="AX383" s="25" t="n">
        <f aca="false">AS383*Datos!$D$6</f>
        <v>29642.5922680129</v>
      </c>
      <c r="AY383" s="25" t="n">
        <f aca="false">AT383*Datos!$D$6</f>
        <v>35726.4490329628</v>
      </c>
      <c r="AZ383" s="25" t="n">
        <f aca="false">AJ383-AU383-AE383</f>
        <v>20841.551736081</v>
      </c>
      <c r="BA383" s="25" t="n">
        <f aca="false">AK383-AV383-AF383</f>
        <v>27408.6246905929</v>
      </c>
      <c r="BB383" s="25" t="n">
        <f aca="false">AL383-AW383-AG383</f>
        <v>31382.478389958</v>
      </c>
      <c r="BC383" s="25" t="n">
        <f aca="false">AM383-AX383-AH383</f>
        <v>36414.7893191915</v>
      </c>
      <c r="BD383" s="25" t="n">
        <f aca="false">AN383-AY383-AI383</f>
        <v>40727.3009343301</v>
      </c>
      <c r="BE383" s="25" t="n">
        <f aca="false">AZ383/Z383</f>
        <v>17711.0610147529</v>
      </c>
      <c r="BF383" s="25" t="n">
        <f aca="false">BA383/AA383</f>
        <v>20270.3548965746</v>
      </c>
      <c r="BG383" s="25" t="n">
        <f aca="false">BB383/AB383</f>
        <v>19841.1237992268</v>
      </c>
      <c r="BH383" s="25" t="n">
        <f aca="false">BC383/AC383</f>
        <v>18930.3483268325</v>
      </c>
      <c r="BI383" s="25" t="n">
        <f aca="false">BD383/AD383</f>
        <v>17163.7505413536</v>
      </c>
      <c r="BJ383" s="25" t="n">
        <f aca="false">E383*AD383</f>
        <v>62288.5887096031</v>
      </c>
      <c r="BK383" s="25" t="n">
        <f aca="false">0.2*C383*AD383</f>
        <v>34066.9363038631</v>
      </c>
      <c r="BL383" s="25" t="n">
        <f aca="false">BJ383+BK383</f>
        <v>96355.5250134661</v>
      </c>
      <c r="BM383" s="25" t="n">
        <f aca="false">BK383*Datos!$D$6</f>
        <v>17033.4681519315</v>
      </c>
      <c r="BN383" s="25" t="n">
        <f aca="false">BL383-BM383</f>
        <v>79322.0568615346</v>
      </c>
      <c r="BO383" s="25" t="n">
        <f aca="false">BN383/AD383</f>
        <v>33428.7803307592</v>
      </c>
      <c r="BP383" s="25" t="n">
        <f aca="false">-(C383+E383)</f>
        <v>-98034.6767088977</v>
      </c>
      <c r="BQ383" s="25" t="n">
        <f aca="false">BE383</f>
        <v>17711.0610147529</v>
      </c>
      <c r="BR383" s="25" t="n">
        <f aca="false">BF383</f>
        <v>20270.3548965746</v>
      </c>
      <c r="BS383" s="25" t="n">
        <f aca="false">BG383</f>
        <v>19841.1237992268</v>
      </c>
      <c r="BT383" s="25" t="n">
        <f aca="false">BH383</f>
        <v>18930.3483268325</v>
      </c>
      <c r="BU383" s="25" t="n">
        <f aca="false">BI383+BO383</f>
        <v>50592.5308721128</v>
      </c>
      <c r="BV383" s="27" t="n">
        <f aca="false">IFERROR(IRR(BP383:BU383,0.1),NA())*100</f>
        <v>7.94720732523255</v>
      </c>
    </row>
    <row r="384" customFormat="false" ht="15" hidden="false" customHeight="true" outlineLevel="0" collapsed="false">
      <c r="A384" s="23" t="n">
        <v>383</v>
      </c>
      <c r="B384" s="24" t="n">
        <f aca="true">RAND()</f>
        <v>0.123508669454602</v>
      </c>
      <c r="C384" s="25" t="n">
        <f aca="false">IF(B384&lt;=(Datos!$D$14-Datos!$C$14)/(Datos!$E$14-Datos!$C$14),Datos!$C$14+SQRT((Datos!$E$14-Datos!$C$14)*(Datos!$D$14-Datos!$C$14)*B384),Datos!$E$14-SQRT((Datos!$E$14-Datos!$C$14)*(Datos!$E$14-Datos!$D$14)*(1-B384)))</f>
        <v>67028.7600458289</v>
      </c>
      <c r="D384" s="24" t="n">
        <f aca="true">RAND()</f>
        <v>0.784749253212217</v>
      </c>
      <c r="E384" s="25" t="n">
        <f aca="false">IF(D384&lt;=(Datos!$D$15-Datos!$C$15)/(Datos!$E$15-Datos!$C$15),Datos!$C$15+SQRT((Datos!$E$15-Datos!$C$15)*(Datos!$D$15-Datos!$C$15)*D384),Datos!$E$15-SQRT((Datos!$E$15-Datos!$C$15)*(Datos!$E$15-Datos!$D$15)*(1-D384)))</f>
        <v>34317.7810656252</v>
      </c>
      <c r="F384" s="24" t="n">
        <f aca="true">RAND()</f>
        <v>0.628739927768849</v>
      </c>
      <c r="G384" s="25" t="n">
        <f aca="false">IF(F384&lt;=(Datos!$D$19-Datos!$C$19)/(Datos!$E$19-Datos!$C$19),Datos!$C$19+SQRT((Datos!$E$19-Datos!$C$19)*(Datos!$D$19-Datos!$C$19)*F384),Datos!$E$19-SQRT((Datos!$E$19-Datos!$C$19)*(Datos!$E$19-Datos!$D$19)*(1-F384)))</f>
        <v>39711.3845133085</v>
      </c>
      <c r="H384" s="24" t="n">
        <f aca="true">RAND()</f>
        <v>0.0754489605301198</v>
      </c>
      <c r="I384" s="25" t="n">
        <f aca="false">IF(H384&lt;=(Datos!$D$19-Datos!$C$19)/(Datos!$E$19-Datos!$C$19),Datos!$C$19+SQRT((Datos!$E$19-Datos!$C$19)*(Datos!$D$19-Datos!$C$19)*H384),Datos!$E$19-SQRT((Datos!$E$19-Datos!$C$19)*(Datos!$E$19-Datos!$D$19)*(1-H384)))</f>
        <v>33364.1260498855</v>
      </c>
      <c r="J384" s="24" t="n">
        <f aca="true">RAND()</f>
        <v>0.345379833375649</v>
      </c>
      <c r="K384" s="25" t="n">
        <f aca="false">IF(J384&lt;=(Datos!$D$19-Datos!$C$19)/(Datos!$E$19-Datos!$C$19),Datos!$C$19+SQRT((Datos!$E$19-Datos!$C$19)*(Datos!$D$19-Datos!$C$19)*J384),Datos!$E$19-SQRT((Datos!$E$19-Datos!$C$19)*(Datos!$E$19-Datos!$D$19)*(1-J384)))</f>
        <v>37197.7062322901</v>
      </c>
      <c r="L384" s="24" t="n">
        <f aca="true">RAND()</f>
        <v>0.839075758559343</v>
      </c>
      <c r="M384" s="25" t="n">
        <f aca="false">IF(L384&lt;=(Datos!$D$19-Datos!$C$19)/(Datos!$E$19-Datos!$C$19),Datos!$C$19+SQRT((Datos!$E$19-Datos!$C$19)*(Datos!$D$19-Datos!$C$19)*L384),Datos!$E$19-SQRT((Datos!$E$19-Datos!$C$19)*(Datos!$E$19-Datos!$D$19)*(1-L384)))</f>
        <v>41525.9075849872</v>
      </c>
      <c r="N384" s="24" t="n">
        <f aca="true">RAND()</f>
        <v>0.725132949247047</v>
      </c>
      <c r="O384" s="25" t="n">
        <f aca="false">IF(N384&lt;=(Datos!$D$19-Datos!$C$19)/(Datos!$E$19-Datos!$C$19),Datos!$C$19+SQRT((Datos!$E$19-Datos!$C$19)*(Datos!$D$19-Datos!$C$19)*N384),Datos!$E$19-SQRT((Datos!$E$19-Datos!$C$19)*(Datos!$E$19-Datos!$D$19)*(1-N384)))</f>
        <v>40459.6223938453</v>
      </c>
      <c r="P384" s="24" t="n">
        <f aca="true">RAND()</f>
        <v>0.468379553113951</v>
      </c>
      <c r="Q384" s="26" t="n">
        <f aca="false">IF(P384&lt;=(Datos!$D$23-Datos!$C$23)/(Datos!$E$23-Datos!$C$23),Datos!$C$23+SQRT((Datos!$E$23-Datos!$C$23)*(Datos!$D$23-Datos!$C$23)*P384),Datos!$E$23-SQRT((Datos!$E$23-Datos!$C$23)*(Datos!$E$23-Datos!$D$23)*(1-P384)))</f>
        <v>0.149035894950993</v>
      </c>
      <c r="R384" s="24" t="n">
        <f aca="true">RAND()</f>
        <v>0.291777809637532</v>
      </c>
      <c r="S384" s="26" t="n">
        <f aca="false">IF(R384&lt;=(Datos!$D$24-Datos!$C$24)/(Datos!$E$24-Datos!$C$24),Datos!$C$24+SQRT((Datos!$E$24-Datos!$C$24)*(Datos!$D$24-Datos!$C$24)*R384),Datos!$E$24-SQRT((Datos!$E$24-Datos!$C$24)*(Datos!$E$24-Datos!$D$24)*(1-R384)))</f>
        <v>0.142917243668198</v>
      </c>
      <c r="T384" s="24" t="n">
        <f aca="true">RAND()</f>
        <v>0.506450934508044</v>
      </c>
      <c r="U384" s="26" t="n">
        <f aca="false">IF(T384&lt;=(Datos!$D$25-Datos!$C$25)/(Datos!$E$25-Datos!$C$25),Datos!$C$25+SQRT((Datos!$E$25-Datos!$C$25)*(Datos!$D$25-Datos!$C$25)*T384),Datos!$E$25-SQRT((Datos!$E$25-Datos!$C$25)*(Datos!$E$25-Datos!$D$25)*(1-T384)))</f>
        <v>0.182825581600011</v>
      </c>
      <c r="V384" s="24" t="n">
        <f aca="true">RAND()</f>
        <v>0.90573780246757</v>
      </c>
      <c r="W384" s="26" t="n">
        <f aca="false">IF(V384&lt;=(Datos!$D$26-Datos!$C$26)/(Datos!$E$26-Datos!$C$26),Datos!$C$26+SQRT((Datos!$E$26-Datos!$C$26)*(Datos!$D$26-Datos!$C$26)*V384),Datos!$E$26-SQRT((Datos!$E$26-Datos!$C$26)*(Datos!$E$26-Datos!$D$26)*(1-V384)))</f>
        <v>0.231836363487355</v>
      </c>
      <c r="X384" s="24" t="n">
        <f aca="true">RAND()</f>
        <v>0.260314793977569</v>
      </c>
      <c r="Y384" s="26" t="n">
        <f aca="false">IF(X384&lt;=(Datos!$D$27-Datos!$C$27)/(Datos!$E$27-Datos!$C$27),Datos!$C$27+SQRT((Datos!$E$27-Datos!$C$27)*(Datos!$D$27-Datos!$C$27)*X384),Datos!$E$27-SQRT((Datos!$E$27-Datos!$C$27)*(Datos!$E$27-Datos!$D$27)*(1-X384)))</f>
        <v>0.216511317276579</v>
      </c>
      <c r="Z384" s="24" t="n">
        <f aca="false">(1+Q384)</f>
        <v>1.14903589495099</v>
      </c>
      <c r="AA384" s="24" t="n">
        <f aca="false">Z384*(1+S384)</f>
        <v>1.31325293793321</v>
      </c>
      <c r="AB384" s="24" t="n">
        <f aca="false">AA384*(1+U384)</f>
        <v>1.55334917009877</v>
      </c>
      <c r="AC384" s="24" t="n">
        <f aca="false">AB384*(1+W384)</f>
        <v>1.91347199292057</v>
      </c>
      <c r="AD384" s="24" t="n">
        <f aca="false">AC384*(1+Y384)</f>
        <v>2.32776033467964</v>
      </c>
      <c r="AE384" s="23" t="n">
        <f aca="false">E384*Q384</f>
        <v>5114.5812138477</v>
      </c>
      <c r="AF384" s="23" t="n">
        <f aca="false">AE384*(1+S384)</f>
        <v>5845.54306344796</v>
      </c>
      <c r="AG384" s="23" t="n">
        <f aca="false">AF384*(1+U384)</f>
        <v>6914.25787379074</v>
      </c>
      <c r="AH384" s="23" t="n">
        <f aca="false">AG384*(1+W384)</f>
        <v>8517.23427546419</v>
      </c>
      <c r="AI384" s="23" t="n">
        <f aca="false">AH384*(1+Y384)</f>
        <v>10361.3118879982</v>
      </c>
      <c r="AJ384" s="25" t="n">
        <f aca="false">G384*Z384</f>
        <v>45629.8062439924</v>
      </c>
      <c r="AK384" s="25" t="n">
        <f aca="false">I384*AA384</f>
        <v>43815.536556586</v>
      </c>
      <c r="AL384" s="25" t="n">
        <f aca="false">K384*AB384</f>
        <v>57781.0261055057</v>
      </c>
      <c r="AM384" s="25" t="n">
        <f aca="false">M384*AC384</f>
        <v>79458.661144481</v>
      </c>
      <c r="AN384" s="25" t="n">
        <f aca="false">O384*AD384</f>
        <v>94180.3041645093</v>
      </c>
      <c r="AO384" s="25" t="n">
        <f aca="false">C384/Datos!$D$8</f>
        <v>13405.7520091658</v>
      </c>
      <c r="AP384" s="25" t="n">
        <f aca="false">AJ384-AO384</f>
        <v>32224.0542348266</v>
      </c>
      <c r="AQ384" s="25" t="n">
        <f aca="false">AK384-AO384</f>
        <v>30409.7845474202</v>
      </c>
      <c r="AR384" s="25" t="n">
        <f aca="false">AL384-AO384</f>
        <v>44375.2740963399</v>
      </c>
      <c r="AS384" s="25" t="n">
        <f aca="false">AM384-AO384</f>
        <v>66052.9091353152</v>
      </c>
      <c r="AT384" s="25" t="n">
        <f aca="false">AN384-AO384</f>
        <v>80774.5521553435</v>
      </c>
      <c r="AU384" s="25" t="n">
        <f aca="false">AP384*Datos!$D$6</f>
        <v>16112.0271174133</v>
      </c>
      <c r="AV384" s="25" t="n">
        <f aca="false">AQ384*Datos!$D$6</f>
        <v>15204.8922737101</v>
      </c>
      <c r="AW384" s="25" t="n">
        <f aca="false">AR384*Datos!$D$6</f>
        <v>22187.63704817</v>
      </c>
      <c r="AX384" s="25" t="n">
        <f aca="false">AS384*Datos!$D$6</f>
        <v>33026.4545676576</v>
      </c>
      <c r="AY384" s="25" t="n">
        <f aca="false">AT384*Datos!$D$6</f>
        <v>40387.2760776717</v>
      </c>
      <c r="AZ384" s="25" t="n">
        <f aca="false">AJ384-AU384-AE384</f>
        <v>24403.1979127314</v>
      </c>
      <c r="BA384" s="25" t="n">
        <f aca="false">AK384-AV384-AF384</f>
        <v>22765.1012194279</v>
      </c>
      <c r="BB384" s="25" t="n">
        <f aca="false">AL384-AW384-AG384</f>
        <v>28679.131183545</v>
      </c>
      <c r="BC384" s="25" t="n">
        <f aca="false">AM384-AX384-AH384</f>
        <v>37914.9723013592</v>
      </c>
      <c r="BD384" s="25" t="n">
        <f aca="false">AN384-AY384-AI384</f>
        <v>43431.7161988394</v>
      </c>
      <c r="BE384" s="25" t="n">
        <f aca="false">AZ384/Z384</f>
        <v>21237.9770031224</v>
      </c>
      <c r="BF384" s="25" t="n">
        <f aca="false">BA384/AA384</f>
        <v>17334.8945674209</v>
      </c>
      <c r="BG384" s="25" t="n">
        <f aca="false">BB384/AB384</f>
        <v>18462.7717551241</v>
      </c>
      <c r="BH384" s="25" t="n">
        <f aca="false">BC384/AC384</f>
        <v>19814.7516355799</v>
      </c>
      <c r="BI384" s="25" t="n">
        <f aca="false">BD384/AD384</f>
        <v>18658.1563195236</v>
      </c>
      <c r="BJ384" s="25" t="n">
        <f aca="false">E384*AD384</f>
        <v>79883.5695387825</v>
      </c>
      <c r="BK384" s="25" t="n">
        <f aca="false">0.2*C384*AD384</f>
        <v>31205.3777834881</v>
      </c>
      <c r="BL384" s="25" t="n">
        <f aca="false">BJ384+BK384</f>
        <v>111088.947322271</v>
      </c>
      <c r="BM384" s="25" t="n">
        <f aca="false">BK384*Datos!$D$6</f>
        <v>15602.688891744</v>
      </c>
      <c r="BN384" s="25" t="n">
        <f aca="false">BL384-BM384</f>
        <v>95486.2584305265</v>
      </c>
      <c r="BO384" s="25" t="n">
        <f aca="false">BN384/AD384</f>
        <v>41020.6570702081</v>
      </c>
      <c r="BP384" s="25" t="n">
        <f aca="false">-(C384+E384)</f>
        <v>-101346.541111454</v>
      </c>
      <c r="BQ384" s="25" t="n">
        <f aca="false">BE384</f>
        <v>21237.9770031224</v>
      </c>
      <c r="BR384" s="25" t="n">
        <f aca="false">BF384</f>
        <v>17334.8945674209</v>
      </c>
      <c r="BS384" s="25" t="n">
        <f aca="false">BG384</f>
        <v>18462.7717551241</v>
      </c>
      <c r="BT384" s="25" t="n">
        <f aca="false">BH384</f>
        <v>19814.7516355799</v>
      </c>
      <c r="BU384" s="25" t="n">
        <f aca="false">BI384+BO384</f>
        <v>59678.8133897317</v>
      </c>
      <c r="BV384" s="27" t="n">
        <f aca="false">IFERROR(IRR(BP384:BU384,0.1),NA())*100</f>
        <v>8.93923080399561</v>
      </c>
    </row>
    <row r="385" customFormat="false" ht="15" hidden="false" customHeight="true" outlineLevel="0" collapsed="false">
      <c r="A385" s="23" t="n">
        <v>384</v>
      </c>
      <c r="B385" s="24" t="n">
        <f aca="true">RAND()</f>
        <v>0.99603951166922</v>
      </c>
      <c r="C385" s="25" t="n">
        <f aca="false">IF(B385&lt;=(Datos!$D$14-Datos!$C$14)/(Datos!$E$14-Datos!$C$14),Datos!$C$14+SQRT((Datos!$E$14-Datos!$C$14)*(Datos!$D$14-Datos!$C$14)*B385),Datos!$E$14-SQRT((Datos!$E$14-Datos!$C$14)*(Datos!$E$14-Datos!$D$14)*(1-B385)))</f>
        <v>97819.9573405697</v>
      </c>
      <c r="D385" s="24" t="n">
        <f aca="true">RAND()</f>
        <v>0.311987133208697</v>
      </c>
      <c r="E385" s="25" t="n">
        <f aca="false">IF(D385&lt;=(Datos!$D$15-Datos!$C$15)/(Datos!$E$15-Datos!$C$15),Datos!$C$15+SQRT((Datos!$E$15-Datos!$C$15)*(Datos!$D$15-Datos!$C$15)*D385),Datos!$E$15-SQRT((Datos!$E$15-Datos!$C$15)*(Datos!$E$15-Datos!$D$15)*(1-D385)))</f>
        <v>29837.2549023855</v>
      </c>
      <c r="F385" s="24" t="n">
        <f aca="true">RAND()</f>
        <v>0.619572856342723</v>
      </c>
      <c r="G385" s="25" t="n">
        <f aca="false">IF(F385&lt;=(Datos!$D$19-Datos!$C$19)/(Datos!$E$19-Datos!$C$19),Datos!$C$19+SQRT((Datos!$E$19-Datos!$C$19)*(Datos!$D$19-Datos!$C$19)*F385),Datos!$E$19-SQRT((Datos!$E$19-Datos!$C$19)*(Datos!$E$19-Datos!$D$19)*(1-F385)))</f>
        <v>39640.3282335929</v>
      </c>
      <c r="H385" s="24" t="n">
        <f aca="true">RAND()</f>
        <v>0.169613442999559</v>
      </c>
      <c r="I385" s="25" t="n">
        <f aca="false">IF(H385&lt;=(Datos!$D$19-Datos!$C$19)/(Datos!$E$19-Datos!$C$19),Datos!$C$19+SQRT((Datos!$E$19-Datos!$C$19)*(Datos!$D$19-Datos!$C$19)*H385),Datos!$E$19-SQRT((Datos!$E$19-Datos!$C$19)*(Datos!$E$19-Datos!$D$19)*(1-H385)))</f>
        <v>35044.0079748087</v>
      </c>
      <c r="J385" s="24" t="n">
        <f aca="true">RAND()</f>
        <v>0.472888416893669</v>
      </c>
      <c r="K385" s="25" t="n">
        <f aca="false">IF(J385&lt;=(Datos!$D$19-Datos!$C$19)/(Datos!$E$19-Datos!$C$19),Datos!$C$19+SQRT((Datos!$E$19-Datos!$C$19)*(Datos!$D$19-Datos!$C$19)*J385),Datos!$E$19-SQRT((Datos!$E$19-Datos!$C$19)*(Datos!$E$19-Datos!$D$19)*(1-J385)))</f>
        <v>38422.188702116</v>
      </c>
      <c r="L385" s="24" t="n">
        <f aca="true">RAND()</f>
        <v>0.44237506060575</v>
      </c>
      <c r="M385" s="25" t="n">
        <f aca="false">IF(L385&lt;=(Datos!$D$19-Datos!$C$19)/(Datos!$E$19-Datos!$C$19),Datos!$C$19+SQRT((Datos!$E$19-Datos!$C$19)*(Datos!$D$19-Datos!$C$19)*L385),Datos!$E$19-SQRT((Datos!$E$19-Datos!$C$19)*(Datos!$E$19-Datos!$D$19)*(1-L385)))</f>
        <v>38145.9351268508</v>
      </c>
      <c r="N385" s="24" t="n">
        <f aca="true">RAND()</f>
        <v>0.724853151504898</v>
      </c>
      <c r="O385" s="25" t="n">
        <f aca="false">IF(N385&lt;=(Datos!$D$19-Datos!$C$19)/(Datos!$E$19-Datos!$C$19),Datos!$C$19+SQRT((Datos!$E$19-Datos!$C$19)*(Datos!$D$19-Datos!$C$19)*N385),Datos!$E$19-SQRT((Datos!$E$19-Datos!$C$19)*(Datos!$E$19-Datos!$D$19)*(1-N385)))</f>
        <v>40457.3120691453</v>
      </c>
      <c r="P385" s="24" t="n">
        <f aca="true">RAND()</f>
        <v>0.360142668757858</v>
      </c>
      <c r="Q385" s="26" t="n">
        <f aca="false">IF(P385&lt;=(Datos!$D$23-Datos!$C$23)/(Datos!$E$23-Datos!$C$23),Datos!$C$23+SQRT((Datos!$E$23-Datos!$C$23)*(Datos!$D$23-Datos!$C$23)*P385),Datos!$E$23-SQRT((Datos!$E$23-Datos!$C$23)*(Datos!$E$23-Datos!$D$23)*(1-P385)))</f>
        <v>0.145460887725375</v>
      </c>
      <c r="R385" s="24" t="n">
        <f aca="true">RAND()</f>
        <v>0.0166904316302067</v>
      </c>
      <c r="S385" s="26" t="n">
        <f aca="false">IF(R385&lt;=(Datos!$D$24-Datos!$C$24)/(Datos!$E$24-Datos!$C$24),Datos!$C$24+SQRT((Datos!$E$24-Datos!$C$24)*(Datos!$D$24-Datos!$C$24)*R385),Datos!$E$24-SQRT((Datos!$E$24-Datos!$C$24)*(Datos!$E$24-Datos!$D$24)*(1-R385)))</f>
        <v>0.125481129166</v>
      </c>
      <c r="T385" s="24" t="n">
        <f aca="true">RAND()</f>
        <v>0.0188597952104856</v>
      </c>
      <c r="U385" s="26" t="n">
        <f aca="false">IF(T385&lt;=(Datos!$D$25-Datos!$C$25)/(Datos!$E$25-Datos!$C$25),Datos!$C$25+SQRT((Datos!$E$25-Datos!$C$25)*(Datos!$D$25-Datos!$C$25)*T385),Datos!$E$25-SQRT((Datos!$E$25-Datos!$C$25)*(Datos!$E$25-Datos!$D$25)*(1-T385)))</f>
        <v>0.156293295634405</v>
      </c>
      <c r="V385" s="24" t="n">
        <f aca="true">RAND()</f>
        <v>0.282057179020436</v>
      </c>
      <c r="W385" s="26" t="n">
        <f aca="false">IF(V385&lt;=(Datos!$D$26-Datos!$C$26)/(Datos!$E$26-Datos!$C$26),Datos!$C$26+SQRT((Datos!$E$26-Datos!$C$26)*(Datos!$D$26-Datos!$C$26)*V385),Datos!$E$26-SQRT((Datos!$E$26-Datos!$C$26)*(Datos!$E$26-Datos!$D$26)*(1-V385)))</f>
        <v>0.199871589031293</v>
      </c>
      <c r="X385" s="24" t="n">
        <f aca="true">RAND()</f>
        <v>0.162922963733407</v>
      </c>
      <c r="Y385" s="26" t="n">
        <f aca="false">IF(X385&lt;=(Datos!$D$27-Datos!$C$27)/(Datos!$E$27-Datos!$C$27),Datos!$C$27+SQRT((Datos!$E$27-Datos!$C$27)*(Datos!$D$27-Datos!$C$27)*X385),Datos!$E$27-SQRT((Datos!$E$27-Datos!$C$27)*(Datos!$E$27-Datos!$D$27)*(1-X385)))</f>
        <v>0.210973602506012</v>
      </c>
      <c r="Z385" s="24" t="n">
        <f aca="false">(1+Q385)</f>
        <v>1.14546088772538</v>
      </c>
      <c r="AA385" s="24" t="n">
        <f aca="false">Z385*(1+S385)</f>
        <v>1.28919461333264</v>
      </c>
      <c r="AB385" s="24" t="n">
        <f aca="false">AA385*(1+U385)</f>
        <v>1.49068708816452</v>
      </c>
      <c r="AC385" s="24" t="n">
        <f aca="false">AB385*(1+W385)</f>
        <v>1.7886330852244</v>
      </c>
      <c r="AD385" s="24" t="n">
        <f aca="false">AC385*(1+Y385)</f>
        <v>2.16598745077563</v>
      </c>
      <c r="AE385" s="23" t="n">
        <f aca="false">E385*Q385</f>
        <v>4340.15358538928</v>
      </c>
      <c r="AF385" s="23" t="n">
        <f aca="false">AE385*(1+S385)</f>
        <v>4884.76095803779</v>
      </c>
      <c r="AG385" s="23" t="n">
        <f aca="false">AF385*(1+U385)</f>
        <v>5648.21634655579</v>
      </c>
      <c r="AH385" s="23" t="n">
        <f aca="false">AG385*(1+W385)</f>
        <v>6777.13432293442</v>
      </c>
      <c r="AI385" s="23" t="n">
        <f aca="false">AH385*(1+Y385)</f>
        <v>8206.93076571104</v>
      </c>
      <c r="AJ385" s="25" t="n">
        <f aca="false">G385*Z385</f>
        <v>45406.4455681766</v>
      </c>
      <c r="AK385" s="25" t="n">
        <f aca="false">I385*AA385</f>
        <v>45178.5463107096</v>
      </c>
      <c r="AL385" s="25" t="n">
        <f aca="false">K385*AB385</f>
        <v>57275.4605972652</v>
      </c>
      <c r="AM385" s="25" t="n">
        <f aca="false">M385*AC385</f>
        <v>68229.081634709</v>
      </c>
      <c r="AN385" s="25" t="n">
        <f aca="false">O385*AD385</f>
        <v>87630.0302338824</v>
      </c>
      <c r="AO385" s="25" t="n">
        <f aca="false">C385/Datos!$D$8</f>
        <v>19563.9914681139</v>
      </c>
      <c r="AP385" s="25" t="n">
        <f aca="false">AJ385-AO385</f>
        <v>25842.4541000626</v>
      </c>
      <c r="AQ385" s="25" t="n">
        <f aca="false">AK385-AO385</f>
        <v>25614.5548425956</v>
      </c>
      <c r="AR385" s="25" t="n">
        <f aca="false">AL385-AO385</f>
        <v>37711.4691291513</v>
      </c>
      <c r="AS385" s="25" t="n">
        <f aca="false">AM385-AO385</f>
        <v>48665.0901665951</v>
      </c>
      <c r="AT385" s="25" t="n">
        <f aca="false">AN385-AO385</f>
        <v>68066.0387657685</v>
      </c>
      <c r="AU385" s="25" t="n">
        <f aca="false">AP385*Datos!$D$6</f>
        <v>12921.2270500313</v>
      </c>
      <c r="AV385" s="25" t="n">
        <f aca="false">AQ385*Datos!$D$6</f>
        <v>12807.2774212978</v>
      </c>
      <c r="AW385" s="25" t="n">
        <f aca="false">AR385*Datos!$D$6</f>
        <v>18855.7345645756</v>
      </c>
      <c r="AX385" s="25" t="n">
        <f aca="false">AS385*Datos!$D$6</f>
        <v>24332.5450832975</v>
      </c>
      <c r="AY385" s="25" t="n">
        <f aca="false">AT385*Datos!$D$6</f>
        <v>34033.0193828842</v>
      </c>
      <c r="AZ385" s="25" t="n">
        <f aca="false">AJ385-AU385-AE385</f>
        <v>28145.064932756</v>
      </c>
      <c r="BA385" s="25" t="n">
        <f aca="false">AK385-AV385-AF385</f>
        <v>27486.507931374</v>
      </c>
      <c r="BB385" s="25" t="n">
        <f aca="false">AL385-AW385-AG385</f>
        <v>32771.5096861338</v>
      </c>
      <c r="BC385" s="25" t="n">
        <f aca="false">AM385-AX385-AH385</f>
        <v>37119.4022284771</v>
      </c>
      <c r="BD385" s="25" t="n">
        <f aca="false">AN385-AY385-AI385</f>
        <v>45390.0800852871</v>
      </c>
      <c r="BE385" s="25" t="n">
        <f aca="false">AZ385/Z385</f>
        <v>24570.9523863758</v>
      </c>
      <c r="BF385" s="25" t="n">
        <f aca="false">BA385/AA385</f>
        <v>21320.6816465977</v>
      </c>
      <c r="BG385" s="25" t="n">
        <f aca="false">BB385/AB385</f>
        <v>21984.1641792747</v>
      </c>
      <c r="BH385" s="25" t="n">
        <f aca="false">BC385/AC385</f>
        <v>20752.9439856135</v>
      </c>
      <c r="BI385" s="25" t="n">
        <f aca="false">BD385/AD385</f>
        <v>20955.8370566889</v>
      </c>
      <c r="BJ385" s="25" t="n">
        <f aca="false">E385*AD385</f>
        <v>64627.1196841607</v>
      </c>
      <c r="BK385" s="25" t="n">
        <f aca="false">0.2*C385*AD385</f>
        <v>42375.3600070164</v>
      </c>
      <c r="BL385" s="25" t="n">
        <f aca="false">BJ385+BK385</f>
        <v>107002.479691177</v>
      </c>
      <c r="BM385" s="25" t="n">
        <f aca="false">BK385*Datos!$D$6</f>
        <v>21187.6800035082</v>
      </c>
      <c r="BN385" s="25" t="n">
        <f aca="false">BL385-BM385</f>
        <v>85814.7996876689</v>
      </c>
      <c r="BO385" s="25" t="n">
        <f aca="false">BN385/AD385</f>
        <v>39619.2506364424</v>
      </c>
      <c r="BP385" s="25" t="n">
        <f aca="false">-(C385+E385)</f>
        <v>-127657.212242955</v>
      </c>
      <c r="BQ385" s="25" t="n">
        <f aca="false">BE385</f>
        <v>24570.9523863758</v>
      </c>
      <c r="BR385" s="25" t="n">
        <f aca="false">BF385</f>
        <v>21320.6816465977</v>
      </c>
      <c r="BS385" s="25" t="n">
        <f aca="false">BG385</f>
        <v>21984.1641792747</v>
      </c>
      <c r="BT385" s="25" t="n">
        <f aca="false">BH385</f>
        <v>20752.9439856135</v>
      </c>
      <c r="BU385" s="25" t="n">
        <f aca="false">BI385+BO385</f>
        <v>60575.0876931313</v>
      </c>
      <c r="BV385" s="27" t="n">
        <f aca="false">IFERROR(IRR(BP385:BU385,0.1),NA())*100</f>
        <v>4.65879577643143</v>
      </c>
    </row>
    <row r="386" customFormat="false" ht="15" hidden="false" customHeight="true" outlineLevel="0" collapsed="false">
      <c r="A386" s="23" t="n">
        <v>385</v>
      </c>
      <c r="B386" s="24" t="n">
        <f aca="true">RAND()</f>
        <v>0.720977162975372</v>
      </c>
      <c r="C386" s="25" t="n">
        <f aca="false">IF(B386&lt;=(Datos!$D$14-Datos!$C$14)/(Datos!$E$14-Datos!$C$14),Datos!$C$14+SQRT((Datos!$E$14-Datos!$C$14)*(Datos!$D$14-Datos!$C$14)*B386),Datos!$E$14-SQRT((Datos!$E$14-Datos!$C$14)*(Datos!$E$14-Datos!$D$14)*(1-B386)))</f>
        <v>81701.710341413</v>
      </c>
      <c r="D386" s="24" t="n">
        <f aca="true">RAND()</f>
        <v>0.92199407277466</v>
      </c>
      <c r="E386" s="25" t="n">
        <f aca="false">IF(D386&lt;=(Datos!$D$15-Datos!$C$15)/(Datos!$E$15-Datos!$C$15),Datos!$C$15+SQRT((Datos!$E$15-Datos!$C$15)*(Datos!$D$15-Datos!$C$15)*D386),Datos!$E$15-SQRT((Datos!$E$15-Datos!$C$15)*(Datos!$E$15-Datos!$D$15)*(1-D386)))</f>
        <v>36579.3437641586</v>
      </c>
      <c r="F386" s="24" t="n">
        <f aca="true">RAND()</f>
        <v>0.415839191590852</v>
      </c>
      <c r="G386" s="25" t="n">
        <f aca="false">IF(F386&lt;=(Datos!$D$19-Datos!$C$19)/(Datos!$E$19-Datos!$C$19),Datos!$C$19+SQRT((Datos!$E$19-Datos!$C$19)*(Datos!$D$19-Datos!$C$19)*F386),Datos!$E$19-SQRT((Datos!$E$19-Datos!$C$19)*(Datos!$E$19-Datos!$D$19)*(1-F386)))</f>
        <v>37897.8401312402</v>
      </c>
      <c r="H386" s="24" t="n">
        <f aca="true">RAND()</f>
        <v>0.0305469296174479</v>
      </c>
      <c r="I386" s="25" t="n">
        <f aca="false">IF(H386&lt;=(Datos!$D$19-Datos!$C$19)/(Datos!$E$19-Datos!$C$19),Datos!$C$19+SQRT((Datos!$E$19-Datos!$C$19)*(Datos!$D$19-Datos!$C$19)*H386),Datos!$E$19-SQRT((Datos!$E$19-Datos!$C$19)*(Datos!$E$19-Datos!$D$19)*(1-H386)))</f>
        <v>32140.5698873471</v>
      </c>
      <c r="J386" s="24" t="n">
        <f aca="true">RAND()</f>
        <v>0.817437914793128</v>
      </c>
      <c r="K386" s="25" t="n">
        <f aca="false">IF(J386&lt;=(Datos!$D$19-Datos!$C$19)/(Datos!$E$19-Datos!$C$19),Datos!$C$19+SQRT((Datos!$E$19-Datos!$C$19)*(Datos!$D$19-Datos!$C$19)*J386),Datos!$E$19-SQRT((Datos!$E$19-Datos!$C$19)*(Datos!$E$19-Datos!$D$19)*(1-J386)))</f>
        <v>41299.7086073506</v>
      </c>
      <c r="L386" s="24" t="n">
        <f aca="true">RAND()</f>
        <v>0.270315504191549</v>
      </c>
      <c r="M386" s="25" t="n">
        <f aca="false">IF(L386&lt;=(Datos!$D$19-Datos!$C$19)/(Datos!$E$19-Datos!$C$19),Datos!$C$19+SQRT((Datos!$E$19-Datos!$C$19)*(Datos!$D$19-Datos!$C$19)*L386),Datos!$E$19-SQRT((Datos!$E$19-Datos!$C$19)*(Datos!$E$19-Datos!$D$19)*(1-L386)))</f>
        <v>36367.6781976426</v>
      </c>
      <c r="N386" s="24" t="n">
        <f aca="true">RAND()</f>
        <v>0.631852042012492</v>
      </c>
      <c r="O386" s="25" t="n">
        <f aca="false">IF(N386&lt;=(Datos!$D$19-Datos!$C$19)/(Datos!$E$19-Datos!$C$19),Datos!$C$19+SQRT((Datos!$E$19-Datos!$C$19)*(Datos!$D$19-Datos!$C$19)*N386),Datos!$E$19-SQRT((Datos!$E$19-Datos!$C$19)*(Datos!$E$19-Datos!$D$19)*(1-N386)))</f>
        <v>39735.3893759764</v>
      </c>
      <c r="P386" s="24" t="n">
        <f aca="true">RAND()</f>
        <v>0.949922240447731</v>
      </c>
      <c r="Q386" s="26" t="n">
        <f aca="false">IF(P386&lt;=(Datos!$D$23-Datos!$C$23)/(Datos!$E$23-Datos!$C$23),Datos!$C$23+SQRT((Datos!$E$23-Datos!$C$23)*(Datos!$D$23-Datos!$C$23)*P386),Datos!$E$23-SQRT((Datos!$E$23-Datos!$C$23)*(Datos!$E$23-Datos!$D$23)*(1-P386)))</f>
        <v>0.170505792966546</v>
      </c>
      <c r="R386" s="24" t="n">
        <f aca="true">RAND()</f>
        <v>0.547669956527363</v>
      </c>
      <c r="S386" s="26" t="n">
        <f aca="false">IF(R386&lt;=(Datos!$D$24-Datos!$C$24)/(Datos!$E$24-Datos!$C$24),Datos!$C$24+SQRT((Datos!$E$24-Datos!$C$24)*(Datos!$D$24-Datos!$C$24)*R386),Datos!$E$24-SQRT((Datos!$E$24-Datos!$C$24)*(Datos!$E$24-Datos!$D$24)*(1-R386)))</f>
        <v>0.151465913747752</v>
      </c>
      <c r="T386" s="24" t="n">
        <f aca="true">RAND()</f>
        <v>0.350117795761077</v>
      </c>
      <c r="U386" s="26" t="n">
        <f aca="false">IF(T386&lt;=(Datos!$D$25-Datos!$C$25)/(Datos!$E$25-Datos!$C$25),Datos!$C$25+SQRT((Datos!$E$25-Datos!$C$25)*(Datos!$D$25-Datos!$C$25)*T386),Datos!$E$25-SQRT((Datos!$E$25-Datos!$C$25)*(Datos!$E$25-Datos!$D$25)*(1-T386)))</f>
        <v>0.177115445249862</v>
      </c>
      <c r="V386" s="24" t="n">
        <f aca="true">RAND()</f>
        <v>0.0554014293341292</v>
      </c>
      <c r="W386" s="26" t="n">
        <f aca="false">IF(V386&lt;=(Datos!$D$26-Datos!$C$26)/(Datos!$E$26-Datos!$C$26),Datos!$C$26+SQRT((Datos!$E$26-Datos!$C$26)*(Datos!$D$26-Datos!$C$26)*V386),Datos!$E$26-SQRT((Datos!$E$26-Datos!$C$26)*(Datos!$E$26-Datos!$D$26)*(1-V386)))</f>
        <v>0.188806929150832</v>
      </c>
      <c r="X386" s="24" t="n">
        <f aca="true">RAND()</f>
        <v>0.68917722512281</v>
      </c>
      <c r="Y386" s="26" t="n">
        <f aca="false">IF(X386&lt;=(Datos!$D$27-Datos!$C$27)/(Datos!$E$27-Datos!$C$27),Datos!$C$27+SQRT((Datos!$E$27-Datos!$C$27)*(Datos!$D$27-Datos!$C$27)*X386),Datos!$E$27-SQRT((Datos!$E$27-Datos!$C$27)*(Datos!$E$27-Datos!$D$27)*(1-X386)))</f>
        <v>0.239031194985247</v>
      </c>
      <c r="Z386" s="24" t="n">
        <f aca="false">(1+Q386)</f>
        <v>1.17050579296655</v>
      </c>
      <c r="AA386" s="24" t="n">
        <f aca="false">Z386*(1+S386)</f>
        <v>1.34779752244526</v>
      </c>
      <c r="AB386" s="24" t="n">
        <f aca="false">AA386*(1+U386)</f>
        <v>1.58651328073981</v>
      </c>
      <c r="AC386" s="24" t="n">
        <f aca="false">AB386*(1+W386)</f>
        <v>1.88605798133331</v>
      </c>
      <c r="AD386" s="24" t="n">
        <f aca="false">AC386*(1+Y386)</f>
        <v>2.33688467442287</v>
      </c>
      <c r="AE386" s="23" t="n">
        <f aca="false">E386*Q386</f>
        <v>6236.99001470374</v>
      </c>
      <c r="AF386" s="23" t="n">
        <f aca="false">AE386*(1+S386)</f>
        <v>7181.68140631644</v>
      </c>
      <c r="AG386" s="23" t="n">
        <f aca="false">AF386*(1+U386)</f>
        <v>8453.66810623884</v>
      </c>
      <c r="AH386" s="23" t="n">
        <f aca="false">AG386*(1+W386)</f>
        <v>10049.7792214381</v>
      </c>
      <c r="AI386" s="23" t="n">
        <f aca="false">AH386*(1+Y386)</f>
        <v>12451.9899580764</v>
      </c>
      <c r="AJ386" s="25" t="n">
        <f aca="false">G386*Z386</f>
        <v>44359.6414145367</v>
      </c>
      <c r="AK386" s="25" t="n">
        <f aca="false">I386*AA386</f>
        <v>43318.9804641452</v>
      </c>
      <c r="AL386" s="25" t="n">
        <f aca="false">K386*AB386</f>
        <v>65522.5361962461</v>
      </c>
      <c r="AM386" s="25" t="n">
        <f aca="false">M386*AC386</f>
        <v>68591.5497272252</v>
      </c>
      <c r="AN386" s="25" t="n">
        <f aca="false">O386*AD386</f>
        <v>92857.0224649447</v>
      </c>
      <c r="AO386" s="25" t="n">
        <f aca="false">C386/Datos!$D$8</f>
        <v>16340.3420682826</v>
      </c>
      <c r="AP386" s="25" t="n">
        <f aca="false">AJ386-AO386</f>
        <v>28019.2993462541</v>
      </c>
      <c r="AQ386" s="25" t="n">
        <f aca="false">AK386-AO386</f>
        <v>26978.6383958626</v>
      </c>
      <c r="AR386" s="25" t="n">
        <f aca="false">AL386-AO386</f>
        <v>49182.1941279635</v>
      </c>
      <c r="AS386" s="25" t="n">
        <f aca="false">AM386-AO386</f>
        <v>52251.2076589426</v>
      </c>
      <c r="AT386" s="25" t="n">
        <f aca="false">AN386-AO386</f>
        <v>76516.6803966621</v>
      </c>
      <c r="AU386" s="25" t="n">
        <f aca="false">AP386*Datos!$D$6</f>
        <v>14009.649673127</v>
      </c>
      <c r="AV386" s="25" t="n">
        <f aca="false">AQ386*Datos!$D$6</f>
        <v>13489.3191979313</v>
      </c>
      <c r="AW386" s="25" t="n">
        <f aca="false">AR386*Datos!$D$6</f>
        <v>24591.0970639818</v>
      </c>
      <c r="AX386" s="25" t="n">
        <f aca="false">AS386*Datos!$D$6</f>
        <v>26125.6038294713</v>
      </c>
      <c r="AY386" s="25" t="n">
        <f aca="false">AT386*Datos!$D$6</f>
        <v>38258.3401983311</v>
      </c>
      <c r="AZ386" s="25" t="n">
        <f aca="false">AJ386-AU386-AE386</f>
        <v>24113.0017267059</v>
      </c>
      <c r="BA386" s="25" t="n">
        <f aca="false">AK386-AV386-AF386</f>
        <v>22647.9798598974</v>
      </c>
      <c r="BB386" s="25" t="n">
        <f aca="false">AL386-AW386-AG386</f>
        <v>32477.7710260255</v>
      </c>
      <c r="BC386" s="25" t="n">
        <f aca="false">AM386-AX386-AH386</f>
        <v>32416.1666763158</v>
      </c>
      <c r="BD386" s="25" t="n">
        <f aca="false">AN386-AY386-AI386</f>
        <v>42146.6923085373</v>
      </c>
      <c r="BE386" s="25" t="n">
        <f aca="false">AZ386/Z386</f>
        <v>20600.4975555</v>
      </c>
      <c r="BF386" s="25" t="n">
        <f aca="false">BA386/AA386</f>
        <v>16803.6960171941</v>
      </c>
      <c r="BG386" s="25" t="n">
        <f aca="false">BB386/AB386</f>
        <v>20471.1624039357</v>
      </c>
      <c r="BH386" s="25" t="n">
        <f aca="false">BC386/AC386</f>
        <v>17187.2588208554</v>
      </c>
      <c r="BI386" s="25" t="n">
        <f aca="false">BD386/AD386</f>
        <v>18035.4181658305</v>
      </c>
      <c r="BJ386" s="25" t="n">
        <f aca="false">E386*AD386</f>
        <v>85481.707842908</v>
      </c>
      <c r="BK386" s="25" t="n">
        <f aca="false">0.2*C386*AD386</f>
        <v>38185.494954197</v>
      </c>
      <c r="BL386" s="25" t="n">
        <f aca="false">BJ386+BK386</f>
        <v>123667.202797105</v>
      </c>
      <c r="BM386" s="25" t="n">
        <f aca="false">BK386*Datos!$D$6</f>
        <v>19092.7474770985</v>
      </c>
      <c r="BN386" s="25" t="n">
        <f aca="false">BL386-BM386</f>
        <v>104574.455320007</v>
      </c>
      <c r="BO386" s="25" t="n">
        <f aca="false">BN386/AD386</f>
        <v>44749.5147982998</v>
      </c>
      <c r="BP386" s="25" t="n">
        <f aca="false">-(C386+E386)</f>
        <v>-118281.054105572</v>
      </c>
      <c r="BQ386" s="25" t="n">
        <f aca="false">BE386</f>
        <v>20600.4975555</v>
      </c>
      <c r="BR386" s="25" t="n">
        <f aca="false">BF386</f>
        <v>16803.6960171941</v>
      </c>
      <c r="BS386" s="25" t="n">
        <f aca="false">BG386</f>
        <v>20471.1624039357</v>
      </c>
      <c r="BT386" s="25" t="n">
        <f aca="false">BH386</f>
        <v>17187.2588208554</v>
      </c>
      <c r="BU386" s="25" t="n">
        <f aca="false">BI386+BO386</f>
        <v>62784.9329641304</v>
      </c>
      <c r="BV386" s="27" t="n">
        <f aca="false">IFERROR(IRR(BP386:BU386,0.1),NA())*100</f>
        <v>4.38749985049759</v>
      </c>
    </row>
    <row r="387" customFormat="false" ht="15" hidden="false" customHeight="true" outlineLevel="0" collapsed="false">
      <c r="A387" s="23" t="n">
        <v>386</v>
      </c>
      <c r="B387" s="24" t="n">
        <f aca="true">RAND()</f>
        <v>0.210592425230722</v>
      </c>
      <c r="C387" s="25" t="n">
        <f aca="false">IF(B387&lt;=(Datos!$D$14-Datos!$C$14)/(Datos!$E$14-Datos!$C$14),Datos!$C$14+SQRT((Datos!$E$14-Datos!$C$14)*(Datos!$D$14-Datos!$C$14)*B387),Datos!$E$14-SQRT((Datos!$E$14-Datos!$C$14)*(Datos!$E$14-Datos!$D$14)*(1-B387)))</f>
        <v>69178.0700635967</v>
      </c>
      <c r="D387" s="24" t="n">
        <f aca="true">RAND()</f>
        <v>0.924546465009976</v>
      </c>
      <c r="E387" s="25" t="n">
        <f aca="false">IF(D387&lt;=(Datos!$D$15-Datos!$C$15)/(Datos!$E$15-Datos!$C$15),Datos!$C$15+SQRT((Datos!$E$15-Datos!$C$15)*(Datos!$D$15-Datos!$C$15)*D387),Datos!$E$15-SQRT((Datos!$E$15-Datos!$C$15)*(Datos!$E$15-Datos!$D$15)*(1-D387)))</f>
        <v>36635.7719684148</v>
      </c>
      <c r="F387" s="24" t="n">
        <f aca="true">RAND()</f>
        <v>0.790701236459397</v>
      </c>
      <c r="G387" s="25" t="n">
        <f aca="false">IF(F387&lt;=(Datos!$D$19-Datos!$C$19)/(Datos!$E$19-Datos!$C$19),Datos!$C$19+SQRT((Datos!$E$19-Datos!$C$19)*(Datos!$D$19-Datos!$C$19)*F387),Datos!$E$19-SQRT((Datos!$E$19-Datos!$C$19)*(Datos!$E$19-Datos!$D$19)*(1-F387)))</f>
        <v>41038.0046358501</v>
      </c>
      <c r="H387" s="24" t="n">
        <f aca="true">RAND()</f>
        <v>0.0871671459408493</v>
      </c>
      <c r="I387" s="25" t="n">
        <f aca="false">IF(H387&lt;=(Datos!$D$19-Datos!$C$19)/(Datos!$E$19-Datos!$C$19),Datos!$C$19+SQRT((Datos!$E$19-Datos!$C$19)*(Datos!$D$19-Datos!$C$19)*H387),Datos!$E$19-SQRT((Datos!$E$19-Datos!$C$19)*(Datos!$E$19-Datos!$D$19)*(1-H387)))</f>
        <v>33615.9468872105</v>
      </c>
      <c r="J387" s="24" t="n">
        <f aca="true">RAND()</f>
        <v>0.858917313420177</v>
      </c>
      <c r="K387" s="25" t="n">
        <f aca="false">IF(J387&lt;=(Datos!$D$19-Datos!$C$19)/(Datos!$E$19-Datos!$C$19),Datos!$C$19+SQRT((Datos!$E$19-Datos!$C$19)*(Datos!$D$19-Datos!$C$19)*J387),Datos!$E$19-SQRT((Datos!$E$19-Datos!$C$19)*(Datos!$E$19-Datos!$D$19)*(1-J387)))</f>
        <v>41747.1241195695</v>
      </c>
      <c r="L387" s="24" t="n">
        <f aca="true">RAND()</f>
        <v>0.162876653610178</v>
      </c>
      <c r="M387" s="25" t="n">
        <f aca="false">IF(L387&lt;=(Datos!$D$19-Datos!$C$19)/(Datos!$E$19-Datos!$C$19),Datos!$C$19+SQRT((Datos!$E$19-Datos!$C$19)*(Datos!$D$19-Datos!$C$19)*L387),Datos!$E$19-SQRT((Datos!$E$19-Datos!$C$19)*(Datos!$E$19-Datos!$D$19)*(1-L387)))</f>
        <v>34942.8228818689</v>
      </c>
      <c r="N387" s="24" t="n">
        <f aca="true">RAND()</f>
        <v>0.306697954057087</v>
      </c>
      <c r="O387" s="25" t="n">
        <f aca="false">IF(N387&lt;=(Datos!$D$19-Datos!$C$19)/(Datos!$E$19-Datos!$C$19),Datos!$C$19+SQRT((Datos!$E$19-Datos!$C$19)*(Datos!$D$19-Datos!$C$19)*N387),Datos!$E$19-SQRT((Datos!$E$19-Datos!$C$19)*(Datos!$E$19-Datos!$D$19)*(1-N387)))</f>
        <v>36782.6759548546</v>
      </c>
      <c r="P387" s="24" t="n">
        <f aca="true">RAND()</f>
        <v>0.0314093390302922</v>
      </c>
      <c r="Q387" s="26" t="n">
        <f aca="false">IF(P387&lt;=(Datos!$D$23-Datos!$C$23)/(Datos!$E$23-Datos!$C$23),Datos!$C$23+SQRT((Datos!$E$23-Datos!$C$23)*(Datos!$D$23-Datos!$C$23)*P387),Datos!$E$23-SQRT((Datos!$E$23-Datos!$C$23)*(Datos!$E$23-Datos!$D$23)*(1-P387)))</f>
        <v>0.127519096372206</v>
      </c>
      <c r="R387" s="24" t="n">
        <f aca="true">RAND()</f>
        <v>0.442382975795647</v>
      </c>
      <c r="S387" s="26" t="n">
        <f aca="false">IF(R387&lt;=(Datos!$D$24-Datos!$C$24)/(Datos!$E$24-Datos!$C$24),Datos!$C$24+SQRT((Datos!$E$24-Datos!$C$24)*(Datos!$D$24-Datos!$C$24)*R387),Datos!$E$24-SQRT((Datos!$E$24-Datos!$C$24)*(Datos!$E$24-Datos!$D$24)*(1-R387)))</f>
        <v>0.148218599476802</v>
      </c>
      <c r="T387" s="24" t="n">
        <f aca="true">RAND()</f>
        <v>0.621233117729835</v>
      </c>
      <c r="U387" s="26" t="n">
        <f aca="false">IF(T387&lt;=(Datos!$D$25-Datos!$C$25)/(Datos!$E$25-Datos!$C$25),Datos!$C$25+SQRT((Datos!$E$25-Datos!$C$25)*(Datos!$D$25-Datos!$C$25)*T387),Datos!$E$25-SQRT((Datos!$E$25-Datos!$C$25)*(Datos!$E$25-Datos!$D$25)*(1-T387)))</f>
        <v>0.187433955254645</v>
      </c>
      <c r="V387" s="24" t="n">
        <f aca="true">RAND()</f>
        <v>0.813267276535128</v>
      </c>
      <c r="W387" s="26" t="n">
        <f aca="false">IF(V387&lt;=(Datos!$D$26-Datos!$C$26)/(Datos!$E$26-Datos!$C$26),Datos!$C$26+SQRT((Datos!$E$26-Datos!$C$26)*(Datos!$D$26-Datos!$C$26)*V387),Datos!$E$26-SQRT((Datos!$E$26-Datos!$C$26)*(Datos!$E$26-Datos!$D$26)*(1-V387)))</f>
        <v>0.224435091783324</v>
      </c>
      <c r="X387" s="24" t="n">
        <f aca="true">RAND()</f>
        <v>0.180150117982689</v>
      </c>
      <c r="Y387" s="26" t="n">
        <f aca="false">IF(X387&lt;=(Datos!$D$27-Datos!$C$27)/(Datos!$E$27-Datos!$C$27),Datos!$C$27+SQRT((Datos!$E$27-Datos!$C$27)*(Datos!$D$27-Datos!$C$27)*X387),Datos!$E$27-SQRT((Datos!$E$27-Datos!$C$27)*(Datos!$E$27-Datos!$D$27)*(1-X387)))</f>
        <v>0.212054598580642</v>
      </c>
      <c r="Z387" s="24" t="n">
        <f aca="false">(1+Q387)</f>
        <v>1.12751909637221</v>
      </c>
      <c r="AA387" s="24" t="n">
        <f aca="false">Z387*(1+S387)</f>
        <v>1.29463839771984</v>
      </c>
      <c r="AB387" s="24" t="n">
        <f aca="false">AA387*(1+U387)</f>
        <v>1.53729759322901</v>
      </c>
      <c r="AC387" s="24" t="n">
        <f aca="false">AB387*(1+W387)</f>
        <v>1.88232111966365</v>
      </c>
      <c r="AD387" s="24" t="n">
        <f aca="false">AC387*(1+Y387)</f>
        <v>2.28147596909379</v>
      </c>
      <c r="AE387" s="23" t="n">
        <f aca="false">E387*Q387</f>
        <v>4671.76053631046</v>
      </c>
      <c r="AF387" s="23" t="n">
        <f aca="false">AE387*(1+S387)</f>
        <v>5364.20234009339</v>
      </c>
      <c r="AG387" s="23" t="n">
        <f aca="false">AF387*(1+U387)</f>
        <v>6369.63600148332</v>
      </c>
      <c r="AH387" s="23" t="n">
        <f aca="false">AG387*(1+W387)</f>
        <v>7799.2058421026</v>
      </c>
      <c r="AI387" s="23" t="n">
        <f aca="false">AH387*(1+Y387)</f>
        <v>9453.06330619746</v>
      </c>
      <c r="AJ387" s="25" t="n">
        <f aca="false">G387*Z387</f>
        <v>46271.1339039321</v>
      </c>
      <c r="AK387" s="25" t="n">
        <f aca="false">I387*AA387</f>
        <v>43520.4956158936</v>
      </c>
      <c r="AL387" s="25" t="n">
        <f aca="false">K387*AB387</f>
        <v>64177.7534332469</v>
      </c>
      <c r="AM387" s="25" t="n">
        <f aca="false">M387*AC387</f>
        <v>65773.613491208</v>
      </c>
      <c r="AN387" s="25" t="n">
        <f aca="false">O387*AD387</f>
        <v>83918.7912699647</v>
      </c>
      <c r="AO387" s="25" t="n">
        <f aca="false">C387/Datos!$D$8</f>
        <v>13835.6140127193</v>
      </c>
      <c r="AP387" s="25" t="n">
        <f aca="false">AJ387-AO387</f>
        <v>32435.5198912128</v>
      </c>
      <c r="AQ387" s="25" t="n">
        <f aca="false">AK387-AO387</f>
        <v>29684.8816031743</v>
      </c>
      <c r="AR387" s="25" t="n">
        <f aca="false">AL387-AO387</f>
        <v>50342.1394205276</v>
      </c>
      <c r="AS387" s="25" t="n">
        <f aca="false">AM387-AO387</f>
        <v>51937.9994784886</v>
      </c>
      <c r="AT387" s="25" t="n">
        <f aca="false">AN387-AO387</f>
        <v>70083.1772572454</v>
      </c>
      <c r="AU387" s="25" t="n">
        <f aca="false">AP387*Datos!$D$6</f>
        <v>16217.7599456064</v>
      </c>
      <c r="AV387" s="25" t="n">
        <f aca="false">AQ387*Datos!$D$6</f>
        <v>14842.4408015871</v>
      </c>
      <c r="AW387" s="25" t="n">
        <f aca="false">AR387*Datos!$D$6</f>
        <v>25171.0697102638</v>
      </c>
      <c r="AX387" s="25" t="n">
        <f aca="false">AS387*Datos!$D$6</f>
        <v>25968.9997392443</v>
      </c>
      <c r="AY387" s="25" t="n">
        <f aca="false">AT387*Datos!$D$6</f>
        <v>35041.5886286227</v>
      </c>
      <c r="AZ387" s="25" t="n">
        <f aca="false">AJ387-AU387-AE387</f>
        <v>25381.6134220153</v>
      </c>
      <c r="BA387" s="25" t="n">
        <f aca="false">AK387-AV387-AF387</f>
        <v>23313.8524742131</v>
      </c>
      <c r="BB387" s="25" t="n">
        <f aca="false">AL387-AW387-AG387</f>
        <v>32637.0477214998</v>
      </c>
      <c r="BC387" s="25" t="n">
        <f aca="false">AM387-AX387-AH387</f>
        <v>32005.4079098611</v>
      </c>
      <c r="BD387" s="25" t="n">
        <f aca="false">AN387-AY387-AI387</f>
        <v>39424.1393351446</v>
      </c>
      <c r="BE387" s="25" t="n">
        <f aca="false">AZ387/Z387</f>
        <v>22511.0275326428</v>
      </c>
      <c r="BF387" s="25" t="n">
        <f aca="false">BA387/AA387</f>
        <v>18008.0032503857</v>
      </c>
      <c r="BG387" s="25" t="n">
        <f aca="false">BB387/AB387</f>
        <v>21230.1429893918</v>
      </c>
      <c r="BH387" s="25" t="n">
        <f aca="false">BC387/AC387</f>
        <v>17003.1603935784</v>
      </c>
      <c r="BI387" s="25" t="n">
        <f aca="false">BD387/AD387</f>
        <v>17280.1028234385</v>
      </c>
      <c r="BJ387" s="25" t="n">
        <f aca="false">E387*AD387</f>
        <v>83583.6333551382</v>
      </c>
      <c r="BK387" s="25" t="n">
        <f aca="false">0.2*C387*AD387</f>
        <v>31565.6208876764</v>
      </c>
      <c r="BL387" s="25" t="n">
        <f aca="false">BJ387+BK387</f>
        <v>115149.254242815</v>
      </c>
      <c r="BM387" s="25" t="n">
        <f aca="false">BK387*Datos!$D$6</f>
        <v>15782.8104438382</v>
      </c>
      <c r="BN387" s="25" t="n">
        <f aca="false">BL387-BM387</f>
        <v>99366.4437989764</v>
      </c>
      <c r="BO387" s="25" t="n">
        <f aca="false">BN387/AD387</f>
        <v>43553.5789747745</v>
      </c>
      <c r="BP387" s="25" t="n">
        <f aca="false">-(C387+E387)</f>
        <v>-105813.842032011</v>
      </c>
      <c r="BQ387" s="25" t="n">
        <f aca="false">BE387</f>
        <v>22511.0275326428</v>
      </c>
      <c r="BR387" s="25" t="n">
        <f aca="false">BF387</f>
        <v>18008.0032503857</v>
      </c>
      <c r="BS387" s="25" t="n">
        <f aca="false">BG387</f>
        <v>21230.1429893918</v>
      </c>
      <c r="BT387" s="25" t="n">
        <f aca="false">BH387</f>
        <v>17003.1603935784</v>
      </c>
      <c r="BU387" s="25" t="n">
        <f aca="false">BI387+BO387</f>
        <v>60833.6817982129</v>
      </c>
      <c r="BV387" s="27" t="n">
        <f aca="false">IFERROR(IRR(BP387:BU387,0.1),NA())*100</f>
        <v>8.3705562024278</v>
      </c>
    </row>
    <row r="388" customFormat="false" ht="15" hidden="false" customHeight="true" outlineLevel="0" collapsed="false">
      <c r="A388" s="23" t="n">
        <v>387</v>
      </c>
      <c r="B388" s="24" t="n">
        <f aca="true">RAND()</f>
        <v>0.130157160856642</v>
      </c>
      <c r="C388" s="25" t="n">
        <f aca="false">IF(B388&lt;=(Datos!$D$14-Datos!$C$14)/(Datos!$E$14-Datos!$C$14),Datos!$C$14+SQRT((Datos!$E$14-Datos!$C$14)*(Datos!$D$14-Datos!$C$14)*B388),Datos!$E$14-SQRT((Datos!$E$14-Datos!$C$14)*(Datos!$E$14-Datos!$D$14)*(1-B388)))</f>
        <v>67215.4600922365</v>
      </c>
      <c r="D388" s="24" t="n">
        <f aca="true">RAND()</f>
        <v>0.735832891588585</v>
      </c>
      <c r="E388" s="25" t="n">
        <f aca="false">IF(D388&lt;=(Datos!$D$15-Datos!$C$15)/(Datos!$E$15-Datos!$C$15),Datos!$C$15+SQRT((Datos!$E$15-Datos!$C$15)*(Datos!$D$15-Datos!$C$15)*D388),Datos!$E$15-SQRT((Datos!$E$15-Datos!$C$15)*(Datos!$E$15-Datos!$D$15)*(1-D388)))</f>
        <v>33705.1555808176</v>
      </c>
      <c r="F388" s="24" t="n">
        <f aca="true">RAND()</f>
        <v>0.383811122048024</v>
      </c>
      <c r="G388" s="25" t="n">
        <f aca="false">IF(F388&lt;=(Datos!$D$19-Datos!$C$19)/(Datos!$E$19-Datos!$C$19),Datos!$C$19+SQRT((Datos!$E$19-Datos!$C$19)*(Datos!$D$19-Datos!$C$19)*F388),Datos!$E$19-SQRT((Datos!$E$19-Datos!$C$19)*(Datos!$E$19-Datos!$D$19)*(1-F388)))</f>
        <v>37587.5996406771</v>
      </c>
      <c r="H388" s="24" t="n">
        <f aca="true">RAND()</f>
        <v>0.791584528471889</v>
      </c>
      <c r="I388" s="25" t="n">
        <f aca="false">IF(H388&lt;=(Datos!$D$19-Datos!$C$19)/(Datos!$E$19-Datos!$C$19),Datos!$C$19+SQRT((Datos!$E$19-Datos!$C$19)*(Datos!$D$19-Datos!$C$19)*H388),Datos!$E$19-SQRT((Datos!$E$19-Datos!$C$19)*(Datos!$E$19-Datos!$D$19)*(1-H388)))</f>
        <v>41046.3737702448</v>
      </c>
      <c r="J388" s="24" t="n">
        <f aca="true">RAND()</f>
        <v>0.926142832870615</v>
      </c>
      <c r="K388" s="25" t="n">
        <f aca="false">IF(J388&lt;=(Datos!$D$19-Datos!$C$19)/(Datos!$E$19-Datos!$C$19),Datos!$C$19+SQRT((Datos!$E$19-Datos!$C$19)*(Datos!$D$19-Datos!$C$19)*J388),Datos!$E$19-SQRT((Datos!$E$19-Datos!$C$19)*(Datos!$E$19-Datos!$D$19)*(1-J388)))</f>
        <v>42646.4308944278</v>
      </c>
      <c r="L388" s="24" t="n">
        <f aca="true">RAND()</f>
        <v>0.605413783076759</v>
      </c>
      <c r="M388" s="25" t="n">
        <f aca="false">IF(L388&lt;=(Datos!$D$19-Datos!$C$19)/(Datos!$E$19-Datos!$C$19),Datos!$C$19+SQRT((Datos!$E$19-Datos!$C$19)*(Datos!$D$19-Datos!$C$19)*L388),Datos!$E$19-SQRT((Datos!$E$19-Datos!$C$19)*(Datos!$E$19-Datos!$D$19)*(1-L388)))</f>
        <v>39529.5365816767</v>
      </c>
      <c r="N388" s="24" t="n">
        <f aca="true">RAND()</f>
        <v>0.789147747546699</v>
      </c>
      <c r="O388" s="25" t="n">
        <f aca="false">IF(N388&lt;=(Datos!$D$19-Datos!$C$19)/(Datos!$E$19-Datos!$C$19),Datos!$C$19+SQRT((Datos!$E$19-Datos!$C$19)*(Datos!$D$19-Datos!$C$19)*N388),Datos!$E$19-SQRT((Datos!$E$19-Datos!$C$19)*(Datos!$E$19-Datos!$D$19)*(1-N388)))</f>
        <v>41023.3281586234</v>
      </c>
      <c r="P388" s="24" t="n">
        <f aca="true">RAND()</f>
        <v>0.940604807004824</v>
      </c>
      <c r="Q388" s="26" t="n">
        <f aca="false">IF(P388&lt;=(Datos!$D$23-Datos!$C$23)/(Datos!$E$23-Datos!$C$23),Datos!$C$23+SQRT((Datos!$E$23-Datos!$C$23)*(Datos!$D$23-Datos!$C$23)*P388),Datos!$E$23-SQRT((Datos!$E$23-Datos!$C$23)*(Datos!$E$23-Datos!$D$23)*(1-P388)))</f>
        <v>0.169660205640763</v>
      </c>
      <c r="R388" s="24" t="n">
        <f aca="true">RAND()</f>
        <v>0.717944465941368</v>
      </c>
      <c r="S388" s="26" t="n">
        <f aca="false">IF(R388&lt;=(Datos!$D$24-Datos!$C$24)/(Datos!$E$24-Datos!$C$24),Datos!$C$24+SQRT((Datos!$E$24-Datos!$C$24)*(Datos!$D$24-Datos!$C$24)*R388),Datos!$E$24-SQRT((Datos!$E$24-Datos!$C$24)*(Datos!$E$24-Datos!$D$24)*(1-R388)))</f>
        <v>0.157467801676145</v>
      </c>
      <c r="T388" s="24" t="n">
        <f aca="true">RAND()</f>
        <v>0.61356244671544</v>
      </c>
      <c r="U388" s="26" t="n">
        <f aca="false">IF(T388&lt;=(Datos!$D$25-Datos!$C$25)/(Datos!$E$25-Datos!$C$25),Datos!$C$25+SQRT((Datos!$E$25-Datos!$C$25)*(Datos!$D$25-Datos!$C$25)*T388),Datos!$E$25-SQRT((Datos!$E$25-Datos!$C$25)*(Datos!$E$25-Datos!$D$25)*(1-T388)))</f>
        <v>0.187105849316379</v>
      </c>
      <c r="V388" s="24" t="n">
        <f aca="true">RAND()</f>
        <v>0.0385232863233895</v>
      </c>
      <c r="W388" s="26" t="n">
        <f aca="false">IF(V388&lt;=(Datos!$D$26-Datos!$C$26)/(Datos!$E$26-Datos!$C$26),Datos!$C$26+SQRT((Datos!$E$26-Datos!$C$26)*(Datos!$D$26-Datos!$C$26)*V388),Datos!$E$26-SQRT((Datos!$E$26-Datos!$C$26)*(Datos!$E$26-Datos!$D$26)*(1-V388)))</f>
        <v>0.187343881865386</v>
      </c>
      <c r="X388" s="24" t="n">
        <f aca="true">RAND()</f>
        <v>0.714191634922135</v>
      </c>
      <c r="Y388" s="26" t="n">
        <f aca="false">IF(X388&lt;=(Datos!$D$27-Datos!$C$27)/(Datos!$E$27-Datos!$C$27),Datos!$C$27+SQRT((Datos!$E$27-Datos!$C$27)*(Datos!$D$27-Datos!$C$27)*X388),Datos!$E$27-SQRT((Datos!$E$27-Datos!$C$27)*(Datos!$E$27-Datos!$D$27)*(1-X388)))</f>
        <v>0.24071431340271</v>
      </c>
      <c r="Z388" s="24" t="n">
        <f aca="false">(1+Q388)</f>
        <v>1.16966020564076</v>
      </c>
      <c r="AA388" s="24" t="n">
        <f aca="false">Z388*(1+S388)</f>
        <v>1.35384402693108</v>
      </c>
      <c r="AB388" s="24" t="n">
        <f aca="false">AA388*(1+U388)</f>
        <v>1.60715616343193</v>
      </c>
      <c r="AC388" s="24" t="n">
        <f aca="false">AB388*(1+W388)</f>
        <v>1.90824703785315</v>
      </c>
      <c r="AD388" s="24" t="n">
        <f aca="false">AC388*(1+Y388)</f>
        <v>2.36758941337272</v>
      </c>
      <c r="AE388" s="23" t="n">
        <f aca="false">E388*Q388</f>
        <v>5718.42362699541</v>
      </c>
      <c r="AF388" s="23" t="n">
        <f aca="false">AE388*(1+S388)</f>
        <v>6618.8912245913</v>
      </c>
      <c r="AG388" s="23" t="n">
        <f aca="false">AF388*(1+U388)</f>
        <v>7857.32448870118</v>
      </c>
      <c r="AH388" s="23" t="n">
        <f aca="false">AG388*(1+W388)</f>
        <v>9329.34615949042</v>
      </c>
      <c r="AI388" s="23" t="n">
        <f aca="false">AH388*(1+Y388)</f>
        <v>11575.0533147684</v>
      </c>
      <c r="AJ388" s="25" t="n">
        <f aca="false">G388*Z388</f>
        <v>43964.719525257</v>
      </c>
      <c r="AK388" s="25" t="n">
        <f aca="false">I388*AA388</f>
        <v>55570.3879560265</v>
      </c>
      <c r="AL388" s="25" t="n">
        <f aca="false">K388*AB388</f>
        <v>68539.4742603534</v>
      </c>
      <c r="AM388" s="25" t="n">
        <f aca="false">M388*AC388</f>
        <v>75432.1210896921</v>
      </c>
      <c r="AN388" s="25" t="n">
        <f aca="false">O388*AD388</f>
        <v>97126.3974496718</v>
      </c>
      <c r="AO388" s="25" t="n">
        <f aca="false">C388/Datos!$D$8</f>
        <v>13443.0920184473</v>
      </c>
      <c r="AP388" s="25" t="n">
        <f aca="false">AJ388-AO388</f>
        <v>30521.6275068098</v>
      </c>
      <c r="AQ388" s="25" t="n">
        <f aca="false">AK388-AO388</f>
        <v>42127.2959375792</v>
      </c>
      <c r="AR388" s="25" t="n">
        <f aca="false">AL388-AO388</f>
        <v>55096.3822419061</v>
      </c>
      <c r="AS388" s="25" t="n">
        <f aca="false">AM388-AO388</f>
        <v>61989.0290712448</v>
      </c>
      <c r="AT388" s="25" t="n">
        <f aca="false">AN388-AO388</f>
        <v>83683.3054312245</v>
      </c>
      <c r="AU388" s="25" t="n">
        <f aca="false">AP388*Datos!$D$6</f>
        <v>15260.8137534049</v>
      </c>
      <c r="AV388" s="25" t="n">
        <f aca="false">AQ388*Datos!$D$6</f>
        <v>21063.6479687896</v>
      </c>
      <c r="AW388" s="25" t="n">
        <f aca="false">AR388*Datos!$D$6</f>
        <v>27548.1911209531</v>
      </c>
      <c r="AX388" s="25" t="n">
        <f aca="false">AS388*Datos!$D$6</f>
        <v>30994.5145356224</v>
      </c>
      <c r="AY388" s="25" t="n">
        <f aca="false">AT388*Datos!$D$6</f>
        <v>41841.6527156123</v>
      </c>
      <c r="AZ388" s="25" t="n">
        <f aca="false">AJ388-AU388-AE388</f>
        <v>22985.4821448568</v>
      </c>
      <c r="BA388" s="25" t="n">
        <f aca="false">AK388-AV388-AF388</f>
        <v>27887.8487626456</v>
      </c>
      <c r="BB388" s="25" t="n">
        <f aca="false">AL388-AW388-AG388</f>
        <v>33133.9586506992</v>
      </c>
      <c r="BC388" s="25" t="n">
        <f aca="false">AM388-AX388-AH388</f>
        <v>35108.2603945793</v>
      </c>
      <c r="BD388" s="25" t="n">
        <f aca="false">AN388-AY388-AI388</f>
        <v>43709.6914192912</v>
      </c>
      <c r="BE388" s="25" t="n">
        <f aca="false">AZ388/Z388</f>
        <v>19651.41844957</v>
      </c>
      <c r="BF388" s="25" t="n">
        <f aca="false">BA388/AA388</f>
        <v>20599.0115610749</v>
      </c>
      <c r="BG388" s="25" t="n">
        <f aca="false">BB388/AB388</f>
        <v>20616.5146888681</v>
      </c>
      <c r="BH388" s="25" t="n">
        <f aca="false">BC388/AC388</f>
        <v>18398.1736631319</v>
      </c>
      <c r="BI388" s="25" t="n">
        <f aca="false">BD388/AD388</f>
        <v>18461.6856167747</v>
      </c>
      <c r="BJ388" s="25" t="n">
        <f aca="false">E388*AD388</f>
        <v>79799.9695292242</v>
      </c>
      <c r="BK388" s="25" t="n">
        <f aca="false">0.2*C388*AD388</f>
        <v>31827.7223458711</v>
      </c>
      <c r="BL388" s="25" t="n">
        <f aca="false">BJ388+BK388</f>
        <v>111627.691875095</v>
      </c>
      <c r="BM388" s="25" t="n">
        <f aca="false">BK388*Datos!$D$6</f>
        <v>15913.8611729356</v>
      </c>
      <c r="BN388" s="25" t="n">
        <f aca="false">BL388-BM388</f>
        <v>95713.8307021597</v>
      </c>
      <c r="BO388" s="25" t="n">
        <f aca="false">BN388/AD388</f>
        <v>40426.7015900412</v>
      </c>
      <c r="BP388" s="25" t="n">
        <f aca="false">-(C388+E388)</f>
        <v>-100920.615673054</v>
      </c>
      <c r="BQ388" s="25" t="n">
        <f aca="false">BE388</f>
        <v>19651.41844957</v>
      </c>
      <c r="BR388" s="25" t="n">
        <f aca="false">BF388</f>
        <v>20599.0115610749</v>
      </c>
      <c r="BS388" s="25" t="n">
        <f aca="false">BG388</f>
        <v>20616.5146888681</v>
      </c>
      <c r="BT388" s="25" t="n">
        <f aca="false">BH388</f>
        <v>18398.1736631319</v>
      </c>
      <c r="BU388" s="25" t="n">
        <f aca="false">BI388+BO388</f>
        <v>58888.3872068159</v>
      </c>
      <c r="BV388" s="27" t="n">
        <f aca="false">IFERROR(IRR(BP388:BU388,0.1),NA())*100</f>
        <v>9.53673118496817</v>
      </c>
    </row>
    <row r="389" customFormat="false" ht="15" hidden="false" customHeight="true" outlineLevel="0" collapsed="false">
      <c r="A389" s="23" t="n">
        <v>388</v>
      </c>
      <c r="B389" s="24" t="n">
        <f aca="true">RAND()</f>
        <v>0.4143785678613</v>
      </c>
      <c r="C389" s="25" t="n">
        <f aca="false">IF(B389&lt;=(Datos!$D$14-Datos!$C$14)/(Datos!$E$14-Datos!$C$14),Datos!$C$14+SQRT((Datos!$E$14-Datos!$C$14)*(Datos!$D$14-Datos!$C$14)*B389),Datos!$E$14-SQRT((Datos!$E$14-Datos!$C$14)*(Datos!$E$14-Datos!$D$14)*(1-B389)))</f>
        <v>73490.6484695223</v>
      </c>
      <c r="D389" s="24" t="n">
        <f aca="true">RAND()</f>
        <v>0.977673437690035</v>
      </c>
      <c r="E389" s="25" t="n">
        <f aca="false">IF(D389&lt;=(Datos!$D$15-Datos!$C$15)/(Datos!$E$15-Datos!$C$15),Datos!$C$15+SQRT((Datos!$E$15-Datos!$C$15)*(Datos!$D$15-Datos!$C$15)*D389),Datos!$E$15-SQRT((Datos!$E$15-Datos!$C$15)*(Datos!$E$15-Datos!$D$15)*(1-D389)))</f>
        <v>38169.9769546548</v>
      </c>
      <c r="F389" s="24" t="n">
        <f aca="true">RAND()</f>
        <v>0.236225757144489</v>
      </c>
      <c r="G389" s="25" t="n">
        <f aca="false">IF(F389&lt;=(Datos!$D$19-Datos!$C$19)/(Datos!$E$19-Datos!$C$19),Datos!$C$19+SQRT((Datos!$E$19-Datos!$C$19)*(Datos!$D$19-Datos!$C$19)*F389),Datos!$E$19-SQRT((Datos!$E$19-Datos!$C$19)*(Datos!$E$19-Datos!$D$19)*(1-F389)))</f>
        <v>35952.6350107892</v>
      </c>
      <c r="H389" s="24" t="n">
        <f aca="true">RAND()</f>
        <v>0.791722716725873</v>
      </c>
      <c r="I389" s="25" t="n">
        <f aca="false">IF(H389&lt;=(Datos!$D$19-Datos!$C$19)/(Datos!$E$19-Datos!$C$19),Datos!$C$19+SQRT((Datos!$E$19-Datos!$C$19)*(Datos!$D$19-Datos!$C$19)*H389),Datos!$E$19-SQRT((Datos!$E$19-Datos!$C$19)*(Datos!$E$19-Datos!$D$19)*(1-H389)))</f>
        <v>41047.6846981093</v>
      </c>
      <c r="J389" s="24" t="n">
        <f aca="true">RAND()</f>
        <v>0.477741689598382</v>
      </c>
      <c r="K389" s="25" t="n">
        <f aca="false">IF(J389&lt;=(Datos!$D$19-Datos!$C$19)/(Datos!$E$19-Datos!$C$19),Datos!$C$19+SQRT((Datos!$E$19-Datos!$C$19)*(Datos!$D$19-Datos!$C$19)*J389),Datos!$E$19-SQRT((Datos!$E$19-Datos!$C$19)*(Datos!$E$19-Datos!$D$19)*(1-J389)))</f>
        <v>38465.2970083605</v>
      </c>
      <c r="L389" s="24" t="n">
        <f aca="true">RAND()</f>
        <v>0.113053183814129</v>
      </c>
      <c r="M389" s="25" t="n">
        <f aca="false">IF(L389&lt;=(Datos!$D$19-Datos!$C$19)/(Datos!$E$19-Datos!$C$19),Datos!$C$19+SQRT((Datos!$E$19-Datos!$C$19)*(Datos!$D$19-Datos!$C$19)*L389),Datos!$E$19-SQRT((Datos!$E$19-Datos!$C$19)*(Datos!$E$19-Datos!$D$19)*(1-L389)))</f>
        <v>34118.0065046233</v>
      </c>
      <c r="N389" s="24" t="n">
        <f aca="true">RAND()</f>
        <v>0.626743393584905</v>
      </c>
      <c r="O389" s="25" t="n">
        <f aca="false">IF(N389&lt;=(Datos!$D$19-Datos!$C$19)/(Datos!$E$19-Datos!$C$19),Datos!$C$19+SQRT((Datos!$E$19-Datos!$C$19)*(Datos!$D$19-Datos!$C$19)*N389),Datos!$E$19-SQRT((Datos!$E$19-Datos!$C$19)*(Datos!$E$19-Datos!$D$19)*(1-N389)))</f>
        <v>39695.9532299685</v>
      </c>
      <c r="P389" s="24" t="n">
        <f aca="true">RAND()</f>
        <v>0.508682087663758</v>
      </c>
      <c r="Q389" s="26" t="n">
        <f aca="false">IF(P389&lt;=(Datos!$D$23-Datos!$C$23)/(Datos!$E$23-Datos!$C$23),Datos!$C$23+SQRT((Datos!$E$23-Datos!$C$23)*(Datos!$D$23-Datos!$C$23)*P389),Datos!$E$23-SQRT((Datos!$E$23-Datos!$C$23)*(Datos!$E$23-Datos!$D$23)*(1-P389)))</f>
        <v>0.150261603234114</v>
      </c>
      <c r="R389" s="24" t="n">
        <f aca="true">RAND()</f>
        <v>0.837300215634904</v>
      </c>
      <c r="S389" s="26" t="n">
        <f aca="false">IF(R389&lt;=(Datos!$D$24-Datos!$C$24)/(Datos!$E$24-Datos!$C$24),Datos!$C$24+SQRT((Datos!$E$24-Datos!$C$24)*(Datos!$D$24-Datos!$C$24)*R389),Datos!$E$24-SQRT((Datos!$E$24-Datos!$C$24)*(Datos!$E$24-Datos!$D$24)*(1-R389)))</f>
        <v>0.162886858504144</v>
      </c>
      <c r="T389" s="24" t="n">
        <f aca="true">RAND()</f>
        <v>0.120695850321347</v>
      </c>
      <c r="U389" s="26" t="n">
        <f aca="false">IF(T389&lt;=(Datos!$D$25-Datos!$C$25)/(Datos!$E$25-Datos!$C$25),Datos!$C$25+SQRT((Datos!$E$25-Datos!$C$25)*(Datos!$D$25-Datos!$C$25)*T389),Datos!$E$25-SQRT((Datos!$E$25-Datos!$C$25)*(Datos!$E$25-Datos!$D$25)*(1-T389)))</f>
        <v>0.165920467508049</v>
      </c>
      <c r="V389" s="24" t="n">
        <f aca="true">RAND()</f>
        <v>0.849635493710445</v>
      </c>
      <c r="W389" s="26" t="n">
        <f aca="false">IF(V389&lt;=(Datos!$D$26-Datos!$C$26)/(Datos!$E$26-Datos!$C$26),Datos!$C$26+SQRT((Datos!$E$26-Datos!$C$26)*(Datos!$D$26-Datos!$C$26)*V389),Datos!$E$26-SQRT((Datos!$E$26-Datos!$C$26)*(Datos!$E$26-Datos!$D$26)*(1-V389)))</f>
        <v>0.227059298789849</v>
      </c>
      <c r="X389" s="24" t="n">
        <f aca="true">RAND()</f>
        <v>0.630375043908528</v>
      </c>
      <c r="Y389" s="26" t="n">
        <f aca="false">IF(X389&lt;=(Datos!$D$27-Datos!$C$27)/(Datos!$E$27-Datos!$C$27),Datos!$C$27+SQRT((Datos!$E$27-Datos!$C$27)*(Datos!$D$27-Datos!$C$27)*X389),Datos!$E$27-SQRT((Datos!$E$27-Datos!$C$27)*(Datos!$E$27-Datos!$D$27)*(1-X389)))</f>
        <v>0.235323666635522</v>
      </c>
      <c r="Z389" s="24" t="n">
        <f aca="false">(1+Q389)</f>
        <v>1.15026160323411</v>
      </c>
      <c r="AA389" s="24" t="n">
        <f aca="false">Z389*(1+S389)</f>
        <v>1.33762410224286</v>
      </c>
      <c r="AB389" s="24" t="n">
        <f aca="false">AA389*(1+U389)</f>
        <v>1.55956331863703</v>
      </c>
      <c r="AC389" s="24" t="n">
        <f aca="false">AB389*(1+W389)</f>
        <v>1.91367667218512</v>
      </c>
      <c r="AD389" s="24" t="n">
        <f aca="false">AC389*(1+Y389)</f>
        <v>2.36401008343859</v>
      </c>
      <c r="AE389" s="23" t="n">
        <f aca="false">E389*Q389</f>
        <v>5735.48193261562</v>
      </c>
      <c r="AF389" s="23" t="n">
        <f aca="false">AE389*(1+S389)</f>
        <v>6669.71656662666</v>
      </c>
      <c r="AG389" s="23" t="n">
        <f aca="false">AF389*(1+U389)</f>
        <v>7776.35905750753</v>
      </c>
      <c r="AH389" s="23" t="n">
        <f aca="false">AG389*(1+W389)</f>
        <v>9542.05369224328</v>
      </c>
      <c r="AI389" s="23" t="n">
        <f aca="false">AH389*(1+Y389)</f>
        <v>11787.524754335</v>
      </c>
      <c r="AJ389" s="25" t="n">
        <f aca="false">G389*Z389</f>
        <v>41354.9355880013</v>
      </c>
      <c r="AK389" s="25" t="n">
        <f aca="false">I389*AA389</f>
        <v>54906.3723934564</v>
      </c>
      <c r="AL389" s="25" t="n">
        <f aca="false">K389*AB389</f>
        <v>59989.0662547177</v>
      </c>
      <c r="AM389" s="25" t="n">
        <f aca="false">M389*AC389</f>
        <v>65290.8331493578</v>
      </c>
      <c r="AN389" s="25" t="n">
        <f aca="false">O389*AD389</f>
        <v>93841.6337073521</v>
      </c>
      <c r="AO389" s="25" t="n">
        <f aca="false">C389/Datos!$D$8</f>
        <v>14698.1296939045</v>
      </c>
      <c r="AP389" s="25" t="n">
        <f aca="false">AJ389-AO389</f>
        <v>26656.8058940969</v>
      </c>
      <c r="AQ389" s="25" t="n">
        <f aca="false">AK389-AO389</f>
        <v>40208.242699552</v>
      </c>
      <c r="AR389" s="25" t="n">
        <f aca="false">AL389-AO389</f>
        <v>45290.9365608132</v>
      </c>
      <c r="AS389" s="25" t="n">
        <f aca="false">AM389-AO389</f>
        <v>50592.7034554533</v>
      </c>
      <c r="AT389" s="25" t="n">
        <f aca="false">AN389-AO389</f>
        <v>79143.5040134476</v>
      </c>
      <c r="AU389" s="25" t="n">
        <f aca="false">AP389*Datos!$D$6</f>
        <v>13328.4029470484</v>
      </c>
      <c r="AV389" s="25" t="n">
        <f aca="false">AQ389*Datos!$D$6</f>
        <v>20104.121349776</v>
      </c>
      <c r="AW389" s="25" t="n">
        <f aca="false">AR389*Datos!$D$6</f>
        <v>22645.4682804066</v>
      </c>
      <c r="AX389" s="25" t="n">
        <f aca="false">AS389*Datos!$D$6</f>
        <v>25296.3517277267</v>
      </c>
      <c r="AY389" s="25" t="n">
        <f aca="false">AT389*Datos!$D$6</f>
        <v>39571.7520067238</v>
      </c>
      <c r="AZ389" s="25" t="n">
        <f aca="false">AJ389-AU389-AE389</f>
        <v>22291.0507083373</v>
      </c>
      <c r="BA389" s="25" t="n">
        <f aca="false">AK389-AV389-AF389</f>
        <v>28132.5344770538</v>
      </c>
      <c r="BB389" s="25" t="n">
        <f aca="false">AL389-AW389-AG389</f>
        <v>29567.2389168035</v>
      </c>
      <c r="BC389" s="25" t="n">
        <f aca="false">AM389-AX389-AH389</f>
        <v>30452.4277293878</v>
      </c>
      <c r="BD389" s="25" t="n">
        <f aca="false">AN389-AY389-AI389</f>
        <v>42482.3569462933</v>
      </c>
      <c r="BE389" s="25" t="n">
        <f aca="false">AZ389/Z389</f>
        <v>19379.1139734327</v>
      </c>
      <c r="BF389" s="25" t="n">
        <f aca="false">BA389/AA389</f>
        <v>21031.7191727351</v>
      </c>
      <c r="BG389" s="25" t="n">
        <f aca="false">BB389/AB389</f>
        <v>18958.6652644816</v>
      </c>
      <c r="BH389" s="25" t="n">
        <f aca="false">BC389/AC389</f>
        <v>15913.0474713975</v>
      </c>
      <c r="BI389" s="25" t="n">
        <f aca="false">BD389/AD389</f>
        <v>17970.4635119408</v>
      </c>
      <c r="BJ389" s="25" t="n">
        <f aca="false">E389*AD389</f>
        <v>90234.2104054224</v>
      </c>
      <c r="BK389" s="25" t="n">
        <f aca="false">0.2*C389*AD389</f>
        <v>34746.5268040783</v>
      </c>
      <c r="BL389" s="25" t="n">
        <f aca="false">BJ389+BK389</f>
        <v>124980.737209501</v>
      </c>
      <c r="BM389" s="25" t="n">
        <f aca="false">BK389*Datos!$D$6</f>
        <v>17373.2634020392</v>
      </c>
      <c r="BN389" s="25" t="n">
        <f aca="false">BL389-BM389</f>
        <v>107607.473807462</v>
      </c>
      <c r="BO389" s="25" t="n">
        <f aca="false">BN389/AD389</f>
        <v>45519.041801607</v>
      </c>
      <c r="BP389" s="25" t="n">
        <f aca="false">-(C389+E389)</f>
        <v>-111660.625424177</v>
      </c>
      <c r="BQ389" s="25" t="n">
        <f aca="false">BE389</f>
        <v>19379.1139734327</v>
      </c>
      <c r="BR389" s="25" t="n">
        <f aca="false">BF389</f>
        <v>21031.7191727351</v>
      </c>
      <c r="BS389" s="25" t="n">
        <f aca="false">BG389</f>
        <v>18958.6652644816</v>
      </c>
      <c r="BT389" s="25" t="n">
        <f aca="false">BH389</f>
        <v>15913.0474713975</v>
      </c>
      <c r="BU389" s="25" t="n">
        <f aca="false">BI389+BO389</f>
        <v>63489.5053135478</v>
      </c>
      <c r="BV389" s="27" t="n">
        <f aca="false">IFERROR(IRR(BP389:BU389,0.1),NA())*100</f>
        <v>6.35688415886985</v>
      </c>
    </row>
    <row r="390" customFormat="false" ht="15" hidden="false" customHeight="true" outlineLevel="0" collapsed="false">
      <c r="A390" s="23" t="n">
        <v>389</v>
      </c>
      <c r="B390" s="24" t="n">
        <f aca="true">RAND()</f>
        <v>0.766770309968427</v>
      </c>
      <c r="C390" s="25" t="n">
        <f aca="false">IF(B390&lt;=(Datos!$D$14-Datos!$C$14)/(Datos!$E$14-Datos!$C$14),Datos!$C$14+SQRT((Datos!$E$14-Datos!$C$14)*(Datos!$D$14-Datos!$C$14)*B390),Datos!$E$14-SQRT((Datos!$E$14-Datos!$C$14)*(Datos!$E$14-Datos!$D$14)*(1-B390)))</f>
        <v>83270.5162052774</v>
      </c>
      <c r="D390" s="24" t="n">
        <f aca="true">RAND()</f>
        <v>0.601848810324907</v>
      </c>
      <c r="E390" s="25" t="n">
        <f aca="false">IF(D390&lt;=(Datos!$D$15-Datos!$C$15)/(Datos!$E$15-Datos!$C$15),Datos!$C$15+SQRT((Datos!$E$15-Datos!$C$15)*(Datos!$D$15-Datos!$C$15)*D390),Datos!$E$15-SQRT((Datos!$E$15-Datos!$C$15)*(Datos!$E$15-Datos!$D$15)*(1-D390)))</f>
        <v>32271.9550692776</v>
      </c>
      <c r="F390" s="24" t="n">
        <f aca="true">RAND()</f>
        <v>0.47534853570235</v>
      </c>
      <c r="G390" s="25" t="n">
        <f aca="false">IF(F390&lt;=(Datos!$D$19-Datos!$C$19)/(Datos!$E$19-Datos!$C$19),Datos!$C$19+SQRT((Datos!$E$19-Datos!$C$19)*(Datos!$D$19-Datos!$C$19)*F390),Datos!$E$19-SQRT((Datos!$E$19-Datos!$C$19)*(Datos!$E$19-Datos!$D$19)*(1-F390)))</f>
        <v>38444.0677611772</v>
      </c>
      <c r="H390" s="24" t="n">
        <f aca="true">RAND()</f>
        <v>0.837355872462201</v>
      </c>
      <c r="I390" s="25" t="n">
        <f aca="false">IF(H390&lt;=(Datos!$D$19-Datos!$C$19)/(Datos!$E$19-Datos!$C$19),Datos!$C$19+SQRT((Datos!$E$19-Datos!$C$19)*(Datos!$D$19-Datos!$C$19)*H390),Datos!$E$19-SQRT((Datos!$E$19-Datos!$C$19)*(Datos!$E$19-Datos!$D$19)*(1-H390)))</f>
        <v>41507.3921540867</v>
      </c>
      <c r="J390" s="24" t="n">
        <f aca="true">RAND()</f>
        <v>0.997649604788835</v>
      </c>
      <c r="K390" s="25" t="n">
        <f aca="false">IF(J390&lt;=(Datos!$D$19-Datos!$C$19)/(Datos!$E$19-Datos!$C$19),Datos!$C$19+SQRT((Datos!$E$19-Datos!$C$19)*(Datos!$D$19-Datos!$C$19)*J390),Datos!$E$19-SQRT((Datos!$E$19-Datos!$C$19)*(Datos!$E$19-Datos!$D$19)*(1-J390)))</f>
        <v>44580.1433091668</v>
      </c>
      <c r="L390" s="24" t="n">
        <f aca="true">RAND()</f>
        <v>0.933345320035421</v>
      </c>
      <c r="M390" s="25" t="n">
        <f aca="false">IF(L390&lt;=(Datos!$D$19-Datos!$C$19)/(Datos!$E$19-Datos!$C$19),Datos!$C$19+SQRT((Datos!$E$19-Datos!$C$19)*(Datos!$D$19-Datos!$C$19)*L390),Datos!$E$19-SQRT((Datos!$E$19-Datos!$C$19)*(Datos!$E$19-Datos!$D$19)*(1-L390)))</f>
        <v>42764.1330546422</v>
      </c>
      <c r="N390" s="24" t="n">
        <f aca="true">RAND()</f>
        <v>0.333799179745311</v>
      </c>
      <c r="O390" s="25" t="n">
        <f aca="false">IF(N390&lt;=(Datos!$D$19-Datos!$C$19)/(Datos!$E$19-Datos!$C$19),Datos!$C$19+SQRT((Datos!$E$19-Datos!$C$19)*(Datos!$D$19-Datos!$C$19)*N390),Datos!$E$19-SQRT((Datos!$E$19-Datos!$C$19)*(Datos!$E$19-Datos!$D$19)*(1-N390)))</f>
        <v>37076.0071340974</v>
      </c>
      <c r="P390" s="24" t="n">
        <f aca="true">RAND()</f>
        <v>0.81777022941755</v>
      </c>
      <c r="Q390" s="26" t="n">
        <f aca="false">IF(P390&lt;=(Datos!$D$23-Datos!$C$23)/(Datos!$E$23-Datos!$C$23),Datos!$C$23+SQRT((Datos!$E$23-Datos!$C$23)*(Datos!$D$23-Datos!$C$23)*P390),Datos!$E$23-SQRT((Datos!$E$23-Datos!$C$23)*(Datos!$E$23-Datos!$D$23)*(1-P390)))</f>
        <v>0.161888854617987</v>
      </c>
      <c r="R390" s="24" t="n">
        <f aca="true">RAND()</f>
        <v>0.392655982255093</v>
      </c>
      <c r="S390" s="26" t="n">
        <f aca="false">IF(R390&lt;=(Datos!$D$24-Datos!$C$24)/(Datos!$E$24-Datos!$C$24),Datos!$C$24+SQRT((Datos!$E$24-Datos!$C$24)*(Datos!$D$24-Datos!$C$24)*R390),Datos!$E$24-SQRT((Datos!$E$24-Datos!$C$24)*(Datos!$E$24-Datos!$D$24)*(1-R390)))</f>
        <v>0.14658534874812</v>
      </c>
      <c r="T390" s="24" t="n">
        <f aca="true">RAND()</f>
        <v>0.677006557274431</v>
      </c>
      <c r="U390" s="26" t="n">
        <f aca="false">IF(T390&lt;=(Datos!$D$25-Datos!$C$25)/(Datos!$E$25-Datos!$C$25),Datos!$C$25+SQRT((Datos!$E$25-Datos!$C$25)*(Datos!$D$25-Datos!$C$25)*T390),Datos!$E$25-SQRT((Datos!$E$25-Datos!$C$25)*(Datos!$E$25-Datos!$D$25)*(1-T390)))</f>
        <v>0.189927061340275</v>
      </c>
      <c r="V390" s="24" t="n">
        <f aca="true">RAND()</f>
        <v>0.476063685900211</v>
      </c>
      <c r="W390" s="26" t="n">
        <f aca="false">IF(V390&lt;=(Datos!$D$26-Datos!$C$26)/(Datos!$E$26-Datos!$C$26),Datos!$C$26+SQRT((Datos!$E$26-Datos!$C$26)*(Datos!$D$26-Datos!$C$26)*V390),Datos!$E$26-SQRT((Datos!$E$26-Datos!$C$26)*(Datos!$E$26-Datos!$D$26)*(1-V390)))</f>
        <v>0.207177376314041</v>
      </c>
      <c r="X390" s="24" t="n">
        <f aca="true">RAND()</f>
        <v>0.599792583520053</v>
      </c>
      <c r="Y390" s="26" t="n">
        <f aca="false">IF(X390&lt;=(Datos!$D$27-Datos!$C$27)/(Datos!$E$27-Datos!$C$27),Datos!$C$27+SQRT((Datos!$E$27-Datos!$C$27)*(Datos!$D$27-Datos!$C$27)*X390),Datos!$E$27-SQRT((Datos!$E$27-Datos!$C$27)*(Datos!$E$27-Datos!$D$27)*(1-X390)))</f>
        <v>0.233512151598598</v>
      </c>
      <c r="Z390" s="24" t="n">
        <f aca="false">(1+Q390)</f>
        <v>1.16188885461799</v>
      </c>
      <c r="AA390" s="24" t="n">
        <f aca="false">Z390*(1+S390)</f>
        <v>1.33220473757872</v>
      </c>
      <c r="AB390" s="24" t="n">
        <f aca="false">AA390*(1+U390)</f>
        <v>1.58522646849064</v>
      </c>
      <c r="AC390" s="24" t="n">
        <f aca="false">AB390*(1+W390)</f>
        <v>1.9136495290961</v>
      </c>
      <c r="AD390" s="24" t="n">
        <f aca="false">AC390*(1+Y390)</f>
        <v>2.36050994804097</v>
      </c>
      <c r="AE390" s="23" t="n">
        <f aca="false">E390*Q390</f>
        <v>5224.46984244849</v>
      </c>
      <c r="AF390" s="23" t="n">
        <f aca="false">AE390*(1+S390)</f>
        <v>5990.30057632784</v>
      </c>
      <c r="AG390" s="23" t="n">
        <f aca="false">AF390*(1+U390)</f>
        <v>7128.02076133474</v>
      </c>
      <c r="AH390" s="23" t="n">
        <f aca="false">AG390*(1+W390)</f>
        <v>8604.78540098009</v>
      </c>
      <c r="AI390" s="23" t="n">
        <f aca="false">AH390*(1+Y390)</f>
        <v>10614.1073540072</v>
      </c>
      <c r="AJ390" s="25" t="n">
        <f aca="false">G390*Z390</f>
        <v>44667.7338578905</v>
      </c>
      <c r="AK390" s="25" t="n">
        <f aca="false">I390*AA390</f>
        <v>55296.3444722121</v>
      </c>
      <c r="AL390" s="25" t="n">
        <f aca="false">K390*AB390</f>
        <v>70669.623142797</v>
      </c>
      <c r="AM390" s="25" t="n">
        <f aca="false">M390*AC390</f>
        <v>81835.5630822191</v>
      </c>
      <c r="AN390" s="25" t="n">
        <f aca="false">O390*AD390</f>
        <v>87518.2836736749</v>
      </c>
      <c r="AO390" s="25" t="n">
        <f aca="false">C390/Datos!$D$8</f>
        <v>16654.1032410555</v>
      </c>
      <c r="AP390" s="25" t="n">
        <f aca="false">AJ390-AO390</f>
        <v>28013.630616835</v>
      </c>
      <c r="AQ390" s="25" t="n">
        <f aca="false">AK390-AO390</f>
        <v>38642.2412311566</v>
      </c>
      <c r="AR390" s="25" t="n">
        <f aca="false">AL390-AO390</f>
        <v>54015.5199017415</v>
      </c>
      <c r="AS390" s="25" t="n">
        <f aca="false">AM390-AO390</f>
        <v>65181.4598411636</v>
      </c>
      <c r="AT390" s="25" t="n">
        <f aca="false">AN390-AO390</f>
        <v>70864.1804326194</v>
      </c>
      <c r="AU390" s="25" t="n">
        <f aca="false">AP390*Datos!$D$6</f>
        <v>14006.8153084175</v>
      </c>
      <c r="AV390" s="25" t="n">
        <f aca="false">AQ390*Datos!$D$6</f>
        <v>19321.1206155783</v>
      </c>
      <c r="AW390" s="25" t="n">
        <f aca="false">AR390*Datos!$D$6</f>
        <v>27007.7599508708</v>
      </c>
      <c r="AX390" s="25" t="n">
        <f aca="false">AS390*Datos!$D$6</f>
        <v>32590.7299205818</v>
      </c>
      <c r="AY390" s="25" t="n">
        <f aca="false">AT390*Datos!$D$6</f>
        <v>35432.0902163097</v>
      </c>
      <c r="AZ390" s="25" t="n">
        <f aca="false">AJ390-AU390-AE390</f>
        <v>25436.4487070245</v>
      </c>
      <c r="BA390" s="25" t="n">
        <f aca="false">AK390-AV390-AF390</f>
        <v>29984.9232803059</v>
      </c>
      <c r="BB390" s="25" t="n">
        <f aca="false">AL390-AW390-AG390</f>
        <v>36533.8424305915</v>
      </c>
      <c r="BC390" s="25" t="n">
        <f aca="false">AM390-AX390-AH390</f>
        <v>40640.0477606572</v>
      </c>
      <c r="BD390" s="25" t="n">
        <f aca="false">AN390-AY390-AI390</f>
        <v>41472.086103358</v>
      </c>
      <c r="BE390" s="25" t="n">
        <f aca="false">AZ390/Z390</f>
        <v>21892.3252477429</v>
      </c>
      <c r="BF390" s="25" t="n">
        <f aca="false">BA390/AA390</f>
        <v>22507.7440685307</v>
      </c>
      <c r="BG390" s="25" t="n">
        <f aca="false">BB390/AB390</f>
        <v>23046.4499279885</v>
      </c>
      <c r="BH390" s="25" t="n">
        <f aca="false">BC390/AC390</f>
        <v>21236.9334837677</v>
      </c>
      <c r="BI390" s="25" t="n">
        <f aca="false">BD390/AD390</f>
        <v>17569.1215102806</v>
      </c>
      <c r="BJ390" s="25" t="n">
        <f aca="false">E390*AD390</f>
        <v>76178.2709837611</v>
      </c>
      <c r="BK390" s="25" t="n">
        <f aca="false">0.2*C390*AD390</f>
        <v>39312.1763762129</v>
      </c>
      <c r="BL390" s="25" t="n">
        <f aca="false">BJ390+BK390</f>
        <v>115490.447359974</v>
      </c>
      <c r="BM390" s="25" t="n">
        <f aca="false">BK390*Datos!$D$6</f>
        <v>19656.0881881064</v>
      </c>
      <c r="BN390" s="25" t="n">
        <f aca="false">BL390-BM390</f>
        <v>95834.3591718676</v>
      </c>
      <c r="BO390" s="25" t="n">
        <f aca="false">BN390/AD390</f>
        <v>40599.0066898054</v>
      </c>
      <c r="BP390" s="25" t="n">
        <f aca="false">-(C390+E390)</f>
        <v>-115542.471274555</v>
      </c>
      <c r="BQ390" s="25" t="n">
        <f aca="false">BE390</f>
        <v>21892.3252477429</v>
      </c>
      <c r="BR390" s="25" t="n">
        <f aca="false">BF390</f>
        <v>22507.7440685307</v>
      </c>
      <c r="BS390" s="25" t="n">
        <f aca="false">BG390</f>
        <v>23046.4499279885</v>
      </c>
      <c r="BT390" s="25" t="n">
        <f aca="false">BH390</f>
        <v>21236.9334837677</v>
      </c>
      <c r="BU390" s="25" t="n">
        <f aca="false">BI390+BO390</f>
        <v>58168.128200086</v>
      </c>
      <c r="BV390" s="27" t="n">
        <f aca="false">IFERROR(IRR(BP390:BU390,0.1),NA())*100</f>
        <v>7.29521354341394</v>
      </c>
    </row>
    <row r="391" customFormat="false" ht="15" hidden="false" customHeight="true" outlineLevel="0" collapsed="false">
      <c r="A391" s="23" t="n">
        <v>390</v>
      </c>
      <c r="B391" s="24" t="n">
        <f aca="true">RAND()</f>
        <v>0.802713608822768</v>
      </c>
      <c r="C391" s="25" t="n">
        <f aca="false">IF(B391&lt;=(Datos!$D$14-Datos!$C$14)/(Datos!$E$14-Datos!$C$14),Datos!$C$14+SQRT((Datos!$E$14-Datos!$C$14)*(Datos!$D$14-Datos!$C$14)*B391),Datos!$E$14-SQRT((Datos!$E$14-Datos!$C$14)*(Datos!$E$14-Datos!$D$14)*(1-B391)))</f>
        <v>84613.5231643928</v>
      </c>
      <c r="D391" s="24" t="n">
        <f aca="true">RAND()</f>
        <v>0.121466190836453</v>
      </c>
      <c r="E391" s="25" t="n">
        <f aca="false">IF(D391&lt;=(Datos!$D$15-Datos!$C$15)/(Datos!$E$15-Datos!$C$15),Datos!$C$15+SQRT((Datos!$E$15-Datos!$C$15)*(Datos!$D$15-Datos!$C$15)*D391),Datos!$E$15-SQRT((Datos!$E$15-Datos!$C$15)*(Datos!$E$15-Datos!$D$15)*(1-D391)))</f>
        <v>28018.2717426922</v>
      </c>
      <c r="F391" s="24" t="n">
        <f aca="true">RAND()</f>
        <v>0.589144425622097</v>
      </c>
      <c r="G391" s="25" t="n">
        <f aca="false">IF(F391&lt;=(Datos!$D$19-Datos!$C$19)/(Datos!$E$19-Datos!$C$19),Datos!$C$19+SQRT((Datos!$E$19-Datos!$C$19)*(Datos!$D$19-Datos!$C$19)*F391),Datos!$E$19-SQRT((Datos!$E$19-Datos!$C$19)*(Datos!$E$19-Datos!$D$19)*(1-F391)))</f>
        <v>39400.6203967246</v>
      </c>
      <c r="H391" s="24" t="n">
        <f aca="true">RAND()</f>
        <v>0.111270785416982</v>
      </c>
      <c r="I391" s="25" t="n">
        <f aca="false">IF(H391&lt;=(Datos!$D$19-Datos!$C$19)/(Datos!$E$19-Datos!$C$19),Datos!$C$19+SQRT((Datos!$E$19-Datos!$C$19)*(Datos!$D$19-Datos!$C$19)*H391),Datos!$E$19-SQRT((Datos!$E$19-Datos!$C$19)*(Datos!$E$19-Datos!$D$19)*(1-H391)))</f>
        <v>34085.4152558274</v>
      </c>
      <c r="J391" s="24" t="n">
        <f aca="true">RAND()</f>
        <v>0.089587168359722</v>
      </c>
      <c r="K391" s="25" t="n">
        <f aca="false">IF(J391&lt;=(Datos!$D$19-Datos!$C$19)/(Datos!$E$19-Datos!$C$19),Datos!$C$19+SQRT((Datos!$E$19-Datos!$C$19)*(Datos!$D$19-Datos!$C$19)*J391),Datos!$E$19-SQRT((Datos!$E$19-Datos!$C$19)*(Datos!$E$19-Datos!$D$19)*(1-J391)))</f>
        <v>33665.7980378027</v>
      </c>
      <c r="L391" s="24" t="n">
        <f aca="true">RAND()</f>
        <v>0.125389362154974</v>
      </c>
      <c r="M391" s="25" t="n">
        <f aca="false">IF(L391&lt;=(Datos!$D$19-Datos!$C$19)/(Datos!$E$19-Datos!$C$19),Datos!$C$19+SQRT((Datos!$E$19-Datos!$C$19)*(Datos!$D$19-Datos!$C$19)*L391),Datos!$E$19-SQRT((Datos!$E$19-Datos!$C$19)*(Datos!$E$19-Datos!$D$19)*(1-L391)))</f>
        <v>34336.865725757</v>
      </c>
      <c r="N391" s="24" t="n">
        <f aca="true">RAND()</f>
        <v>0.321791778421299</v>
      </c>
      <c r="O391" s="25" t="n">
        <f aca="false">IF(N391&lt;=(Datos!$D$19-Datos!$C$19)/(Datos!$E$19-Datos!$C$19),Datos!$C$19+SQRT((Datos!$E$19-Datos!$C$19)*(Datos!$D$19-Datos!$C$19)*N391),Datos!$E$19-SQRT((Datos!$E$19-Datos!$C$19)*(Datos!$E$19-Datos!$D$19)*(1-N391)))</f>
        <v>36947.5727245704</v>
      </c>
      <c r="P391" s="24" t="n">
        <f aca="true">RAND()</f>
        <v>0.976370901622443</v>
      </c>
      <c r="Q391" s="26" t="n">
        <f aca="false">IF(P391&lt;=(Datos!$D$23-Datos!$C$23)/(Datos!$E$23-Datos!$C$23),Datos!$C$23+SQRT((Datos!$E$23-Datos!$C$23)*(Datos!$D$23-Datos!$C$23)*P391),Datos!$E$23-SQRT((Datos!$E$23-Datos!$C$23)*(Datos!$E$23-Datos!$D$23)*(1-P391)))</f>
        <v>0.173478314858903</v>
      </c>
      <c r="R391" s="24" t="n">
        <f aca="true">RAND()</f>
        <v>0.874178946187189</v>
      </c>
      <c r="S391" s="26" t="n">
        <f aca="false">IF(R391&lt;=(Datos!$D$24-Datos!$C$24)/(Datos!$E$24-Datos!$C$24),Datos!$C$24+SQRT((Datos!$E$24-Datos!$C$24)*(Datos!$D$24-Datos!$C$24)*R391),Datos!$E$24-SQRT((Datos!$E$24-Datos!$C$24)*(Datos!$E$24-Datos!$D$24)*(1-R391)))</f>
        <v>0.164950817402162</v>
      </c>
      <c r="T391" s="24" t="n">
        <f aca="true">RAND()</f>
        <v>0.0260989847232434</v>
      </c>
      <c r="U391" s="26" t="n">
        <f aca="false">IF(T391&lt;=(Datos!$D$25-Datos!$C$25)/(Datos!$E$25-Datos!$C$25),Datos!$C$25+SQRT((Datos!$E$25-Datos!$C$25)*(Datos!$D$25-Datos!$C$25)*T391),Datos!$E$25-SQRT((Datos!$E$25-Datos!$C$25)*(Datos!$E$25-Datos!$D$25)*(1-T391)))</f>
        <v>0.157403233612335</v>
      </c>
      <c r="V391" s="24" t="n">
        <f aca="true">RAND()</f>
        <v>0.652237351224876</v>
      </c>
      <c r="W391" s="26" t="n">
        <f aca="false">IF(V391&lt;=(Datos!$D$26-Datos!$C$26)/(Datos!$E$26-Datos!$C$26),Datos!$C$26+SQRT((Datos!$E$26-Datos!$C$26)*(Datos!$D$26-Datos!$C$26)*V391),Datos!$E$26-SQRT((Datos!$E$26-Datos!$C$26)*(Datos!$E$26-Datos!$D$26)*(1-V391)))</f>
        <v>0.215112046911392</v>
      </c>
      <c r="X391" s="24" t="n">
        <f aca="true">RAND()</f>
        <v>0.0807174171932814</v>
      </c>
      <c r="Y391" s="26" t="n">
        <f aca="false">IF(X391&lt;=(Datos!$D$27-Datos!$C$27)/(Datos!$E$27-Datos!$C$27),Datos!$C$27+SQRT((Datos!$E$27-Datos!$C$27)*(Datos!$D$27-Datos!$C$27)*X391),Datos!$E$27-SQRT((Datos!$E$27-Datos!$C$27)*(Datos!$E$27-Datos!$D$27)*(1-X391)))</f>
        <v>0.204762690351757</v>
      </c>
      <c r="Z391" s="24" t="n">
        <f aca="false">(1+Q391)</f>
        <v>1.1734783148589</v>
      </c>
      <c r="AA391" s="24" t="n">
        <f aca="false">Z391*(1+S391)</f>
        <v>1.36704452209859</v>
      </c>
      <c r="AB391" s="24" t="n">
        <f aca="false">AA391*(1+U391)</f>
        <v>1.58222175036894</v>
      </c>
      <c r="AC391" s="24" t="n">
        <f aca="false">AB391*(1+W391)</f>
        <v>1.92257670975853</v>
      </c>
      <c r="AD391" s="24" t="n">
        <f aca="false">AC391*(1+Y391)</f>
        <v>2.31624868925631</v>
      </c>
      <c r="AE391" s="23" t="n">
        <f aca="false">E391*Q391</f>
        <v>4860.56256718106</v>
      </c>
      <c r="AF391" s="23" t="n">
        <f aca="false">AE391*(1+S391)</f>
        <v>5662.31633567193</v>
      </c>
      <c r="AG391" s="23" t="n">
        <f aca="false">AF391*(1+U391)</f>
        <v>6553.58323664264</v>
      </c>
      <c r="AH391" s="23" t="n">
        <f aca="false">AG391*(1+W391)</f>
        <v>7963.33794128102</v>
      </c>
      <c r="AI391" s="23" t="n">
        <f aca="false">AH391*(1+Y391)</f>
        <v>9593.93244231794</v>
      </c>
      <c r="AJ391" s="25" t="n">
        <f aca="false">G391*Z391</f>
        <v>46235.7736275437</v>
      </c>
      <c r="AK391" s="25" t="n">
        <f aca="false">I391*AA391</f>
        <v>46596.2802089346</v>
      </c>
      <c r="AL391" s="25" t="n">
        <f aca="false">K391*AB391</f>
        <v>53266.7578989394</v>
      </c>
      <c r="AM391" s="25" t="n">
        <f aca="false">M391*AC391</f>
        <v>66015.2583304463</v>
      </c>
      <c r="AN391" s="25" t="n">
        <f aca="false">O391*AD391</f>
        <v>85579.7668944885</v>
      </c>
      <c r="AO391" s="25" t="n">
        <f aca="false">C391/Datos!$D$8</f>
        <v>16922.7046328786</v>
      </c>
      <c r="AP391" s="25" t="n">
        <f aca="false">AJ391-AO391</f>
        <v>29313.0689946652</v>
      </c>
      <c r="AQ391" s="25" t="n">
        <f aca="false">AK391-AO391</f>
        <v>29673.575576056</v>
      </c>
      <c r="AR391" s="25" t="n">
        <f aca="false">AL391-AO391</f>
        <v>36344.0532660609</v>
      </c>
      <c r="AS391" s="25" t="n">
        <f aca="false">AM391-AO391</f>
        <v>49092.5536975678</v>
      </c>
      <c r="AT391" s="25" t="n">
        <f aca="false">AN391-AO391</f>
        <v>68657.0622616099</v>
      </c>
      <c r="AU391" s="25" t="n">
        <f aca="false">AP391*Datos!$D$6</f>
        <v>14656.5344973326</v>
      </c>
      <c r="AV391" s="25" t="n">
        <f aca="false">AQ391*Datos!$D$6</f>
        <v>14836.787788028</v>
      </c>
      <c r="AW391" s="25" t="n">
        <f aca="false">AR391*Datos!$D$6</f>
        <v>18172.0266330304</v>
      </c>
      <c r="AX391" s="25" t="n">
        <f aca="false">AS391*Datos!$D$6</f>
        <v>24546.2768487839</v>
      </c>
      <c r="AY391" s="25" t="n">
        <f aca="false">AT391*Datos!$D$6</f>
        <v>34328.531130805</v>
      </c>
      <c r="AZ391" s="25" t="n">
        <f aca="false">AJ391-AU391-AE391</f>
        <v>26718.6765630301</v>
      </c>
      <c r="BA391" s="25" t="n">
        <f aca="false">AK391-AV391-AF391</f>
        <v>26097.1760852346</v>
      </c>
      <c r="BB391" s="25" t="n">
        <f aca="false">AL391-AW391-AG391</f>
        <v>28541.1480292663</v>
      </c>
      <c r="BC391" s="25" t="n">
        <f aca="false">AM391-AX391-AH391</f>
        <v>33505.6435403814</v>
      </c>
      <c r="BD391" s="25" t="n">
        <f aca="false">AN391-AY391-AI391</f>
        <v>41657.3033213656</v>
      </c>
      <c r="BE391" s="25" t="n">
        <f aca="false">AZ391/Z391</f>
        <v>22768.7859457741</v>
      </c>
      <c r="BF391" s="25" t="n">
        <f aca="false">BA391/AA391</f>
        <v>19090.2166413513</v>
      </c>
      <c r="BG391" s="25" t="n">
        <f aca="false">BB391/AB391</f>
        <v>18038.6523081301</v>
      </c>
      <c r="BH391" s="25" t="n">
        <f aca="false">BC391/AC391</f>
        <v>17427.4677157562</v>
      </c>
      <c r="BI391" s="25" t="n">
        <f aca="false">BD391/AD391</f>
        <v>17984.8146335015</v>
      </c>
      <c r="BJ391" s="25" t="n">
        <f aca="false">E391*AD391</f>
        <v>64897.2851992379</v>
      </c>
      <c r="BK391" s="25" t="n">
        <f aca="false">0.2*C391*AD391</f>
        <v>39197.1924245767</v>
      </c>
      <c r="BL391" s="25" t="n">
        <f aca="false">BJ391+BK391</f>
        <v>104094.477623815</v>
      </c>
      <c r="BM391" s="25" t="n">
        <f aca="false">BK391*Datos!$D$6</f>
        <v>19598.5962122883</v>
      </c>
      <c r="BN391" s="25" t="n">
        <f aca="false">BL391-BM391</f>
        <v>84495.8814115262</v>
      </c>
      <c r="BO391" s="25" t="n">
        <f aca="false">BN391/AD391</f>
        <v>36479.6240591314</v>
      </c>
      <c r="BP391" s="25" t="n">
        <f aca="false">-(C391+E391)</f>
        <v>-112631.794907085</v>
      </c>
      <c r="BQ391" s="25" t="n">
        <f aca="false">BE391</f>
        <v>22768.7859457741</v>
      </c>
      <c r="BR391" s="25" t="n">
        <f aca="false">BF391</f>
        <v>19090.2166413513</v>
      </c>
      <c r="BS391" s="25" t="n">
        <f aca="false">BG391</f>
        <v>18038.6523081301</v>
      </c>
      <c r="BT391" s="25" t="n">
        <f aca="false">BH391</f>
        <v>17427.4677157562</v>
      </c>
      <c r="BU391" s="25" t="n">
        <f aca="false">BI391+BO391</f>
        <v>54464.4386926329</v>
      </c>
      <c r="BV391" s="27" t="n">
        <f aca="false">IFERROR(IRR(BP391:BU391,0.1),NA())*100</f>
        <v>4.71061061152473</v>
      </c>
    </row>
    <row r="392" customFormat="false" ht="15" hidden="false" customHeight="true" outlineLevel="0" collapsed="false">
      <c r="A392" s="23" t="n">
        <v>391</v>
      </c>
      <c r="B392" s="24" t="n">
        <f aca="true">RAND()</f>
        <v>0.603080172383063</v>
      </c>
      <c r="C392" s="25" t="n">
        <f aca="false">IF(B392&lt;=(Datos!$D$14-Datos!$C$14)/(Datos!$E$14-Datos!$C$14),Datos!$C$14+SQRT((Datos!$E$14-Datos!$C$14)*(Datos!$D$14-Datos!$C$14)*B392),Datos!$E$14-SQRT((Datos!$E$14-Datos!$C$14)*(Datos!$E$14-Datos!$D$14)*(1-B392)))</f>
        <v>78175.6147133459</v>
      </c>
      <c r="D392" s="24" t="n">
        <f aca="true">RAND()</f>
        <v>0.589975725541877</v>
      </c>
      <c r="E392" s="25" t="n">
        <f aca="false">IF(D392&lt;=(Datos!$D$15-Datos!$C$15)/(Datos!$E$15-Datos!$C$15),Datos!$C$15+SQRT((Datos!$E$15-Datos!$C$15)*(Datos!$D$15-Datos!$C$15)*D392),Datos!$E$15-SQRT((Datos!$E$15-Datos!$C$15)*(Datos!$E$15-Datos!$D$15)*(1-D392)))</f>
        <v>32157.5742803187</v>
      </c>
      <c r="F392" s="24" t="n">
        <f aca="true">RAND()</f>
        <v>0.133501509991461</v>
      </c>
      <c r="G392" s="25" t="n">
        <f aca="false">IF(F392&lt;=(Datos!$D$19-Datos!$C$19)/(Datos!$E$19-Datos!$C$19),Datos!$C$19+SQRT((Datos!$E$19-Datos!$C$19)*(Datos!$D$19-Datos!$C$19)*F392),Datos!$E$19-SQRT((Datos!$E$19-Datos!$C$19)*(Datos!$E$19-Datos!$D$19)*(1-F392)))</f>
        <v>34474.9554744957</v>
      </c>
      <c r="H392" s="24" t="n">
        <f aca="true">RAND()</f>
        <v>0.74551487916875</v>
      </c>
      <c r="I392" s="25" t="n">
        <f aca="false">IF(H392&lt;=(Datos!$D$19-Datos!$C$19)/(Datos!$E$19-Datos!$C$19),Datos!$C$19+SQRT((Datos!$E$19-Datos!$C$19)*(Datos!$D$19-Datos!$C$19)*H392),Datos!$E$19-SQRT((Datos!$E$19-Datos!$C$19)*(Datos!$E$19-Datos!$D$19)*(1-H392)))</f>
        <v>40631.2033622125</v>
      </c>
      <c r="J392" s="24" t="n">
        <f aca="true">RAND()</f>
        <v>0.309145285899377</v>
      </c>
      <c r="K392" s="25" t="n">
        <f aca="false">IF(J392&lt;=(Datos!$D$19-Datos!$C$19)/(Datos!$E$19-Datos!$C$19),Datos!$C$19+SQRT((Datos!$E$19-Datos!$C$19)*(Datos!$D$19-Datos!$C$19)*J392),Datos!$E$19-SQRT((Datos!$E$19-Datos!$C$19)*(Datos!$E$19-Datos!$D$19)*(1-J392)))</f>
        <v>36809.6837580688</v>
      </c>
      <c r="L392" s="24" t="n">
        <f aca="true">RAND()</f>
        <v>0.569209537053764</v>
      </c>
      <c r="M392" s="25" t="n">
        <f aca="false">IF(L392&lt;=(Datos!$D$19-Datos!$C$19)/(Datos!$E$19-Datos!$C$19),Datos!$C$19+SQRT((Datos!$E$19-Datos!$C$19)*(Datos!$D$19-Datos!$C$19)*L392),Datos!$E$19-SQRT((Datos!$E$19-Datos!$C$19)*(Datos!$E$19-Datos!$D$19)*(1-L392)))</f>
        <v>39240.2072789556</v>
      </c>
      <c r="N392" s="24" t="n">
        <f aca="true">RAND()</f>
        <v>0.0795963154440168</v>
      </c>
      <c r="O392" s="25" t="n">
        <f aca="false">IF(N392&lt;=(Datos!$D$19-Datos!$C$19)/(Datos!$E$19-Datos!$C$19),Datos!$C$19+SQRT((Datos!$E$19-Datos!$C$19)*(Datos!$D$19-Datos!$C$19)*N392),Datos!$E$19-SQRT((Datos!$E$19-Datos!$C$19)*(Datos!$E$19-Datos!$D$19)*(1-N392)))</f>
        <v>33455.3505345482</v>
      </c>
      <c r="P392" s="24" t="n">
        <f aca="true">RAND()</f>
        <v>0.707837001277571</v>
      </c>
      <c r="Q392" s="26" t="n">
        <f aca="false">IF(P392&lt;=(Datos!$D$23-Datos!$C$23)/(Datos!$E$23-Datos!$C$23),Datos!$C$23+SQRT((Datos!$E$23-Datos!$C$23)*(Datos!$D$23-Datos!$C$23)*P392),Datos!$E$23-SQRT((Datos!$E$23-Datos!$C$23)*(Datos!$E$23-Datos!$D$23)*(1-P392)))</f>
        <v>0.157067634275976</v>
      </c>
      <c r="R392" s="24" t="n">
        <f aca="true">RAND()</f>
        <v>0.827677854582608</v>
      </c>
      <c r="S392" s="26" t="n">
        <f aca="false">IF(R392&lt;=(Datos!$D$24-Datos!$C$24)/(Datos!$E$24-Datos!$C$24),Datos!$C$24+SQRT((Datos!$E$24-Datos!$C$24)*(Datos!$D$24-Datos!$C$24)*R392),Datos!$E$24-SQRT((Datos!$E$24-Datos!$C$24)*(Datos!$E$24-Datos!$D$24)*(1-R392)))</f>
        <v>0.162388076148492</v>
      </c>
      <c r="T392" s="24" t="n">
        <f aca="true">RAND()</f>
        <v>0.18896401451353</v>
      </c>
      <c r="U392" s="26" t="n">
        <f aca="false">IF(T392&lt;=(Datos!$D$25-Datos!$C$25)/(Datos!$E$25-Datos!$C$25),Datos!$C$25+SQRT((Datos!$E$25-Datos!$C$25)*(Datos!$D$25-Datos!$C$25)*T392),Datos!$E$25-SQRT((Datos!$E$25-Datos!$C$25)*(Datos!$E$25-Datos!$D$25)*(1-T392)))</f>
        <v>0.169920452567108</v>
      </c>
      <c r="V392" s="24" t="n">
        <f aca="true">RAND()</f>
        <v>0.372008278400989</v>
      </c>
      <c r="W392" s="26" t="n">
        <f aca="false">IF(V392&lt;=(Datos!$D$26-Datos!$C$26)/(Datos!$E$26-Datos!$C$26),Datos!$C$26+SQRT((Datos!$E$26-Datos!$C$26)*(Datos!$D$26-Datos!$C$26)*V392),Datos!$E$26-SQRT((Datos!$E$26-Datos!$C$26)*(Datos!$E$26-Datos!$D$26)*(1-V392)))</f>
        <v>0.203117476330763</v>
      </c>
      <c r="X392" s="24" t="n">
        <f aca="true">RAND()</f>
        <v>0.179171778366268</v>
      </c>
      <c r="Y392" s="26" t="n">
        <f aca="false">IF(X392&lt;=(Datos!$D$27-Datos!$C$27)/(Datos!$E$27-Datos!$C$27),Datos!$C$27+SQRT((Datos!$E$27-Datos!$C$27)*(Datos!$D$27-Datos!$C$27)*X392),Datos!$E$27-SQRT((Datos!$E$27-Datos!$C$27)*(Datos!$E$27-Datos!$D$27)*(1-X392)))</f>
        <v>0.211994631199202</v>
      </c>
      <c r="Z392" s="24" t="n">
        <f aca="false">(1+Q392)</f>
        <v>1.15706763427598</v>
      </c>
      <c r="AA392" s="24" t="n">
        <f aca="false">Z392*(1+S392)</f>
        <v>1.34496162137974</v>
      </c>
      <c r="AB392" s="24" t="n">
        <f aca="false">AA392*(1+U392)</f>
        <v>1.57349810876998</v>
      </c>
      <c r="AC392" s="24" t="n">
        <f aca="false">AB392*(1+W392)</f>
        <v>1.89310307363456</v>
      </c>
      <c r="AD392" s="24" t="n">
        <f aca="false">AC392*(1+Y392)</f>
        <v>2.2944307615518</v>
      </c>
      <c r="AE392" s="23" t="n">
        <f aca="false">E392*Q392</f>
        <v>5050.91411626365</v>
      </c>
      <c r="AF392" s="23" t="n">
        <f aca="false">AE392*(1+S392)</f>
        <v>5871.12234239496</v>
      </c>
      <c r="AG392" s="23" t="n">
        <f aca="false">AF392*(1+U392)</f>
        <v>6868.74610789157</v>
      </c>
      <c r="AH392" s="23" t="n">
        <f aca="false">AG392*(1+W392)</f>
        <v>8263.90848288326</v>
      </c>
      <c r="AI392" s="23" t="n">
        <f aca="false">AH392*(1+Y392)</f>
        <v>10015.8127139761</v>
      </c>
      <c r="AJ392" s="25" t="n">
        <f aca="false">G392*Z392</f>
        <v>39889.8551726444</v>
      </c>
      <c r="AK392" s="25" t="n">
        <f aca="false">I392*AA392</f>
        <v>54647.4091526512</v>
      </c>
      <c r="AL392" s="25" t="n">
        <f aca="false">K392*AB392</f>
        <v>57919.9677777423</v>
      </c>
      <c r="AM392" s="25" t="n">
        <f aca="false">M392*AC392</f>
        <v>74285.7570098483</v>
      </c>
      <c r="AN392" s="25" t="n">
        <f aca="false">O392*AD392</f>
        <v>76760.9854049658</v>
      </c>
      <c r="AO392" s="25" t="n">
        <f aca="false">C392/Datos!$D$8</f>
        <v>15635.1229426692</v>
      </c>
      <c r="AP392" s="25" t="n">
        <f aca="false">AJ392-AO392</f>
        <v>24254.7322299752</v>
      </c>
      <c r="AQ392" s="25" t="n">
        <f aca="false">AK392-AO392</f>
        <v>39012.286209982</v>
      </c>
      <c r="AR392" s="25" t="n">
        <f aca="false">AL392-AO392</f>
        <v>42284.8448350731</v>
      </c>
      <c r="AS392" s="25" t="n">
        <f aca="false">AM392-AO392</f>
        <v>58650.6340671791</v>
      </c>
      <c r="AT392" s="25" t="n">
        <f aca="false">AN392-AO392</f>
        <v>61125.8624622966</v>
      </c>
      <c r="AU392" s="25" t="n">
        <f aca="false">AP392*Datos!$D$6</f>
        <v>12127.3661149876</v>
      </c>
      <c r="AV392" s="25" t="n">
        <f aca="false">AQ392*Datos!$D$6</f>
        <v>19506.143104991</v>
      </c>
      <c r="AW392" s="25" t="n">
        <f aca="false">AR392*Datos!$D$6</f>
        <v>21142.4224175365</v>
      </c>
      <c r="AX392" s="25" t="n">
        <f aca="false">AS392*Datos!$D$6</f>
        <v>29325.3170335895</v>
      </c>
      <c r="AY392" s="25" t="n">
        <f aca="false">AT392*Datos!$D$6</f>
        <v>30562.9312311483</v>
      </c>
      <c r="AZ392" s="25" t="n">
        <f aca="false">AJ392-AU392-AE392</f>
        <v>22711.5749413931</v>
      </c>
      <c r="BA392" s="25" t="n">
        <f aca="false">AK392-AV392-AF392</f>
        <v>29270.1437052652</v>
      </c>
      <c r="BB392" s="25" t="n">
        <f aca="false">AL392-AW392-AG392</f>
        <v>29908.7992523141</v>
      </c>
      <c r="BC392" s="25" t="n">
        <f aca="false">AM392-AX392-AH392</f>
        <v>36696.5314933755</v>
      </c>
      <c r="BD392" s="25" t="n">
        <f aca="false">AN392-AY392-AI392</f>
        <v>36182.2414598414</v>
      </c>
      <c r="BE392" s="25" t="n">
        <f aca="false">AZ392/Z392</f>
        <v>19628.5629885453</v>
      </c>
      <c r="BF392" s="25" t="n">
        <f aca="false">BA392/AA392</f>
        <v>21762.8096147741</v>
      </c>
      <c r="BG392" s="25" t="n">
        <f aca="false">BB392/AB392</f>
        <v>19007.8393393775</v>
      </c>
      <c r="BH392" s="25" t="n">
        <f aca="false">BC392/AC392</f>
        <v>19384.3283043865</v>
      </c>
      <c r="BI392" s="25" t="n">
        <f aca="false">BD392/AD392</f>
        <v>15769.5939516476</v>
      </c>
      <c r="BJ392" s="25" t="n">
        <f aca="false">E392*AD392</f>
        <v>73783.3276456502</v>
      </c>
      <c r="BK392" s="25" t="n">
        <f aca="false">0.2*C392*AD392</f>
        <v>35873.7070403044</v>
      </c>
      <c r="BL392" s="25" t="n">
        <f aca="false">BJ392+BK392</f>
        <v>109657.034685955</v>
      </c>
      <c r="BM392" s="25" t="n">
        <f aca="false">BK392*Datos!$D$6</f>
        <v>17936.8535201522</v>
      </c>
      <c r="BN392" s="25" t="n">
        <f aca="false">BL392-BM392</f>
        <v>91720.1811658024</v>
      </c>
      <c r="BO392" s="25" t="n">
        <f aca="false">BN392/AD392</f>
        <v>39975.1357516533</v>
      </c>
      <c r="BP392" s="25" t="n">
        <f aca="false">-(C392+E392)</f>
        <v>-110333.188993665</v>
      </c>
      <c r="BQ392" s="25" t="n">
        <f aca="false">BE392</f>
        <v>19628.5629885453</v>
      </c>
      <c r="BR392" s="25" t="n">
        <f aca="false">BF392</f>
        <v>21762.8096147741</v>
      </c>
      <c r="BS392" s="25" t="n">
        <f aca="false">BG392</f>
        <v>19007.8393393775</v>
      </c>
      <c r="BT392" s="25" t="n">
        <f aca="false">BH392</f>
        <v>19384.3283043865</v>
      </c>
      <c r="BU392" s="25" t="n">
        <f aca="false">BI392+BO392</f>
        <v>55744.7297033009</v>
      </c>
      <c r="BV392" s="27" t="n">
        <f aca="false">IFERROR(IRR(BP392:BU392,0.1),NA())*100</f>
        <v>6.14825795338929</v>
      </c>
    </row>
    <row r="393" customFormat="false" ht="15" hidden="false" customHeight="true" outlineLevel="0" collapsed="false">
      <c r="A393" s="23" t="n">
        <v>392</v>
      </c>
      <c r="B393" s="24" t="n">
        <f aca="true">RAND()</f>
        <v>0.588549593915363</v>
      </c>
      <c r="C393" s="25" t="n">
        <f aca="false">IF(B393&lt;=(Datos!$D$14-Datos!$C$14)/(Datos!$E$14-Datos!$C$14),Datos!$C$14+SQRT((Datos!$E$14-Datos!$C$14)*(Datos!$D$14-Datos!$C$14)*B393),Datos!$E$14-SQRT((Datos!$E$14-Datos!$C$14)*(Datos!$E$14-Datos!$D$14)*(1-B393)))</f>
        <v>77779.7280101804</v>
      </c>
      <c r="D393" s="24" t="n">
        <f aca="true">RAND()</f>
        <v>0.400364958809502</v>
      </c>
      <c r="E393" s="25" t="n">
        <f aca="false">IF(D393&lt;=(Datos!$D$15-Datos!$C$15)/(Datos!$E$15-Datos!$C$15),Datos!$C$15+SQRT((Datos!$E$15-Datos!$C$15)*(Datos!$D$15-Datos!$C$15)*D393),Datos!$E$15-SQRT((Datos!$E$15-Datos!$C$15)*(Datos!$E$15-Datos!$D$15)*(1-D393)))</f>
        <v>30516.0527111031</v>
      </c>
      <c r="F393" s="24" t="n">
        <f aca="true">RAND()</f>
        <v>0.72970956029532</v>
      </c>
      <c r="G393" s="25" t="n">
        <f aca="false">IF(F393&lt;=(Datos!$D$19-Datos!$C$19)/(Datos!$E$19-Datos!$C$19),Datos!$C$19+SQRT((Datos!$E$19-Datos!$C$19)*(Datos!$D$19-Datos!$C$19)*F393),Datos!$E$19-SQRT((Datos!$E$19-Datos!$C$19)*(Datos!$E$19-Datos!$D$19)*(1-F393)))</f>
        <v>40497.5803196669</v>
      </c>
      <c r="H393" s="24" t="n">
        <f aca="true">RAND()</f>
        <v>0.563789967251323</v>
      </c>
      <c r="I393" s="25" t="n">
        <f aca="false">IF(H393&lt;=(Datos!$D$19-Datos!$C$19)/(Datos!$E$19-Datos!$C$19),Datos!$C$19+SQRT((Datos!$E$19-Datos!$C$19)*(Datos!$D$19-Datos!$C$19)*H393),Datos!$E$19-SQRT((Datos!$E$19-Datos!$C$19)*(Datos!$E$19-Datos!$D$19)*(1-H393)))</f>
        <v>39196.113042351</v>
      </c>
      <c r="J393" s="24" t="n">
        <f aca="true">RAND()</f>
        <v>0.197128893079992</v>
      </c>
      <c r="K393" s="25" t="n">
        <f aca="false">IF(J393&lt;=(Datos!$D$19-Datos!$C$19)/(Datos!$E$19-Datos!$C$19),Datos!$C$19+SQRT((Datos!$E$19-Datos!$C$19)*(Datos!$D$19-Datos!$C$19)*J393),Datos!$E$19-SQRT((Datos!$E$19-Datos!$C$19)*(Datos!$E$19-Datos!$D$19)*(1-J393)))</f>
        <v>35437.7692082323</v>
      </c>
      <c r="L393" s="24" t="n">
        <f aca="true">RAND()</f>
        <v>0.351282144008157</v>
      </c>
      <c r="M393" s="25" t="n">
        <f aca="false">IF(L393&lt;=(Datos!$D$19-Datos!$C$19)/(Datos!$E$19-Datos!$C$19),Datos!$C$19+SQRT((Datos!$E$19-Datos!$C$19)*(Datos!$D$19-Datos!$C$19)*L393),Datos!$E$19-SQRT((Datos!$E$19-Datos!$C$19)*(Datos!$E$19-Datos!$D$19)*(1-L393)))</f>
        <v>37258.9476924154</v>
      </c>
      <c r="N393" s="24" t="n">
        <f aca="true">RAND()</f>
        <v>0.23721722960666</v>
      </c>
      <c r="O393" s="25" t="n">
        <f aca="false">IF(N393&lt;=(Datos!$D$19-Datos!$C$19)/(Datos!$E$19-Datos!$C$19),Datos!$C$19+SQRT((Datos!$E$19-Datos!$C$19)*(Datos!$D$19-Datos!$C$19)*N393),Datos!$E$19-SQRT((Datos!$E$19-Datos!$C$19)*(Datos!$E$19-Datos!$D$19)*(1-N393)))</f>
        <v>35965.1139503784</v>
      </c>
      <c r="P393" s="24" t="n">
        <f aca="true">RAND()</f>
        <v>0.619801617762415</v>
      </c>
      <c r="Q393" s="26" t="n">
        <f aca="false">IF(P393&lt;=(Datos!$D$23-Datos!$C$23)/(Datos!$E$23-Datos!$C$23),Datos!$C$23+SQRT((Datos!$E$23-Datos!$C$23)*(Datos!$D$23-Datos!$C$23)*P393),Datos!$E$23-SQRT((Datos!$E$23-Datos!$C$23)*(Datos!$E$23-Datos!$D$23)*(1-P393)))</f>
        <v>0.153839780428527</v>
      </c>
      <c r="R393" s="24" t="n">
        <f aca="true">RAND()</f>
        <v>0.460860996278838</v>
      </c>
      <c r="S393" s="26" t="n">
        <f aca="false">IF(R393&lt;=(Datos!$D$24-Datos!$C$24)/(Datos!$E$24-Datos!$C$24),Datos!$C$24+SQRT((Datos!$E$24-Datos!$C$24)*(Datos!$D$24-Datos!$C$24)*R393),Datos!$E$24-SQRT((Datos!$E$24-Datos!$C$24)*(Datos!$E$24-Datos!$D$24)*(1-R393)))</f>
        <v>0.148801906070639</v>
      </c>
      <c r="T393" s="24" t="n">
        <f aca="true">RAND()</f>
        <v>0.399183566426934</v>
      </c>
      <c r="U393" s="26" t="n">
        <f aca="false">IF(T393&lt;=(Datos!$D$25-Datos!$C$25)/(Datos!$E$25-Datos!$C$25),Datos!$C$25+SQRT((Datos!$E$25-Datos!$C$25)*(Datos!$D$25-Datos!$C$25)*T393),Datos!$E$25-SQRT((Datos!$E$25-Datos!$C$25)*(Datos!$E$25-Datos!$D$25)*(1-T393)))</f>
        <v>0.178953160267863</v>
      </c>
      <c r="V393" s="24" t="n">
        <f aca="true">RAND()</f>
        <v>0.254054783970975</v>
      </c>
      <c r="W393" s="26" t="n">
        <f aca="false">IF(V393&lt;=(Datos!$D$26-Datos!$C$26)/(Datos!$E$26-Datos!$C$26),Datos!$C$26+SQRT((Datos!$E$26-Datos!$C$26)*(Datos!$D$26-Datos!$C$26)*V393),Datos!$E$26-SQRT((Datos!$E$26-Datos!$C$26)*(Datos!$E$26-Datos!$D$26)*(1-V393)))</f>
        <v>0.198859392820538</v>
      </c>
      <c r="X393" s="24" t="n">
        <f aca="true">RAND()</f>
        <v>0.638756494853646</v>
      </c>
      <c r="Y393" s="26" t="n">
        <f aca="false">IF(X393&lt;=(Datos!$D$27-Datos!$C$27)/(Datos!$E$27-Datos!$C$27),Datos!$C$27+SQRT((Datos!$E$27-Datos!$C$27)*(Datos!$D$27-Datos!$C$27)*X393),Datos!$E$27-SQRT((Datos!$E$27-Datos!$C$27)*(Datos!$E$27-Datos!$D$27)*(1-X393)))</f>
        <v>0.235833101447008</v>
      </c>
      <c r="Z393" s="24" t="n">
        <f aca="false">(1+Q393)</f>
        <v>1.15383978042853</v>
      </c>
      <c r="AA393" s="24" t="n">
        <f aca="false">Z393*(1+S393)</f>
        <v>1.32553333905642</v>
      </c>
      <c r="AB393" s="24" t="n">
        <f aca="false">AA393*(1+U393)</f>
        <v>1.56274171912098</v>
      </c>
      <c r="AC393" s="24" t="n">
        <f aca="false">AB393*(1+W393)</f>
        <v>1.8735075885207</v>
      </c>
      <c r="AD393" s="24" t="n">
        <f aca="false">AC393*(1+Y393)</f>
        <v>2.31534269370604</v>
      </c>
      <c r="AE393" s="23" t="n">
        <f aca="false">E393*Q393</f>
        <v>4694.58284862147</v>
      </c>
      <c r="AF393" s="23" t="n">
        <f aca="false">AE393*(1+S393)</f>
        <v>5393.14572470288</v>
      </c>
      <c r="AG393" s="23" t="n">
        <f aca="false">AF393*(1+U393)</f>
        <v>6358.26619592357</v>
      </c>
      <c r="AH393" s="23" t="n">
        <f aca="false">AG393*(1+W393)</f>
        <v>7622.66715103629</v>
      </c>
      <c r="AI393" s="23" t="n">
        <f aca="false">AH393*(1+Y393)</f>
        <v>9420.3443865634</v>
      </c>
      <c r="AJ393" s="25" t="n">
        <f aca="false">G393*Z393</f>
        <v>46727.7191839311</v>
      </c>
      <c r="AK393" s="25" t="n">
        <f aca="false">I393*AA393</f>
        <v>51955.7545990604</v>
      </c>
      <c r="AL393" s="25" t="n">
        <f aca="false">K393*AB393</f>
        <v>55380.0803742854</v>
      </c>
      <c r="AM393" s="25" t="n">
        <f aca="false">M393*AC393</f>
        <v>69804.9212420362</v>
      </c>
      <c r="AN393" s="25" t="n">
        <f aca="false">O393*AD393</f>
        <v>83271.5638133139</v>
      </c>
      <c r="AO393" s="25" t="n">
        <f aca="false">C393/Datos!$D$8</f>
        <v>15555.9456020361</v>
      </c>
      <c r="AP393" s="25" t="n">
        <f aca="false">AJ393-AO393</f>
        <v>31171.773581895</v>
      </c>
      <c r="AQ393" s="25" t="n">
        <f aca="false">AK393-AO393</f>
        <v>36399.8089970244</v>
      </c>
      <c r="AR393" s="25" t="n">
        <f aca="false">AL393-AO393</f>
        <v>39824.1347722493</v>
      </c>
      <c r="AS393" s="25" t="n">
        <f aca="false">AM393-AO393</f>
        <v>54248.9756400001</v>
      </c>
      <c r="AT393" s="25" t="n">
        <f aca="false">AN393-AO393</f>
        <v>67715.6182112778</v>
      </c>
      <c r="AU393" s="25" t="n">
        <f aca="false">AP393*Datos!$D$6</f>
        <v>15585.8867909475</v>
      </c>
      <c r="AV393" s="25" t="n">
        <f aca="false">AQ393*Datos!$D$6</f>
        <v>18199.9044985122</v>
      </c>
      <c r="AW393" s="25" t="n">
        <f aca="false">AR393*Datos!$D$6</f>
        <v>19912.0673861246</v>
      </c>
      <c r="AX393" s="25" t="n">
        <f aca="false">AS393*Datos!$D$6</f>
        <v>27124.4878200001</v>
      </c>
      <c r="AY393" s="25" t="n">
        <f aca="false">AT393*Datos!$D$6</f>
        <v>33857.8091056389</v>
      </c>
      <c r="AZ393" s="25" t="n">
        <f aca="false">AJ393-AU393-AE393</f>
        <v>26447.2495443621</v>
      </c>
      <c r="BA393" s="25" t="n">
        <f aca="false">AK393-AV393-AF393</f>
        <v>28362.7043758454</v>
      </c>
      <c r="BB393" s="25" t="n">
        <f aca="false">AL393-AW393-AG393</f>
        <v>29109.7467922372</v>
      </c>
      <c r="BC393" s="25" t="n">
        <f aca="false">AM393-AX393-AH393</f>
        <v>35057.7662709998</v>
      </c>
      <c r="BD393" s="25" t="n">
        <f aca="false">AN393-AY393-AI393</f>
        <v>39993.4103211116</v>
      </c>
      <c r="BE393" s="25" t="n">
        <f aca="false">AZ393/Z393</f>
        <v>22921.0762126262</v>
      </c>
      <c r="BF393" s="25" t="n">
        <f aca="false">BA393/AA393</f>
        <v>21397.2018206916</v>
      </c>
      <c r="BG393" s="25" t="n">
        <f aca="false">BB393/AB393</f>
        <v>18627.356290591</v>
      </c>
      <c r="BH393" s="25" t="n">
        <f aca="false">BC393/AC393</f>
        <v>18712.3695072306</v>
      </c>
      <c r="BI393" s="25" t="n">
        <f aca="false">BD393/AD393</f>
        <v>17273.2142113686</v>
      </c>
      <c r="BJ393" s="25" t="n">
        <f aca="false">E393*AD393</f>
        <v>70655.119685401</v>
      </c>
      <c r="BK393" s="25" t="n">
        <f aca="false">0.2*C393*AD393</f>
        <v>36017.3449933629</v>
      </c>
      <c r="BL393" s="25" t="n">
        <f aca="false">BJ393+BK393</f>
        <v>106672.464678764</v>
      </c>
      <c r="BM393" s="25" t="n">
        <f aca="false">BK393*Datos!$D$6</f>
        <v>18008.6724966814</v>
      </c>
      <c r="BN393" s="25" t="n">
        <f aca="false">BL393-BM393</f>
        <v>88663.7921820825</v>
      </c>
      <c r="BO393" s="25" t="n">
        <f aca="false">BN393/AD393</f>
        <v>38294.0255121211</v>
      </c>
      <c r="BP393" s="25" t="n">
        <f aca="false">-(C393+E393)</f>
        <v>-108295.780721283</v>
      </c>
      <c r="BQ393" s="25" t="n">
        <f aca="false">BE393</f>
        <v>22921.0762126262</v>
      </c>
      <c r="BR393" s="25" t="n">
        <f aca="false">BF393</f>
        <v>21397.2018206916</v>
      </c>
      <c r="BS393" s="25" t="n">
        <f aca="false">BG393</f>
        <v>18627.356290591</v>
      </c>
      <c r="BT393" s="25" t="n">
        <f aca="false">BH393</f>
        <v>18712.3695072306</v>
      </c>
      <c r="BU393" s="25" t="n">
        <f aca="false">BI393+BO393</f>
        <v>55567.2397234897</v>
      </c>
      <c r="BV393" s="27" t="n">
        <f aca="false">IFERROR(IRR(BP393:BU393,0.1),NA())*100</f>
        <v>7.2739050358989</v>
      </c>
    </row>
    <row r="394" customFormat="false" ht="15" hidden="false" customHeight="true" outlineLevel="0" collapsed="false">
      <c r="A394" s="23" t="n">
        <v>393</v>
      </c>
      <c r="B394" s="24" t="n">
        <f aca="true">RAND()</f>
        <v>0.410345452123105</v>
      </c>
      <c r="C394" s="25" t="n">
        <f aca="false">IF(B394&lt;=(Datos!$D$14-Datos!$C$14)/(Datos!$E$14-Datos!$C$14),Datos!$C$14+SQRT((Datos!$E$14-Datos!$C$14)*(Datos!$D$14-Datos!$C$14)*B394),Datos!$E$14-SQRT((Datos!$E$14-Datos!$C$14)*(Datos!$E$14-Datos!$D$14)*(1-B394)))</f>
        <v>73399.5214807652</v>
      </c>
      <c r="D394" s="24" t="n">
        <f aca="true">RAND()</f>
        <v>0.745597241207145</v>
      </c>
      <c r="E394" s="25" t="n">
        <f aca="false">IF(D394&lt;=(Datos!$D$15-Datos!$C$15)/(Datos!$E$15-Datos!$C$15),Datos!$C$15+SQRT((Datos!$E$15-Datos!$C$15)*(Datos!$D$15-Datos!$C$15)*D394),Datos!$E$15-SQRT((Datos!$E$15-Datos!$C$15)*(Datos!$E$15-Datos!$D$15)*(1-D394)))</f>
        <v>33822.5884207924</v>
      </c>
      <c r="F394" s="24" t="n">
        <f aca="true">RAND()</f>
        <v>0.102926535828975</v>
      </c>
      <c r="G394" s="25" t="n">
        <f aca="false">IF(F394&lt;=(Datos!$D$19-Datos!$C$19)/(Datos!$E$19-Datos!$C$19),Datos!$C$19+SQRT((Datos!$E$19-Datos!$C$19)*(Datos!$D$19-Datos!$C$19)*F394),Datos!$E$19-SQRT((Datos!$E$19-Datos!$C$19)*(Datos!$E$19-Datos!$D$19)*(1-F394)))</f>
        <v>33929.2467947873</v>
      </c>
      <c r="H394" s="24" t="n">
        <f aca="true">RAND()</f>
        <v>0.607104223874542</v>
      </c>
      <c r="I394" s="25" t="n">
        <f aca="false">IF(H394&lt;=(Datos!$D$19-Datos!$C$19)/(Datos!$E$19-Datos!$C$19),Datos!$C$19+SQRT((Datos!$E$19-Datos!$C$19)*(Datos!$D$19-Datos!$C$19)*H394),Datos!$E$19-SQRT((Datos!$E$19-Datos!$C$19)*(Datos!$E$19-Datos!$D$19)*(1-H394)))</f>
        <v>39542.831528492</v>
      </c>
      <c r="J394" s="24" t="n">
        <f aca="true">RAND()</f>
        <v>0.265944612755144</v>
      </c>
      <c r="K394" s="25" t="n">
        <f aca="false">IF(J394&lt;=(Datos!$D$19-Datos!$C$19)/(Datos!$E$19-Datos!$C$19),Datos!$C$19+SQRT((Datos!$E$19-Datos!$C$19)*(Datos!$D$19-Datos!$C$19)*J394),Datos!$E$19-SQRT((Datos!$E$19-Datos!$C$19)*(Datos!$E$19-Datos!$D$19)*(1-J394)))</f>
        <v>36315.9870102203</v>
      </c>
      <c r="L394" s="24" t="n">
        <f aca="true">RAND()</f>
        <v>0.782296220608963</v>
      </c>
      <c r="M394" s="25" t="n">
        <f aca="false">IF(L394&lt;=(Datos!$D$19-Datos!$C$19)/(Datos!$E$19-Datos!$C$19),Datos!$C$19+SQRT((Datos!$E$19-Datos!$C$19)*(Datos!$D$19-Datos!$C$19)*L394),Datos!$E$19-SQRT((Datos!$E$19-Datos!$C$19)*(Datos!$E$19-Datos!$D$19)*(1-L394)))</f>
        <v>40959.234793467</v>
      </c>
      <c r="N394" s="24" t="n">
        <f aca="true">RAND()</f>
        <v>0.286924314660585</v>
      </c>
      <c r="O394" s="25" t="n">
        <f aca="false">IF(N394&lt;=(Datos!$D$19-Datos!$C$19)/(Datos!$E$19-Datos!$C$19),Datos!$C$19+SQRT((Datos!$E$19-Datos!$C$19)*(Datos!$D$19-Datos!$C$19)*N394),Datos!$E$19-SQRT((Datos!$E$19-Datos!$C$19)*(Datos!$E$19-Datos!$D$19)*(1-N394)))</f>
        <v>36560.3846837733</v>
      </c>
      <c r="P394" s="24" t="n">
        <f aca="true">RAND()</f>
        <v>0.543098741549335</v>
      </c>
      <c r="Q394" s="26" t="n">
        <f aca="false">IF(P394&lt;=(Datos!$D$23-Datos!$C$23)/(Datos!$E$23-Datos!$C$23),Datos!$C$23+SQRT((Datos!$E$23-Datos!$C$23)*(Datos!$D$23-Datos!$C$23)*P394),Datos!$E$23-SQRT((Datos!$E$23-Datos!$C$23)*(Datos!$E$23-Datos!$D$23)*(1-P394)))</f>
        <v>0.151322094476563</v>
      </c>
      <c r="R394" s="24" t="n">
        <f aca="true">RAND()</f>
        <v>0.701991285377165</v>
      </c>
      <c r="S394" s="26" t="n">
        <f aca="false">IF(R394&lt;=(Datos!$D$24-Datos!$C$24)/(Datos!$E$24-Datos!$C$24),Datos!$C$24+SQRT((Datos!$E$24-Datos!$C$24)*(Datos!$D$24-Datos!$C$24)*R394),Datos!$E$24-SQRT((Datos!$E$24-Datos!$C$24)*(Datos!$E$24-Datos!$D$24)*(1-R394)))</f>
        <v>0.156839350477133</v>
      </c>
      <c r="T394" s="24" t="n">
        <f aca="true">RAND()</f>
        <v>0.966402946136383</v>
      </c>
      <c r="U394" s="26" t="n">
        <f aca="false">IF(T394&lt;=(Datos!$D$25-Datos!$C$25)/(Datos!$E$25-Datos!$C$25),Datos!$C$25+SQRT((Datos!$E$25-Datos!$C$25)*(Datos!$D$25-Datos!$C$25)*T394),Datos!$E$25-SQRT((Datos!$E$25-Datos!$C$25)*(Datos!$E$25-Datos!$D$25)*(1-T394)))</f>
        <v>0.210300940725095</v>
      </c>
      <c r="V394" s="24" t="n">
        <f aca="true">RAND()</f>
        <v>0.834117500353175</v>
      </c>
      <c r="W394" s="26" t="n">
        <f aca="false">IF(V394&lt;=(Datos!$D$26-Datos!$C$26)/(Datos!$E$26-Datos!$C$26),Datos!$C$26+SQRT((Datos!$E$26-Datos!$C$26)*(Datos!$D$26-Datos!$C$26)*V394),Datos!$E$26-SQRT((Datos!$E$26-Datos!$C$26)*(Datos!$E$26-Datos!$D$26)*(1-V394)))</f>
        <v>0.225904590711841</v>
      </c>
      <c r="X394" s="24" t="n">
        <f aca="true">RAND()</f>
        <v>0.677529787599037</v>
      </c>
      <c r="Y394" s="26" t="n">
        <f aca="false">IF(X394&lt;=(Datos!$D$27-Datos!$C$27)/(Datos!$E$27-Datos!$C$27),Datos!$C$27+SQRT((Datos!$E$27-Datos!$C$27)*(Datos!$D$27-Datos!$C$27)*X394),Datos!$E$27-SQRT((Datos!$E$27-Datos!$C$27)*(Datos!$E$27-Datos!$D$27)*(1-X394)))</f>
        <v>0.238270644062421</v>
      </c>
      <c r="Z394" s="24" t="n">
        <f aca="false">(1+Q394)</f>
        <v>1.15132209447656</v>
      </c>
      <c r="AA394" s="24" t="n">
        <f aca="false">Z394*(1+S394)</f>
        <v>1.33189470396424</v>
      </c>
      <c r="AB394" s="24" t="n">
        <f aca="false">AA394*(1+U394)</f>
        <v>1.61199341315469</v>
      </c>
      <c r="AC394" s="24" t="n">
        <f aca="false">AB394*(1+W394)</f>
        <v>1.97615012538358</v>
      </c>
      <c r="AD394" s="24" t="n">
        <f aca="false">AC394*(1+Y394)</f>
        <v>2.44700868852276</v>
      </c>
      <c r="AE394" s="23" t="n">
        <f aca="false">E394*Q394</f>
        <v>5118.10492045304</v>
      </c>
      <c r="AF394" s="23" t="n">
        <f aca="false">AE394*(1+S394)</f>
        <v>5920.82517185071</v>
      </c>
      <c r="AG394" s="23" t="n">
        <f aca="false">AF394*(1+U394)</f>
        <v>7165.98027535973</v>
      </c>
      <c r="AH394" s="23" t="n">
        <f aca="false">AG394*(1+W394)</f>
        <v>8784.808116514</v>
      </c>
      <c r="AI394" s="23" t="n">
        <f aca="false">AH394*(1+Y394)</f>
        <v>10877.9700044006</v>
      </c>
      <c r="AJ394" s="25" t="n">
        <f aca="false">G394*Z394</f>
        <v>39063.4914837867</v>
      </c>
      <c r="AK394" s="25" t="n">
        <f aca="false">I394*AA394</f>
        <v>52666.8878925486</v>
      </c>
      <c r="AL394" s="25" t="n">
        <f aca="false">K394*AB394</f>
        <v>58541.1318526864</v>
      </c>
      <c r="AM394" s="25" t="n">
        <f aca="false">M394*AC394</f>
        <v>80941.5969727254</v>
      </c>
      <c r="AN394" s="25" t="n">
        <f aca="false">O394*AD394</f>
        <v>89463.5789769279</v>
      </c>
      <c r="AO394" s="25" t="n">
        <f aca="false">C394/Datos!$D$8</f>
        <v>14679.904296153</v>
      </c>
      <c r="AP394" s="25" t="n">
        <f aca="false">AJ394-AO394</f>
        <v>24383.5871876337</v>
      </c>
      <c r="AQ394" s="25" t="n">
        <f aca="false">AK394-AO394</f>
        <v>37986.9835963956</v>
      </c>
      <c r="AR394" s="25" t="n">
        <f aca="false">AL394-AO394</f>
        <v>43861.2275565333</v>
      </c>
      <c r="AS394" s="25" t="n">
        <f aca="false">AM394-AO394</f>
        <v>66261.6926765724</v>
      </c>
      <c r="AT394" s="25" t="n">
        <f aca="false">AN394-AO394</f>
        <v>74783.6746807749</v>
      </c>
      <c r="AU394" s="25" t="n">
        <f aca="false">AP394*Datos!$D$6</f>
        <v>12191.7935938168</v>
      </c>
      <c r="AV394" s="25" t="n">
        <f aca="false">AQ394*Datos!$D$6</f>
        <v>18993.4917981978</v>
      </c>
      <c r="AW394" s="25" t="n">
        <f aca="false">AR394*Datos!$D$6</f>
        <v>21930.6137782667</v>
      </c>
      <c r="AX394" s="25" t="n">
        <f aca="false">AS394*Datos!$D$6</f>
        <v>33130.8463382862</v>
      </c>
      <c r="AY394" s="25" t="n">
        <f aca="false">AT394*Datos!$D$6</f>
        <v>37391.8373403874</v>
      </c>
      <c r="AZ394" s="25" t="n">
        <f aca="false">AJ394-AU394-AE394</f>
        <v>21753.5929695168</v>
      </c>
      <c r="BA394" s="25" t="n">
        <f aca="false">AK394-AV394-AF394</f>
        <v>27752.5709225001</v>
      </c>
      <c r="BB394" s="25" t="n">
        <f aca="false">AL394-AW394-AG394</f>
        <v>29444.53779906</v>
      </c>
      <c r="BC394" s="25" t="n">
        <f aca="false">AM394-AX394-AH394</f>
        <v>39025.9425179252</v>
      </c>
      <c r="BD394" s="25" t="n">
        <f aca="false">AN394-AY394-AI394</f>
        <v>41193.7716321399</v>
      </c>
      <c r="BE394" s="25" t="n">
        <f aca="false">AZ394/Z394</f>
        <v>18894.4458495838</v>
      </c>
      <c r="BF394" s="25" t="n">
        <f aca="false">BA394/AA394</f>
        <v>20836.9106355763</v>
      </c>
      <c r="BG394" s="25" t="n">
        <f aca="false">BB394/AB394</f>
        <v>18265.9169440629</v>
      </c>
      <c r="BH394" s="25" t="n">
        <f aca="false">BC394/AC394</f>
        <v>19748.4705319896</v>
      </c>
      <c r="BI394" s="25" t="n">
        <f aca="false">BD394/AD394</f>
        <v>16834.3381146751</v>
      </c>
      <c r="BJ394" s="25" t="n">
        <f aca="false">E394*AD394</f>
        <v>82764.1677340084</v>
      </c>
      <c r="BK394" s="25" t="n">
        <f aca="false">0.2*C394*AD394</f>
        <v>35921.8533593691</v>
      </c>
      <c r="BL394" s="25" t="n">
        <f aca="false">BJ394+BK394</f>
        <v>118686.021093377</v>
      </c>
      <c r="BM394" s="25" t="n">
        <f aca="false">BK394*Datos!$D$6</f>
        <v>17960.9266796846</v>
      </c>
      <c r="BN394" s="25" t="n">
        <f aca="false">BL394-BM394</f>
        <v>100725.094413693</v>
      </c>
      <c r="BO394" s="25" t="n">
        <f aca="false">BN394/AD394</f>
        <v>41162.5405688689</v>
      </c>
      <c r="BP394" s="25" t="n">
        <f aca="false">-(C394+E394)</f>
        <v>-107222.109901558</v>
      </c>
      <c r="BQ394" s="25" t="n">
        <f aca="false">BE394</f>
        <v>18894.4458495838</v>
      </c>
      <c r="BR394" s="25" t="n">
        <f aca="false">BF394</f>
        <v>20836.9106355763</v>
      </c>
      <c r="BS394" s="25" t="n">
        <f aca="false">BG394</f>
        <v>18265.9169440629</v>
      </c>
      <c r="BT394" s="25" t="n">
        <f aca="false">BH394</f>
        <v>19748.4705319896</v>
      </c>
      <c r="BU394" s="25" t="n">
        <f aca="false">BI394+BO394</f>
        <v>57996.878683544</v>
      </c>
      <c r="BV394" s="27" t="n">
        <f aca="false">IFERROR(IRR(BP394:BU394,0.1),NA())*100</f>
        <v>6.98930624465876</v>
      </c>
    </row>
    <row r="395" customFormat="false" ht="15" hidden="false" customHeight="true" outlineLevel="0" collapsed="false">
      <c r="A395" s="23" t="n">
        <v>394</v>
      </c>
      <c r="B395" s="24" t="n">
        <f aca="true">RAND()</f>
        <v>0.638584655618132</v>
      </c>
      <c r="C395" s="25" t="n">
        <f aca="false">IF(B395&lt;=(Datos!$D$14-Datos!$C$14)/(Datos!$E$14-Datos!$C$14),Datos!$C$14+SQRT((Datos!$E$14-Datos!$C$14)*(Datos!$D$14-Datos!$C$14)*B395),Datos!$E$14-SQRT((Datos!$E$14-Datos!$C$14)*(Datos!$E$14-Datos!$D$14)*(1-B395)))</f>
        <v>79174.572915346</v>
      </c>
      <c r="D395" s="24" t="n">
        <f aca="true">RAND()</f>
        <v>0.780507366846593</v>
      </c>
      <c r="E395" s="25" t="n">
        <f aca="false">IF(D395&lt;=(Datos!$D$15-Datos!$C$15)/(Datos!$E$15-Datos!$C$15),Datos!$C$15+SQRT((Datos!$E$15-Datos!$C$15)*(Datos!$D$15-Datos!$C$15)*D395),Datos!$E$15-SQRT((Datos!$E$15-Datos!$C$15)*(Datos!$E$15-Datos!$D$15)*(1-D395)))</f>
        <v>34262.0652693664</v>
      </c>
      <c r="F395" s="24" t="n">
        <f aca="true">RAND()</f>
        <v>0.255009945901709</v>
      </c>
      <c r="G395" s="25" t="n">
        <f aca="false">IF(F395&lt;=(Datos!$D$19-Datos!$C$19)/(Datos!$E$19-Datos!$C$19),Datos!$C$19+SQRT((Datos!$E$19-Datos!$C$19)*(Datos!$D$19-Datos!$C$19)*F395),Datos!$E$19-SQRT((Datos!$E$19-Datos!$C$19)*(Datos!$E$19-Datos!$D$19)*(1-F395)))</f>
        <v>36184.7790490248</v>
      </c>
      <c r="H395" s="24" t="n">
        <f aca="true">RAND()</f>
        <v>0.000933707295510559</v>
      </c>
      <c r="I395" s="25" t="n">
        <f aca="false">IF(H395&lt;=(Datos!$D$19-Datos!$C$19)/(Datos!$E$19-Datos!$C$19),Datos!$C$19+SQRT((Datos!$E$19-Datos!$C$19)*(Datos!$D$19-Datos!$C$19)*H395),Datos!$E$19-SQRT((Datos!$E$19-Datos!$C$19)*(Datos!$E$19-Datos!$D$19)*(1-H395)))</f>
        <v>30374.2406903673</v>
      </c>
      <c r="J395" s="24" t="n">
        <f aca="true">RAND()</f>
        <v>0.885132416938777</v>
      </c>
      <c r="K395" s="25" t="n">
        <f aca="false">IF(J395&lt;=(Datos!$D$19-Datos!$C$19)/(Datos!$E$19-Datos!$C$19),Datos!$C$19+SQRT((Datos!$E$19-Datos!$C$19)*(Datos!$D$19-Datos!$C$19)*J395),Datos!$E$19-SQRT((Datos!$E$19-Datos!$C$19)*(Datos!$E$19-Datos!$D$19)*(1-J395)))</f>
        <v>42064.8562676435</v>
      </c>
      <c r="L395" s="24" t="n">
        <f aca="true">RAND()</f>
        <v>0.423855047860432</v>
      </c>
      <c r="M395" s="25" t="n">
        <f aca="false">IF(L395&lt;=(Datos!$D$19-Datos!$C$19)/(Datos!$E$19-Datos!$C$19),Datos!$C$19+SQRT((Datos!$E$19-Datos!$C$19)*(Datos!$D$19-Datos!$C$19)*L395),Datos!$E$19-SQRT((Datos!$E$19-Datos!$C$19)*(Datos!$E$19-Datos!$D$19)*(1-L395)))</f>
        <v>37973.5975054592</v>
      </c>
      <c r="N395" s="24" t="n">
        <f aca="true">RAND()</f>
        <v>0.587295386799193</v>
      </c>
      <c r="O395" s="25" t="n">
        <f aca="false">IF(N395&lt;=(Datos!$D$19-Datos!$C$19)/(Datos!$E$19-Datos!$C$19),Datos!$C$19+SQRT((Datos!$E$19-Datos!$C$19)*(Datos!$D$19-Datos!$C$19)*N395),Datos!$E$19-SQRT((Datos!$E$19-Datos!$C$19)*(Datos!$E$19-Datos!$D$19)*(1-N395)))</f>
        <v>39385.8568079786</v>
      </c>
      <c r="P395" s="24" t="n">
        <f aca="true">RAND()</f>
        <v>0.531493035751182</v>
      </c>
      <c r="Q395" s="26" t="n">
        <f aca="false">IF(P395&lt;=(Datos!$D$23-Datos!$C$23)/(Datos!$E$23-Datos!$C$23),Datos!$C$23+SQRT((Datos!$E$23-Datos!$C$23)*(Datos!$D$23-Datos!$C$23)*P395),Datos!$E$23-SQRT((Datos!$E$23-Datos!$C$23)*(Datos!$E$23-Datos!$D$23)*(1-P395)))</f>
        <v>0.150960156067088</v>
      </c>
      <c r="R395" s="24" t="n">
        <f aca="true">RAND()</f>
        <v>0.56500983615137</v>
      </c>
      <c r="S395" s="26" t="n">
        <f aca="false">IF(R395&lt;=(Datos!$D$24-Datos!$C$24)/(Datos!$E$24-Datos!$C$24),Datos!$C$24+SQRT((Datos!$E$24-Datos!$C$24)*(Datos!$D$24-Datos!$C$24)*R395),Datos!$E$24-SQRT((Datos!$E$24-Datos!$C$24)*(Datos!$E$24-Datos!$D$24)*(1-R395)))</f>
        <v>0.152018179206357</v>
      </c>
      <c r="T395" s="24" t="n">
        <f aca="true">RAND()</f>
        <v>0.446107142728916</v>
      </c>
      <c r="U395" s="26" t="n">
        <f aca="false">IF(T395&lt;=(Datos!$D$25-Datos!$C$25)/(Datos!$E$25-Datos!$C$25),Datos!$C$25+SQRT((Datos!$E$25-Datos!$C$25)*(Datos!$D$25-Datos!$C$25)*T395),Datos!$E$25-SQRT((Datos!$E$25-Datos!$C$25)*(Datos!$E$25-Datos!$D$25)*(1-T395)))</f>
        <v>0.180618532272666</v>
      </c>
      <c r="V395" s="24" t="n">
        <f aca="true">RAND()</f>
        <v>0.460727342124481</v>
      </c>
      <c r="W395" s="26" t="n">
        <f aca="false">IF(V395&lt;=(Datos!$D$26-Datos!$C$26)/(Datos!$E$26-Datos!$C$26),Datos!$C$26+SQRT((Datos!$E$26-Datos!$C$26)*(Datos!$D$26-Datos!$C$26)*V395),Datos!$E$26-SQRT((Datos!$E$26-Datos!$C$26)*(Datos!$E$26-Datos!$D$26)*(1-V395)))</f>
        <v>0.206555157929113</v>
      </c>
      <c r="X395" s="24" t="n">
        <f aca="true">RAND()</f>
        <v>0.73016226720658</v>
      </c>
      <c r="Y395" s="26" t="n">
        <f aca="false">IF(X395&lt;=(Datos!$D$27-Datos!$C$27)/(Datos!$E$27-Datos!$C$27),Datos!$C$27+SQRT((Datos!$E$27-Datos!$C$27)*(Datos!$D$27-Datos!$C$27)*X395),Datos!$E$27-SQRT((Datos!$E$27-Datos!$C$27)*(Datos!$E$27-Datos!$D$27)*(1-X395)))</f>
        <v>0.241827709564601</v>
      </c>
      <c r="Z395" s="24" t="n">
        <f aca="false">(1+Q395)</f>
        <v>1.15096015606709</v>
      </c>
      <c r="AA395" s="24" t="n">
        <f aca="false">Z395*(1+S395)</f>
        <v>1.32592702333147</v>
      </c>
      <c r="AB395" s="24" t="n">
        <f aca="false">AA395*(1+U395)</f>
        <v>1.56541401618627</v>
      </c>
      <c r="AC395" s="24" t="n">
        <f aca="false">AB395*(1+W395)</f>
        <v>1.88875835552407</v>
      </c>
      <c r="AD395" s="24" t="n">
        <f aca="false">AC395*(1+Y395)</f>
        <v>2.34551246256146</v>
      </c>
      <c r="AE395" s="23" t="n">
        <f aca="false">E395*Q395</f>
        <v>5172.20672024432</v>
      </c>
      <c r="AF395" s="23" t="n">
        <f aca="false">AE395*(1+S395)</f>
        <v>5958.47616833474</v>
      </c>
      <c r="AG395" s="23" t="n">
        <f aca="false">AF395*(1+U395)</f>
        <v>7034.68738844103</v>
      </c>
      <c r="AH395" s="23" t="n">
        <f aca="false">AG395*(1+W395)</f>
        <v>8487.7383529424</v>
      </c>
      <c r="AI395" s="23" t="n">
        <f aca="false">AH395*(1+Y395)</f>
        <v>10540.3086782181</v>
      </c>
      <c r="AJ395" s="25" t="n">
        <f aca="false">G395*Z395</f>
        <v>41647.2389415187</v>
      </c>
      <c r="AK395" s="25" t="n">
        <f aca="false">I395*AA395</f>
        <v>40274.0265445324</v>
      </c>
      <c r="AL395" s="25" t="n">
        <f aca="false">K395*AB395</f>
        <v>65848.9155902299</v>
      </c>
      <c r="AM395" s="25" t="n">
        <f aca="false">M395*AC395</f>
        <v>71722.949577744</v>
      </c>
      <c r="AN395" s="25" t="n">
        <f aca="false">O395*AD395</f>
        <v>92380.0179917749</v>
      </c>
      <c r="AO395" s="25" t="n">
        <f aca="false">C395/Datos!$D$8</f>
        <v>15834.9145830692</v>
      </c>
      <c r="AP395" s="25" t="n">
        <f aca="false">AJ395-AO395</f>
        <v>25812.3243584495</v>
      </c>
      <c r="AQ395" s="25" t="n">
        <f aca="false">AK395-AO395</f>
        <v>24439.1119614632</v>
      </c>
      <c r="AR395" s="25" t="n">
        <f aca="false">AL395-AO395</f>
        <v>50014.0010071607</v>
      </c>
      <c r="AS395" s="25" t="n">
        <f aca="false">AM395-AO395</f>
        <v>55888.0349946748</v>
      </c>
      <c r="AT395" s="25" t="n">
        <f aca="false">AN395-AO395</f>
        <v>76545.1034087057</v>
      </c>
      <c r="AU395" s="25" t="n">
        <f aca="false">AP395*Datos!$D$6</f>
        <v>12906.1621792248</v>
      </c>
      <c r="AV395" s="25" t="n">
        <f aca="false">AQ395*Datos!$D$6</f>
        <v>12219.5559807316</v>
      </c>
      <c r="AW395" s="25" t="n">
        <f aca="false">AR395*Datos!$D$6</f>
        <v>25007.0005035803</v>
      </c>
      <c r="AX395" s="25" t="n">
        <f aca="false">AS395*Datos!$D$6</f>
        <v>27944.0174973374</v>
      </c>
      <c r="AY395" s="25" t="n">
        <f aca="false">AT395*Datos!$D$6</f>
        <v>38272.5517043528</v>
      </c>
      <c r="AZ395" s="25" t="n">
        <f aca="false">AJ395-AU395-AE395</f>
        <v>23568.8700420496</v>
      </c>
      <c r="BA395" s="25" t="n">
        <f aca="false">AK395-AV395-AF395</f>
        <v>22095.994395466</v>
      </c>
      <c r="BB395" s="25" t="n">
        <f aca="false">AL395-AW395-AG395</f>
        <v>33807.2276982085</v>
      </c>
      <c r="BC395" s="25" t="n">
        <f aca="false">AM395-AX395-AH395</f>
        <v>35291.1937274642</v>
      </c>
      <c r="BD395" s="25" t="n">
        <f aca="false">AN395-AY395-AI395</f>
        <v>43567.157609204</v>
      </c>
      <c r="BE395" s="25" t="n">
        <f aca="false">AZ395/Z395</f>
        <v>20477.572501368</v>
      </c>
      <c r="BF395" s="25" t="n">
        <f aca="false">BA395/AA395</f>
        <v>16664.5629862408</v>
      </c>
      <c r="BG395" s="25" t="n">
        <f aca="false">BB395/AB395</f>
        <v>21596.3491757735</v>
      </c>
      <c r="BH395" s="25" t="n">
        <f aca="false">BC395/AC395</f>
        <v>18684.8643841854</v>
      </c>
      <c r="BI395" s="25" t="n">
        <f aca="false">BD395/AD395</f>
        <v>18574.6860460616</v>
      </c>
      <c r="BJ395" s="25" t="n">
        <f aca="false">E395*AD395</f>
        <v>80362.101082393</v>
      </c>
      <c r="BK395" s="25" t="n">
        <f aca="false">0.2*C395*AD395</f>
        <v>37140.989498185</v>
      </c>
      <c r="BL395" s="25" t="n">
        <f aca="false">BJ395+BK395</f>
        <v>117503.090580578</v>
      </c>
      <c r="BM395" s="25" t="n">
        <f aca="false">BK395*Datos!$D$6</f>
        <v>18570.4947490925</v>
      </c>
      <c r="BN395" s="25" t="n">
        <f aca="false">BL395-BM395</f>
        <v>98932.5958314855</v>
      </c>
      <c r="BO395" s="25" t="n">
        <f aca="false">BN395/AD395</f>
        <v>42179.522560901</v>
      </c>
      <c r="BP395" s="25" t="n">
        <f aca="false">-(C395+E395)</f>
        <v>-113436.638184712</v>
      </c>
      <c r="BQ395" s="25" t="n">
        <f aca="false">BE395</f>
        <v>20477.572501368</v>
      </c>
      <c r="BR395" s="25" t="n">
        <f aca="false">BF395</f>
        <v>16664.5629862408</v>
      </c>
      <c r="BS395" s="25" t="n">
        <f aca="false">BG395</f>
        <v>21596.3491757735</v>
      </c>
      <c r="BT395" s="25" t="n">
        <f aca="false">BH395</f>
        <v>18684.8643841854</v>
      </c>
      <c r="BU395" s="25" t="n">
        <f aca="false">BI395+BO395</f>
        <v>60754.2086069627</v>
      </c>
      <c r="BV395" s="27" t="n">
        <f aca="false">IFERROR(IRR(BP395:BU395,0.1),NA())*100</f>
        <v>5.74182739145247</v>
      </c>
    </row>
    <row r="396" customFormat="false" ht="15" hidden="false" customHeight="true" outlineLevel="0" collapsed="false">
      <c r="A396" s="23" t="n">
        <v>395</v>
      </c>
      <c r="B396" s="24" t="n">
        <f aca="true">RAND()</f>
        <v>0.962590675027566</v>
      </c>
      <c r="C396" s="25" t="n">
        <f aca="false">IF(B396&lt;=(Datos!$D$14-Datos!$C$14)/(Datos!$E$14-Datos!$C$14),Datos!$C$14+SQRT((Datos!$E$14-Datos!$C$14)*(Datos!$D$14-Datos!$C$14)*B396),Datos!$E$14-SQRT((Datos!$E$14-Datos!$C$14)*(Datos!$E$14-Datos!$D$14)*(1-B396)))</f>
        <v>93299.9111970869</v>
      </c>
      <c r="D396" s="24" t="n">
        <f aca="true">RAND()</f>
        <v>0.0815286529716176</v>
      </c>
      <c r="E396" s="25" t="n">
        <f aca="false">IF(D396&lt;=(Datos!$D$15-Datos!$C$15)/(Datos!$E$15-Datos!$C$15),Datos!$C$15+SQRT((Datos!$E$15-Datos!$C$15)*(Datos!$D$15-Datos!$C$15)*D396),Datos!$E$15-SQRT((Datos!$E$15-Datos!$C$15)*(Datos!$E$15-Datos!$D$15)*(1-D396)))</f>
        <v>27472.7816266042</v>
      </c>
      <c r="F396" s="24" t="n">
        <f aca="true">RAND()</f>
        <v>0.0784828361053185</v>
      </c>
      <c r="G396" s="25" t="n">
        <f aca="false">IF(F396&lt;=(Datos!$D$19-Datos!$C$19)/(Datos!$E$19-Datos!$C$19),Datos!$C$19+SQRT((Datos!$E$19-Datos!$C$19)*(Datos!$D$19-Datos!$C$19)*F396),Datos!$E$19-SQRT((Datos!$E$19-Datos!$C$19)*(Datos!$E$19-Datos!$D$19)*(1-F396)))</f>
        <v>33431.0968240197</v>
      </c>
      <c r="H396" s="24" t="n">
        <f aca="true">RAND()</f>
        <v>0.502170130330388</v>
      </c>
      <c r="I396" s="25" t="n">
        <f aca="false">IF(H396&lt;=(Datos!$D$19-Datos!$C$19)/(Datos!$E$19-Datos!$C$19),Datos!$C$19+SQRT((Datos!$E$19-Datos!$C$19)*(Datos!$D$19-Datos!$C$19)*H396),Datos!$E$19-SQRT((Datos!$E$19-Datos!$C$19)*(Datos!$E$19-Datos!$D$19)*(1-H396)))</f>
        <v>38679.0275693512</v>
      </c>
      <c r="J396" s="24" t="n">
        <f aca="true">RAND()</f>
        <v>0.839321034731811</v>
      </c>
      <c r="K396" s="25" t="n">
        <f aca="false">IF(J396&lt;=(Datos!$D$19-Datos!$C$19)/(Datos!$E$19-Datos!$C$19),Datos!$C$19+SQRT((Datos!$E$19-Datos!$C$19)*(Datos!$D$19-Datos!$C$19)*J396),Datos!$E$19-SQRT((Datos!$E$19-Datos!$C$19)*(Datos!$E$19-Datos!$D$19)*(1-J396)))</f>
        <v>41528.556151237</v>
      </c>
      <c r="L396" s="24" t="n">
        <f aca="true">RAND()</f>
        <v>0.414566572274934</v>
      </c>
      <c r="M396" s="25" t="n">
        <f aca="false">IF(L396&lt;=(Datos!$D$19-Datos!$C$19)/(Datos!$E$19-Datos!$C$19),Datos!$C$19+SQRT((Datos!$E$19-Datos!$C$19)*(Datos!$D$19-Datos!$C$19)*L396),Datos!$E$19-SQRT((Datos!$E$19-Datos!$C$19)*(Datos!$E$19-Datos!$D$19)*(1-L396)))</f>
        <v>37885.7457378006</v>
      </c>
      <c r="N396" s="24" t="n">
        <f aca="true">RAND()</f>
        <v>0.0119301631083933</v>
      </c>
      <c r="O396" s="25" t="n">
        <f aca="false">IF(N396&lt;=(Datos!$D$19-Datos!$C$19)/(Datos!$E$19-Datos!$C$19),Datos!$C$19+SQRT((Datos!$E$19-Datos!$C$19)*(Datos!$D$19-Datos!$C$19)*N396),Datos!$E$19-SQRT((Datos!$E$19-Datos!$C$19)*(Datos!$E$19-Datos!$D$19)*(1-N396)))</f>
        <v>31337.7310889185</v>
      </c>
      <c r="P396" s="24" t="n">
        <f aca="true">RAND()</f>
        <v>0.936797714302262</v>
      </c>
      <c r="Q396" s="26" t="n">
        <f aca="false">IF(P396&lt;=(Datos!$D$23-Datos!$C$23)/(Datos!$E$23-Datos!$C$23),Datos!$C$23+SQRT((Datos!$E$23-Datos!$C$23)*(Datos!$D$23-Datos!$C$23)*P396),Datos!$E$23-SQRT((Datos!$E$23-Datos!$C$23)*(Datos!$E$23-Datos!$D$23)*(1-P396)))</f>
        <v>0.16933397383015</v>
      </c>
      <c r="R396" s="24" t="n">
        <f aca="true">RAND()</f>
        <v>0.866058032078831</v>
      </c>
      <c r="S396" s="26" t="n">
        <f aca="false">IF(R396&lt;=(Datos!$D$24-Datos!$C$24)/(Datos!$E$24-Datos!$C$24),Datos!$C$24+SQRT((Datos!$E$24-Datos!$C$24)*(Datos!$D$24-Datos!$C$24)*R396),Datos!$E$24-SQRT((Datos!$E$24-Datos!$C$24)*(Datos!$E$24-Datos!$D$24)*(1-R396)))</f>
        <v>0.164472748399729</v>
      </c>
      <c r="T396" s="24" t="n">
        <f aca="true">RAND()</f>
        <v>0.011629885398831</v>
      </c>
      <c r="U396" s="26" t="n">
        <f aca="false">IF(T396&lt;=(Datos!$D$25-Datos!$C$25)/(Datos!$E$25-Datos!$C$25),Datos!$C$25+SQRT((Datos!$E$25-Datos!$C$25)*(Datos!$D$25-Datos!$C$25)*T396),Datos!$E$25-SQRT((Datos!$E$25-Datos!$C$25)*(Datos!$E$25-Datos!$D$25)*(1-T396)))</f>
        <v>0.154941938823736</v>
      </c>
      <c r="V396" s="24" t="n">
        <f aca="true">RAND()</f>
        <v>0.527432293092883</v>
      </c>
      <c r="W396" s="26" t="n">
        <f aca="false">IF(V396&lt;=(Datos!$D$26-Datos!$C$26)/(Datos!$E$26-Datos!$C$26),Datos!$C$26+SQRT((Datos!$E$26-Datos!$C$26)*(Datos!$D$26-Datos!$C$26)*V396),Datos!$E$26-SQRT((Datos!$E$26-Datos!$C$26)*(Datos!$E$26-Datos!$D$26)*(1-V396)))</f>
        <v>0.209330761327818</v>
      </c>
      <c r="X396" s="24" t="n">
        <f aca="true">RAND()</f>
        <v>0.353260322589737</v>
      </c>
      <c r="Y396" s="26" t="n">
        <f aca="false">IF(X396&lt;=(Datos!$D$27-Datos!$C$27)/(Datos!$E$27-Datos!$C$27),Datos!$C$27+SQRT((Datos!$E$27-Datos!$C$27)*(Datos!$D$27-Datos!$C$27)*X396),Datos!$E$27-SQRT((Datos!$E$27-Datos!$C$27)*(Datos!$E$27-Datos!$D$27)*(1-X396)))</f>
        <v>0.220903517380343</v>
      </c>
      <c r="Z396" s="24" t="n">
        <f aca="false">(1+Q396)</f>
        <v>1.16933397383015</v>
      </c>
      <c r="AA396" s="24" t="n">
        <f aca="false">Z396*(1+S396)</f>
        <v>1.36165754630317</v>
      </c>
      <c r="AB396" s="24" t="n">
        <f aca="false">AA396*(1+U396)</f>
        <v>1.57263540654136</v>
      </c>
      <c r="AC396" s="24" t="n">
        <f aca="false">AB396*(1+W396)</f>
        <v>1.90183637348374</v>
      </c>
      <c r="AD396" s="24" t="n">
        <f aca="false">AC396*(1+Y396)</f>
        <v>2.32195871786817</v>
      </c>
      <c r="AE396" s="23" t="n">
        <f aca="false">E396*Q396</f>
        <v>4652.07528500082</v>
      </c>
      <c r="AF396" s="23" t="n">
        <f aca="false">AE396*(1+S396)</f>
        <v>5417.21489288736</v>
      </c>
      <c r="AG396" s="23" t="n">
        <f aca="false">AF396*(1+U396)</f>
        <v>6256.56867141614</v>
      </c>
      <c r="AH396" s="23" t="n">
        <f aca="false">AG396*(1+W396)</f>
        <v>7566.26095470345</v>
      </c>
      <c r="AI396" s="23" t="n">
        <f aca="false">AH396*(1+Y396)</f>
        <v>9237.674613015</v>
      </c>
      <c r="AJ396" s="25" t="n">
        <f aca="false">G396*Z396</f>
        <v>39092.1172987314</v>
      </c>
      <c r="AK396" s="25" t="n">
        <f aca="false">I396*AA396</f>
        <v>52667.5897734755</v>
      </c>
      <c r="AL396" s="25" t="n">
        <f aca="false">K396*AB396</f>
        <v>65309.2777859762</v>
      </c>
      <c r="AM396" s="25" t="n">
        <f aca="false">M396*AC396</f>
        <v>72052.4892807058</v>
      </c>
      <c r="AN396" s="25" t="n">
        <f aca="false">O396*AD396</f>
        <v>72764.9179001228</v>
      </c>
      <c r="AO396" s="25" t="n">
        <f aca="false">C396/Datos!$D$8</f>
        <v>18659.9822394174</v>
      </c>
      <c r="AP396" s="25" t="n">
        <f aca="false">AJ396-AO396</f>
        <v>20432.135059314</v>
      </c>
      <c r="AQ396" s="25" t="n">
        <f aca="false">AK396-AO396</f>
        <v>34007.6075340581</v>
      </c>
      <c r="AR396" s="25" t="n">
        <f aca="false">AL396-AO396</f>
        <v>46649.2955465588</v>
      </c>
      <c r="AS396" s="25" t="n">
        <f aca="false">AM396-AO396</f>
        <v>53392.5070412884</v>
      </c>
      <c r="AT396" s="25" t="n">
        <f aca="false">AN396-AO396</f>
        <v>54104.9356607054</v>
      </c>
      <c r="AU396" s="25" t="n">
        <f aca="false">AP396*Datos!$D$6</f>
        <v>10216.067529657</v>
      </c>
      <c r="AV396" s="25" t="n">
        <f aca="false">AQ396*Datos!$D$6</f>
        <v>17003.8037670291</v>
      </c>
      <c r="AW396" s="25" t="n">
        <f aca="false">AR396*Datos!$D$6</f>
        <v>23324.6477732794</v>
      </c>
      <c r="AX396" s="25" t="n">
        <f aca="false">AS396*Datos!$D$6</f>
        <v>26696.2535206442</v>
      </c>
      <c r="AY396" s="25" t="n">
        <f aca="false">AT396*Datos!$D$6</f>
        <v>27052.4678303527</v>
      </c>
      <c r="AZ396" s="25" t="n">
        <f aca="false">AJ396-AU396-AE396</f>
        <v>24223.9744840736</v>
      </c>
      <c r="BA396" s="25" t="n">
        <f aca="false">AK396-AV396-AF396</f>
        <v>30246.5711135591</v>
      </c>
      <c r="BB396" s="25" t="n">
        <f aca="false">AL396-AW396-AG396</f>
        <v>35728.0613412806</v>
      </c>
      <c r="BC396" s="25" t="n">
        <f aca="false">AM396-AX396-AH396</f>
        <v>37789.9748053581</v>
      </c>
      <c r="BD396" s="25" t="n">
        <f aca="false">AN396-AY396-AI396</f>
        <v>36474.7754567551</v>
      </c>
      <c r="BE396" s="25" t="n">
        <f aca="false">AZ396/Z396</f>
        <v>20716.0443690249</v>
      </c>
      <c r="BF396" s="25" t="n">
        <f aca="false">BA396/AA396</f>
        <v>22213.0529042907</v>
      </c>
      <c r="BG396" s="25" t="n">
        <f aca="false">BB396/AB396</f>
        <v>22718.5914756022</v>
      </c>
      <c r="BH396" s="25" t="n">
        <f aca="false">BC396/AC396</f>
        <v>19870.2555762646</v>
      </c>
      <c r="BI396" s="25" t="n">
        <f aca="false">BD396/AD396</f>
        <v>15708.6235754627</v>
      </c>
      <c r="BJ396" s="25" t="n">
        <f aca="false">E396*AD396</f>
        <v>63790.6648019822</v>
      </c>
      <c r="BK396" s="25" t="n">
        <f aca="false">0.2*C396*AD396</f>
        <v>43327.7084360805</v>
      </c>
      <c r="BL396" s="25" t="n">
        <f aca="false">BJ396+BK396</f>
        <v>107118.373238063</v>
      </c>
      <c r="BM396" s="25" t="n">
        <f aca="false">BK396*Datos!$D$6</f>
        <v>21663.8542180402</v>
      </c>
      <c r="BN396" s="25" t="n">
        <f aca="false">BL396-BM396</f>
        <v>85454.5190200225</v>
      </c>
      <c r="BO396" s="25" t="n">
        <f aca="false">BN396/AD396</f>
        <v>36802.7727463129</v>
      </c>
      <c r="BP396" s="25" t="n">
        <f aca="false">-(C396+E396)</f>
        <v>-120772.692823691</v>
      </c>
      <c r="BQ396" s="25" t="n">
        <f aca="false">BE396</f>
        <v>20716.0443690249</v>
      </c>
      <c r="BR396" s="25" t="n">
        <f aca="false">BF396</f>
        <v>22213.0529042907</v>
      </c>
      <c r="BS396" s="25" t="n">
        <f aca="false">BG396</f>
        <v>22718.5914756022</v>
      </c>
      <c r="BT396" s="25" t="n">
        <f aca="false">BH396</f>
        <v>19870.2555762646</v>
      </c>
      <c r="BU396" s="25" t="n">
        <f aca="false">BI396+BO396</f>
        <v>52511.3963217756</v>
      </c>
      <c r="BV396" s="27" t="n">
        <f aca="false">IFERROR(IRR(BP396:BU396,0.1),NA())*100</f>
        <v>4.00673885111932</v>
      </c>
    </row>
    <row r="397" customFormat="false" ht="15" hidden="false" customHeight="true" outlineLevel="0" collapsed="false">
      <c r="A397" s="23" t="n">
        <v>396</v>
      </c>
      <c r="B397" s="24" t="n">
        <f aca="true">RAND()</f>
        <v>0.934823154241767</v>
      </c>
      <c r="C397" s="25" t="n">
        <f aca="false">IF(B397&lt;=(Datos!$D$14-Datos!$C$14)/(Datos!$E$14-Datos!$C$14),Datos!$C$14+SQRT((Datos!$E$14-Datos!$C$14)*(Datos!$D$14-Datos!$C$14)*B397),Datos!$E$14-SQRT((Datos!$E$14-Datos!$C$14)*(Datos!$E$14-Datos!$D$14)*(1-B397)))</f>
        <v>91156.2329909772</v>
      </c>
      <c r="D397" s="24" t="n">
        <f aca="true">RAND()</f>
        <v>0.253960108574185</v>
      </c>
      <c r="E397" s="25" t="n">
        <f aca="false">IF(D397&lt;=(Datos!$D$15-Datos!$C$15)/(Datos!$E$15-Datos!$C$15),Datos!$C$15+SQRT((Datos!$E$15-Datos!$C$15)*(Datos!$D$15-Datos!$C$15)*D397),Datos!$E$15-SQRT((Datos!$E$15-Datos!$C$15)*(Datos!$E$15-Datos!$D$15)*(1-D397)))</f>
        <v>29364.2878162495</v>
      </c>
      <c r="F397" s="24" t="n">
        <f aca="true">RAND()</f>
        <v>0.200449117296558</v>
      </c>
      <c r="G397" s="25" t="n">
        <f aca="false">IF(F397&lt;=(Datos!$D$19-Datos!$C$19)/(Datos!$E$19-Datos!$C$19),Datos!$C$19+SQRT((Datos!$E$19-Datos!$C$19)*(Datos!$D$19-Datos!$C$19)*F397),Datos!$E$19-SQRT((Datos!$E$19-Datos!$C$19)*(Datos!$E$19-Datos!$D$19)*(1-F397)))</f>
        <v>35483.3719183075</v>
      </c>
      <c r="H397" s="24" t="n">
        <f aca="true">RAND()</f>
        <v>0.550753756817424</v>
      </c>
      <c r="I397" s="25" t="n">
        <f aca="false">IF(H397&lt;=(Datos!$D$19-Datos!$C$19)/(Datos!$E$19-Datos!$C$19),Datos!$C$19+SQRT((Datos!$E$19-Datos!$C$19)*(Datos!$D$19-Datos!$C$19)*H397),Datos!$E$19-SQRT((Datos!$E$19-Datos!$C$19)*(Datos!$E$19-Datos!$D$19)*(1-H397)))</f>
        <v>39089.1728734035</v>
      </c>
      <c r="J397" s="24" t="n">
        <f aca="true">RAND()</f>
        <v>0.957143842644994</v>
      </c>
      <c r="K397" s="25" t="n">
        <f aca="false">IF(J397&lt;=(Datos!$D$19-Datos!$C$19)/(Datos!$E$19-Datos!$C$19),Datos!$C$19+SQRT((Datos!$E$19-Datos!$C$19)*(Datos!$D$19-Datos!$C$19)*J397),Datos!$E$19-SQRT((Datos!$E$19-Datos!$C$19)*(Datos!$E$19-Datos!$D$19)*(1-J397)))</f>
        <v>43207.177699373</v>
      </c>
      <c r="L397" s="24" t="n">
        <f aca="true">RAND()</f>
        <v>0.978357043739482</v>
      </c>
      <c r="M397" s="25" t="n">
        <f aca="false">IF(L397&lt;=(Datos!$D$19-Datos!$C$19)/(Datos!$E$19-Datos!$C$19),Datos!$C$19+SQRT((Datos!$E$19-Datos!$C$19)*(Datos!$D$19-Datos!$C$19)*L397),Datos!$E$19-SQRT((Datos!$E$19-Datos!$C$19)*(Datos!$E$19-Datos!$D$19)*(1-L397)))</f>
        <v>43725.9428115117</v>
      </c>
      <c r="N397" s="24" t="n">
        <f aca="true">RAND()</f>
        <v>0.940290269982558</v>
      </c>
      <c r="O397" s="25" t="n">
        <f aca="false">IF(N397&lt;=(Datos!$D$19-Datos!$C$19)/(Datos!$E$19-Datos!$C$19),Datos!$C$19+SQRT((Datos!$E$19-Datos!$C$19)*(Datos!$D$19-Datos!$C$19)*N397),Datos!$E$19-SQRT((Datos!$E$19-Datos!$C$19)*(Datos!$E$19-Datos!$D$19)*(1-N397)))</f>
        <v>42883.8171744133</v>
      </c>
      <c r="P397" s="24" t="n">
        <f aca="true">RAND()</f>
        <v>0.679563728529963</v>
      </c>
      <c r="Q397" s="26" t="n">
        <f aca="false">IF(P397&lt;=(Datos!$D$23-Datos!$C$23)/(Datos!$E$23-Datos!$C$23),Datos!$C$23+SQRT((Datos!$E$23-Datos!$C$23)*(Datos!$D$23-Datos!$C$23)*P397),Datos!$E$23-SQRT((Datos!$E$23-Datos!$C$23)*(Datos!$E$23-Datos!$D$23)*(1-P397)))</f>
        <v>0.155983645392232</v>
      </c>
      <c r="R397" s="24" t="n">
        <f aca="true">RAND()</f>
        <v>0.413960735801666</v>
      </c>
      <c r="S397" s="26" t="n">
        <f aca="false">IF(R397&lt;=(Datos!$D$24-Datos!$C$24)/(Datos!$E$24-Datos!$C$24),Datos!$C$24+SQRT((Datos!$E$24-Datos!$C$24)*(Datos!$D$24-Datos!$C$24)*R397),Datos!$E$24-SQRT((Datos!$E$24-Datos!$C$24)*(Datos!$E$24-Datos!$D$24)*(1-R397)))</f>
        <v>0.147297057065607</v>
      </c>
      <c r="T397" s="24" t="n">
        <f aca="true">RAND()</f>
        <v>0.992683161059805</v>
      </c>
      <c r="U397" s="26" t="n">
        <f aca="false">IF(T397&lt;=(Datos!$D$25-Datos!$C$25)/(Datos!$E$25-Datos!$C$25),Datos!$C$25+SQRT((Datos!$E$25-Datos!$C$25)*(Datos!$D$25-Datos!$C$25)*T397),Datos!$E$25-SQRT((Datos!$E$25-Datos!$C$25)*(Datos!$E$25-Datos!$D$25)*(1-T397)))</f>
        <v>0.215473726805357</v>
      </c>
      <c r="V397" s="24" t="n">
        <f aca="true">RAND()</f>
        <v>0.115506975607654</v>
      </c>
      <c r="W397" s="26" t="n">
        <f aca="false">IF(V397&lt;=(Datos!$D$26-Datos!$C$26)/(Datos!$E$26-Datos!$C$26),Datos!$C$26+SQRT((Datos!$E$26-Datos!$C$26)*(Datos!$D$26-Datos!$C$26)*V397),Datos!$E$26-SQRT((Datos!$E$26-Datos!$C$26)*(Datos!$E$26-Datos!$D$26)*(1-V397)))</f>
        <v>0.192716515475975</v>
      </c>
      <c r="X397" s="24" t="n">
        <f aca="true">RAND()</f>
        <v>0.742707320838532</v>
      </c>
      <c r="Y397" s="26" t="n">
        <f aca="false">IF(X397&lt;=(Datos!$D$27-Datos!$C$27)/(Datos!$E$27-Datos!$C$27),Datos!$C$27+SQRT((Datos!$E$27-Datos!$C$27)*(Datos!$D$27-Datos!$C$27)*X397),Datos!$E$27-SQRT((Datos!$E$27-Datos!$C$27)*(Datos!$E$27-Datos!$D$27)*(1-X397)))</f>
        <v>0.242725605739705</v>
      </c>
      <c r="Z397" s="24" t="n">
        <f aca="false">(1+Q397)</f>
        <v>1.15598364539223</v>
      </c>
      <c r="AA397" s="24" t="n">
        <f aca="false">Z397*(1+S397)</f>
        <v>1.32625663437448</v>
      </c>
      <c r="AB397" s="24" t="n">
        <f aca="false">AA397*(1+U397)</f>
        <v>1.61203009408348</v>
      </c>
      <c r="AC397" s="24" t="n">
        <f aca="false">AB397*(1+W397)</f>
        <v>1.92269491665765</v>
      </c>
      <c r="AD397" s="24" t="n">
        <f aca="false">AC397*(1+Y397)</f>
        <v>2.38938220495604</v>
      </c>
      <c r="AE397" s="23" t="n">
        <f aca="false">E397*Q397</f>
        <v>4580.3486579253</v>
      </c>
      <c r="AF397" s="23" t="n">
        <f aca="false">AE397*(1+S397)</f>
        <v>5255.0205355721</v>
      </c>
      <c r="AG397" s="23" t="n">
        <f aca="false">AF397*(1+U397)</f>
        <v>6387.3393948105</v>
      </c>
      <c r="AH397" s="23" t="n">
        <f aca="false">AG397*(1+W397)</f>
        <v>7618.2851861408</v>
      </c>
      <c r="AI397" s="23" t="n">
        <f aca="false">AH397*(1+Y397)</f>
        <v>9467.43807264465</v>
      </c>
      <c r="AJ397" s="25" t="n">
        <f aca="false">G397*Z397</f>
        <v>41018.1976209335</v>
      </c>
      <c r="AK397" s="25" t="n">
        <f aca="false">I397*AA397</f>
        <v>51842.2748555623</v>
      </c>
      <c r="AL397" s="25" t="n">
        <f aca="false">K397*AB397</f>
        <v>69651.2707318018</v>
      </c>
      <c r="AM397" s="25" t="n">
        <f aca="false">M397*AC397</f>
        <v>84071.6479697568</v>
      </c>
      <c r="AN397" s="25" t="n">
        <f aca="false">O397*AD397</f>
        <v>102465.829637131</v>
      </c>
      <c r="AO397" s="25" t="n">
        <f aca="false">C397/Datos!$D$8</f>
        <v>18231.2465981955</v>
      </c>
      <c r="AP397" s="25" t="n">
        <f aca="false">AJ397-AO397</f>
        <v>22786.9510227381</v>
      </c>
      <c r="AQ397" s="25" t="n">
        <f aca="false">AK397-AO397</f>
        <v>33611.0282573669</v>
      </c>
      <c r="AR397" s="25" t="n">
        <f aca="false">AL397-AO397</f>
        <v>51420.0241336064</v>
      </c>
      <c r="AS397" s="25" t="n">
        <f aca="false">AM397-AO397</f>
        <v>65840.4013715613</v>
      </c>
      <c r="AT397" s="25" t="n">
        <f aca="false">AN397-AO397</f>
        <v>84234.5830389357</v>
      </c>
      <c r="AU397" s="25" t="n">
        <f aca="false">AP397*Datos!$D$6</f>
        <v>11393.475511369</v>
      </c>
      <c r="AV397" s="25" t="n">
        <f aca="false">AQ397*Datos!$D$6</f>
        <v>16805.5141286834</v>
      </c>
      <c r="AW397" s="25" t="n">
        <f aca="false">AR397*Datos!$D$6</f>
        <v>25710.0120668032</v>
      </c>
      <c r="AX397" s="25" t="n">
        <f aca="false">AS397*Datos!$D$6</f>
        <v>32920.2006857807</v>
      </c>
      <c r="AY397" s="25" t="n">
        <f aca="false">AT397*Datos!$D$6</f>
        <v>42117.2915194678</v>
      </c>
      <c r="AZ397" s="25" t="n">
        <f aca="false">AJ397-AU397-AE397</f>
        <v>25044.3734516392</v>
      </c>
      <c r="BA397" s="25" t="n">
        <f aca="false">AK397-AV397-AF397</f>
        <v>29781.7401913068</v>
      </c>
      <c r="BB397" s="25" t="n">
        <f aca="false">AL397-AW397-AG397</f>
        <v>37553.9192701881</v>
      </c>
      <c r="BC397" s="25" t="n">
        <f aca="false">AM397-AX397-AH397</f>
        <v>43533.1620978353</v>
      </c>
      <c r="BD397" s="25" t="n">
        <f aca="false">AN397-AY397-AI397</f>
        <v>50881.1000450186</v>
      </c>
      <c r="BE397" s="25" t="n">
        <f aca="false">AZ397/Z397</f>
        <v>21664.9894239131</v>
      </c>
      <c r="BF397" s="25" t="n">
        <f aca="false">BA397/AA397</f>
        <v>22455.4881909059</v>
      </c>
      <c r="BG397" s="25" t="n">
        <f aca="false">BB397/AB397</f>
        <v>23296.0410652504</v>
      </c>
      <c r="BH397" s="25" t="n">
        <f aca="false">BC397/AC397</f>
        <v>22641.7419220683</v>
      </c>
      <c r="BI397" s="25" t="n">
        <f aca="false">BD397/AD397</f>
        <v>21294.6676925448</v>
      </c>
      <c r="BJ397" s="25" t="n">
        <f aca="false">E397*AD397</f>
        <v>70162.5067693539</v>
      </c>
      <c r="BK397" s="25" t="n">
        <f aca="false">0.2*C397*AD397</f>
        <v>43561.4161958935</v>
      </c>
      <c r="BL397" s="25" t="n">
        <f aca="false">BJ397+BK397</f>
        <v>113723.922965247</v>
      </c>
      <c r="BM397" s="25" t="n">
        <f aca="false">BK397*Datos!$D$6</f>
        <v>21780.7080979467</v>
      </c>
      <c r="BN397" s="25" t="n">
        <f aca="false">BL397-BM397</f>
        <v>91943.2148673006</v>
      </c>
      <c r="BO397" s="25" t="n">
        <f aca="false">BN397/AD397</f>
        <v>38479.9111153472</v>
      </c>
      <c r="BP397" s="25" t="n">
        <f aca="false">-(C397+E397)</f>
        <v>-120520.520807227</v>
      </c>
      <c r="BQ397" s="25" t="n">
        <f aca="false">BE397</f>
        <v>21664.9894239131</v>
      </c>
      <c r="BR397" s="25" t="n">
        <f aca="false">BF397</f>
        <v>22455.4881909059</v>
      </c>
      <c r="BS397" s="25" t="n">
        <f aca="false">BG397</f>
        <v>23296.0410652504</v>
      </c>
      <c r="BT397" s="25" t="n">
        <f aca="false">BH397</f>
        <v>22641.7419220683</v>
      </c>
      <c r="BU397" s="25" t="n">
        <f aca="false">BI397+BO397</f>
        <v>59774.578807892</v>
      </c>
      <c r="BV397" s="27" t="n">
        <f aca="false">IFERROR(IRR(BP397:BU397,0.1),NA())*100</f>
        <v>6.53519149764222</v>
      </c>
    </row>
    <row r="398" customFormat="false" ht="15" hidden="false" customHeight="true" outlineLevel="0" collapsed="false">
      <c r="A398" s="23" t="n">
        <v>397</v>
      </c>
      <c r="B398" s="24" t="n">
        <f aca="true">RAND()</f>
        <v>0.608635342066877</v>
      </c>
      <c r="C398" s="25" t="n">
        <f aca="false">IF(B398&lt;=(Datos!$D$14-Datos!$C$14)/(Datos!$E$14-Datos!$C$14),Datos!$C$14+SQRT((Datos!$E$14-Datos!$C$14)*(Datos!$D$14-Datos!$C$14)*B398),Datos!$E$14-SQRT((Datos!$E$14-Datos!$C$14)*(Datos!$E$14-Datos!$D$14)*(1-B398)))</f>
        <v>78328.8765976531</v>
      </c>
      <c r="D398" s="24" t="n">
        <f aca="true">RAND()</f>
        <v>0.0416659142818233</v>
      </c>
      <c r="E398" s="25" t="n">
        <f aca="false">IF(D398&lt;=(Datos!$D$15-Datos!$C$15)/(Datos!$E$15-Datos!$C$15),Datos!$C$15+SQRT((Datos!$E$15-Datos!$C$15)*(Datos!$D$15-Datos!$C$15)*D398),Datos!$E$15-SQRT((Datos!$E$15-Datos!$C$15)*(Datos!$E$15-Datos!$D$15)*(1-D398)))</f>
        <v>26767.7509924016</v>
      </c>
      <c r="F398" s="24" t="n">
        <f aca="true">RAND()</f>
        <v>0.207324454885982</v>
      </c>
      <c r="G398" s="25" t="n">
        <f aca="false">IF(F398&lt;=(Datos!$D$19-Datos!$C$19)/(Datos!$E$19-Datos!$C$19),Datos!$C$19+SQRT((Datos!$E$19-Datos!$C$19)*(Datos!$D$19-Datos!$C$19)*F398),Datos!$E$19-SQRT((Datos!$E$19-Datos!$C$19)*(Datos!$E$19-Datos!$D$19)*(1-F398)))</f>
        <v>35576.6179923765</v>
      </c>
      <c r="H398" s="24" t="n">
        <f aca="true">RAND()</f>
        <v>0.524186486135048</v>
      </c>
      <c r="I398" s="25" t="n">
        <f aca="false">IF(H398&lt;=(Datos!$D$19-Datos!$C$19)/(Datos!$E$19-Datos!$C$19),Datos!$C$19+SQRT((Datos!$E$19-Datos!$C$19)*(Datos!$D$19-Datos!$C$19)*H398),Datos!$E$19-SQRT((Datos!$E$19-Datos!$C$19)*(Datos!$E$19-Datos!$D$19)*(1-H398)))</f>
        <v>38867.2415620788</v>
      </c>
      <c r="J398" s="24" t="n">
        <f aca="true">RAND()</f>
        <v>0.402146743813317</v>
      </c>
      <c r="K398" s="25" t="n">
        <f aca="false">IF(J398&lt;=(Datos!$D$19-Datos!$C$19)/(Datos!$E$19-Datos!$C$19),Datos!$C$19+SQRT((Datos!$E$19-Datos!$C$19)*(Datos!$D$19-Datos!$C$19)*J398),Datos!$E$19-SQRT((Datos!$E$19-Datos!$C$19)*(Datos!$E$19-Datos!$D$19)*(1-J398)))</f>
        <v>37766.7246360353</v>
      </c>
      <c r="L398" s="24" t="n">
        <f aca="true">RAND()</f>
        <v>0.260852635388994</v>
      </c>
      <c r="M398" s="25" t="n">
        <f aca="false">IF(L398&lt;=(Datos!$D$19-Datos!$C$19)/(Datos!$E$19-Datos!$C$19),Datos!$C$19+SQRT((Datos!$E$19-Datos!$C$19)*(Datos!$D$19-Datos!$C$19)*L398),Datos!$E$19-SQRT((Datos!$E$19-Datos!$C$19)*(Datos!$E$19-Datos!$D$19)*(1-L398)))</f>
        <v>36255.2294369071</v>
      </c>
      <c r="N398" s="24" t="n">
        <f aca="true">RAND()</f>
        <v>0.5020685770122</v>
      </c>
      <c r="O398" s="25" t="n">
        <f aca="false">IF(N398&lt;=(Datos!$D$19-Datos!$C$19)/(Datos!$E$19-Datos!$C$19),Datos!$C$19+SQRT((Datos!$E$19-Datos!$C$19)*(Datos!$D$19-Datos!$C$19)*N398),Datos!$E$19-SQRT((Datos!$E$19-Datos!$C$19)*(Datos!$E$19-Datos!$D$19)*(1-N398)))</f>
        <v>38678.1499498355</v>
      </c>
      <c r="P398" s="24" t="n">
        <f aca="true">RAND()</f>
        <v>0.076708505746794</v>
      </c>
      <c r="Q398" s="26" t="n">
        <f aca="false">IF(P398&lt;=(Datos!$D$23-Datos!$C$23)/(Datos!$E$23-Datos!$C$23),Datos!$C$23+SQRT((Datos!$E$23-Datos!$C$23)*(Datos!$D$23-Datos!$C$23)*P398),Datos!$E$23-SQRT((Datos!$E$23-Datos!$C$23)*(Datos!$E$23-Datos!$D$23)*(1-P398)))</f>
        <v>0.131750545108387</v>
      </c>
      <c r="R398" s="24" t="n">
        <f aca="true">RAND()</f>
        <v>0.261828559688387</v>
      </c>
      <c r="S398" s="26" t="n">
        <f aca="false">IF(R398&lt;=(Datos!$D$24-Datos!$C$24)/(Datos!$E$24-Datos!$C$24),Datos!$C$24+SQRT((Datos!$E$24-Datos!$C$24)*(Datos!$D$24-Datos!$C$24)*R398),Datos!$E$24-SQRT((Datos!$E$24-Datos!$C$24)*(Datos!$E$24-Datos!$D$24)*(1-R398)))</f>
        <v>0.141709247049106</v>
      </c>
      <c r="T398" s="24" t="n">
        <f aca="true">RAND()</f>
        <v>0.668226258214127</v>
      </c>
      <c r="U398" s="26" t="n">
        <f aca="false">IF(T398&lt;=(Datos!$D$25-Datos!$C$25)/(Datos!$E$25-Datos!$C$25),Datos!$C$25+SQRT((Datos!$E$25-Datos!$C$25)*(Datos!$D$25-Datos!$C$25)*T398),Datos!$E$25-SQRT((Datos!$E$25-Datos!$C$25)*(Datos!$E$25-Datos!$D$25)*(1-T398)))</f>
        <v>0.189521048623674</v>
      </c>
      <c r="V398" s="24" t="n">
        <f aca="true">RAND()</f>
        <v>0.0624078287496265</v>
      </c>
      <c r="W398" s="26" t="n">
        <f aca="false">IF(V398&lt;=(Datos!$D$26-Datos!$C$26)/(Datos!$E$26-Datos!$C$26),Datos!$C$26+SQRT((Datos!$E$26-Datos!$C$26)*(Datos!$D$26-Datos!$C$26)*V398),Datos!$E$26-SQRT((Datos!$E$26-Datos!$C$26)*(Datos!$E$26-Datos!$D$26)*(1-V398)))</f>
        <v>0.18934724345727</v>
      </c>
      <c r="X398" s="24" t="n">
        <f aca="true">RAND()</f>
        <v>0.576037192274325</v>
      </c>
      <c r="Y398" s="26" t="n">
        <f aca="false">IF(X398&lt;=(Datos!$D$27-Datos!$C$27)/(Datos!$E$27-Datos!$C$27),Datos!$C$27+SQRT((Datos!$E$27-Datos!$C$27)*(Datos!$D$27-Datos!$C$27)*X398),Datos!$E$27-SQRT((Datos!$E$27-Datos!$C$27)*(Datos!$E$27-Datos!$D$27)*(1-X398)))</f>
        <v>0.232152333790261</v>
      </c>
      <c r="Z398" s="24" t="n">
        <f aca="false">(1+Q398)</f>
        <v>1.13175054510839</v>
      </c>
      <c r="AA398" s="24" t="n">
        <f aca="false">Z398*(1+S398)</f>
        <v>1.29213006270311</v>
      </c>
      <c r="AB398" s="24" t="n">
        <f aca="false">AA398*(1+U398)</f>
        <v>1.53701590714478</v>
      </c>
      <c r="AC398" s="24" t="n">
        <f aca="false">AB398*(1+W398)</f>
        <v>1.82804563231262</v>
      </c>
      <c r="AD398" s="24" t="n">
        <f aca="false">AC398*(1+Y398)</f>
        <v>2.25243069212908</v>
      </c>
      <c r="AE398" s="23" t="n">
        <f aca="false">E398*Q398</f>
        <v>3526.66578457446</v>
      </c>
      <c r="AF398" s="23" t="n">
        <f aca="false">AE398*(1+S398)</f>
        <v>4026.42693750035</v>
      </c>
      <c r="AG398" s="23" t="n">
        <f aca="false">AF398*(1+U398)</f>
        <v>4789.51959290203</v>
      </c>
      <c r="AH398" s="23" t="n">
        <f aca="false">AG398*(1+W398)</f>
        <v>5696.40192530262</v>
      </c>
      <c r="AI398" s="23" t="n">
        <f aca="false">AH398*(1+Y398)</f>
        <v>7018.83492646895</v>
      </c>
      <c r="AJ398" s="25" t="n">
        <f aca="false">G398*Z398</f>
        <v>40263.8568059849</v>
      </c>
      <c r="AK398" s="25" t="n">
        <f aca="false">I398*AA398</f>
        <v>50221.5312767058</v>
      </c>
      <c r="AL398" s="25" t="n">
        <f aca="false">K398*AB398</f>
        <v>58048.0565263428</v>
      </c>
      <c r="AM398" s="25" t="n">
        <f aca="false">M398*AC398</f>
        <v>66276.2138206299</v>
      </c>
      <c r="AN398" s="25" t="n">
        <f aca="false">O398*AD398</f>
        <v>87119.8520617805</v>
      </c>
      <c r="AO398" s="25" t="n">
        <f aca="false">C398/Datos!$D$8</f>
        <v>15665.7753195306</v>
      </c>
      <c r="AP398" s="25" t="n">
        <f aca="false">AJ398-AO398</f>
        <v>24598.0814864543</v>
      </c>
      <c r="AQ398" s="25" t="n">
        <f aca="false">AK398-AO398</f>
        <v>34555.7559571752</v>
      </c>
      <c r="AR398" s="25" t="n">
        <f aca="false">AL398-AO398</f>
        <v>42382.2812068122</v>
      </c>
      <c r="AS398" s="25" t="n">
        <f aca="false">AM398-AO398</f>
        <v>50610.4385010992</v>
      </c>
      <c r="AT398" s="25" t="n">
        <f aca="false">AN398-AO398</f>
        <v>71454.0767422499</v>
      </c>
      <c r="AU398" s="25" t="n">
        <f aca="false">AP398*Datos!$D$6</f>
        <v>12299.0407432272</v>
      </c>
      <c r="AV398" s="25" t="n">
        <f aca="false">AQ398*Datos!$D$6</f>
        <v>17277.8779785876</v>
      </c>
      <c r="AW398" s="25" t="n">
        <f aca="false">AR398*Datos!$D$6</f>
        <v>21191.1406034061</v>
      </c>
      <c r="AX398" s="25" t="n">
        <f aca="false">AS398*Datos!$D$6</f>
        <v>25305.2192505496</v>
      </c>
      <c r="AY398" s="25" t="n">
        <f aca="false">AT398*Datos!$D$6</f>
        <v>35727.0383711249</v>
      </c>
      <c r="AZ398" s="25" t="n">
        <f aca="false">AJ398-AU398-AE398</f>
        <v>24438.1502781833</v>
      </c>
      <c r="BA398" s="25" t="n">
        <f aca="false">AK398-AV398-AF398</f>
        <v>28917.2263606179</v>
      </c>
      <c r="BB398" s="25" t="n">
        <f aca="false">AL398-AW398-AG398</f>
        <v>32067.3963300347</v>
      </c>
      <c r="BC398" s="25" t="n">
        <f aca="false">AM398-AX398-AH398</f>
        <v>35274.5926447776</v>
      </c>
      <c r="BD398" s="25" t="n">
        <f aca="false">AN398-AY398-AI398</f>
        <v>44373.9787641866</v>
      </c>
      <c r="BE398" s="25" t="n">
        <f aca="false">AZ398/Z398</f>
        <v>21593.2304020608</v>
      </c>
      <c r="BF398" s="25" t="n">
        <f aca="false">BA398/AA398</f>
        <v>22379.5012555652</v>
      </c>
      <c r="BG398" s="25" t="n">
        <f aca="false">BB398/AB398</f>
        <v>20863.4121357952</v>
      </c>
      <c r="BH398" s="25" t="n">
        <f aca="false">BC398/AC398</f>
        <v>19296.3414158062</v>
      </c>
      <c r="BI398" s="25" t="n">
        <f aca="false">BD398/AD398</f>
        <v>19700.4857548991</v>
      </c>
      <c r="BJ398" s="25" t="n">
        <f aca="false">E398*AD398</f>
        <v>60292.503894554</v>
      </c>
      <c r="BK398" s="25" t="n">
        <f aca="false">0.2*C398*AD398</f>
        <v>35286.0731457091</v>
      </c>
      <c r="BL398" s="25" t="n">
        <f aca="false">BJ398+BK398</f>
        <v>95578.5770402631</v>
      </c>
      <c r="BM398" s="25" t="n">
        <f aca="false">BK398*Datos!$D$6</f>
        <v>17643.0365728545</v>
      </c>
      <c r="BN398" s="25" t="n">
        <f aca="false">BL398-BM398</f>
        <v>77935.5404674086</v>
      </c>
      <c r="BO398" s="25" t="n">
        <f aca="false">BN398/AD398</f>
        <v>34600.6386521669</v>
      </c>
      <c r="BP398" s="25" t="n">
        <f aca="false">-(C398+E398)</f>
        <v>-105096.627590055</v>
      </c>
      <c r="BQ398" s="25" t="n">
        <f aca="false">BE398</f>
        <v>21593.2304020608</v>
      </c>
      <c r="BR398" s="25" t="n">
        <f aca="false">BF398</f>
        <v>22379.5012555652</v>
      </c>
      <c r="BS398" s="25" t="n">
        <f aca="false">BG398</f>
        <v>20863.4121357952</v>
      </c>
      <c r="BT398" s="25" t="n">
        <f aca="false">BH398</f>
        <v>19296.3414158062</v>
      </c>
      <c r="BU398" s="25" t="n">
        <f aca="false">BI398+BO398</f>
        <v>54301.124407066</v>
      </c>
      <c r="BV398" s="27" t="n">
        <f aca="false">IFERROR(IRR(BP398:BU398,0.1),NA())*100</f>
        <v>8.55886755637806</v>
      </c>
    </row>
    <row r="399" customFormat="false" ht="15" hidden="false" customHeight="true" outlineLevel="0" collapsed="false">
      <c r="A399" s="23" t="n">
        <v>398</v>
      </c>
      <c r="B399" s="24" t="n">
        <f aca="true">RAND()</f>
        <v>0.290595179691832</v>
      </c>
      <c r="C399" s="25" t="n">
        <f aca="false">IF(B399&lt;=(Datos!$D$14-Datos!$C$14)/(Datos!$E$14-Datos!$C$14),Datos!$C$14+SQRT((Datos!$E$14-Datos!$C$14)*(Datos!$D$14-Datos!$C$14)*B399),Datos!$E$14-SQRT((Datos!$E$14-Datos!$C$14)*(Datos!$E$14-Datos!$D$14)*(1-B399)))</f>
        <v>70823.1978385259</v>
      </c>
      <c r="D399" s="24" t="n">
        <f aca="true">RAND()</f>
        <v>0.542514338355001</v>
      </c>
      <c r="E399" s="25" t="n">
        <f aca="false">IF(D399&lt;=(Datos!$D$15-Datos!$C$15)/(Datos!$E$15-Datos!$C$15),Datos!$C$15+SQRT((Datos!$E$15-Datos!$C$15)*(Datos!$D$15-Datos!$C$15)*D399),Datos!$E$15-SQRT((Datos!$E$15-Datos!$C$15)*(Datos!$E$15-Datos!$D$15)*(1-D399)))</f>
        <v>31716.1090514934</v>
      </c>
      <c r="F399" s="24" t="n">
        <f aca="true">RAND()</f>
        <v>0.638999044141273</v>
      </c>
      <c r="G399" s="25" t="n">
        <f aca="false">IF(F399&lt;=(Datos!$D$19-Datos!$C$19)/(Datos!$E$19-Datos!$C$19),Datos!$C$19+SQRT((Datos!$E$19-Datos!$C$19)*(Datos!$D$19-Datos!$C$19)*F399),Datos!$E$19-SQRT((Datos!$E$19-Datos!$C$19)*(Datos!$E$19-Datos!$D$19)*(1-F399)))</f>
        <v>39790.2940007536</v>
      </c>
      <c r="H399" s="24" t="n">
        <f aca="true">RAND()</f>
        <v>0.10359094933284</v>
      </c>
      <c r="I399" s="25" t="n">
        <f aca="false">IF(H399&lt;=(Datos!$D$19-Datos!$C$19)/(Datos!$E$19-Datos!$C$19),Datos!$C$19+SQRT((Datos!$E$19-Datos!$C$19)*(Datos!$D$19-Datos!$C$19)*H399),Datos!$E$19-SQRT((Datos!$E$19-Datos!$C$19)*(Datos!$E$19-Datos!$D$19)*(1-H399)))</f>
        <v>33941.9084717845</v>
      </c>
      <c r="J399" s="24" t="n">
        <f aca="true">RAND()</f>
        <v>0.263469879121359</v>
      </c>
      <c r="K399" s="25" t="n">
        <f aca="false">IF(J399&lt;=(Datos!$D$19-Datos!$C$19)/(Datos!$E$19-Datos!$C$19),Datos!$C$19+SQRT((Datos!$E$19-Datos!$C$19)*(Datos!$D$19-Datos!$C$19)*J399),Datos!$E$19-SQRT((Datos!$E$19-Datos!$C$19)*(Datos!$E$19-Datos!$D$19)*(1-J399)))</f>
        <v>36286.5317837584</v>
      </c>
      <c r="L399" s="24" t="n">
        <f aca="true">RAND()</f>
        <v>0.463584136461554</v>
      </c>
      <c r="M399" s="25" t="n">
        <f aca="false">IF(L399&lt;=(Datos!$D$19-Datos!$C$19)/(Datos!$E$19-Datos!$C$19),Datos!$C$19+SQRT((Datos!$E$19-Datos!$C$19)*(Datos!$D$19-Datos!$C$19)*L399),Datos!$E$19-SQRT((Datos!$E$19-Datos!$C$19)*(Datos!$E$19-Datos!$D$19)*(1-L399)))</f>
        <v>38338.922020815</v>
      </c>
      <c r="N399" s="24" t="n">
        <f aca="true">RAND()</f>
        <v>0.868181795113987</v>
      </c>
      <c r="O399" s="25" t="n">
        <f aca="false">IF(N399&lt;=(Datos!$D$19-Datos!$C$19)/(Datos!$E$19-Datos!$C$19),Datos!$C$19+SQRT((Datos!$E$19-Datos!$C$19)*(Datos!$D$19-Datos!$C$19)*N399),Datos!$E$19-SQRT((Datos!$E$19-Datos!$C$19)*(Datos!$E$19-Datos!$D$19)*(1-N399)))</f>
        <v>41855.740887514</v>
      </c>
      <c r="P399" s="24" t="n">
        <f aca="true">RAND()</f>
        <v>0.866201794994822</v>
      </c>
      <c r="Q399" s="26" t="n">
        <f aca="false">IF(P399&lt;=(Datos!$D$23-Datos!$C$23)/(Datos!$E$23-Datos!$C$23),Datos!$C$23+SQRT((Datos!$E$23-Datos!$C$23)*(Datos!$D$23-Datos!$C$23)*P399),Datos!$E$23-SQRT((Datos!$E$23-Datos!$C$23)*(Datos!$E$23-Datos!$D$23)*(1-P399)))</f>
        <v>0.16448108351046</v>
      </c>
      <c r="R399" s="24" t="n">
        <f aca="true">RAND()</f>
        <v>0.193275532669514</v>
      </c>
      <c r="S399" s="26" t="n">
        <f aca="false">IF(R399&lt;=(Datos!$D$24-Datos!$C$24)/(Datos!$E$24-Datos!$C$24),Datos!$C$24+SQRT((Datos!$E$24-Datos!$C$24)*(Datos!$D$24-Datos!$C$24)*R399),Datos!$E$24-SQRT((Datos!$E$24-Datos!$C$24)*(Datos!$E$24-Datos!$D$24)*(1-R399)))</f>
        <v>0.138651969300991</v>
      </c>
      <c r="T399" s="24" t="n">
        <f aca="true">RAND()</f>
        <v>0.158196010263808</v>
      </c>
      <c r="U399" s="26" t="n">
        <f aca="false">IF(T399&lt;=(Datos!$D$25-Datos!$C$25)/(Datos!$E$25-Datos!$C$25),Datos!$C$25+SQRT((Datos!$E$25-Datos!$C$25)*(Datos!$D$25-Datos!$C$25)*T399),Datos!$E$25-SQRT((Datos!$E$25-Datos!$C$25)*(Datos!$E$25-Datos!$D$25)*(1-T399)))</f>
        <v>0.168226673354016</v>
      </c>
      <c r="V399" s="24" t="n">
        <f aca="true">RAND()</f>
        <v>0.306988967600851</v>
      </c>
      <c r="W399" s="26" t="n">
        <f aca="false">IF(V399&lt;=(Datos!$D$26-Datos!$C$26)/(Datos!$E$26-Datos!$C$26),Datos!$C$26+SQRT((Datos!$E$26-Datos!$C$26)*(Datos!$D$26-Datos!$C$26)*V399),Datos!$E$26-SQRT((Datos!$E$26-Datos!$C$26)*(Datos!$E$26-Datos!$D$26)*(1-V399)))</f>
        <v>0.200750242504181</v>
      </c>
      <c r="X399" s="24" t="n">
        <f aca="true">RAND()</f>
        <v>0.0958508808709274</v>
      </c>
      <c r="Y399" s="26" t="n">
        <f aca="false">IF(X399&lt;=(Datos!$D$27-Datos!$C$27)/(Datos!$E$27-Datos!$C$27),Datos!$C$27+SQRT((Datos!$E$27-Datos!$C$27)*(Datos!$D$27-Datos!$C$27)*X399),Datos!$E$27-SQRT((Datos!$E$27-Datos!$C$27)*(Datos!$E$27-Datos!$D$27)*(1-X399)))</f>
        <v>0.206087180559424</v>
      </c>
      <c r="Z399" s="24" t="n">
        <f aca="false">(1+Q399)</f>
        <v>1.16448108351046</v>
      </c>
      <c r="AA399" s="24" t="n">
        <f aca="false">Z399*(1+S399)</f>
        <v>1.32593867895294</v>
      </c>
      <c r="AB399" s="24" t="n">
        <f aca="false">AA399*(1+U399)</f>
        <v>1.54899693198461</v>
      </c>
      <c r="AC399" s="24" t="n">
        <f aca="false">AB399*(1+W399)</f>
        <v>1.85995844171875</v>
      </c>
      <c r="AD399" s="24" t="n">
        <f aca="false">AC399*(1+Y399)</f>
        <v>2.24327203293027</v>
      </c>
      <c r="AE399" s="23" t="n">
        <f aca="false">E399*Q399</f>
        <v>5216.69998152554</v>
      </c>
      <c r="AF399" s="23" t="n">
        <f aca="false">AE399*(1+S399)</f>
        <v>5940.0057072165</v>
      </c>
      <c r="AG399" s="23" t="n">
        <f aca="false">AF399*(1+U399)</f>
        <v>6939.2731070454</v>
      </c>
      <c r="AH399" s="23" t="n">
        <f aca="false">AG399*(1+W399)</f>
        <v>8332.3338660875</v>
      </c>
      <c r="AI399" s="23" t="n">
        <f aca="false">AH399*(1+Y399)</f>
        <v>10049.5210600293</v>
      </c>
      <c r="AJ399" s="25" t="n">
        <f aca="false">G399*Z399</f>
        <v>46335.0446711972</v>
      </c>
      <c r="AK399" s="25" t="n">
        <f aca="false">I399*AA399</f>
        <v>45004.8892802194</v>
      </c>
      <c r="AL399" s="25" t="n">
        <f aca="false">K399*AB399</f>
        <v>56207.7264054037</v>
      </c>
      <c r="AM399" s="25" t="n">
        <f aca="false">M399*AC399</f>
        <v>71308.8016590117</v>
      </c>
      <c r="AN399" s="25" t="n">
        <f aca="false">O399*AD399</f>
        <v>93893.8129505361</v>
      </c>
      <c r="AO399" s="25" t="n">
        <f aca="false">C399/Datos!$D$8</f>
        <v>14164.6395677052</v>
      </c>
      <c r="AP399" s="25" t="n">
        <f aca="false">AJ399-AO399</f>
        <v>32170.4051034921</v>
      </c>
      <c r="AQ399" s="25" t="n">
        <f aca="false">AK399-AO399</f>
        <v>30840.2497125142</v>
      </c>
      <c r="AR399" s="25" t="n">
        <f aca="false">AL399-AO399</f>
        <v>42043.0868376985</v>
      </c>
      <c r="AS399" s="25" t="n">
        <f aca="false">AM399-AO399</f>
        <v>57144.1620913065</v>
      </c>
      <c r="AT399" s="25" t="n">
        <f aca="false">AN399-AO399</f>
        <v>79729.1733828309</v>
      </c>
      <c r="AU399" s="25" t="n">
        <f aca="false">AP399*Datos!$D$6</f>
        <v>16085.202551746</v>
      </c>
      <c r="AV399" s="25" t="n">
        <f aca="false">AQ399*Datos!$D$6</f>
        <v>15420.1248562571</v>
      </c>
      <c r="AW399" s="25" t="n">
        <f aca="false">AR399*Datos!$D$6</f>
        <v>21021.5434188492</v>
      </c>
      <c r="AX399" s="25" t="n">
        <f aca="false">AS399*Datos!$D$6</f>
        <v>28572.0810456533</v>
      </c>
      <c r="AY399" s="25" t="n">
        <f aca="false">AT399*Datos!$D$6</f>
        <v>39864.5866914155</v>
      </c>
      <c r="AZ399" s="25" t="n">
        <f aca="false">AJ399-AU399-AE399</f>
        <v>25033.1421379257</v>
      </c>
      <c r="BA399" s="25" t="n">
        <f aca="false">AK399-AV399-AF399</f>
        <v>23644.7587167458</v>
      </c>
      <c r="BB399" s="25" t="n">
        <f aca="false">AL399-AW399-AG399</f>
        <v>28246.909879509</v>
      </c>
      <c r="BC399" s="25" t="n">
        <f aca="false">AM399-AX399-AH399</f>
        <v>34404.386747271</v>
      </c>
      <c r="BD399" s="25" t="n">
        <f aca="false">AN399-AY399-AI399</f>
        <v>43979.7051990914</v>
      </c>
      <c r="BE399" s="25" t="n">
        <f aca="false">AZ399/Z399</f>
        <v>21497.2510008153</v>
      </c>
      <c r="BF399" s="25" t="n">
        <f aca="false">BA399/AA399</f>
        <v>17832.4677393207</v>
      </c>
      <c r="BG399" s="25" t="n">
        <f aca="false">BB399/AB399</f>
        <v>18235.6138325713</v>
      </c>
      <c r="BH399" s="25" t="n">
        <f aca="false">BC399/AC399</f>
        <v>18497.3954124903</v>
      </c>
      <c r="BI399" s="25" t="n">
        <f aca="false">BD399/AD399</f>
        <v>19605.1591396354</v>
      </c>
      <c r="BJ399" s="25" t="n">
        <f aca="false">E399*AD399</f>
        <v>71147.8604285816</v>
      </c>
      <c r="BK399" s="25" t="n">
        <f aca="false">0.2*C399*AD399</f>
        <v>31775.1397987705</v>
      </c>
      <c r="BL399" s="25" t="n">
        <f aca="false">BJ399+BK399</f>
        <v>102923.000227352</v>
      </c>
      <c r="BM399" s="25" t="n">
        <f aca="false">BK399*Datos!$D$6</f>
        <v>15887.5698993852</v>
      </c>
      <c r="BN399" s="25" t="n">
        <f aca="false">BL399-BM399</f>
        <v>87035.4303279668</v>
      </c>
      <c r="BO399" s="25" t="n">
        <f aca="false">BN399/AD399</f>
        <v>38798.428835346</v>
      </c>
      <c r="BP399" s="25" t="n">
        <f aca="false">-(C399+E399)</f>
        <v>-102539.306890019</v>
      </c>
      <c r="BQ399" s="25" t="n">
        <f aca="false">BE399</f>
        <v>21497.2510008153</v>
      </c>
      <c r="BR399" s="25" t="n">
        <f aca="false">BF399</f>
        <v>17832.4677393207</v>
      </c>
      <c r="BS399" s="25" t="n">
        <f aca="false">BG399</f>
        <v>18235.6138325713</v>
      </c>
      <c r="BT399" s="25" t="n">
        <f aca="false">BH399</f>
        <v>18497.3954124903</v>
      </c>
      <c r="BU399" s="25" t="n">
        <f aca="false">BI399+BO399</f>
        <v>58403.5879749814</v>
      </c>
      <c r="BV399" s="27" t="n">
        <f aca="false">IFERROR(IRR(BP399:BU399,0.1),NA())*100</f>
        <v>8.14824015394351</v>
      </c>
    </row>
    <row r="400" customFormat="false" ht="15" hidden="false" customHeight="true" outlineLevel="0" collapsed="false">
      <c r="A400" s="23" t="n">
        <v>399</v>
      </c>
      <c r="B400" s="24" t="n">
        <f aca="true">RAND()</f>
        <v>0.0490714979262381</v>
      </c>
      <c r="C400" s="25" t="n">
        <f aca="false">IF(B400&lt;=(Datos!$D$14-Datos!$C$14)/(Datos!$E$14-Datos!$C$14),Datos!$C$14+SQRT((Datos!$E$14-Datos!$C$14)*(Datos!$D$14-Datos!$C$14)*B400),Datos!$E$14-SQRT((Datos!$E$14-Datos!$C$14)*(Datos!$E$14-Datos!$D$14)*(1-B400)))</f>
        <v>64430.4174939271</v>
      </c>
      <c r="D400" s="24" t="n">
        <f aca="true">RAND()</f>
        <v>0.61368153813769</v>
      </c>
      <c r="E400" s="25" t="n">
        <f aca="false">IF(D400&lt;=(Datos!$D$15-Datos!$C$15)/(Datos!$E$15-Datos!$C$15),Datos!$C$15+SQRT((Datos!$E$15-Datos!$C$15)*(Datos!$D$15-Datos!$C$15)*D400),Datos!$E$15-SQRT((Datos!$E$15-Datos!$C$15)*(Datos!$E$15-Datos!$D$15)*(1-D400)))</f>
        <v>32387.6567812962</v>
      </c>
      <c r="F400" s="24" t="n">
        <f aca="true">RAND()</f>
        <v>0.609750787258483</v>
      </c>
      <c r="G400" s="25" t="n">
        <f aca="false">IF(F400&lt;=(Datos!$D$19-Datos!$C$19)/(Datos!$E$19-Datos!$C$19),Datos!$C$19+SQRT((Datos!$E$19-Datos!$C$19)*(Datos!$D$19-Datos!$C$19)*F400),Datos!$E$19-SQRT((Datos!$E$19-Datos!$C$19)*(Datos!$E$19-Datos!$D$19)*(1-F400)))</f>
        <v>39563.6090514393</v>
      </c>
      <c r="H400" s="24" t="n">
        <f aca="true">RAND()</f>
        <v>0.484366162799408</v>
      </c>
      <c r="I400" s="25" t="n">
        <f aca="false">IF(H400&lt;=(Datos!$D$19-Datos!$C$19)/(Datos!$E$19-Datos!$C$19),Datos!$C$19+SQRT((Datos!$E$19-Datos!$C$19)*(Datos!$D$19-Datos!$C$19)*H400),Datos!$E$19-SQRT((Datos!$E$19-Datos!$C$19)*(Datos!$E$19-Datos!$D$19)*(1-H400)))</f>
        <v>38523.7858032632</v>
      </c>
      <c r="J400" s="24" t="n">
        <f aca="true">RAND()</f>
        <v>0.817178737316376</v>
      </c>
      <c r="K400" s="25" t="n">
        <f aca="false">IF(J400&lt;=(Datos!$D$19-Datos!$C$19)/(Datos!$E$19-Datos!$C$19),Datos!$C$19+SQRT((Datos!$E$19-Datos!$C$19)*(Datos!$D$19-Datos!$C$19)*J400),Datos!$E$19-SQRT((Datos!$E$19-Datos!$C$19)*(Datos!$E$19-Datos!$D$19)*(1-J400)))</f>
        <v>41297.0829470171</v>
      </c>
      <c r="L400" s="24" t="n">
        <f aca="true">RAND()</f>
        <v>0.763231494301904</v>
      </c>
      <c r="M400" s="25" t="n">
        <f aca="false">IF(L400&lt;=(Datos!$D$19-Datos!$C$19)/(Datos!$E$19-Datos!$C$19),Datos!$C$19+SQRT((Datos!$E$19-Datos!$C$19)*(Datos!$D$19-Datos!$C$19)*L400),Datos!$E$19-SQRT((Datos!$E$19-Datos!$C$19)*(Datos!$E$19-Datos!$D$19)*(1-L400)))</f>
        <v>40786.0187556947</v>
      </c>
      <c r="N400" s="24" t="n">
        <f aca="true">RAND()</f>
        <v>0.979979437157756</v>
      </c>
      <c r="O400" s="25" t="n">
        <f aca="false">IF(N400&lt;=(Datos!$D$19-Datos!$C$19)/(Datos!$E$19-Datos!$C$19),Datos!$C$19+SQRT((Datos!$E$19-Datos!$C$19)*(Datos!$D$19-Datos!$C$19)*N400),Datos!$E$19-SQRT((Datos!$E$19-Datos!$C$19)*(Datos!$E$19-Datos!$D$19)*(1-N400)))</f>
        <v>43774.6256844669</v>
      </c>
      <c r="P400" s="24" t="n">
        <f aca="true">RAND()</f>
        <v>0.786856438166996</v>
      </c>
      <c r="Q400" s="26" t="n">
        <f aca="false">IF(P400&lt;=(Datos!$D$23-Datos!$C$23)/(Datos!$E$23-Datos!$C$23),Datos!$C$23+SQRT((Datos!$E$23-Datos!$C$23)*(Datos!$D$23-Datos!$C$23)*P400),Datos!$E$23-SQRT((Datos!$E$23-Datos!$C$23)*(Datos!$E$23-Datos!$D$23)*(1-P400)))</f>
        <v>0.160412799809585</v>
      </c>
      <c r="R400" s="24" t="n">
        <f aca="true">RAND()</f>
        <v>0.943274986076075</v>
      </c>
      <c r="S400" s="26" t="n">
        <f aca="false">IF(R400&lt;=(Datos!$D$24-Datos!$C$24)/(Datos!$E$24-Datos!$C$24),Datos!$C$24+SQRT((Datos!$E$24-Datos!$C$24)*(Datos!$D$24-Datos!$C$24)*R400),Datos!$E$24-SQRT((Datos!$E$24-Datos!$C$24)*(Datos!$E$24-Datos!$D$24)*(1-R400)))</f>
        <v>0.169895296883972</v>
      </c>
      <c r="T400" s="24" t="n">
        <f aca="true">RAND()</f>
        <v>0.937306441787671</v>
      </c>
      <c r="U400" s="26" t="n">
        <f aca="false">IF(T400&lt;=(Datos!$D$25-Datos!$C$25)/(Datos!$E$25-Datos!$C$25),Datos!$C$25+SQRT((Datos!$E$25-Datos!$C$25)*(Datos!$D$25-Datos!$C$25)*T400),Datos!$E$25-SQRT((Datos!$E$25-Datos!$C$25)*(Datos!$E$25-Datos!$D$25)*(1-T400)))</f>
        <v>0.206750775004004</v>
      </c>
      <c r="V400" s="24" t="n">
        <f aca="true">RAND()</f>
        <v>0.965455096076471</v>
      </c>
      <c r="W400" s="26" t="n">
        <f aca="false">IF(V400&lt;=(Datos!$D$26-Datos!$C$26)/(Datos!$E$26-Datos!$C$26),Datos!$C$26+SQRT((Datos!$E$26-Datos!$C$26)*(Datos!$D$26-Datos!$C$26)*V400),Datos!$E$26-SQRT((Datos!$E$26-Datos!$C$26)*(Datos!$E$26-Datos!$D$26)*(1-V400)))</f>
        <v>0.239004220640066</v>
      </c>
      <c r="X400" s="24" t="n">
        <f aca="true">RAND()</f>
        <v>0.32565768257888</v>
      </c>
      <c r="Y400" s="26" t="n">
        <f aca="false">IF(X400&lt;=(Datos!$D$27-Datos!$C$27)/(Datos!$E$27-Datos!$C$27),Datos!$C$27+SQRT((Datos!$E$27-Datos!$C$27)*(Datos!$D$27-Datos!$C$27)*X400),Datos!$E$27-SQRT((Datos!$E$27-Datos!$C$27)*(Datos!$E$27-Datos!$D$27)*(1-X400)))</f>
        <v>0.219652584085759</v>
      </c>
      <c r="Z400" s="24" t="n">
        <f aca="false">(1+Q400)</f>
        <v>1.16041279980958</v>
      </c>
      <c r="AA400" s="24" t="n">
        <f aca="false">Z400*(1+S400)</f>
        <v>1.3575614769412</v>
      </c>
      <c r="AB400" s="24" t="n">
        <f aca="false">AA400*(1+U400)</f>
        <v>1.63823836441437</v>
      </c>
      <c r="AC400" s="24" t="n">
        <f aca="false">AB400*(1+W400)</f>
        <v>2.02978424792388</v>
      </c>
      <c r="AD400" s="24" t="n">
        <f aca="false">AC400*(1+Y400)</f>
        <v>2.47563160311693</v>
      </c>
      <c r="AE400" s="23" t="n">
        <f aca="false">E400*Q400</f>
        <v>5195.3947035596</v>
      </c>
      <c r="AF400" s="23" t="n">
        <f aca="false">AE400*(1+S400)</f>
        <v>6078.06782915027</v>
      </c>
      <c r="AG400" s="23" t="n">
        <f aca="false">AF400*(1+U400)</f>
        <v>7334.71306335399</v>
      </c>
      <c r="AH400" s="23" t="n">
        <f aca="false">AG400*(1+W400)</f>
        <v>9087.74044267942</v>
      </c>
      <c r="AI400" s="23" t="n">
        <f aca="false">AH400*(1+Y400)</f>
        <v>11083.8861144146</v>
      </c>
      <c r="AJ400" s="25" t="n">
        <f aca="false">G400*Z400</f>
        <v>45910.1183499525</v>
      </c>
      <c r="AK400" s="25" t="n">
        <f aca="false">I400*AA400</f>
        <v>52298.4075524442</v>
      </c>
      <c r="AL400" s="25" t="n">
        <f aca="false">K400*AB400</f>
        <v>67654.4656222057</v>
      </c>
      <c r="AM400" s="25" t="n">
        <f aca="false">M400*AC400</f>
        <v>82786.8184058369</v>
      </c>
      <c r="AN400" s="25" t="n">
        <f aca="false">O400*AD400</f>
        <v>108369.84675908</v>
      </c>
      <c r="AO400" s="25" t="n">
        <f aca="false">C400/Datos!$D$8</f>
        <v>12886.0834987854</v>
      </c>
      <c r="AP400" s="25" t="n">
        <f aca="false">AJ400-AO400</f>
        <v>33024.0348511671</v>
      </c>
      <c r="AQ400" s="25" t="n">
        <f aca="false">AK400-AO400</f>
        <v>39412.3240536588</v>
      </c>
      <c r="AR400" s="25" t="n">
        <f aca="false">AL400-AO400</f>
        <v>54768.3821234203</v>
      </c>
      <c r="AS400" s="25" t="n">
        <f aca="false">AM400-AO400</f>
        <v>69900.7349070515</v>
      </c>
      <c r="AT400" s="25" t="n">
        <f aca="false">AN400-AO400</f>
        <v>95483.7632602948</v>
      </c>
      <c r="AU400" s="25" t="n">
        <f aca="false">AP400*Datos!$D$6</f>
        <v>16512.0174255836</v>
      </c>
      <c r="AV400" s="25" t="n">
        <f aca="false">AQ400*Datos!$D$6</f>
        <v>19706.1620268294</v>
      </c>
      <c r="AW400" s="25" t="n">
        <f aca="false">AR400*Datos!$D$6</f>
        <v>27384.1910617101</v>
      </c>
      <c r="AX400" s="25" t="n">
        <f aca="false">AS400*Datos!$D$6</f>
        <v>34950.3674535258</v>
      </c>
      <c r="AY400" s="25" t="n">
        <f aca="false">AT400*Datos!$D$6</f>
        <v>47741.8816301474</v>
      </c>
      <c r="AZ400" s="25" t="n">
        <f aca="false">AJ400-AU400-AE400</f>
        <v>24202.7062208094</v>
      </c>
      <c r="BA400" s="25" t="n">
        <f aca="false">AK400-AV400-AF400</f>
        <v>26514.1776964645</v>
      </c>
      <c r="BB400" s="25" t="n">
        <f aca="false">AL400-AW400-AG400</f>
        <v>32935.5614971416</v>
      </c>
      <c r="BC400" s="25" t="n">
        <f aca="false">AM400-AX400-AH400</f>
        <v>38748.7105096318</v>
      </c>
      <c r="BD400" s="25" t="n">
        <f aca="false">AN400-AY400-AI400</f>
        <v>49544.0790145182</v>
      </c>
      <c r="BE400" s="25" t="n">
        <f aca="false">AZ400/Z400</f>
        <v>20856.9797099626</v>
      </c>
      <c r="BF400" s="25" t="n">
        <f aca="false">BA400/AA400</f>
        <v>19530.7381262801</v>
      </c>
      <c r="BG400" s="25" t="n">
        <f aca="false">BB400/AB400</f>
        <v>20104.2547974484</v>
      </c>
      <c r="BH400" s="25" t="n">
        <f aca="false">BC400/AC400</f>
        <v>19090.0636603447</v>
      </c>
      <c r="BI400" s="25" t="n">
        <f aca="false">BD400/AD400</f>
        <v>20012.7025976482</v>
      </c>
      <c r="BJ400" s="25" t="n">
        <f aca="false">E400*AD400</f>
        <v>80179.906678681</v>
      </c>
      <c r="BK400" s="25" t="n">
        <f aca="false">0.2*C400*AD400</f>
        <v>31901.1955499967</v>
      </c>
      <c r="BL400" s="25" t="n">
        <f aca="false">BJ400+BK400</f>
        <v>112081.102228678</v>
      </c>
      <c r="BM400" s="25" t="n">
        <f aca="false">BK400*Datos!$D$6</f>
        <v>15950.5977749984</v>
      </c>
      <c r="BN400" s="25" t="n">
        <f aca="false">BL400-BM400</f>
        <v>96130.5044536794</v>
      </c>
      <c r="BO400" s="25" t="n">
        <f aca="false">BN400/AD400</f>
        <v>38830.6985306889</v>
      </c>
      <c r="BP400" s="25" t="n">
        <f aca="false">-(C400+E400)</f>
        <v>-96818.0742752233</v>
      </c>
      <c r="BQ400" s="25" t="n">
        <f aca="false">BE400</f>
        <v>20856.9797099626</v>
      </c>
      <c r="BR400" s="25" t="n">
        <f aca="false">BF400</f>
        <v>19530.7381262801</v>
      </c>
      <c r="BS400" s="25" t="n">
        <f aca="false">BG400</f>
        <v>20104.2547974484</v>
      </c>
      <c r="BT400" s="25" t="n">
        <f aca="false">BH400</f>
        <v>19090.0636603447</v>
      </c>
      <c r="BU400" s="25" t="n">
        <f aca="false">BI400+BO400</f>
        <v>58843.4011283371</v>
      </c>
      <c r="BV400" s="27" t="n">
        <f aca="false">IFERROR(IRR(BP400:BU400,0.1),NA())*100</f>
        <v>11.0067935820832</v>
      </c>
    </row>
    <row r="401" customFormat="false" ht="15" hidden="false" customHeight="true" outlineLevel="0" collapsed="false">
      <c r="A401" s="23" t="n">
        <v>400</v>
      </c>
      <c r="B401" s="24" t="n">
        <f aca="true">RAND()</f>
        <v>0.410575985430054</v>
      </c>
      <c r="C401" s="25" t="n">
        <f aca="false">IF(B401&lt;=(Datos!$D$14-Datos!$C$14)/(Datos!$E$14-Datos!$C$14),Datos!$C$14+SQRT((Datos!$E$14-Datos!$C$14)*(Datos!$D$14-Datos!$C$14)*B401),Datos!$E$14-SQRT((Datos!$E$14-Datos!$C$14)*(Datos!$E$14-Datos!$D$14)*(1-B401)))</f>
        <v>73404.7218949691</v>
      </c>
      <c r="D401" s="24" t="n">
        <f aca="true">RAND()</f>
        <v>0.486563259831996</v>
      </c>
      <c r="E401" s="25" t="n">
        <f aca="false">IF(D401&lt;=(Datos!$D$15-Datos!$C$15)/(Datos!$E$15-Datos!$C$15),Datos!$C$15+SQRT((Datos!$E$15-Datos!$C$15)*(Datos!$D$15-Datos!$C$15)*D401),Datos!$E$15-SQRT((Datos!$E$15-Datos!$C$15)*(Datos!$E$15-Datos!$D$15)*(1-D401)))</f>
        <v>31224.1518344265</v>
      </c>
      <c r="F401" s="24" t="n">
        <f aca="true">RAND()</f>
        <v>0.27047569172295</v>
      </c>
      <c r="G401" s="25" t="n">
        <f aca="false">IF(F401&lt;=(Datos!$D$19-Datos!$C$19)/(Datos!$E$19-Datos!$C$19),Datos!$C$19+SQRT((Datos!$E$19-Datos!$C$19)*(Datos!$D$19-Datos!$C$19)*F401),Datos!$E$19-SQRT((Datos!$E$19-Datos!$C$19)*(Datos!$E$19-Datos!$D$19)*(1-F401)))</f>
        <v>36369.5646443413</v>
      </c>
      <c r="H401" s="24" t="n">
        <f aca="true">RAND()</f>
        <v>0.380529451871226</v>
      </c>
      <c r="I401" s="25" t="n">
        <f aca="false">IF(H401&lt;=(Datos!$D$19-Datos!$C$19)/(Datos!$E$19-Datos!$C$19),Datos!$C$19+SQRT((Datos!$E$19-Datos!$C$19)*(Datos!$D$19-Datos!$C$19)*H401),Datos!$E$19-SQRT((Datos!$E$19-Datos!$C$19)*(Datos!$E$19-Datos!$D$19)*(1-H401)))</f>
        <v>37555.0921755253</v>
      </c>
      <c r="J401" s="24" t="n">
        <f aca="true">RAND()</f>
        <v>0.219087379641103</v>
      </c>
      <c r="K401" s="25" t="n">
        <f aca="false">IF(J401&lt;=(Datos!$D$19-Datos!$C$19)/(Datos!$E$19-Datos!$C$19),Datos!$C$19+SQRT((Datos!$E$19-Datos!$C$19)*(Datos!$D$19-Datos!$C$19)*J401),Datos!$E$19-SQRT((Datos!$E$19-Datos!$C$19)*(Datos!$E$19-Datos!$D$19)*(1-J401)))</f>
        <v>35732.6352531942</v>
      </c>
      <c r="L401" s="24" t="n">
        <f aca="true">RAND()</f>
        <v>0.000365274602209608</v>
      </c>
      <c r="M401" s="25" t="n">
        <f aca="false">IF(L401&lt;=(Datos!$D$19-Datos!$C$19)/(Datos!$E$19-Datos!$C$19),Datos!$C$19+SQRT((Datos!$E$19-Datos!$C$19)*(Datos!$D$19-Datos!$C$19)*L401),Datos!$E$19-SQRT((Datos!$E$19-Datos!$C$19)*(Datos!$E$19-Datos!$D$19)*(1-L401)))</f>
        <v>30234.0751809386</v>
      </c>
      <c r="N401" s="24" t="n">
        <f aca="true">RAND()</f>
        <v>0.72928993330647</v>
      </c>
      <c r="O401" s="25" t="n">
        <f aca="false">IF(N401&lt;=(Datos!$D$19-Datos!$C$19)/(Datos!$E$19-Datos!$C$19),Datos!$C$19+SQRT((Datos!$E$19-Datos!$C$19)*(Datos!$D$19-Datos!$C$19)*N401),Datos!$E$19-SQRT((Datos!$E$19-Datos!$C$19)*(Datos!$E$19-Datos!$D$19)*(1-N401)))</f>
        <v>40494.086662838</v>
      </c>
      <c r="P401" s="24" t="n">
        <f aca="true">RAND()</f>
        <v>0.663268062028111</v>
      </c>
      <c r="Q401" s="26" t="n">
        <f aca="false">IF(P401&lt;=(Datos!$D$23-Datos!$C$23)/(Datos!$E$23-Datos!$C$23),Datos!$C$23+SQRT((Datos!$E$23-Datos!$C$23)*(Datos!$D$23-Datos!$C$23)*P401),Datos!$E$23-SQRT((Datos!$E$23-Datos!$C$23)*(Datos!$E$23-Datos!$D$23)*(1-P401)))</f>
        <v>0.155380546546493</v>
      </c>
      <c r="R401" s="24" t="n">
        <f aca="true">RAND()</f>
        <v>0.772390304238549</v>
      </c>
      <c r="S401" s="26" t="n">
        <f aca="false">IF(R401&lt;=(Datos!$D$24-Datos!$C$24)/(Datos!$E$24-Datos!$C$24),Datos!$C$24+SQRT((Datos!$E$24-Datos!$C$24)*(Datos!$D$24-Datos!$C$24)*R401),Datos!$E$24-SQRT((Datos!$E$24-Datos!$C$24)*(Datos!$E$24-Datos!$D$24)*(1-R401)))</f>
        <v>0.159759015528621</v>
      </c>
      <c r="T401" s="24" t="n">
        <f aca="true">RAND()</f>
        <v>0.635048870953701</v>
      </c>
      <c r="U401" s="26" t="n">
        <f aca="false">IF(T401&lt;=(Datos!$D$25-Datos!$C$25)/(Datos!$E$25-Datos!$C$25),Datos!$C$25+SQRT((Datos!$E$25-Datos!$C$25)*(Datos!$D$25-Datos!$C$25)*T401),Datos!$E$25-SQRT((Datos!$E$25-Datos!$C$25)*(Datos!$E$25-Datos!$D$25)*(1-T401)))</f>
        <v>0.188033405540633</v>
      </c>
      <c r="V401" s="24" t="n">
        <f aca="true">RAND()</f>
        <v>0.810870741731709</v>
      </c>
      <c r="W401" s="26" t="n">
        <f aca="false">IF(V401&lt;=(Datos!$D$26-Datos!$C$26)/(Datos!$E$26-Datos!$C$26),Datos!$C$26+SQRT((Datos!$E$26-Datos!$C$26)*(Datos!$D$26-Datos!$C$26)*V401),Datos!$E$26-SQRT((Datos!$E$26-Datos!$C$26)*(Datos!$E$26-Datos!$D$26)*(1-V401)))</f>
        <v>0.22427156429281</v>
      </c>
      <c r="X401" s="24" t="n">
        <f aca="true">RAND()</f>
        <v>0.612833730951321</v>
      </c>
      <c r="Y401" s="26" t="n">
        <f aca="false">IF(X401&lt;=(Datos!$D$27-Datos!$C$27)/(Datos!$E$27-Datos!$C$27),Datos!$C$27+SQRT((Datos!$E$27-Datos!$C$27)*(Datos!$D$27-Datos!$C$27)*X401),Datos!$E$27-SQRT((Datos!$E$27-Datos!$C$27)*(Datos!$E$27-Datos!$D$27)*(1-X401)))</f>
        <v>0.234275850441338</v>
      </c>
      <c r="Z401" s="24" t="n">
        <f aca="false">(1+Q401)</f>
        <v>1.15538054654649</v>
      </c>
      <c r="AA401" s="24" t="n">
        <f aca="false">Z401*(1+S401)</f>
        <v>1.33996300522368</v>
      </c>
      <c r="AB401" s="24" t="n">
        <f aca="false">AA401*(1+U401)</f>
        <v>1.59192081239435</v>
      </c>
      <c r="AC401" s="24" t="n">
        <f aca="false">AB401*(1+W401)</f>
        <v>1.94894338322031</v>
      </c>
      <c r="AD401" s="24" t="n">
        <f aca="false">AC401*(1+Y401)</f>
        <v>2.40553375178627</v>
      </c>
      <c r="AE401" s="23" t="n">
        <f aca="false">E401*Q401</f>
        <v>4851.62577748386</v>
      </c>
      <c r="AF401" s="23" t="n">
        <f aca="false">AE401*(1+S401)</f>
        <v>5626.71673540797</v>
      </c>
      <c r="AG401" s="23" t="n">
        <f aca="false">AF401*(1+U401)</f>
        <v>6684.7274451792</v>
      </c>
      <c r="AH401" s="23" t="n">
        <f aca="false">AG401*(1+W401)</f>
        <v>8183.92172618061</v>
      </c>
      <c r="AI401" s="23" t="n">
        <f aca="false">AH401*(1+Y401)</f>
        <v>10101.2169485269</v>
      </c>
      <c r="AJ401" s="25" t="n">
        <f aca="false">G401*Z401</f>
        <v>42020.687476437</v>
      </c>
      <c r="AK401" s="25" t="n">
        <f aca="false">I401*AA401</f>
        <v>50322.4341729692</v>
      </c>
      <c r="AL401" s="25" t="n">
        <f aca="false">K401*AB401</f>
        <v>56883.525741256</v>
      </c>
      <c r="AM401" s="25" t="n">
        <f aca="false">M401*AC401</f>
        <v>58924.5007716757</v>
      </c>
      <c r="AN401" s="25" t="n">
        <f aca="false">O401*AD401</f>
        <v>97409.8922152149</v>
      </c>
      <c r="AO401" s="25" t="n">
        <f aca="false">C401/Datos!$D$8</f>
        <v>14680.9443789938</v>
      </c>
      <c r="AP401" s="25" t="n">
        <f aca="false">AJ401-AO401</f>
        <v>27339.7430974432</v>
      </c>
      <c r="AQ401" s="25" t="n">
        <f aca="false">AK401-AO401</f>
        <v>35641.4897939754</v>
      </c>
      <c r="AR401" s="25" t="n">
        <f aca="false">AL401-AO401</f>
        <v>42202.5813622622</v>
      </c>
      <c r="AS401" s="25" t="n">
        <f aca="false">AM401-AO401</f>
        <v>44243.5563926819</v>
      </c>
      <c r="AT401" s="25" t="n">
        <f aca="false">AN401-AO401</f>
        <v>82728.9478362211</v>
      </c>
      <c r="AU401" s="25" t="n">
        <f aca="false">AP401*Datos!$D$6</f>
        <v>13669.8715487216</v>
      </c>
      <c r="AV401" s="25" t="n">
        <f aca="false">AQ401*Datos!$D$6</f>
        <v>17820.7448969877</v>
      </c>
      <c r="AW401" s="25" t="n">
        <f aca="false">AR401*Datos!$D$6</f>
        <v>21101.2906811311</v>
      </c>
      <c r="AX401" s="25" t="n">
        <f aca="false">AS401*Datos!$D$6</f>
        <v>22121.778196341</v>
      </c>
      <c r="AY401" s="25" t="n">
        <f aca="false">AT401*Datos!$D$6</f>
        <v>41364.4739181106</v>
      </c>
      <c r="AZ401" s="25" t="n">
        <f aca="false">AJ401-AU401-AE401</f>
        <v>23499.1901502316</v>
      </c>
      <c r="BA401" s="25" t="n">
        <f aca="false">AK401-AV401-AF401</f>
        <v>26874.9725405736</v>
      </c>
      <c r="BB401" s="25" t="n">
        <f aca="false">AL401-AW401-AG401</f>
        <v>29097.5076149457</v>
      </c>
      <c r="BC401" s="25" t="n">
        <f aca="false">AM401-AX401-AH401</f>
        <v>28618.8008491542</v>
      </c>
      <c r="BD401" s="25" t="n">
        <f aca="false">AN401-AY401-AI401</f>
        <v>45944.2013485775</v>
      </c>
      <c r="BE401" s="25" t="n">
        <f aca="false">AZ401/Z401</f>
        <v>20338.9179612485</v>
      </c>
      <c r="BF401" s="25" t="n">
        <f aca="false">BA401/AA401</f>
        <v>20056.5033779327</v>
      </c>
      <c r="BG401" s="25" t="n">
        <f aca="false">BB401/AB401</f>
        <v>18278.238080939</v>
      </c>
      <c r="BH401" s="25" t="n">
        <f aca="false">BC401/AC401</f>
        <v>14684.264866569</v>
      </c>
      <c r="BI401" s="25" t="n">
        <f aca="false">BD401/AD401</f>
        <v>19099.3792186291</v>
      </c>
      <c r="BJ401" s="25" t="n">
        <f aca="false">E401*AD401</f>
        <v>75110.751108612</v>
      </c>
      <c r="BK401" s="25" t="n">
        <f aca="false">0.2*C401*AD401</f>
        <v>35315.5072117666</v>
      </c>
      <c r="BL401" s="25" t="n">
        <f aca="false">BJ401+BK401</f>
        <v>110426.258320379</v>
      </c>
      <c r="BM401" s="25" t="n">
        <f aca="false">BK401*Datos!$D$6</f>
        <v>17657.7536058833</v>
      </c>
      <c r="BN401" s="25" t="n">
        <f aca="false">BL401-BM401</f>
        <v>92768.5047144952</v>
      </c>
      <c r="BO401" s="25" t="n">
        <f aca="false">BN401/AD401</f>
        <v>38564.6240239234</v>
      </c>
      <c r="BP401" s="25" t="n">
        <f aca="false">-(C401+E401)</f>
        <v>-104628.873729396</v>
      </c>
      <c r="BQ401" s="25" t="n">
        <f aca="false">BE401</f>
        <v>20338.9179612485</v>
      </c>
      <c r="BR401" s="25" t="n">
        <f aca="false">BF401</f>
        <v>20056.5033779327</v>
      </c>
      <c r="BS401" s="25" t="n">
        <f aca="false">BG401</f>
        <v>18278.238080939</v>
      </c>
      <c r="BT401" s="25" t="n">
        <f aca="false">BH401</f>
        <v>14684.264866569</v>
      </c>
      <c r="BU401" s="25" t="n">
        <f aca="false">BI401+BO401</f>
        <v>57664.0032425524</v>
      </c>
      <c r="BV401" s="27" t="n">
        <f aca="false">IFERROR(IRR(BP401:BU401,0.1),NA())*100</f>
        <v>6.73637883900789</v>
      </c>
    </row>
    <row r="402" customFormat="false" ht="15" hidden="false" customHeight="true" outlineLevel="0" collapsed="false">
      <c r="A402" s="23" t="n">
        <v>401</v>
      </c>
      <c r="B402" s="24" t="n">
        <f aca="true">RAND()</f>
        <v>0.82665505103887</v>
      </c>
      <c r="C402" s="25" t="n">
        <f aca="false">IF(B402&lt;=(Datos!$D$14-Datos!$C$14)/(Datos!$E$14-Datos!$C$14),Datos!$C$14+SQRT((Datos!$E$14-Datos!$C$14)*(Datos!$D$14-Datos!$C$14)*B402),Datos!$E$14-SQRT((Datos!$E$14-Datos!$C$14)*(Datos!$E$14-Datos!$D$14)*(1-B402)))</f>
        <v>85577.3116669133</v>
      </c>
      <c r="D402" s="24" t="n">
        <f aca="true">RAND()</f>
        <v>0.212619662099565</v>
      </c>
      <c r="E402" s="25" t="n">
        <f aca="false">IF(D402&lt;=(Datos!$D$15-Datos!$C$15)/(Datos!$E$15-Datos!$C$15),Datos!$C$15+SQRT((Datos!$E$15-Datos!$C$15)*(Datos!$D$15-Datos!$C$15)*D402),Datos!$E$15-SQRT((Datos!$E$15-Datos!$C$15)*(Datos!$E$15-Datos!$D$15)*(1-D402)))</f>
        <v>28993.3037271747</v>
      </c>
      <c r="F402" s="24" t="n">
        <f aca="true">RAND()</f>
        <v>0.538409018798843</v>
      </c>
      <c r="G402" s="25" t="n">
        <f aca="false">IF(F402&lt;=(Datos!$D$19-Datos!$C$19)/(Datos!$E$19-Datos!$C$19),Datos!$C$19+SQRT((Datos!$E$19-Datos!$C$19)*(Datos!$D$19-Datos!$C$19)*F402),Datos!$E$19-SQRT((Datos!$E$19-Datos!$C$19)*(Datos!$E$19-Datos!$D$19)*(1-F402)))</f>
        <v>38986.7320433974</v>
      </c>
      <c r="H402" s="24" t="n">
        <f aca="true">RAND()</f>
        <v>0.770481678886368</v>
      </c>
      <c r="I402" s="25" t="n">
        <f aca="false">IF(H402&lt;=(Datos!$D$19-Datos!$C$19)/(Datos!$E$19-Datos!$C$19),Datos!$C$19+SQRT((Datos!$E$19-Datos!$C$19)*(Datos!$D$19-Datos!$C$19)*H402),Datos!$E$19-SQRT((Datos!$E$19-Datos!$C$19)*(Datos!$E$19-Datos!$D$19)*(1-H402)))</f>
        <v>40851.0393972077</v>
      </c>
      <c r="J402" s="24" t="n">
        <f aca="true">RAND()</f>
        <v>0.163745613550492</v>
      </c>
      <c r="K402" s="25" t="n">
        <f aca="false">IF(J402&lt;=(Datos!$D$19-Datos!$C$19)/(Datos!$E$19-Datos!$C$19),Datos!$C$19+SQRT((Datos!$E$19-Datos!$C$19)*(Datos!$D$19-Datos!$C$19)*J402),Datos!$E$19-SQRT((Datos!$E$19-Datos!$C$19)*(Datos!$E$19-Datos!$D$19)*(1-J402)))</f>
        <v>34955.9905198228</v>
      </c>
      <c r="L402" s="24" t="n">
        <f aca="true">RAND()</f>
        <v>0.707910676034657</v>
      </c>
      <c r="M402" s="25" t="n">
        <f aca="false">IF(L402&lt;=(Datos!$D$19-Datos!$C$19)/(Datos!$E$19-Datos!$C$19),Datos!$C$19+SQRT((Datos!$E$19-Datos!$C$19)*(Datos!$D$19-Datos!$C$19)*L402),Datos!$E$19-SQRT((Datos!$E$19-Datos!$C$19)*(Datos!$E$19-Datos!$D$19)*(1-L402)))</f>
        <v>40319.5406958931</v>
      </c>
      <c r="N402" s="24" t="n">
        <f aca="true">RAND()</f>
        <v>0.0996434663897303</v>
      </c>
      <c r="O402" s="25" t="n">
        <f aca="false">IF(N402&lt;=(Datos!$D$19-Datos!$C$19)/(Datos!$E$19-Datos!$C$19),Datos!$C$19+SQRT((Datos!$E$19-Datos!$C$19)*(Datos!$D$19-Datos!$C$19)*N402),Datos!$E$19-SQRT((Datos!$E$19-Datos!$C$19)*(Datos!$E$19-Datos!$D$19)*(1-N402)))</f>
        <v>33866.0729375504</v>
      </c>
      <c r="P402" s="24" t="n">
        <f aca="true">RAND()</f>
        <v>0.685455614101145</v>
      </c>
      <c r="Q402" s="26" t="n">
        <f aca="false">IF(P402&lt;=(Datos!$D$23-Datos!$C$23)/(Datos!$E$23-Datos!$C$23),Datos!$C$23+SQRT((Datos!$E$23-Datos!$C$23)*(Datos!$D$23-Datos!$C$23)*P402),Datos!$E$23-SQRT((Datos!$E$23-Datos!$C$23)*(Datos!$E$23-Datos!$D$23)*(1-P402)))</f>
        <v>0.156205465026231</v>
      </c>
      <c r="R402" s="24" t="n">
        <f aca="true">RAND()</f>
        <v>0.325699801296759</v>
      </c>
      <c r="S402" s="26" t="n">
        <f aca="false">IF(R402&lt;=(Datos!$D$24-Datos!$C$24)/(Datos!$E$24-Datos!$C$24),Datos!$C$24+SQRT((Datos!$E$24-Datos!$C$24)*(Datos!$D$24-Datos!$C$24)*R402),Datos!$E$24-SQRT((Datos!$E$24-Datos!$C$24)*(Datos!$E$24-Datos!$D$24)*(1-R402)))</f>
        <v>0.144212799142895</v>
      </c>
      <c r="T402" s="24" t="n">
        <f aca="true">RAND()</f>
        <v>0.520285905385621</v>
      </c>
      <c r="U402" s="26" t="n">
        <f aca="false">IF(T402&lt;=(Datos!$D$25-Datos!$C$25)/(Datos!$E$25-Datos!$C$25),Datos!$C$25+SQRT((Datos!$E$25-Datos!$C$25)*(Datos!$D$25-Datos!$C$25)*T402),Datos!$E$25-SQRT((Datos!$E$25-Datos!$C$25)*(Datos!$E$25-Datos!$D$25)*(1-T402)))</f>
        <v>0.183350314258915</v>
      </c>
      <c r="V402" s="24" t="n">
        <f aca="true">RAND()</f>
        <v>0.780051734871811</v>
      </c>
      <c r="W402" s="26" t="n">
        <f aca="false">IF(V402&lt;=(Datos!$D$26-Datos!$C$26)/(Datos!$E$26-Datos!$C$26),Datos!$C$26+SQRT((Datos!$E$26-Datos!$C$26)*(Datos!$D$26-Datos!$C$26)*V402),Datos!$E$26-SQRT((Datos!$E$26-Datos!$C$26)*(Datos!$E$26-Datos!$D$26)*(1-V402)))</f>
        <v>0.222254389032702</v>
      </c>
      <c r="X402" s="24" t="n">
        <f aca="true">RAND()</f>
        <v>0.275278577665432</v>
      </c>
      <c r="Y402" s="26" t="n">
        <f aca="false">IF(X402&lt;=(Datos!$D$27-Datos!$C$27)/(Datos!$E$27-Datos!$C$27),Datos!$C$27+SQRT((Datos!$E$27-Datos!$C$27)*(Datos!$D$27-Datos!$C$27)*X402),Datos!$E$27-SQRT((Datos!$E$27-Datos!$C$27)*(Datos!$E$27-Datos!$D$27)*(1-X402)))</f>
        <v>0.217262651369532</v>
      </c>
      <c r="Z402" s="24" t="n">
        <f aca="false">(1+Q402)</f>
        <v>1.15620546502623</v>
      </c>
      <c r="AA402" s="24" t="n">
        <f aca="false">Z402*(1+S402)</f>
        <v>1.32294509152198</v>
      </c>
      <c r="AB402" s="24" t="n">
        <f aca="false">AA402*(1+U402)</f>
        <v>1.56550748979982</v>
      </c>
      <c r="AC402" s="24" t="n">
        <f aca="false">AB402*(1+W402)</f>
        <v>1.9134484004714</v>
      </c>
      <c r="AD402" s="24" t="n">
        <f aca="false">AC402*(1+Y402)</f>
        <v>2.3291692732166</v>
      </c>
      <c r="AE402" s="23" t="n">
        <f aca="false">E402*Q402</f>
        <v>4528.91249135007</v>
      </c>
      <c r="AF402" s="23" t="n">
        <f aca="false">AE402*(1+S402)</f>
        <v>5182.03963880088</v>
      </c>
      <c r="AG402" s="23" t="n">
        <f aca="false">AF402*(1+U402)</f>
        <v>6132.16823507718</v>
      </c>
      <c r="AH402" s="23" t="n">
        <f aca="false">AG402*(1+W402)</f>
        <v>7495.06953961</v>
      </c>
      <c r="AI402" s="23" t="n">
        <f aca="false">AH402*(1+Y402)</f>
        <v>9123.46821998469</v>
      </c>
      <c r="AJ402" s="25" t="n">
        <f aca="false">G402*Z402</f>
        <v>45076.6726520894</v>
      </c>
      <c r="AK402" s="25" t="n">
        <f aca="false">I402*AA402</f>
        <v>54043.6820541068</v>
      </c>
      <c r="AL402" s="25" t="n">
        <f aca="false">K402*AB402</f>
        <v>54723.8649721541</v>
      </c>
      <c r="AM402" s="25" t="n">
        <f aca="false">M402*AC402</f>
        <v>77149.3606522981</v>
      </c>
      <c r="AN402" s="25" t="n">
        <f aca="false">O402*AD402</f>
        <v>78879.8164906548</v>
      </c>
      <c r="AO402" s="25" t="n">
        <f aca="false">C402/Datos!$D$8</f>
        <v>17115.4623333827</v>
      </c>
      <c r="AP402" s="25" t="n">
        <f aca="false">AJ402-AO402</f>
        <v>27961.2103187067</v>
      </c>
      <c r="AQ402" s="25" t="n">
        <f aca="false">AK402-AO402</f>
        <v>36928.2197207242</v>
      </c>
      <c r="AR402" s="25" t="n">
        <f aca="false">AL402-AO402</f>
        <v>37608.4026387715</v>
      </c>
      <c r="AS402" s="25" t="n">
        <f aca="false">AM402-AO402</f>
        <v>60033.8983189154</v>
      </c>
      <c r="AT402" s="25" t="n">
        <f aca="false">AN402-AO402</f>
        <v>61764.3541572721</v>
      </c>
      <c r="AU402" s="25" t="n">
        <f aca="false">AP402*Datos!$D$6</f>
        <v>13980.6051593534</v>
      </c>
      <c r="AV402" s="25" t="n">
        <f aca="false">AQ402*Datos!$D$6</f>
        <v>18464.1098603621</v>
      </c>
      <c r="AW402" s="25" t="n">
        <f aca="false">AR402*Datos!$D$6</f>
        <v>18804.2013193857</v>
      </c>
      <c r="AX402" s="25" t="n">
        <f aca="false">AS402*Datos!$D$6</f>
        <v>30016.9491594577</v>
      </c>
      <c r="AY402" s="25" t="n">
        <f aca="false">AT402*Datos!$D$6</f>
        <v>30882.177078636</v>
      </c>
      <c r="AZ402" s="25" t="n">
        <f aca="false">AJ402-AU402-AE402</f>
        <v>26567.155001386</v>
      </c>
      <c r="BA402" s="25" t="n">
        <f aca="false">AK402-AV402-AF402</f>
        <v>30397.5325549439</v>
      </c>
      <c r="BB402" s="25" t="n">
        <f aca="false">AL402-AW402-AG402</f>
        <v>29787.4954176912</v>
      </c>
      <c r="BC402" s="25" t="n">
        <f aca="false">AM402-AX402-AH402</f>
        <v>39637.3419532304</v>
      </c>
      <c r="BD402" s="25" t="n">
        <f aca="false">AN402-AY402-AI402</f>
        <v>38874.171192034</v>
      </c>
      <c r="BE402" s="25" t="n">
        <f aca="false">AZ402/Z402</f>
        <v>22977.8839531633</v>
      </c>
      <c r="BF402" s="25" t="n">
        <f aca="false">BA402/AA402</f>
        <v>22977.1687046914</v>
      </c>
      <c r="BG402" s="25" t="n">
        <f aca="false">BB402/AB402</f>
        <v>19027.3733034009</v>
      </c>
      <c r="BH402" s="25" t="n">
        <f aca="false">BC402/AC402</f>
        <v>20715.1350114617</v>
      </c>
      <c r="BI402" s="25" t="n">
        <f aca="false">BD402/AD402</f>
        <v>16690.1442669078</v>
      </c>
      <c r="BJ402" s="25" t="n">
        <f aca="false">E402*AD402</f>
        <v>67530.3121703718</v>
      </c>
      <c r="BK402" s="25" t="n">
        <f aca="false">0.2*C402*AD402</f>
        <v>39864.808963811</v>
      </c>
      <c r="BL402" s="25" t="n">
        <f aca="false">BJ402+BK402</f>
        <v>107395.121134183</v>
      </c>
      <c r="BM402" s="25" t="n">
        <f aca="false">BK402*Datos!$D$6</f>
        <v>19932.4044819055</v>
      </c>
      <c r="BN402" s="25" t="n">
        <f aca="false">BL402-BM402</f>
        <v>87462.7166522773</v>
      </c>
      <c r="BO402" s="25" t="n">
        <f aca="false">BN402/AD402</f>
        <v>37551.034893866</v>
      </c>
      <c r="BP402" s="25" t="n">
        <f aca="false">-(C402+E402)</f>
        <v>-114570.615394088</v>
      </c>
      <c r="BQ402" s="25" t="n">
        <f aca="false">BE402</f>
        <v>22977.8839531633</v>
      </c>
      <c r="BR402" s="25" t="n">
        <f aca="false">BF402</f>
        <v>22977.1687046914</v>
      </c>
      <c r="BS402" s="25" t="n">
        <f aca="false">BG402</f>
        <v>19027.3733034009</v>
      </c>
      <c r="BT402" s="25" t="n">
        <f aca="false">BH402</f>
        <v>20715.1350114617</v>
      </c>
      <c r="BU402" s="25" t="n">
        <f aca="false">BI402+BO402</f>
        <v>54241.1791607739</v>
      </c>
      <c r="BV402" s="27" t="n">
        <f aca="false">IFERROR(IRR(BP402:BU402,0.1),NA())*100</f>
        <v>6.13262890324684</v>
      </c>
    </row>
    <row r="403" customFormat="false" ht="15" hidden="false" customHeight="true" outlineLevel="0" collapsed="false">
      <c r="A403" s="23" t="n">
        <v>402</v>
      </c>
      <c r="B403" s="24" t="n">
        <f aca="true">RAND()</f>
        <v>0.80659459698829</v>
      </c>
      <c r="C403" s="25" t="n">
        <f aca="false">IF(B403&lt;=(Datos!$D$14-Datos!$C$14)/(Datos!$E$14-Datos!$C$14),Datos!$C$14+SQRT((Datos!$E$14-Datos!$C$14)*(Datos!$D$14-Datos!$C$14)*B403),Datos!$E$14-SQRT((Datos!$E$14-Datos!$C$14)*(Datos!$E$14-Datos!$D$14)*(1-B403)))</f>
        <v>84765.6150890805</v>
      </c>
      <c r="D403" s="24" t="n">
        <f aca="true">RAND()</f>
        <v>0.964647204176659</v>
      </c>
      <c r="E403" s="25" t="n">
        <f aca="false">IF(D403&lt;=(Datos!$D$15-Datos!$C$15)/(Datos!$E$15-Datos!$C$15),Datos!$C$15+SQRT((Datos!$E$15-Datos!$C$15)*(Datos!$D$15-Datos!$C$15)*D403),Datos!$E$15-SQRT((Datos!$E$15-Datos!$C$15)*(Datos!$E$15-Datos!$D$15)*(1-D403)))</f>
        <v>37697.1931532364</v>
      </c>
      <c r="F403" s="24" t="n">
        <f aca="true">RAND()</f>
        <v>0.318135050947696</v>
      </c>
      <c r="G403" s="25" t="n">
        <f aca="false">IF(F403&lt;=(Datos!$D$19-Datos!$C$19)/(Datos!$E$19-Datos!$C$19),Datos!$C$19+SQRT((Datos!$E$19-Datos!$C$19)*(Datos!$D$19-Datos!$C$19)*F403),Datos!$E$19-SQRT((Datos!$E$19-Datos!$C$19)*(Datos!$E$19-Datos!$D$19)*(1-F403)))</f>
        <v>36907.9850638341</v>
      </c>
      <c r="H403" s="24" t="n">
        <f aca="true">RAND()</f>
        <v>0.0166778487703234</v>
      </c>
      <c r="I403" s="25" t="n">
        <f aca="false">IF(H403&lt;=(Datos!$D$19-Datos!$C$19)/(Datos!$E$19-Datos!$C$19),Datos!$C$19+SQRT((Datos!$E$19-Datos!$C$19)*(Datos!$D$19-Datos!$C$19)*H403),Datos!$E$19-SQRT((Datos!$E$19-Datos!$C$19)*(Datos!$E$19-Datos!$D$19)*(1-H403)))</f>
        <v>31581.6691548957</v>
      </c>
      <c r="J403" s="24" t="n">
        <f aca="true">RAND()</f>
        <v>0.638391595121742</v>
      </c>
      <c r="K403" s="25" t="n">
        <f aca="false">IF(J403&lt;=(Datos!$D$19-Datos!$C$19)/(Datos!$E$19-Datos!$C$19),Datos!$C$19+SQRT((Datos!$E$19-Datos!$C$19)*(Datos!$D$19-Datos!$C$19)*J403),Datos!$E$19-SQRT((Datos!$E$19-Datos!$C$19)*(Datos!$E$19-Datos!$D$19)*(1-J403)))</f>
        <v>39785.6394409492</v>
      </c>
      <c r="L403" s="24" t="n">
        <f aca="true">RAND()</f>
        <v>0.398548688400094</v>
      </c>
      <c r="M403" s="25" t="n">
        <f aca="false">IF(L403&lt;=(Datos!$D$19-Datos!$C$19)/(Datos!$E$19-Datos!$C$19),Datos!$C$19+SQRT((Datos!$E$19-Datos!$C$19)*(Datos!$D$19-Datos!$C$19)*L403),Datos!$E$19-SQRT((Datos!$E$19-Datos!$C$19)*(Datos!$E$19-Datos!$D$19)*(1-L403)))</f>
        <v>37731.9016587133</v>
      </c>
      <c r="N403" s="24" t="n">
        <f aca="true">RAND()</f>
        <v>0.689392195088345</v>
      </c>
      <c r="O403" s="25" t="n">
        <f aca="false">IF(N403&lt;=(Datos!$D$19-Datos!$C$19)/(Datos!$E$19-Datos!$C$19),Datos!$C$19+SQRT((Datos!$E$19-Datos!$C$19)*(Datos!$D$19-Datos!$C$19)*N403),Datos!$E$19-SQRT((Datos!$E$19-Datos!$C$19)*(Datos!$E$19-Datos!$D$19)*(1-N403)))</f>
        <v>40173.4499517384</v>
      </c>
      <c r="P403" s="24" t="n">
        <f aca="true">RAND()</f>
        <v>0.628521922818956</v>
      </c>
      <c r="Q403" s="26" t="n">
        <f aca="false">IF(P403&lt;=(Datos!$D$23-Datos!$C$23)/(Datos!$E$23-Datos!$C$23),Datos!$C$23+SQRT((Datos!$E$23-Datos!$C$23)*(Datos!$D$23-Datos!$C$23)*P403),Datos!$E$23-SQRT((Datos!$E$23-Datos!$C$23)*(Datos!$E$23-Datos!$D$23)*(1-P403)))</f>
        <v>0.154141528681574</v>
      </c>
      <c r="R403" s="24" t="n">
        <f aca="true">RAND()</f>
        <v>0.00844064484071717</v>
      </c>
      <c r="S403" s="26" t="n">
        <f aca="false">IF(R403&lt;=(Datos!$D$24-Datos!$C$24)/(Datos!$E$24-Datos!$C$24),Datos!$C$24+SQRT((Datos!$E$24-Datos!$C$24)*(Datos!$D$24-Datos!$C$24)*R403),Datos!$E$24-SQRT((Datos!$E$24-Datos!$C$24)*(Datos!$E$24-Datos!$D$24)*(1-R403)))</f>
        <v>0.123897840519222</v>
      </c>
      <c r="T403" s="24" t="n">
        <f aca="true">RAND()</f>
        <v>0.959553900975539</v>
      </c>
      <c r="U403" s="26" t="n">
        <f aca="false">IF(T403&lt;=(Datos!$D$25-Datos!$C$25)/(Datos!$E$25-Datos!$C$25),Datos!$C$25+SQRT((Datos!$E$25-Datos!$C$25)*(Datos!$D$25-Datos!$C$25)*T403),Datos!$E$25-SQRT((Datos!$E$25-Datos!$C$25)*(Datos!$E$25-Datos!$D$25)*(1-T403)))</f>
        <v>0.2093581450269</v>
      </c>
      <c r="V403" s="24" t="n">
        <f aca="true">RAND()</f>
        <v>0.0597565329086025</v>
      </c>
      <c r="W403" s="26" t="n">
        <f aca="false">IF(V403&lt;=(Datos!$D$26-Datos!$C$26)/(Datos!$E$26-Datos!$C$26),Datos!$C$26+SQRT((Datos!$E$26-Datos!$C$26)*(Datos!$D$26-Datos!$C$26)*V403),Datos!$E$26-SQRT((Datos!$E$26-Datos!$C$26)*(Datos!$E$26-Datos!$D$26)*(1-V403)))</f>
        <v>0.189146537381547</v>
      </c>
      <c r="X403" s="24" t="n">
        <f aca="true">RAND()</f>
        <v>0.506573753355894</v>
      </c>
      <c r="Y403" s="26" t="n">
        <f aca="false">IF(X403&lt;=(Datos!$D$27-Datos!$C$27)/(Datos!$E$27-Datos!$C$27),Datos!$C$27+SQRT((Datos!$E$27-Datos!$C$27)*(Datos!$D$27-Datos!$C$27)*X403),Datos!$E$27-SQRT((Datos!$E$27-Datos!$C$27)*(Datos!$E$27-Datos!$D$27)*(1-X403)))</f>
        <v>0.22838118819773</v>
      </c>
      <c r="Z403" s="24" t="n">
        <f aca="false">(1+Q403)</f>
        <v>1.15414152868157</v>
      </c>
      <c r="AA403" s="24" t="n">
        <f aca="false">Z403*(1+S403)</f>
        <v>1.29713717173877</v>
      </c>
      <c r="AB403" s="24" t="n">
        <f aca="false">AA403*(1+U403)</f>
        <v>1.56870340385944</v>
      </c>
      <c r="AC403" s="24" t="n">
        <f aca="false">AB403*(1+W403)</f>
        <v>1.86541822087811</v>
      </c>
      <c r="AD403" s="24" t="n">
        <f aca="false">AC403*(1+Y403)</f>
        <v>2.29144465064794</v>
      </c>
      <c r="AE403" s="23" t="n">
        <f aca="false">E403*Q403</f>
        <v>5810.70297964441</v>
      </c>
      <c r="AF403" s="23" t="n">
        <f aca="false">AE403*(1+S403)</f>
        <v>6530.63653072096</v>
      </c>
      <c r="AG403" s="23" t="n">
        <f aca="false">AF403*(1+U403)</f>
        <v>7897.87848063762</v>
      </c>
      <c r="AH403" s="23" t="n">
        <f aca="false">AG403*(1+W403)</f>
        <v>9391.73484791046</v>
      </c>
      <c r="AI403" s="23" t="n">
        <f aca="false">AH403*(1+Y403)</f>
        <v>11536.6304117143</v>
      </c>
      <c r="AJ403" s="25" t="n">
        <f aca="false">G403*Z403</f>
        <v>42597.0383021301</v>
      </c>
      <c r="AK403" s="25" t="n">
        <f aca="false">I403*AA403</f>
        <v>40965.7570063711</v>
      </c>
      <c r="AL403" s="25" t="n">
        <f aca="false">K403*AB403</f>
        <v>62411.8680157416</v>
      </c>
      <c r="AM403" s="25" t="n">
        <f aca="false">M403*AC403</f>
        <v>70385.7768625447</v>
      </c>
      <c r="AN403" s="25" t="n">
        <f aca="false">O403*AD403</f>
        <v>92055.2369899838</v>
      </c>
      <c r="AO403" s="25" t="n">
        <f aca="false">C403/Datos!$D$8</f>
        <v>16953.1230178161</v>
      </c>
      <c r="AP403" s="25" t="n">
        <f aca="false">AJ403-AO403</f>
        <v>25643.915284314</v>
      </c>
      <c r="AQ403" s="25" t="n">
        <f aca="false">AK403-AO403</f>
        <v>24012.633988555</v>
      </c>
      <c r="AR403" s="25" t="n">
        <f aca="false">AL403-AO403</f>
        <v>45458.7449979255</v>
      </c>
      <c r="AS403" s="25" t="n">
        <f aca="false">AM403-AO403</f>
        <v>53432.6538447286</v>
      </c>
      <c r="AT403" s="25" t="n">
        <f aca="false">AN403-AO403</f>
        <v>75102.1139721677</v>
      </c>
      <c r="AU403" s="25" t="n">
        <f aca="false">AP403*Datos!$D$6</f>
        <v>12821.957642157</v>
      </c>
      <c r="AV403" s="25" t="n">
        <f aca="false">AQ403*Datos!$D$6</f>
        <v>12006.3169942775</v>
      </c>
      <c r="AW403" s="25" t="n">
        <f aca="false">AR403*Datos!$D$6</f>
        <v>22729.3724989628</v>
      </c>
      <c r="AX403" s="25" t="n">
        <f aca="false">AS403*Datos!$D$6</f>
        <v>26716.3269223643</v>
      </c>
      <c r="AY403" s="25" t="n">
        <f aca="false">AT403*Datos!$D$6</f>
        <v>37551.0569860838</v>
      </c>
      <c r="AZ403" s="25" t="n">
        <f aca="false">AJ403-AU403-AE403</f>
        <v>23964.3776803287</v>
      </c>
      <c r="BA403" s="25" t="n">
        <f aca="false">AK403-AV403-AF403</f>
        <v>22428.8034813726</v>
      </c>
      <c r="BB403" s="25" t="n">
        <f aca="false">AL403-AW403-AG403</f>
        <v>31784.6170361412</v>
      </c>
      <c r="BC403" s="25" t="n">
        <f aca="false">AM403-AX403-AH403</f>
        <v>34277.7150922699</v>
      </c>
      <c r="BD403" s="25" t="n">
        <f aca="false">AN403-AY403-AI403</f>
        <v>42967.5495921857</v>
      </c>
      <c r="BE403" s="25" t="n">
        <f aca="false">AZ403/Z403</f>
        <v>20763.8119630824</v>
      </c>
      <c r="BF403" s="25" t="n">
        <f aca="false">BA403/AA403</f>
        <v>17291.0035808376</v>
      </c>
      <c r="BG403" s="25" t="n">
        <f aca="false">BB403/AB403</f>
        <v>20261.7122892335</v>
      </c>
      <c r="BH403" s="25" t="n">
        <f aca="false">BC403/AC403</f>
        <v>18375.3512797438</v>
      </c>
      <c r="BI403" s="25" t="n">
        <f aca="false">BD403/AD403</f>
        <v>18751.2928056263</v>
      </c>
      <c r="BJ403" s="25" t="n">
        <f aca="false">E403*AD403</f>
        <v>86381.0315954258</v>
      </c>
      <c r="BK403" s="25" t="n">
        <f aca="false">0.2*C403*AD403</f>
        <v>38847.1430509512</v>
      </c>
      <c r="BL403" s="25" t="n">
        <f aca="false">BJ403+BK403</f>
        <v>125228.174646377</v>
      </c>
      <c r="BM403" s="25" t="n">
        <f aca="false">BK403*Datos!$D$6</f>
        <v>19423.5715254756</v>
      </c>
      <c r="BN403" s="25" t="n">
        <f aca="false">BL403-BM403</f>
        <v>105804.603120901</v>
      </c>
      <c r="BO403" s="25" t="n">
        <f aca="false">BN403/AD403</f>
        <v>46173.7546621445</v>
      </c>
      <c r="BP403" s="25" t="n">
        <f aca="false">-(C403+E403)</f>
        <v>-122462.808242317</v>
      </c>
      <c r="BQ403" s="25" t="n">
        <f aca="false">BE403</f>
        <v>20763.8119630824</v>
      </c>
      <c r="BR403" s="25" t="n">
        <f aca="false">BF403</f>
        <v>17291.0035808376</v>
      </c>
      <c r="BS403" s="25" t="n">
        <f aca="false">BG403</f>
        <v>20261.7122892335</v>
      </c>
      <c r="BT403" s="25" t="n">
        <f aca="false">BH403</f>
        <v>18375.3512797438</v>
      </c>
      <c r="BU403" s="25" t="n">
        <f aca="false">BI403+BO403</f>
        <v>64925.0474677708</v>
      </c>
      <c r="BV403" s="27" t="n">
        <f aca="false">IFERROR(IRR(BP403:BU403,0.1),NA())*100</f>
        <v>4.13714030144684</v>
      </c>
    </row>
    <row r="404" customFormat="false" ht="15" hidden="false" customHeight="true" outlineLevel="0" collapsed="false">
      <c r="A404" s="23" t="n">
        <v>403</v>
      </c>
      <c r="B404" s="24" t="n">
        <f aca="true">RAND()</f>
        <v>0.80176239092576</v>
      </c>
      <c r="C404" s="25" t="n">
        <f aca="false">IF(B404&lt;=(Datos!$D$14-Datos!$C$14)/(Datos!$E$14-Datos!$C$14),Datos!$C$14+SQRT((Datos!$E$14-Datos!$C$14)*(Datos!$D$14-Datos!$C$14)*B404),Datos!$E$14-SQRT((Datos!$E$14-Datos!$C$14)*(Datos!$E$14-Datos!$D$14)*(1-B404)))</f>
        <v>84576.4747580494</v>
      </c>
      <c r="D404" s="24" t="n">
        <f aca="true">RAND()</f>
        <v>0.624269348036715</v>
      </c>
      <c r="E404" s="25" t="n">
        <f aca="false">IF(D404&lt;=(Datos!$D$15-Datos!$C$15)/(Datos!$E$15-Datos!$C$15),Datos!$C$15+SQRT((Datos!$E$15-Datos!$C$15)*(Datos!$D$15-Datos!$C$15)*D404),Datos!$E$15-SQRT((Datos!$E$15-Datos!$C$15)*(Datos!$E$15-Datos!$D$15)*(1-D404)))</f>
        <v>32492.6970359194</v>
      </c>
      <c r="F404" s="24" t="n">
        <f aca="true">RAND()</f>
        <v>0.609805682048338</v>
      </c>
      <c r="G404" s="25" t="n">
        <f aca="false">IF(F404&lt;=(Datos!$D$19-Datos!$C$19)/(Datos!$E$19-Datos!$C$19),Datos!$C$19+SQRT((Datos!$E$19-Datos!$C$19)*(Datos!$D$19-Datos!$C$19)*F404),Datos!$E$19-SQRT((Datos!$E$19-Datos!$C$19)*(Datos!$E$19-Datos!$D$19)*(1-F404)))</f>
        <v>39564.0395391932</v>
      </c>
      <c r="H404" s="24" t="n">
        <f aca="true">RAND()</f>
        <v>0.0535671613063471</v>
      </c>
      <c r="I404" s="25" t="n">
        <f aca="false">IF(H404&lt;=(Datos!$D$19-Datos!$C$19)/(Datos!$E$19-Datos!$C$19),Datos!$C$19+SQRT((Datos!$E$19-Datos!$C$19)*(Datos!$D$19-Datos!$C$19)*H404),Datos!$E$19-SQRT((Datos!$E$19-Datos!$C$19)*(Datos!$E$19-Datos!$D$19)*(1-H404)))</f>
        <v>32834.620644099</v>
      </c>
      <c r="J404" s="24" t="n">
        <f aca="true">RAND()</f>
        <v>0.343988402792525</v>
      </c>
      <c r="K404" s="25" t="n">
        <f aca="false">IF(J404&lt;=(Datos!$D$19-Datos!$C$19)/(Datos!$E$19-Datos!$C$19),Datos!$C$19+SQRT((Datos!$E$19-Datos!$C$19)*(Datos!$D$19-Datos!$C$19)*J404),Datos!$E$19-SQRT((Datos!$E$19-Datos!$C$19)*(Datos!$E$19-Datos!$D$19)*(1-J404)))</f>
        <v>37183.1929125479</v>
      </c>
      <c r="L404" s="24" t="n">
        <f aca="true">RAND()</f>
        <v>0.341379124153534</v>
      </c>
      <c r="M404" s="25" t="n">
        <f aca="false">IF(L404&lt;=(Datos!$D$19-Datos!$C$19)/(Datos!$E$19-Datos!$C$19),Datos!$C$19+SQRT((Datos!$E$19-Datos!$C$19)*(Datos!$D$19-Datos!$C$19)*L404),Datos!$E$19-SQRT((Datos!$E$19-Datos!$C$19)*(Datos!$E$19-Datos!$D$19)*(1-L404)))</f>
        <v>37155.8974715286</v>
      </c>
      <c r="N404" s="24" t="n">
        <f aca="true">RAND()</f>
        <v>0.125035833633714</v>
      </c>
      <c r="O404" s="25" t="n">
        <f aca="false">IF(N404&lt;=(Datos!$D$19-Datos!$C$19)/(Datos!$E$19-Datos!$C$19),Datos!$C$19+SQRT((Datos!$E$19-Datos!$C$19)*(Datos!$D$19-Datos!$C$19)*N404),Datos!$E$19-SQRT((Datos!$E$19-Datos!$C$19)*(Datos!$E$19-Datos!$D$19)*(1-N404)))</f>
        <v>34330.7476311899</v>
      </c>
      <c r="P404" s="24" t="n">
        <f aca="true">RAND()</f>
        <v>0.582056064463343</v>
      </c>
      <c r="Q404" s="26" t="n">
        <f aca="false">IF(P404&lt;=(Datos!$D$23-Datos!$C$23)/(Datos!$E$23-Datos!$C$23),Datos!$C$23+SQRT((Datos!$E$23-Datos!$C$23)*(Datos!$D$23-Datos!$C$23)*P404),Datos!$E$23-SQRT((Datos!$E$23-Datos!$C$23)*(Datos!$E$23-Datos!$D$23)*(1-P404)))</f>
        <v>0.152571928905481</v>
      </c>
      <c r="R404" s="24" t="n">
        <f aca="true">RAND()</f>
        <v>0.37061727513013</v>
      </c>
      <c r="S404" s="26" t="n">
        <f aca="false">IF(R404&lt;=(Datos!$D$24-Datos!$C$24)/(Datos!$E$24-Datos!$C$24),Datos!$C$24+SQRT((Datos!$E$24-Datos!$C$24)*(Datos!$D$24-Datos!$C$24)*R404),Datos!$E$24-SQRT((Datos!$E$24-Datos!$C$24)*(Datos!$E$24-Datos!$D$24)*(1-R404)))</f>
        <v>0.145828493863062</v>
      </c>
      <c r="T404" s="24" t="n">
        <f aca="true">RAND()</f>
        <v>0.934857094736438</v>
      </c>
      <c r="U404" s="26" t="n">
        <f aca="false">IF(T404&lt;=(Datos!$D$25-Datos!$C$25)/(Datos!$E$25-Datos!$C$25),Datos!$C$25+SQRT((Datos!$E$25-Datos!$C$25)*(Datos!$D$25-Datos!$C$25)*T404),Datos!$E$25-SQRT((Datos!$E$25-Datos!$C$25)*(Datos!$E$25-Datos!$D$25)*(1-T404)))</f>
        <v>0.206494440598851</v>
      </c>
      <c r="V404" s="24" t="n">
        <f aca="true">RAND()</f>
        <v>0.943834091084956</v>
      </c>
      <c r="W404" s="26" t="n">
        <f aca="false">IF(V404&lt;=(Datos!$D$26-Datos!$C$26)/(Datos!$E$26-Datos!$C$26),Datos!$C$26+SQRT((Datos!$E$26-Datos!$C$26)*(Datos!$D$26-Datos!$C$26)*V404),Datos!$E$26-SQRT((Datos!$E$26-Datos!$C$26)*(Datos!$E$26-Datos!$D$26)*(1-V404)))</f>
        <v>0.235979276723269</v>
      </c>
      <c r="X404" s="24" t="n">
        <f aca="true">RAND()</f>
        <v>0.0604947149281401</v>
      </c>
      <c r="Y404" s="26" t="n">
        <f aca="false">IF(X404&lt;=(Datos!$D$27-Datos!$C$27)/(Datos!$E$27-Datos!$C$27),Datos!$C$27+SQRT((Datos!$E$27-Datos!$C$27)*(Datos!$D$27-Datos!$C$27)*X404),Datos!$E$27-SQRT((Datos!$E$27-Datos!$C$27)*(Datos!$E$27-Datos!$D$27)*(1-X404)))</f>
        <v>0.202780286784966</v>
      </c>
      <c r="Z404" s="24" t="n">
        <f aca="false">(1+Q404)</f>
        <v>1.15257192890548</v>
      </c>
      <c r="AA404" s="24" t="n">
        <f aca="false">Z404*(1+S404)</f>
        <v>1.32064975736661</v>
      </c>
      <c r="AB404" s="24" t="n">
        <f aca="false">AA404*(1+U404)</f>
        <v>1.59335659024104</v>
      </c>
      <c r="AC404" s="24" t="n">
        <f aca="false">AB404*(1+W404)</f>
        <v>1.96935572596837</v>
      </c>
      <c r="AD404" s="24" t="n">
        <f aca="false">AC404*(1+Y404)</f>
        <v>2.36870224486186</v>
      </c>
      <c r="AE404" s="23" t="n">
        <f aca="false">E404*Q404</f>
        <v>4957.47346211164</v>
      </c>
      <c r="AF404" s="23" t="n">
        <f aca="false">AE404*(1+S404)</f>
        <v>5680.41435045748</v>
      </c>
      <c r="AG404" s="23" t="n">
        <f aca="false">AF404*(1+U404)</f>
        <v>6853.38833412488</v>
      </c>
      <c r="AH404" s="23" t="n">
        <f aca="false">AG404*(1+W404)</f>
        <v>8470.64595631536</v>
      </c>
      <c r="AI404" s="23" t="n">
        <f aca="false">AH404*(1+Y404)</f>
        <v>10188.3259725909</v>
      </c>
      <c r="AJ404" s="25" t="n">
        <f aca="false">G404*Z404</f>
        <v>45600.4013669806</v>
      </c>
      <c r="AK404" s="25" t="n">
        <f aca="false">I404*AA404</f>
        <v>43363.033786854</v>
      </c>
      <c r="AL404" s="25" t="n">
        <f aca="false">K404*AB404</f>
        <v>59246.0854734121</v>
      </c>
      <c r="AM404" s="25" t="n">
        <f aca="false">M404*AC404</f>
        <v>73173.1794390487</v>
      </c>
      <c r="AN404" s="25" t="n">
        <f aca="false">O404*AD404</f>
        <v>81319.3189817854</v>
      </c>
      <c r="AO404" s="25" t="n">
        <f aca="false">C404/Datos!$D$8</f>
        <v>16915.2949516099</v>
      </c>
      <c r="AP404" s="25" t="n">
        <f aca="false">AJ404-AO404</f>
        <v>28685.1064153707</v>
      </c>
      <c r="AQ404" s="25" t="n">
        <f aca="false">AK404-AO404</f>
        <v>26447.7388352442</v>
      </c>
      <c r="AR404" s="25" t="n">
        <f aca="false">AL404-AO404</f>
        <v>42330.7905218022</v>
      </c>
      <c r="AS404" s="25" t="n">
        <f aca="false">AM404-AO404</f>
        <v>56257.8844874389</v>
      </c>
      <c r="AT404" s="25" t="n">
        <f aca="false">AN404-AO404</f>
        <v>64404.0240301755</v>
      </c>
      <c r="AU404" s="25" t="n">
        <f aca="false">AP404*Datos!$D$6</f>
        <v>14342.5532076854</v>
      </c>
      <c r="AV404" s="25" t="n">
        <f aca="false">AQ404*Datos!$D$6</f>
        <v>13223.8694176221</v>
      </c>
      <c r="AW404" s="25" t="n">
        <f aca="false">AR404*Datos!$D$6</f>
        <v>21165.3952609011</v>
      </c>
      <c r="AX404" s="25" t="n">
        <f aca="false">AS404*Datos!$D$6</f>
        <v>28128.9422437194</v>
      </c>
      <c r="AY404" s="25" t="n">
        <f aca="false">AT404*Datos!$D$6</f>
        <v>32202.0120150878</v>
      </c>
      <c r="AZ404" s="25" t="n">
        <f aca="false">AJ404-AU404-AE404</f>
        <v>26300.3746971836</v>
      </c>
      <c r="BA404" s="25" t="n">
        <f aca="false">AK404-AV404-AF404</f>
        <v>24458.7500187745</v>
      </c>
      <c r="BB404" s="25" t="n">
        <f aca="false">AL404-AW404-AG404</f>
        <v>31227.3018783861</v>
      </c>
      <c r="BC404" s="25" t="n">
        <f aca="false">AM404-AX404-AH404</f>
        <v>36573.5912390139</v>
      </c>
      <c r="BD404" s="25" t="n">
        <f aca="false">AN404-AY404-AI404</f>
        <v>38928.9809941067</v>
      </c>
      <c r="BE404" s="25" t="n">
        <f aca="false">AZ404/Z404</f>
        <v>22818.8575806798</v>
      </c>
      <c r="BF404" s="25" t="n">
        <f aca="false">BA404/AA404</f>
        <v>18520.2396641071</v>
      </c>
      <c r="BG404" s="25" t="n">
        <f aca="false">BB404/AB404</f>
        <v>19598.4389619038</v>
      </c>
      <c r="BH404" s="25" t="n">
        <f aca="false">BC404/AC404</f>
        <v>18571.348363704</v>
      </c>
      <c r="BI404" s="25" t="n">
        <f aca="false">BD404/AD404</f>
        <v>16434.7296409039</v>
      </c>
      <c r="BJ404" s="25" t="n">
        <f aca="false">E404*AD404</f>
        <v>76965.5244105985</v>
      </c>
      <c r="BK404" s="25" t="n">
        <f aca="false">0.2*C404*AD404</f>
        <v>40067.2971243787</v>
      </c>
      <c r="BL404" s="25" t="n">
        <f aca="false">BJ404+BK404</f>
        <v>117032.821534977</v>
      </c>
      <c r="BM404" s="25" t="n">
        <f aca="false">BK404*Datos!$D$6</f>
        <v>20033.6485621894</v>
      </c>
      <c r="BN404" s="25" t="n">
        <f aca="false">BL404-BM404</f>
        <v>96999.1729727879</v>
      </c>
      <c r="BO404" s="25" t="n">
        <f aca="false">BN404/AD404</f>
        <v>40950.3445117244</v>
      </c>
      <c r="BP404" s="25" t="n">
        <f aca="false">-(C404+E404)</f>
        <v>-117069.171793969</v>
      </c>
      <c r="BQ404" s="25" t="n">
        <f aca="false">BE404</f>
        <v>22818.8575806798</v>
      </c>
      <c r="BR404" s="25" t="n">
        <f aca="false">BF404</f>
        <v>18520.2396641071</v>
      </c>
      <c r="BS404" s="25" t="n">
        <f aca="false">BG404</f>
        <v>19598.4389619038</v>
      </c>
      <c r="BT404" s="25" t="n">
        <f aca="false">BH404</f>
        <v>18571.348363704</v>
      </c>
      <c r="BU404" s="25" t="n">
        <f aca="false">BI404+BO404</f>
        <v>57385.0741526283</v>
      </c>
      <c r="BV404" s="27" t="n">
        <f aca="false">IFERROR(IRR(BP404:BU404,0.1),NA())*100</f>
        <v>4.63704236363848</v>
      </c>
    </row>
    <row r="405" customFormat="false" ht="15" hidden="false" customHeight="true" outlineLevel="0" collapsed="false">
      <c r="A405" s="23" t="n">
        <v>404</v>
      </c>
      <c r="B405" s="24" t="n">
        <f aca="true">RAND()</f>
        <v>0.644435447027027</v>
      </c>
      <c r="C405" s="25" t="n">
        <f aca="false">IF(B405&lt;=(Datos!$D$14-Datos!$C$14)/(Datos!$E$14-Datos!$C$14),Datos!$C$14+SQRT((Datos!$E$14-Datos!$C$14)*(Datos!$D$14-Datos!$C$14)*B405),Datos!$E$14-SQRT((Datos!$E$14-Datos!$C$14)*(Datos!$E$14-Datos!$D$14)*(1-B405)))</f>
        <v>79343.8274705219</v>
      </c>
      <c r="D405" s="24" t="n">
        <f aca="true">RAND()</f>
        <v>0.510982727844823</v>
      </c>
      <c r="E405" s="25" t="n">
        <f aca="false">IF(D405&lt;=(Datos!$D$15-Datos!$C$15)/(Datos!$E$15-Datos!$C$15),Datos!$C$15+SQRT((Datos!$E$15-Datos!$C$15)*(Datos!$D$15-Datos!$C$15)*D405),Datos!$E$15-SQRT((Datos!$E$15-Datos!$C$15)*(Datos!$E$15-Datos!$D$15)*(1-D405)))</f>
        <v>31435.3872928616</v>
      </c>
      <c r="F405" s="24" t="n">
        <f aca="true">RAND()</f>
        <v>0.470538776764076</v>
      </c>
      <c r="G405" s="25" t="n">
        <f aca="false">IF(F405&lt;=(Datos!$D$19-Datos!$C$19)/(Datos!$E$19-Datos!$C$19),Datos!$C$19+SQRT((Datos!$E$19-Datos!$C$19)*(Datos!$D$19-Datos!$C$19)*F405),Datos!$E$19-SQRT((Datos!$E$19-Datos!$C$19)*(Datos!$E$19-Datos!$D$19)*(1-F405)))</f>
        <v>38401.2389868764</v>
      </c>
      <c r="H405" s="24" t="n">
        <f aca="true">RAND()</f>
        <v>0.513513185944399</v>
      </c>
      <c r="I405" s="25" t="n">
        <f aca="false">IF(H405&lt;=(Datos!$D$19-Datos!$C$19)/(Datos!$E$19-Datos!$C$19),Datos!$C$19+SQRT((Datos!$E$19-Datos!$C$19)*(Datos!$D$19-Datos!$C$19)*H405),Datos!$E$19-SQRT((Datos!$E$19-Datos!$C$19)*(Datos!$E$19-Datos!$D$19)*(1-H405)))</f>
        <v>38776.5014608134</v>
      </c>
      <c r="J405" s="24" t="n">
        <f aca="true">RAND()</f>
        <v>0.711516529340792</v>
      </c>
      <c r="K405" s="25" t="n">
        <f aca="false">IF(J405&lt;=(Datos!$D$19-Datos!$C$19)/(Datos!$E$19-Datos!$C$19),Datos!$C$19+SQRT((Datos!$E$19-Datos!$C$19)*(Datos!$D$19-Datos!$C$19)*J405),Datos!$E$19-SQRT((Datos!$E$19-Datos!$C$19)*(Datos!$E$19-Datos!$D$19)*(1-J405)))</f>
        <v>40348.520633235</v>
      </c>
      <c r="L405" s="24" t="n">
        <f aca="true">RAND()</f>
        <v>0.167193858979426</v>
      </c>
      <c r="M405" s="25" t="n">
        <f aca="false">IF(L405&lt;=(Datos!$D$19-Datos!$C$19)/(Datos!$E$19-Datos!$C$19),Datos!$C$19+SQRT((Datos!$E$19-Datos!$C$19)*(Datos!$D$19-Datos!$C$19)*L405),Datos!$E$19-SQRT((Datos!$E$19-Datos!$C$19)*(Datos!$E$19-Datos!$D$19)*(1-L405)))</f>
        <v>35007.9016410982</v>
      </c>
      <c r="N405" s="24" t="n">
        <f aca="true">RAND()</f>
        <v>0.527008793239849</v>
      </c>
      <c r="O405" s="25" t="n">
        <f aca="false">IF(N405&lt;=(Datos!$D$19-Datos!$C$19)/(Datos!$E$19-Datos!$C$19),Datos!$C$19+SQRT((Datos!$E$19-Datos!$C$19)*(Datos!$D$19-Datos!$C$19)*N405),Datos!$E$19-SQRT((Datos!$E$19-Datos!$C$19)*(Datos!$E$19-Datos!$D$19)*(1-N405)))</f>
        <v>38891.0808671374</v>
      </c>
      <c r="P405" s="24" t="n">
        <f aca="true">RAND()</f>
        <v>0.0102845702940044</v>
      </c>
      <c r="Q405" s="26" t="n">
        <f aca="false">IF(P405&lt;=(Datos!$D$23-Datos!$C$23)/(Datos!$E$23-Datos!$C$23),Datos!$C$23+SQRT((Datos!$E$23-Datos!$C$23)*(Datos!$D$23-Datos!$C$23)*P405),Datos!$E$23-SQRT((Datos!$E$23-Datos!$C$23)*(Datos!$E$23-Datos!$D$23)*(1-P405)))</f>
        <v>0.124302583703917</v>
      </c>
      <c r="R405" s="24" t="n">
        <f aca="true">RAND()</f>
        <v>0.402594327546657</v>
      </c>
      <c r="S405" s="26" t="n">
        <f aca="false">IF(R405&lt;=(Datos!$D$24-Datos!$C$24)/(Datos!$E$24-Datos!$C$24),Datos!$C$24+SQRT((Datos!$E$24-Datos!$C$24)*(Datos!$D$24-Datos!$C$24)*R405),Datos!$E$24-SQRT((Datos!$E$24-Datos!$C$24)*(Datos!$E$24-Datos!$D$24)*(1-R405)))</f>
        <v>0.146919691483819</v>
      </c>
      <c r="T405" s="24" t="n">
        <f aca="true">RAND()</f>
        <v>0.84516311968571</v>
      </c>
      <c r="U405" s="26" t="n">
        <f aca="false">IF(T405&lt;=(Datos!$D$25-Datos!$C$25)/(Datos!$E$25-Datos!$C$25),Datos!$C$25+SQRT((Datos!$E$25-Datos!$C$25)*(Datos!$D$25-Datos!$C$25)*T405),Datos!$E$25-SQRT((Datos!$E$25-Datos!$C$25)*(Datos!$E$25-Datos!$D$25)*(1-T405)))</f>
        <v>0.199178298223248</v>
      </c>
      <c r="V405" s="24" t="n">
        <f aca="true">RAND()</f>
        <v>0.898640448034711</v>
      </c>
      <c r="W405" s="26" t="n">
        <f aca="false">IF(V405&lt;=(Datos!$D$26-Datos!$C$26)/(Datos!$E$26-Datos!$C$26),Datos!$C$26+SQRT((Datos!$E$26-Datos!$C$26)*(Datos!$D$26-Datos!$C$26)*V405),Datos!$E$26-SQRT((Datos!$E$26-Datos!$C$26)*(Datos!$E$26-Datos!$D$26)*(1-V405)))</f>
        <v>0.23116496796184</v>
      </c>
      <c r="X405" s="24" t="n">
        <f aca="true">RAND()</f>
        <v>0.0145352594025966</v>
      </c>
      <c r="Y405" s="26" t="n">
        <f aca="false">IF(X405&lt;=(Datos!$D$27-Datos!$C$27)/(Datos!$E$27-Datos!$C$27),Datos!$C$27+SQRT((Datos!$E$27-Datos!$C$27)*(Datos!$D$27-Datos!$C$27)*X405),Datos!$E$27-SQRT((Datos!$E$27-Datos!$C$27)*(Datos!$E$27-Datos!$D$27)*(1-X405)))</f>
        <v>0.196264598980542</v>
      </c>
      <c r="Z405" s="24" t="n">
        <f aca="false">(1+Q405)</f>
        <v>1.12430258370392</v>
      </c>
      <c r="AA405" s="24" t="n">
        <f aca="false">Z405*(1+S405)</f>
        <v>1.28948477243616</v>
      </c>
      <c r="AB405" s="24" t="n">
        <f aca="false">AA405*(1+U405)</f>
        <v>1.54632215499478</v>
      </c>
      <c r="AC405" s="24" t="n">
        <f aca="false">AB405*(1+W405)</f>
        <v>1.90377766641283</v>
      </c>
      <c r="AD405" s="24" t="n">
        <f aca="false">AC405*(1+Y405)</f>
        <v>2.27742182665946</v>
      </c>
      <c r="AE405" s="23" t="n">
        <f aca="false">E405*Q405</f>
        <v>3907.49986023596</v>
      </c>
      <c r="AF405" s="23" t="n">
        <f aca="false">AE405*(1+S405)</f>
        <v>4481.58853417489</v>
      </c>
      <c r="AG405" s="23" t="n">
        <f aca="false">AF405*(1+U405)</f>
        <v>5374.22371174867</v>
      </c>
      <c r="AH405" s="23" t="n">
        <f aca="false">AG405*(1+W405)</f>
        <v>6616.55596389481</v>
      </c>
      <c r="AI405" s="23" t="n">
        <f aca="false">AH405*(1+Y405)</f>
        <v>7915.15166678094</v>
      </c>
      <c r="AJ405" s="25" t="n">
        <f aca="false">G405*Z405</f>
        <v>43174.6122103767</v>
      </c>
      <c r="AK405" s="25" t="n">
        <f aca="false">I405*AA405</f>
        <v>50001.7081620673</v>
      </c>
      <c r="AL405" s="25" t="n">
        <f aca="false">K405*AB405</f>
        <v>62391.8113764353</v>
      </c>
      <c r="AM405" s="25" t="n">
        <f aca="false">M405*AC405</f>
        <v>66647.2612922999</v>
      </c>
      <c r="AN405" s="25" t="n">
        <f aca="false">O405*AD405</f>
        <v>88571.3964291969</v>
      </c>
      <c r="AO405" s="25" t="n">
        <f aca="false">C405/Datos!$D$8</f>
        <v>15868.7654941044</v>
      </c>
      <c r="AP405" s="25" t="n">
        <f aca="false">AJ405-AO405</f>
        <v>27305.8467162723</v>
      </c>
      <c r="AQ405" s="25" t="n">
        <f aca="false">AK405-AO405</f>
        <v>34132.9426679629</v>
      </c>
      <c r="AR405" s="25" t="n">
        <f aca="false">AL405-AO405</f>
        <v>46523.045882331</v>
      </c>
      <c r="AS405" s="25" t="n">
        <f aca="false">AM405-AO405</f>
        <v>50778.4957981955</v>
      </c>
      <c r="AT405" s="25" t="n">
        <f aca="false">AN405-AO405</f>
        <v>72702.6309350926</v>
      </c>
      <c r="AU405" s="25" t="n">
        <f aca="false">AP405*Datos!$D$6</f>
        <v>13652.9233581361</v>
      </c>
      <c r="AV405" s="25" t="n">
        <f aca="false">AQ405*Datos!$D$6</f>
        <v>17066.4713339814</v>
      </c>
      <c r="AW405" s="25" t="n">
        <f aca="false">AR405*Datos!$D$6</f>
        <v>23261.5229411655</v>
      </c>
      <c r="AX405" s="25" t="n">
        <f aca="false">AS405*Datos!$D$6</f>
        <v>25389.2478990978</v>
      </c>
      <c r="AY405" s="25" t="n">
        <f aca="false">AT405*Datos!$D$6</f>
        <v>36351.3154675463</v>
      </c>
      <c r="AZ405" s="25" t="n">
        <f aca="false">AJ405-AU405-AE405</f>
        <v>25614.1889920046</v>
      </c>
      <c r="BA405" s="25" t="n">
        <f aca="false">AK405-AV405-AF405</f>
        <v>28453.6482939109</v>
      </c>
      <c r="BB405" s="25" t="n">
        <f aca="false">AL405-AW405-AG405</f>
        <v>33756.0647235212</v>
      </c>
      <c r="BC405" s="25" t="n">
        <f aca="false">AM405-AX405-AH405</f>
        <v>34641.4574293073</v>
      </c>
      <c r="BD405" s="25" t="n">
        <f aca="false">AN405-AY405-AI405</f>
        <v>44304.9292948697</v>
      </c>
      <c r="BE405" s="25" t="n">
        <f aca="false">AZ405/Z405</f>
        <v>22782.2913184286</v>
      </c>
      <c r="BF405" s="25" t="n">
        <f aca="false">BA405/AA405</f>
        <v>22065.9048498533</v>
      </c>
      <c r="BG405" s="25" t="n">
        <f aca="false">BB405/AB405</f>
        <v>21829.9043407518</v>
      </c>
      <c r="BH405" s="25" t="n">
        <f aca="false">BC405/AC405</f>
        <v>18196.1675674975</v>
      </c>
      <c r="BI405" s="25" t="n">
        <f aca="false">BD405/AD405</f>
        <v>19453.9846664491</v>
      </c>
      <c r="BJ405" s="25" t="n">
        <f aca="false">E405*AD405</f>
        <v>71591.6371502565</v>
      </c>
      <c r="BK405" s="25" t="n">
        <f aca="false">0.2*C405*AD405</f>
        <v>36139.8728984138</v>
      </c>
      <c r="BL405" s="25" t="n">
        <f aca="false">BJ405+BK405</f>
        <v>107731.51004867</v>
      </c>
      <c r="BM405" s="25" t="n">
        <f aca="false">BK405*Datos!$D$6</f>
        <v>18069.9364492069</v>
      </c>
      <c r="BN405" s="25" t="n">
        <f aca="false">BL405-BM405</f>
        <v>89661.5735994634</v>
      </c>
      <c r="BO405" s="25" t="n">
        <f aca="false">BN405/AD405</f>
        <v>39369.7700399138</v>
      </c>
      <c r="BP405" s="25" t="n">
        <f aca="false">-(C405+E405)</f>
        <v>-110779.214763383</v>
      </c>
      <c r="BQ405" s="25" t="n">
        <f aca="false">BE405</f>
        <v>22782.2913184286</v>
      </c>
      <c r="BR405" s="25" t="n">
        <f aca="false">BF405</f>
        <v>22065.9048498533</v>
      </c>
      <c r="BS405" s="25" t="n">
        <f aca="false">BG405</f>
        <v>21829.9043407518</v>
      </c>
      <c r="BT405" s="25" t="n">
        <f aca="false">BH405</f>
        <v>18196.1675674975</v>
      </c>
      <c r="BU405" s="25" t="n">
        <f aca="false">BI405+BO405</f>
        <v>58823.7547063629</v>
      </c>
      <c r="BV405" s="27" t="n">
        <f aca="false">IFERROR(IRR(BP405:BU405,0.1),NA())*100</f>
        <v>7.99168470555452</v>
      </c>
    </row>
    <row r="406" customFormat="false" ht="15" hidden="false" customHeight="true" outlineLevel="0" collapsed="false">
      <c r="A406" s="23" t="n">
        <v>405</v>
      </c>
      <c r="B406" s="24" t="n">
        <f aca="true">RAND()</f>
        <v>0.863224803998343</v>
      </c>
      <c r="C406" s="25" t="n">
        <f aca="false">IF(B406&lt;=(Datos!$D$14-Datos!$C$14)/(Datos!$E$14-Datos!$C$14),Datos!$C$14+SQRT((Datos!$E$14-Datos!$C$14)*(Datos!$D$14-Datos!$C$14)*B406),Datos!$E$14-SQRT((Datos!$E$14-Datos!$C$14)*(Datos!$E$14-Datos!$D$14)*(1-B406)))</f>
        <v>87188.6677038652</v>
      </c>
      <c r="D406" s="24" t="n">
        <f aca="true">RAND()</f>
        <v>0.85481965707789</v>
      </c>
      <c r="E406" s="25" t="n">
        <f aca="false">IF(D406&lt;=(Datos!$D$15-Datos!$C$15)/(Datos!$E$15-Datos!$C$15),Datos!$C$15+SQRT((Datos!$E$15-Datos!$C$15)*(Datos!$D$15-Datos!$C$15)*D406),Datos!$E$15-SQRT((Datos!$E$15-Datos!$C$15)*(Datos!$E$15-Datos!$D$15)*(1-D406)))</f>
        <v>35333.4111560674</v>
      </c>
      <c r="F406" s="24" t="n">
        <f aca="true">RAND()</f>
        <v>0.793886317493271</v>
      </c>
      <c r="G406" s="25" t="n">
        <f aca="false">IF(F406&lt;=(Datos!$D$19-Datos!$C$19)/(Datos!$E$19-Datos!$C$19),Datos!$C$19+SQRT((Datos!$E$19-Datos!$C$19)*(Datos!$D$19-Datos!$C$19)*F406),Datos!$E$19-SQRT((Datos!$E$19-Datos!$C$19)*(Datos!$E$19-Datos!$D$19)*(1-F406)))</f>
        <v>41068.2667704936</v>
      </c>
      <c r="H406" s="24" t="n">
        <f aca="true">RAND()</f>
        <v>0.761011458252948</v>
      </c>
      <c r="I406" s="25" t="n">
        <f aca="false">IF(H406&lt;=(Datos!$D$19-Datos!$C$19)/(Datos!$E$19-Datos!$C$19),Datos!$C$19+SQRT((Datos!$E$19-Datos!$C$19)*(Datos!$D$19-Datos!$C$19)*H406),Datos!$E$19-SQRT((Datos!$E$19-Datos!$C$19)*(Datos!$E$19-Datos!$D$19)*(1-H406)))</f>
        <v>40766.3088644743</v>
      </c>
      <c r="J406" s="24" t="n">
        <f aca="true">RAND()</f>
        <v>0.202786218866794</v>
      </c>
      <c r="K406" s="25" t="n">
        <f aca="false">IF(J406&lt;=(Datos!$D$19-Datos!$C$19)/(Datos!$E$19-Datos!$C$19),Datos!$C$19+SQRT((Datos!$E$19-Datos!$C$19)*(Datos!$D$19-Datos!$C$19)*J406),Datos!$E$19-SQRT((Datos!$E$19-Datos!$C$19)*(Datos!$E$19-Datos!$D$19)*(1-J406)))</f>
        <v>35515.2454913647</v>
      </c>
      <c r="L406" s="24" t="n">
        <f aca="true">RAND()</f>
        <v>0.392221566188348</v>
      </c>
      <c r="M406" s="25" t="n">
        <f aca="false">IF(L406&lt;=(Datos!$D$19-Datos!$C$19)/(Datos!$E$19-Datos!$C$19),Datos!$C$19+SQRT((Datos!$E$19-Datos!$C$19)*(Datos!$D$19-Datos!$C$19)*L406),Datos!$E$19-SQRT((Datos!$E$19-Datos!$C$19)*(Datos!$E$19-Datos!$D$19)*(1-L406)))</f>
        <v>37670.2825846413</v>
      </c>
      <c r="N406" s="24" t="n">
        <f aca="true">RAND()</f>
        <v>0.350323765056929</v>
      </c>
      <c r="O406" s="25" t="n">
        <f aca="false">IF(N406&lt;=(Datos!$D$19-Datos!$C$19)/(Datos!$E$19-Datos!$C$19),Datos!$C$19+SQRT((Datos!$E$19-Datos!$C$19)*(Datos!$D$19-Datos!$C$19)*N406),Datos!$E$19-SQRT((Datos!$E$19-Datos!$C$19)*(Datos!$E$19-Datos!$D$19)*(1-N406)))</f>
        <v>37249.0388851585</v>
      </c>
      <c r="P406" s="24" t="n">
        <f aca="true">RAND()</f>
        <v>0.212170144795315</v>
      </c>
      <c r="Q406" s="26" t="n">
        <f aca="false">IF(P406&lt;=(Datos!$D$23-Datos!$C$23)/(Datos!$E$23-Datos!$C$23),Datos!$C$23+SQRT((Datos!$E$23-Datos!$C$23)*(Datos!$D$23-Datos!$C$23)*P406),Datos!$E$23-SQRT((Datos!$E$23-Datos!$C$23)*(Datos!$E$23-Datos!$D$23)*(1-P406)))</f>
        <v>0.139542422076896</v>
      </c>
      <c r="R406" s="24" t="n">
        <f aca="true">RAND()</f>
        <v>0.336601360625832</v>
      </c>
      <c r="S406" s="26" t="n">
        <f aca="false">IF(R406&lt;=(Datos!$D$24-Datos!$C$24)/(Datos!$E$24-Datos!$C$24),Datos!$C$24+SQRT((Datos!$E$24-Datos!$C$24)*(Datos!$D$24-Datos!$C$24)*R406),Datos!$E$24-SQRT((Datos!$E$24-Datos!$C$24)*(Datos!$E$24-Datos!$D$24)*(1-R406)))</f>
        <v>0.144614679545476</v>
      </c>
      <c r="T406" s="24" t="n">
        <f aca="true">RAND()</f>
        <v>0.783624900211939</v>
      </c>
      <c r="U406" s="26" t="n">
        <f aca="false">IF(T406&lt;=(Datos!$D$25-Datos!$C$25)/(Datos!$E$25-Datos!$C$25),Datos!$C$25+SQRT((Datos!$E$25-Datos!$C$25)*(Datos!$D$25-Datos!$C$25)*T406),Datos!$E$25-SQRT((Datos!$E$25-Datos!$C$25)*(Datos!$E$25-Datos!$D$25)*(1-T406)))</f>
        <v>0.195385973929351</v>
      </c>
      <c r="V406" s="24" t="n">
        <f aca="true">RAND()</f>
        <v>0.133235109781951</v>
      </c>
      <c r="W406" s="26" t="n">
        <f aca="false">IF(V406&lt;=(Datos!$D$26-Datos!$C$26)/(Datos!$E$26-Datos!$C$26),Datos!$C$26+SQRT((Datos!$E$26-Datos!$C$26)*(Datos!$D$26-Datos!$C$26)*V406),Datos!$E$26-SQRT((Datos!$E$26-Datos!$C$26)*(Datos!$E$26-Datos!$D$26)*(1-V406)))</f>
        <v>0.193657567634639</v>
      </c>
      <c r="X406" s="24" t="n">
        <f aca="true">RAND()</f>
        <v>0.380980003410845</v>
      </c>
      <c r="Y406" s="26" t="n">
        <f aca="false">IF(X406&lt;=(Datos!$D$27-Datos!$C$27)/(Datos!$E$27-Datos!$C$27),Datos!$C$27+SQRT((Datos!$E$27-Datos!$C$27)*(Datos!$D$27-Datos!$C$27)*X406),Datos!$E$27-SQRT((Datos!$E$27-Datos!$C$27)*(Datos!$E$27-Datos!$D$27)*(1-X406)))</f>
        <v>0.222183843247917</v>
      </c>
      <c r="Z406" s="24" t="n">
        <f aca="false">(1+Q406)</f>
        <v>1.1395424220769</v>
      </c>
      <c r="AA406" s="24" t="n">
        <f aca="false">Z406*(1+S406)</f>
        <v>1.30433698427402</v>
      </c>
      <c r="AB406" s="24" t="n">
        <f aca="false">AA406*(1+U406)</f>
        <v>1.55918613627848</v>
      </c>
      <c r="AC406" s="24" t="n">
        <f aca="false">AB406*(1+W406)</f>
        <v>1.86113433091982</v>
      </c>
      <c r="AD406" s="24" t="n">
        <f aca="false">AC406*(1+Y406)</f>
        <v>2.27464830936422</v>
      </c>
      <c r="AE406" s="23" t="n">
        <f aca="false">E406*Q406</f>
        <v>4930.50977295647</v>
      </c>
      <c r="AF406" s="23" t="n">
        <f aca="false">AE406*(1+S406)</f>
        <v>5643.53386376841</v>
      </c>
      <c r="AG406" s="23" t="n">
        <f aca="false">AF406*(1+U406)</f>
        <v>6746.20122414408</v>
      </c>
      <c r="AH406" s="23" t="n">
        <f aca="false">AG406*(1+W406)</f>
        <v>8052.65414398564</v>
      </c>
      <c r="AI406" s="23" t="n">
        <f aca="false">AH406*(1+Y406)</f>
        <v>9841.82379004264</v>
      </c>
      <c r="AJ406" s="25" t="n">
        <f aca="false">G406*Z406</f>
        <v>46799.0321861484</v>
      </c>
      <c r="AK406" s="25" t="n">
        <f aca="false">I406*AA406</f>
        <v>53173.0043642718</v>
      </c>
      <c r="AL406" s="25" t="n">
        <f aca="false">K406*AB406</f>
        <v>55374.8783966626</v>
      </c>
      <c r="AM406" s="25" t="n">
        <f aca="false">M406*AC406</f>
        <v>70109.4561737268</v>
      </c>
      <c r="AN406" s="25" t="n">
        <f aca="false">O406*AD406</f>
        <v>84728.4633255678</v>
      </c>
      <c r="AO406" s="25" t="n">
        <f aca="false">C406/Datos!$D$8</f>
        <v>17437.733540773</v>
      </c>
      <c r="AP406" s="25" t="n">
        <f aca="false">AJ406-AO406</f>
        <v>29361.2986453754</v>
      </c>
      <c r="AQ406" s="25" t="n">
        <f aca="false">AK406-AO406</f>
        <v>35735.2708234987</v>
      </c>
      <c r="AR406" s="25" t="n">
        <f aca="false">AL406-AO406</f>
        <v>37937.1448558895</v>
      </c>
      <c r="AS406" s="25" t="n">
        <f aca="false">AM406-AO406</f>
        <v>52671.7226329538</v>
      </c>
      <c r="AT406" s="25" t="n">
        <f aca="false">AN406-AO406</f>
        <v>67290.7297847948</v>
      </c>
      <c r="AU406" s="25" t="n">
        <f aca="false">AP406*Datos!$D$6</f>
        <v>14680.6493226877</v>
      </c>
      <c r="AV406" s="25" t="n">
        <f aca="false">AQ406*Datos!$D$6</f>
        <v>17867.6354117494</v>
      </c>
      <c r="AW406" s="25" t="n">
        <f aca="false">AR406*Datos!$D$6</f>
        <v>18968.5724279448</v>
      </c>
      <c r="AX406" s="25" t="n">
        <f aca="false">AS406*Datos!$D$6</f>
        <v>26335.8613164769</v>
      </c>
      <c r="AY406" s="25" t="n">
        <f aca="false">AT406*Datos!$D$6</f>
        <v>33645.3648923974</v>
      </c>
      <c r="AZ406" s="25" t="n">
        <f aca="false">AJ406-AU406-AE406</f>
        <v>27187.8730905043</v>
      </c>
      <c r="BA406" s="25" t="n">
        <f aca="false">AK406-AV406-AF406</f>
        <v>29661.835088754</v>
      </c>
      <c r="BB406" s="25" t="n">
        <f aca="false">AL406-AW406-AG406</f>
        <v>29660.1047445737</v>
      </c>
      <c r="BC406" s="25" t="n">
        <f aca="false">AM406-AX406-AH406</f>
        <v>35720.9407132643</v>
      </c>
      <c r="BD406" s="25" t="n">
        <f aca="false">AN406-AY406-AI406</f>
        <v>41241.2746431278</v>
      </c>
      <c r="BE406" s="25" t="n">
        <f aca="false">AZ406/Z406</f>
        <v>23858.5879417744</v>
      </c>
      <c r="BF406" s="25" t="n">
        <f aca="false">BA406/AA406</f>
        <v>22740.9292586021</v>
      </c>
      <c r="BG406" s="25" t="n">
        <f aca="false">BB406/AB406</f>
        <v>19022.8120007324</v>
      </c>
      <c r="BH406" s="25" t="n">
        <f aca="false">BC406/AC406</f>
        <v>19193.1018195823</v>
      </c>
      <c r="BI406" s="25" t="n">
        <f aca="false">BD406/AD406</f>
        <v>18130.8356431834</v>
      </c>
      <c r="BJ406" s="25" t="n">
        <f aca="false">E406*AD406</f>
        <v>80371.0839502195</v>
      </c>
      <c r="BK406" s="25" t="n">
        <f aca="false">0.2*C406*AD406</f>
        <v>39664.7111176631</v>
      </c>
      <c r="BL406" s="25" t="n">
        <f aca="false">BJ406+BK406</f>
        <v>120035.795067883</v>
      </c>
      <c r="BM406" s="25" t="n">
        <f aca="false">BK406*Datos!$D$6</f>
        <v>19832.3555588316</v>
      </c>
      <c r="BN406" s="25" t="n">
        <f aca="false">BL406-BM406</f>
        <v>100203.439509051</v>
      </c>
      <c r="BO406" s="25" t="n">
        <f aca="false">BN406/AD406</f>
        <v>44052.2779264539</v>
      </c>
      <c r="BP406" s="25" t="n">
        <f aca="false">-(C406+E406)</f>
        <v>-122522.078859933</v>
      </c>
      <c r="BQ406" s="25" t="n">
        <f aca="false">BE406</f>
        <v>23858.5879417744</v>
      </c>
      <c r="BR406" s="25" t="n">
        <f aca="false">BF406</f>
        <v>22740.9292586021</v>
      </c>
      <c r="BS406" s="25" t="n">
        <f aca="false">BG406</f>
        <v>19022.8120007324</v>
      </c>
      <c r="BT406" s="25" t="n">
        <f aca="false">BH406</f>
        <v>19193.1018195823</v>
      </c>
      <c r="BU406" s="25" t="n">
        <f aca="false">BI406+BO406</f>
        <v>62183.1135696373</v>
      </c>
      <c r="BV406" s="27" t="n">
        <f aca="false">IFERROR(IRR(BP406:BU406,0.1),NA())*100</f>
        <v>5.44778375087335</v>
      </c>
    </row>
    <row r="407" customFormat="false" ht="15" hidden="false" customHeight="true" outlineLevel="0" collapsed="false">
      <c r="A407" s="23" t="n">
        <v>406</v>
      </c>
      <c r="B407" s="24" t="n">
        <f aca="true">RAND()</f>
        <v>0.296133883351085</v>
      </c>
      <c r="C407" s="25" t="n">
        <f aca="false">IF(B407&lt;=(Datos!$D$14-Datos!$C$14)/(Datos!$E$14-Datos!$C$14),Datos!$C$14+SQRT((Datos!$E$14-Datos!$C$14)*(Datos!$D$14-Datos!$C$14)*B407),Datos!$E$14-SQRT((Datos!$E$14-Datos!$C$14)*(Datos!$E$14-Datos!$D$14)*(1-B407)))</f>
        <v>70937.3204955445</v>
      </c>
      <c r="D407" s="24" t="n">
        <f aca="true">RAND()</f>
        <v>0.246982993062554</v>
      </c>
      <c r="E407" s="25" t="n">
        <f aca="false">IF(D407&lt;=(Datos!$D$15-Datos!$C$15)/(Datos!$E$15-Datos!$C$15),Datos!$C$15+SQRT((Datos!$E$15-Datos!$C$15)*(Datos!$D$15-Datos!$C$15)*D407),Datos!$E$15-SQRT((Datos!$E$15-Datos!$C$15)*(Datos!$E$15-Datos!$D$15)*(1-D407)))</f>
        <v>29303.9196646419</v>
      </c>
      <c r="F407" s="24" t="n">
        <f aca="true">RAND()</f>
        <v>0.427489619873373</v>
      </c>
      <c r="G407" s="25" t="n">
        <f aca="false">IF(F407&lt;=(Datos!$D$19-Datos!$C$19)/(Datos!$E$19-Datos!$C$19),Datos!$C$19+SQRT((Datos!$E$19-Datos!$C$19)*(Datos!$D$19-Datos!$C$19)*F407),Datos!$E$19-SQRT((Datos!$E$19-Datos!$C$19)*(Datos!$E$19-Datos!$D$19)*(1-F407)))</f>
        <v>38007.7114696401</v>
      </c>
      <c r="H407" s="24" t="n">
        <f aca="true">RAND()</f>
        <v>0.552214327474463</v>
      </c>
      <c r="I407" s="25" t="n">
        <f aca="false">IF(H407&lt;=(Datos!$D$19-Datos!$C$19)/(Datos!$E$19-Datos!$C$19),Datos!$C$19+SQRT((Datos!$E$19-Datos!$C$19)*(Datos!$D$19-Datos!$C$19)*H407),Datos!$E$19-SQRT((Datos!$E$19-Datos!$C$19)*(Datos!$E$19-Datos!$D$19)*(1-H407)))</f>
        <v>39101.2169033141</v>
      </c>
      <c r="J407" s="24" t="n">
        <f aca="true">RAND()</f>
        <v>0.847178427393013</v>
      </c>
      <c r="K407" s="25" t="n">
        <f aca="false">IF(J407&lt;=(Datos!$D$19-Datos!$C$19)/(Datos!$E$19-Datos!$C$19),Datos!$C$19+SQRT((Datos!$E$19-Datos!$C$19)*(Datos!$D$19-Datos!$C$19)*J407),Datos!$E$19-SQRT((Datos!$E$19-Datos!$C$19)*(Datos!$E$19-Datos!$D$19)*(1-J407)))</f>
        <v>41614.4988634585</v>
      </c>
      <c r="L407" s="24" t="n">
        <f aca="true">RAND()</f>
        <v>0.773082242287845</v>
      </c>
      <c r="M407" s="25" t="n">
        <f aca="false">IF(L407&lt;=(Datos!$D$19-Datos!$C$19)/(Datos!$E$19-Datos!$C$19),Datos!$C$19+SQRT((Datos!$E$19-Datos!$C$19)*(Datos!$D$19-Datos!$C$19)*L407),Datos!$E$19-SQRT((Datos!$E$19-Datos!$C$19)*(Datos!$E$19-Datos!$D$19)*(1-L407)))</f>
        <v>40874.6113118384</v>
      </c>
      <c r="N407" s="24" t="n">
        <f aca="true">RAND()</f>
        <v>0.143177033643054</v>
      </c>
      <c r="O407" s="25" t="n">
        <f aca="false">IF(N407&lt;=(Datos!$D$19-Datos!$C$19)/(Datos!$E$19-Datos!$C$19),Datos!$C$19+SQRT((Datos!$E$19-Datos!$C$19)*(Datos!$D$19-Datos!$C$19)*N407),Datos!$E$19-SQRT((Datos!$E$19-Datos!$C$19)*(Datos!$E$19-Datos!$D$19)*(1-N407)))</f>
        <v>34634.2804238046</v>
      </c>
      <c r="P407" s="24" t="n">
        <f aca="true">RAND()</f>
        <v>0.42601752802087</v>
      </c>
      <c r="Q407" s="26" t="n">
        <f aca="false">IF(P407&lt;=(Datos!$D$23-Datos!$C$23)/(Datos!$E$23-Datos!$C$23),Datos!$C$23+SQRT((Datos!$E$23-Datos!$C$23)*(Datos!$D$23-Datos!$C$23)*P407),Datos!$E$23-SQRT((Datos!$E$23-Datos!$C$23)*(Datos!$E$23-Datos!$D$23)*(1-P407)))</f>
        <v>0.14769172350067</v>
      </c>
      <c r="R407" s="24" t="n">
        <f aca="true">RAND()</f>
        <v>0.914808815064316</v>
      </c>
      <c r="S407" s="26" t="n">
        <f aca="false">IF(R407&lt;=(Datos!$D$24-Datos!$C$24)/(Datos!$E$24-Datos!$C$24),Datos!$C$24+SQRT((Datos!$E$24-Datos!$C$24)*(Datos!$D$24-Datos!$C$24)*R407),Datos!$E$24-SQRT((Datos!$E$24-Datos!$C$24)*(Datos!$E$24-Datos!$D$24)*(1-R407)))</f>
        <v>0.167616780189134</v>
      </c>
      <c r="T407" s="24" t="n">
        <f aca="true">RAND()</f>
        <v>0.321636281376969</v>
      </c>
      <c r="U407" s="26" t="n">
        <f aca="false">IF(T407&lt;=(Datos!$D$25-Datos!$C$25)/(Datos!$E$25-Datos!$C$25),Datos!$C$25+SQRT((Datos!$E$25-Datos!$C$25)*(Datos!$D$25-Datos!$C$25)*T407),Datos!$E$25-SQRT((Datos!$E$25-Datos!$C$25)*(Datos!$E$25-Datos!$D$25)*(1-T407)))</f>
        <v>0.175989155255445</v>
      </c>
      <c r="V407" s="24" t="n">
        <f aca="true">RAND()</f>
        <v>0.561576698656389</v>
      </c>
      <c r="W407" s="26" t="n">
        <f aca="false">IF(V407&lt;=(Datos!$D$26-Datos!$C$26)/(Datos!$E$26-Datos!$C$26),Datos!$C$26+SQRT((Datos!$E$26-Datos!$C$26)*(Datos!$D$26-Datos!$C$26)*V407),Datos!$E$26-SQRT((Datos!$E$26-Datos!$C$26)*(Datos!$E$26-Datos!$D$26)*(1-V407)))</f>
        <v>0.210827540864752</v>
      </c>
      <c r="X407" s="24" t="n">
        <f aca="true">RAND()</f>
        <v>0.980724644185311</v>
      </c>
      <c r="Y407" s="26" t="n">
        <f aca="false">IF(X407&lt;=(Datos!$D$27-Datos!$C$27)/(Datos!$E$27-Datos!$C$27),Datos!$C$27+SQRT((Datos!$E$27-Datos!$C$27)*(Datos!$D$27-Datos!$C$27)*X407),Datos!$E$27-SQRT((Datos!$E$27-Datos!$C$27)*(Datos!$E$27-Datos!$D$27)*(1-X407)))</f>
        <v>0.269797700190677</v>
      </c>
      <c r="Z407" s="24" t="n">
        <f aca="false">(1+Q407)</f>
        <v>1.14769172350067</v>
      </c>
      <c r="AA407" s="24" t="n">
        <f aca="false">Z407*(1+S407)</f>
        <v>1.34006411484357</v>
      </c>
      <c r="AB407" s="24" t="n">
        <f aca="false">AA407*(1+U407)</f>
        <v>1.57590086640303</v>
      </c>
      <c r="AC407" s="24" t="n">
        <f aca="false">AB407*(1+W407)</f>
        <v>1.90814417071341</v>
      </c>
      <c r="AD407" s="24" t="n">
        <f aca="false">AC407*(1+Y407)</f>
        <v>2.42295707960413</v>
      </c>
      <c r="AE407" s="23" t="n">
        <f aca="false">E407*Q407</f>
        <v>4327.94640059615</v>
      </c>
      <c r="AF407" s="23" t="n">
        <f aca="false">AE407*(1+S407)</f>
        <v>5053.38284109522</v>
      </c>
      <c r="AG407" s="23" t="n">
        <f aca="false">AF407*(1+U407)</f>
        <v>5942.72341848193</v>
      </c>
      <c r="AH407" s="23" t="n">
        <f aca="false">AG407*(1+W407)</f>
        <v>7195.61318283985</v>
      </c>
      <c r="AI407" s="23" t="n">
        <f aca="false">AH407*(1+Y407)</f>
        <v>9136.97307103176</v>
      </c>
      <c r="AJ407" s="25" t="n">
        <f aca="false">G407*Z407</f>
        <v>43621.1358829075</v>
      </c>
      <c r="AK407" s="25" t="n">
        <f aca="false">I407*AA407</f>
        <v>52398.137618846</v>
      </c>
      <c r="AL407" s="25" t="n">
        <f aca="false">K407*AB407</f>
        <v>65580.3248138519</v>
      </c>
      <c r="AM407" s="25" t="n">
        <f aca="false">M407*AC407</f>
        <v>77994.6513048608</v>
      </c>
      <c r="AN407" s="25" t="n">
        <f aca="false">O407*AD407</f>
        <v>83917.374949852</v>
      </c>
      <c r="AO407" s="25" t="n">
        <f aca="false">C407/Datos!$D$8</f>
        <v>14187.4640991089</v>
      </c>
      <c r="AP407" s="25" t="n">
        <f aca="false">AJ407-AO407</f>
        <v>29433.6717837986</v>
      </c>
      <c r="AQ407" s="25" t="n">
        <f aca="false">AK407-AO407</f>
        <v>38210.6735197371</v>
      </c>
      <c r="AR407" s="25" t="n">
        <f aca="false">AL407-AO407</f>
        <v>51392.860714743</v>
      </c>
      <c r="AS407" s="25" t="n">
        <f aca="false">AM407-AO407</f>
        <v>63807.1872057519</v>
      </c>
      <c r="AT407" s="25" t="n">
        <f aca="false">AN407-AO407</f>
        <v>69729.9108507431</v>
      </c>
      <c r="AU407" s="25" t="n">
        <f aca="false">AP407*Datos!$D$6</f>
        <v>14716.8358918993</v>
      </c>
      <c r="AV407" s="25" t="n">
        <f aca="false">AQ407*Datos!$D$6</f>
        <v>19105.3367598685</v>
      </c>
      <c r="AW407" s="25" t="n">
        <f aca="false">AR407*Datos!$D$6</f>
        <v>25696.4303573715</v>
      </c>
      <c r="AX407" s="25" t="n">
        <f aca="false">AS407*Datos!$D$6</f>
        <v>31903.5936028759</v>
      </c>
      <c r="AY407" s="25" t="n">
        <f aca="false">AT407*Datos!$D$6</f>
        <v>34864.9554253716</v>
      </c>
      <c r="AZ407" s="25" t="n">
        <f aca="false">AJ407-AU407-AE407</f>
        <v>24576.353590412</v>
      </c>
      <c r="BA407" s="25" t="n">
        <f aca="false">AK407-AV407-AF407</f>
        <v>28239.4180178822</v>
      </c>
      <c r="BB407" s="25" t="n">
        <f aca="false">AL407-AW407-AG407</f>
        <v>33941.1710379985</v>
      </c>
      <c r="BC407" s="25" t="n">
        <f aca="false">AM407-AX407-AH407</f>
        <v>38895.444519145</v>
      </c>
      <c r="BD407" s="25" t="n">
        <f aca="false">AN407-AY407-AI407</f>
        <v>39915.4464534487</v>
      </c>
      <c r="BE407" s="25" t="n">
        <f aca="false">AZ407/Z407</f>
        <v>21413.7238137866</v>
      </c>
      <c r="BF407" s="25" t="n">
        <f aca="false">BA407/AA407</f>
        <v>21073.1842641564</v>
      </c>
      <c r="BG407" s="25" t="n">
        <f aca="false">BB407/AB407</f>
        <v>21537.6308000063</v>
      </c>
      <c r="BH407" s="25" t="n">
        <f aca="false">BC407/AC407</f>
        <v>20383.9128699604</v>
      </c>
      <c r="BI407" s="25" t="n">
        <f aca="false">BD407/AD407</f>
        <v>16473.8561774153</v>
      </c>
      <c r="BJ407" s="25" t="n">
        <f aca="false">E407*AD407</f>
        <v>71002.1396115949</v>
      </c>
      <c r="BK407" s="25" t="n">
        <f aca="false">0.2*C407*AD407</f>
        <v>34375.6165805654</v>
      </c>
      <c r="BL407" s="25" t="n">
        <f aca="false">BJ407+BK407</f>
        <v>105377.75619216</v>
      </c>
      <c r="BM407" s="25" t="n">
        <f aca="false">BK407*Datos!$D$6</f>
        <v>17187.8082902827</v>
      </c>
      <c r="BN407" s="25" t="n">
        <f aca="false">BL407-BM407</f>
        <v>88189.9479018776</v>
      </c>
      <c r="BO407" s="25" t="n">
        <f aca="false">BN407/AD407</f>
        <v>36397.6517141964</v>
      </c>
      <c r="BP407" s="25" t="n">
        <f aca="false">-(C407+E407)</f>
        <v>-100241.240160186</v>
      </c>
      <c r="BQ407" s="25" t="n">
        <f aca="false">BE407</f>
        <v>21413.7238137866</v>
      </c>
      <c r="BR407" s="25" t="n">
        <f aca="false">BF407</f>
        <v>21073.1842641564</v>
      </c>
      <c r="BS407" s="25" t="n">
        <f aca="false">BG407</f>
        <v>21537.6308000063</v>
      </c>
      <c r="BT407" s="25" t="n">
        <f aca="false">BH407</f>
        <v>20383.9128699604</v>
      </c>
      <c r="BU407" s="25" t="n">
        <f aca="false">BI407+BO407</f>
        <v>52871.5078916117</v>
      </c>
      <c r="BV407" s="27" t="n">
        <f aca="false">IFERROR(IRR(BP407:BU407,0.1),NA())*100</f>
        <v>9.8554924907339</v>
      </c>
    </row>
    <row r="408" customFormat="false" ht="15" hidden="false" customHeight="true" outlineLevel="0" collapsed="false">
      <c r="A408" s="23" t="n">
        <v>407</v>
      </c>
      <c r="B408" s="24" t="n">
        <f aca="true">RAND()</f>
        <v>0.337674408458131</v>
      </c>
      <c r="C408" s="25" t="n">
        <f aca="false">IF(B408&lt;=(Datos!$D$14-Datos!$C$14)/(Datos!$E$14-Datos!$C$14),Datos!$C$14+SQRT((Datos!$E$14-Datos!$C$14)*(Datos!$D$14-Datos!$C$14)*B408),Datos!$E$14-SQRT((Datos!$E$14-Datos!$C$14)*(Datos!$E$14-Datos!$D$14)*(1-B408)))</f>
        <v>71807.9672628907</v>
      </c>
      <c r="D408" s="24" t="n">
        <f aca="true">RAND()</f>
        <v>0.320435109839176</v>
      </c>
      <c r="E408" s="25" t="n">
        <f aca="false">IF(D408&lt;=(Datos!$D$15-Datos!$C$15)/(Datos!$E$15-Datos!$C$15),Datos!$C$15+SQRT((Datos!$E$15-Datos!$C$15)*(Datos!$D$15-Datos!$C$15)*D408),Datos!$E$15-SQRT((Datos!$E$15-Datos!$C$15)*(Datos!$E$15-Datos!$D$15)*(1-D408)))</f>
        <v>29902.3089700608</v>
      </c>
      <c r="F408" s="24" t="n">
        <f aca="true">RAND()</f>
        <v>0.601384403166318</v>
      </c>
      <c r="G408" s="25" t="n">
        <f aca="false">IF(F408&lt;=(Datos!$D$19-Datos!$C$19)/(Datos!$E$19-Datos!$C$19),Datos!$C$19+SQRT((Datos!$E$19-Datos!$C$19)*(Datos!$D$19-Datos!$C$19)*F408),Datos!$E$19-SQRT((Datos!$E$19-Datos!$C$19)*(Datos!$E$19-Datos!$D$19)*(1-F408)))</f>
        <v>39497.7713425281</v>
      </c>
      <c r="H408" s="24" t="n">
        <f aca="true">RAND()</f>
        <v>0.697736812106369</v>
      </c>
      <c r="I408" s="25" t="n">
        <f aca="false">IF(H408&lt;=(Datos!$D$19-Datos!$C$19)/(Datos!$E$19-Datos!$C$19),Datos!$C$19+SQRT((Datos!$E$19-Datos!$C$19)*(Datos!$D$19-Datos!$C$19)*H408),Datos!$E$19-SQRT((Datos!$E$19-Datos!$C$19)*(Datos!$E$19-Datos!$D$19)*(1-H408)))</f>
        <v>40238.7250560357</v>
      </c>
      <c r="J408" s="24" t="n">
        <f aca="true">RAND()</f>
        <v>0.557197782963791</v>
      </c>
      <c r="K408" s="25" t="n">
        <f aca="false">IF(J408&lt;=(Datos!$D$19-Datos!$C$19)/(Datos!$E$19-Datos!$C$19),Datos!$C$19+SQRT((Datos!$E$19-Datos!$C$19)*(Datos!$D$19-Datos!$C$19)*J408),Datos!$E$19-SQRT((Datos!$E$19-Datos!$C$19)*(Datos!$E$19-Datos!$D$19)*(1-J408)))</f>
        <v>39142.1916105805</v>
      </c>
      <c r="L408" s="24" t="n">
        <f aca="true">RAND()</f>
        <v>0.278289967241166</v>
      </c>
      <c r="M408" s="25" t="n">
        <f aca="false">IF(L408&lt;=(Datos!$D$19-Datos!$C$19)/(Datos!$E$19-Datos!$C$19),Datos!$C$19+SQRT((Datos!$E$19-Datos!$C$19)*(Datos!$D$19-Datos!$C$19)*L408),Datos!$E$19-SQRT((Datos!$E$19-Datos!$C$19)*(Datos!$E$19-Datos!$D$19)*(1-L408)))</f>
        <v>36460.9206067073</v>
      </c>
      <c r="N408" s="24" t="n">
        <f aca="true">RAND()</f>
        <v>0.666435413540532</v>
      </c>
      <c r="O408" s="25" t="n">
        <f aca="false">IF(N408&lt;=(Datos!$D$19-Datos!$C$19)/(Datos!$E$19-Datos!$C$19),Datos!$C$19+SQRT((Datos!$E$19-Datos!$C$19)*(Datos!$D$19-Datos!$C$19)*N408),Datos!$E$19-SQRT((Datos!$E$19-Datos!$C$19)*(Datos!$E$19-Datos!$D$19)*(1-N408)))</f>
        <v>39998.265451121</v>
      </c>
      <c r="P408" s="24" t="n">
        <f aca="true">RAND()</f>
        <v>0.232843922573803</v>
      </c>
      <c r="Q408" s="26" t="n">
        <f aca="false">IF(P408&lt;=(Datos!$D$23-Datos!$C$23)/(Datos!$E$23-Datos!$C$23),Datos!$C$23+SQRT((Datos!$E$23-Datos!$C$23)*(Datos!$D$23-Datos!$C$23)*P408),Datos!$E$23-SQRT((Datos!$E$23-Datos!$C$23)*(Datos!$E$23-Datos!$D$23)*(1-P408)))</f>
        <v>0.140472397530159</v>
      </c>
      <c r="R408" s="24" t="n">
        <f aca="true">RAND()</f>
        <v>0.438184440957232</v>
      </c>
      <c r="S408" s="26" t="n">
        <f aca="false">IF(R408&lt;=(Datos!$D$24-Datos!$C$24)/(Datos!$E$24-Datos!$C$24),Datos!$C$24+SQRT((Datos!$E$24-Datos!$C$24)*(Datos!$D$24-Datos!$C$24)*R408),Datos!$E$24-SQRT((Datos!$E$24-Datos!$C$24)*(Datos!$E$24-Datos!$D$24)*(1-R408)))</f>
        <v>0.148084372767128</v>
      </c>
      <c r="T408" s="24" t="n">
        <f aca="true">RAND()</f>
        <v>0.473707300150506</v>
      </c>
      <c r="U408" s="26" t="n">
        <f aca="false">IF(T408&lt;=(Datos!$D$25-Datos!$C$25)/(Datos!$E$25-Datos!$C$25),Datos!$C$25+SQRT((Datos!$E$25-Datos!$C$25)*(Datos!$D$25-Datos!$C$25)*T408),Datos!$E$25-SQRT((Datos!$E$25-Datos!$C$25)*(Datos!$E$25-Datos!$D$25)*(1-T408)))</f>
        <v>0.181612247271056</v>
      </c>
      <c r="V408" s="24" t="n">
        <f aca="true">RAND()</f>
        <v>0.812169881145178</v>
      </c>
      <c r="W408" s="26" t="n">
        <f aca="false">IF(V408&lt;=(Datos!$D$26-Datos!$C$26)/(Datos!$E$26-Datos!$C$26),Datos!$C$26+SQRT((Datos!$E$26-Datos!$C$26)*(Datos!$D$26-Datos!$C$26)*V408),Datos!$E$26-SQRT((Datos!$E$26-Datos!$C$26)*(Datos!$E$26-Datos!$D$26)*(1-V408)))</f>
        <v>0.224360081591552</v>
      </c>
      <c r="X408" s="24" t="n">
        <f aca="true">RAND()</f>
        <v>0.437680637859448</v>
      </c>
      <c r="Y408" s="26" t="n">
        <f aca="false">IF(X408&lt;=(Datos!$D$27-Datos!$C$27)/(Datos!$E$27-Datos!$C$27),Datos!$C$27+SQRT((Datos!$E$27-Datos!$C$27)*(Datos!$D$27-Datos!$C$27)*X408),Datos!$E$27-SQRT((Datos!$E$27-Datos!$C$27)*(Datos!$E$27-Datos!$D$27)*(1-X408)))</f>
        <v>0.224895330909632</v>
      </c>
      <c r="Z408" s="24" t="n">
        <f aca="false">(1+Q408)</f>
        <v>1.14047239753016</v>
      </c>
      <c r="AA408" s="24" t="n">
        <f aca="false">Z408*(1+S408)</f>
        <v>1.30935853717664</v>
      </c>
      <c r="AB408" s="24" t="n">
        <f aca="false">AA408*(1+U408)</f>
        <v>1.54715408359683</v>
      </c>
      <c r="AC408" s="24" t="n">
        <f aca="false">AB408*(1+W408)</f>
        <v>1.89427370002731</v>
      </c>
      <c r="AD408" s="24" t="n">
        <f aca="false">AC408*(1+Y408)</f>
        <v>2.32028701062837</v>
      </c>
      <c r="AE408" s="23" t="n">
        <f aca="false">E408*Q408</f>
        <v>4200.449032712</v>
      </c>
      <c r="AF408" s="23" t="n">
        <f aca="false">AE408*(1+S408)</f>
        <v>4822.46989306145</v>
      </c>
      <c r="AG408" s="23" t="n">
        <f aca="false">AF408*(1+U408)</f>
        <v>5698.28948773735</v>
      </c>
      <c r="AH408" s="23" t="n">
        <f aca="false">AG408*(1+W408)</f>
        <v>6976.75818213838</v>
      </c>
      <c r="AI408" s="23" t="n">
        <f aca="false">AH408*(1+Y408)</f>
        <v>8545.79852218688</v>
      </c>
      <c r="AJ408" s="25" t="n">
        <f aca="false">G408*Z408</f>
        <v>45046.117980111</v>
      </c>
      <c r="AK408" s="25" t="n">
        <f aca="false">I408*AA408</f>
        <v>52686.9181772237</v>
      </c>
      <c r="AL408" s="25" t="n">
        <f aca="false">K408*AB408</f>
        <v>60559.0015912391</v>
      </c>
      <c r="AM408" s="25" t="n">
        <f aca="false">M408*AC408</f>
        <v>69066.9629840695</v>
      </c>
      <c r="AN408" s="25" t="n">
        <f aca="false">O408*AD408</f>
        <v>92807.4557739014</v>
      </c>
      <c r="AO408" s="25" t="n">
        <f aca="false">C408/Datos!$D$8</f>
        <v>14361.5934525781</v>
      </c>
      <c r="AP408" s="25" t="n">
        <f aca="false">AJ408-AO408</f>
        <v>30684.5245275329</v>
      </c>
      <c r="AQ408" s="25" t="n">
        <f aca="false">AK408-AO408</f>
        <v>38325.3247246456</v>
      </c>
      <c r="AR408" s="25" t="n">
        <f aca="false">AL408-AO408</f>
        <v>46197.4081386609</v>
      </c>
      <c r="AS408" s="25" t="n">
        <f aca="false">AM408-AO408</f>
        <v>54705.3695314913</v>
      </c>
      <c r="AT408" s="25" t="n">
        <f aca="false">AN408-AO408</f>
        <v>78445.8623213233</v>
      </c>
      <c r="AU408" s="25" t="n">
        <f aca="false">AP408*Datos!$D$6</f>
        <v>15342.2622637664</v>
      </c>
      <c r="AV408" s="25" t="n">
        <f aca="false">AQ408*Datos!$D$6</f>
        <v>19162.6623623228</v>
      </c>
      <c r="AW408" s="25" t="n">
        <f aca="false">AR408*Datos!$D$6</f>
        <v>23098.7040693305</v>
      </c>
      <c r="AX408" s="25" t="n">
        <f aca="false">AS408*Datos!$D$6</f>
        <v>27352.6847657457</v>
      </c>
      <c r="AY408" s="25" t="n">
        <f aca="false">AT408*Datos!$D$6</f>
        <v>39222.9311606617</v>
      </c>
      <c r="AZ408" s="25" t="n">
        <f aca="false">AJ408-AU408-AE408</f>
        <v>25503.4066836326</v>
      </c>
      <c r="BA408" s="25" t="n">
        <f aca="false">AK408-AV408-AF408</f>
        <v>28701.7859218395</v>
      </c>
      <c r="BB408" s="25" t="n">
        <f aca="false">AL408-AW408-AG408</f>
        <v>31762.0080341713</v>
      </c>
      <c r="BC408" s="25" t="n">
        <f aca="false">AM408-AX408-AH408</f>
        <v>34737.5200361854</v>
      </c>
      <c r="BD408" s="25" t="n">
        <f aca="false">AN408-AY408-AI408</f>
        <v>45038.7260910529</v>
      </c>
      <c r="BE408" s="25" t="n">
        <f aca="false">AZ408/Z408</f>
        <v>22362.1428619084</v>
      </c>
      <c r="BF408" s="25" t="n">
        <f aca="false">BA408/AA408</f>
        <v>21920.4939723607</v>
      </c>
      <c r="BG408" s="25" t="n">
        <f aca="false">BB408/AB408</f>
        <v>20529.3114441006</v>
      </c>
      <c r="BH408" s="25" t="n">
        <f aca="false">BC408/AC408</f>
        <v>18338.1736417945</v>
      </c>
      <c r="BI408" s="25" t="n">
        <f aca="false">BD408/AD408</f>
        <v>19410.8426607344</v>
      </c>
      <c r="BJ408" s="25" t="n">
        <f aca="false">E408*AD408</f>
        <v>69381.9390910281</v>
      </c>
      <c r="BK408" s="25" t="n">
        <f aca="false">0.2*C408*AD408</f>
        <v>33323.0187399425</v>
      </c>
      <c r="BL408" s="25" t="n">
        <f aca="false">BJ408+BK408</f>
        <v>102704.957830971</v>
      </c>
      <c r="BM408" s="25" t="n">
        <f aca="false">BK408*Datos!$D$6</f>
        <v>16661.5093699712</v>
      </c>
      <c r="BN408" s="25" t="n">
        <f aca="false">BL408-BM408</f>
        <v>86043.4484609993</v>
      </c>
      <c r="BO408" s="25" t="n">
        <f aca="false">BN408/AD408</f>
        <v>37083.1056963498</v>
      </c>
      <c r="BP408" s="25" t="n">
        <f aca="false">-(C408+E408)</f>
        <v>-101710.276232951</v>
      </c>
      <c r="BQ408" s="25" t="n">
        <f aca="false">BE408</f>
        <v>22362.1428619084</v>
      </c>
      <c r="BR408" s="25" t="n">
        <f aca="false">BF408</f>
        <v>21920.4939723607</v>
      </c>
      <c r="BS408" s="25" t="n">
        <f aca="false">BG408</f>
        <v>20529.3114441006</v>
      </c>
      <c r="BT408" s="25" t="n">
        <f aca="false">BH408</f>
        <v>18338.1736417945</v>
      </c>
      <c r="BU408" s="25" t="n">
        <f aca="false">BI408+BO408</f>
        <v>56493.9483570842</v>
      </c>
      <c r="BV408" s="27" t="n">
        <f aca="false">IFERROR(IRR(BP408:BU408,0.1),NA())*100</f>
        <v>9.92058864334863</v>
      </c>
    </row>
    <row r="409" customFormat="false" ht="15" hidden="false" customHeight="true" outlineLevel="0" collapsed="false">
      <c r="A409" s="23" t="n">
        <v>408</v>
      </c>
      <c r="B409" s="24" t="n">
        <f aca="true">RAND()</f>
        <v>0.154017461835651</v>
      </c>
      <c r="C409" s="25" t="n">
        <f aca="false">IF(B409&lt;=(Datos!$D$14-Datos!$C$14)/(Datos!$E$14-Datos!$C$14),Datos!$C$14+SQRT((Datos!$E$14-Datos!$C$14)*(Datos!$D$14-Datos!$C$14)*B409),Datos!$E$14-SQRT((Datos!$E$14-Datos!$C$14)*(Datos!$E$14-Datos!$D$14)*(1-B409)))</f>
        <v>67849.0117043014</v>
      </c>
      <c r="D409" s="24" t="n">
        <f aca="true">RAND()</f>
        <v>0.258732605603481</v>
      </c>
      <c r="E409" s="25" t="n">
        <f aca="false">IF(D409&lt;=(Datos!$D$15-Datos!$C$15)/(Datos!$E$15-Datos!$C$15),Datos!$C$15+SQRT((Datos!$E$15-Datos!$C$15)*(Datos!$D$15-Datos!$C$15)*D409),Datos!$E$15-SQRT((Datos!$E$15-Datos!$C$15)*(Datos!$E$15-Datos!$D$15)*(1-D409)))</f>
        <v>29405.1044732516</v>
      </c>
      <c r="F409" s="24" t="n">
        <f aca="true">RAND()</f>
        <v>0.763628450604364</v>
      </c>
      <c r="G409" s="25" t="n">
        <f aca="false">IF(F409&lt;=(Datos!$D$19-Datos!$C$19)/(Datos!$E$19-Datos!$C$19),Datos!$C$19+SQRT((Datos!$E$19-Datos!$C$19)*(Datos!$D$19-Datos!$C$19)*F409),Datos!$E$19-SQRT((Datos!$E$19-Datos!$C$19)*(Datos!$E$19-Datos!$D$19)*(1-F409)))</f>
        <v>40789.5527310424</v>
      </c>
      <c r="H409" s="24" t="n">
        <f aca="true">RAND()</f>
        <v>0.423968869006871</v>
      </c>
      <c r="I409" s="25" t="n">
        <f aca="false">IF(H409&lt;=(Datos!$D$19-Datos!$C$19)/(Datos!$E$19-Datos!$C$19),Datos!$C$19+SQRT((Datos!$E$19-Datos!$C$19)*(Datos!$D$19-Datos!$C$19)*H409),Datos!$E$19-SQRT((Datos!$E$19-Datos!$C$19)*(Datos!$E$19-Datos!$D$19)*(1-H409)))</f>
        <v>37974.6680401776</v>
      </c>
      <c r="J409" s="24" t="n">
        <f aca="true">RAND()</f>
        <v>0.337315581030866</v>
      </c>
      <c r="K409" s="25" t="n">
        <f aca="false">IF(J409&lt;=(Datos!$D$19-Datos!$C$19)/(Datos!$E$19-Datos!$C$19),Datos!$C$19+SQRT((Datos!$E$19-Datos!$C$19)*(Datos!$D$19-Datos!$C$19)*J409),Datos!$E$19-SQRT((Datos!$E$19-Datos!$C$19)*(Datos!$E$19-Datos!$D$19)*(1-J409)))</f>
        <v>37113.1805231296</v>
      </c>
      <c r="L409" s="24" t="n">
        <f aca="true">RAND()</f>
        <v>0.773854702599529</v>
      </c>
      <c r="M409" s="25" t="n">
        <f aca="false">IF(L409&lt;=(Datos!$D$19-Datos!$C$19)/(Datos!$E$19-Datos!$C$19),Datos!$C$19+SQRT((Datos!$E$19-Datos!$C$19)*(Datos!$D$19-Datos!$C$19)*L409),Datos!$E$19-SQRT((Datos!$E$19-Datos!$C$19)*(Datos!$E$19-Datos!$D$19)*(1-L409)))</f>
        <v>40881.6390025842</v>
      </c>
      <c r="N409" s="24" t="n">
        <f aca="true">RAND()</f>
        <v>0.240933888933154</v>
      </c>
      <c r="O409" s="25" t="n">
        <f aca="false">IF(N409&lt;=(Datos!$D$19-Datos!$C$19)/(Datos!$E$19-Datos!$C$19),Datos!$C$19+SQRT((Datos!$E$19-Datos!$C$19)*(Datos!$D$19-Datos!$C$19)*N409),Datos!$E$19-SQRT((Datos!$E$19-Datos!$C$19)*(Datos!$E$19-Datos!$D$19)*(1-N409)))</f>
        <v>36011.6622776045</v>
      </c>
      <c r="P409" s="24" t="n">
        <f aca="true">RAND()</f>
        <v>0.0320527223416263</v>
      </c>
      <c r="Q409" s="26" t="n">
        <f aca="false">IF(P409&lt;=(Datos!$D$23-Datos!$C$23)/(Datos!$E$23-Datos!$C$23),Datos!$C$23+SQRT((Datos!$E$23-Datos!$C$23)*(Datos!$D$23-Datos!$C$23)*P409),Datos!$E$23-SQRT((Datos!$E$23-Datos!$C$23)*(Datos!$E$23-Datos!$D$23)*(1-P409)))</f>
        <v>0.127595715911942</v>
      </c>
      <c r="R409" s="24" t="n">
        <f aca="true">RAND()</f>
        <v>0.940034399545156</v>
      </c>
      <c r="S409" s="26" t="n">
        <f aca="false">IF(R409&lt;=(Datos!$D$24-Datos!$C$24)/(Datos!$E$24-Datos!$C$24),Datos!$C$24+SQRT((Datos!$E$24-Datos!$C$24)*(Datos!$D$24-Datos!$C$24)*R409),Datos!$E$24-SQRT((Datos!$E$24-Datos!$C$24)*(Datos!$E$24-Datos!$D$24)*(1-R409)))</f>
        <v>0.169610674669705</v>
      </c>
      <c r="T409" s="24" t="n">
        <f aca="true">RAND()</f>
        <v>0.531591564881732</v>
      </c>
      <c r="U409" s="26" t="n">
        <f aca="false">IF(T409&lt;=(Datos!$D$25-Datos!$C$25)/(Datos!$E$25-Datos!$C$25),Datos!$C$25+SQRT((Datos!$E$25-Datos!$C$25)*(Datos!$D$25-Datos!$C$25)*T409),Datos!$E$25-SQRT((Datos!$E$25-Datos!$C$25)*(Datos!$E$25-Datos!$D$25)*(1-T409)))</f>
        <v>0.183784759860921</v>
      </c>
      <c r="V409" s="24" t="n">
        <f aca="true">RAND()</f>
        <v>0.492995452365464</v>
      </c>
      <c r="W409" s="26" t="n">
        <f aca="false">IF(V409&lt;=(Datos!$D$26-Datos!$C$26)/(Datos!$E$26-Datos!$C$26),Datos!$C$26+SQRT((Datos!$E$26-Datos!$C$26)*(Datos!$D$26-Datos!$C$26)*V409),Datos!$E$26-SQRT((Datos!$E$26-Datos!$C$26)*(Datos!$E$26-Datos!$D$26)*(1-V409)))</f>
        <v>0.207874996537438</v>
      </c>
      <c r="X409" s="24" t="n">
        <f aca="true">RAND()</f>
        <v>0.48812173207982</v>
      </c>
      <c r="Y409" s="26" t="n">
        <f aca="false">IF(X409&lt;=(Datos!$D$27-Datos!$C$27)/(Datos!$E$27-Datos!$C$27),Datos!$C$27+SQRT((Datos!$E$27-Datos!$C$27)*(Datos!$D$27-Datos!$C$27)*X409),Datos!$E$27-SQRT((Datos!$E$27-Datos!$C$27)*(Datos!$E$27-Datos!$D$27)*(1-X409)))</f>
        <v>0.227424885670415</v>
      </c>
      <c r="Z409" s="24" t="n">
        <f aca="false">(1+Q409)</f>
        <v>1.12759571591194</v>
      </c>
      <c r="AA409" s="24" t="n">
        <f aca="false">Z409*(1+S409)</f>
        <v>1.31884798604244</v>
      </c>
      <c r="AB409" s="24" t="n">
        <f aca="false">AA409*(1+U409)</f>
        <v>1.5612321464503</v>
      </c>
      <c r="AC409" s="24" t="n">
        <f aca="false">AB409*(1+W409)</f>
        <v>1.8857732734878</v>
      </c>
      <c r="AD409" s="24" t="n">
        <f aca="false">AC409*(1+Y409)</f>
        <v>2.31464504461108</v>
      </c>
      <c r="AE409" s="23" t="n">
        <f aca="false">E409*Q409</f>
        <v>3751.96535672998</v>
      </c>
      <c r="AF409" s="23" t="n">
        <f aca="false">AE409*(1+S409)</f>
        <v>4388.33873222231</v>
      </c>
      <c r="AG409" s="23" t="n">
        <f aca="false">AF409*(1+U409)</f>
        <v>5194.84851231217</v>
      </c>
      <c r="AH409" s="23" t="n">
        <f aca="false">AG409*(1+W409)</f>
        <v>6274.72762882157</v>
      </c>
      <c r="AI409" s="23" t="n">
        <f aca="false">AH409*(1+Y409)</f>
        <v>7701.75684241931</v>
      </c>
      <c r="AJ409" s="25" t="n">
        <f aca="false">G409*Z409</f>
        <v>45994.1249134876</v>
      </c>
      <c r="AK409" s="25" t="n">
        <f aca="false">I409*AA409</f>
        <v>50082.8144654183</v>
      </c>
      <c r="AL409" s="25" t="n">
        <f aca="false">K409*AB409</f>
        <v>57942.2904897232</v>
      </c>
      <c r="AM409" s="25" t="n">
        <f aca="false">M409*AC409</f>
        <v>77093.5022074497</v>
      </c>
      <c r="AN409" s="25" t="n">
        <f aca="false">O409*AD409</f>
        <v>83354.2156390651</v>
      </c>
      <c r="AO409" s="25" t="n">
        <f aca="false">C409/Datos!$D$8</f>
        <v>13569.8023408603</v>
      </c>
      <c r="AP409" s="25" t="n">
        <f aca="false">AJ409-AO409</f>
        <v>32424.3225726273</v>
      </c>
      <c r="AQ409" s="25" t="n">
        <f aca="false">AK409-AO409</f>
        <v>36513.012124558</v>
      </c>
      <c r="AR409" s="25" t="n">
        <f aca="false">AL409-AO409</f>
        <v>44372.4881488629</v>
      </c>
      <c r="AS409" s="25" t="n">
        <f aca="false">AM409-AO409</f>
        <v>63523.6998665894</v>
      </c>
      <c r="AT409" s="25" t="n">
        <f aca="false">AN409-AO409</f>
        <v>69784.4132982049</v>
      </c>
      <c r="AU409" s="25" t="n">
        <f aca="false">AP409*Datos!$D$6</f>
        <v>16212.1612863137</v>
      </c>
      <c r="AV409" s="25" t="n">
        <f aca="false">AQ409*Datos!$D$6</f>
        <v>18256.506062279</v>
      </c>
      <c r="AW409" s="25" t="n">
        <f aca="false">AR409*Datos!$D$6</f>
        <v>22186.2440744314</v>
      </c>
      <c r="AX409" s="25" t="n">
        <f aca="false">AS409*Datos!$D$6</f>
        <v>31761.8499332947</v>
      </c>
      <c r="AY409" s="25" t="n">
        <f aca="false">AT409*Datos!$D$6</f>
        <v>34892.2066491024</v>
      </c>
      <c r="AZ409" s="25" t="n">
        <f aca="false">AJ409-AU409-AE409</f>
        <v>26029.998270444</v>
      </c>
      <c r="BA409" s="25" t="n">
        <f aca="false">AK409-AV409-AF409</f>
        <v>27437.969670917</v>
      </c>
      <c r="BB409" s="25" t="n">
        <f aca="false">AL409-AW409-AG409</f>
        <v>30561.1979029796</v>
      </c>
      <c r="BC409" s="25" t="n">
        <f aca="false">AM409-AX409-AH409</f>
        <v>39056.9246453334</v>
      </c>
      <c r="BD409" s="25" t="n">
        <f aca="false">AN409-AY409-AI409</f>
        <v>40760.2521475434</v>
      </c>
      <c r="BE409" s="25" t="n">
        <f aca="false">AZ409/Z409</f>
        <v>23084.5132729085</v>
      </c>
      <c r="BF409" s="25" t="n">
        <f aca="false">BA409/AA409</f>
        <v>20804.4975321622</v>
      </c>
      <c r="BG409" s="25" t="n">
        <f aca="false">BB409/AB409</f>
        <v>19575.0503680475</v>
      </c>
      <c r="BH409" s="25" t="n">
        <f aca="false">BC409/AC409</f>
        <v>20711.357613578</v>
      </c>
      <c r="BI409" s="25" t="n">
        <f aca="false">BD409/AD409</f>
        <v>17609.7204374557</v>
      </c>
      <c r="BJ409" s="25" t="n">
        <f aca="false">E409*AD409</f>
        <v>68062.3793552829</v>
      </c>
      <c r="BK409" s="25" t="n">
        <f aca="false">0.2*C409*AD409</f>
        <v>31409.2757446241</v>
      </c>
      <c r="BL409" s="25" t="n">
        <f aca="false">BJ409+BK409</f>
        <v>99471.6550999071</v>
      </c>
      <c r="BM409" s="25" t="n">
        <f aca="false">BK409*Datos!$D$6</f>
        <v>15704.6378723121</v>
      </c>
      <c r="BN409" s="25" t="n">
        <f aca="false">BL409-BM409</f>
        <v>83767.017227595</v>
      </c>
      <c r="BO409" s="25" t="n">
        <f aca="false">BN409/AD409</f>
        <v>36190.0056436817</v>
      </c>
      <c r="BP409" s="25" t="n">
        <f aca="false">-(C409+E409)</f>
        <v>-97254.116177553</v>
      </c>
      <c r="BQ409" s="25" t="n">
        <f aca="false">BE409</f>
        <v>23084.5132729085</v>
      </c>
      <c r="BR409" s="25" t="n">
        <f aca="false">BF409</f>
        <v>20804.4975321622</v>
      </c>
      <c r="BS409" s="25" t="n">
        <f aca="false">BG409</f>
        <v>19575.0503680475</v>
      </c>
      <c r="BT409" s="25" t="n">
        <f aca="false">BH409</f>
        <v>20711.357613578</v>
      </c>
      <c r="BU409" s="25" t="n">
        <f aca="false">BI409+BO409</f>
        <v>53799.7260811374</v>
      </c>
      <c r="BV409" s="27" t="n">
        <f aca="false">IFERROR(IRR(BP409:BU409,0.1),NA())*100</f>
        <v>11.1113696576791</v>
      </c>
    </row>
    <row r="410" customFormat="false" ht="15" hidden="false" customHeight="true" outlineLevel="0" collapsed="false">
      <c r="A410" s="23" t="n">
        <v>409</v>
      </c>
      <c r="B410" s="24" t="n">
        <f aca="true">RAND()</f>
        <v>0.529855479130569</v>
      </c>
      <c r="C410" s="25" t="n">
        <f aca="false">IF(B410&lt;=(Datos!$D$14-Datos!$C$14)/(Datos!$E$14-Datos!$C$14),Datos!$C$14+SQRT((Datos!$E$14-Datos!$C$14)*(Datos!$D$14-Datos!$C$14)*B410),Datos!$E$14-SQRT((Datos!$E$14-Datos!$C$14)*(Datos!$E$14-Datos!$D$14)*(1-B410)))</f>
        <v>76247.6648507285</v>
      </c>
      <c r="D410" s="24" t="n">
        <f aca="true">RAND()</f>
        <v>0.981503399965876</v>
      </c>
      <c r="E410" s="25" t="n">
        <f aca="false">IF(D410&lt;=(Datos!$D$15-Datos!$C$15)/(Datos!$E$15-Datos!$C$15),Datos!$C$15+SQRT((Datos!$E$15-Datos!$C$15)*(Datos!$D$15-Datos!$C$15)*D410),Datos!$E$15-SQRT((Datos!$E$15-Datos!$C$15)*(Datos!$E$15-Datos!$D$15)*(1-D410)))</f>
        <v>38334.3199571591</v>
      </c>
      <c r="F410" s="24" t="n">
        <f aca="true">RAND()</f>
        <v>0.201198376453984</v>
      </c>
      <c r="G410" s="25" t="n">
        <f aca="false">IF(F410&lt;=(Datos!$D$19-Datos!$C$19)/(Datos!$E$19-Datos!$C$19),Datos!$C$19+SQRT((Datos!$E$19-Datos!$C$19)*(Datos!$D$19-Datos!$C$19)*F410),Datos!$E$19-SQRT((Datos!$E$19-Datos!$C$19)*(Datos!$E$19-Datos!$D$19)*(1-F410)))</f>
        <v>35493.6105129594</v>
      </c>
      <c r="H410" s="24" t="n">
        <f aca="true">RAND()</f>
        <v>0.897909407703526</v>
      </c>
      <c r="I410" s="25" t="n">
        <f aca="false">IF(H410&lt;=(Datos!$D$19-Datos!$C$19)/(Datos!$E$19-Datos!$C$19),Datos!$C$19+SQRT((Datos!$E$19-Datos!$C$19)*(Datos!$D$19-Datos!$C$19)*H410),Datos!$E$19-SQRT((Datos!$E$19-Datos!$C$19)*(Datos!$E$19-Datos!$D$19)*(1-H410)))</f>
        <v>42232.908671143</v>
      </c>
      <c r="J410" s="24" t="n">
        <f aca="true">RAND()</f>
        <v>0.807818375071446</v>
      </c>
      <c r="K410" s="25" t="n">
        <f aca="false">IF(J410&lt;=(Datos!$D$19-Datos!$C$19)/(Datos!$E$19-Datos!$C$19),Datos!$C$19+SQRT((Datos!$E$19-Datos!$C$19)*(Datos!$D$19-Datos!$C$19)*J410),Datos!$E$19-SQRT((Datos!$E$19-Datos!$C$19)*(Datos!$E$19-Datos!$D$19)*(1-J410)))</f>
        <v>41203.4723931411</v>
      </c>
      <c r="L410" s="24" t="n">
        <f aca="true">RAND()</f>
        <v>0.580384243059566</v>
      </c>
      <c r="M410" s="25" t="n">
        <f aca="false">IF(L410&lt;=(Datos!$D$19-Datos!$C$19)/(Datos!$E$19-Datos!$C$19),Datos!$C$19+SQRT((Datos!$E$19-Datos!$C$19)*(Datos!$D$19-Datos!$C$19)*L410),Datos!$E$19-SQRT((Datos!$E$19-Datos!$C$19)*(Datos!$E$19-Datos!$D$19)*(1-L410)))</f>
        <v>39330.4681800505</v>
      </c>
      <c r="N410" s="24" t="n">
        <f aca="true">RAND()</f>
        <v>0.810984228450273</v>
      </c>
      <c r="O410" s="25" t="n">
        <f aca="false">IF(N410&lt;=(Datos!$D$19-Datos!$C$19)/(Datos!$E$19-Datos!$C$19),Datos!$C$19+SQRT((Datos!$E$19-Datos!$C$19)*(Datos!$D$19-Datos!$C$19)*N410),Datos!$E$19-SQRT((Datos!$E$19-Datos!$C$19)*(Datos!$E$19-Datos!$D$19)*(1-N410)))</f>
        <v>41234.8727954783</v>
      </c>
      <c r="P410" s="24" t="n">
        <f aca="true">RAND()</f>
        <v>0.461213070291897</v>
      </c>
      <c r="Q410" s="26" t="n">
        <f aca="false">IF(P410&lt;=(Datos!$D$23-Datos!$C$23)/(Datos!$E$23-Datos!$C$23),Datos!$C$23+SQRT((Datos!$E$23-Datos!$C$23)*(Datos!$D$23-Datos!$C$23)*P410),Datos!$E$23-SQRT((Datos!$E$23-Datos!$C$23)*(Datos!$E$23-Datos!$D$23)*(1-P410)))</f>
        <v>0.148812905555071</v>
      </c>
      <c r="R410" s="24" t="n">
        <f aca="true">RAND()</f>
        <v>0.945473544725837</v>
      </c>
      <c r="S410" s="26" t="n">
        <f aca="false">IF(R410&lt;=(Datos!$D$24-Datos!$C$24)/(Datos!$E$24-Datos!$C$24),Datos!$C$24+SQRT((Datos!$E$24-Datos!$C$24)*(Datos!$D$24-Datos!$C$24)*R410),Datos!$E$24-SQRT((Datos!$E$24-Datos!$C$24)*(Datos!$E$24-Datos!$D$24)*(1-R410)))</f>
        <v>0.170093051958676</v>
      </c>
      <c r="T410" s="24" t="n">
        <f aca="true">RAND()</f>
        <v>0.143592465648984</v>
      </c>
      <c r="U410" s="26" t="n">
        <f aca="false">IF(T410&lt;=(Datos!$D$25-Datos!$C$25)/(Datos!$E$25-Datos!$C$25),Datos!$C$25+SQRT((Datos!$E$25-Datos!$C$25)*(Datos!$D$25-Datos!$C$25)*T410),Datos!$E$25-SQRT((Datos!$E$25-Datos!$C$25)*(Datos!$E$25-Datos!$D$25)*(1-T410)))</f>
        <v>0.167365027436283</v>
      </c>
      <c r="V410" s="24" t="n">
        <f aca="true">RAND()</f>
        <v>0.230873897155501</v>
      </c>
      <c r="W410" s="26" t="n">
        <f aca="false">IF(V410&lt;=(Datos!$D$26-Datos!$C$26)/(Datos!$E$26-Datos!$C$26),Datos!$C$26+SQRT((Datos!$E$26-Datos!$C$26)*(Datos!$D$26-Datos!$C$26)*V410),Datos!$E$26-SQRT((Datos!$E$26-Datos!$C$26)*(Datos!$E$26-Datos!$D$26)*(1-V410)))</f>
        <v>0.19797841639349</v>
      </c>
      <c r="X410" s="24" t="n">
        <f aca="true">RAND()</f>
        <v>0.386235784548271</v>
      </c>
      <c r="Y410" s="26" t="n">
        <f aca="false">IF(X410&lt;=(Datos!$D$27-Datos!$C$27)/(Datos!$E$27-Datos!$C$27),Datos!$C$27+SQRT((Datos!$E$27-Datos!$C$27)*(Datos!$D$27-Datos!$C$27)*X410),Datos!$E$27-SQRT((Datos!$E$27-Datos!$C$27)*(Datos!$E$27-Datos!$D$27)*(1-X410)))</f>
        <v>0.222429810114615</v>
      </c>
      <c r="Z410" s="24" t="n">
        <f aca="false">(1+Q410)</f>
        <v>1.14881290555507</v>
      </c>
      <c r="AA410" s="24" t="n">
        <f aca="false">Z410*(1+S410)</f>
        <v>1.34421799879045</v>
      </c>
      <c r="AB410" s="24" t="n">
        <f aca="false">AA410*(1+U410)</f>
        <v>1.56919308103836</v>
      </c>
      <c r="AC410" s="24" t="n">
        <f aca="false">AB410*(1+W410)</f>
        <v>1.87985944223795</v>
      </c>
      <c r="AD410" s="24" t="n">
        <f aca="false">AC410*(1+Y410)</f>
        <v>2.2979962210171</v>
      </c>
      <c r="AE410" s="23" t="n">
        <f aca="false">E410*Q410</f>
        <v>5704.64153530257</v>
      </c>
      <c r="AF410" s="23" t="n">
        <f aca="false">AE410*(1+S410)</f>
        <v>6674.96142437241</v>
      </c>
      <c r="AG410" s="23" t="n">
        <f aca="false">AF410*(1+U410)</f>
        <v>7792.11652629863</v>
      </c>
      <c r="AH410" s="23" t="n">
        <f aca="false">AG410*(1+W410)</f>
        <v>9334.78741652877</v>
      </c>
      <c r="AI410" s="23" t="n">
        <f aca="false">AH410*(1+Y410)</f>
        <v>11411.1224090476</v>
      </c>
      <c r="AJ410" s="25" t="n">
        <f aca="false">G410*Z410</f>
        <v>40775.5178220328</v>
      </c>
      <c r="AK410" s="25" t="n">
        <f aca="false">I410*AA410</f>
        <v>56770.2359770236</v>
      </c>
      <c r="AL410" s="25" t="n">
        <f aca="false">K410*AB410</f>
        <v>64656.203794072</v>
      </c>
      <c r="AM410" s="25" t="n">
        <f aca="false">M410*AC410</f>
        <v>73935.7519759072</v>
      </c>
      <c r="AN410" s="25" t="n">
        <f aca="false">O410*AD410</f>
        <v>94757.58185813</v>
      </c>
      <c r="AO410" s="25" t="n">
        <f aca="false">C410/Datos!$D$8</f>
        <v>15249.5329701457</v>
      </c>
      <c r="AP410" s="25" t="n">
        <f aca="false">AJ410-AO410</f>
        <v>25525.9848518871</v>
      </c>
      <c r="AQ410" s="25" t="n">
        <f aca="false">AK410-AO410</f>
        <v>41520.7030068779</v>
      </c>
      <c r="AR410" s="25" t="n">
        <f aca="false">AL410-AO410</f>
        <v>49406.6708239263</v>
      </c>
      <c r="AS410" s="25" t="n">
        <f aca="false">AM410-AO410</f>
        <v>58686.2190057615</v>
      </c>
      <c r="AT410" s="25" t="n">
        <f aca="false">AN410-AO410</f>
        <v>79508.0488879843</v>
      </c>
      <c r="AU410" s="25" t="n">
        <f aca="false">AP410*Datos!$D$6</f>
        <v>12762.9924259436</v>
      </c>
      <c r="AV410" s="25" t="n">
        <f aca="false">AQ410*Datos!$D$6</f>
        <v>20760.3515034389</v>
      </c>
      <c r="AW410" s="25" t="n">
        <f aca="false">AR410*Datos!$D$6</f>
        <v>24703.3354119631</v>
      </c>
      <c r="AX410" s="25" t="n">
        <f aca="false">AS410*Datos!$D$6</f>
        <v>29343.1095028807</v>
      </c>
      <c r="AY410" s="25" t="n">
        <f aca="false">AT410*Datos!$D$6</f>
        <v>39754.0244439922</v>
      </c>
      <c r="AZ410" s="25" t="n">
        <f aca="false">AJ410-AU410-AE410</f>
        <v>22307.8838607867</v>
      </c>
      <c r="BA410" s="25" t="n">
        <f aca="false">AK410-AV410-AF410</f>
        <v>29334.9230492122</v>
      </c>
      <c r="BB410" s="25" t="n">
        <f aca="false">AL410-AW410-AG410</f>
        <v>32160.7518558102</v>
      </c>
      <c r="BC410" s="25" t="n">
        <f aca="false">AM410-AX410-AH410</f>
        <v>35257.8550564977</v>
      </c>
      <c r="BD410" s="25" t="n">
        <f aca="false">AN410-AY410-AI410</f>
        <v>43592.4350050903</v>
      </c>
      <c r="BE410" s="25" t="n">
        <f aca="false">AZ410/Z410</f>
        <v>19418.2044377437</v>
      </c>
      <c r="BF410" s="25" t="n">
        <f aca="false">BA410/AA410</f>
        <v>21823.0399203168</v>
      </c>
      <c r="BG410" s="25" t="n">
        <f aca="false">BB410/AB410</f>
        <v>20495.089001112</v>
      </c>
      <c r="BH410" s="25" t="n">
        <f aca="false">BC410/AC410</f>
        <v>18755.5804781466</v>
      </c>
      <c r="BI410" s="25" t="n">
        <f aca="false">BD410/AD410</f>
        <v>18969.7592217084</v>
      </c>
      <c r="BJ410" s="25" t="n">
        <f aca="false">E410*AD410</f>
        <v>88092.122396812</v>
      </c>
      <c r="BK410" s="25" t="n">
        <f aca="false">0.2*C410*AD410</f>
        <v>35043.3691376705</v>
      </c>
      <c r="BL410" s="25" t="n">
        <f aca="false">BJ410+BK410</f>
        <v>123135.491534483</v>
      </c>
      <c r="BM410" s="25" t="n">
        <f aca="false">BK410*Datos!$D$6</f>
        <v>17521.6845688353</v>
      </c>
      <c r="BN410" s="25" t="n">
        <f aca="false">BL410-BM410</f>
        <v>105613.806965647</v>
      </c>
      <c r="BO410" s="25" t="n">
        <f aca="false">BN410/AD410</f>
        <v>45959.0864422319</v>
      </c>
      <c r="BP410" s="25" t="n">
        <f aca="false">-(C410+E410)</f>
        <v>-114581.984807888</v>
      </c>
      <c r="BQ410" s="25" t="n">
        <f aca="false">BE410</f>
        <v>19418.2044377437</v>
      </c>
      <c r="BR410" s="25" t="n">
        <f aca="false">BF410</f>
        <v>21823.0399203168</v>
      </c>
      <c r="BS410" s="25" t="n">
        <f aca="false">BG410</f>
        <v>20495.089001112</v>
      </c>
      <c r="BT410" s="25" t="n">
        <f aca="false">BH410</f>
        <v>18755.5804781466</v>
      </c>
      <c r="BU410" s="25" t="n">
        <f aca="false">BI410+BO410</f>
        <v>64928.8456639403</v>
      </c>
      <c r="BV410" s="27" t="n">
        <f aca="false">IFERROR(IRR(BP410:BU410,0.1),NA())*100</f>
        <v>6.98889245298867</v>
      </c>
    </row>
    <row r="411" customFormat="false" ht="15" hidden="false" customHeight="true" outlineLevel="0" collapsed="false">
      <c r="A411" s="23" t="n">
        <v>410</v>
      </c>
      <c r="B411" s="24" t="n">
        <f aca="true">RAND()</f>
        <v>0.633311224317291</v>
      </c>
      <c r="C411" s="25" t="n">
        <f aca="false">IF(B411&lt;=(Datos!$D$14-Datos!$C$14)/(Datos!$E$14-Datos!$C$14),Datos!$C$14+SQRT((Datos!$E$14-Datos!$C$14)*(Datos!$D$14-Datos!$C$14)*B411),Datos!$E$14-SQRT((Datos!$E$14-Datos!$C$14)*(Datos!$E$14-Datos!$D$14)*(1-B411)))</f>
        <v>79023.1906425393</v>
      </c>
      <c r="D411" s="24" t="n">
        <f aca="true">RAND()</f>
        <v>0.807091108220879</v>
      </c>
      <c r="E411" s="25" t="n">
        <f aca="false">IF(D411&lt;=(Datos!$D$15-Datos!$C$15)/(Datos!$E$15-Datos!$C$15),Datos!$C$15+SQRT((Datos!$E$15-Datos!$C$15)*(Datos!$D$15-Datos!$C$15)*D411),Datos!$E$15-SQRT((Datos!$E$15-Datos!$C$15)*(Datos!$E$15-Datos!$D$15)*(1-D411)))</f>
        <v>34620.7497021548</v>
      </c>
      <c r="F411" s="24" t="n">
        <f aca="true">RAND()</f>
        <v>0.769375558639475</v>
      </c>
      <c r="G411" s="25" t="n">
        <f aca="false">IF(F411&lt;=(Datos!$D$19-Datos!$C$19)/(Datos!$E$19-Datos!$C$19),Datos!$C$19+SQRT((Datos!$E$19-Datos!$C$19)*(Datos!$D$19-Datos!$C$19)*F411),Datos!$E$19-SQRT((Datos!$E$19-Datos!$C$19)*(Datos!$E$19-Datos!$D$19)*(1-F411)))</f>
        <v>40841.053847182</v>
      </c>
      <c r="H411" s="24" t="n">
        <f aca="true">RAND()</f>
        <v>0.46647312026757</v>
      </c>
      <c r="I411" s="25" t="n">
        <f aca="false">IF(H411&lt;=(Datos!$D$19-Datos!$C$19)/(Datos!$E$19-Datos!$C$19),Datos!$C$19+SQRT((Datos!$E$19-Datos!$C$19)*(Datos!$D$19-Datos!$C$19)*H411),Datos!$E$19-SQRT((Datos!$E$19-Datos!$C$19)*(Datos!$E$19-Datos!$D$19)*(1-H411)))</f>
        <v>38364.8650939591</v>
      </c>
      <c r="J411" s="24" t="n">
        <f aca="true">RAND()</f>
        <v>0.871707128099164</v>
      </c>
      <c r="K411" s="25" t="n">
        <f aca="false">IF(J411&lt;=(Datos!$D$19-Datos!$C$19)/(Datos!$E$19-Datos!$C$19),Datos!$C$19+SQRT((Datos!$E$19-Datos!$C$19)*(Datos!$D$19-Datos!$C$19)*J411),Datos!$E$19-SQRT((Datos!$E$19-Datos!$C$19)*(Datos!$E$19-Datos!$D$19)*(1-J411)))</f>
        <v>41898.0706983294</v>
      </c>
      <c r="L411" s="24" t="n">
        <f aca="true">RAND()</f>
        <v>0.124279692416442</v>
      </c>
      <c r="M411" s="25" t="n">
        <f aca="false">IF(L411&lt;=(Datos!$D$19-Datos!$C$19)/(Datos!$E$19-Datos!$C$19),Datos!$C$19+SQRT((Datos!$E$19-Datos!$C$19)*(Datos!$D$19-Datos!$C$19)*L411),Datos!$E$19-SQRT((Datos!$E$19-Datos!$C$19)*(Datos!$E$19-Datos!$D$19)*(1-L411)))</f>
        <v>34317.6329003826</v>
      </c>
      <c r="N411" s="24" t="n">
        <f aca="true">RAND()</f>
        <v>0.539651641341399</v>
      </c>
      <c r="O411" s="25" t="n">
        <f aca="false">IF(N411&lt;=(Datos!$D$19-Datos!$C$19)/(Datos!$E$19-Datos!$C$19),Datos!$C$19+SQRT((Datos!$E$19-Datos!$C$19)*(Datos!$D$19-Datos!$C$19)*N411),Datos!$E$19-SQRT((Datos!$E$19-Datos!$C$19)*(Datos!$E$19-Datos!$D$19)*(1-N411)))</f>
        <v>38997.0965428415</v>
      </c>
      <c r="P411" s="24" t="n">
        <f aca="true">RAND()</f>
        <v>0.826055261071493</v>
      </c>
      <c r="Q411" s="26" t="n">
        <f aca="false">IF(P411&lt;=(Datos!$D$23-Datos!$C$23)/(Datos!$E$23-Datos!$C$23),Datos!$C$23+SQRT((Datos!$E$23-Datos!$C$23)*(Datos!$D$23-Datos!$C$23)*P411),Datos!$E$23-SQRT((Datos!$E$23-Datos!$C$23)*(Datos!$E$23-Datos!$D$23)*(1-P411)))</f>
        <v>0.162305353067345</v>
      </c>
      <c r="R411" s="24" t="n">
        <f aca="true">RAND()</f>
        <v>0.756540916250281</v>
      </c>
      <c r="S411" s="26" t="n">
        <f aca="false">IF(R411&lt;=(Datos!$D$24-Datos!$C$24)/(Datos!$E$24-Datos!$C$24),Datos!$C$24+SQRT((Datos!$E$24-Datos!$C$24)*(Datos!$D$24-Datos!$C$24)*R411),Datos!$E$24-SQRT((Datos!$E$24-Datos!$C$24)*(Datos!$E$24-Datos!$D$24)*(1-R411)))</f>
        <v>0.159066143433436</v>
      </c>
      <c r="T411" s="24" t="n">
        <f aca="true">RAND()</f>
        <v>0.0793348613365249</v>
      </c>
      <c r="U411" s="26" t="n">
        <f aca="false">IF(T411&lt;=(Datos!$D$25-Datos!$C$25)/(Datos!$E$25-Datos!$C$25),Datos!$C$25+SQRT((Datos!$E$25-Datos!$C$25)*(Datos!$D$25-Datos!$C$25)*T411),Datos!$E$25-SQRT((Datos!$E$25-Datos!$C$25)*(Datos!$E$25-Datos!$D$25)*(1-T411)))</f>
        <v>0.162907486541023</v>
      </c>
      <c r="V411" s="24" t="n">
        <f aca="true">RAND()</f>
        <v>0.61587560745388</v>
      </c>
      <c r="W411" s="26" t="n">
        <f aca="false">IF(V411&lt;=(Datos!$D$26-Datos!$C$26)/(Datos!$E$26-Datos!$C$26),Datos!$C$26+SQRT((Datos!$E$26-Datos!$C$26)*(Datos!$D$26-Datos!$C$26)*V411),Datos!$E$26-SQRT((Datos!$E$26-Datos!$C$26)*(Datos!$E$26-Datos!$D$26)*(1-V411)))</f>
        <v>0.213333457022629</v>
      </c>
      <c r="X411" s="24" t="n">
        <f aca="true">RAND()</f>
        <v>0.81894270573889</v>
      </c>
      <c r="Y411" s="26" t="n">
        <f aca="false">IF(X411&lt;=(Datos!$D$27-Datos!$C$27)/(Datos!$E$27-Datos!$C$27),Datos!$C$27+SQRT((Datos!$E$27-Datos!$C$27)*(Datos!$D$27-Datos!$C$27)*X411),Datos!$E$27-SQRT((Datos!$E$27-Datos!$C$27)*(Datos!$E$27-Datos!$D$27)*(1-X411)))</f>
        <v>0.24873165516037</v>
      </c>
      <c r="Z411" s="24" t="n">
        <f aca="false">(1+Q411)</f>
        <v>1.16230535306735</v>
      </c>
      <c r="AA411" s="24" t="n">
        <f aca="false">Z411*(1+S411)</f>
        <v>1.34718878307181</v>
      </c>
      <c r="AB411" s="24" t="n">
        <f aca="false">AA411*(1+U411)</f>
        <v>1.56665592161829</v>
      </c>
      <c r="AC411" s="24" t="n">
        <f aca="false">AB411*(1+W411)</f>
        <v>1.9008760453421</v>
      </c>
      <c r="AD411" s="24" t="n">
        <f aca="false">AC411*(1+Y411)</f>
        <v>2.37368409035473</v>
      </c>
      <c r="AE411" s="23" t="n">
        <f aca="false">E411*Q411</f>
        <v>5619.13300386441</v>
      </c>
      <c r="AF411" s="23" t="n">
        <f aca="false">AE411*(1+S411)</f>
        <v>6512.94682022866</v>
      </c>
      <c r="AG411" s="23" t="n">
        <f aca="false">AF411*(1+U411)</f>
        <v>7573.95461668746</v>
      </c>
      <c r="AH411" s="23" t="n">
        <f aca="false">AG411*(1+W411)</f>
        <v>9189.73253839789</v>
      </c>
      <c r="AI411" s="23" t="n">
        <f aca="false">AH411*(1+Y411)</f>
        <v>11475.5099231547</v>
      </c>
      <c r="AJ411" s="25" t="n">
        <f aca="false">G411*Z411</f>
        <v>47469.7755114914</v>
      </c>
      <c r="AK411" s="25" t="n">
        <f aca="false">I411*AA411</f>
        <v>51684.7159186448</v>
      </c>
      <c r="AL411" s="25" t="n">
        <f aca="false">K411*AB411</f>
        <v>65639.8605639196</v>
      </c>
      <c r="AM411" s="25" t="n">
        <f aca="false">M411*AC411</f>
        <v>65233.5663131811</v>
      </c>
      <c r="AN411" s="25" t="n">
        <f aca="false">O411*AD411</f>
        <v>92566.7876337704</v>
      </c>
      <c r="AO411" s="25" t="n">
        <f aca="false">C411/Datos!$D$8</f>
        <v>15804.6381285079</v>
      </c>
      <c r="AP411" s="25" t="n">
        <f aca="false">AJ411-AO411</f>
        <v>31665.1373829835</v>
      </c>
      <c r="AQ411" s="25" t="n">
        <f aca="false">AK411-AO411</f>
        <v>35880.0777901369</v>
      </c>
      <c r="AR411" s="25" t="n">
        <f aca="false">AL411-AO411</f>
        <v>49835.2224354118</v>
      </c>
      <c r="AS411" s="25" t="n">
        <f aca="false">AM411-AO411</f>
        <v>49428.9281846732</v>
      </c>
      <c r="AT411" s="25" t="n">
        <f aca="false">AN411-AO411</f>
        <v>76762.1495052625</v>
      </c>
      <c r="AU411" s="25" t="n">
        <f aca="false">AP411*Datos!$D$6</f>
        <v>15832.5686914918</v>
      </c>
      <c r="AV411" s="25" t="n">
        <f aca="false">AQ411*Datos!$D$6</f>
        <v>17940.0388950684</v>
      </c>
      <c r="AW411" s="25" t="n">
        <f aca="false">AR411*Datos!$D$6</f>
        <v>24917.6112177059</v>
      </c>
      <c r="AX411" s="25" t="n">
        <f aca="false">AS411*Datos!$D$6</f>
        <v>24714.4640923366</v>
      </c>
      <c r="AY411" s="25" t="n">
        <f aca="false">AT411*Datos!$D$6</f>
        <v>38381.0747526313</v>
      </c>
      <c r="AZ411" s="25" t="n">
        <f aca="false">AJ411-AU411-AE411</f>
        <v>26018.0738161352</v>
      </c>
      <c r="BA411" s="25" t="n">
        <f aca="false">AK411-AV411-AF411</f>
        <v>27231.7302033477</v>
      </c>
      <c r="BB411" s="25" t="n">
        <f aca="false">AL411-AW411-AG411</f>
        <v>33148.2947295263</v>
      </c>
      <c r="BC411" s="25" t="n">
        <f aca="false">AM411-AX411-AH411</f>
        <v>31329.3696824466</v>
      </c>
      <c r="BD411" s="25" t="n">
        <f aca="false">AN411-AY411-AI411</f>
        <v>42710.2029579844</v>
      </c>
      <c r="BE411" s="25" t="n">
        <f aca="false">AZ411/Z411</f>
        <v>22384.886852214</v>
      </c>
      <c r="BF411" s="25" t="n">
        <f aca="false">BA411/AA411</f>
        <v>20213.7447591086</v>
      </c>
      <c r="BG411" s="25" t="n">
        <f aca="false">BB411/AB411</f>
        <v>21158.6311149199</v>
      </c>
      <c r="BH411" s="25" t="n">
        <f aca="false">BC411/AC411</f>
        <v>16481.542686182</v>
      </c>
      <c r="BI411" s="25" t="n">
        <f aca="false">BD411/AD411</f>
        <v>17993.2128001084</v>
      </c>
      <c r="BJ411" s="25" t="n">
        <f aca="false">E411*AD411</f>
        <v>82178.7227641581</v>
      </c>
      <c r="BK411" s="25" t="n">
        <f aca="false">0.2*C411*AD411</f>
        <v>37515.2180794529</v>
      </c>
      <c r="BL411" s="25" t="n">
        <f aca="false">BJ411+BK411</f>
        <v>119693.940843611</v>
      </c>
      <c r="BM411" s="25" t="n">
        <f aca="false">BK411*Datos!$D$6</f>
        <v>18757.6090397265</v>
      </c>
      <c r="BN411" s="25" t="n">
        <f aca="false">BL411-BM411</f>
        <v>100936.331803885</v>
      </c>
      <c r="BO411" s="25" t="n">
        <f aca="false">BN411/AD411</f>
        <v>42523.0687664087</v>
      </c>
      <c r="BP411" s="25" t="n">
        <f aca="false">-(C411+E411)</f>
        <v>-113643.940344694</v>
      </c>
      <c r="BQ411" s="25" t="n">
        <f aca="false">BE411</f>
        <v>22384.886852214</v>
      </c>
      <c r="BR411" s="25" t="n">
        <f aca="false">BF411</f>
        <v>20213.7447591086</v>
      </c>
      <c r="BS411" s="25" t="n">
        <f aca="false">BG411</f>
        <v>21158.6311149199</v>
      </c>
      <c r="BT411" s="25" t="n">
        <f aca="false">BH411</f>
        <v>16481.542686182</v>
      </c>
      <c r="BU411" s="25" t="n">
        <f aca="false">BI411+BO411</f>
        <v>60516.2815665171</v>
      </c>
      <c r="BV411" s="27" t="n">
        <f aca="false">IFERROR(IRR(BP411:BU411,0.1),NA())*100</f>
        <v>6.41461799915888</v>
      </c>
    </row>
    <row r="412" customFormat="false" ht="15" hidden="false" customHeight="true" outlineLevel="0" collapsed="false">
      <c r="A412" s="23" t="n">
        <v>411</v>
      </c>
      <c r="B412" s="24" t="n">
        <f aca="true">RAND()</f>
        <v>0.781026587062699</v>
      </c>
      <c r="C412" s="25" t="n">
        <f aca="false">IF(B412&lt;=(Datos!$D$14-Datos!$C$14)/(Datos!$E$14-Datos!$C$14),Datos!$C$14+SQRT((Datos!$E$14-Datos!$C$14)*(Datos!$D$14-Datos!$C$14)*B412),Datos!$E$14-SQRT((Datos!$E$14-Datos!$C$14)*(Datos!$E$14-Datos!$D$14)*(1-B412)))</f>
        <v>83789.8767578787</v>
      </c>
      <c r="D412" s="24" t="n">
        <f aca="true">RAND()</f>
        <v>0.434308774610416</v>
      </c>
      <c r="E412" s="25" t="n">
        <f aca="false">IF(D412&lt;=(Datos!$D$15-Datos!$C$15)/(Datos!$E$15-Datos!$C$15),Datos!$C$15+SQRT((Datos!$E$15-Datos!$C$15)*(Datos!$D$15-Datos!$C$15)*D412),Datos!$E$15-SQRT((Datos!$E$15-Datos!$C$15)*(Datos!$E$15-Datos!$D$15)*(1-D412)))</f>
        <v>30788.3940700637</v>
      </c>
      <c r="F412" s="24" t="n">
        <f aca="true">RAND()</f>
        <v>0.195391986970811</v>
      </c>
      <c r="G412" s="25" t="n">
        <f aca="false">IF(F412&lt;=(Datos!$D$19-Datos!$C$19)/(Datos!$E$19-Datos!$C$19),Datos!$C$19+SQRT((Datos!$E$19-Datos!$C$19)*(Datos!$D$19-Datos!$C$19)*F412),Datos!$E$19-SQRT((Datos!$E$19-Datos!$C$19)*(Datos!$E$19-Datos!$D$19)*(1-F412)))</f>
        <v>35413.7600653909</v>
      </c>
      <c r="H412" s="24" t="n">
        <f aca="true">RAND()</f>
        <v>0.474807103973139</v>
      </c>
      <c r="I412" s="25" t="n">
        <f aca="false">IF(H412&lt;=(Datos!$D$19-Datos!$C$19)/(Datos!$E$19-Datos!$C$19),Datos!$C$19+SQRT((Datos!$E$19-Datos!$C$19)*(Datos!$D$19-Datos!$C$19)*H412),Datos!$E$19-SQRT((Datos!$E$19-Datos!$C$19)*(Datos!$E$19-Datos!$D$19)*(1-H412)))</f>
        <v>38439.2574078512</v>
      </c>
      <c r="J412" s="24" t="n">
        <f aca="true">RAND()</f>
        <v>0.108297067415767</v>
      </c>
      <c r="K412" s="25" t="n">
        <f aca="false">IF(J412&lt;=(Datos!$D$19-Datos!$C$19)/(Datos!$E$19-Datos!$C$19),Datos!$C$19+SQRT((Datos!$E$19-Datos!$C$19)*(Datos!$D$19-Datos!$C$19)*J412),Datos!$E$19-SQRT((Datos!$E$19-Datos!$C$19)*(Datos!$E$19-Datos!$D$19)*(1-J412)))</f>
        <v>34030.4540826519</v>
      </c>
      <c r="L412" s="24" t="n">
        <f aca="true">RAND()</f>
        <v>0.714424135914267</v>
      </c>
      <c r="M412" s="25" t="n">
        <f aca="false">IF(L412&lt;=(Datos!$D$19-Datos!$C$19)/(Datos!$E$19-Datos!$C$19),Datos!$C$19+SQRT((Datos!$E$19-Datos!$C$19)*(Datos!$D$19-Datos!$C$19)*L412),Datos!$E$19-SQRT((Datos!$E$19-Datos!$C$19)*(Datos!$E$19-Datos!$D$19)*(1-L412)))</f>
        <v>40372.0209803382</v>
      </c>
      <c r="N412" s="24" t="n">
        <f aca="true">RAND()</f>
        <v>0.312028466191243</v>
      </c>
      <c r="O412" s="25" t="n">
        <f aca="false">IF(N412&lt;=(Datos!$D$19-Datos!$C$19)/(Datos!$E$19-Datos!$C$19),Datos!$C$19+SQRT((Datos!$E$19-Datos!$C$19)*(Datos!$D$19-Datos!$C$19)*N412),Datos!$E$19-SQRT((Datos!$E$19-Datos!$C$19)*(Datos!$E$19-Datos!$D$19)*(1-N412)))</f>
        <v>36841.3646247431</v>
      </c>
      <c r="P412" s="24" t="n">
        <f aca="true">RAND()</f>
        <v>0.82062277694003</v>
      </c>
      <c r="Q412" s="26" t="n">
        <f aca="false">IF(P412&lt;=(Datos!$D$23-Datos!$C$23)/(Datos!$E$23-Datos!$C$23),Datos!$C$23+SQRT((Datos!$E$23-Datos!$C$23)*(Datos!$D$23-Datos!$C$23)*P412),Datos!$E$23-SQRT((Datos!$E$23-Datos!$C$23)*(Datos!$E$23-Datos!$D$23)*(1-P412)))</f>
        <v>0.162031165827802</v>
      </c>
      <c r="R412" s="24" t="n">
        <f aca="true">RAND()</f>
        <v>0.758909341180307</v>
      </c>
      <c r="S412" s="26" t="n">
        <f aca="false">IF(R412&lt;=(Datos!$D$24-Datos!$C$24)/(Datos!$E$24-Datos!$C$24),Datos!$C$24+SQRT((Datos!$E$24-Datos!$C$24)*(Datos!$D$24-Datos!$C$24)*R412),Datos!$E$24-SQRT((Datos!$E$24-Datos!$C$24)*(Datos!$E$24-Datos!$D$24)*(1-R412)))</f>
        <v>0.159168216930002</v>
      </c>
      <c r="T412" s="24" t="n">
        <f aca="true">RAND()</f>
        <v>0.861269990798564</v>
      </c>
      <c r="U412" s="26" t="n">
        <f aca="false">IF(T412&lt;=(Datos!$D$25-Datos!$C$25)/(Datos!$E$25-Datos!$C$25),Datos!$C$25+SQRT((Datos!$E$25-Datos!$C$25)*(Datos!$D$25-Datos!$C$25)*T412),Datos!$E$25-SQRT((Datos!$E$25-Datos!$C$25)*(Datos!$E$25-Datos!$D$25)*(1-T412)))</f>
        <v>0.200291016622768</v>
      </c>
      <c r="V412" s="24" t="n">
        <f aca="true">RAND()</f>
        <v>0.169598938715485</v>
      </c>
      <c r="W412" s="26" t="n">
        <f aca="false">IF(V412&lt;=(Datos!$D$26-Datos!$C$26)/(Datos!$E$26-Datos!$C$26),Datos!$C$26+SQRT((Datos!$E$26-Datos!$C$26)*(Datos!$D$26-Datos!$C$26)*V412),Datos!$E$26-SQRT((Datos!$E$26-Datos!$C$26)*(Datos!$E$26-Datos!$D$26)*(1-V412)))</f>
        <v>0.195409040015578</v>
      </c>
      <c r="X412" s="24" t="n">
        <f aca="true">RAND()</f>
        <v>0.618664594525052</v>
      </c>
      <c r="Y412" s="26" t="n">
        <f aca="false">IF(X412&lt;=(Datos!$D$27-Datos!$C$27)/(Datos!$E$27-Datos!$C$27),Datos!$C$27+SQRT((Datos!$E$27-Datos!$C$27)*(Datos!$D$27-Datos!$C$27)*X412),Datos!$E$27-SQRT((Datos!$E$27-Datos!$C$27)*(Datos!$E$27-Datos!$D$27)*(1-X412)))</f>
        <v>0.234621467745588</v>
      </c>
      <c r="Z412" s="24" t="n">
        <f aca="false">(1+Q412)</f>
        <v>1.1620311658278</v>
      </c>
      <c r="AA412" s="24" t="n">
        <f aca="false">Z412*(1+S412)</f>
        <v>1.34698959450971</v>
      </c>
      <c r="AB412" s="24" t="n">
        <f aca="false">AA412*(1+U412)</f>
        <v>1.61677950977434</v>
      </c>
      <c r="AC412" s="24" t="n">
        <f aca="false">AB412*(1+W412)</f>
        <v>1.9327128416962</v>
      </c>
      <c r="AD412" s="24" t="n">
        <f aca="false">AC412*(1+Y412)</f>
        <v>2.38616876534571</v>
      </c>
      <c r="AE412" s="23" t="n">
        <f aca="false">E412*Q412</f>
        <v>4988.67938513821</v>
      </c>
      <c r="AF412" s="23" t="n">
        <f aca="false">AE412*(1+S412)</f>
        <v>5782.71858770612</v>
      </c>
      <c r="AG412" s="23" t="n">
        <f aca="false">AF412*(1+U412)</f>
        <v>6940.94517248115</v>
      </c>
      <c r="AH412" s="23" t="n">
        <f aca="false">AG412*(1+W412)</f>
        <v>8297.26860543646</v>
      </c>
      <c r="AI412" s="23" t="n">
        <f aca="false">AH412*(1+Y412)</f>
        <v>10243.9859439233</v>
      </c>
      <c r="AJ412" s="25" t="n">
        <f aca="false">G412*Z412</f>
        <v>41151.8928951323</v>
      </c>
      <c r="AK412" s="25" t="n">
        <f aca="false">I412*AA412</f>
        <v>51777.2797490556</v>
      </c>
      <c r="AL412" s="25" t="n">
        <f aca="false">K412*AB412</f>
        <v>55019.7408691482</v>
      </c>
      <c r="AM412" s="25" t="n">
        <f aca="false">M412*AC412</f>
        <v>78027.5233939282</v>
      </c>
      <c r="AN412" s="25" t="n">
        <f aca="false">O412*AD412</f>
        <v>87909.7135402745</v>
      </c>
      <c r="AO412" s="25" t="n">
        <f aca="false">C412/Datos!$D$8</f>
        <v>16757.9753515757</v>
      </c>
      <c r="AP412" s="25" t="n">
        <f aca="false">AJ412-AO412</f>
        <v>24393.9175435566</v>
      </c>
      <c r="AQ412" s="25" t="n">
        <f aca="false">AK412-AO412</f>
        <v>35019.3043974799</v>
      </c>
      <c r="AR412" s="25" t="n">
        <f aca="false">AL412-AO412</f>
        <v>38261.7655175725</v>
      </c>
      <c r="AS412" s="25" t="n">
        <f aca="false">AM412-AO412</f>
        <v>61269.5480423525</v>
      </c>
      <c r="AT412" s="25" t="n">
        <f aca="false">AN412-AO412</f>
        <v>71151.7381886988</v>
      </c>
      <c r="AU412" s="25" t="n">
        <f aca="false">AP412*Datos!$D$6</f>
        <v>12196.9587717783</v>
      </c>
      <c r="AV412" s="25" t="n">
        <f aca="false">AQ412*Datos!$D$6</f>
        <v>17509.65219874</v>
      </c>
      <c r="AW412" s="25" t="n">
        <f aca="false">AR412*Datos!$D$6</f>
        <v>19130.8827587862</v>
      </c>
      <c r="AX412" s="25" t="n">
        <f aca="false">AS412*Datos!$D$6</f>
        <v>30634.7740211762</v>
      </c>
      <c r="AY412" s="25" t="n">
        <f aca="false">AT412*Datos!$D$6</f>
        <v>35575.8690943494</v>
      </c>
      <c r="AZ412" s="25" t="n">
        <f aca="false">AJ412-AU412-AE412</f>
        <v>23966.2547382158</v>
      </c>
      <c r="BA412" s="25" t="n">
        <f aca="false">AK412-AV412-AF412</f>
        <v>28484.9089626096</v>
      </c>
      <c r="BB412" s="25" t="n">
        <f aca="false">AL412-AW412-AG412</f>
        <v>28947.9129378808</v>
      </c>
      <c r="BC412" s="25" t="n">
        <f aca="false">AM412-AX412-AH412</f>
        <v>39095.4807673155</v>
      </c>
      <c r="BD412" s="25" t="n">
        <f aca="false">AN412-AY412-AI412</f>
        <v>42089.8585020018</v>
      </c>
      <c r="BE412" s="25" t="n">
        <f aca="false">AZ412/Z412</f>
        <v>20624.4509123323</v>
      </c>
      <c r="BF412" s="25" t="n">
        <f aca="false">BA412/AA412</f>
        <v>21147.0890931254</v>
      </c>
      <c r="BG412" s="25" t="n">
        <f aca="false">BB412/AB412</f>
        <v>17904.6757847155</v>
      </c>
      <c r="BH412" s="25" t="n">
        <f aca="false">BC412/AC412</f>
        <v>20228.2925450033</v>
      </c>
      <c r="BI412" s="25" t="n">
        <f aca="false">BD412/AD412</f>
        <v>17639.09540401</v>
      </c>
      <c r="BJ412" s="25" t="n">
        <f aca="false">E412*AD412</f>
        <v>73466.3042651412</v>
      </c>
      <c r="BK412" s="25" t="n">
        <f aca="false">0.2*C412*AD412</f>
        <v>39987.3573543634</v>
      </c>
      <c r="BL412" s="25" t="n">
        <f aca="false">BJ412+BK412</f>
        <v>113453.661619505</v>
      </c>
      <c r="BM412" s="25" t="n">
        <f aca="false">BK412*Datos!$D$6</f>
        <v>19993.6786771817</v>
      </c>
      <c r="BN412" s="25" t="n">
        <f aca="false">BL412-BM412</f>
        <v>93459.9829423229</v>
      </c>
      <c r="BO412" s="25" t="n">
        <f aca="false">BN412/AD412</f>
        <v>39167.3817458516</v>
      </c>
      <c r="BP412" s="25" t="n">
        <f aca="false">-(C412+E412)</f>
        <v>-114578.270827942</v>
      </c>
      <c r="BQ412" s="25" t="n">
        <f aca="false">BE412</f>
        <v>20624.4509123323</v>
      </c>
      <c r="BR412" s="25" t="n">
        <f aca="false">BF412</f>
        <v>21147.0890931254</v>
      </c>
      <c r="BS412" s="25" t="n">
        <f aca="false">BG412</f>
        <v>17904.6757847155</v>
      </c>
      <c r="BT412" s="25" t="n">
        <f aca="false">BH412</f>
        <v>20228.2925450033</v>
      </c>
      <c r="BU412" s="25" t="n">
        <f aca="false">BI412+BO412</f>
        <v>56806.4771498616</v>
      </c>
      <c r="BV412" s="27" t="n">
        <f aca="false">IFERROR(IRR(BP412:BU412,0.1),NA())*100</f>
        <v>5.23158059421055</v>
      </c>
    </row>
    <row r="413" customFormat="false" ht="15" hidden="false" customHeight="true" outlineLevel="0" collapsed="false">
      <c r="A413" s="23" t="n">
        <v>412</v>
      </c>
      <c r="B413" s="24" t="n">
        <f aca="true">RAND()</f>
        <v>0.832788066836102</v>
      </c>
      <c r="C413" s="25" t="n">
        <f aca="false">IF(B413&lt;=(Datos!$D$14-Datos!$C$14)/(Datos!$E$14-Datos!$C$14),Datos!$C$14+SQRT((Datos!$E$14-Datos!$C$14)*(Datos!$D$14-Datos!$C$14)*B413),Datos!$E$14-SQRT((Datos!$E$14-Datos!$C$14)*(Datos!$E$14-Datos!$D$14)*(1-B413)))</f>
        <v>85834.7495681623</v>
      </c>
      <c r="D413" s="24" t="n">
        <f aca="true">RAND()</f>
        <v>0.560254106871548</v>
      </c>
      <c r="E413" s="25" t="n">
        <f aca="false">IF(D413&lt;=(Datos!$D$15-Datos!$C$15)/(Datos!$E$15-Datos!$C$15),Datos!$C$15+SQRT((Datos!$E$15-Datos!$C$15)*(Datos!$D$15-Datos!$C$15)*D413),Datos!$E$15-SQRT((Datos!$E$15-Datos!$C$15)*(Datos!$E$15-Datos!$D$15)*(1-D413)))</f>
        <v>31878.3078136839</v>
      </c>
      <c r="F413" s="24" t="n">
        <f aca="true">RAND()</f>
        <v>0.0990056444855463</v>
      </c>
      <c r="G413" s="25" t="n">
        <f aca="false">IF(F413&lt;=(Datos!$D$19-Datos!$C$19)/(Datos!$E$19-Datos!$C$19),Datos!$C$19+SQRT((Datos!$E$19-Datos!$C$19)*(Datos!$D$19-Datos!$C$19)*F413),Datos!$E$19-SQRT((Datos!$E$19-Datos!$C$19)*(Datos!$E$19-Datos!$D$19)*(1-F413)))</f>
        <v>33853.6796276847</v>
      </c>
      <c r="H413" s="24" t="n">
        <f aca="true">RAND()</f>
        <v>0.875383464285696</v>
      </c>
      <c r="I413" s="25" t="n">
        <f aca="false">IF(H413&lt;=(Datos!$D$19-Datos!$C$19)/(Datos!$E$19-Datos!$C$19),Datos!$C$19+SQRT((Datos!$E$19-Datos!$C$19)*(Datos!$D$19-Datos!$C$19)*H413),Datos!$E$19-SQRT((Datos!$E$19-Datos!$C$19)*(Datos!$E$19-Datos!$D$19)*(1-H413)))</f>
        <v>41942.8378880778</v>
      </c>
      <c r="J413" s="24" t="n">
        <f aca="true">RAND()</f>
        <v>0.691894998355848</v>
      </c>
      <c r="K413" s="25" t="n">
        <f aca="false">IF(J413&lt;=(Datos!$D$19-Datos!$C$19)/(Datos!$E$19-Datos!$C$19),Datos!$C$19+SQRT((Datos!$E$19-Datos!$C$19)*(Datos!$D$19-Datos!$C$19)*J413),Datos!$E$19-SQRT((Datos!$E$19-Datos!$C$19)*(Datos!$E$19-Datos!$D$19)*(1-J413)))</f>
        <v>40192.9348742386</v>
      </c>
      <c r="L413" s="24" t="n">
        <f aca="true">RAND()</f>
        <v>0.962390695887088</v>
      </c>
      <c r="M413" s="25" t="n">
        <f aca="false">IF(L413&lt;=(Datos!$D$19-Datos!$C$19)/(Datos!$E$19-Datos!$C$19),Datos!$C$19+SQRT((Datos!$E$19-Datos!$C$19)*(Datos!$D$19-Datos!$C$19)*L413),Datos!$E$19-SQRT((Datos!$E$19-Datos!$C$19)*(Datos!$E$19-Datos!$D$19)*(1-L413)))</f>
        <v>43320.5066810289</v>
      </c>
      <c r="N413" s="24" t="n">
        <f aca="true">RAND()</f>
        <v>0.482872804046123</v>
      </c>
      <c r="O413" s="25" t="n">
        <f aca="false">IF(N413&lt;=(Datos!$D$19-Datos!$C$19)/(Datos!$E$19-Datos!$C$19),Datos!$C$19+SQRT((Datos!$E$19-Datos!$C$19)*(Datos!$D$19-Datos!$C$19)*N413),Datos!$E$19-SQRT((Datos!$E$19-Datos!$C$19)*(Datos!$E$19-Datos!$D$19)*(1-N413)))</f>
        <v>38510.6357345922</v>
      </c>
      <c r="P413" s="24" t="n">
        <f aca="true">RAND()</f>
        <v>0.346695539170621</v>
      </c>
      <c r="Q413" s="26" t="n">
        <f aca="false">IF(P413&lt;=(Datos!$D$23-Datos!$C$23)/(Datos!$E$23-Datos!$C$23),Datos!$C$23+SQRT((Datos!$E$23-Datos!$C$23)*(Datos!$D$23-Datos!$C$23)*P413),Datos!$E$23-SQRT((Datos!$E$23-Datos!$C$23)*(Datos!$E$23-Datos!$D$23)*(1-P413)))</f>
        <v>0.144981032214605</v>
      </c>
      <c r="R413" s="24" t="n">
        <f aca="true">RAND()</f>
        <v>0.149987622442649</v>
      </c>
      <c r="S413" s="26" t="n">
        <f aca="false">IF(R413&lt;=(Datos!$D$24-Datos!$C$24)/(Datos!$E$24-Datos!$C$24),Datos!$C$24+SQRT((Datos!$E$24-Datos!$C$24)*(Datos!$D$24-Datos!$C$24)*R413),Datos!$E$24-SQRT((Datos!$E$24-Datos!$C$24)*(Datos!$E$24-Datos!$D$24)*(1-R413)))</f>
        <v>0.136430998764432</v>
      </c>
      <c r="T413" s="24" t="n">
        <f aca="true">RAND()</f>
        <v>0.246965992158259</v>
      </c>
      <c r="U413" s="26" t="n">
        <f aca="false">IF(T413&lt;=(Datos!$D$25-Datos!$C$25)/(Datos!$E$25-Datos!$C$25),Datos!$C$25+SQRT((Datos!$E$25-Datos!$C$25)*(Datos!$D$25-Datos!$C$25)*T413),Datos!$E$25-SQRT((Datos!$E$25-Datos!$C$25)*(Datos!$E$25-Datos!$D$25)*(1-T413)))</f>
        <v>0.172773418354133</v>
      </c>
      <c r="V413" s="24" t="n">
        <f aca="true">RAND()</f>
        <v>0.426079494992282</v>
      </c>
      <c r="W413" s="26" t="n">
        <f aca="false">IF(V413&lt;=(Datos!$D$26-Datos!$C$26)/(Datos!$E$26-Datos!$C$26),Datos!$C$26+SQRT((Datos!$E$26-Datos!$C$26)*(Datos!$D$26-Datos!$C$26)*V413),Datos!$E$26-SQRT((Datos!$E$26-Datos!$C$26)*(Datos!$E$26-Datos!$D$26)*(1-V413)))</f>
        <v>0.205181234203439</v>
      </c>
      <c r="X413" s="24" t="n">
        <f aca="true">RAND()</f>
        <v>0.947147490790059</v>
      </c>
      <c r="Y413" s="26" t="n">
        <f aca="false">IF(X413&lt;=(Datos!$D$27-Datos!$C$27)/(Datos!$E$27-Datos!$C$27),Datos!$C$27+SQRT((Datos!$E$27-Datos!$C$27)*(Datos!$D$27-Datos!$C$27)*X413),Datos!$E$27-SQRT((Datos!$E$27-Datos!$C$27)*(Datos!$E$27-Datos!$D$27)*(1-X413)))</f>
        <v>0.26310610910022</v>
      </c>
      <c r="Z413" s="24" t="n">
        <f aca="false">(1+Q413)</f>
        <v>1.1449810322146</v>
      </c>
      <c r="AA413" s="24" t="n">
        <f aca="false">Z413*(1+S413)</f>
        <v>1.30119193800597</v>
      </c>
      <c r="AB413" s="24" t="n">
        <f aca="false">AA413*(1+U413)</f>
        <v>1.5260033170701</v>
      </c>
      <c r="AC413" s="24" t="n">
        <f aca="false">AB413*(1+W413)</f>
        <v>1.83911056106509</v>
      </c>
      <c r="AD413" s="24" t="n">
        <f aca="false">AC413*(1+Y413)</f>
        <v>2.32299178499205</v>
      </c>
      <c r="AE413" s="23" t="n">
        <f aca="false">E413*Q413</f>
        <v>4621.74997208279</v>
      </c>
      <c r="AF413" s="23" t="n">
        <f aca="false">AE413*(1+S413)</f>
        <v>5252.29993681353</v>
      </c>
      <c r="AG413" s="23" t="n">
        <f aca="false">AF413*(1+U413)</f>
        <v>6159.757751118</v>
      </c>
      <c r="AH413" s="23" t="n">
        <f aca="false">AG413*(1+W413)</f>
        <v>7423.62444888659</v>
      </c>
      <c r="AI413" s="23" t="n">
        <f aca="false">AH413*(1+Y413)</f>
        <v>9376.82539305441</v>
      </c>
      <c r="AJ413" s="25" t="n">
        <f aca="false">G413*Z413</f>
        <v>38761.8210443689</v>
      </c>
      <c r="AK413" s="25" t="n">
        <f aca="false">I413*AA413</f>
        <v>54575.6825170583</v>
      </c>
      <c r="AL413" s="25" t="n">
        <f aca="false">K413*AB413</f>
        <v>61334.5519408708</v>
      </c>
      <c r="AM413" s="25" t="n">
        <f aca="false">M413*AC413</f>
        <v>79671.2013477711</v>
      </c>
      <c r="AN413" s="25" t="n">
        <f aca="false">O413*AD413</f>
        <v>89459.890446279</v>
      </c>
      <c r="AO413" s="25" t="n">
        <f aca="false">C413/Datos!$D$8</f>
        <v>17166.9499136325</v>
      </c>
      <c r="AP413" s="25" t="n">
        <f aca="false">AJ413-AO413</f>
        <v>21594.8711307365</v>
      </c>
      <c r="AQ413" s="25" t="n">
        <f aca="false">AK413-AO413</f>
        <v>37408.7326034258</v>
      </c>
      <c r="AR413" s="25" t="n">
        <f aca="false">AL413-AO413</f>
        <v>44167.6020272383</v>
      </c>
      <c r="AS413" s="25" t="n">
        <f aca="false">AM413-AO413</f>
        <v>62504.2514341386</v>
      </c>
      <c r="AT413" s="25" t="n">
        <f aca="false">AN413-AO413</f>
        <v>72292.9405326465</v>
      </c>
      <c r="AU413" s="25" t="n">
        <f aca="false">AP413*Datos!$D$6</f>
        <v>10797.4355653682</v>
      </c>
      <c r="AV413" s="25" t="n">
        <f aca="false">AQ413*Datos!$D$6</f>
        <v>18704.3663017129</v>
      </c>
      <c r="AW413" s="25" t="n">
        <f aca="false">AR413*Datos!$D$6</f>
        <v>22083.8010136192</v>
      </c>
      <c r="AX413" s="25" t="n">
        <f aca="false">AS413*Datos!$D$6</f>
        <v>31252.1257170693</v>
      </c>
      <c r="AY413" s="25" t="n">
        <f aca="false">AT413*Datos!$D$6</f>
        <v>36146.4702663232</v>
      </c>
      <c r="AZ413" s="25" t="n">
        <f aca="false">AJ413-AU413-AE413</f>
        <v>23342.6355069179</v>
      </c>
      <c r="BA413" s="25" t="n">
        <f aca="false">AK413-AV413-AF413</f>
        <v>30619.0162785318</v>
      </c>
      <c r="BB413" s="25" t="n">
        <f aca="false">AL413-AW413-AG413</f>
        <v>33090.9931761336</v>
      </c>
      <c r="BC413" s="25" t="n">
        <f aca="false">AM413-AX413-AH413</f>
        <v>40995.4511818152</v>
      </c>
      <c r="BD413" s="25" t="n">
        <f aca="false">AN413-AY413-AI413</f>
        <v>43936.5947869013</v>
      </c>
      <c r="BE413" s="25" t="n">
        <f aca="false">AZ413/Z413</f>
        <v>20386.9189533812</v>
      </c>
      <c r="BF413" s="25" t="n">
        <f aca="false">BA413/AA413</f>
        <v>23531.5139789863</v>
      </c>
      <c r="BG413" s="25" t="n">
        <f aca="false">BB413/AB413</f>
        <v>21684.7452466012</v>
      </c>
      <c r="BH413" s="25" t="n">
        <f aca="false">BC413/AC413</f>
        <v>22290.9117318501</v>
      </c>
      <c r="BI413" s="25" t="n">
        <f aca="false">BD413/AD413</f>
        <v>18913.7968850164</v>
      </c>
      <c r="BJ413" s="25" t="n">
        <f aca="false">E413*AD413</f>
        <v>74053.0471706355</v>
      </c>
      <c r="BK413" s="25" t="n">
        <f aca="false">0.2*C413*AD413</f>
        <v>39878.6836227382</v>
      </c>
      <c r="BL413" s="25" t="n">
        <f aca="false">BJ413+BK413</f>
        <v>113931.730793374</v>
      </c>
      <c r="BM413" s="25" t="n">
        <f aca="false">BK413*Datos!$D$6</f>
        <v>19939.3418113691</v>
      </c>
      <c r="BN413" s="25" t="n">
        <f aca="false">BL413-BM413</f>
        <v>93992.3889820046</v>
      </c>
      <c r="BO413" s="25" t="n">
        <f aca="false">BN413/AD413</f>
        <v>40461.7827705002</v>
      </c>
      <c r="BP413" s="25" t="n">
        <f aca="false">-(C413+E413)</f>
        <v>-117713.057381846</v>
      </c>
      <c r="BQ413" s="25" t="n">
        <f aca="false">BE413</f>
        <v>20386.9189533812</v>
      </c>
      <c r="BR413" s="25" t="n">
        <f aca="false">BF413</f>
        <v>23531.5139789863</v>
      </c>
      <c r="BS413" s="25" t="n">
        <f aca="false">BG413</f>
        <v>21684.7452466012</v>
      </c>
      <c r="BT413" s="25" t="n">
        <f aca="false">BH413</f>
        <v>22290.9117318501</v>
      </c>
      <c r="BU413" s="25" t="n">
        <f aca="false">BI413+BO413</f>
        <v>59375.5796555166</v>
      </c>
      <c r="BV413" s="27" t="n">
        <f aca="false">IFERROR(IRR(BP413:BU413,0.1),NA())*100</f>
        <v>6.71178132621493</v>
      </c>
    </row>
    <row r="414" customFormat="false" ht="15" hidden="false" customHeight="true" outlineLevel="0" collapsed="false">
      <c r="A414" s="23" t="n">
        <v>413</v>
      </c>
      <c r="B414" s="24" t="n">
        <f aca="true">RAND()</f>
        <v>0.886544049066301</v>
      </c>
      <c r="C414" s="25" t="n">
        <f aca="false">IF(B414&lt;=(Datos!$D$14-Datos!$C$14)/(Datos!$E$14-Datos!$C$14),Datos!$C$14+SQRT((Datos!$E$14-Datos!$C$14)*(Datos!$D$14-Datos!$C$14)*B414),Datos!$E$14-SQRT((Datos!$E$14-Datos!$C$14)*(Datos!$E$14-Datos!$D$14)*(1-B414)))</f>
        <v>88331.7892922506</v>
      </c>
      <c r="D414" s="24" t="n">
        <f aca="true">RAND()</f>
        <v>0.289209144019256</v>
      </c>
      <c r="E414" s="25" t="n">
        <f aca="false">IF(D414&lt;=(Datos!$D$15-Datos!$C$15)/(Datos!$E$15-Datos!$C$15),Datos!$C$15+SQRT((Datos!$E$15-Datos!$C$15)*(Datos!$D$15-Datos!$C$15)*D414),Datos!$E$15-SQRT((Datos!$E$15-Datos!$C$15)*(Datos!$E$15-Datos!$D$15)*(1-D414)))</f>
        <v>29657.3260355535</v>
      </c>
      <c r="F414" s="24" t="n">
        <f aca="true">RAND()</f>
        <v>0.757072329328567</v>
      </c>
      <c r="G414" s="25" t="n">
        <f aca="false">IF(F414&lt;=(Datos!$D$19-Datos!$C$19)/(Datos!$E$19-Datos!$C$19),Datos!$C$19+SQRT((Datos!$E$19-Datos!$C$19)*(Datos!$D$19-Datos!$C$19)*F414),Datos!$E$19-SQRT((Datos!$E$19-Datos!$C$19)*(Datos!$E$19-Datos!$D$19)*(1-F414)))</f>
        <v>40731.5605544465</v>
      </c>
      <c r="H414" s="24" t="n">
        <f aca="true">RAND()</f>
        <v>0.162038779092781</v>
      </c>
      <c r="I414" s="25" t="n">
        <f aca="false">IF(H414&lt;=(Datos!$D$19-Datos!$C$19)/(Datos!$E$19-Datos!$C$19),Datos!$C$19+SQRT((Datos!$E$19-Datos!$C$19)*(Datos!$D$19-Datos!$C$19)*H414),Datos!$E$19-SQRT((Datos!$E$19-Datos!$C$19)*(Datos!$E$19-Datos!$D$19)*(1-H414)))</f>
        <v>34930.09298735</v>
      </c>
      <c r="J414" s="24" t="n">
        <f aca="true">RAND()</f>
        <v>0.570097907177069</v>
      </c>
      <c r="K414" s="25" t="n">
        <f aca="false">IF(J414&lt;=(Datos!$D$19-Datos!$C$19)/(Datos!$E$19-Datos!$C$19),Datos!$C$19+SQRT((Datos!$E$19-Datos!$C$19)*(Datos!$D$19-Datos!$C$19)*J414),Datos!$E$19-SQRT((Datos!$E$19-Datos!$C$19)*(Datos!$E$19-Datos!$D$19)*(1-J414)))</f>
        <v>39247.4151024251</v>
      </c>
      <c r="L414" s="24" t="n">
        <f aca="true">RAND()</f>
        <v>0.270071068685078</v>
      </c>
      <c r="M414" s="25" t="n">
        <f aca="false">IF(L414&lt;=(Datos!$D$19-Datos!$C$19)/(Datos!$E$19-Datos!$C$19),Datos!$C$19+SQRT((Datos!$E$19-Datos!$C$19)*(Datos!$D$19-Datos!$C$19)*L414),Datos!$E$19-SQRT((Datos!$E$19-Datos!$C$19)*(Datos!$E$19-Datos!$D$19)*(1-L414)))</f>
        <v>36364.7985280574</v>
      </c>
      <c r="N414" s="24" t="n">
        <f aca="true">RAND()</f>
        <v>0.725516051565549</v>
      </c>
      <c r="O414" s="25" t="n">
        <f aca="false">IF(N414&lt;=(Datos!$D$19-Datos!$C$19)/(Datos!$E$19-Datos!$C$19),Datos!$C$19+SQRT((Datos!$E$19-Datos!$C$19)*(Datos!$D$19-Datos!$C$19)*N414),Datos!$E$19-SQRT((Datos!$E$19-Datos!$C$19)*(Datos!$E$19-Datos!$D$19)*(1-N414)))</f>
        <v>40462.7876253603</v>
      </c>
      <c r="P414" s="24" t="n">
        <f aca="true">RAND()</f>
        <v>0.168069913064206</v>
      </c>
      <c r="Q414" s="26" t="n">
        <f aca="false">IF(P414&lt;=(Datos!$D$23-Datos!$C$23)/(Datos!$E$23-Datos!$C$23),Datos!$C$23+SQRT((Datos!$E$23-Datos!$C$23)*(Datos!$D$23-Datos!$C$23)*P414),Datos!$E$23-SQRT((Datos!$E$23-Datos!$C$23)*(Datos!$E$23-Datos!$D$23)*(1-P414)))</f>
        <v>0.137393270063895</v>
      </c>
      <c r="R414" s="24" t="n">
        <f aca="true">RAND()</f>
        <v>0.497473069534669</v>
      </c>
      <c r="S414" s="26" t="n">
        <f aca="false">IF(R414&lt;=(Datos!$D$24-Datos!$C$24)/(Datos!$E$24-Datos!$C$24),Datos!$C$24+SQRT((Datos!$E$24-Datos!$C$24)*(Datos!$D$24-Datos!$C$24)*R414),Datos!$E$24-SQRT((Datos!$E$24-Datos!$C$24)*(Datos!$E$24-Datos!$D$24)*(1-R414)))</f>
        <v>0.149924096062578</v>
      </c>
      <c r="T414" s="24" t="n">
        <f aca="true">RAND()</f>
        <v>0.889069785451505</v>
      </c>
      <c r="U414" s="26" t="n">
        <f aca="false">IF(T414&lt;=(Datos!$D$25-Datos!$C$25)/(Datos!$E$25-Datos!$C$25),Datos!$C$25+SQRT((Datos!$E$25-Datos!$C$25)*(Datos!$D$25-Datos!$C$25)*T414),Datos!$E$25-SQRT((Datos!$E$25-Datos!$C$25)*(Datos!$E$25-Datos!$D$25)*(1-T414)))</f>
        <v>0.202376021994573</v>
      </c>
      <c r="V414" s="24" t="n">
        <f aca="true">RAND()</f>
        <v>0.636370881907245</v>
      </c>
      <c r="W414" s="26" t="n">
        <f aca="false">IF(V414&lt;=(Datos!$D$26-Datos!$C$26)/(Datos!$E$26-Datos!$C$26),Datos!$C$26+SQRT((Datos!$E$26-Datos!$C$26)*(Datos!$D$26-Datos!$C$26)*V414),Datos!$E$26-SQRT((Datos!$E$26-Datos!$C$26)*(Datos!$E$26-Datos!$D$26)*(1-V414)))</f>
        <v>0.214325052020716</v>
      </c>
      <c r="X414" s="24" t="n">
        <f aca="true">RAND()</f>
        <v>0.471841424033729</v>
      </c>
      <c r="Y414" s="26" t="n">
        <f aca="false">IF(X414&lt;=(Datos!$D$27-Datos!$C$27)/(Datos!$E$27-Datos!$C$27),Datos!$C$27+SQRT((Datos!$E$27-Datos!$C$27)*(Datos!$D$27-Datos!$C$27)*X414),Datos!$E$27-SQRT((Datos!$E$27-Datos!$C$27)*(Datos!$E$27-Datos!$D$27)*(1-X414)))</f>
        <v>0.22659535310277</v>
      </c>
      <c r="Z414" s="24" t="n">
        <f aca="false">(1+Q414)</f>
        <v>1.13739327006389</v>
      </c>
      <c r="AA414" s="24" t="n">
        <f aca="false">Z414*(1+S414)</f>
        <v>1.30791592794588</v>
      </c>
      <c r="AB414" s="24" t="n">
        <f aca="false">AA414*(1+U414)</f>
        <v>1.57260675054691</v>
      </c>
      <c r="AC414" s="24" t="n">
        <f aca="false">AB414*(1+W414)</f>
        <v>1.90965577416601</v>
      </c>
      <c r="AD414" s="24" t="n">
        <f aca="false">AC414*(1+Y414)</f>
        <v>2.3423748986179</v>
      </c>
      <c r="AE414" s="23" t="n">
        <f aca="false">E414*Q414</f>
        <v>4074.71700537577</v>
      </c>
      <c r="AF414" s="23" t="n">
        <f aca="false">AE414*(1+S414)</f>
        <v>4685.61526911755</v>
      </c>
      <c r="AG414" s="23" t="n">
        <f aca="false">AF414*(1+U414)</f>
        <v>5633.87144787859</v>
      </c>
      <c r="AH414" s="23" t="n">
        <f aca="false">AG414*(1+W414)</f>
        <v>6841.35123902319</v>
      </c>
      <c r="AI414" s="23" t="n">
        <f aca="false">AH414*(1+Y414)</f>
        <v>8391.56963872972</v>
      </c>
      <c r="AJ414" s="25" t="n">
        <f aca="false">G414*Z414</f>
        <v>46327.8028538274</v>
      </c>
      <c r="AK414" s="25" t="n">
        <f aca="false">I414*AA414</f>
        <v>45685.6249827858</v>
      </c>
      <c r="AL414" s="25" t="n">
        <f aca="false">K414*AB414</f>
        <v>61720.7499315906</v>
      </c>
      <c r="AM414" s="25" t="n">
        <f aca="false">M414*AC414</f>
        <v>69444.2474854884</v>
      </c>
      <c r="AN414" s="25" t="n">
        <f aca="false">O414*AD414</f>
        <v>94779.0180617508</v>
      </c>
      <c r="AO414" s="25" t="n">
        <f aca="false">C414/Datos!$D$8</f>
        <v>17666.3578584501</v>
      </c>
      <c r="AP414" s="25" t="n">
        <f aca="false">AJ414-AO414</f>
        <v>28661.4449953773</v>
      </c>
      <c r="AQ414" s="25" t="n">
        <f aca="false">AK414-AO414</f>
        <v>28019.2671243357</v>
      </c>
      <c r="AR414" s="25" t="n">
        <f aca="false">AL414-AO414</f>
        <v>44054.3920731405</v>
      </c>
      <c r="AS414" s="25" t="n">
        <f aca="false">AM414-AO414</f>
        <v>51777.8896270383</v>
      </c>
      <c r="AT414" s="25" t="n">
        <f aca="false">AN414-AO414</f>
        <v>77112.6602033007</v>
      </c>
      <c r="AU414" s="25" t="n">
        <f aca="false">AP414*Datos!$D$6</f>
        <v>14330.7224976886</v>
      </c>
      <c r="AV414" s="25" t="n">
        <f aca="false">AQ414*Datos!$D$6</f>
        <v>14009.6335621679</v>
      </c>
      <c r="AW414" s="25" t="n">
        <f aca="false">AR414*Datos!$D$6</f>
        <v>22027.1960365702</v>
      </c>
      <c r="AX414" s="25" t="n">
        <f aca="false">AS414*Datos!$D$6</f>
        <v>25888.9448135191</v>
      </c>
      <c r="AY414" s="25" t="n">
        <f aca="false">AT414*Datos!$D$6</f>
        <v>38556.3301016503</v>
      </c>
      <c r="AZ414" s="25" t="n">
        <f aca="false">AJ414-AU414-AE414</f>
        <v>27922.363350763</v>
      </c>
      <c r="BA414" s="25" t="n">
        <f aca="false">AK414-AV414-AF414</f>
        <v>26990.3761515004</v>
      </c>
      <c r="BB414" s="25" t="n">
        <f aca="false">AL414-AW414-AG414</f>
        <v>34059.6824471418</v>
      </c>
      <c r="BC414" s="25" t="n">
        <f aca="false">AM414-AX414-AH414</f>
        <v>36713.9514329461</v>
      </c>
      <c r="BD414" s="25" t="n">
        <f aca="false">AN414-AY414-AI414</f>
        <v>47831.1183213707</v>
      </c>
      <c r="BE414" s="25" t="n">
        <f aca="false">AZ414/Z414</f>
        <v>24549.4360531906</v>
      </c>
      <c r="BF414" s="25" t="n">
        <f aca="false">BA414/AA414</f>
        <v>20636.1705479721</v>
      </c>
      <c r="BG414" s="25" t="n">
        <f aca="false">BB414/AB414</f>
        <v>21658.1052035397</v>
      </c>
      <c r="BH414" s="25" t="n">
        <f aca="false">BC414/AC414</f>
        <v>19225.4289645368</v>
      </c>
      <c r="BI414" s="25" t="n">
        <f aca="false">BD414/AD414</f>
        <v>20419.924389385</v>
      </c>
      <c r="BJ414" s="25" t="n">
        <f aca="false">E414*AD414</f>
        <v>69468.5760658075</v>
      </c>
      <c r="BK414" s="25" t="n">
        <f aca="false">0.2*C414*AD414</f>
        <v>41381.2331976346</v>
      </c>
      <c r="BL414" s="25" t="n">
        <f aca="false">BJ414+BK414</f>
        <v>110849.809263442</v>
      </c>
      <c r="BM414" s="25" t="n">
        <f aca="false">BK414*Datos!$D$6</f>
        <v>20690.6165988173</v>
      </c>
      <c r="BN414" s="25" t="n">
        <f aca="false">BL414-BM414</f>
        <v>90159.1926646248</v>
      </c>
      <c r="BO414" s="25" t="n">
        <f aca="false">BN414/AD414</f>
        <v>38490.5049647785</v>
      </c>
      <c r="BP414" s="25" t="n">
        <f aca="false">-(C414+E414)</f>
        <v>-117989.115327804</v>
      </c>
      <c r="BQ414" s="25" t="n">
        <f aca="false">BE414</f>
        <v>24549.4360531906</v>
      </c>
      <c r="BR414" s="25" t="n">
        <f aca="false">BF414</f>
        <v>20636.1705479721</v>
      </c>
      <c r="BS414" s="25" t="n">
        <f aca="false">BG414</f>
        <v>21658.1052035397</v>
      </c>
      <c r="BT414" s="25" t="n">
        <f aca="false">BH414</f>
        <v>19225.4289645368</v>
      </c>
      <c r="BU414" s="25" t="n">
        <f aca="false">BI414+BO414</f>
        <v>58910.4293541635</v>
      </c>
      <c r="BV414" s="27" t="n">
        <f aca="false">IFERROR(IRR(BP414:BU414,0.1),NA())*100</f>
        <v>6.26190687400679</v>
      </c>
    </row>
    <row r="415" customFormat="false" ht="15" hidden="false" customHeight="true" outlineLevel="0" collapsed="false">
      <c r="A415" s="23" t="n">
        <v>414</v>
      </c>
      <c r="B415" s="24" t="n">
        <f aca="true">RAND()</f>
        <v>0.313529114960968</v>
      </c>
      <c r="C415" s="25" t="n">
        <f aca="false">IF(B415&lt;=(Datos!$D$14-Datos!$C$14)/(Datos!$E$14-Datos!$C$14),Datos!$C$14+SQRT((Datos!$E$14-Datos!$C$14)*(Datos!$D$14-Datos!$C$14)*B415),Datos!$E$14-SQRT((Datos!$E$14-Datos!$C$14)*(Datos!$E$14-Datos!$D$14)*(1-B415)))</f>
        <v>71298.6923286266</v>
      </c>
      <c r="D415" s="24" t="n">
        <f aca="true">RAND()</f>
        <v>0.782279381087047</v>
      </c>
      <c r="E415" s="25" t="n">
        <f aca="false">IF(D415&lt;=(Datos!$D$15-Datos!$C$15)/(Datos!$E$15-Datos!$C$15),Datos!$C$15+SQRT((Datos!$E$15-Datos!$C$15)*(Datos!$D$15-Datos!$C$15)*D415),Datos!$E$15-SQRT((Datos!$E$15-Datos!$C$15)*(Datos!$E$15-Datos!$D$15)*(1-D415)))</f>
        <v>34285.2740365838</v>
      </c>
      <c r="F415" s="24" t="n">
        <f aca="true">RAND()</f>
        <v>0.987255204629227</v>
      </c>
      <c r="G415" s="25" t="n">
        <f aca="false">IF(F415&lt;=(Datos!$D$19-Datos!$C$19)/(Datos!$E$19-Datos!$C$19),Datos!$C$19+SQRT((Datos!$E$19-Datos!$C$19)*(Datos!$D$19-Datos!$C$19)*F415),Datos!$E$19-SQRT((Datos!$E$19-Datos!$C$19)*(Datos!$E$19-Datos!$D$19)*(1-F415)))</f>
        <v>44022.3192480119</v>
      </c>
      <c r="H415" s="24" t="n">
        <f aca="true">RAND()</f>
        <v>0.497684870736348</v>
      </c>
      <c r="I415" s="25" t="n">
        <f aca="false">IF(H415&lt;=(Datos!$D$19-Datos!$C$19)/(Datos!$E$19-Datos!$C$19),Datos!$C$19+SQRT((Datos!$E$19-Datos!$C$19)*(Datos!$D$19-Datos!$C$19)*H415),Datos!$E$19-SQRT((Datos!$E$19-Datos!$C$19)*(Datos!$E$19-Datos!$D$19)*(1-H415)))</f>
        <v>38640.181167687</v>
      </c>
      <c r="J415" s="24" t="n">
        <f aca="true">RAND()</f>
        <v>0.234640568796146</v>
      </c>
      <c r="K415" s="25" t="n">
        <f aca="false">IF(J415&lt;=(Datos!$D$19-Datos!$C$19)/(Datos!$E$19-Datos!$C$19),Datos!$C$19+SQRT((Datos!$E$19-Datos!$C$19)*(Datos!$D$19-Datos!$C$19)*J415),Datos!$E$19-SQRT((Datos!$E$19-Datos!$C$19)*(Datos!$E$19-Datos!$D$19)*(1-J415)))</f>
        <v>35932.6288708651</v>
      </c>
      <c r="L415" s="24" t="n">
        <f aca="true">RAND()</f>
        <v>0.6826949085842</v>
      </c>
      <c r="M415" s="25" t="n">
        <f aca="false">IF(L415&lt;=(Datos!$D$19-Datos!$C$19)/(Datos!$E$19-Datos!$C$19),Datos!$C$19+SQRT((Datos!$E$19-Datos!$C$19)*(Datos!$D$19-Datos!$C$19)*L415),Datos!$E$19-SQRT((Datos!$E$19-Datos!$C$19)*(Datos!$E$19-Datos!$D$19)*(1-L415)))</f>
        <v>40121.6927263461</v>
      </c>
      <c r="N415" s="24" t="n">
        <f aca="true">RAND()</f>
        <v>0.0927260009557076</v>
      </c>
      <c r="O415" s="25" t="n">
        <f aca="false">IF(N415&lt;=(Datos!$D$19-Datos!$C$19)/(Datos!$E$19-Datos!$C$19),Datos!$C$19+SQRT((Datos!$E$19-Datos!$C$19)*(Datos!$D$19-Datos!$C$19)*N415),Datos!$E$19-SQRT((Datos!$E$19-Datos!$C$19)*(Datos!$E$19-Datos!$D$19)*(1-N415)))</f>
        <v>33729.4637876451</v>
      </c>
      <c r="P415" s="24" t="n">
        <f aca="true">RAND()</f>
        <v>0.209516053081969</v>
      </c>
      <c r="Q415" s="26" t="n">
        <f aca="false">IF(P415&lt;=(Datos!$D$23-Datos!$C$23)/(Datos!$E$23-Datos!$C$23),Datos!$C$23+SQRT((Datos!$E$23-Datos!$C$23)*(Datos!$D$23-Datos!$C$23)*P415),Datos!$E$23-SQRT((Datos!$E$23-Datos!$C$23)*(Datos!$E$23-Datos!$D$23)*(1-P415)))</f>
        <v>0.139419806784506</v>
      </c>
      <c r="R415" s="24" t="n">
        <f aca="true">RAND()</f>
        <v>0.690929794406722</v>
      </c>
      <c r="S415" s="26" t="n">
        <f aca="false">IF(R415&lt;=(Datos!$D$24-Datos!$C$24)/(Datos!$E$24-Datos!$C$24),Datos!$C$24+SQRT((Datos!$E$24-Datos!$C$24)*(Datos!$D$24-Datos!$C$24)*R415),Datos!$E$24-SQRT((Datos!$E$24-Datos!$C$24)*(Datos!$E$24-Datos!$D$24)*(1-R415)))</f>
        <v>0.156413428183225</v>
      </c>
      <c r="T415" s="24" t="n">
        <f aca="true">RAND()</f>
        <v>0.942753592966498</v>
      </c>
      <c r="U415" s="26" t="n">
        <f aca="false">IF(T415&lt;=(Datos!$D$25-Datos!$C$25)/(Datos!$E$25-Datos!$C$25),Datos!$C$25+SQRT((Datos!$E$25-Datos!$C$25)*(Datos!$D$25-Datos!$C$25)*T415),Datos!$E$25-SQRT((Datos!$E$25-Datos!$C$25)*(Datos!$E$25-Datos!$D$25)*(1-T415)))</f>
        <v>0.207339433674049</v>
      </c>
      <c r="V415" s="24" t="n">
        <f aca="true">RAND()</f>
        <v>0.512533486673451</v>
      </c>
      <c r="W415" s="26" t="n">
        <f aca="false">IF(V415&lt;=(Datos!$D$26-Datos!$C$26)/(Datos!$E$26-Datos!$C$26),Datos!$C$26+SQRT((Datos!$E$26-Datos!$C$26)*(Datos!$D$26-Datos!$C$26)*V415),Datos!$E$26-SQRT((Datos!$E$26-Datos!$C$26)*(Datos!$E$26-Datos!$D$26)*(1-V415)))</f>
        <v>0.20869463961369</v>
      </c>
      <c r="X415" s="24" t="n">
        <f aca="true">RAND()</f>
        <v>0.759000595960688</v>
      </c>
      <c r="Y415" s="26" t="n">
        <f aca="false">IF(X415&lt;=(Datos!$D$27-Datos!$C$27)/(Datos!$E$27-Datos!$C$27),Datos!$C$27+SQRT((Datos!$E$27-Datos!$C$27)*(Datos!$D$27-Datos!$C$27)*X415),Datos!$E$27-SQRT((Datos!$E$27-Datos!$C$27)*(Datos!$E$27-Datos!$D$27)*(1-X415)))</f>
        <v>0.243925122566913</v>
      </c>
      <c r="Z415" s="24" t="n">
        <f aca="false">(1+Q415)</f>
        <v>1.13941980678451</v>
      </c>
      <c r="AA415" s="24" t="n">
        <f aca="false">Z415*(1+S415)</f>
        <v>1.31764036490354</v>
      </c>
      <c r="AB415" s="24" t="n">
        <f aca="false">AA415*(1+U415)</f>
        <v>1.5908391719487</v>
      </c>
      <c r="AC415" s="24" t="n">
        <f aca="false">AB415*(1+W415)</f>
        <v>1.92283877962188</v>
      </c>
      <c r="AD415" s="24" t="n">
        <f aca="false">AC415*(1+Y415)</f>
        <v>2.39186746461756</v>
      </c>
      <c r="AE415" s="23" t="n">
        <f aca="false">E415*Q415</f>
        <v>4780.04628173436</v>
      </c>
      <c r="AF415" s="23" t="n">
        <f aca="false">AE415*(1+S415)</f>
        <v>5527.7097075349</v>
      </c>
      <c r="AG415" s="23" t="n">
        <f aca="false">AF415*(1+U415)</f>
        <v>6673.82190780973</v>
      </c>
      <c r="AH415" s="23" t="n">
        <f aca="false">AG415*(1+W415)</f>
        <v>8066.61276570603</v>
      </c>
      <c r="AI415" s="23" t="n">
        <f aca="false">AH415*(1+Y415)</f>
        <v>10034.2622732807</v>
      </c>
      <c r="AJ415" s="25" t="n">
        <f aca="false">G415*Z415</f>
        <v>50159.9024917756</v>
      </c>
      <c r="AK415" s="25" t="n">
        <f aca="false">I415*AA415</f>
        <v>50913.8624137299</v>
      </c>
      <c r="AL415" s="25" t="n">
        <f aca="false">K415*AB415</f>
        <v>57163.0335588671</v>
      </c>
      <c r="AM415" s="25" t="n">
        <f aca="false">M415*AC415</f>
        <v>77147.5466782913</v>
      </c>
      <c r="AN415" s="25" t="n">
        <f aca="false">O415*AD415</f>
        <v>80676.4070326645</v>
      </c>
      <c r="AO415" s="25" t="n">
        <f aca="false">C415/Datos!$D$8</f>
        <v>14259.7384657253</v>
      </c>
      <c r="AP415" s="25" t="n">
        <f aca="false">AJ415-AO415</f>
        <v>35900.1640260503</v>
      </c>
      <c r="AQ415" s="25" t="n">
        <f aca="false">AK415-AO415</f>
        <v>36654.1239480045</v>
      </c>
      <c r="AR415" s="25" t="n">
        <f aca="false">AL415-AO415</f>
        <v>42903.2950931418</v>
      </c>
      <c r="AS415" s="25" t="n">
        <f aca="false">AM415-AO415</f>
        <v>62887.808212566</v>
      </c>
      <c r="AT415" s="25" t="n">
        <f aca="false">AN415-AO415</f>
        <v>66416.6685669392</v>
      </c>
      <c r="AU415" s="25" t="n">
        <f aca="false">AP415*Datos!$D$6</f>
        <v>17950.0820130251</v>
      </c>
      <c r="AV415" s="25" t="n">
        <f aca="false">AQ415*Datos!$D$6</f>
        <v>18327.0619740023</v>
      </c>
      <c r="AW415" s="25" t="n">
        <f aca="false">AR415*Datos!$D$6</f>
        <v>21451.6475465709</v>
      </c>
      <c r="AX415" s="25" t="n">
        <f aca="false">AS415*Datos!$D$6</f>
        <v>31443.904106283</v>
      </c>
      <c r="AY415" s="25" t="n">
        <f aca="false">AT415*Datos!$D$6</f>
        <v>33208.3342834696</v>
      </c>
      <c r="AZ415" s="25" t="n">
        <f aca="false">AJ415-AU415-AE415</f>
        <v>27429.7741970161</v>
      </c>
      <c r="BA415" s="25" t="n">
        <f aca="false">AK415-AV415-AF415</f>
        <v>27059.0907321927</v>
      </c>
      <c r="BB415" s="25" t="n">
        <f aca="false">AL415-AW415-AG415</f>
        <v>29037.5641044865</v>
      </c>
      <c r="BC415" s="25" t="n">
        <f aca="false">AM415-AX415-AH415</f>
        <v>37637.0298063023</v>
      </c>
      <c r="BD415" s="25" t="n">
        <f aca="false">AN415-AY415-AI415</f>
        <v>37433.8104759142</v>
      </c>
      <c r="BE415" s="25" t="n">
        <f aca="false">AZ415/Z415</f>
        <v>24073.4574155106</v>
      </c>
      <c r="BF415" s="25" t="n">
        <f aca="false">BA415/AA415</f>
        <v>20536.0214007816</v>
      </c>
      <c r="BG415" s="25" t="n">
        <f aca="false">BB415/AB415</f>
        <v>18252.9853529548</v>
      </c>
      <c r="BH415" s="25" t="n">
        <f aca="false">BC415/AC415</f>
        <v>19573.6793979698</v>
      </c>
      <c r="BI415" s="25" t="n">
        <f aca="false">BD415/AD415</f>
        <v>15650.4534760665</v>
      </c>
      <c r="BJ415" s="25" t="n">
        <f aca="false">E415*AD415</f>
        <v>82005.831483602</v>
      </c>
      <c r="BK415" s="25" t="n">
        <f aca="false">0.2*C415*AD415</f>
        <v>34107.4044901239</v>
      </c>
      <c r="BL415" s="25" t="n">
        <f aca="false">BJ415+BK415</f>
        <v>116113.235973726</v>
      </c>
      <c r="BM415" s="25" t="n">
        <f aca="false">BK415*Datos!$D$6</f>
        <v>17053.702245062</v>
      </c>
      <c r="BN415" s="25" t="n">
        <f aca="false">BL415-BM415</f>
        <v>99059.533728664</v>
      </c>
      <c r="BO415" s="25" t="n">
        <f aca="false">BN415/AD415</f>
        <v>41415.1432694465</v>
      </c>
      <c r="BP415" s="25" t="n">
        <f aca="false">-(C415+E415)</f>
        <v>-105583.96636521</v>
      </c>
      <c r="BQ415" s="25" t="n">
        <f aca="false">BE415</f>
        <v>24073.4574155106</v>
      </c>
      <c r="BR415" s="25" t="n">
        <f aca="false">BF415</f>
        <v>20536.0214007816</v>
      </c>
      <c r="BS415" s="25" t="n">
        <f aca="false">BG415</f>
        <v>18252.9853529548</v>
      </c>
      <c r="BT415" s="25" t="n">
        <f aca="false">BH415</f>
        <v>19573.6793979698</v>
      </c>
      <c r="BU415" s="25" t="n">
        <f aca="false">BI415+BO415</f>
        <v>57065.596745513</v>
      </c>
      <c r="BV415" s="27" t="n">
        <f aca="false">IFERROR(IRR(BP415:BU415,0.1),NA())*100</f>
        <v>8.62997405742762</v>
      </c>
    </row>
    <row r="416" customFormat="false" ht="15" hidden="false" customHeight="true" outlineLevel="0" collapsed="false">
      <c r="A416" s="23" t="n">
        <v>415</v>
      </c>
      <c r="B416" s="24" t="n">
        <f aca="true">RAND()</f>
        <v>0.921683720388185</v>
      </c>
      <c r="C416" s="25" t="n">
        <f aca="false">IF(B416&lt;=(Datos!$D$14-Datos!$C$14)/(Datos!$E$14-Datos!$C$14),Datos!$C$14+SQRT((Datos!$E$14-Datos!$C$14)*(Datos!$D$14-Datos!$C$14)*B416),Datos!$E$14-SQRT((Datos!$E$14-Datos!$C$14)*(Datos!$E$14-Datos!$D$14)*(1-B416)))</f>
        <v>90305.6957168563</v>
      </c>
      <c r="D416" s="24" t="n">
        <f aca="true">RAND()</f>
        <v>0.444345516260704</v>
      </c>
      <c r="E416" s="25" t="n">
        <f aca="false">IF(D416&lt;=(Datos!$D$15-Datos!$C$15)/(Datos!$E$15-Datos!$C$15),Datos!$C$15+SQRT((Datos!$E$15-Datos!$C$15)*(Datos!$D$15-Datos!$C$15)*D416),Datos!$E$15-SQRT((Datos!$E$15-Datos!$C$15)*(Datos!$E$15-Datos!$D$15)*(1-D416)))</f>
        <v>30870.4779664599</v>
      </c>
      <c r="F416" s="24" t="n">
        <f aca="true">RAND()</f>
        <v>0.671707521071982</v>
      </c>
      <c r="G416" s="25" t="n">
        <f aca="false">IF(F416&lt;=(Datos!$D$19-Datos!$C$19)/(Datos!$E$19-Datos!$C$19),Datos!$C$19+SQRT((Datos!$E$19-Datos!$C$19)*(Datos!$D$19-Datos!$C$19)*F416),Datos!$E$19-SQRT((Datos!$E$19-Datos!$C$19)*(Datos!$E$19-Datos!$D$19)*(1-F416)))</f>
        <v>40037.9504315655</v>
      </c>
      <c r="H416" s="24" t="n">
        <f aca="true">RAND()</f>
        <v>0.702015690830389</v>
      </c>
      <c r="I416" s="25" t="n">
        <f aca="false">IF(H416&lt;=(Datos!$D$19-Datos!$C$19)/(Datos!$E$19-Datos!$C$19),Datos!$C$19+SQRT((Datos!$E$19-Datos!$C$19)*(Datos!$D$19-Datos!$C$19)*H416),Datos!$E$19-SQRT((Datos!$E$19-Datos!$C$19)*(Datos!$E$19-Datos!$D$19)*(1-H416)))</f>
        <v>40272.545802684</v>
      </c>
      <c r="J416" s="24" t="n">
        <f aca="true">RAND()</f>
        <v>0.661201288609628</v>
      </c>
      <c r="K416" s="25" t="n">
        <f aca="false">IF(J416&lt;=(Datos!$D$19-Datos!$C$19)/(Datos!$E$19-Datos!$C$19),Datos!$C$19+SQRT((Datos!$E$19-Datos!$C$19)*(Datos!$D$19-Datos!$C$19)*J416),Datos!$E$19-SQRT((Datos!$E$19-Datos!$C$19)*(Datos!$E$19-Datos!$D$19)*(1-J416)))</f>
        <v>39958.9253080563</v>
      </c>
      <c r="L416" s="24" t="n">
        <f aca="true">RAND()</f>
        <v>0.960932397317712</v>
      </c>
      <c r="M416" s="25" t="n">
        <f aca="false">IF(L416&lt;=(Datos!$D$19-Datos!$C$19)/(Datos!$E$19-Datos!$C$19),Datos!$C$19+SQRT((Datos!$E$19-Datos!$C$19)*(Datos!$D$19-Datos!$C$19)*L416),Datos!$E$19-SQRT((Datos!$E$19-Datos!$C$19)*(Datos!$E$19-Datos!$D$19)*(1-L416)))</f>
        <v>43288.2552172793</v>
      </c>
      <c r="N416" s="24" t="n">
        <f aca="true">RAND()</f>
        <v>0.537927178419744</v>
      </c>
      <c r="O416" s="25" t="n">
        <f aca="false">IF(N416&lt;=(Datos!$D$19-Datos!$C$19)/(Datos!$E$19-Datos!$C$19),Datos!$C$19+SQRT((Datos!$E$19-Datos!$C$19)*(Datos!$D$19-Datos!$C$19)*N416),Datos!$E$19-SQRT((Datos!$E$19-Datos!$C$19)*(Datos!$E$19-Datos!$D$19)*(1-N416)))</f>
        <v>38982.7098785924</v>
      </c>
      <c r="P416" s="24" t="n">
        <f aca="true">RAND()</f>
        <v>0.194844863551524</v>
      </c>
      <c r="Q416" s="26" t="n">
        <f aca="false">IF(P416&lt;=(Datos!$D$23-Datos!$C$23)/(Datos!$E$23-Datos!$C$23),Datos!$C$23+SQRT((Datos!$E$23-Datos!$C$23)*(Datos!$D$23-Datos!$C$23)*P416),Datos!$E$23-SQRT((Datos!$E$23-Datos!$C$23)*(Datos!$E$23-Datos!$D$23)*(1-P416)))</f>
        <v>0.138727539998429</v>
      </c>
      <c r="R416" s="24" t="n">
        <f aca="true">RAND()</f>
        <v>0.500198255617835</v>
      </c>
      <c r="S416" s="26" t="n">
        <f aca="false">IF(R416&lt;=(Datos!$D$24-Datos!$C$24)/(Datos!$E$24-Datos!$C$24),Datos!$C$24+SQRT((Datos!$E$24-Datos!$C$24)*(Datos!$D$24-Datos!$C$24)*R416),Datos!$E$24-SQRT((Datos!$E$24-Datos!$C$24)*(Datos!$E$24-Datos!$D$24)*(1-R416)))</f>
        <v>0.150005948258231</v>
      </c>
      <c r="T416" s="24" t="n">
        <f aca="true">RAND()</f>
        <v>0.660233157194662</v>
      </c>
      <c r="U416" s="26" t="n">
        <f aca="false">IF(T416&lt;=(Datos!$D$25-Datos!$C$25)/(Datos!$E$25-Datos!$C$25),Datos!$C$25+SQRT((Datos!$E$25-Datos!$C$25)*(Datos!$D$25-Datos!$C$25)*T416),Datos!$E$25-SQRT((Datos!$E$25-Datos!$C$25)*(Datos!$E$25-Datos!$D$25)*(1-T416)))</f>
        <v>0.189156083908574</v>
      </c>
      <c r="V416" s="24" t="n">
        <f aca="true">RAND()</f>
        <v>0.556216969136399</v>
      </c>
      <c r="W416" s="26" t="n">
        <f aca="false">IF(V416&lt;=(Datos!$D$26-Datos!$C$26)/(Datos!$E$26-Datos!$C$26),Datos!$C$26+SQRT((Datos!$E$26-Datos!$C$26)*(Datos!$D$26-Datos!$C$26)*V416),Datos!$E$26-SQRT((Datos!$E$26-Datos!$C$26)*(Datos!$E$26-Datos!$D$26)*(1-V416)))</f>
        <v>0.210588826355682</v>
      </c>
      <c r="X416" s="24" t="n">
        <f aca="true">RAND()</f>
        <v>0.313595990379814</v>
      </c>
      <c r="Y416" s="26" t="n">
        <f aca="false">IF(X416&lt;=(Datos!$D$27-Datos!$C$27)/(Datos!$E$27-Datos!$C$27),Datos!$C$27+SQRT((Datos!$E$27-Datos!$C$27)*(Datos!$D$27-Datos!$C$27)*X416),Datos!$E$27-SQRT((Datos!$E$27-Datos!$C$27)*(Datos!$E$27-Datos!$D$27)*(1-X416)))</f>
        <v>0.219098267543369</v>
      </c>
      <c r="Z416" s="24" t="n">
        <f aca="false">(1+Q416)</f>
        <v>1.13872753999843</v>
      </c>
      <c r="AA416" s="24" t="n">
        <f aca="false">Z416*(1+S416)</f>
        <v>1.30954344444366</v>
      </c>
      <c r="AB416" s="24" t="n">
        <f aca="false">AA416*(1+U416)</f>
        <v>1.55725155410276</v>
      </c>
      <c r="AC416" s="24" t="n">
        <f aca="false">AB416*(1+W416)</f>
        <v>1.88519133122183</v>
      </c>
      <c r="AD416" s="24" t="n">
        <f aca="false">AC416*(1+Y416)</f>
        <v>2.29823348588031</v>
      </c>
      <c r="AE416" s="23" t="n">
        <f aca="false">E416*Q416</f>
        <v>4282.58546686267</v>
      </c>
      <c r="AF416" s="23" t="n">
        <f aca="false">AE416*(1+S416)</f>
        <v>4924.99876081633</v>
      </c>
      <c r="AG416" s="23" t="n">
        <f aca="false">AF416*(1+U416)</f>
        <v>5856.59223966692</v>
      </c>
      <c r="AH416" s="23" t="n">
        <f aca="false">AG416*(1+W416)</f>
        <v>7089.92512586217</v>
      </c>
      <c r="AI416" s="23" t="n">
        <f aca="false">AH416*(1+Y416)</f>
        <v>8643.31543795078</v>
      </c>
      <c r="AJ416" s="25" t="n">
        <f aca="false">G416*Z416</f>
        <v>45592.3168015156</v>
      </c>
      <c r="AK416" s="25" t="n">
        <f aca="false">I416*AA416</f>
        <v>52738.6483469617</v>
      </c>
      <c r="AL416" s="25" t="n">
        <f aca="false">K416*AB416</f>
        <v>62226.0985362469</v>
      </c>
      <c r="AM416" s="25" t="n">
        <f aca="false">M416*AC416</f>
        <v>81606.6434793328</v>
      </c>
      <c r="AN416" s="25" t="n">
        <f aca="false">O416*AD416</f>
        <v>89591.369213338</v>
      </c>
      <c r="AO416" s="25" t="n">
        <f aca="false">C416/Datos!$D$8</f>
        <v>18061.1391433713</v>
      </c>
      <c r="AP416" s="25" t="n">
        <f aca="false">AJ416-AO416</f>
        <v>27531.1776581443</v>
      </c>
      <c r="AQ416" s="25" t="n">
        <f aca="false">AK416-AO416</f>
        <v>34677.5092035904</v>
      </c>
      <c r="AR416" s="25" t="n">
        <f aca="false">AL416-AO416</f>
        <v>44164.9593928756</v>
      </c>
      <c r="AS416" s="25" t="n">
        <f aca="false">AM416-AO416</f>
        <v>63545.5043359616</v>
      </c>
      <c r="AT416" s="25" t="n">
        <f aca="false">AN416-AO416</f>
        <v>71530.2300699668</v>
      </c>
      <c r="AU416" s="25" t="n">
        <f aca="false">AP416*Datos!$D$6</f>
        <v>13765.5888290722</v>
      </c>
      <c r="AV416" s="25" t="n">
        <f aca="false">AQ416*Datos!$D$6</f>
        <v>17338.7546017952</v>
      </c>
      <c r="AW416" s="25" t="n">
        <f aca="false">AR416*Datos!$D$6</f>
        <v>22082.4796964378</v>
      </c>
      <c r="AX416" s="25" t="n">
        <f aca="false">AS416*Datos!$D$6</f>
        <v>31772.7521679808</v>
      </c>
      <c r="AY416" s="25" t="n">
        <f aca="false">AT416*Datos!$D$6</f>
        <v>35765.1150349834</v>
      </c>
      <c r="AZ416" s="25" t="n">
        <f aca="false">AJ416-AU416-AE416</f>
        <v>27544.1425055807</v>
      </c>
      <c r="BA416" s="25" t="n">
        <f aca="false">AK416-AV416-AF416</f>
        <v>30474.8949843501</v>
      </c>
      <c r="BB416" s="25" t="n">
        <f aca="false">AL416-AW416-AG416</f>
        <v>34287.0266001422</v>
      </c>
      <c r="BC416" s="25" t="n">
        <f aca="false">AM416-AX416-AH416</f>
        <v>42743.9661854899</v>
      </c>
      <c r="BD416" s="25" t="n">
        <f aca="false">AN416-AY416-AI416</f>
        <v>45182.9387404039</v>
      </c>
      <c r="BE416" s="25" t="n">
        <f aca="false">AZ416/Z416</f>
        <v>24188.5275784397</v>
      </c>
      <c r="BF416" s="25" t="n">
        <f aca="false">BA416/AA416</f>
        <v>23271.3890582661</v>
      </c>
      <c r="BG416" s="25" t="n">
        <f aca="false">BB416/AB416</f>
        <v>22017.6544436953</v>
      </c>
      <c r="BH416" s="25" t="n">
        <f aca="false">BC416/AC416</f>
        <v>22673.5427208796</v>
      </c>
      <c r="BI416" s="25" t="n">
        <f aca="false">BD416/AD416</f>
        <v>19659.8557187488</v>
      </c>
      <c r="BJ416" s="25" t="n">
        <f aca="false">E416*AD416</f>
        <v>70947.5661876483</v>
      </c>
      <c r="BK416" s="25" t="n">
        <f aca="false">0.2*C416*AD416</f>
        <v>41508.7147724394</v>
      </c>
      <c r="BL416" s="25" t="n">
        <f aca="false">BJ416+BK416</f>
        <v>112456.280960088</v>
      </c>
      <c r="BM416" s="25" t="n">
        <f aca="false">BK416*Datos!$D$6</f>
        <v>20754.3573862197</v>
      </c>
      <c r="BN416" s="25" t="n">
        <f aca="false">BL416-BM416</f>
        <v>91701.9235738679</v>
      </c>
      <c r="BO416" s="25" t="n">
        <f aca="false">BN416/AD416</f>
        <v>39901.0475381455</v>
      </c>
      <c r="BP416" s="25" t="n">
        <f aca="false">-(C416+E416)</f>
        <v>-121176.173683316</v>
      </c>
      <c r="BQ416" s="25" t="n">
        <f aca="false">BE416</f>
        <v>24188.5275784397</v>
      </c>
      <c r="BR416" s="25" t="n">
        <f aca="false">BF416</f>
        <v>23271.3890582661</v>
      </c>
      <c r="BS416" s="25" t="n">
        <f aca="false">BG416</f>
        <v>22017.6544436953</v>
      </c>
      <c r="BT416" s="25" t="n">
        <f aca="false">BH416</f>
        <v>22673.5427208796</v>
      </c>
      <c r="BU416" s="25" t="n">
        <f aca="false">BI416+BO416</f>
        <v>59560.9032568943</v>
      </c>
      <c r="BV416" s="27" t="n">
        <f aca="false">IFERROR(IRR(BP416:BU416,0.1),NA())*100</f>
        <v>6.86427740615532</v>
      </c>
    </row>
    <row r="417" customFormat="false" ht="15" hidden="false" customHeight="true" outlineLevel="0" collapsed="false">
      <c r="A417" s="23" t="n">
        <v>416</v>
      </c>
      <c r="B417" s="24" t="n">
        <f aca="true">RAND()</f>
        <v>0.474447400209173</v>
      </c>
      <c r="C417" s="25" t="n">
        <f aca="false">IF(B417&lt;=(Datos!$D$14-Datos!$C$14)/(Datos!$E$14-Datos!$C$14),Datos!$C$14+SQRT((Datos!$E$14-Datos!$C$14)*(Datos!$D$14-Datos!$C$14)*B417),Datos!$E$14-SQRT((Datos!$E$14-Datos!$C$14)*(Datos!$E$14-Datos!$D$14)*(1-B417)))</f>
        <v>74886.9930165862</v>
      </c>
      <c r="D417" s="24" t="n">
        <f aca="true">RAND()</f>
        <v>0.541906955796244</v>
      </c>
      <c r="E417" s="25" t="n">
        <f aca="false">IF(D417&lt;=(Datos!$D$15-Datos!$C$15)/(Datos!$E$15-Datos!$C$15),Datos!$C$15+SQRT((Datos!$E$15-Datos!$C$15)*(Datos!$D$15-Datos!$C$15)*D417),Datos!$E$15-SQRT((Datos!$E$15-Datos!$C$15)*(Datos!$E$15-Datos!$D$15)*(1-D417)))</f>
        <v>31710.6118060159</v>
      </c>
      <c r="F417" s="24" t="n">
        <f aca="true">RAND()</f>
        <v>0.52183039616189</v>
      </c>
      <c r="G417" s="25" t="n">
        <f aca="false">IF(F417&lt;=(Datos!$D$19-Datos!$C$19)/(Datos!$E$19-Datos!$C$19),Datos!$C$19+SQRT((Datos!$E$19-Datos!$C$19)*(Datos!$D$19-Datos!$C$19)*F417),Datos!$E$19-SQRT((Datos!$E$19-Datos!$C$19)*(Datos!$E$19-Datos!$D$19)*(1-F417)))</f>
        <v>38847.2910783066</v>
      </c>
      <c r="H417" s="24" t="n">
        <f aca="true">RAND()</f>
        <v>0.0940403430481998</v>
      </c>
      <c r="I417" s="25" t="n">
        <f aca="false">IF(H417&lt;=(Datos!$D$19-Datos!$C$19)/(Datos!$E$19-Datos!$C$19),Datos!$C$19+SQRT((Datos!$E$19-Datos!$C$19)*(Datos!$D$19-Datos!$C$19)*H417),Datos!$E$19-SQRT((Datos!$E$19-Datos!$C$19)*(Datos!$E$19-Datos!$D$19)*(1-H417)))</f>
        <v>33755.8023719613</v>
      </c>
      <c r="J417" s="24" t="n">
        <f aca="true">RAND()</f>
        <v>0.91701556543476</v>
      </c>
      <c r="K417" s="25" t="n">
        <f aca="false">IF(J417&lt;=(Datos!$D$19-Datos!$C$19)/(Datos!$E$19-Datos!$C$19),Datos!$C$19+SQRT((Datos!$E$19-Datos!$C$19)*(Datos!$D$19-Datos!$C$19)*J417),Datos!$E$19-SQRT((Datos!$E$19-Datos!$C$19)*(Datos!$E$19-Datos!$D$19)*(1-J417)))</f>
        <v>42505.2389708846</v>
      </c>
      <c r="L417" s="24" t="n">
        <f aca="true">RAND()</f>
        <v>0.0803241593570303</v>
      </c>
      <c r="M417" s="25" t="n">
        <f aca="false">IF(L417&lt;=(Datos!$D$19-Datos!$C$19)/(Datos!$E$19-Datos!$C$19),Datos!$C$19+SQRT((Datos!$E$19-Datos!$C$19)*(Datos!$D$19-Datos!$C$19)*L417),Datos!$E$19-SQRT((Datos!$E$19-Datos!$C$19)*(Datos!$E$19-Datos!$D$19)*(1-L417)))</f>
        <v>33471.1127759776</v>
      </c>
      <c r="N417" s="24" t="n">
        <f aca="true">RAND()</f>
        <v>0.239122426780815</v>
      </c>
      <c r="O417" s="25" t="n">
        <f aca="false">IF(N417&lt;=(Datos!$D$19-Datos!$C$19)/(Datos!$E$19-Datos!$C$19),Datos!$C$19+SQRT((Datos!$E$19-Datos!$C$19)*(Datos!$D$19-Datos!$C$19)*N417),Datos!$E$19-SQRT((Datos!$E$19-Datos!$C$19)*(Datos!$E$19-Datos!$D$19)*(1-N417)))</f>
        <v>35989.0202885883</v>
      </c>
      <c r="P417" s="24" t="n">
        <f aca="true">RAND()</f>
        <v>0.771491807638584</v>
      </c>
      <c r="Q417" s="26" t="n">
        <f aca="false">IF(P417&lt;=(Datos!$D$23-Datos!$C$23)/(Datos!$E$23-Datos!$C$23),Datos!$C$23+SQRT((Datos!$E$23-Datos!$C$23)*(Datos!$D$23-Datos!$C$23)*P417),Datos!$E$23-SQRT((Datos!$E$23-Datos!$C$23)*(Datos!$E$23-Datos!$D$23)*(1-P417)))</f>
        <v>0.159719103909084</v>
      </c>
      <c r="R417" s="24" t="n">
        <f aca="true">RAND()</f>
        <v>0.751158749669025</v>
      </c>
      <c r="S417" s="26" t="n">
        <f aca="false">IF(R417&lt;=(Datos!$D$24-Datos!$C$24)/(Datos!$E$24-Datos!$C$24),Datos!$C$24+SQRT((Datos!$E$24-Datos!$C$24)*(Datos!$D$24-Datos!$C$24)*R417),Datos!$E$24-SQRT((Datos!$E$24-Datos!$C$24)*(Datos!$E$24-Datos!$D$24)*(1-R417)))</f>
        <v>0.158836015247696</v>
      </c>
      <c r="T417" s="24" t="n">
        <f aca="true">RAND()</f>
        <v>0.472328177582562</v>
      </c>
      <c r="U417" s="26" t="n">
        <f aca="false">IF(T417&lt;=(Datos!$D$25-Datos!$C$25)/(Datos!$E$25-Datos!$C$25),Datos!$C$25+SQRT((Datos!$E$25-Datos!$C$25)*(Datos!$D$25-Datos!$C$25)*T417),Datos!$E$25-SQRT((Datos!$E$25-Datos!$C$25)*(Datos!$E$25-Datos!$D$25)*(1-T417)))</f>
        <v>0.181561983625988</v>
      </c>
      <c r="V417" s="24" t="n">
        <f aca="true">RAND()</f>
        <v>0.193287965372351</v>
      </c>
      <c r="W417" s="26" t="n">
        <f aca="false">IF(V417&lt;=(Datos!$D$26-Datos!$C$26)/(Datos!$E$26-Datos!$C$26),Datos!$C$26+SQRT((Datos!$E$26-Datos!$C$26)*(Datos!$D$26-Datos!$C$26)*V417),Datos!$E$26-SQRT((Datos!$E$26-Datos!$C$26)*(Datos!$E$26-Datos!$D$26)*(1-V417)))</f>
        <v>0.196450019803067</v>
      </c>
      <c r="X417" s="24" t="n">
        <f aca="true">RAND()</f>
        <v>0.169578531207508</v>
      </c>
      <c r="Y417" s="26" t="n">
        <f aca="false">IF(X417&lt;=(Datos!$D$27-Datos!$C$27)/(Datos!$E$27-Datos!$C$27),Datos!$C$27+SQRT((Datos!$E$27-Datos!$C$27)*(Datos!$D$27-Datos!$C$27)*X417),Datos!$E$27-SQRT((Datos!$E$27-Datos!$C$27)*(Datos!$E$27-Datos!$D$27)*(1-X417)))</f>
        <v>0.211397710958424</v>
      </c>
      <c r="Z417" s="24" t="n">
        <f aca="false">(1+Q417)</f>
        <v>1.15971910390908</v>
      </c>
      <c r="AA417" s="24" t="n">
        <f aca="false">Z417*(1+S417)</f>
        <v>1.34392426518063</v>
      </c>
      <c r="AB417" s="24" t="n">
        <f aca="false">AA417*(1+U417)</f>
        <v>1.58792982060992</v>
      </c>
      <c r="AC417" s="24" t="n">
        <f aca="false">AB417*(1+W417)</f>
        <v>1.89987866531462</v>
      </c>
      <c r="AD417" s="24" t="n">
        <f aca="false">AC417*(1+Y417)</f>
        <v>2.30150866626088</v>
      </c>
      <c r="AE417" s="23" t="n">
        <f aca="false">E417*Q417</f>
        <v>5064.79050206566</v>
      </c>
      <c r="AF417" s="23" t="n">
        <f aca="false">AE417*(1+S417)</f>
        <v>5869.26164347815</v>
      </c>
      <c r="AG417" s="23" t="n">
        <f aca="false">AF417*(1+U417)</f>
        <v>6934.89642988797</v>
      </c>
      <c r="AH417" s="23" t="n">
        <f aca="false">AG417*(1+W417)</f>
        <v>8297.25697087168</v>
      </c>
      <c r="AI417" s="23" t="n">
        <f aca="false">AH417*(1+Y417)</f>
        <v>10051.2781017478</v>
      </c>
      <c r="AJ417" s="25" t="n">
        <f aca="false">G417*Z417</f>
        <v>45051.9455986291</v>
      </c>
      <c r="AK417" s="25" t="n">
        <f aca="false">I417*AA417</f>
        <v>45365.2418983207</v>
      </c>
      <c r="AL417" s="25" t="n">
        <f aca="false">K417*AB417</f>
        <v>67495.3364940188</v>
      </c>
      <c r="AM417" s="25" t="n">
        <f aca="false">M417*AC417</f>
        <v>63591.0530674195</v>
      </c>
      <c r="AN417" s="25" t="n">
        <f aca="false">O417*AD417</f>
        <v>82829.0420844247</v>
      </c>
      <c r="AO417" s="25" t="n">
        <f aca="false">C417/Datos!$D$8</f>
        <v>14977.3986033172</v>
      </c>
      <c r="AP417" s="25" t="n">
        <f aca="false">AJ417-AO417</f>
        <v>30074.5469953118</v>
      </c>
      <c r="AQ417" s="25" t="n">
        <f aca="false">AK417-AO417</f>
        <v>30387.8432950034</v>
      </c>
      <c r="AR417" s="25" t="n">
        <f aca="false">AL417-AO417</f>
        <v>52517.9378907015</v>
      </c>
      <c r="AS417" s="25" t="n">
        <f aca="false">AM417-AO417</f>
        <v>48613.6544641023</v>
      </c>
      <c r="AT417" s="25" t="n">
        <f aca="false">AN417-AO417</f>
        <v>67851.6434811074</v>
      </c>
      <c r="AU417" s="25" t="n">
        <f aca="false">AP417*Datos!$D$6</f>
        <v>15037.2734976559</v>
      </c>
      <c r="AV417" s="25" t="n">
        <f aca="false">AQ417*Datos!$D$6</f>
        <v>15193.9216475017</v>
      </c>
      <c r="AW417" s="25" t="n">
        <f aca="false">AR417*Datos!$D$6</f>
        <v>26258.9689453508</v>
      </c>
      <c r="AX417" s="25" t="n">
        <f aca="false">AS417*Datos!$D$6</f>
        <v>24306.8272320511</v>
      </c>
      <c r="AY417" s="25" t="n">
        <f aca="false">AT417*Datos!$D$6</f>
        <v>33925.8217405537</v>
      </c>
      <c r="AZ417" s="25" t="n">
        <f aca="false">AJ417-AU417-AE417</f>
        <v>24949.8815989075</v>
      </c>
      <c r="BA417" s="25" t="n">
        <f aca="false">AK417-AV417-AF417</f>
        <v>24302.0586073408</v>
      </c>
      <c r="BB417" s="25" t="n">
        <f aca="false">AL417-AW417-AG417</f>
        <v>34301.47111878</v>
      </c>
      <c r="BC417" s="25" t="n">
        <f aca="false">AM417-AX417-AH417</f>
        <v>30986.9688644967</v>
      </c>
      <c r="BD417" s="25" t="n">
        <f aca="false">AN417-AY417-AI417</f>
        <v>38851.9422421232</v>
      </c>
      <c r="BE417" s="25" t="n">
        <f aca="false">AZ417/Z417</f>
        <v>21513.7282078122</v>
      </c>
      <c r="BF417" s="25" t="n">
        <f aca="false">BA417/AA417</f>
        <v>18082.9078222458</v>
      </c>
      <c r="BG417" s="25" t="n">
        <f aca="false">BB417/AB417</f>
        <v>21601.3772608696</v>
      </c>
      <c r="BH417" s="25" t="n">
        <f aca="false">BC417/AC417</f>
        <v>16309.972542044</v>
      </c>
      <c r="BI417" s="25" t="n">
        <f aca="false">BD417/AD417</f>
        <v>16881.0757967918</v>
      </c>
      <c r="BJ417" s="25" t="n">
        <f aca="false">E417*AD417</f>
        <v>72982.2478839802</v>
      </c>
      <c r="BK417" s="25" t="n">
        <f aca="false">0.2*C417*AD417</f>
        <v>34470.6126835783</v>
      </c>
      <c r="BL417" s="25" t="n">
        <f aca="false">BJ417+BK417</f>
        <v>107452.860567558</v>
      </c>
      <c r="BM417" s="25" t="n">
        <f aca="false">BK417*Datos!$D$6</f>
        <v>17235.3063417891</v>
      </c>
      <c r="BN417" s="25" t="n">
        <f aca="false">BL417-BM417</f>
        <v>90217.5542257693</v>
      </c>
      <c r="BO417" s="25" t="n">
        <f aca="false">BN417/AD417</f>
        <v>39199.3111076745</v>
      </c>
      <c r="BP417" s="25" t="n">
        <f aca="false">-(C417+E417)</f>
        <v>-106597.604822602</v>
      </c>
      <c r="BQ417" s="25" t="n">
        <f aca="false">BE417</f>
        <v>21513.7282078122</v>
      </c>
      <c r="BR417" s="25" t="n">
        <f aca="false">BF417</f>
        <v>18082.9078222458</v>
      </c>
      <c r="BS417" s="25" t="n">
        <f aca="false">BG417</f>
        <v>21601.3772608696</v>
      </c>
      <c r="BT417" s="25" t="n">
        <f aca="false">BH417</f>
        <v>16309.972542044</v>
      </c>
      <c r="BU417" s="25" t="n">
        <f aca="false">BI417+BO417</f>
        <v>56080.3869044663</v>
      </c>
      <c r="BV417" s="27" t="n">
        <f aca="false">IFERROR(IRR(BP417:BU417,0.1),NA())*100</f>
        <v>6.80863671509835</v>
      </c>
    </row>
    <row r="418" customFormat="false" ht="15" hidden="false" customHeight="true" outlineLevel="0" collapsed="false">
      <c r="A418" s="23" t="n">
        <v>417</v>
      </c>
      <c r="B418" s="24" t="n">
        <f aca="true">RAND()</f>
        <v>0.432159962526309</v>
      </c>
      <c r="C418" s="25" t="n">
        <f aca="false">IF(B418&lt;=(Datos!$D$14-Datos!$C$14)/(Datos!$E$14-Datos!$C$14),Datos!$C$14+SQRT((Datos!$E$14-Datos!$C$14)*(Datos!$D$14-Datos!$C$14)*B418),Datos!$E$14-SQRT((Datos!$E$14-Datos!$C$14)*(Datos!$E$14-Datos!$D$14)*(1-B418)))</f>
        <v>73896.2063107979</v>
      </c>
      <c r="D418" s="24" t="n">
        <f aca="true">RAND()</f>
        <v>0.411298908107969</v>
      </c>
      <c r="E418" s="25" t="n">
        <f aca="false">IF(D418&lt;=(Datos!$D$15-Datos!$C$15)/(Datos!$E$15-Datos!$C$15),Datos!$C$15+SQRT((Datos!$E$15-Datos!$C$15)*(Datos!$D$15-Datos!$C$15)*D418),Datos!$E$15-SQRT((Datos!$E$15-Datos!$C$15)*(Datos!$E$15-Datos!$D$15)*(1-D418)))</f>
        <v>30602.9172726955</v>
      </c>
      <c r="F418" s="24" t="n">
        <f aca="true">RAND()</f>
        <v>0.265449602073624</v>
      </c>
      <c r="G418" s="25" t="n">
        <f aca="false">IF(F418&lt;=(Datos!$D$19-Datos!$C$19)/(Datos!$E$19-Datos!$C$19),Datos!$C$19+SQRT((Datos!$E$19-Datos!$C$19)*(Datos!$D$19-Datos!$C$19)*F418),Datos!$E$19-SQRT((Datos!$E$19-Datos!$C$19)*(Datos!$E$19-Datos!$D$19)*(1-F418)))</f>
        <v>36310.1062044187</v>
      </c>
      <c r="H418" s="24" t="n">
        <f aca="true">RAND()</f>
        <v>0.43530411720456</v>
      </c>
      <c r="I418" s="25" t="n">
        <f aca="false">IF(H418&lt;=(Datos!$D$19-Datos!$C$19)/(Datos!$E$19-Datos!$C$19),Datos!$C$19+SQRT((Datos!$E$19-Datos!$C$19)*(Datos!$D$19-Datos!$C$19)*H418),Datos!$E$19-SQRT((Datos!$E$19-Datos!$C$19)*(Datos!$E$19-Datos!$D$19)*(1-H418)))</f>
        <v>38080.5703747127</v>
      </c>
      <c r="J418" s="24" t="n">
        <f aca="true">RAND()</f>
        <v>0.0635527121267711</v>
      </c>
      <c r="K418" s="25" t="n">
        <f aca="false">IF(J418&lt;=(Datos!$D$19-Datos!$C$19)/(Datos!$E$19-Datos!$C$19),Datos!$C$19+SQRT((Datos!$E$19-Datos!$C$19)*(Datos!$D$19-Datos!$C$19)*J418),Datos!$E$19-SQRT((Datos!$E$19-Datos!$C$19)*(Datos!$E$19-Datos!$D$19)*(1-J418)))</f>
        <v>33087.5405777116</v>
      </c>
      <c r="L418" s="24" t="n">
        <f aca="true">RAND()</f>
        <v>0.777680834471639</v>
      </c>
      <c r="M418" s="25" t="n">
        <f aca="false">IF(L418&lt;=(Datos!$D$19-Datos!$C$19)/(Datos!$E$19-Datos!$C$19),Datos!$C$19+SQRT((Datos!$E$19-Datos!$C$19)*(Datos!$D$19-Datos!$C$19)*L418),Datos!$E$19-SQRT((Datos!$E$19-Datos!$C$19)*(Datos!$E$19-Datos!$D$19)*(1-L418)))</f>
        <v>40916.6267113296</v>
      </c>
      <c r="N418" s="24" t="n">
        <f aca="true">RAND()</f>
        <v>0.392860404474303</v>
      </c>
      <c r="O418" s="25" t="n">
        <f aca="false">IF(N418&lt;=(Datos!$D$19-Datos!$C$19)/(Datos!$E$19-Datos!$C$19),Datos!$C$19+SQRT((Datos!$E$19-Datos!$C$19)*(Datos!$D$19-Datos!$C$19)*N418),Datos!$E$19-SQRT((Datos!$E$19-Datos!$C$19)*(Datos!$E$19-Datos!$D$19)*(1-N418)))</f>
        <v>37676.5266019956</v>
      </c>
      <c r="P418" s="24" t="n">
        <f aca="true">RAND()</f>
        <v>0.00273676039295572</v>
      </c>
      <c r="Q418" s="26" t="n">
        <f aca="false">IF(P418&lt;=(Datos!$D$23-Datos!$C$23)/(Datos!$E$23-Datos!$C$23),Datos!$C$23+SQRT((Datos!$E$23-Datos!$C$23)*(Datos!$D$23-Datos!$C$23)*P418),Datos!$E$23-SQRT((Datos!$E$23-Datos!$C$23)*(Datos!$E$23-Datos!$D$23)*(1-P418)))</f>
        <v>0.12221949739971</v>
      </c>
      <c r="R418" s="24" t="n">
        <f aca="true">RAND()</f>
        <v>0.137122112696591</v>
      </c>
      <c r="S418" s="26" t="n">
        <f aca="false">IF(R418&lt;=(Datos!$D$24-Datos!$C$24)/(Datos!$E$24-Datos!$C$24),Datos!$C$24+SQRT((Datos!$E$24-Datos!$C$24)*(Datos!$D$24-Datos!$C$24)*R418),Datos!$E$24-SQRT((Datos!$E$24-Datos!$C$24)*(Datos!$E$24-Datos!$D$24)*(1-R418)))</f>
        <v>0.135710499764612</v>
      </c>
      <c r="T418" s="24" t="n">
        <f aca="true">RAND()</f>
        <v>0.766095816146894</v>
      </c>
      <c r="U418" s="26" t="n">
        <f aca="false">IF(T418&lt;=(Datos!$D$25-Datos!$C$25)/(Datos!$E$25-Datos!$C$25),Datos!$C$25+SQRT((Datos!$E$25-Datos!$C$25)*(Datos!$D$25-Datos!$C$25)*T418),Datos!$E$25-SQRT((Datos!$E$25-Datos!$C$25)*(Datos!$E$25-Datos!$D$25)*(1-T418)))</f>
        <v>0.194408366312627</v>
      </c>
      <c r="V418" s="24" t="n">
        <f aca="true">RAND()</f>
        <v>0.773433717779483</v>
      </c>
      <c r="W418" s="26" t="n">
        <f aca="false">IF(V418&lt;=(Datos!$D$26-Datos!$C$26)/(Datos!$E$26-Datos!$C$26),Datos!$C$26+SQRT((Datos!$E$26-Datos!$C$26)*(Datos!$D$26-Datos!$C$26)*V418),Datos!$E$26-SQRT((Datos!$E$26-Datos!$C$26)*(Datos!$E$26-Datos!$D$26)*(1-V418)))</f>
        <v>0.221840064137647</v>
      </c>
      <c r="X418" s="24" t="n">
        <f aca="true">RAND()</f>
        <v>0.613410190773659</v>
      </c>
      <c r="Y418" s="26" t="n">
        <f aca="false">IF(X418&lt;=(Datos!$D$27-Datos!$C$27)/(Datos!$E$27-Datos!$C$27),Datos!$C$27+SQRT((Datos!$E$27-Datos!$C$27)*(Datos!$D$27-Datos!$C$27)*X418),Datos!$E$27-SQRT((Datos!$E$27-Datos!$C$27)*(Datos!$E$27-Datos!$D$27)*(1-X418)))</f>
        <v>0.234309902934856</v>
      </c>
      <c r="Z418" s="24" t="n">
        <f aca="false">(1+Q418)</f>
        <v>1.12221949739971</v>
      </c>
      <c r="AA418" s="24" t="n">
        <f aca="false">Z418*(1+S418)</f>
        <v>1.27451646623742</v>
      </c>
      <c r="AB418" s="24" t="n">
        <f aca="false">AA418*(1+U418)</f>
        <v>1.52229313027717</v>
      </c>
      <c r="AC418" s="24" t="n">
        <f aca="false">AB418*(1+W418)</f>
        <v>1.85999873593416</v>
      </c>
      <c r="AD418" s="24" t="n">
        <f aca="false">AC418*(1+Y418)</f>
        <v>2.29581485920985</v>
      </c>
      <c r="AE418" s="23" t="n">
        <f aca="false">E418*Q418</f>
        <v>3740.27316803375</v>
      </c>
      <c r="AF418" s="23" t="n">
        <f aca="false">AE418*(1+S418)</f>
        <v>4247.86750892378</v>
      </c>
      <c r="AG418" s="23" t="n">
        <f aca="false">AF418*(1+U418)</f>
        <v>5073.68849164614</v>
      </c>
      <c r="AH418" s="23" t="n">
        <f aca="false">AG418*(1+W418)</f>
        <v>6199.23587204737</v>
      </c>
      <c r="AI418" s="23" t="n">
        <f aca="false">AH418*(1+Y418)</f>
        <v>7651.77822749706</v>
      </c>
      <c r="AJ418" s="25" t="n">
        <f aca="false">G418*Z418</f>
        <v>40747.9091352529</v>
      </c>
      <c r="AK418" s="25" t="n">
        <f aca="false">I418*AA418</f>
        <v>48534.313986284</v>
      </c>
      <c r="AL418" s="25" t="n">
        <f aca="false">K418*AB418</f>
        <v>50368.9357192176</v>
      </c>
      <c r="AM418" s="25" t="n">
        <f aca="false">M418*AC418</f>
        <v>76104.873961763</v>
      </c>
      <c r="AN418" s="25" t="n">
        <f aca="false">O418*AD418</f>
        <v>86498.3296162767</v>
      </c>
      <c r="AO418" s="25" t="n">
        <f aca="false">C418/Datos!$D$8</f>
        <v>14779.2412621596</v>
      </c>
      <c r="AP418" s="25" t="n">
        <f aca="false">AJ418-AO418</f>
        <v>25968.6678730933</v>
      </c>
      <c r="AQ418" s="25" t="n">
        <f aca="false">AK418-AO418</f>
        <v>33755.0727241245</v>
      </c>
      <c r="AR418" s="25" t="n">
        <f aca="false">AL418-AO418</f>
        <v>35589.694457058</v>
      </c>
      <c r="AS418" s="25" t="n">
        <f aca="false">AM418-AO418</f>
        <v>61325.6326996035</v>
      </c>
      <c r="AT418" s="25" t="n">
        <f aca="false">AN418-AO418</f>
        <v>71719.0883541171</v>
      </c>
      <c r="AU418" s="25" t="n">
        <f aca="false">AP418*Datos!$D$6</f>
        <v>12984.3339365466</v>
      </c>
      <c r="AV418" s="25" t="n">
        <f aca="false">AQ418*Datos!$D$6</f>
        <v>16877.5363620622</v>
      </c>
      <c r="AW418" s="25" t="n">
        <f aca="false">AR418*Datos!$D$6</f>
        <v>17794.847228529</v>
      </c>
      <c r="AX418" s="25" t="n">
        <f aca="false">AS418*Datos!$D$6</f>
        <v>30662.8163498017</v>
      </c>
      <c r="AY418" s="25" t="n">
        <f aca="false">AT418*Datos!$D$6</f>
        <v>35859.5441770586</v>
      </c>
      <c r="AZ418" s="25" t="n">
        <f aca="false">AJ418-AU418-AE418</f>
        <v>24023.3020306725</v>
      </c>
      <c r="BA418" s="25" t="n">
        <f aca="false">AK418-AV418-AF418</f>
        <v>27408.910115298</v>
      </c>
      <c r="BB418" s="25" t="n">
        <f aca="false">AL418-AW418-AG418</f>
        <v>27500.3999990425</v>
      </c>
      <c r="BC418" s="25" t="n">
        <f aca="false">AM418-AX418-AH418</f>
        <v>39242.8217399139</v>
      </c>
      <c r="BD418" s="25" t="n">
        <f aca="false">AN418-AY418-AI418</f>
        <v>42987.0072117211</v>
      </c>
      <c r="BE418" s="25" t="n">
        <f aca="false">AZ418/Z418</f>
        <v>21406.9547769726</v>
      </c>
      <c r="BF418" s="25" t="n">
        <f aca="false">BA418/AA418</f>
        <v>21505.3401359448</v>
      </c>
      <c r="BG418" s="25" t="n">
        <f aca="false">BB418/AB418</f>
        <v>18065.1146957717</v>
      </c>
      <c r="BH418" s="25" t="n">
        <f aca="false">BC418/AC418</f>
        <v>21098.3055965383</v>
      </c>
      <c r="BI418" s="25" t="n">
        <f aca="false">BD418/AD418</f>
        <v>18724.0739553867</v>
      </c>
      <c r="BJ418" s="25" t="n">
        <f aca="false">E418*AD418</f>
        <v>70258.6322098242</v>
      </c>
      <c r="BK418" s="25" t="n">
        <f aca="false">0.2*C418*AD418</f>
        <v>33930.4016975133</v>
      </c>
      <c r="BL418" s="25" t="n">
        <f aca="false">BJ418+BK418</f>
        <v>104189.033907337</v>
      </c>
      <c r="BM418" s="25" t="n">
        <f aca="false">BK418*Datos!$D$6</f>
        <v>16965.2008487567</v>
      </c>
      <c r="BN418" s="25" t="n">
        <f aca="false">BL418-BM418</f>
        <v>87223.8330585808</v>
      </c>
      <c r="BO418" s="25" t="n">
        <f aca="false">BN418/AD418</f>
        <v>37992.5379037753</v>
      </c>
      <c r="BP418" s="25" t="n">
        <f aca="false">-(C418+E418)</f>
        <v>-104499.123583493</v>
      </c>
      <c r="BQ418" s="25" t="n">
        <f aca="false">BE418</f>
        <v>21406.9547769726</v>
      </c>
      <c r="BR418" s="25" t="n">
        <f aca="false">BF418</f>
        <v>21505.3401359448</v>
      </c>
      <c r="BS418" s="25" t="n">
        <f aca="false">BG418</f>
        <v>18065.1146957717</v>
      </c>
      <c r="BT418" s="25" t="n">
        <f aca="false">BH418</f>
        <v>21098.3055965383</v>
      </c>
      <c r="BU418" s="25" t="n">
        <f aca="false">BI418+BO418</f>
        <v>56716.611859162</v>
      </c>
      <c r="BV418" s="27" t="n">
        <f aca="false">IFERROR(IRR(BP418:BU418,0.1),NA())*100</f>
        <v>8.683087441223</v>
      </c>
    </row>
    <row r="419" customFormat="false" ht="15" hidden="false" customHeight="true" outlineLevel="0" collapsed="false">
      <c r="A419" s="23" t="n">
        <v>418</v>
      </c>
      <c r="B419" s="24" t="n">
        <f aca="true">RAND()</f>
        <v>0.21013669603627</v>
      </c>
      <c r="C419" s="25" t="n">
        <f aca="false">IF(B419&lt;=(Datos!$D$14-Datos!$C$14)/(Datos!$E$14-Datos!$C$14),Datos!$C$14+SQRT((Datos!$E$14-Datos!$C$14)*(Datos!$D$14-Datos!$C$14)*B419),Datos!$E$14-SQRT((Datos!$E$14-Datos!$C$14)*(Datos!$E$14-Datos!$D$14)*(1-B419)))</f>
        <v>69168.1338567076</v>
      </c>
      <c r="D419" s="24" t="n">
        <f aca="true">RAND()</f>
        <v>0.0541778470504794</v>
      </c>
      <c r="E419" s="25" t="n">
        <f aca="false">IF(D419&lt;=(Datos!$D$15-Datos!$C$15)/(Datos!$E$15-Datos!$C$15),Datos!$C$15+SQRT((Datos!$E$15-Datos!$C$15)*(Datos!$D$15-Datos!$C$15)*D419),Datos!$E$15-SQRT((Datos!$E$15-Datos!$C$15)*(Datos!$E$15-Datos!$D$15)*(1-D419)))</f>
        <v>27015.7724397327</v>
      </c>
      <c r="F419" s="24" t="n">
        <f aca="true">RAND()</f>
        <v>0.748923030020923</v>
      </c>
      <c r="G419" s="25" t="n">
        <f aca="false">IF(F419&lt;=(Datos!$D$19-Datos!$C$19)/(Datos!$E$19-Datos!$C$19),Datos!$C$19+SQRT((Datos!$E$19-Datos!$C$19)*(Datos!$D$19-Datos!$C$19)*F419),Datos!$E$19-SQRT((Datos!$E$19-Datos!$C$19)*(Datos!$E$19-Datos!$D$19)*(1-F419)))</f>
        <v>40660.55617061</v>
      </c>
      <c r="H419" s="24" t="n">
        <f aca="true">RAND()</f>
        <v>0.315392599309832</v>
      </c>
      <c r="I419" s="25" t="n">
        <f aca="false">IF(H419&lt;=(Datos!$D$19-Datos!$C$19)/(Datos!$E$19-Datos!$C$19),Datos!$C$19+SQRT((Datos!$E$19-Datos!$C$19)*(Datos!$D$19-Datos!$C$19)*H419),Datos!$E$19-SQRT((Datos!$E$19-Datos!$C$19)*(Datos!$E$19-Datos!$D$19)*(1-H419)))</f>
        <v>36878.1458182038</v>
      </c>
      <c r="J419" s="24" t="n">
        <f aca="true">RAND()</f>
        <v>0.937761798428374</v>
      </c>
      <c r="K419" s="25" t="n">
        <f aca="false">IF(J419&lt;=(Datos!$D$19-Datos!$C$19)/(Datos!$E$19-Datos!$C$19),Datos!$C$19+SQRT((Datos!$E$19-Datos!$C$19)*(Datos!$D$19-Datos!$C$19)*J419),Datos!$E$19-SQRT((Datos!$E$19-Datos!$C$19)*(Datos!$E$19-Datos!$D$19)*(1-J419)))</f>
        <v>42839.4757307839</v>
      </c>
      <c r="L419" s="24" t="n">
        <f aca="true">RAND()</f>
        <v>0.00802032535107608</v>
      </c>
      <c r="M419" s="25" t="n">
        <f aca="false">IF(L419&lt;=(Datos!$D$19-Datos!$C$19)/(Datos!$E$19-Datos!$C$19),Datos!$C$19+SQRT((Datos!$E$19-Datos!$C$19)*(Datos!$D$19-Datos!$C$19)*L419),Datos!$E$19-SQRT((Datos!$E$19-Datos!$C$19)*(Datos!$E$19-Datos!$D$19)*(1-L419)))</f>
        <v>31096.8358139035</v>
      </c>
      <c r="N419" s="24" t="n">
        <f aca="true">RAND()</f>
        <v>0.121027528492335</v>
      </c>
      <c r="O419" s="25" t="n">
        <f aca="false">IF(N419&lt;=(Datos!$D$19-Datos!$C$19)/(Datos!$E$19-Datos!$C$19),Datos!$C$19+SQRT((Datos!$E$19-Datos!$C$19)*(Datos!$D$19-Datos!$C$19)*N419),Datos!$E$19-SQRT((Datos!$E$19-Datos!$C$19)*(Datos!$E$19-Datos!$D$19)*(1-N419)))</f>
        <v>34260.766277778</v>
      </c>
      <c r="P419" s="24" t="n">
        <f aca="true">RAND()</f>
        <v>0.733681412171543</v>
      </c>
      <c r="Q419" s="26" t="n">
        <f aca="false">IF(P419&lt;=(Datos!$D$23-Datos!$C$23)/(Datos!$E$23-Datos!$C$23),Datos!$C$23+SQRT((Datos!$E$23-Datos!$C$23)*(Datos!$D$23-Datos!$C$23)*P419),Datos!$E$23-SQRT((Datos!$E$23-Datos!$C$23)*(Datos!$E$23-Datos!$D$23)*(1-P419)))</f>
        <v>0.158105401166241</v>
      </c>
      <c r="R419" s="24" t="n">
        <f aca="true">RAND()</f>
        <v>0.998413341990718</v>
      </c>
      <c r="S419" s="26" t="n">
        <f aca="false">IF(R419&lt;=(Datos!$D$24-Datos!$C$24)/(Datos!$E$24-Datos!$C$24),Datos!$C$24+SQRT((Datos!$E$24-Datos!$C$24)*(Datos!$D$24-Datos!$C$24)*R419),Datos!$E$24-SQRT((Datos!$E$24-Datos!$C$24)*(Datos!$E$24-Datos!$D$24)*(1-R419)))</f>
        <v>0.178310034196586</v>
      </c>
      <c r="T419" s="24" t="n">
        <f aca="true">RAND()</f>
        <v>0.623374880920414</v>
      </c>
      <c r="U419" s="26" t="n">
        <f aca="false">IF(T419&lt;=(Datos!$D$25-Datos!$C$25)/(Datos!$E$25-Datos!$C$25),Datos!$C$25+SQRT((Datos!$E$25-Datos!$C$25)*(Datos!$D$25-Datos!$C$25)*T419),Datos!$E$25-SQRT((Datos!$E$25-Datos!$C$25)*(Datos!$E$25-Datos!$D$25)*(1-T419)))</f>
        <v>0.187526159244357</v>
      </c>
      <c r="V419" s="24" t="n">
        <f aca="true">RAND()</f>
        <v>0.200254256944905</v>
      </c>
      <c r="W419" s="26" t="n">
        <f aca="false">IF(V419&lt;=(Datos!$D$26-Datos!$C$26)/(Datos!$E$26-Datos!$C$26),Datos!$C$26+SQRT((Datos!$E$26-Datos!$C$26)*(Datos!$D$26-Datos!$C$26)*V419),Datos!$E$26-SQRT((Datos!$E$26-Datos!$C$26)*(Datos!$E$26-Datos!$D$26)*(1-V419)))</f>
        <v>0.196743833483491</v>
      </c>
      <c r="X419" s="24" t="n">
        <f aca="true">RAND()</f>
        <v>0.216845466181029</v>
      </c>
      <c r="Y419" s="26" t="n">
        <f aca="false">IF(X419&lt;=(Datos!$D$27-Datos!$C$27)/(Datos!$E$27-Datos!$C$27),Datos!$C$27+SQRT((Datos!$E$27-Datos!$C$27)*(Datos!$D$27-Datos!$C$27)*X419),Datos!$E$27-SQRT((Datos!$E$27-Datos!$C$27)*(Datos!$E$27-Datos!$D$27)*(1-X419)))</f>
        <v>0.214196750994478</v>
      </c>
      <c r="Z419" s="24" t="n">
        <f aca="false">(1+Q419)</f>
        <v>1.15810540116624</v>
      </c>
      <c r="AA419" s="24" t="n">
        <f aca="false">Z419*(1+S419)</f>
        <v>1.36460721485145</v>
      </c>
      <c r="AB419" s="24" t="n">
        <f aca="false">AA419*(1+U419)</f>
        <v>1.62050676472968</v>
      </c>
      <c r="AC419" s="24" t="n">
        <f aca="false">AB419*(1+W419)</f>
        <v>1.93933147780852</v>
      </c>
      <c r="AD419" s="24" t="n">
        <f aca="false">AC419*(1+Y419)</f>
        <v>2.35472997945643</v>
      </c>
      <c r="AE419" s="23" t="n">
        <f aca="false">E419*Q419</f>
        <v>4271.33953939983</v>
      </c>
      <c r="AF419" s="23" t="n">
        <f aca="false">AE419*(1+S419)</f>
        <v>5032.96223873544</v>
      </c>
      <c r="AG419" s="23" t="n">
        <f aca="false">AF419*(1+U419)</f>
        <v>5976.77431698738</v>
      </c>
      <c r="AH419" s="23" t="n">
        <f aca="false">AG419*(1+W419)</f>
        <v>7152.66780797715</v>
      </c>
      <c r="AI419" s="23" t="n">
        <f aca="false">AH419*(1+Y419)</f>
        <v>8684.74601338865</v>
      </c>
      <c r="AJ419" s="25" t="n">
        <f aca="false">G419*Z419</f>
        <v>47089.2097156068</v>
      </c>
      <c r="AK419" s="25" t="n">
        <f aca="false">I419*AA419</f>
        <v>50324.1838538646</v>
      </c>
      <c r="AL419" s="25" t="n">
        <f aca="false">K419*AB419</f>
        <v>69421.660219208</v>
      </c>
      <c r="AM419" s="25" t="n">
        <f aca="false">M419*AC419</f>
        <v>60307.0725541465</v>
      </c>
      <c r="AN419" s="25" t="n">
        <f aca="false">O419*AD419</f>
        <v>80674.8534734336</v>
      </c>
      <c r="AO419" s="25" t="n">
        <f aca="false">C419/Datos!$D$8</f>
        <v>13833.6267713415</v>
      </c>
      <c r="AP419" s="25" t="n">
        <f aca="false">AJ419-AO419</f>
        <v>33255.5829442653</v>
      </c>
      <c r="AQ419" s="25" t="n">
        <f aca="false">AK419-AO419</f>
        <v>36490.5570825231</v>
      </c>
      <c r="AR419" s="25" t="n">
        <f aca="false">AL419-AO419</f>
        <v>55588.0334478665</v>
      </c>
      <c r="AS419" s="25" t="n">
        <f aca="false">AM419-AO419</f>
        <v>46473.445782805</v>
      </c>
      <c r="AT419" s="25" t="n">
        <f aca="false">AN419-AO419</f>
        <v>66841.2267020921</v>
      </c>
      <c r="AU419" s="25" t="n">
        <f aca="false">AP419*Datos!$D$6</f>
        <v>16627.7914721326</v>
      </c>
      <c r="AV419" s="25" t="n">
        <f aca="false">AQ419*Datos!$D$6</f>
        <v>18245.2785412615</v>
      </c>
      <c r="AW419" s="25" t="n">
        <f aca="false">AR419*Datos!$D$6</f>
        <v>27794.0167239332</v>
      </c>
      <c r="AX419" s="25" t="n">
        <f aca="false">AS419*Datos!$D$6</f>
        <v>23236.7228914025</v>
      </c>
      <c r="AY419" s="25" t="n">
        <f aca="false">AT419*Datos!$D$6</f>
        <v>33420.6133510461</v>
      </c>
      <c r="AZ419" s="25" t="n">
        <f aca="false">AJ419-AU419-AE419</f>
        <v>26190.0787040743</v>
      </c>
      <c r="BA419" s="25" t="n">
        <f aca="false">AK419-AV419-AF419</f>
        <v>27045.9430738676</v>
      </c>
      <c r="BB419" s="25" t="n">
        <f aca="false">AL419-AW419-AG419</f>
        <v>35650.8691782874</v>
      </c>
      <c r="BC419" s="25" t="n">
        <f aca="false">AM419-AX419-AH419</f>
        <v>29917.6818547669</v>
      </c>
      <c r="BD419" s="25" t="n">
        <f aca="false">AN419-AY419-AI419</f>
        <v>38569.4941089989</v>
      </c>
      <c r="BE419" s="25" t="n">
        <f aca="false">AZ419/Z419</f>
        <v>22614.5898963085</v>
      </c>
      <c r="BF419" s="25" t="n">
        <f aca="false">BA419/AA419</f>
        <v>19819.5808870994</v>
      </c>
      <c r="BG419" s="25" t="n">
        <f aca="false">BB419/AB419</f>
        <v>21999.8274331391</v>
      </c>
      <c r="BH419" s="25" t="n">
        <f aca="false">BC419/AC419</f>
        <v>15426.8015535819</v>
      </c>
      <c r="BI419" s="25" t="n">
        <f aca="false">BD419/AD419</f>
        <v>16379.5825616925</v>
      </c>
      <c r="BJ419" s="25" t="n">
        <f aca="false">E419*AD419</f>
        <v>63614.8492820113</v>
      </c>
      <c r="BK419" s="25" t="n">
        <f aca="false">0.2*C419*AD419</f>
        <v>32574.4556830889</v>
      </c>
      <c r="BL419" s="25" t="n">
        <f aca="false">BJ419+BK419</f>
        <v>96189.3049651002</v>
      </c>
      <c r="BM419" s="25" t="n">
        <f aca="false">BK419*Datos!$D$6</f>
        <v>16287.2278415444</v>
      </c>
      <c r="BN419" s="25" t="n">
        <f aca="false">BL419-BM419</f>
        <v>79902.0771235558</v>
      </c>
      <c r="BO419" s="25" t="n">
        <f aca="false">BN419/AD419</f>
        <v>33932.5858254035</v>
      </c>
      <c r="BP419" s="25" t="n">
        <f aca="false">-(C419+E419)</f>
        <v>-96183.9062964403</v>
      </c>
      <c r="BQ419" s="25" t="n">
        <f aca="false">BE419</f>
        <v>22614.5898963085</v>
      </c>
      <c r="BR419" s="25" t="n">
        <f aca="false">BF419</f>
        <v>19819.5808870994</v>
      </c>
      <c r="BS419" s="25" t="n">
        <f aca="false">BG419</f>
        <v>21999.8274331391</v>
      </c>
      <c r="BT419" s="25" t="n">
        <f aca="false">BH419</f>
        <v>15426.8015535819</v>
      </c>
      <c r="BU419" s="25" t="n">
        <f aca="false">BI419+BO419</f>
        <v>50312.1683870959</v>
      </c>
      <c r="BV419" s="27" t="n">
        <f aca="false">IFERROR(IRR(BP419:BU419,0.1),NA())*100</f>
        <v>9.65939609710975</v>
      </c>
    </row>
    <row r="420" customFormat="false" ht="15" hidden="false" customHeight="true" outlineLevel="0" collapsed="false">
      <c r="A420" s="23" t="n">
        <v>419</v>
      </c>
      <c r="B420" s="24" t="n">
        <f aca="true">RAND()</f>
        <v>0.206353738412379</v>
      </c>
      <c r="C420" s="25" t="n">
        <f aca="false">IF(B420&lt;=(Datos!$D$14-Datos!$C$14)/(Datos!$E$14-Datos!$C$14),Datos!$C$14+SQRT((Datos!$E$14-Datos!$C$14)*(Datos!$D$14-Datos!$C$14)*B420),Datos!$E$14-SQRT((Datos!$E$14-Datos!$C$14)*(Datos!$E$14-Datos!$D$14)*(1-B420)))</f>
        <v>69085.2350197973</v>
      </c>
      <c r="D420" s="24" t="n">
        <f aca="true">RAND()</f>
        <v>0.0186708620274651</v>
      </c>
      <c r="E420" s="25" t="n">
        <f aca="false">IF(D420&lt;=(Datos!$D$15-Datos!$C$15)/(Datos!$E$15-Datos!$C$15),Datos!$C$15+SQRT((Datos!$E$15-Datos!$C$15)*(Datos!$D$15-Datos!$C$15)*D420),Datos!$E$15-SQRT((Datos!$E$15-Datos!$C$15)*(Datos!$E$15-Datos!$D$15)*(1-D420)))</f>
        <v>26183.3489139133</v>
      </c>
      <c r="F420" s="24" t="n">
        <f aca="true">RAND()</f>
        <v>0.555822822012089</v>
      </c>
      <c r="G420" s="25" t="n">
        <f aca="false">IF(F420&lt;=(Datos!$D$19-Datos!$C$19)/(Datos!$E$19-Datos!$C$19),Datos!$C$19+SQRT((Datos!$E$19-Datos!$C$19)*(Datos!$D$19-Datos!$C$19)*F420),Datos!$E$19-SQRT((Datos!$E$19-Datos!$C$19)*(Datos!$E$19-Datos!$D$19)*(1-F420)))</f>
        <v>39130.9048457321</v>
      </c>
      <c r="H420" s="24" t="n">
        <f aca="true">RAND()</f>
        <v>0.923801252175959</v>
      </c>
      <c r="I420" s="25" t="n">
        <f aca="false">IF(H420&lt;=(Datos!$D$19-Datos!$C$19)/(Datos!$E$19-Datos!$C$19),Datos!$C$19+SQRT((Datos!$E$19-Datos!$C$19)*(Datos!$D$19-Datos!$C$19)*H420),Datos!$E$19-SQRT((Datos!$E$19-Datos!$C$19)*(Datos!$E$19-Datos!$D$19)*(1-H420)))</f>
        <v>42609.4130246312</v>
      </c>
      <c r="J420" s="24" t="n">
        <f aca="true">RAND()</f>
        <v>0.52479922170584</v>
      </c>
      <c r="K420" s="25" t="n">
        <f aca="false">IF(J420&lt;=(Datos!$D$19-Datos!$C$19)/(Datos!$E$19-Datos!$C$19),Datos!$C$19+SQRT((Datos!$E$19-Datos!$C$19)*(Datos!$D$19-Datos!$C$19)*J420),Datos!$E$19-SQRT((Datos!$E$19-Datos!$C$19)*(Datos!$E$19-Datos!$D$19)*(1-J420)))</f>
        <v>38872.4226260856</v>
      </c>
      <c r="L420" s="24" t="n">
        <f aca="true">RAND()</f>
        <v>0.563950401618665</v>
      </c>
      <c r="M420" s="25" t="n">
        <f aca="false">IF(L420&lt;=(Datos!$D$19-Datos!$C$19)/(Datos!$E$19-Datos!$C$19),Datos!$C$19+SQRT((Datos!$E$19-Datos!$C$19)*(Datos!$D$19-Datos!$C$19)*L420),Datos!$E$19-SQRT((Datos!$E$19-Datos!$C$19)*(Datos!$E$19-Datos!$D$19)*(1-L420)))</f>
        <v>39197.4213909552</v>
      </c>
      <c r="N420" s="24" t="n">
        <f aca="true">RAND()</f>
        <v>0.992837841396623</v>
      </c>
      <c r="O420" s="25" t="n">
        <f aca="false">IF(N420&lt;=(Datos!$D$19-Datos!$C$19)/(Datos!$E$19-Datos!$C$19),Datos!$C$19+SQRT((Datos!$E$19-Datos!$C$19)*(Datos!$D$19-Datos!$C$19)*N420),Datos!$E$19-SQRT((Datos!$E$19-Datos!$C$19)*(Datos!$E$19-Datos!$D$19)*(1-N420)))</f>
        <v>44267.0867068655</v>
      </c>
      <c r="P420" s="24" t="n">
        <f aca="true">RAND()</f>
        <v>0.62496392996875</v>
      </c>
      <c r="Q420" s="26" t="n">
        <f aca="false">IF(P420&lt;=(Datos!$D$23-Datos!$C$23)/(Datos!$E$23-Datos!$C$23),Datos!$C$23+SQRT((Datos!$E$23-Datos!$C$23)*(Datos!$D$23-Datos!$C$23)*P420),Datos!$E$23-SQRT((Datos!$E$23-Datos!$C$23)*(Datos!$E$23-Datos!$D$23)*(1-P420)))</f>
        <v>0.154017988413977</v>
      </c>
      <c r="R420" s="24" t="n">
        <f aca="true">RAND()</f>
        <v>0.54079295824189</v>
      </c>
      <c r="S420" s="26" t="n">
        <f aca="false">IF(R420&lt;=(Datos!$D$24-Datos!$C$24)/(Datos!$E$24-Datos!$C$24),Datos!$C$24+SQRT((Datos!$E$24-Datos!$C$24)*(Datos!$D$24-Datos!$C$24)*R420),Datos!$E$24-SQRT((Datos!$E$24-Datos!$C$24)*(Datos!$E$24-Datos!$D$24)*(1-R420)))</f>
        <v>0.15124982304116</v>
      </c>
      <c r="T420" s="24" t="n">
        <f aca="true">RAND()</f>
        <v>0.910676977287346</v>
      </c>
      <c r="U420" s="26" t="n">
        <f aca="false">IF(T420&lt;=(Datos!$D$25-Datos!$C$25)/(Datos!$E$25-Datos!$C$25),Datos!$C$25+SQRT((Datos!$E$25-Datos!$C$25)*(Datos!$D$25-Datos!$C$25)*T420),Datos!$E$25-SQRT((Datos!$E$25-Datos!$C$25)*(Datos!$E$25-Datos!$D$25)*(1-T420)))</f>
        <v>0.204185308615233</v>
      </c>
      <c r="V420" s="24" t="n">
        <f aca="true">RAND()</f>
        <v>0.5524575508838</v>
      </c>
      <c r="W420" s="26" t="n">
        <f aca="false">IF(V420&lt;=(Datos!$D$26-Datos!$C$26)/(Datos!$E$26-Datos!$C$26),Datos!$C$26+SQRT((Datos!$E$26-Datos!$C$26)*(Datos!$D$26-Datos!$C$26)*V420),Datos!$E$26-SQRT((Datos!$E$26-Datos!$C$26)*(Datos!$E$26-Datos!$D$26)*(1-V420)))</f>
        <v>0.210422246502527</v>
      </c>
      <c r="X420" s="24" t="n">
        <f aca="true">RAND()</f>
        <v>0.34648612842942</v>
      </c>
      <c r="Y420" s="26" t="n">
        <f aca="false">IF(X420&lt;=(Datos!$D$27-Datos!$C$27)/(Datos!$E$27-Datos!$C$27),Datos!$C$27+SQRT((Datos!$E$27-Datos!$C$27)*(Datos!$D$27-Datos!$C$27)*X420),Datos!$E$27-SQRT((Datos!$E$27-Datos!$C$27)*(Datos!$E$27-Datos!$D$27)*(1-X420)))</f>
        <v>0.220594824245011</v>
      </c>
      <c r="Z420" s="24" t="n">
        <f aca="false">(1+Q420)</f>
        <v>1.15401798841398</v>
      </c>
      <c r="AA420" s="24" t="n">
        <f aca="false">Z420*(1+S420)</f>
        <v>1.32856300494791</v>
      </c>
      <c r="AB420" s="24" t="n">
        <f aca="false">AA420*(1+U420)</f>
        <v>1.59983605212798</v>
      </c>
      <c r="AC420" s="24" t="n">
        <f aca="false">AB420*(1+W420)</f>
        <v>1.93647714825248</v>
      </c>
      <c r="AD420" s="24" t="n">
        <f aca="false">AC420*(1+Y420)</f>
        <v>2.36365398442572</v>
      </c>
      <c r="AE420" s="23" t="n">
        <f aca="false">E420*Q420</f>
        <v>4032.70672966221</v>
      </c>
      <c r="AF420" s="23" t="n">
        <f aca="false">AE420*(1+S420)</f>
        <v>4642.65290890052</v>
      </c>
      <c r="AG420" s="23" t="n">
        <f aca="false">AF420*(1+U420)</f>
        <v>5590.61442589778</v>
      </c>
      <c r="AH420" s="23" t="n">
        <f aca="false">AG420*(1+W420)</f>
        <v>6767.00407272463</v>
      </c>
      <c r="AI420" s="23" t="n">
        <f aca="false">AH420*(1+Y420)</f>
        <v>8259.77014681259</v>
      </c>
      <c r="AJ420" s="25" t="n">
        <f aca="false">G420*Z420</f>
        <v>45157.7680948905</v>
      </c>
      <c r="AK420" s="25" t="n">
        <f aca="false">I420*AA420</f>
        <v>56609.2898070705</v>
      </c>
      <c r="AL420" s="25" t="n">
        <f aca="false">K420*AB420</f>
        <v>62189.503150767</v>
      </c>
      <c r="AM420" s="25" t="n">
        <f aca="false">M420*AC420</f>
        <v>75904.9107940076</v>
      </c>
      <c r="AN420" s="25" t="n">
        <f aca="false">O420*AD420</f>
        <v>104632.075873601</v>
      </c>
      <c r="AO420" s="25" t="n">
        <f aca="false">C420/Datos!$D$8</f>
        <v>13817.0470039595</v>
      </c>
      <c r="AP420" s="25" t="n">
        <f aca="false">AJ420-AO420</f>
        <v>31340.721090931</v>
      </c>
      <c r="AQ420" s="25" t="n">
        <f aca="false">AK420-AO420</f>
        <v>42792.242803111</v>
      </c>
      <c r="AR420" s="25" t="n">
        <f aca="false">AL420-AO420</f>
        <v>48372.4561468076</v>
      </c>
      <c r="AS420" s="25" t="n">
        <f aca="false">AM420-AO420</f>
        <v>62087.8637900481</v>
      </c>
      <c r="AT420" s="25" t="n">
        <f aca="false">AN420-AO420</f>
        <v>90815.0288696417</v>
      </c>
      <c r="AU420" s="25" t="n">
        <f aca="false">AP420*Datos!$D$6</f>
        <v>15670.3605454655</v>
      </c>
      <c r="AV420" s="25" t="n">
        <f aca="false">AQ420*Datos!$D$6</f>
        <v>21396.1214015555</v>
      </c>
      <c r="AW420" s="25" t="n">
        <f aca="false">AR420*Datos!$D$6</f>
        <v>24186.2280734038</v>
      </c>
      <c r="AX420" s="25" t="n">
        <f aca="false">AS420*Datos!$D$6</f>
        <v>31043.9318950241</v>
      </c>
      <c r="AY420" s="25" t="n">
        <f aca="false">AT420*Datos!$D$6</f>
        <v>45407.5144348209</v>
      </c>
      <c r="AZ420" s="25" t="n">
        <f aca="false">AJ420-AU420-AE420</f>
        <v>25454.7008197627</v>
      </c>
      <c r="BA420" s="25" t="n">
        <f aca="false">AK420-AV420-AF420</f>
        <v>30570.5154966144</v>
      </c>
      <c r="BB420" s="25" t="n">
        <f aca="false">AL420-AW420-AG420</f>
        <v>32412.6606514655</v>
      </c>
      <c r="BC420" s="25" t="n">
        <f aca="false">AM420-AX420-AH420</f>
        <v>38093.9748262589</v>
      </c>
      <c r="BD420" s="25" t="n">
        <f aca="false">AN420-AY420-AI420</f>
        <v>50964.7912919677</v>
      </c>
      <c r="BE420" s="25" t="n">
        <f aca="false">AZ420/Z420</f>
        <v>22057.4558415215</v>
      </c>
      <c r="BF420" s="25" t="n">
        <f aca="false">BA420/AA420</f>
        <v>23010.2113206239</v>
      </c>
      <c r="BG420" s="25" t="n">
        <f aca="false">BB420/AB420</f>
        <v>20259.9888959576</v>
      </c>
      <c r="BH420" s="25" t="n">
        <f aca="false">BC420/AC420</f>
        <v>19671.7915626506</v>
      </c>
      <c r="BI420" s="25" t="n">
        <f aca="false">BD420/AD420</f>
        <v>21561.866342442</v>
      </c>
      <c r="BJ420" s="25" t="n">
        <f aca="false">E420*AD420</f>
        <v>61888.37698598</v>
      </c>
      <c r="BK420" s="25" t="n">
        <f aca="false">0.2*C420*AD420</f>
        <v>32658.7182039062</v>
      </c>
      <c r="BL420" s="25" t="n">
        <f aca="false">BJ420+BK420</f>
        <v>94547.0951898862</v>
      </c>
      <c r="BM420" s="25" t="n">
        <f aca="false">BK420*Datos!$D$6</f>
        <v>16329.3591019531</v>
      </c>
      <c r="BN420" s="25" t="n">
        <f aca="false">BL420-BM420</f>
        <v>78217.7360879331</v>
      </c>
      <c r="BO420" s="25" t="n">
        <f aca="false">BN420/AD420</f>
        <v>33091.8724158931</v>
      </c>
      <c r="BP420" s="25" t="n">
        <f aca="false">-(C420+E420)</f>
        <v>-95268.5839337107</v>
      </c>
      <c r="BQ420" s="25" t="n">
        <f aca="false">BE420</f>
        <v>22057.4558415215</v>
      </c>
      <c r="BR420" s="25" t="n">
        <f aca="false">BF420</f>
        <v>23010.2113206239</v>
      </c>
      <c r="BS420" s="25" t="n">
        <f aca="false">BG420</f>
        <v>20259.9888959576</v>
      </c>
      <c r="BT420" s="25" t="n">
        <f aca="false">BH420</f>
        <v>19671.7915626506</v>
      </c>
      <c r="BU420" s="25" t="n">
        <f aca="false">BI420+BO420</f>
        <v>54653.7387583351</v>
      </c>
      <c r="BV420" s="27" t="n">
        <f aca="false">IFERROR(IRR(BP420:BU420,0.1),NA())*100</f>
        <v>12.2601031039393</v>
      </c>
    </row>
    <row r="421" customFormat="false" ht="15" hidden="false" customHeight="true" outlineLevel="0" collapsed="false">
      <c r="A421" s="23" t="n">
        <v>420</v>
      </c>
      <c r="B421" s="24" t="n">
        <f aca="true">RAND()</f>
        <v>0.837148668526842</v>
      </c>
      <c r="C421" s="25" t="n">
        <f aca="false">IF(B421&lt;=(Datos!$D$14-Datos!$C$14)/(Datos!$E$14-Datos!$C$14),Datos!$C$14+SQRT((Datos!$E$14-Datos!$C$14)*(Datos!$D$14-Datos!$C$14)*B421),Datos!$E$14-SQRT((Datos!$E$14-Datos!$C$14)*(Datos!$E$14-Datos!$D$14)*(1-B421)))</f>
        <v>86020.6724851376</v>
      </c>
      <c r="D421" s="24" t="n">
        <f aca="true">RAND()</f>
        <v>0.551865679637705</v>
      </c>
      <c r="E421" s="25" t="n">
        <f aca="false">IF(D421&lt;=(Datos!$D$15-Datos!$C$15)/(Datos!$E$15-Datos!$C$15),Datos!$C$15+SQRT((Datos!$E$15-Datos!$C$15)*(Datos!$D$15-Datos!$C$15)*D421),Datos!$E$15-SQRT((Datos!$E$15-Datos!$C$15)*(Datos!$E$15-Datos!$D$15)*(1-D421)))</f>
        <v>31801.2105738503</v>
      </c>
      <c r="F421" s="24" t="n">
        <f aca="true">RAND()</f>
        <v>0.421644643359111</v>
      </c>
      <c r="G421" s="25" t="n">
        <f aca="false">IF(F421&lt;=(Datos!$D$19-Datos!$C$19)/(Datos!$E$19-Datos!$C$19),Datos!$C$19+SQRT((Datos!$E$19-Datos!$C$19)*(Datos!$D$19-Datos!$C$19)*F421),Datos!$E$19-SQRT((Datos!$E$19-Datos!$C$19)*(Datos!$E$19-Datos!$D$19)*(1-F421)))</f>
        <v>37952.779168559</v>
      </c>
      <c r="H421" s="24" t="n">
        <f aca="true">RAND()</f>
        <v>0.630142785998763</v>
      </c>
      <c r="I421" s="25" t="n">
        <f aca="false">IF(H421&lt;=(Datos!$D$19-Datos!$C$19)/(Datos!$E$19-Datos!$C$19),Datos!$C$19+SQRT((Datos!$E$19-Datos!$C$19)*(Datos!$D$19-Datos!$C$19)*H421),Datos!$E$19-SQRT((Datos!$E$19-Datos!$C$19)*(Datos!$E$19-Datos!$D$19)*(1-H421)))</f>
        <v>39722.2126030968</v>
      </c>
      <c r="J421" s="24" t="n">
        <f aca="true">RAND()</f>
        <v>0.638908934540675</v>
      </c>
      <c r="K421" s="25" t="n">
        <f aca="false">IF(J421&lt;=(Datos!$D$19-Datos!$C$19)/(Datos!$E$19-Datos!$C$19),Datos!$C$19+SQRT((Datos!$E$19-Datos!$C$19)*(Datos!$D$19-Datos!$C$19)*J421),Datos!$E$19-SQRT((Datos!$E$19-Datos!$C$19)*(Datos!$E$19-Datos!$D$19)*(1-J421)))</f>
        <v>39789.603678449</v>
      </c>
      <c r="L421" s="24" t="n">
        <f aca="true">RAND()</f>
        <v>0.948457992570813</v>
      </c>
      <c r="M421" s="25" t="n">
        <f aca="false">IF(L421&lt;=(Datos!$D$19-Datos!$C$19)/(Datos!$E$19-Datos!$C$19),Datos!$C$19+SQRT((Datos!$E$19-Datos!$C$19)*(Datos!$D$19-Datos!$C$19)*L421),Datos!$E$19-SQRT((Datos!$E$19-Datos!$C$19)*(Datos!$E$19-Datos!$D$19)*(1-L421)))</f>
        <v>43033.8742265081</v>
      </c>
      <c r="N421" s="24" t="n">
        <f aca="true">RAND()</f>
        <v>0.227860821387942</v>
      </c>
      <c r="O421" s="25" t="n">
        <f aca="false">IF(N421&lt;=(Datos!$D$19-Datos!$C$19)/(Datos!$E$19-Datos!$C$19),Datos!$C$19+SQRT((Datos!$E$19-Datos!$C$19)*(Datos!$D$19-Datos!$C$19)*N421),Datos!$E$19-SQRT((Datos!$E$19-Datos!$C$19)*(Datos!$E$19-Datos!$D$19)*(1-N421)))</f>
        <v>35846.2914063696</v>
      </c>
      <c r="P421" s="24" t="n">
        <f aca="true">RAND()</f>
        <v>0.330568906133724</v>
      </c>
      <c r="Q421" s="26" t="n">
        <f aca="false">IF(P421&lt;=(Datos!$D$23-Datos!$C$23)/(Datos!$E$23-Datos!$C$23),Datos!$C$23+SQRT((Datos!$E$23-Datos!$C$23)*(Datos!$D$23-Datos!$C$23)*P421),Datos!$E$23-SQRT((Datos!$E$23-Datos!$C$23)*(Datos!$E$23-Datos!$D$23)*(1-P421)))</f>
        <v>0.144393114418637</v>
      </c>
      <c r="R421" s="24" t="n">
        <f aca="true">RAND()</f>
        <v>0.642297925100452</v>
      </c>
      <c r="S421" s="26" t="n">
        <f aca="false">IF(R421&lt;=(Datos!$D$24-Datos!$C$24)/(Datos!$E$24-Datos!$C$24),Datos!$C$24+SQRT((Datos!$E$24-Datos!$C$24)*(Datos!$D$24-Datos!$C$24)*R421),Datos!$E$24-SQRT((Datos!$E$24-Datos!$C$24)*(Datos!$E$24-Datos!$D$24)*(1-R421)))</f>
        <v>0.154625529861312</v>
      </c>
      <c r="T421" s="24" t="n">
        <f aca="true">RAND()</f>
        <v>0.13916778471645</v>
      </c>
      <c r="U421" s="26" t="n">
        <f aca="false">IF(T421&lt;=(Datos!$D$25-Datos!$C$25)/(Datos!$E$25-Datos!$C$25),Datos!$C$25+SQRT((Datos!$E$25-Datos!$C$25)*(Datos!$D$25-Datos!$C$25)*T421),Datos!$E$25-SQRT((Datos!$E$25-Datos!$C$25)*(Datos!$E$25-Datos!$D$25)*(1-T421)))</f>
        <v>0.167095389668111</v>
      </c>
      <c r="V421" s="24" t="n">
        <f aca="true">RAND()</f>
        <v>0.0710942689008095</v>
      </c>
      <c r="W421" s="26" t="n">
        <f aca="false">IF(V421&lt;=(Datos!$D$26-Datos!$C$26)/(Datos!$E$26-Datos!$C$26),Datos!$C$26+SQRT((Datos!$E$26-Datos!$C$26)*(Datos!$D$26-Datos!$C$26)*V421),Datos!$E$26-SQRT((Datos!$E$26-Datos!$C$26)*(Datos!$E$26-Datos!$D$26)*(1-V421)))</f>
        <v>0.18997657137804</v>
      </c>
      <c r="X421" s="24" t="n">
        <f aca="true">RAND()</f>
        <v>0.341863098832881</v>
      </c>
      <c r="Y421" s="26" t="n">
        <f aca="false">IF(X421&lt;=(Datos!$D$27-Datos!$C$27)/(Datos!$E$27-Datos!$C$27),Datos!$C$27+SQRT((Datos!$E$27-Datos!$C$27)*(Datos!$D$27-Datos!$C$27)*X421),Datos!$E$27-SQRT((Datos!$E$27-Datos!$C$27)*(Datos!$E$27-Datos!$D$27)*(1-X421)))</f>
        <v>0.220385075137996</v>
      </c>
      <c r="Z421" s="24" t="n">
        <f aca="false">(1+Q421)</f>
        <v>1.14439311441864</v>
      </c>
      <c r="AA421" s="24" t="n">
        <f aca="false">Z421*(1+S421)</f>
        <v>1.32134550610526</v>
      </c>
      <c r="AB421" s="24" t="n">
        <f aca="false">AA421*(1+U421)</f>
        <v>1.54213624833412</v>
      </c>
      <c r="AC421" s="24" t="n">
        <f aca="false">AB421*(1+W421)</f>
        <v>1.83510600539043</v>
      </c>
      <c r="AD421" s="24" t="n">
        <f aca="false">AC421*(1+Y421)</f>
        <v>2.23953598027459</v>
      </c>
      <c r="AE421" s="23" t="n">
        <f aca="false">E421*Q421</f>
        <v>4591.87583704113</v>
      </c>
      <c r="AF421" s="23" t="n">
        <f aca="false">AE421*(1+S421)</f>
        <v>5301.89707140096</v>
      </c>
      <c r="AG421" s="23" t="n">
        <f aca="false">AF421*(1+U421)</f>
        <v>6187.81962852692</v>
      </c>
      <c r="AH421" s="23" t="n">
        <f aca="false">AG421*(1+W421)</f>
        <v>7363.36038586021</v>
      </c>
      <c r="AI421" s="23" t="n">
        <f aca="false">AH421*(1+Y421)</f>
        <v>8986.13511776615</v>
      </c>
      <c r="AJ421" s="25" t="n">
        <f aca="false">G421*Z421</f>
        <v>43432.89915355</v>
      </c>
      <c r="AK421" s="25" t="n">
        <f aca="false">I421*AA421</f>
        <v>52486.7671156595</v>
      </c>
      <c r="AL421" s="25" t="n">
        <f aca="false">K421*AB421</f>
        <v>61360.9901393848</v>
      </c>
      <c r="AM421" s="25" t="n">
        <f aca="false">M421*AC421</f>
        <v>78971.7210282815</v>
      </c>
      <c r="AN421" s="25" t="n">
        <f aca="false">O421*AD421</f>
        <v>80279.0593639725</v>
      </c>
      <c r="AO421" s="25" t="n">
        <f aca="false">C421/Datos!$D$8</f>
        <v>17204.1344970275</v>
      </c>
      <c r="AP421" s="25" t="n">
        <f aca="false">AJ421-AO421</f>
        <v>26228.7646565225</v>
      </c>
      <c r="AQ421" s="25" t="n">
        <f aca="false">AK421-AO421</f>
        <v>35282.632618632</v>
      </c>
      <c r="AR421" s="25" t="n">
        <f aca="false">AL421-AO421</f>
        <v>44156.8556423572</v>
      </c>
      <c r="AS421" s="25" t="n">
        <f aca="false">AM421-AO421</f>
        <v>61767.586531254</v>
      </c>
      <c r="AT421" s="25" t="n">
        <f aca="false">AN421-AO421</f>
        <v>63074.924866945</v>
      </c>
      <c r="AU421" s="25" t="n">
        <f aca="false">AP421*Datos!$D$6</f>
        <v>13114.3823282613</v>
      </c>
      <c r="AV421" s="25" t="n">
        <f aca="false">AQ421*Datos!$D$6</f>
        <v>17641.316309316</v>
      </c>
      <c r="AW421" s="25" t="n">
        <f aca="false">AR421*Datos!$D$6</f>
        <v>22078.4278211786</v>
      </c>
      <c r="AX421" s="25" t="n">
        <f aca="false">AS421*Datos!$D$6</f>
        <v>30883.793265627</v>
      </c>
      <c r="AY421" s="25" t="n">
        <f aca="false">AT421*Datos!$D$6</f>
        <v>31537.4624334725</v>
      </c>
      <c r="AZ421" s="25" t="n">
        <f aca="false">AJ421-AU421-AE421</f>
        <v>25726.6409882477</v>
      </c>
      <c r="BA421" s="25" t="n">
        <f aca="false">AK421-AV421-AF421</f>
        <v>29543.5537349425</v>
      </c>
      <c r="BB421" s="25" t="n">
        <f aca="false">AL421-AW421-AG421</f>
        <v>33094.7426896792</v>
      </c>
      <c r="BC421" s="25" t="n">
        <f aca="false">AM421-AX421-AH421</f>
        <v>40724.5673767943</v>
      </c>
      <c r="BD421" s="25" t="n">
        <f aca="false">AN421-AY421-AI421</f>
        <v>39755.4618127339</v>
      </c>
      <c r="BE421" s="25" t="n">
        <f aca="false">AZ421/Z421</f>
        <v>22480.5975010755</v>
      </c>
      <c r="BF421" s="25" t="n">
        <f aca="false">BA421/AA421</f>
        <v>22358.6893802091</v>
      </c>
      <c r="BG421" s="25" t="n">
        <f aca="false">BB421/AB421</f>
        <v>21460.3234477041</v>
      </c>
      <c r="BH421" s="25" t="n">
        <f aca="false">BC421/AC421</f>
        <v>22191.9427309214</v>
      </c>
      <c r="BI421" s="25" t="n">
        <f aca="false">BD421/AD421</f>
        <v>17751.6513076336</v>
      </c>
      <c r="BJ421" s="25" t="n">
        <f aca="false">E421*AD421</f>
        <v>71219.9552964264</v>
      </c>
      <c r="BK421" s="25" t="n">
        <f aca="false">0.2*C421*AD421</f>
        <v>38529.2782155764</v>
      </c>
      <c r="BL421" s="25" t="n">
        <f aca="false">BJ421+BK421</f>
        <v>109749.233512003</v>
      </c>
      <c r="BM421" s="25" t="n">
        <f aca="false">BK421*Datos!$D$6</f>
        <v>19264.6391077882</v>
      </c>
      <c r="BN421" s="25" t="n">
        <f aca="false">BL421-BM421</f>
        <v>90484.5944042145</v>
      </c>
      <c r="BO421" s="25" t="n">
        <f aca="false">BN421/AD421</f>
        <v>40403.2778223641</v>
      </c>
      <c r="BP421" s="25" t="n">
        <f aca="false">-(C421+E421)</f>
        <v>-117821.883058988</v>
      </c>
      <c r="BQ421" s="25" t="n">
        <f aca="false">BE421</f>
        <v>22480.5975010755</v>
      </c>
      <c r="BR421" s="25" t="n">
        <f aca="false">BF421</f>
        <v>22358.6893802091</v>
      </c>
      <c r="BS421" s="25" t="n">
        <f aca="false">BG421</f>
        <v>21460.3234477041</v>
      </c>
      <c r="BT421" s="25" t="n">
        <f aca="false">BH421</f>
        <v>22191.9427309214</v>
      </c>
      <c r="BU421" s="25" t="n">
        <f aca="false">BI421+BO421</f>
        <v>58154.9291299977</v>
      </c>
      <c r="BV421" s="27" t="n">
        <f aca="false">IFERROR(IRR(BP421:BU421,0.1),NA())*100</f>
        <v>6.62485658378958</v>
      </c>
    </row>
    <row r="422" customFormat="false" ht="15" hidden="false" customHeight="true" outlineLevel="0" collapsed="false">
      <c r="A422" s="23" t="n">
        <v>421</v>
      </c>
      <c r="B422" s="24" t="n">
        <f aca="true">RAND()</f>
        <v>0.966110204499207</v>
      </c>
      <c r="C422" s="25" t="n">
        <f aca="false">IF(B422&lt;=(Datos!$D$14-Datos!$C$14)/(Datos!$E$14-Datos!$C$14),Datos!$C$14+SQRT((Datos!$E$14-Datos!$C$14)*(Datos!$D$14-Datos!$C$14)*B422),Datos!$E$14-SQRT((Datos!$E$14-Datos!$C$14)*(Datos!$E$14-Datos!$D$14)*(1-B422)))</f>
        <v>93622.8725431467</v>
      </c>
      <c r="D422" s="24" t="n">
        <f aca="true">RAND()</f>
        <v>0.603477299051722</v>
      </c>
      <c r="E422" s="25" t="n">
        <f aca="false">IF(D422&lt;=(Datos!$D$15-Datos!$C$15)/(Datos!$E$15-Datos!$C$15),Datos!$C$15+SQRT((Datos!$E$15-Datos!$C$15)*(Datos!$D$15-Datos!$C$15)*D422),Datos!$E$15-SQRT((Datos!$E$15-Datos!$C$15)*(Datos!$E$15-Datos!$D$15)*(1-D422)))</f>
        <v>32287.7756034824</v>
      </c>
      <c r="F422" s="24" t="n">
        <f aca="true">RAND()</f>
        <v>0.759448871977732</v>
      </c>
      <c r="G422" s="25" t="n">
        <f aca="false">IF(F422&lt;=(Datos!$D$19-Datos!$C$19)/(Datos!$E$19-Datos!$C$19),Datos!$C$19+SQRT((Datos!$E$19-Datos!$C$19)*(Datos!$D$19-Datos!$C$19)*F422),Datos!$E$19-SQRT((Datos!$E$19-Datos!$C$19)*(Datos!$E$19-Datos!$D$19)*(1-F422)))</f>
        <v>40752.490776741</v>
      </c>
      <c r="H422" s="24" t="n">
        <f aca="true">RAND()</f>
        <v>0.660793962974747</v>
      </c>
      <c r="I422" s="25" t="n">
        <f aca="false">IF(H422&lt;=(Datos!$D$19-Datos!$C$19)/(Datos!$E$19-Datos!$C$19),Datos!$C$19+SQRT((Datos!$E$19-Datos!$C$19)*(Datos!$D$19-Datos!$C$19)*H422),Datos!$E$19-SQRT((Datos!$E$19-Datos!$C$19)*(Datos!$E$19-Datos!$D$19)*(1-H422)))</f>
        <v>39955.8572933832</v>
      </c>
      <c r="J422" s="24" t="n">
        <f aca="true">RAND()</f>
        <v>0.107551370775264</v>
      </c>
      <c r="K422" s="25" t="n">
        <f aca="false">IF(J422&lt;=(Datos!$D$19-Datos!$C$19)/(Datos!$E$19-Datos!$C$19),Datos!$C$19+SQRT((Datos!$E$19-Datos!$C$19)*(Datos!$D$19-Datos!$C$19)*J422),Datos!$E$19-SQRT((Datos!$E$19-Datos!$C$19)*(Datos!$E$19-Datos!$D$19)*(1-J422)))</f>
        <v>34016.5539478874</v>
      </c>
      <c r="L422" s="24" t="n">
        <f aca="true">RAND()</f>
        <v>0.173122813615451</v>
      </c>
      <c r="M422" s="25" t="n">
        <f aca="false">IF(L422&lt;=(Datos!$D$19-Datos!$C$19)/(Datos!$E$19-Datos!$C$19),Datos!$C$19+SQRT((Datos!$E$19-Datos!$C$19)*(Datos!$D$19-Datos!$C$19)*L422),Datos!$E$19-SQRT((Datos!$E$19-Datos!$C$19)*(Datos!$E$19-Datos!$D$19)*(1-L422)))</f>
        <v>35095.922099318</v>
      </c>
      <c r="N422" s="24" t="n">
        <f aca="true">RAND()</f>
        <v>0.466184025566844</v>
      </c>
      <c r="O422" s="25" t="n">
        <f aca="false">IF(N422&lt;=(Datos!$D$19-Datos!$C$19)/(Datos!$E$19-Datos!$C$19),Datos!$C$19+SQRT((Datos!$E$19-Datos!$C$19)*(Datos!$D$19-Datos!$C$19)*N422),Datos!$E$19-SQRT((Datos!$E$19-Datos!$C$19)*(Datos!$E$19-Datos!$D$19)*(1-N422)))</f>
        <v>38362.2726477332</v>
      </c>
      <c r="P422" s="24" t="n">
        <f aca="true">RAND()</f>
        <v>0.768611307427548</v>
      </c>
      <c r="Q422" s="26" t="n">
        <f aca="false">IF(P422&lt;=(Datos!$D$23-Datos!$C$23)/(Datos!$E$23-Datos!$C$23),Datos!$C$23+SQRT((Datos!$E$23-Datos!$C$23)*(Datos!$D$23-Datos!$C$23)*P422),Datos!$E$23-SQRT((Datos!$E$23-Datos!$C$23)*(Datos!$E$23-Datos!$D$23)*(1-P422)))</f>
        <v>0.159591677025527</v>
      </c>
      <c r="R422" s="24" t="n">
        <f aca="true">RAND()</f>
        <v>0.5754906499498</v>
      </c>
      <c r="S422" s="26" t="n">
        <f aca="false">IF(R422&lt;=(Datos!$D$24-Datos!$C$24)/(Datos!$E$24-Datos!$C$24),Datos!$C$24+SQRT((Datos!$E$24-Datos!$C$24)*(Datos!$D$24-Datos!$C$24)*R422),Datos!$E$24-SQRT((Datos!$E$24-Datos!$C$24)*(Datos!$E$24-Datos!$D$24)*(1-R422)))</f>
        <v>0.152357336776454</v>
      </c>
      <c r="T422" s="24" t="n">
        <f aca="true">RAND()</f>
        <v>0.700847574678985</v>
      </c>
      <c r="U422" s="26" t="n">
        <f aca="false">IF(T422&lt;=(Datos!$D$25-Datos!$C$25)/(Datos!$E$25-Datos!$C$25),Datos!$C$25+SQRT((Datos!$E$25-Datos!$C$25)*(Datos!$D$25-Datos!$C$25)*T422),Datos!$E$25-SQRT((Datos!$E$25-Datos!$C$25)*(Datos!$E$25-Datos!$D$25)*(1-T422)))</f>
        <v>0.191058217212845</v>
      </c>
      <c r="V422" s="24" t="n">
        <f aca="true">RAND()</f>
        <v>0.322909824390042</v>
      </c>
      <c r="W422" s="26" t="n">
        <f aca="false">IF(V422&lt;=(Datos!$D$26-Datos!$C$26)/(Datos!$E$26-Datos!$C$26),Datos!$C$26+SQRT((Datos!$E$26-Datos!$C$26)*(Datos!$D$26-Datos!$C$26)*V422),Datos!$E$26-SQRT((Datos!$E$26-Datos!$C$26)*(Datos!$E$26-Datos!$D$26)*(1-V422)))</f>
        <v>0.201319248006683</v>
      </c>
      <c r="X422" s="24" t="n">
        <f aca="true">RAND()</f>
        <v>0.414052569324947</v>
      </c>
      <c r="Y422" s="26" t="n">
        <f aca="false">IF(X422&lt;=(Datos!$D$27-Datos!$C$27)/(Datos!$E$27-Datos!$C$27),Datos!$C$27+SQRT((Datos!$E$27-Datos!$C$27)*(Datos!$D$27-Datos!$C$27)*X422),Datos!$E$27-SQRT((Datos!$E$27-Datos!$C$27)*(Datos!$E$27-Datos!$D$27)*(1-X422)))</f>
        <v>0.223749523329617</v>
      </c>
      <c r="Z422" s="24" t="n">
        <f aca="false">(1+Q422)</f>
        <v>1.15959167702553</v>
      </c>
      <c r="AA422" s="24" t="n">
        <f aca="false">Z422*(1+S422)</f>
        <v>1.33626397668528</v>
      </c>
      <c r="AB422" s="24" t="n">
        <f aca="false">AA422*(1+U422)</f>
        <v>1.59156818979652</v>
      </c>
      <c r="AC422" s="24" t="n">
        <f aca="false">AB422*(1+W422)</f>
        <v>1.91198150091771</v>
      </c>
      <c r="AD422" s="24" t="n">
        <f aca="false">AC422*(1+Y422)</f>
        <v>2.33978645036309</v>
      </c>
      <c r="AE422" s="23" t="n">
        <f aca="false">E422*Q422</f>
        <v>5152.86025598364</v>
      </c>
      <c r="AF422" s="23" t="n">
        <f aca="false">AE422*(1+S422)</f>
        <v>5937.93632136655</v>
      </c>
      <c r="AG422" s="23" t="n">
        <f aca="false">AF422*(1+U422)</f>
        <v>7072.42784885024</v>
      </c>
      <c r="AH422" s="23" t="n">
        <f aca="false">AG422*(1+W422)</f>
        <v>8496.24370496229</v>
      </c>
      <c r="AI422" s="23" t="n">
        <f aca="false">AH422*(1+Y422)</f>
        <v>10397.2741840399</v>
      </c>
      <c r="AJ422" s="25" t="n">
        <f aca="false">G422*Z422</f>
        <v>47256.2491227684</v>
      </c>
      <c r="AK422" s="25" t="n">
        <f aca="false">I422*AA422</f>
        <v>53391.5727587258</v>
      </c>
      <c r="AL422" s="25" t="n">
        <f aca="false">K422*AB422</f>
        <v>54139.6651899546</v>
      </c>
      <c r="AM422" s="25" t="n">
        <f aca="false">M422*AC422</f>
        <v>67102.753811545</v>
      </c>
      <c r="AN422" s="25" t="n">
        <f aca="false">O422*AD422</f>
        <v>89759.5257463007</v>
      </c>
      <c r="AO422" s="25" t="n">
        <f aca="false">C422/Datos!$D$8</f>
        <v>18724.5745086293</v>
      </c>
      <c r="AP422" s="25" t="n">
        <f aca="false">AJ422-AO422</f>
        <v>28531.6746141391</v>
      </c>
      <c r="AQ422" s="25" t="n">
        <f aca="false">AK422-AO422</f>
        <v>34666.9982500964</v>
      </c>
      <c r="AR422" s="25" t="n">
        <f aca="false">AL422-AO422</f>
        <v>35415.0906813253</v>
      </c>
      <c r="AS422" s="25" t="n">
        <f aca="false">AM422-AO422</f>
        <v>48378.1793029156</v>
      </c>
      <c r="AT422" s="25" t="n">
        <f aca="false">AN422-AO422</f>
        <v>71034.9512376713</v>
      </c>
      <c r="AU422" s="25" t="n">
        <f aca="false">AP422*Datos!$D$6</f>
        <v>14265.8373070695</v>
      </c>
      <c r="AV422" s="25" t="n">
        <f aca="false">AQ422*Datos!$D$6</f>
        <v>17333.4991250482</v>
      </c>
      <c r="AW422" s="25" t="n">
        <f aca="false">AR422*Datos!$D$6</f>
        <v>17707.5453406626</v>
      </c>
      <c r="AX422" s="25" t="n">
        <f aca="false">AS422*Datos!$D$6</f>
        <v>24189.0896514578</v>
      </c>
      <c r="AY422" s="25" t="n">
        <f aca="false">AT422*Datos!$D$6</f>
        <v>35517.4756188357</v>
      </c>
      <c r="AZ422" s="25" t="n">
        <f aca="false">AJ422-AU422-AE422</f>
        <v>27837.5515597153</v>
      </c>
      <c r="BA422" s="25" t="n">
        <f aca="false">AK422-AV422-AF422</f>
        <v>30120.137312311</v>
      </c>
      <c r="BB422" s="25" t="n">
        <f aca="false">AL422-AW422-AG422</f>
        <v>29359.6920004417</v>
      </c>
      <c r="BC422" s="25" t="n">
        <f aca="false">AM422-AX422-AH422</f>
        <v>34417.4204551249</v>
      </c>
      <c r="BD422" s="25" t="n">
        <f aca="false">AN422-AY422-AI422</f>
        <v>43844.7759434252</v>
      </c>
      <c r="BE422" s="25" t="n">
        <f aca="false">AZ422/Z422</f>
        <v>24006.3395687019</v>
      </c>
      <c r="BF422" s="25" t="n">
        <f aca="false">BA422/AA422</f>
        <v>22540.5592291926</v>
      </c>
      <c r="BG422" s="25" t="n">
        <f aca="false">BB422/AB422</f>
        <v>18447.0211133055</v>
      </c>
      <c r="BH422" s="25" t="n">
        <f aca="false">BC422/AC422</f>
        <v>18000.9170792737</v>
      </c>
      <c r="BI422" s="25" t="n">
        <f aca="false">BD422/AD422</f>
        <v>18738.7938487383</v>
      </c>
      <c r="BJ422" s="25" t="n">
        <f aca="false">E422*AD422</f>
        <v>75546.499869392</v>
      </c>
      <c r="BK422" s="25" t="n">
        <f aca="false">0.2*C422*AD422</f>
        <v>43811.5057241051</v>
      </c>
      <c r="BL422" s="25" t="n">
        <f aca="false">BJ422+BK422</f>
        <v>119358.005593497</v>
      </c>
      <c r="BM422" s="25" t="n">
        <f aca="false">BK422*Datos!$D$6</f>
        <v>21905.7528620525</v>
      </c>
      <c r="BN422" s="25" t="n">
        <f aca="false">BL422-BM422</f>
        <v>97452.2527314445</v>
      </c>
      <c r="BO422" s="25" t="n">
        <f aca="false">BN422/AD422</f>
        <v>41650.062857797</v>
      </c>
      <c r="BP422" s="25" t="n">
        <f aca="false">-(C422+E422)</f>
        <v>-125910.648146629</v>
      </c>
      <c r="BQ422" s="25" t="n">
        <f aca="false">BE422</f>
        <v>24006.3395687019</v>
      </c>
      <c r="BR422" s="25" t="n">
        <f aca="false">BF422</f>
        <v>22540.5592291926</v>
      </c>
      <c r="BS422" s="25" t="n">
        <f aca="false">BG422</f>
        <v>18447.0211133055</v>
      </c>
      <c r="BT422" s="25" t="n">
        <f aca="false">BH422</f>
        <v>18000.9170792737</v>
      </c>
      <c r="BU422" s="25" t="n">
        <f aca="false">BI422+BO422</f>
        <v>60388.8567065354</v>
      </c>
      <c r="BV422" s="27" t="n">
        <f aca="false">IFERROR(IRR(BP422:BU422,0.1),NA())*100</f>
        <v>3.86159219618873</v>
      </c>
    </row>
    <row r="423" customFormat="false" ht="15" hidden="false" customHeight="true" outlineLevel="0" collapsed="false">
      <c r="A423" s="23" t="n">
        <v>422</v>
      </c>
      <c r="B423" s="24" t="n">
        <f aca="true">RAND()</f>
        <v>0.495819019653564</v>
      </c>
      <c r="C423" s="25" t="n">
        <f aca="false">IF(B423&lt;=(Datos!$D$14-Datos!$C$14)/(Datos!$E$14-Datos!$C$14),Datos!$C$14+SQRT((Datos!$E$14-Datos!$C$14)*(Datos!$D$14-Datos!$C$14)*B423),Datos!$E$14-SQRT((Datos!$E$14-Datos!$C$14)*(Datos!$E$14-Datos!$D$14)*(1-B423)))</f>
        <v>75402.903089679</v>
      </c>
      <c r="D423" s="24" t="n">
        <f aca="true">RAND()</f>
        <v>0.0644165619263232</v>
      </c>
      <c r="E423" s="25" t="n">
        <f aca="false">IF(D423&lt;=(Datos!$D$15-Datos!$C$15)/(Datos!$E$15-Datos!$C$15),Datos!$C$15+SQRT((Datos!$E$15-Datos!$C$15)*(Datos!$D$15-Datos!$C$15)*D423),Datos!$E$15-SQRT((Datos!$E$15-Datos!$C$15)*(Datos!$E$15-Datos!$D$15)*(1-D423)))</f>
        <v>27198.0086770698</v>
      </c>
      <c r="F423" s="24" t="n">
        <f aca="true">RAND()</f>
        <v>0.19750577484969</v>
      </c>
      <c r="G423" s="25" t="n">
        <f aca="false">IF(F423&lt;=(Datos!$D$19-Datos!$C$19)/(Datos!$E$19-Datos!$C$19),Datos!$C$19+SQRT((Datos!$E$19-Datos!$C$19)*(Datos!$D$19-Datos!$C$19)*F423),Datos!$E$19-SQRT((Datos!$E$19-Datos!$C$19)*(Datos!$E$19-Datos!$D$19)*(1-F423)))</f>
        <v>35442.964837977</v>
      </c>
      <c r="H423" s="24" t="n">
        <f aca="true">RAND()</f>
        <v>0.0718005295955097</v>
      </c>
      <c r="I423" s="25" t="n">
        <f aca="false">IF(H423&lt;=(Datos!$D$19-Datos!$C$19)/(Datos!$E$19-Datos!$C$19),Datos!$C$19+SQRT((Datos!$E$19-Datos!$C$19)*(Datos!$D$19-Datos!$C$19)*H423),Datos!$E$19-SQRT((Datos!$E$19-Datos!$C$19)*(Datos!$E$19-Datos!$D$19)*(1-H423)))</f>
        <v>33281.7799193923</v>
      </c>
      <c r="J423" s="24" t="n">
        <f aca="true">RAND()</f>
        <v>0.981689619607663</v>
      </c>
      <c r="K423" s="25" t="n">
        <f aca="false">IF(J423&lt;=(Datos!$D$19-Datos!$C$19)/(Datos!$E$19-Datos!$C$19),Datos!$C$19+SQRT((Datos!$E$19-Datos!$C$19)*(Datos!$D$19-Datos!$C$19)*J423),Datos!$E$19-SQRT((Datos!$E$19-Datos!$C$19)*(Datos!$E$19-Datos!$D$19)*(1-J423)))</f>
        <v>43828.1303274573</v>
      </c>
      <c r="L423" s="24" t="n">
        <f aca="true">RAND()</f>
        <v>0.253230813126427</v>
      </c>
      <c r="M423" s="25" t="n">
        <f aca="false">IF(L423&lt;=(Datos!$D$19-Datos!$C$19)/(Datos!$E$19-Datos!$C$19),Datos!$C$19+SQRT((Datos!$E$19-Datos!$C$19)*(Datos!$D$19-Datos!$C$19)*L423),Datos!$E$19-SQRT((Datos!$E$19-Datos!$C$19)*(Datos!$E$19-Datos!$D$19)*(1-L423)))</f>
        <v>36163.1665537258</v>
      </c>
      <c r="N423" s="24" t="n">
        <f aca="true">RAND()</f>
        <v>0.846269430271675</v>
      </c>
      <c r="O423" s="25" t="n">
        <f aca="false">IF(N423&lt;=(Datos!$D$19-Datos!$C$19)/(Datos!$E$19-Datos!$C$19),Datos!$C$19+SQRT((Datos!$E$19-Datos!$C$19)*(Datos!$D$19-Datos!$C$19)*N423),Datos!$E$19-SQRT((Datos!$E$19-Datos!$C$19)*(Datos!$E$19-Datos!$D$19)*(1-N423)))</f>
        <v>41604.4451514334</v>
      </c>
      <c r="P423" s="24" t="n">
        <f aca="true">RAND()</f>
        <v>0.686783409969013</v>
      </c>
      <c r="Q423" s="26" t="n">
        <f aca="false">IF(P423&lt;=(Datos!$D$23-Datos!$C$23)/(Datos!$E$23-Datos!$C$23),Datos!$C$23+SQRT((Datos!$E$23-Datos!$C$23)*(Datos!$D$23-Datos!$C$23)*P423),Datos!$E$23-SQRT((Datos!$E$23-Datos!$C$23)*(Datos!$E$23-Datos!$D$23)*(1-P423)))</f>
        <v>0.156255740439934</v>
      </c>
      <c r="R423" s="24" t="n">
        <f aca="true">RAND()</f>
        <v>0.667942893105013</v>
      </c>
      <c r="S423" s="26" t="n">
        <f aca="false">IF(R423&lt;=(Datos!$D$24-Datos!$C$24)/(Datos!$E$24-Datos!$C$24),Datos!$C$24+SQRT((Datos!$E$24-Datos!$C$24)*(Datos!$D$24-Datos!$C$24)*R423),Datos!$E$24-SQRT((Datos!$E$24-Datos!$C$24)*(Datos!$E$24-Datos!$D$24)*(1-R423)))</f>
        <v>0.155552039095029</v>
      </c>
      <c r="T423" s="24" t="n">
        <f aca="true">RAND()</f>
        <v>0.275613561816126</v>
      </c>
      <c r="U423" s="26" t="n">
        <f aca="false">IF(T423&lt;=(Datos!$D$25-Datos!$C$25)/(Datos!$E$25-Datos!$C$25),Datos!$C$25+SQRT((Datos!$E$25-Datos!$C$25)*(Datos!$D$25-Datos!$C$25)*T423),Datos!$E$25-SQRT((Datos!$E$25-Datos!$C$25)*(Datos!$E$25-Datos!$D$25)*(1-T423)))</f>
        <v>0.174058023190068</v>
      </c>
      <c r="V423" s="24" t="n">
        <f aca="true">RAND()</f>
        <v>0.418593270634492</v>
      </c>
      <c r="W423" s="26" t="n">
        <f aca="false">IF(V423&lt;=(Datos!$D$26-Datos!$C$26)/(Datos!$E$26-Datos!$C$26),Datos!$C$26+SQRT((Datos!$E$26-Datos!$C$26)*(Datos!$D$26-Datos!$C$26)*V423),Datos!$E$26-SQRT((Datos!$E$26-Datos!$C$26)*(Datos!$E$26-Datos!$D$26)*(1-V423)))</f>
        <v>0.20488987305738</v>
      </c>
      <c r="X423" s="24" t="n">
        <f aca="true">RAND()</f>
        <v>0.164409326427228</v>
      </c>
      <c r="Y423" s="26" t="n">
        <f aca="false">IF(X423&lt;=(Datos!$D$27-Datos!$C$27)/(Datos!$E$27-Datos!$C$27),Datos!$C$27+SQRT((Datos!$E$27-Datos!$C$27)*(Datos!$D$27-Datos!$C$27)*X423),Datos!$E$27-SQRT((Datos!$E$27-Datos!$C$27)*(Datos!$E$27-Datos!$D$27)*(1-X423)))</f>
        <v>0.211069057438659</v>
      </c>
      <c r="Z423" s="24" t="n">
        <f aca="false">(1+Q423)</f>
        <v>1.15625574043993</v>
      </c>
      <c r="AA423" s="24" t="n">
        <f aca="false">Z423*(1+S423)</f>
        <v>1.3361136785807</v>
      </c>
      <c r="AB423" s="24" t="n">
        <f aca="false">AA423*(1+U423)</f>
        <v>1.56867498423167</v>
      </c>
      <c r="AC423" s="24" t="n">
        <f aca="false">AB423*(1+W423)</f>
        <v>1.89008060261918</v>
      </c>
      <c r="AD423" s="24" t="n">
        <f aca="false">AC423*(1+Y423)</f>
        <v>2.2890181338971</v>
      </c>
      <c r="AE423" s="23" t="n">
        <f aca="false">E423*Q423</f>
        <v>4249.8449843273</v>
      </c>
      <c r="AF423" s="23" t="n">
        <f aca="false">AE423*(1+S423)</f>
        <v>4910.9170374772</v>
      </c>
      <c r="AG423" s="23" t="n">
        <f aca="false">AF423*(1+U423)</f>
        <v>5765.7015490709</v>
      </c>
      <c r="AH423" s="23" t="n">
        <f aca="false">AG423*(1+W423)</f>
        <v>6947.03540754678</v>
      </c>
      <c r="AI423" s="23" t="n">
        <f aca="false">AH423*(1+Y423)</f>
        <v>8413.33962301067</v>
      </c>
      <c r="AJ423" s="25" t="n">
        <f aca="false">G423*Z423</f>
        <v>40981.1315521216</v>
      </c>
      <c r="AK423" s="25" t="n">
        <f aca="false">I423*AA423</f>
        <v>44468.2413978125</v>
      </c>
      <c r="AL423" s="25" t="n">
        <f aca="false">K423*AB423</f>
        <v>68752.0916503275</v>
      </c>
      <c r="AM423" s="25" t="n">
        <f aca="false">M423*AC423</f>
        <v>68351.2996324838</v>
      </c>
      <c r="AN423" s="25" t="n">
        <f aca="false">O423*AD423</f>
        <v>95233.3294023583</v>
      </c>
      <c r="AO423" s="25" t="n">
        <f aca="false">C423/Datos!$D$8</f>
        <v>15080.5806179358</v>
      </c>
      <c r="AP423" s="25" t="n">
        <f aca="false">AJ423-AO423</f>
        <v>25900.5509341858</v>
      </c>
      <c r="AQ423" s="25" t="n">
        <f aca="false">AK423-AO423</f>
        <v>29387.6607798767</v>
      </c>
      <c r="AR423" s="25" t="n">
        <f aca="false">AL423-AO423</f>
        <v>53671.5110323917</v>
      </c>
      <c r="AS423" s="25" t="n">
        <f aca="false">AM423-AO423</f>
        <v>53270.719014548</v>
      </c>
      <c r="AT423" s="25" t="n">
        <f aca="false">AN423-AO423</f>
        <v>80152.7487844225</v>
      </c>
      <c r="AU423" s="25" t="n">
        <f aca="false">AP423*Datos!$D$6</f>
        <v>12950.2754670929</v>
      </c>
      <c r="AV423" s="25" t="n">
        <f aca="false">AQ423*Datos!$D$6</f>
        <v>14693.8303899383</v>
      </c>
      <c r="AW423" s="25" t="n">
        <f aca="false">AR423*Datos!$D$6</f>
        <v>26835.7555161959</v>
      </c>
      <c r="AX423" s="25" t="n">
        <f aca="false">AS423*Datos!$D$6</f>
        <v>26635.359507274</v>
      </c>
      <c r="AY423" s="25" t="n">
        <f aca="false">AT423*Datos!$D$6</f>
        <v>40076.3743922113</v>
      </c>
      <c r="AZ423" s="25" t="n">
        <f aca="false">AJ423-AU423-AE423</f>
        <v>23781.0111007014</v>
      </c>
      <c r="BA423" s="25" t="n">
        <f aca="false">AK423-AV423-AF423</f>
        <v>24863.4939703969</v>
      </c>
      <c r="BB423" s="25" t="n">
        <f aca="false">AL423-AW423-AG423</f>
        <v>36150.6345850608</v>
      </c>
      <c r="BC423" s="25" t="n">
        <f aca="false">AM423-AX423-AH423</f>
        <v>34768.904717663</v>
      </c>
      <c r="BD423" s="25" t="n">
        <f aca="false">AN423-AY423-AI423</f>
        <v>46743.6153871364</v>
      </c>
      <c r="BE423" s="25" t="n">
        <f aca="false">AZ423/Z423</f>
        <v>20567.2588415891</v>
      </c>
      <c r="BF423" s="25" t="n">
        <f aca="false">BA423/AA423</f>
        <v>18608.8162773758</v>
      </c>
      <c r="BG423" s="25" t="n">
        <f aca="false">BB423/AB423</f>
        <v>23045.3312180326</v>
      </c>
      <c r="BH423" s="25" t="n">
        <f aca="false">BC423/AC423</f>
        <v>18395.4613731721</v>
      </c>
      <c r="BI423" s="25" t="n">
        <f aca="false">BD423/AD423</f>
        <v>20420.814800429</v>
      </c>
      <c r="BJ423" s="25" t="n">
        <f aca="false">E423*AD423</f>
        <v>62256.7350677036</v>
      </c>
      <c r="BK423" s="25" t="n">
        <f aca="false">0.2*C423*AD423</f>
        <v>34519.7225041522</v>
      </c>
      <c r="BL423" s="25" t="n">
        <f aca="false">BJ423+BK423</f>
        <v>96776.4575718558</v>
      </c>
      <c r="BM423" s="25" t="n">
        <f aca="false">BK423*Datos!$D$6</f>
        <v>17259.8612520761</v>
      </c>
      <c r="BN423" s="25" t="n">
        <f aca="false">BL423-BM423</f>
        <v>79516.5963197797</v>
      </c>
      <c r="BO423" s="25" t="n">
        <f aca="false">BN423/AD423</f>
        <v>34738.2989860377</v>
      </c>
      <c r="BP423" s="25" t="n">
        <f aca="false">-(C423+E423)</f>
        <v>-102600.911766749</v>
      </c>
      <c r="BQ423" s="25" t="n">
        <f aca="false">BE423</f>
        <v>20567.2588415891</v>
      </c>
      <c r="BR423" s="25" t="n">
        <f aca="false">BF423</f>
        <v>18608.8162773758</v>
      </c>
      <c r="BS423" s="25" t="n">
        <f aca="false">BG423</f>
        <v>23045.3312180326</v>
      </c>
      <c r="BT423" s="25" t="n">
        <f aca="false">BH423</f>
        <v>18395.4613731721</v>
      </c>
      <c r="BU423" s="25" t="n">
        <f aca="false">BI423+BO423</f>
        <v>55159.1137864668</v>
      </c>
      <c r="BV423" s="27" t="n">
        <f aca="false">IFERROR(IRR(BP423:BU423,0.1),NA())*100</f>
        <v>8.55152091430455</v>
      </c>
    </row>
    <row r="424" customFormat="false" ht="15" hidden="false" customHeight="true" outlineLevel="0" collapsed="false">
      <c r="A424" s="23" t="n">
        <v>423</v>
      </c>
      <c r="B424" s="24" t="n">
        <f aca="true">RAND()</f>
        <v>0.522851880777583</v>
      </c>
      <c r="C424" s="25" t="n">
        <f aca="false">IF(B424&lt;=(Datos!$D$14-Datos!$C$14)/(Datos!$E$14-Datos!$C$14),Datos!$C$14+SQRT((Datos!$E$14-Datos!$C$14)*(Datos!$D$14-Datos!$C$14)*B424),Datos!$E$14-SQRT((Datos!$E$14-Datos!$C$14)*(Datos!$E$14-Datos!$D$14)*(1-B424)))</f>
        <v>76071.4032365686</v>
      </c>
      <c r="D424" s="24" t="n">
        <f aca="true">RAND()</f>
        <v>0.886701227295171</v>
      </c>
      <c r="E424" s="25" t="n">
        <f aca="false">IF(D424&lt;=(Datos!$D$15-Datos!$C$15)/(Datos!$E$15-Datos!$C$15),Datos!$C$15+SQRT((Datos!$E$15-Datos!$C$15)*(Datos!$D$15-Datos!$C$15)*D424),Datos!$E$15-SQRT((Datos!$E$15-Datos!$C$15)*(Datos!$E$15-Datos!$D$15)*(1-D424)))</f>
        <v>35877.5230860896</v>
      </c>
      <c r="F424" s="24" t="n">
        <f aca="true">RAND()</f>
        <v>0.123431323480587</v>
      </c>
      <c r="G424" s="25" t="n">
        <f aca="false">IF(F424&lt;=(Datos!$D$19-Datos!$C$19)/(Datos!$E$19-Datos!$C$19),Datos!$C$19+SQRT((Datos!$E$19-Datos!$C$19)*(Datos!$D$19-Datos!$C$19)*F424),Datos!$E$19-SQRT((Datos!$E$19-Datos!$C$19)*(Datos!$E$19-Datos!$D$19)*(1-F424)))</f>
        <v>34302.8709627513</v>
      </c>
      <c r="H424" s="24" t="n">
        <f aca="true">RAND()</f>
        <v>0.734528577745231</v>
      </c>
      <c r="I424" s="25" t="n">
        <f aca="false">IF(H424&lt;=(Datos!$D$19-Datos!$C$19)/(Datos!$E$19-Datos!$C$19),Datos!$C$19+SQRT((Datos!$E$19-Datos!$C$19)*(Datos!$D$19-Datos!$C$19)*H424),Datos!$E$19-SQRT((Datos!$E$19-Datos!$C$19)*(Datos!$E$19-Datos!$D$19)*(1-H424)))</f>
        <v>40537.8977298691</v>
      </c>
      <c r="J424" s="24" t="n">
        <f aca="true">RAND()</f>
        <v>0.0749139393711649</v>
      </c>
      <c r="K424" s="25" t="n">
        <f aca="false">IF(J424&lt;=(Datos!$D$19-Datos!$C$19)/(Datos!$E$19-Datos!$C$19),Datos!$C$19+SQRT((Datos!$E$19-Datos!$C$19)*(Datos!$D$19-Datos!$C$19)*J424),Datos!$E$19-SQRT((Datos!$E$19-Datos!$C$19)*(Datos!$E$19-Datos!$D$19)*(1-J424)))</f>
        <v>33352.1770397273</v>
      </c>
      <c r="L424" s="24" t="n">
        <f aca="true">RAND()</f>
        <v>0.939750654892358</v>
      </c>
      <c r="M424" s="25" t="n">
        <f aca="false">IF(L424&lt;=(Datos!$D$19-Datos!$C$19)/(Datos!$E$19-Datos!$C$19),Datos!$C$19+SQRT((Datos!$E$19-Datos!$C$19)*(Datos!$D$19-Datos!$C$19)*L424),Datos!$E$19-SQRT((Datos!$E$19-Datos!$C$19)*(Datos!$E$19-Datos!$D$19)*(1-L424)))</f>
        <v>42874.2763860104</v>
      </c>
      <c r="N424" s="24" t="n">
        <f aca="true">RAND()</f>
        <v>0.0122335933559828</v>
      </c>
      <c r="O424" s="25" t="n">
        <f aca="false">IF(N424&lt;=(Datos!$D$19-Datos!$C$19)/(Datos!$E$19-Datos!$C$19),Datos!$C$19+SQRT((Datos!$E$19-Datos!$C$19)*(Datos!$D$19-Datos!$C$19)*N424),Datos!$E$19-SQRT((Datos!$E$19-Datos!$C$19)*(Datos!$E$19-Datos!$D$19)*(1-N424)))</f>
        <v>31354.6361147546</v>
      </c>
      <c r="P424" s="24" t="n">
        <f aca="true">RAND()</f>
        <v>0.262302643731948</v>
      </c>
      <c r="Q424" s="26" t="n">
        <f aca="false">IF(P424&lt;=(Datos!$D$23-Datos!$C$23)/(Datos!$E$23-Datos!$C$23),Datos!$C$23+SQRT((Datos!$E$23-Datos!$C$23)*(Datos!$D$23-Datos!$C$23)*P424),Datos!$E$23-SQRT((Datos!$E$23-Datos!$C$23)*(Datos!$E$23-Datos!$D$23)*(1-P424)))</f>
        <v>0.141728892257027</v>
      </c>
      <c r="R424" s="24" t="n">
        <f aca="true">RAND()</f>
        <v>0.496764045136979</v>
      </c>
      <c r="S424" s="26" t="n">
        <f aca="false">IF(R424&lt;=(Datos!$D$24-Datos!$C$24)/(Datos!$E$24-Datos!$C$24),Datos!$C$24+SQRT((Datos!$E$24-Datos!$C$24)*(Datos!$D$24-Datos!$C$24)*R424),Datos!$E$24-SQRT((Datos!$E$24-Datos!$C$24)*(Datos!$E$24-Datos!$D$24)*(1-R424)))</f>
        <v>0.149902763772711</v>
      </c>
      <c r="T424" s="24" t="n">
        <f aca="true">RAND()</f>
        <v>0.486865088147537</v>
      </c>
      <c r="U424" s="26" t="n">
        <f aca="false">IF(T424&lt;=(Datos!$D$25-Datos!$C$25)/(Datos!$E$25-Datos!$C$25),Datos!$C$25+SQRT((Datos!$E$25-Datos!$C$25)*(Datos!$D$25-Datos!$C$25)*T424),Datos!$E$25-SQRT((Datos!$E$25-Datos!$C$25)*(Datos!$E$25-Datos!$D$25)*(1-T424)))</f>
        <v>0.182095148685335</v>
      </c>
      <c r="V424" s="24" t="n">
        <f aca="true">RAND()</f>
        <v>0.386555144066894</v>
      </c>
      <c r="W424" s="26" t="n">
        <f aca="false">IF(V424&lt;=(Datos!$D$26-Datos!$C$26)/(Datos!$E$26-Datos!$C$26),Datos!$C$26+SQRT((Datos!$E$26-Datos!$C$26)*(Datos!$D$26-Datos!$C$26)*V424),Datos!$E$26-SQRT((Datos!$E$26-Datos!$C$26)*(Datos!$E$26-Datos!$D$26)*(1-V424)))</f>
        <v>0.203663653620879</v>
      </c>
      <c r="X424" s="24" t="n">
        <f aca="true">RAND()</f>
        <v>0.257858101498818</v>
      </c>
      <c r="Y424" s="26" t="n">
        <f aca="false">IF(X424&lt;=(Datos!$D$27-Datos!$C$27)/(Datos!$E$27-Datos!$C$27),Datos!$C$27+SQRT((Datos!$E$27-Datos!$C$27)*(Datos!$D$27-Datos!$C$27)*X424),Datos!$E$27-SQRT((Datos!$E$27-Datos!$C$27)*(Datos!$E$27-Datos!$D$27)*(1-X424)))</f>
        <v>0.216385921891168</v>
      </c>
      <c r="Z424" s="24" t="n">
        <f aca="false">(1+Q424)</f>
        <v>1.14172889225703</v>
      </c>
      <c r="AA424" s="24" t="n">
        <f aca="false">Z424*(1+S424)</f>
        <v>1.31287720868551</v>
      </c>
      <c r="AB424" s="24" t="n">
        <f aca="false">AA424*(1+U424)</f>
        <v>1.55194577920669</v>
      </c>
      <c r="AC424" s="24" t="n">
        <f aca="false">AB424*(1+W424)</f>
        <v>1.86802072682142</v>
      </c>
      <c r="AD424" s="24" t="n">
        <f aca="false">AC424*(1+Y424)</f>
        <v>2.27223411390649</v>
      </c>
      <c r="AE424" s="23" t="n">
        <f aca="false">E424*Q424</f>
        <v>5084.8816039174</v>
      </c>
      <c r="AF424" s="23" t="n">
        <f aca="false">AE424*(1+S424)</f>
        <v>5847.11940980164</v>
      </c>
      <c r="AG424" s="23" t="n">
        <f aca="false">AF424*(1+U424)</f>
        <v>6911.85148811038</v>
      </c>
      <c r="AH424" s="23" t="n">
        <f aca="false">AG424*(1+W424)</f>
        <v>8319.54441546384</v>
      </c>
      <c r="AI424" s="23" t="n">
        <f aca="false">AH424*(1+Y424)</f>
        <v>10119.7767035185</v>
      </c>
      <c r="AJ424" s="25" t="n">
        <f aca="false">G424*Z424</f>
        <v>39164.5788655378</v>
      </c>
      <c r="AK424" s="25" t="n">
        <f aca="false">I424*AA424</f>
        <v>53221.2820175692</v>
      </c>
      <c r="AL424" s="25" t="n">
        <f aca="false">K424*AB424</f>
        <v>51760.7703841589</v>
      </c>
      <c r="AM424" s="25" t="n">
        <f aca="false">M424*AC424</f>
        <v>80090.0369365376</v>
      </c>
      <c r="AN424" s="25" t="n">
        <f aca="false">O424*AD424</f>
        <v>71245.0738090697</v>
      </c>
      <c r="AO424" s="25" t="n">
        <f aca="false">C424/Datos!$D$8</f>
        <v>15214.2806473137</v>
      </c>
      <c r="AP424" s="25" t="n">
        <f aca="false">AJ424-AO424</f>
        <v>23950.298218224</v>
      </c>
      <c r="AQ424" s="25" t="n">
        <f aca="false">AK424-AO424</f>
        <v>38007.0013702555</v>
      </c>
      <c r="AR424" s="25" t="n">
        <f aca="false">AL424-AO424</f>
        <v>36546.4897368452</v>
      </c>
      <c r="AS424" s="25" t="n">
        <f aca="false">AM424-AO424</f>
        <v>64875.7562892239</v>
      </c>
      <c r="AT424" s="25" t="n">
        <f aca="false">AN424-AO424</f>
        <v>56030.793161756</v>
      </c>
      <c r="AU424" s="25" t="n">
        <f aca="false">AP424*Datos!$D$6</f>
        <v>11975.149109112</v>
      </c>
      <c r="AV424" s="25" t="n">
        <f aca="false">AQ424*Datos!$D$6</f>
        <v>19003.5006851278</v>
      </c>
      <c r="AW424" s="25" t="n">
        <f aca="false">AR424*Datos!$D$6</f>
        <v>18273.2448684226</v>
      </c>
      <c r="AX424" s="25" t="n">
        <f aca="false">AS424*Datos!$D$6</f>
        <v>32437.878144612</v>
      </c>
      <c r="AY424" s="25" t="n">
        <f aca="false">AT424*Datos!$D$6</f>
        <v>28015.396580878</v>
      </c>
      <c r="AZ424" s="25" t="n">
        <f aca="false">AJ424-AU424-AE424</f>
        <v>22104.5481525083</v>
      </c>
      <c r="BA424" s="25" t="n">
        <f aca="false">AK424-AV424-AF424</f>
        <v>28370.6619226398</v>
      </c>
      <c r="BB424" s="25" t="n">
        <f aca="false">AL424-AW424-AG424</f>
        <v>26575.6740276259</v>
      </c>
      <c r="BC424" s="25" t="n">
        <f aca="false">AM424-AX424-AH424</f>
        <v>39332.6143764618</v>
      </c>
      <c r="BD424" s="25" t="n">
        <f aca="false">AN424-AY424-AI424</f>
        <v>33109.9005246732</v>
      </c>
      <c r="BE424" s="25" t="n">
        <f aca="false">AZ424/Z424</f>
        <v>19360.5927838184</v>
      </c>
      <c r="BF424" s="25" t="n">
        <f aca="false">BA424/AA424</f>
        <v>21609.5319005845</v>
      </c>
      <c r="BG424" s="25" t="n">
        <f aca="false">BB424/AB424</f>
        <v>17124.0995553406</v>
      </c>
      <c r="BH424" s="25" t="n">
        <f aca="false">BC424/AC424</f>
        <v>21055.769784412</v>
      </c>
      <c r="BI424" s="25" t="n">
        <f aca="false">BD424/AD424</f>
        <v>14571.5181028375</v>
      </c>
      <c r="BJ424" s="25" t="n">
        <f aca="false">E424*AD424</f>
        <v>81522.1318786803</v>
      </c>
      <c r="BK424" s="25" t="n">
        <f aca="false">0.2*C424*AD424</f>
        <v>34570.4075053735</v>
      </c>
      <c r="BL424" s="25" t="n">
        <f aca="false">BJ424+BK424</f>
        <v>116092.539384054</v>
      </c>
      <c r="BM424" s="25" t="n">
        <f aca="false">BK424*Datos!$D$6</f>
        <v>17285.2037526867</v>
      </c>
      <c r="BN424" s="25" t="n">
        <f aca="false">BL424-BM424</f>
        <v>98807.335631367</v>
      </c>
      <c r="BO424" s="25" t="n">
        <f aca="false">BN424/AD424</f>
        <v>43484.6634097464</v>
      </c>
      <c r="BP424" s="25" t="n">
        <f aca="false">-(C424+E424)</f>
        <v>-111948.926322658</v>
      </c>
      <c r="BQ424" s="25" t="n">
        <f aca="false">BE424</f>
        <v>19360.5927838184</v>
      </c>
      <c r="BR424" s="25" t="n">
        <f aca="false">BF424</f>
        <v>21609.5319005845</v>
      </c>
      <c r="BS424" s="25" t="n">
        <f aca="false">BG424</f>
        <v>17124.0995553406</v>
      </c>
      <c r="BT424" s="25" t="n">
        <f aca="false">BH424</f>
        <v>21055.769784412</v>
      </c>
      <c r="BU424" s="25" t="n">
        <f aca="false">BI424+BO424</f>
        <v>58056.1815125839</v>
      </c>
      <c r="BV424" s="27" t="n">
        <f aca="false">IFERROR(IRR(BP424:BU424,0.1),NA())*100</f>
        <v>5.99641043696273</v>
      </c>
    </row>
    <row r="425" customFormat="false" ht="15" hidden="false" customHeight="true" outlineLevel="0" collapsed="false">
      <c r="A425" s="23" t="n">
        <v>424</v>
      </c>
      <c r="B425" s="24" t="n">
        <f aca="true">RAND()</f>
        <v>0.246930600791928</v>
      </c>
      <c r="C425" s="25" t="n">
        <f aca="false">IF(B425&lt;=(Datos!$D$14-Datos!$C$14)/(Datos!$E$14-Datos!$C$14),Datos!$C$14+SQRT((Datos!$E$14-Datos!$C$14)*(Datos!$D$14-Datos!$C$14)*B425),Datos!$E$14-SQRT((Datos!$E$14-Datos!$C$14)*(Datos!$E$14-Datos!$D$14)*(1-B425)))</f>
        <v>69938.4224259573</v>
      </c>
      <c r="D425" s="24" t="n">
        <f aca="true">RAND()</f>
        <v>0.527577933022593</v>
      </c>
      <c r="E425" s="25" t="n">
        <f aca="false">IF(D425&lt;=(Datos!$D$15-Datos!$C$15)/(Datos!$E$15-Datos!$C$15),Datos!$C$15+SQRT((Datos!$E$15-Datos!$C$15)*(Datos!$D$15-Datos!$C$15)*D425),Datos!$E$15-SQRT((Datos!$E$15-Datos!$C$15)*(Datos!$E$15-Datos!$D$15)*(1-D425)))</f>
        <v>31581.9651909361</v>
      </c>
      <c r="F425" s="24" t="n">
        <f aca="true">RAND()</f>
        <v>0.794384543235338</v>
      </c>
      <c r="G425" s="25" t="n">
        <f aca="false">IF(F425&lt;=(Datos!$D$19-Datos!$C$19)/(Datos!$E$19-Datos!$C$19),Datos!$C$19+SQRT((Datos!$E$19-Datos!$C$19)*(Datos!$D$19-Datos!$C$19)*F425),Datos!$E$19-SQRT((Datos!$E$19-Datos!$C$19)*(Datos!$E$19-Datos!$D$19)*(1-F425)))</f>
        <v>41073.0216123144</v>
      </c>
      <c r="H425" s="24" t="n">
        <f aca="true">RAND()</f>
        <v>0.506701159101599</v>
      </c>
      <c r="I425" s="25" t="n">
        <f aca="false">IF(H425&lt;=(Datos!$D$19-Datos!$C$19)/(Datos!$E$19-Datos!$C$19),Datos!$C$19+SQRT((Datos!$E$19-Datos!$C$19)*(Datos!$D$19-Datos!$C$19)*H425),Datos!$E$19-SQRT((Datos!$E$19-Datos!$C$19)*(Datos!$E$19-Datos!$D$19)*(1-H425)))</f>
        <v>38718.0946235539</v>
      </c>
      <c r="J425" s="24" t="n">
        <f aca="true">RAND()</f>
        <v>0.499155913130393</v>
      </c>
      <c r="K425" s="25" t="n">
        <f aca="false">IF(J425&lt;=(Datos!$D$19-Datos!$C$19)/(Datos!$E$19-Datos!$C$19),Datos!$C$19+SQRT((Datos!$E$19-Datos!$C$19)*(Datos!$D$19-Datos!$C$19)*J425),Datos!$E$19-SQRT((Datos!$E$19-Datos!$C$19)*(Datos!$E$19-Datos!$D$19)*(1-J425)))</f>
        <v>38652.9409433764</v>
      </c>
      <c r="L425" s="24" t="n">
        <f aca="true">RAND()</f>
        <v>0.186992668372347</v>
      </c>
      <c r="M425" s="25" t="n">
        <f aca="false">IF(L425&lt;=(Datos!$D$19-Datos!$C$19)/(Datos!$E$19-Datos!$C$19),Datos!$C$19+SQRT((Datos!$E$19-Datos!$C$19)*(Datos!$D$19-Datos!$C$19)*L425),Datos!$E$19-SQRT((Datos!$E$19-Datos!$C$19)*(Datos!$E$19-Datos!$D$19)*(1-L425)))</f>
        <v>35296.1212463323</v>
      </c>
      <c r="N425" s="24" t="n">
        <f aca="true">RAND()</f>
        <v>0.302692111216095</v>
      </c>
      <c r="O425" s="25" t="n">
        <f aca="false">IF(N425&lt;=(Datos!$D$19-Datos!$C$19)/(Datos!$E$19-Datos!$C$19),Datos!$C$19+SQRT((Datos!$E$19-Datos!$C$19)*(Datos!$D$19-Datos!$C$19)*N425),Datos!$E$19-SQRT((Datos!$E$19-Datos!$C$19)*(Datos!$E$19-Datos!$D$19)*(1-N425)))</f>
        <v>36738.2354279451</v>
      </c>
      <c r="P425" s="24" t="n">
        <f aca="true">RAND()</f>
        <v>0.516998334740725</v>
      </c>
      <c r="Q425" s="26" t="n">
        <f aca="false">IF(P425&lt;=(Datos!$D$23-Datos!$C$23)/(Datos!$E$23-Datos!$C$23),Datos!$C$23+SQRT((Datos!$E$23-Datos!$C$23)*(Datos!$D$23-Datos!$C$23)*P425),Datos!$E$23-SQRT((Datos!$E$23-Datos!$C$23)*(Datos!$E$23-Datos!$D$23)*(1-P425)))</f>
        <v>0.150514359469961</v>
      </c>
      <c r="R425" s="24" t="n">
        <f aca="true">RAND()</f>
        <v>0.478741555773136</v>
      </c>
      <c r="S425" s="26" t="n">
        <f aca="false">IF(R425&lt;=(Datos!$D$24-Datos!$C$24)/(Datos!$E$24-Datos!$C$24),Datos!$C$24+SQRT((Datos!$E$24-Datos!$C$24)*(Datos!$D$24-Datos!$C$24)*R425),Datos!$E$24-SQRT((Datos!$E$24-Datos!$C$24)*(Datos!$E$24-Datos!$D$24)*(1-R425)))</f>
        <v>0.149355319797128</v>
      </c>
      <c r="T425" s="24" t="n">
        <f aca="true">RAND()</f>
        <v>0.975432977776347</v>
      </c>
      <c r="U425" s="26" t="n">
        <f aca="false">IF(T425&lt;=(Datos!$D$25-Datos!$C$25)/(Datos!$E$25-Datos!$C$25),Datos!$C$25+SQRT((Datos!$E$25-Datos!$C$25)*(Datos!$D$25-Datos!$C$25)*T425),Datos!$E$25-SQRT((Datos!$E$25-Datos!$C$25)*(Datos!$E$25-Datos!$D$25)*(1-T425)))</f>
        <v>0.21170616721737</v>
      </c>
      <c r="V425" s="24" t="n">
        <f aca="true">RAND()</f>
        <v>0.83161145584674</v>
      </c>
      <c r="W425" s="26" t="n">
        <f aca="false">IF(V425&lt;=(Datos!$D$26-Datos!$C$26)/(Datos!$E$26-Datos!$C$26),Datos!$C$26+SQRT((Datos!$E$26-Datos!$C$26)*(Datos!$D$26-Datos!$C$26)*V425),Datos!$E$26-SQRT((Datos!$E$26-Datos!$C$26)*(Datos!$E$26-Datos!$D$26)*(1-V425)))</f>
        <v>0.225723264129286</v>
      </c>
      <c r="X425" s="24" t="n">
        <f aca="true">RAND()</f>
        <v>0.99456938731532</v>
      </c>
      <c r="Y425" s="26" t="n">
        <f aca="false">IF(X425&lt;=(Datos!$D$27-Datos!$C$27)/(Datos!$E$27-Datos!$C$27),Datos!$C$27+SQRT((Datos!$E$27-Datos!$C$27)*(Datos!$D$27-Datos!$C$27)*X425),Datos!$E$27-SQRT((Datos!$E$27-Datos!$C$27)*(Datos!$E$27-Datos!$D$27)*(1-X425)))</f>
        <v>0.274584715289362</v>
      </c>
      <c r="Z425" s="24" t="n">
        <f aca="false">(1+Q425)</f>
        <v>1.15051435946996</v>
      </c>
      <c r="AA425" s="24" t="n">
        <f aca="false">Z425*(1+S425)</f>
        <v>1.32234979955978</v>
      </c>
      <c r="AB425" s="24" t="n">
        <f aca="false">AA425*(1+U425)</f>
        <v>1.60229940734524</v>
      </c>
      <c r="AC425" s="24" t="n">
        <f aca="false">AB425*(1+W425)</f>
        <v>1.96397565968363</v>
      </c>
      <c r="AD425" s="24" t="n">
        <f aca="false">AC425*(1+Y425)</f>
        <v>2.5032533570331</v>
      </c>
      <c r="AE425" s="23" t="n">
        <f aca="false">E425*Q425</f>
        <v>4753.53926151635</v>
      </c>
      <c r="AF425" s="23" t="n">
        <f aca="false">AE425*(1+S425)</f>
        <v>5463.50563808832</v>
      </c>
      <c r="AG425" s="23" t="n">
        <f aca="false">AF425*(1+U425)</f>
        <v>6620.16347629849</v>
      </c>
      <c r="AH425" s="23" t="n">
        <f aca="false">AG425*(1+W425)</f>
        <v>8114.48838523807</v>
      </c>
      <c r="AI425" s="23" t="n">
        <f aca="false">AH425*(1+Y425)</f>
        <v>10342.6028682175</v>
      </c>
      <c r="AJ425" s="25" t="n">
        <f aca="false">G425*Z425</f>
        <v>47255.1011517878</v>
      </c>
      <c r="AK425" s="25" t="n">
        <f aca="false">I425*AA425</f>
        <v>51198.8646647933</v>
      </c>
      <c r="AL425" s="25" t="n">
        <f aca="false">K425*AB425</f>
        <v>61933.5843657227</v>
      </c>
      <c r="AM425" s="25" t="n">
        <f aca="false">M425*AC425</f>
        <v>69320.7230090389</v>
      </c>
      <c r="AN425" s="25" t="n">
        <f aca="false">O425*AD425</f>
        <v>91965.1111664759</v>
      </c>
      <c r="AO425" s="25" t="n">
        <f aca="false">C425/Datos!$D$8</f>
        <v>13987.6844851915</v>
      </c>
      <c r="AP425" s="25" t="n">
        <f aca="false">AJ425-AO425</f>
        <v>33267.4166665963</v>
      </c>
      <c r="AQ425" s="25" t="n">
        <f aca="false">AK425-AO425</f>
        <v>37211.1801796018</v>
      </c>
      <c r="AR425" s="25" t="n">
        <f aca="false">AL425-AO425</f>
        <v>47945.8998805312</v>
      </c>
      <c r="AS425" s="25" t="n">
        <f aca="false">AM425-AO425</f>
        <v>55333.0385238475</v>
      </c>
      <c r="AT425" s="25" t="n">
        <f aca="false">AN425-AO425</f>
        <v>77977.4266812844</v>
      </c>
      <c r="AU425" s="25" t="n">
        <f aca="false">AP425*Datos!$D$6</f>
        <v>16633.7083332982</v>
      </c>
      <c r="AV425" s="25" t="n">
        <f aca="false">AQ425*Datos!$D$6</f>
        <v>18605.5900898009</v>
      </c>
      <c r="AW425" s="25" t="n">
        <f aca="false">AR425*Datos!$D$6</f>
        <v>23972.9499402656</v>
      </c>
      <c r="AX425" s="25" t="n">
        <f aca="false">AS425*Datos!$D$6</f>
        <v>27666.5192619237</v>
      </c>
      <c r="AY425" s="25" t="n">
        <f aca="false">AT425*Datos!$D$6</f>
        <v>38988.7133406422</v>
      </c>
      <c r="AZ425" s="25" t="n">
        <f aca="false">AJ425-AU425-AE425</f>
        <v>25867.8535569733</v>
      </c>
      <c r="BA425" s="25" t="n">
        <f aca="false">AK425-AV425-AF425</f>
        <v>27129.7689369041</v>
      </c>
      <c r="BB425" s="25" t="n">
        <f aca="false">AL425-AW425-AG425</f>
        <v>31340.4709491586</v>
      </c>
      <c r="BC425" s="25" t="n">
        <f aca="false">AM425-AX425-AH425</f>
        <v>33539.7153618771</v>
      </c>
      <c r="BD425" s="25" t="n">
        <f aca="false">AN425-AY425-AI425</f>
        <v>42633.7949576162</v>
      </c>
      <c r="BE425" s="25" t="n">
        <f aca="false">AZ425/Z425</f>
        <v>22483.7294241947</v>
      </c>
      <c r="BF425" s="25" t="n">
        <f aca="false">BA425/AA425</f>
        <v>20516.3330806536</v>
      </c>
      <c r="BG425" s="25" t="n">
        <f aca="false">BB425/AB425</f>
        <v>19559.6845417828</v>
      </c>
      <c r="BH425" s="25" t="n">
        <f aca="false">BC425/AC425</f>
        <v>17077.4597925923</v>
      </c>
      <c r="BI425" s="25" t="n">
        <f aca="false">BD425/AD425</f>
        <v>17031.3543524602</v>
      </c>
      <c r="BJ425" s="25" t="n">
        <f aca="false">E425*AD425</f>
        <v>79057.6603859134</v>
      </c>
      <c r="BK425" s="25" t="n">
        <f aca="false">0.2*C425*AD425</f>
        <v>35014.7181446753</v>
      </c>
      <c r="BL425" s="25" t="n">
        <f aca="false">BJ425+BK425</f>
        <v>114072.378530589</v>
      </c>
      <c r="BM425" s="25" t="n">
        <f aca="false">BK425*Datos!$D$6</f>
        <v>17507.3590723377</v>
      </c>
      <c r="BN425" s="25" t="n">
        <f aca="false">BL425-BM425</f>
        <v>96565.019458251</v>
      </c>
      <c r="BO425" s="25" t="n">
        <f aca="false">BN425/AD425</f>
        <v>38575.8074335319</v>
      </c>
      <c r="BP425" s="25" t="n">
        <f aca="false">-(C425+E425)</f>
        <v>-101520.387616893</v>
      </c>
      <c r="BQ425" s="25" t="n">
        <f aca="false">BE425</f>
        <v>22483.7294241947</v>
      </c>
      <c r="BR425" s="25" t="n">
        <f aca="false">BF425</f>
        <v>20516.3330806536</v>
      </c>
      <c r="BS425" s="25" t="n">
        <f aca="false">BG425</f>
        <v>19559.6845417828</v>
      </c>
      <c r="BT425" s="25" t="n">
        <f aca="false">BH425</f>
        <v>17077.4597925923</v>
      </c>
      <c r="BU425" s="25" t="n">
        <f aca="false">BI425+BO425</f>
        <v>55607.161785992</v>
      </c>
      <c r="BV425" s="27" t="n">
        <f aca="false">IFERROR(IRR(BP425:BU425,0.1),NA())*100</f>
        <v>8.90682828590105</v>
      </c>
    </row>
    <row r="426" customFormat="false" ht="15" hidden="false" customHeight="true" outlineLevel="0" collapsed="false">
      <c r="A426" s="23" t="n">
        <v>425</v>
      </c>
      <c r="B426" s="24" t="n">
        <f aca="true">RAND()</f>
        <v>0.408192276670636</v>
      </c>
      <c r="C426" s="25" t="n">
        <f aca="false">IF(B426&lt;=(Datos!$D$14-Datos!$C$14)/(Datos!$E$14-Datos!$C$14),Datos!$C$14+SQRT((Datos!$E$14-Datos!$C$14)*(Datos!$D$14-Datos!$C$14)*B426),Datos!$E$14-SQRT((Datos!$E$14-Datos!$C$14)*(Datos!$E$14-Datos!$D$14)*(1-B426)))</f>
        <v>73350.9987430066</v>
      </c>
      <c r="D426" s="24" t="n">
        <f aca="true">RAND()</f>
        <v>0.0908038802312991</v>
      </c>
      <c r="E426" s="25" t="n">
        <f aca="false">IF(D426&lt;=(Datos!$D$15-Datos!$C$15)/(Datos!$E$15-Datos!$C$15),Datos!$C$15+SQRT((Datos!$E$15-Datos!$C$15)*(Datos!$D$15-Datos!$C$15)*D426),Datos!$E$15-SQRT((Datos!$E$15-Datos!$C$15)*(Datos!$E$15-Datos!$D$15)*(1-D426)))</f>
        <v>27609.6534285892</v>
      </c>
      <c r="F426" s="24" t="n">
        <f aca="true">RAND()</f>
        <v>0.899999440803042</v>
      </c>
      <c r="G426" s="25" t="n">
        <f aca="false">IF(F426&lt;=(Datos!$D$19-Datos!$C$19)/(Datos!$E$19-Datos!$C$19),Datos!$C$19+SQRT((Datos!$E$19-Datos!$C$19)*(Datos!$D$19-Datos!$C$19)*F426),Datos!$E$19-SQRT((Datos!$E$19-Datos!$C$19)*(Datos!$E$19-Datos!$D$19)*(1-F426)))</f>
        <v>42261.3795553652</v>
      </c>
      <c r="H426" s="24" t="n">
        <f aca="true">RAND()</f>
        <v>0.966491539362269</v>
      </c>
      <c r="I426" s="25" t="n">
        <f aca="false">IF(H426&lt;=(Datos!$D$19-Datos!$C$19)/(Datos!$E$19-Datos!$C$19),Datos!$C$19+SQRT((Datos!$E$19-Datos!$C$19)*(Datos!$D$19-Datos!$C$19)*H426),Datos!$E$19-SQRT((Datos!$E$19-Datos!$C$19)*(Datos!$E$19-Datos!$D$19)*(1-H426)))</f>
        <v>43414.7131023598</v>
      </c>
      <c r="J426" s="24" t="n">
        <f aca="true">RAND()</f>
        <v>0.403754317228601</v>
      </c>
      <c r="K426" s="25" t="n">
        <f aca="false">IF(J426&lt;=(Datos!$D$19-Datos!$C$19)/(Datos!$E$19-Datos!$C$19),Datos!$C$19+SQRT((Datos!$E$19-Datos!$C$19)*(Datos!$D$19-Datos!$C$19)*J426),Datos!$E$19-SQRT((Datos!$E$19-Datos!$C$19)*(Datos!$E$19-Datos!$D$19)*(1-J426)))</f>
        <v>37782.2328148347</v>
      </c>
      <c r="L426" s="24" t="n">
        <f aca="true">RAND()</f>
        <v>0.679733087618514</v>
      </c>
      <c r="M426" s="25" t="n">
        <f aca="false">IF(L426&lt;=(Datos!$D$19-Datos!$C$19)/(Datos!$E$19-Datos!$C$19),Datos!$C$19+SQRT((Datos!$E$19-Datos!$C$19)*(Datos!$D$19-Datos!$C$19)*L426),Datos!$E$19-SQRT((Datos!$E$19-Datos!$C$19)*(Datos!$E$19-Datos!$D$19)*(1-L426)))</f>
        <v>40098.9778179841</v>
      </c>
      <c r="N426" s="24" t="n">
        <f aca="true">RAND()</f>
        <v>0.379996232674752</v>
      </c>
      <c r="O426" s="25" t="n">
        <f aca="false">IF(N426&lt;=(Datos!$D$19-Datos!$C$19)/(Datos!$E$19-Datos!$C$19),Datos!$C$19+SQRT((Datos!$E$19-Datos!$C$19)*(Datos!$D$19-Datos!$C$19)*N426),Datos!$E$19-SQRT((Datos!$E$19-Datos!$C$19)*(Datos!$E$19-Datos!$D$19)*(1-N426)))</f>
        <v>37549.7970105966</v>
      </c>
      <c r="P426" s="24" t="n">
        <f aca="true">RAND()</f>
        <v>0.617955916153361</v>
      </c>
      <c r="Q426" s="26" t="n">
        <f aca="false">IF(P426&lt;=(Datos!$D$23-Datos!$C$23)/(Datos!$E$23-Datos!$C$23),Datos!$C$23+SQRT((Datos!$E$23-Datos!$C$23)*(Datos!$D$23-Datos!$C$23)*P426),Datos!$E$23-SQRT((Datos!$E$23-Datos!$C$23)*(Datos!$E$23-Datos!$D$23)*(1-P426)))</f>
        <v>0.153776358930844</v>
      </c>
      <c r="R426" s="24" t="n">
        <f aca="true">RAND()</f>
        <v>0.637654740066354</v>
      </c>
      <c r="S426" s="26" t="n">
        <f aca="false">IF(R426&lt;=(Datos!$D$24-Datos!$C$24)/(Datos!$E$24-Datos!$C$24),Datos!$C$24+SQRT((Datos!$E$24-Datos!$C$24)*(Datos!$D$24-Datos!$C$24)*R426),Datos!$E$24-SQRT((Datos!$E$24-Datos!$C$24)*(Datos!$E$24-Datos!$D$24)*(1-R426)))</f>
        <v>0.1544613730228</v>
      </c>
      <c r="T426" s="24" t="n">
        <f aca="true">RAND()</f>
        <v>0.799531445849112</v>
      </c>
      <c r="U426" s="26" t="n">
        <f aca="false">IF(T426&lt;=(Datos!$D$25-Datos!$C$25)/(Datos!$E$25-Datos!$C$25),Datos!$C$25+SQRT((Datos!$E$25-Datos!$C$25)*(Datos!$D$25-Datos!$C$25)*T426),Datos!$E$25-SQRT((Datos!$E$25-Datos!$C$25)*(Datos!$E$25-Datos!$D$25)*(1-T426)))</f>
        <v>0.196307977046641</v>
      </c>
      <c r="V426" s="24" t="n">
        <f aca="true">RAND()</f>
        <v>0.42332749299744</v>
      </c>
      <c r="W426" s="26" t="n">
        <f aca="false">IF(V426&lt;=(Datos!$D$26-Datos!$C$26)/(Datos!$E$26-Datos!$C$26),Datos!$C$26+SQRT((Datos!$E$26-Datos!$C$26)*(Datos!$D$26-Datos!$C$26)*V426),Datos!$E$26-SQRT((Datos!$E$26-Datos!$C$26)*(Datos!$E$26-Datos!$D$26)*(1-V426)))</f>
        <v>0.205073907642563</v>
      </c>
      <c r="X426" s="24" t="n">
        <f aca="true">RAND()</f>
        <v>0.2689861412351</v>
      </c>
      <c r="Y426" s="26" t="n">
        <f aca="false">IF(X426&lt;=(Datos!$D$27-Datos!$C$27)/(Datos!$E$27-Datos!$C$27),Datos!$C$27+SQRT((Datos!$E$27-Datos!$C$27)*(Datos!$D$27-Datos!$C$27)*X426),Datos!$E$27-SQRT((Datos!$E$27-Datos!$C$27)*(Datos!$E$27-Datos!$D$27)*(1-X426)))</f>
        <v>0.21694925938379</v>
      </c>
      <c r="Z426" s="24" t="n">
        <f aca="false">(1+Q426)</f>
        <v>1.15377635893084</v>
      </c>
      <c r="AA426" s="24" t="n">
        <f aca="false">Z426*(1+S426)</f>
        <v>1.33199023949255</v>
      </c>
      <c r="AB426" s="24" t="n">
        <f aca="false">AA426*(1+U426)</f>
        <v>1.5934705488532</v>
      </c>
      <c r="AC426" s="24" t="n">
        <f aca="false">AB426*(1+W426)</f>
        <v>1.92024978101987</v>
      </c>
      <c r="AD426" s="24" t="n">
        <f aca="false">AC426*(1+Y426)</f>
        <v>2.33684654884401</v>
      </c>
      <c r="AE426" s="23" t="n">
        <f aca="false">E426*Q426</f>
        <v>4245.71197559093</v>
      </c>
      <c r="AF426" s="23" t="n">
        <f aca="false">AE426*(1+S426)</f>
        <v>4901.51047680005</v>
      </c>
      <c r="AG426" s="23" t="n">
        <f aca="false">AF426*(1+U426)</f>
        <v>5863.71608297359</v>
      </c>
      <c r="AH426" s="23" t="n">
        <f aca="false">AG426*(1+W426)</f>
        <v>7066.21125341552</v>
      </c>
      <c r="AI426" s="23" t="n">
        <f aca="false">AH426*(1+Y426)</f>
        <v>8599.22055149342</v>
      </c>
      <c r="AJ426" s="25" t="n">
        <f aca="false">G426*Z426</f>
        <v>48760.1806267836</v>
      </c>
      <c r="AK426" s="25" t="n">
        <f aca="false">I426*AA426</f>
        <v>57827.9741027125</v>
      </c>
      <c r="AL426" s="25" t="n">
        <f aca="false">K426*AB426</f>
        <v>60204.8752603541</v>
      </c>
      <c r="AM426" s="25" t="n">
        <f aca="false">M426*AC426</f>
        <v>77000.0533741046</v>
      </c>
      <c r="AN426" s="25" t="n">
        <f aca="false">O426*AD426</f>
        <v>87748.1135540058</v>
      </c>
      <c r="AO426" s="25" t="n">
        <f aca="false">C426/Datos!$D$8</f>
        <v>14670.1997486013</v>
      </c>
      <c r="AP426" s="25" t="n">
        <f aca="false">AJ426-AO426</f>
        <v>34089.9808781823</v>
      </c>
      <c r="AQ426" s="25" t="n">
        <f aca="false">AK426-AO426</f>
        <v>43157.7743541111</v>
      </c>
      <c r="AR426" s="25" t="n">
        <f aca="false">AL426-AO426</f>
        <v>45534.6755117528</v>
      </c>
      <c r="AS426" s="25" t="n">
        <f aca="false">AM426-AO426</f>
        <v>62329.8536255033</v>
      </c>
      <c r="AT426" s="25" t="n">
        <f aca="false">AN426-AO426</f>
        <v>73077.9138054045</v>
      </c>
      <c r="AU426" s="25" t="n">
        <f aca="false">AP426*Datos!$D$6</f>
        <v>17044.9904390912</v>
      </c>
      <c r="AV426" s="25" t="n">
        <f aca="false">AQ426*Datos!$D$6</f>
        <v>21578.8871770556</v>
      </c>
      <c r="AW426" s="25" t="n">
        <f aca="false">AR426*Datos!$D$6</f>
        <v>22767.3377558764</v>
      </c>
      <c r="AX426" s="25" t="n">
        <f aca="false">AS426*Datos!$D$6</f>
        <v>31164.9268127516</v>
      </c>
      <c r="AY426" s="25" t="n">
        <f aca="false">AT426*Datos!$D$6</f>
        <v>36538.9569027022</v>
      </c>
      <c r="AZ426" s="25" t="n">
        <f aca="false">AJ426-AU426-AE426</f>
        <v>27469.4782121015</v>
      </c>
      <c r="BA426" s="25" t="n">
        <f aca="false">AK426-AV426-AF426</f>
        <v>31347.5764488568</v>
      </c>
      <c r="BB426" s="25" t="n">
        <f aca="false">AL426-AW426-AG426</f>
        <v>31573.8214215041</v>
      </c>
      <c r="BC426" s="25" t="n">
        <f aca="false">AM426-AX426-AH426</f>
        <v>38768.9153079374</v>
      </c>
      <c r="BD426" s="25" t="n">
        <f aca="false">AN426-AY426-AI426</f>
        <v>42609.9360998101</v>
      </c>
      <c r="BE426" s="25" t="n">
        <f aca="false">AZ426/Z426</f>
        <v>23808.3212569517</v>
      </c>
      <c r="BF426" s="25" t="n">
        <f aca="false">BA426/AA426</f>
        <v>23534.3890063334</v>
      </c>
      <c r="BG426" s="25" t="n">
        <f aca="false">BB426/AB426</f>
        <v>19814.499517564</v>
      </c>
      <c r="BH426" s="25" t="n">
        <f aca="false">BC426/AC426</f>
        <v>20189.5168488689</v>
      </c>
      <c r="BI426" s="25" t="n">
        <f aca="false">BD426/AD426</f>
        <v>18233.9469918931</v>
      </c>
      <c r="BJ426" s="25" t="n">
        <f aca="false">E426*AD426</f>
        <v>64519.5233293779</v>
      </c>
      <c r="BK426" s="25" t="n">
        <f aca="false">0.2*C426*AD426</f>
        <v>34282.0056533713</v>
      </c>
      <c r="BL426" s="25" t="n">
        <f aca="false">BJ426+BK426</f>
        <v>98801.5289827492</v>
      </c>
      <c r="BM426" s="25" t="n">
        <f aca="false">BK426*Datos!$D$6</f>
        <v>17141.0028266856</v>
      </c>
      <c r="BN426" s="25" t="n">
        <f aca="false">BL426-BM426</f>
        <v>81660.5261560636</v>
      </c>
      <c r="BO426" s="25" t="n">
        <f aca="false">BN426/AD426</f>
        <v>34944.7533028899</v>
      </c>
      <c r="BP426" s="25" t="n">
        <f aca="false">-(C426+E426)</f>
        <v>-100960.652171596</v>
      </c>
      <c r="BQ426" s="25" t="n">
        <f aca="false">BE426</f>
        <v>23808.3212569517</v>
      </c>
      <c r="BR426" s="25" t="n">
        <f aca="false">BF426</f>
        <v>23534.3890063334</v>
      </c>
      <c r="BS426" s="25" t="n">
        <f aca="false">BG426</f>
        <v>19814.499517564</v>
      </c>
      <c r="BT426" s="25" t="n">
        <f aca="false">BH426</f>
        <v>20189.5168488689</v>
      </c>
      <c r="BU426" s="25" t="n">
        <f aca="false">BI426+BO426</f>
        <v>53178.700294783</v>
      </c>
      <c r="BV426" s="27" t="n">
        <f aca="false">IFERROR(IRR(BP426:BU426,0.1),NA())*100</f>
        <v>10.6270842509871</v>
      </c>
    </row>
    <row r="427" customFormat="false" ht="15" hidden="false" customHeight="true" outlineLevel="0" collapsed="false">
      <c r="A427" s="23" t="n">
        <v>426</v>
      </c>
      <c r="B427" s="24" t="n">
        <f aca="true">RAND()</f>
        <v>0.866141736224723</v>
      </c>
      <c r="C427" s="25" t="n">
        <f aca="false">IF(B427&lt;=(Datos!$D$14-Datos!$C$14)/(Datos!$E$14-Datos!$C$14),Datos!$C$14+SQRT((Datos!$E$14-Datos!$C$14)*(Datos!$D$14-Datos!$C$14)*B427),Datos!$E$14-SQRT((Datos!$E$14-Datos!$C$14)*(Datos!$E$14-Datos!$D$14)*(1-B427)))</f>
        <v>87326.0141813898</v>
      </c>
      <c r="D427" s="24" t="n">
        <f aca="true">RAND()</f>
        <v>0.703603712492577</v>
      </c>
      <c r="E427" s="25" t="n">
        <f aca="false">IF(D427&lt;=(Datos!$D$15-Datos!$C$15)/(Datos!$E$15-Datos!$C$15),Datos!$C$15+SQRT((Datos!$E$15-Datos!$C$15)*(Datos!$D$15-Datos!$C$15)*D427),Datos!$E$15-SQRT((Datos!$E$15-Datos!$C$15)*(Datos!$E$15-Datos!$D$15)*(1-D427)))</f>
        <v>33332.2085270973</v>
      </c>
      <c r="F427" s="24" t="n">
        <f aca="true">RAND()</f>
        <v>0.656899804596559</v>
      </c>
      <c r="G427" s="25" t="n">
        <f aca="false">IF(F427&lt;=(Datos!$D$19-Datos!$C$19)/(Datos!$E$19-Datos!$C$19),Datos!$C$19+SQRT((Datos!$E$19-Datos!$C$19)*(Datos!$D$19-Datos!$C$19)*F427),Datos!$E$19-SQRT((Datos!$E$19-Datos!$C$19)*(Datos!$E$19-Datos!$D$19)*(1-F427)))</f>
        <v>39926.4782621776</v>
      </c>
      <c r="H427" s="24" t="n">
        <f aca="true">RAND()</f>
        <v>0.0378512937175338</v>
      </c>
      <c r="I427" s="25" t="n">
        <f aca="false">IF(H427&lt;=(Datos!$D$19-Datos!$C$19)/(Datos!$E$19-Datos!$C$19),Datos!$C$19+SQRT((Datos!$E$19-Datos!$C$19)*(Datos!$D$19-Datos!$C$19)*H427),Datos!$E$19-SQRT((Datos!$E$19-Datos!$C$19)*(Datos!$E$19-Datos!$D$19)*(1-H427)))</f>
        <v>32382.7912324898</v>
      </c>
      <c r="J427" s="24" t="n">
        <f aca="true">RAND()</f>
        <v>0.269831672206284</v>
      </c>
      <c r="K427" s="25" t="n">
        <f aca="false">IF(J427&lt;=(Datos!$D$19-Datos!$C$19)/(Datos!$E$19-Datos!$C$19),Datos!$C$19+SQRT((Datos!$E$19-Datos!$C$19)*(Datos!$D$19-Datos!$C$19)*J427),Datos!$E$19-SQRT((Datos!$E$19-Datos!$C$19)*(Datos!$E$19-Datos!$D$19)*(1-J427)))</f>
        <v>36361.9769593219</v>
      </c>
      <c r="L427" s="24" t="n">
        <f aca="true">RAND()</f>
        <v>0.704794593810725</v>
      </c>
      <c r="M427" s="25" t="n">
        <f aca="false">IF(L427&lt;=(Datos!$D$19-Datos!$C$19)/(Datos!$E$19-Datos!$C$19),Datos!$C$19+SQRT((Datos!$E$19-Datos!$C$19)*(Datos!$D$19-Datos!$C$19)*L427),Datos!$E$19-SQRT((Datos!$E$19-Datos!$C$19)*(Datos!$E$19-Datos!$D$19)*(1-L427)))</f>
        <v>40294.640772035</v>
      </c>
      <c r="N427" s="24" t="n">
        <f aca="true">RAND()</f>
        <v>0.0534228437968926</v>
      </c>
      <c r="O427" s="25" t="n">
        <f aca="false">IF(N427&lt;=(Datos!$D$19-Datos!$C$19)/(Datos!$E$19-Datos!$C$19),Datos!$C$19+SQRT((Datos!$E$19-Datos!$C$19)*(Datos!$D$19-Datos!$C$19)*N427),Datos!$E$19-SQRT((Datos!$E$19-Datos!$C$19)*(Datos!$E$19-Datos!$D$19)*(1-N427)))</f>
        <v>32830.7996342966</v>
      </c>
      <c r="P427" s="24" t="n">
        <f aca="true">RAND()</f>
        <v>0.494835070250426</v>
      </c>
      <c r="Q427" s="26" t="n">
        <f aca="false">IF(P427&lt;=(Datos!$D$23-Datos!$C$23)/(Datos!$E$23-Datos!$C$23),Datos!$C$23+SQRT((Datos!$E$23-Datos!$C$23)*(Datos!$D$23-Datos!$C$23)*P427),Datos!$E$23-SQRT((Datos!$E$23-Datos!$C$23)*(Datos!$E$23-Datos!$D$23)*(1-P427)))</f>
        <v>0.149844649879849</v>
      </c>
      <c r="R427" s="24" t="n">
        <f aca="true">RAND()</f>
        <v>0.693867998021274</v>
      </c>
      <c r="S427" s="26" t="n">
        <f aca="false">IF(R427&lt;=(Datos!$D$24-Datos!$C$24)/(Datos!$E$24-Datos!$C$24),Datos!$C$24+SQRT((Datos!$E$24-Datos!$C$24)*(Datos!$D$24-Datos!$C$24)*R427),Datos!$E$24-SQRT((Datos!$E$24-Datos!$C$24)*(Datos!$E$24-Datos!$D$24)*(1-R427)))</f>
        <v>0.156525809842261</v>
      </c>
      <c r="T427" s="24" t="n">
        <f aca="true">RAND()</f>
        <v>0.543703392810149</v>
      </c>
      <c r="U427" s="26" t="n">
        <f aca="false">IF(T427&lt;=(Datos!$D$25-Datos!$C$25)/(Datos!$E$25-Datos!$C$25),Datos!$C$25+SQRT((Datos!$E$25-Datos!$C$25)*(Datos!$D$25-Datos!$C$25)*T427),Datos!$E$25-SQRT((Datos!$E$25-Datos!$C$25)*(Datos!$E$25-Datos!$D$25)*(1-T427)))</f>
        <v>0.184256042466851</v>
      </c>
      <c r="V427" s="24" t="n">
        <f aca="true">RAND()</f>
        <v>0.216768171626704</v>
      </c>
      <c r="W427" s="26" t="n">
        <f aca="false">IF(V427&lt;=(Datos!$D$26-Datos!$C$26)/(Datos!$E$26-Datos!$C$26),Datos!$C$26+SQRT((Datos!$E$26-Datos!$C$26)*(Datos!$D$26-Datos!$C$26)*V427),Datos!$E$26-SQRT((Datos!$E$26-Datos!$C$26)*(Datos!$E$26-Datos!$D$26)*(1-V427)))</f>
        <v>0.197420546497667</v>
      </c>
      <c r="X427" s="24" t="n">
        <f aca="true">RAND()</f>
        <v>0.192359627610277</v>
      </c>
      <c r="Y427" s="26" t="n">
        <f aca="false">IF(X427&lt;=(Datos!$D$27-Datos!$C$27)/(Datos!$E$27-Datos!$C$27),Datos!$C$27+SQRT((Datos!$E$27-Datos!$C$27)*(Datos!$D$27-Datos!$C$27)*X427),Datos!$E$27-SQRT((Datos!$E$27-Datos!$C$27)*(Datos!$E$27-Datos!$D$27)*(1-X427)))</f>
        <v>0.212789712471809</v>
      </c>
      <c r="Z427" s="24" t="n">
        <f aca="false">(1+Q427)</f>
        <v>1.14984464987985</v>
      </c>
      <c r="AA427" s="24" t="n">
        <f aca="false">Z427*(1+S427)</f>
        <v>1.32982501489508</v>
      </c>
      <c r="AB427" s="24" t="n">
        <f aca="false">AA427*(1+U427)</f>
        <v>1.57485330931307</v>
      </c>
      <c r="AC427" s="24" t="n">
        <f aca="false">AB427*(1+W427)</f>
        <v>1.88576171029132</v>
      </c>
      <c r="AD427" s="24" t="n">
        <f aca="false">AC427*(1+Y427)</f>
        <v>2.28703240241456</v>
      </c>
      <c r="AE427" s="23" t="n">
        <f aca="false">E427*Q427</f>
        <v>4994.65311646502</v>
      </c>
      <c r="AF427" s="23" t="n">
        <f aca="false">AE427*(1+S427)</f>
        <v>5776.44524040087</v>
      </c>
      <c r="AG427" s="23" t="n">
        <f aca="false">AF427*(1+U427)</f>
        <v>6840.79017992361</v>
      </c>
      <c r="AH427" s="23" t="n">
        <f aca="false">AG427*(1+W427)</f>
        <v>8191.30271572001</v>
      </c>
      <c r="AI427" s="23" t="n">
        <f aca="false">AH427*(1+Y427)</f>
        <v>9934.32766536762</v>
      </c>
      <c r="AJ427" s="25" t="n">
        <f aca="false">G427*Z427</f>
        <v>45909.247418309</v>
      </c>
      <c r="AK427" s="25" t="n">
        <f aca="false">I427*AA427</f>
        <v>43063.4458330901</v>
      </c>
      <c r="AL427" s="25" t="n">
        <f aca="false">K427*AB427</f>
        <v>57264.7797475537</v>
      </c>
      <c r="AM427" s="25" t="n">
        <f aca="false">M427*AC427</f>
        <v>75986.0906978469</v>
      </c>
      <c r="AN427" s="25" t="n">
        <f aca="false">O427*AD427</f>
        <v>75085.1025608163</v>
      </c>
      <c r="AO427" s="25" t="n">
        <f aca="false">C427/Datos!$D$8</f>
        <v>17465.202836278</v>
      </c>
      <c r="AP427" s="25" t="n">
        <f aca="false">AJ427-AO427</f>
        <v>28444.044582031</v>
      </c>
      <c r="AQ427" s="25" t="n">
        <f aca="false">AK427-AO427</f>
        <v>25598.2429968121</v>
      </c>
      <c r="AR427" s="25" t="n">
        <f aca="false">AL427-AO427</f>
        <v>39799.5769112758</v>
      </c>
      <c r="AS427" s="25" t="n">
        <f aca="false">AM427-AO427</f>
        <v>58520.887861569</v>
      </c>
      <c r="AT427" s="25" t="n">
        <f aca="false">AN427-AO427</f>
        <v>57619.8997245383</v>
      </c>
      <c r="AU427" s="25" t="n">
        <f aca="false">AP427*Datos!$D$6</f>
        <v>14222.0222910155</v>
      </c>
      <c r="AV427" s="25" t="n">
        <f aca="false">AQ427*Datos!$D$6</f>
        <v>12799.121498406</v>
      </c>
      <c r="AW427" s="25" t="n">
        <f aca="false">AR427*Datos!$D$6</f>
        <v>19899.7884556379</v>
      </c>
      <c r="AX427" s="25" t="n">
        <f aca="false">AS427*Datos!$D$6</f>
        <v>29260.4439307845</v>
      </c>
      <c r="AY427" s="25" t="n">
        <f aca="false">AT427*Datos!$D$6</f>
        <v>28809.9498622692</v>
      </c>
      <c r="AZ427" s="25" t="n">
        <f aca="false">AJ427-AU427-AE427</f>
        <v>26692.5720108285</v>
      </c>
      <c r="BA427" s="25" t="n">
        <f aca="false">AK427-AV427-AF427</f>
        <v>24487.8790942831</v>
      </c>
      <c r="BB427" s="25" t="n">
        <f aca="false">AL427-AW427-AG427</f>
        <v>30524.2011119922</v>
      </c>
      <c r="BC427" s="25" t="n">
        <f aca="false">AM427-AX427-AH427</f>
        <v>38534.3440513424</v>
      </c>
      <c r="BD427" s="25" t="n">
        <f aca="false">AN427-AY427-AI427</f>
        <v>36340.8250331795</v>
      </c>
      <c r="BE427" s="25" t="n">
        <f aca="false">AZ427/Z427</f>
        <v>23214.0681035631</v>
      </c>
      <c r="BF427" s="25" t="n">
        <f aca="false">BA427/AA427</f>
        <v>18414.3619047617</v>
      </c>
      <c r="BG427" s="25" t="n">
        <f aca="false">BB427/AB427</f>
        <v>19382.2503540387</v>
      </c>
      <c r="BH427" s="25" t="n">
        <f aca="false">BC427/AC427</f>
        <v>20434.3655091976</v>
      </c>
      <c r="BI427" s="25" t="n">
        <f aca="false">BD427/AD427</f>
        <v>15889.9475996984</v>
      </c>
      <c r="BJ427" s="25" t="n">
        <f aca="false">E427*AD427</f>
        <v>76231.8409455103</v>
      </c>
      <c r="BK427" s="25" t="n">
        <f aca="false">0.2*C427*AD427</f>
        <v>39943.4848013103</v>
      </c>
      <c r="BL427" s="25" t="n">
        <f aca="false">BJ427+BK427</f>
        <v>116175.325746821</v>
      </c>
      <c r="BM427" s="25" t="n">
        <f aca="false">BK427*Datos!$D$6</f>
        <v>19971.7424006551</v>
      </c>
      <c r="BN427" s="25" t="n">
        <f aca="false">BL427-BM427</f>
        <v>96203.5833461655</v>
      </c>
      <c r="BO427" s="25" t="n">
        <f aca="false">BN427/AD427</f>
        <v>42064.8099452363</v>
      </c>
      <c r="BP427" s="25" t="n">
        <f aca="false">-(C427+E427)</f>
        <v>-120658.222708487</v>
      </c>
      <c r="BQ427" s="25" t="n">
        <f aca="false">BE427</f>
        <v>23214.0681035631</v>
      </c>
      <c r="BR427" s="25" t="n">
        <f aca="false">BF427</f>
        <v>18414.3619047617</v>
      </c>
      <c r="BS427" s="25" t="n">
        <f aca="false">BG427</f>
        <v>19382.2503540387</v>
      </c>
      <c r="BT427" s="25" t="n">
        <f aca="false">BH427</f>
        <v>20434.3655091976</v>
      </c>
      <c r="BU427" s="25" t="n">
        <f aca="false">BI427+BO427</f>
        <v>57954.7575449347</v>
      </c>
      <c r="BV427" s="27" t="n">
        <f aca="false">IFERROR(IRR(BP427:BU427,0.1),NA())*100</f>
        <v>4.25675693785832</v>
      </c>
    </row>
    <row r="428" customFormat="false" ht="15" hidden="false" customHeight="true" outlineLevel="0" collapsed="false">
      <c r="A428" s="23" t="n">
        <v>427</v>
      </c>
      <c r="B428" s="24" t="n">
        <f aca="true">RAND()</f>
        <v>0.496322487820027</v>
      </c>
      <c r="C428" s="25" t="n">
        <f aca="false">IF(B428&lt;=(Datos!$D$14-Datos!$C$14)/(Datos!$E$14-Datos!$C$14),Datos!$C$14+SQRT((Datos!$E$14-Datos!$C$14)*(Datos!$D$14-Datos!$C$14)*B428),Datos!$E$14-SQRT((Datos!$E$14-Datos!$C$14)*(Datos!$E$14-Datos!$D$14)*(1-B428)))</f>
        <v>75415.1873178589</v>
      </c>
      <c r="D428" s="24" t="n">
        <f aca="true">RAND()</f>
        <v>0.489603959072616</v>
      </c>
      <c r="E428" s="25" t="n">
        <f aca="false">IF(D428&lt;=(Datos!$D$15-Datos!$C$15)/(Datos!$E$15-Datos!$C$15),Datos!$C$15+SQRT((Datos!$E$15-Datos!$C$15)*(Datos!$D$15-Datos!$C$15)*D428),Datos!$E$15-SQRT((Datos!$E$15-Datos!$C$15)*(Datos!$E$15-Datos!$D$15)*(1-D428)))</f>
        <v>31250.1767938371</v>
      </c>
      <c r="F428" s="24" t="n">
        <f aca="true">RAND()</f>
        <v>0.779123698271923</v>
      </c>
      <c r="G428" s="25" t="n">
        <f aca="false">IF(F428&lt;=(Datos!$D$19-Datos!$C$19)/(Datos!$E$19-Datos!$C$19),Datos!$C$19+SQRT((Datos!$E$19-Datos!$C$19)*(Datos!$D$19-Datos!$C$19)*F428),Datos!$E$19-SQRT((Datos!$E$19-Datos!$C$19)*(Datos!$E$19-Datos!$D$19)*(1-F428)))</f>
        <v>40929.8989411065</v>
      </c>
      <c r="H428" s="24" t="n">
        <f aca="true">RAND()</f>
        <v>0.0146987675475844</v>
      </c>
      <c r="I428" s="25" t="n">
        <f aca="false">IF(H428&lt;=(Datos!$D$19-Datos!$C$19)/(Datos!$E$19-Datos!$C$19),Datos!$C$19+SQRT((Datos!$E$19-Datos!$C$19)*(Datos!$D$19-Datos!$C$19)*H428),Datos!$E$19-SQRT((Datos!$E$19-Datos!$C$19)*(Datos!$E$19-Datos!$D$19)*(1-H428)))</f>
        <v>31484.8619909398</v>
      </c>
      <c r="J428" s="24" t="n">
        <f aca="true">RAND()</f>
        <v>0.404582267136296</v>
      </c>
      <c r="K428" s="25" t="n">
        <f aca="false">IF(J428&lt;=(Datos!$D$19-Datos!$C$19)/(Datos!$E$19-Datos!$C$19),Datos!$C$19+SQRT((Datos!$E$19-Datos!$C$19)*(Datos!$D$19-Datos!$C$19)*J428),Datos!$E$19-SQRT((Datos!$E$19-Datos!$C$19)*(Datos!$E$19-Datos!$D$19)*(1-J428)))</f>
        <v>37790.2079606673</v>
      </c>
      <c r="L428" s="24" t="n">
        <f aca="true">RAND()</f>
        <v>0.578687986012102</v>
      </c>
      <c r="M428" s="25" t="n">
        <f aca="false">IF(L428&lt;=(Datos!$D$19-Datos!$C$19)/(Datos!$E$19-Datos!$C$19),Datos!$C$19+SQRT((Datos!$E$19-Datos!$C$19)*(Datos!$D$19-Datos!$C$19)*L428),Datos!$E$19-SQRT((Datos!$E$19-Datos!$C$19)*(Datos!$E$19-Datos!$D$19)*(1-L428)))</f>
        <v>39316.8233804133</v>
      </c>
      <c r="N428" s="24" t="n">
        <f aca="true">RAND()</f>
        <v>0.735957253167008</v>
      </c>
      <c r="O428" s="25" t="n">
        <f aca="false">IF(N428&lt;=(Datos!$D$19-Datos!$C$19)/(Datos!$E$19-Datos!$C$19),Datos!$C$19+SQRT((Datos!$E$19-Datos!$C$19)*(Datos!$D$19-Datos!$C$19)*N428),Datos!$E$19-SQRT((Datos!$E$19-Datos!$C$19)*(Datos!$E$19-Datos!$D$19)*(1-N428)))</f>
        <v>40549.9206734627</v>
      </c>
      <c r="P428" s="24" t="n">
        <f aca="true">RAND()</f>
        <v>0.652740796610601</v>
      </c>
      <c r="Q428" s="26" t="n">
        <f aca="false">IF(P428&lt;=(Datos!$D$23-Datos!$C$23)/(Datos!$E$23-Datos!$C$23),Datos!$C$23+SQRT((Datos!$E$23-Datos!$C$23)*(Datos!$D$23-Datos!$C$23)*P428),Datos!$E$23-SQRT((Datos!$E$23-Datos!$C$23)*(Datos!$E$23-Datos!$D$23)*(1-P428)))</f>
        <v>0.154998668713428</v>
      </c>
      <c r="R428" s="24" t="n">
        <f aca="true">RAND()</f>
        <v>0.668274024498232</v>
      </c>
      <c r="S428" s="26" t="n">
        <f aca="false">IF(R428&lt;=(Datos!$D$24-Datos!$C$24)/(Datos!$E$24-Datos!$C$24),Datos!$C$24+SQRT((Datos!$E$24-Datos!$C$24)*(Datos!$D$24-Datos!$C$24)*R428),Datos!$E$24-SQRT((Datos!$E$24-Datos!$C$24)*(Datos!$E$24-Datos!$D$24)*(1-R428)))</f>
        <v>0.155564232037786</v>
      </c>
      <c r="T428" s="24" t="n">
        <f aca="true">RAND()</f>
        <v>0.0968448005190943</v>
      </c>
      <c r="U428" s="26" t="n">
        <f aca="false">IF(T428&lt;=(Datos!$D$25-Datos!$C$25)/(Datos!$E$25-Datos!$C$25),Datos!$C$25+SQRT((Datos!$E$25-Datos!$C$25)*(Datos!$D$25-Datos!$C$25)*T428),Datos!$E$25-SQRT((Datos!$E$25-Datos!$C$25)*(Datos!$E$25-Datos!$D$25)*(1-T428)))</f>
        <v>0.164260928479243</v>
      </c>
      <c r="V428" s="24" t="n">
        <f aca="true">RAND()</f>
        <v>0.511055677545373</v>
      </c>
      <c r="W428" s="26" t="n">
        <f aca="false">IF(V428&lt;=(Datos!$D$26-Datos!$C$26)/(Datos!$E$26-Datos!$C$26),Datos!$C$26+SQRT((Datos!$E$26-Datos!$C$26)*(Datos!$D$26-Datos!$C$26)*V428),Datos!$E$26-SQRT((Datos!$E$26-Datos!$C$26)*(Datos!$E$26-Datos!$D$26)*(1-V428)))</f>
        <v>0.208632076090391</v>
      </c>
      <c r="X428" s="24" t="n">
        <f aca="true">RAND()</f>
        <v>0.432471233360613</v>
      </c>
      <c r="Y428" s="26" t="n">
        <f aca="false">IF(X428&lt;=(Datos!$D$27-Datos!$C$27)/(Datos!$E$27-Datos!$C$27),Datos!$C$27+SQRT((Datos!$E$27-Datos!$C$27)*(Datos!$D$27-Datos!$C$27)*X428),Datos!$E$27-SQRT((Datos!$E$27-Datos!$C$27)*(Datos!$E$27-Datos!$D$27)*(1-X428)))</f>
        <v>0.22464067070626</v>
      </c>
      <c r="Z428" s="24" t="n">
        <f aca="false">(1+Q428)</f>
        <v>1.15499866871343</v>
      </c>
      <c r="AA428" s="24" t="n">
        <f aca="false">Z428*(1+S428)</f>
        <v>1.3346751496165</v>
      </c>
      <c r="AB428" s="24" t="n">
        <f aca="false">AA428*(1+U428)</f>
        <v>1.55391012891068</v>
      </c>
      <c r="AC428" s="24" t="n">
        <f aca="false">AB428*(1+W428)</f>
        <v>1.8781056251632</v>
      </c>
      <c r="AD428" s="24" t="n">
        <f aca="false">AC428*(1+Y428)</f>
        <v>2.30000453245706</v>
      </c>
      <c r="AE428" s="23" t="n">
        <f aca="false">E428*Q428</f>
        <v>4843.73580010401</v>
      </c>
      <c r="AF428" s="23" t="n">
        <f aca="false">AE428*(1+S428)</f>
        <v>5597.24784004112</v>
      </c>
      <c r="AG428" s="23" t="n">
        <f aca="false">AF428*(1+U428)</f>
        <v>6516.65696717471</v>
      </c>
      <c r="AH428" s="23" t="n">
        <f aca="false">AG428*(1+W428)</f>
        <v>7876.24063940528</v>
      </c>
      <c r="AI428" s="23" t="n">
        <f aca="false">AH428*(1+Y428)</f>
        <v>9645.56461928519</v>
      </c>
      <c r="AJ428" s="25" t="n">
        <f aca="false">G428*Z428</f>
        <v>47273.9787875532</v>
      </c>
      <c r="AK428" s="25" t="n">
        <f aca="false">I428*AA428</f>
        <v>42022.0628884123</v>
      </c>
      <c r="AL428" s="25" t="n">
        <f aca="false">K428*AB428</f>
        <v>58722.5869237218</v>
      </c>
      <c r="AM428" s="25" t="n">
        <f aca="false">M428*AC428</f>
        <v>73841.1471543021</v>
      </c>
      <c r="AN428" s="25" t="n">
        <f aca="false">O428*AD428</f>
        <v>93265.0013397385</v>
      </c>
      <c r="AO428" s="25" t="n">
        <f aca="false">C428/Datos!$D$8</f>
        <v>15083.0374635718</v>
      </c>
      <c r="AP428" s="25" t="n">
        <f aca="false">AJ428-AO428</f>
        <v>32190.9413239814</v>
      </c>
      <c r="AQ428" s="25" t="n">
        <f aca="false">AK428-AO428</f>
        <v>26939.0254248406</v>
      </c>
      <c r="AR428" s="25" t="n">
        <f aca="false">AL428-AO428</f>
        <v>43639.5494601501</v>
      </c>
      <c r="AS428" s="25" t="n">
        <f aca="false">AM428-AO428</f>
        <v>58758.1096907303</v>
      </c>
      <c r="AT428" s="25" t="n">
        <f aca="false">AN428-AO428</f>
        <v>78181.9638761667</v>
      </c>
      <c r="AU428" s="25" t="n">
        <f aca="false">AP428*Datos!$D$6</f>
        <v>16095.4706619907</v>
      </c>
      <c r="AV428" s="25" t="n">
        <f aca="false">AQ428*Datos!$D$6</f>
        <v>13469.5127124203</v>
      </c>
      <c r="AW428" s="25" t="n">
        <f aca="false">AR428*Datos!$D$6</f>
        <v>21819.774730075</v>
      </c>
      <c r="AX428" s="25" t="n">
        <f aca="false">AS428*Datos!$D$6</f>
        <v>29379.0548453652</v>
      </c>
      <c r="AY428" s="25" t="n">
        <f aca="false">AT428*Datos!$D$6</f>
        <v>39090.9819380834</v>
      </c>
      <c r="AZ428" s="25" t="n">
        <f aca="false">AJ428-AU428-AE428</f>
        <v>26334.7723254585</v>
      </c>
      <c r="BA428" s="25" t="n">
        <f aca="false">AK428-AV428-AF428</f>
        <v>22955.3023359509</v>
      </c>
      <c r="BB428" s="25" t="n">
        <f aca="false">AL428-AW428-AG428</f>
        <v>30386.1552264721</v>
      </c>
      <c r="BC428" s="25" t="n">
        <f aca="false">AM428-AX428-AH428</f>
        <v>36585.8516695317</v>
      </c>
      <c r="BD428" s="25" t="n">
        <f aca="false">AN428-AY428-AI428</f>
        <v>44528.45478237</v>
      </c>
      <c r="BE428" s="25" t="n">
        <f aca="false">AZ428/Z428</f>
        <v>22800.6949607944</v>
      </c>
      <c r="BF428" s="25" t="n">
        <f aca="false">BA428/AA428</f>
        <v>17199.1681590437</v>
      </c>
      <c r="BG428" s="25" t="n">
        <f aca="false">BB428/AB428</f>
        <v>19554.6413277925</v>
      </c>
      <c r="BH428" s="25" t="n">
        <f aca="false">BC428/AC428</f>
        <v>19480.1885364422</v>
      </c>
      <c r="BI428" s="25" t="n">
        <f aca="false">BD428/AD428</f>
        <v>19360.1595796861</v>
      </c>
      <c r="BJ428" s="25" t="n">
        <f aca="false">E428*AD428</f>
        <v>71875.5482659097</v>
      </c>
      <c r="BK428" s="25" t="n">
        <f aca="false">0.2*C428*AD428</f>
        <v>34691.0545294347</v>
      </c>
      <c r="BL428" s="25" t="n">
        <f aca="false">BJ428+BK428</f>
        <v>106566.602795344</v>
      </c>
      <c r="BM428" s="25" t="n">
        <f aca="false">BK428*Datos!$D$6</f>
        <v>17345.5272647174</v>
      </c>
      <c r="BN428" s="25" t="n">
        <f aca="false">BL428-BM428</f>
        <v>89221.075530627</v>
      </c>
      <c r="BO428" s="25" t="n">
        <f aca="false">BN428/AD428</f>
        <v>38791.6955256229</v>
      </c>
      <c r="BP428" s="25" t="n">
        <f aca="false">-(C428+E428)</f>
        <v>-106665.364111696</v>
      </c>
      <c r="BQ428" s="25" t="n">
        <f aca="false">BE428</f>
        <v>22800.6949607944</v>
      </c>
      <c r="BR428" s="25" t="n">
        <f aca="false">BF428</f>
        <v>17199.1681590437</v>
      </c>
      <c r="BS428" s="25" t="n">
        <f aca="false">BG428</f>
        <v>19554.6413277925</v>
      </c>
      <c r="BT428" s="25" t="n">
        <f aca="false">BH428</f>
        <v>19480.1885364422</v>
      </c>
      <c r="BU428" s="25" t="n">
        <f aca="false">BI428+BO428</f>
        <v>58151.855105309</v>
      </c>
      <c r="BV428" s="27" t="n">
        <f aca="false">IFERROR(IRR(BP428:BU428,0.1),NA())*100</f>
        <v>7.57835895736909</v>
      </c>
    </row>
    <row r="429" customFormat="false" ht="15" hidden="false" customHeight="true" outlineLevel="0" collapsed="false">
      <c r="A429" s="23" t="n">
        <v>428</v>
      </c>
      <c r="B429" s="24" t="n">
        <f aca="true">RAND()</f>
        <v>0.80198407155896</v>
      </c>
      <c r="C429" s="25" t="n">
        <f aca="false">IF(B429&lt;=(Datos!$D$14-Datos!$C$14)/(Datos!$E$14-Datos!$C$14),Datos!$C$14+SQRT((Datos!$E$14-Datos!$C$14)*(Datos!$D$14-Datos!$C$14)*B429),Datos!$E$14-SQRT((Datos!$E$14-Datos!$C$14)*(Datos!$E$14-Datos!$D$14)*(1-B429)))</f>
        <v>84585.1009043443</v>
      </c>
      <c r="D429" s="24" t="n">
        <f aca="true">RAND()</f>
        <v>0.247599124751424</v>
      </c>
      <c r="E429" s="25" t="n">
        <f aca="false">IF(D429&lt;=(Datos!$D$15-Datos!$C$15)/(Datos!$E$15-Datos!$C$15),Datos!$C$15+SQRT((Datos!$E$15-Datos!$C$15)*(Datos!$D$15-Datos!$C$15)*D429),Datos!$E$15-SQRT((Datos!$E$15-Datos!$C$15)*(Datos!$E$15-Datos!$D$15)*(1-D429)))</f>
        <v>29309.2846687538</v>
      </c>
      <c r="F429" s="24" t="n">
        <f aca="true">RAND()</f>
        <v>0.643732339395062</v>
      </c>
      <c r="G429" s="25" t="n">
        <f aca="false">IF(F429&lt;=(Datos!$D$19-Datos!$C$19)/(Datos!$E$19-Datos!$C$19),Datos!$C$19+SQRT((Datos!$E$19-Datos!$C$19)*(Datos!$D$19-Datos!$C$19)*F429),Datos!$E$19-SQRT((Datos!$E$19-Datos!$C$19)*(Datos!$E$19-Datos!$D$19)*(1-F429)))</f>
        <v>39826.4872110668</v>
      </c>
      <c r="H429" s="24" t="n">
        <f aca="true">RAND()</f>
        <v>0.488032258000612</v>
      </c>
      <c r="I429" s="25" t="n">
        <f aca="false">IF(H429&lt;=(Datos!$D$19-Datos!$C$19)/(Datos!$E$19-Datos!$C$19),Datos!$C$19+SQRT((Datos!$E$19-Datos!$C$19)*(Datos!$D$19-Datos!$C$19)*H429),Datos!$E$19-SQRT((Datos!$E$19-Datos!$C$19)*(Datos!$E$19-Datos!$D$19)*(1-H429)))</f>
        <v>38555.9826262149</v>
      </c>
      <c r="J429" s="24" t="n">
        <f aca="true">RAND()</f>
        <v>0.61504160696643</v>
      </c>
      <c r="K429" s="25" t="n">
        <f aca="false">IF(J429&lt;=(Datos!$D$19-Datos!$C$19)/(Datos!$E$19-Datos!$C$19),Datos!$C$19+SQRT((Datos!$E$19-Datos!$C$19)*(Datos!$D$19-Datos!$C$19)*J429),Datos!$E$19-SQRT((Datos!$E$19-Datos!$C$19)*(Datos!$E$19-Datos!$D$19)*(1-J429)))</f>
        <v>39605.0112464778</v>
      </c>
      <c r="L429" s="24" t="n">
        <f aca="true">RAND()</f>
        <v>0.11284347493586</v>
      </c>
      <c r="M429" s="25" t="n">
        <f aca="false">IF(L429&lt;=(Datos!$D$19-Datos!$C$19)/(Datos!$E$19-Datos!$C$19),Datos!$C$19+SQRT((Datos!$E$19-Datos!$C$19)*(Datos!$D$19-Datos!$C$19)*L429),Datos!$E$19-SQRT((Datos!$E$19-Datos!$C$19)*(Datos!$E$19-Datos!$D$19)*(1-L429)))</f>
        <v>34114.1853677708</v>
      </c>
      <c r="N429" s="24" t="n">
        <f aca="true">RAND()</f>
        <v>0.910810729354788</v>
      </c>
      <c r="O429" s="25" t="n">
        <f aca="false">IF(N429&lt;=(Datos!$D$19-Datos!$C$19)/(Datos!$E$19-Datos!$C$19),Datos!$C$19+SQRT((Datos!$E$19-Datos!$C$19)*(Datos!$D$19-Datos!$C$19)*N429),Datos!$E$19-SQRT((Datos!$E$19-Datos!$C$19)*(Datos!$E$19-Datos!$D$19)*(1-N429)))</f>
        <v>42413.6521312107</v>
      </c>
      <c r="P429" s="24" t="n">
        <f aca="true">RAND()</f>
        <v>0.358841371018383</v>
      </c>
      <c r="Q429" s="26" t="n">
        <f aca="false">IF(P429&lt;=(Datos!$D$23-Datos!$C$23)/(Datos!$E$23-Datos!$C$23),Datos!$C$23+SQRT((Datos!$E$23-Datos!$C$23)*(Datos!$D$23-Datos!$C$23)*P429),Datos!$E$23-SQRT((Datos!$E$23-Datos!$C$23)*(Datos!$E$23-Datos!$D$23)*(1-P429)))</f>
        <v>0.14541484738953</v>
      </c>
      <c r="R429" s="24" t="n">
        <f aca="true">RAND()</f>
        <v>0.915391570350909</v>
      </c>
      <c r="S429" s="26" t="n">
        <f aca="false">IF(R429&lt;=(Datos!$D$24-Datos!$C$24)/(Datos!$E$24-Datos!$C$24),Datos!$C$24+SQRT((Datos!$E$24-Datos!$C$24)*(Datos!$D$24-Datos!$C$24)*R429),Datos!$E$24-SQRT((Datos!$E$24-Datos!$C$24)*(Datos!$E$24-Datos!$D$24)*(1-R429)))</f>
        <v>0.167659206939246</v>
      </c>
      <c r="T429" s="24" t="n">
        <f aca="true">RAND()</f>
        <v>0.987000605418577</v>
      </c>
      <c r="U429" s="26" t="n">
        <f aca="false">IF(T429&lt;=(Datos!$D$25-Datos!$C$25)/(Datos!$E$25-Datos!$C$25),Datos!$C$25+SQRT((Datos!$E$25-Datos!$C$25)*(Datos!$D$25-Datos!$C$25)*T429),Datos!$E$25-SQRT((Datos!$E$25-Datos!$C$25)*(Datos!$E$25-Datos!$D$25)*(1-T429)))</f>
        <v>0.213966899236049</v>
      </c>
      <c r="V429" s="24" t="n">
        <f aca="true">RAND()</f>
        <v>0.837543797130971</v>
      </c>
      <c r="W429" s="26" t="n">
        <f aca="false">IF(V429&lt;=(Datos!$D$26-Datos!$C$26)/(Datos!$E$26-Datos!$C$26),Datos!$C$26+SQRT((Datos!$E$26-Datos!$C$26)*(Datos!$D$26-Datos!$C$26)*V429),Datos!$E$26-SQRT((Datos!$E$26-Datos!$C$26)*(Datos!$E$26-Datos!$D$26)*(1-V429)))</f>
        <v>0.226154734011934</v>
      </c>
      <c r="X429" s="24" t="n">
        <f aca="true">RAND()</f>
        <v>0.0526303961170737</v>
      </c>
      <c r="Y429" s="26" t="n">
        <f aca="false">IF(X429&lt;=(Datos!$D$27-Datos!$C$27)/(Datos!$E$27-Datos!$C$27),Datos!$C$27+SQRT((Datos!$E$27-Datos!$C$27)*(Datos!$D$27-Datos!$C$27)*X429),Datos!$E$27-SQRT((Datos!$E$27-Datos!$C$27)*(Datos!$E$27-Datos!$D$27)*(1-X429)))</f>
        <v>0.201920657260239</v>
      </c>
      <c r="Z429" s="24" t="n">
        <f aca="false">(1+Q429)</f>
        <v>1.14541484738953</v>
      </c>
      <c r="AA429" s="24" t="n">
        <f aca="false">Z429*(1+S429)</f>
        <v>1.3374541923193</v>
      </c>
      <c r="AB429" s="24" t="n">
        <f aca="false">AA429*(1+U429)</f>
        <v>1.62362511872011</v>
      </c>
      <c r="AC429" s="24" t="n">
        <f aca="false">AB429*(1+W429)</f>
        <v>1.99081562557935</v>
      </c>
      <c r="AD429" s="24" t="n">
        <f aca="false">AC429*(1+Y429)</f>
        <v>2.39280242518029</v>
      </c>
      <c r="AE429" s="23" t="n">
        <f aca="false">E429*Q429</f>
        <v>4262.00515720312</v>
      </c>
      <c r="AF429" s="23" t="n">
        <f aca="false">AE429*(1+S429)</f>
        <v>4976.56956183078</v>
      </c>
      <c r="AG429" s="23" t="n">
        <f aca="false">AF429*(1+U429)</f>
        <v>6041.39071980821</v>
      </c>
      <c r="AH429" s="23" t="n">
        <f aca="false">AG429*(1+W429)</f>
        <v>7407.6798311086</v>
      </c>
      <c r="AI429" s="23" t="n">
        <f aca="false">AH429*(1+Y429)</f>
        <v>8903.44341137947</v>
      </c>
      <c r="AJ429" s="25" t="n">
        <f aca="false">G429*Z429</f>
        <v>45617.8497709251</v>
      </c>
      <c r="AK429" s="25" t="n">
        <f aca="false">I429*AA429</f>
        <v>51566.8606024211</v>
      </c>
      <c r="AL429" s="25" t="n">
        <f aca="false">K429*AB429</f>
        <v>64303.6910869738</v>
      </c>
      <c r="AM429" s="25" t="n">
        <f aca="false">M429*AC429</f>
        <v>67915.0532840685</v>
      </c>
      <c r="AN429" s="25" t="n">
        <f aca="false">O429*AD429</f>
        <v>101487.489680314</v>
      </c>
      <c r="AO429" s="25" t="n">
        <f aca="false">C429/Datos!$D$8</f>
        <v>16917.0201808689</v>
      </c>
      <c r="AP429" s="25" t="n">
        <f aca="false">AJ429-AO429</f>
        <v>28700.8295900563</v>
      </c>
      <c r="AQ429" s="25" t="n">
        <f aca="false">AK429-AO429</f>
        <v>34649.8404215522</v>
      </c>
      <c r="AR429" s="25" t="n">
        <f aca="false">AL429-AO429</f>
        <v>47386.6709061049</v>
      </c>
      <c r="AS429" s="25" t="n">
        <f aca="false">AM429-AO429</f>
        <v>50998.0331031996</v>
      </c>
      <c r="AT429" s="25" t="n">
        <f aca="false">AN429-AO429</f>
        <v>84570.4694994452</v>
      </c>
      <c r="AU429" s="25" t="n">
        <f aca="false">AP429*Datos!$D$6</f>
        <v>14350.4147950281</v>
      </c>
      <c r="AV429" s="25" t="n">
        <f aca="false">AQ429*Datos!$D$6</f>
        <v>17324.9202107761</v>
      </c>
      <c r="AW429" s="25" t="n">
        <f aca="false">AR429*Datos!$D$6</f>
        <v>23693.3354530525</v>
      </c>
      <c r="AX429" s="25" t="n">
        <f aca="false">AS429*Datos!$D$6</f>
        <v>25499.0165515998</v>
      </c>
      <c r="AY429" s="25" t="n">
        <f aca="false">AT429*Datos!$D$6</f>
        <v>42285.2347497226</v>
      </c>
      <c r="AZ429" s="25" t="n">
        <f aca="false">AJ429-AU429-AE429</f>
        <v>27005.4298186939</v>
      </c>
      <c r="BA429" s="25" t="n">
        <f aca="false">AK429-AV429-AF429</f>
        <v>29265.3708298142</v>
      </c>
      <c r="BB429" s="25" t="n">
        <f aca="false">AL429-AW429-AG429</f>
        <v>34568.9649141131</v>
      </c>
      <c r="BC429" s="25" t="n">
        <f aca="false">AM429-AX429-AH429</f>
        <v>35008.3569013601</v>
      </c>
      <c r="BD429" s="25" t="n">
        <f aca="false">AN429-AY429-AI429</f>
        <v>50298.811519212</v>
      </c>
      <c r="BE429" s="25" t="n">
        <f aca="false">AZ429/Z429</f>
        <v>23576.9859979036</v>
      </c>
      <c r="BF429" s="25" t="n">
        <f aca="false">BA429/AA429</f>
        <v>21881.4004979601</v>
      </c>
      <c r="BG429" s="25" t="n">
        <f aca="false">BB429/AB429</f>
        <v>21291.223272872</v>
      </c>
      <c r="BH429" s="25" t="n">
        <f aca="false">BC429/AC429</f>
        <v>17584.9317493538</v>
      </c>
      <c r="BI429" s="25" t="n">
        <f aca="false">BD429/AD429</f>
        <v>21020.8795301694</v>
      </c>
      <c r="BJ429" s="25" t="n">
        <f aca="false">E429*AD429</f>
        <v>70131.3274356936</v>
      </c>
      <c r="BK429" s="25" t="n">
        <f aca="false">0.2*C429*AD429</f>
        <v>40479.0869156069</v>
      </c>
      <c r="BL429" s="25" t="n">
        <f aca="false">BJ429+BK429</f>
        <v>110610.4143513</v>
      </c>
      <c r="BM429" s="25" t="n">
        <f aca="false">BK429*Datos!$D$6</f>
        <v>20239.5434578034</v>
      </c>
      <c r="BN429" s="25" t="n">
        <f aca="false">BL429-BM429</f>
        <v>90370.8708934971</v>
      </c>
      <c r="BO429" s="25" t="n">
        <f aca="false">BN429/AD429</f>
        <v>37767.7947591883</v>
      </c>
      <c r="BP429" s="25" t="n">
        <f aca="false">-(C429+E429)</f>
        <v>-113894.385573098</v>
      </c>
      <c r="BQ429" s="25" t="n">
        <f aca="false">BE429</f>
        <v>23576.9859979036</v>
      </c>
      <c r="BR429" s="25" t="n">
        <f aca="false">BF429</f>
        <v>21881.4004979601</v>
      </c>
      <c r="BS429" s="25" t="n">
        <f aca="false">BG429</f>
        <v>21291.223272872</v>
      </c>
      <c r="BT429" s="25" t="n">
        <f aca="false">BH429</f>
        <v>17584.9317493538</v>
      </c>
      <c r="BU429" s="25" t="n">
        <f aca="false">BI429+BO429</f>
        <v>58788.6742893576</v>
      </c>
      <c r="BV429" s="27" t="n">
        <f aca="false">IFERROR(IRR(BP429:BU429,0.1),NA())*100</f>
        <v>6.98951909400399</v>
      </c>
    </row>
    <row r="430" customFormat="false" ht="15" hidden="false" customHeight="true" outlineLevel="0" collapsed="false">
      <c r="A430" s="23" t="n">
        <v>429</v>
      </c>
      <c r="B430" s="24" t="n">
        <f aca="true">RAND()</f>
        <v>0.362333694581897</v>
      </c>
      <c r="C430" s="25" t="n">
        <f aca="false">IF(B430&lt;=(Datos!$D$14-Datos!$C$14)/(Datos!$E$14-Datos!$C$14),Datos!$C$14+SQRT((Datos!$E$14-Datos!$C$14)*(Datos!$D$14-Datos!$C$14)*B430),Datos!$E$14-SQRT((Datos!$E$14-Datos!$C$14)*(Datos!$E$14-Datos!$D$14)*(1-B430)))</f>
        <v>72337.7591923264</v>
      </c>
      <c r="D430" s="24" t="n">
        <f aca="true">RAND()</f>
        <v>0.513940917219278</v>
      </c>
      <c r="E430" s="25" t="n">
        <f aca="false">IF(D430&lt;=(Datos!$D$15-Datos!$C$15)/(Datos!$E$15-Datos!$C$15),Datos!$C$15+SQRT((Datos!$E$15-Datos!$C$15)*(Datos!$D$15-Datos!$C$15)*D430),Datos!$E$15-SQRT((Datos!$E$15-Datos!$C$15)*(Datos!$E$15-Datos!$D$15)*(1-D430)))</f>
        <v>31461.3313439911</v>
      </c>
      <c r="F430" s="24" t="n">
        <f aca="true">RAND()</f>
        <v>0.652648145967434</v>
      </c>
      <c r="G430" s="25" t="n">
        <f aca="false">IF(F430&lt;=(Datos!$D$19-Datos!$C$19)/(Datos!$E$19-Datos!$C$19),Datos!$C$19+SQRT((Datos!$E$19-Datos!$C$19)*(Datos!$D$19-Datos!$C$19)*F430),Datos!$E$19-SQRT((Datos!$E$19-Datos!$C$19)*(Datos!$E$19-Datos!$D$19)*(1-F430)))</f>
        <v>39894.302496645</v>
      </c>
      <c r="H430" s="24" t="n">
        <f aca="true">RAND()</f>
        <v>0.587686007033738</v>
      </c>
      <c r="I430" s="25" t="n">
        <f aca="false">IF(H430&lt;=(Datos!$D$19-Datos!$C$19)/(Datos!$E$19-Datos!$C$19),Datos!$C$19+SQRT((Datos!$E$19-Datos!$C$19)*(Datos!$D$19-Datos!$C$19)*H430),Datos!$E$19-SQRT((Datos!$E$19-Datos!$C$19)*(Datos!$E$19-Datos!$D$19)*(1-H430)))</f>
        <v>39388.9776363063</v>
      </c>
      <c r="J430" s="24" t="n">
        <f aca="true">RAND()</f>
        <v>0.839213895424856</v>
      </c>
      <c r="K430" s="25" t="n">
        <f aca="false">IF(J430&lt;=(Datos!$D$19-Datos!$C$19)/(Datos!$E$19-Datos!$C$19),Datos!$C$19+SQRT((Datos!$E$19-Datos!$C$19)*(Datos!$D$19-Datos!$C$19)*J430),Datos!$E$19-SQRT((Datos!$E$19-Datos!$C$19)*(Datos!$E$19-Datos!$D$19)*(1-J430)))</f>
        <v>41527.3989801396</v>
      </c>
      <c r="L430" s="24" t="n">
        <f aca="true">RAND()</f>
        <v>0.0467798377735304</v>
      </c>
      <c r="M430" s="25" t="n">
        <f aca="false">IF(L430&lt;=(Datos!$D$19-Datos!$C$19)/(Datos!$E$19-Datos!$C$19),Datos!$C$19+SQRT((Datos!$E$19-Datos!$C$19)*(Datos!$D$19-Datos!$C$19)*L430),Datos!$E$19-SQRT((Datos!$E$19-Datos!$C$19)*(Datos!$E$19-Datos!$D$19)*(1-L430)))</f>
        <v>32648.9574677653</v>
      </c>
      <c r="N430" s="24" t="n">
        <f aca="true">RAND()</f>
        <v>0.612375265472824</v>
      </c>
      <c r="O430" s="25" t="n">
        <f aca="false">IF(N430&lt;=(Datos!$D$19-Datos!$C$19)/(Datos!$E$19-Datos!$C$19),Datos!$C$19+SQRT((Datos!$E$19-Datos!$C$19)*(Datos!$D$19-Datos!$C$19)*N430),Datos!$E$19-SQRT((Datos!$E$19-Datos!$C$19)*(Datos!$E$19-Datos!$D$19)*(1-N430)))</f>
        <v>39584.1687078705</v>
      </c>
      <c r="P430" s="24" t="n">
        <f aca="true">RAND()</f>
        <v>0.884031274168031</v>
      </c>
      <c r="Q430" s="26" t="n">
        <f aca="false">IF(P430&lt;=(Datos!$D$23-Datos!$C$23)/(Datos!$E$23-Datos!$C$23),Datos!$C$23+SQRT((Datos!$E$23-Datos!$C$23)*(Datos!$D$23-Datos!$C$23)*P430),Datos!$E$23-SQRT((Datos!$E$23-Datos!$C$23)*(Datos!$E$23-Datos!$D$23)*(1-P430)))</f>
        <v>0.165552034520475</v>
      </c>
      <c r="R430" s="24" t="n">
        <f aca="true">RAND()</f>
        <v>0.758513360917086</v>
      </c>
      <c r="S430" s="26" t="n">
        <f aca="false">IF(R430&lt;=(Datos!$D$24-Datos!$C$24)/(Datos!$E$24-Datos!$C$24),Datos!$C$24+SQRT((Datos!$E$24-Datos!$C$24)*(Datos!$D$24-Datos!$C$24)*R430),Datos!$E$24-SQRT((Datos!$E$24-Datos!$C$24)*(Datos!$E$24-Datos!$D$24)*(1-R430)))</f>
        <v>0.159151116328464</v>
      </c>
      <c r="T430" s="24" t="n">
        <f aca="true">RAND()</f>
        <v>0.365509701461603</v>
      </c>
      <c r="U430" s="26" t="n">
        <f aca="false">IF(T430&lt;=(Datos!$D$25-Datos!$C$25)/(Datos!$E$25-Datos!$C$25),Datos!$C$25+SQRT((Datos!$E$25-Datos!$C$25)*(Datos!$D$25-Datos!$C$25)*T430),Datos!$E$25-SQRT((Datos!$E$25-Datos!$C$25)*(Datos!$E$25-Datos!$D$25)*(1-T430)))</f>
        <v>0.177705060423492</v>
      </c>
      <c r="V430" s="24" t="n">
        <f aca="true">RAND()</f>
        <v>0.592403974594922</v>
      </c>
      <c r="W430" s="26" t="n">
        <f aca="false">IF(V430&lt;=(Datos!$D$26-Datos!$C$26)/(Datos!$E$26-Datos!$C$26),Datos!$C$26+SQRT((Datos!$E$26-Datos!$C$26)*(Datos!$D$26-Datos!$C$26)*V430),Datos!$E$26-SQRT((Datos!$E$26-Datos!$C$26)*(Datos!$E$26-Datos!$D$26)*(1-V430)))</f>
        <v>0.212229825405252</v>
      </c>
      <c r="X430" s="24" t="n">
        <f aca="true">RAND()</f>
        <v>0.196483065687753</v>
      </c>
      <c r="Y430" s="26" t="n">
        <f aca="false">IF(X430&lt;=(Datos!$D$27-Datos!$C$27)/(Datos!$E$27-Datos!$C$27),Datos!$C$27+SQRT((Datos!$E$27-Datos!$C$27)*(Datos!$D$27-Datos!$C$27)*X430),Datos!$E$27-SQRT((Datos!$E$27-Datos!$C$27)*(Datos!$E$27-Datos!$D$27)*(1-X430)))</f>
        <v>0.213032678466842</v>
      </c>
      <c r="Z430" s="24" t="n">
        <f aca="false">(1+Q430)</f>
        <v>1.16555203452048</v>
      </c>
      <c r="AA430" s="24" t="n">
        <f aca="false">Z430*(1+S430)</f>
        <v>1.35105094195332</v>
      </c>
      <c r="AB430" s="24" t="n">
        <f aca="false">AA430*(1+U430)</f>
        <v>1.59113953122835</v>
      </c>
      <c r="AC430" s="24" t="n">
        <f aca="false">AB430*(1+W430)</f>
        <v>1.92882679613634</v>
      </c>
      <c r="AD430" s="24" t="n">
        <f aca="false">AC430*(1+Y430)</f>
        <v>2.33972993481588</v>
      </c>
      <c r="AE430" s="23" t="n">
        <f aca="false">E430*Q430</f>
        <v>5208.48741272052</v>
      </c>
      <c r="AF430" s="23" t="n">
        <f aca="false">AE430*(1+S430)</f>
        <v>6037.42399883775</v>
      </c>
      <c r="AG430" s="23" t="n">
        <f aca="false">AF430*(1+U430)</f>
        <v>7110.30479535345</v>
      </c>
      <c r="AH430" s="23" t="n">
        <f aca="false">AG430*(1+W430)</f>
        <v>8619.32354064944</v>
      </c>
      <c r="AI430" s="23" t="n">
        <f aca="false">AH430*(1+Y430)</f>
        <v>10455.5211210863</v>
      </c>
      <c r="AJ430" s="25" t="n">
        <f aca="false">G430*Z430</f>
        <v>46498.8854407398</v>
      </c>
      <c r="AK430" s="25" t="n">
        <f aca="false">I430*AA430</f>
        <v>53216.51533811</v>
      </c>
      <c r="AL430" s="25" t="n">
        <f aca="false">K430*AB430</f>
        <v>66075.886146392</v>
      </c>
      <c r="AM430" s="25" t="n">
        <f aca="false">M430*AC430</f>
        <v>62974.1840297414</v>
      </c>
      <c r="AN430" s="25" t="n">
        <f aca="false">O430*AD430</f>
        <v>92616.2644706067</v>
      </c>
      <c r="AO430" s="25" t="n">
        <f aca="false">C430/Datos!$D$8</f>
        <v>14467.5518384653</v>
      </c>
      <c r="AP430" s="25" t="n">
        <f aca="false">AJ430-AO430</f>
        <v>32031.3336022746</v>
      </c>
      <c r="AQ430" s="25" t="n">
        <f aca="false">AK430-AO430</f>
        <v>38748.9634996447</v>
      </c>
      <c r="AR430" s="25" t="n">
        <f aca="false">AL430-AO430</f>
        <v>51608.3343079267</v>
      </c>
      <c r="AS430" s="25" t="n">
        <f aca="false">AM430-AO430</f>
        <v>48506.6321912761</v>
      </c>
      <c r="AT430" s="25" t="n">
        <f aca="false">AN430-AO430</f>
        <v>78148.7126321414</v>
      </c>
      <c r="AU430" s="25" t="n">
        <f aca="false">AP430*Datos!$D$6</f>
        <v>16015.6668011373</v>
      </c>
      <c r="AV430" s="25" t="n">
        <f aca="false">AQ430*Datos!$D$6</f>
        <v>19374.4817498224</v>
      </c>
      <c r="AW430" s="25" t="n">
        <f aca="false">AR430*Datos!$D$6</f>
        <v>25804.1671539634</v>
      </c>
      <c r="AX430" s="25" t="n">
        <f aca="false">AS430*Datos!$D$6</f>
        <v>24253.316095638</v>
      </c>
      <c r="AY430" s="25" t="n">
        <f aca="false">AT430*Datos!$D$6</f>
        <v>39074.3563160707</v>
      </c>
      <c r="AZ430" s="25" t="n">
        <f aca="false">AJ430-AU430-AE430</f>
        <v>25274.731226882</v>
      </c>
      <c r="BA430" s="25" t="n">
        <f aca="false">AK430-AV430-AF430</f>
        <v>27804.6095894499</v>
      </c>
      <c r="BB430" s="25" t="n">
        <f aca="false">AL430-AW430-AG430</f>
        <v>33161.4141970752</v>
      </c>
      <c r="BC430" s="25" t="n">
        <f aca="false">AM430-AX430-AH430</f>
        <v>30101.5443934539</v>
      </c>
      <c r="BD430" s="25" t="n">
        <f aca="false">AN430-AY430-AI430</f>
        <v>43086.3870334497</v>
      </c>
      <c r="BE430" s="25" t="n">
        <f aca="false">AZ430/Z430</f>
        <v>21684.772947336</v>
      </c>
      <c r="BF430" s="25" t="n">
        <f aca="false">BA430/AA430</f>
        <v>20579.9860879047</v>
      </c>
      <c r="BG430" s="25" t="n">
        <f aca="false">BB430/AB430</f>
        <v>20841.2986706921</v>
      </c>
      <c r="BH430" s="25" t="n">
        <f aca="false">BC430/AC430</f>
        <v>15606.1417509082</v>
      </c>
      <c r="BI430" s="25" t="n">
        <f aca="false">BD430/AD430</f>
        <v>18415.1112452388</v>
      </c>
      <c r="BJ430" s="25" t="n">
        <f aca="false">E430*AD430</f>
        <v>73611.0187346972</v>
      </c>
      <c r="BK430" s="25" t="n">
        <f aca="false">0.2*C430*AD430</f>
        <v>33850.1641199578</v>
      </c>
      <c r="BL430" s="25" t="n">
        <f aca="false">BJ430+BK430</f>
        <v>107461.182854655</v>
      </c>
      <c r="BM430" s="25" t="n">
        <f aca="false">BK430*Datos!$D$6</f>
        <v>16925.0820599789</v>
      </c>
      <c r="BN430" s="25" t="n">
        <f aca="false">BL430-BM430</f>
        <v>90536.1007946761</v>
      </c>
      <c r="BO430" s="25" t="n">
        <f aca="false">BN430/AD430</f>
        <v>38695.1072632238</v>
      </c>
      <c r="BP430" s="25" t="n">
        <f aca="false">-(C430+E430)</f>
        <v>-103799.090536318</v>
      </c>
      <c r="BQ430" s="25" t="n">
        <f aca="false">BE430</f>
        <v>21684.772947336</v>
      </c>
      <c r="BR430" s="25" t="n">
        <f aca="false">BF430</f>
        <v>20579.9860879047</v>
      </c>
      <c r="BS430" s="25" t="n">
        <f aca="false">BG430</f>
        <v>20841.2986706921</v>
      </c>
      <c r="BT430" s="25" t="n">
        <f aca="false">BH430</f>
        <v>15606.1417509082</v>
      </c>
      <c r="BU430" s="25" t="n">
        <f aca="false">BI430+BO430</f>
        <v>57110.2185084625</v>
      </c>
      <c r="BV430" s="27" t="n">
        <f aca="false">IFERROR(IRR(BP430:BU430,0.1),NA())*100</f>
        <v>8.25400749288425</v>
      </c>
    </row>
    <row r="431" customFormat="false" ht="15" hidden="false" customHeight="true" outlineLevel="0" collapsed="false">
      <c r="A431" s="23" t="n">
        <v>430</v>
      </c>
      <c r="B431" s="24" t="n">
        <f aca="true">RAND()</f>
        <v>0.967686104255161</v>
      </c>
      <c r="C431" s="25" t="n">
        <f aca="false">IF(B431&lt;=(Datos!$D$14-Datos!$C$14)/(Datos!$E$14-Datos!$C$14),Datos!$C$14+SQRT((Datos!$E$14-Datos!$C$14)*(Datos!$D$14-Datos!$C$14)*B431),Datos!$E$14-SQRT((Datos!$E$14-Datos!$C$14)*(Datos!$E$14-Datos!$D$14)*(1-B431)))</f>
        <v>93772.907990578</v>
      </c>
      <c r="D431" s="24" t="n">
        <f aca="true">RAND()</f>
        <v>0.285047266342662</v>
      </c>
      <c r="E431" s="25" t="n">
        <f aca="false">IF(D431&lt;=(Datos!$D$15-Datos!$C$15)/(Datos!$E$15-Datos!$C$15),Datos!$C$15+SQRT((Datos!$E$15-Datos!$C$15)*(Datos!$D$15-Datos!$C$15)*D431),Datos!$E$15-SQRT((Datos!$E$15-Datos!$C$15)*(Datos!$E$15-Datos!$D$15)*(1-D431)))</f>
        <v>29623.6938669963</v>
      </c>
      <c r="F431" s="24" t="n">
        <f aca="true">RAND()</f>
        <v>0.146840443832486</v>
      </c>
      <c r="G431" s="25" t="n">
        <f aca="false">IF(F431&lt;=(Datos!$D$19-Datos!$C$19)/(Datos!$E$19-Datos!$C$19),Datos!$C$19+SQRT((Datos!$E$19-Datos!$C$19)*(Datos!$D$19-Datos!$C$19)*F431),Datos!$E$19-SQRT((Datos!$E$19-Datos!$C$19)*(Datos!$E$19-Datos!$D$19)*(1-F431)))</f>
        <v>34693.193643445</v>
      </c>
      <c r="H431" s="24" t="n">
        <f aca="true">RAND()</f>
        <v>0.888380497054742</v>
      </c>
      <c r="I431" s="25" t="n">
        <f aca="false">IF(H431&lt;=(Datos!$D$19-Datos!$C$19)/(Datos!$E$19-Datos!$C$19),Datos!$C$19+SQRT((Datos!$E$19-Datos!$C$19)*(Datos!$D$19-Datos!$C$19)*H431),Datos!$E$19-SQRT((Datos!$E$19-Datos!$C$19)*(Datos!$E$19-Datos!$D$19)*(1-H431)))</f>
        <v>42106.6519875939</v>
      </c>
      <c r="J431" s="24" t="n">
        <f aca="true">RAND()</f>
        <v>0.94971506233668</v>
      </c>
      <c r="K431" s="25" t="n">
        <f aca="false">IF(J431&lt;=(Datos!$D$19-Datos!$C$19)/(Datos!$E$19-Datos!$C$19),Datos!$C$19+SQRT((Datos!$E$19-Datos!$C$19)*(Datos!$D$19-Datos!$C$19)*J431),Datos!$E$19-SQRT((Datos!$E$19-Datos!$C$19)*(Datos!$E$19-Datos!$D$19)*(1-J431)))</f>
        <v>43057.9983715895</v>
      </c>
      <c r="L431" s="24" t="n">
        <f aca="true">RAND()</f>
        <v>0.697957681854849</v>
      </c>
      <c r="M431" s="25" t="n">
        <f aca="false">IF(L431&lt;=(Datos!$D$19-Datos!$C$19)/(Datos!$E$19-Datos!$C$19),Datos!$C$19+SQRT((Datos!$E$19-Datos!$C$19)*(Datos!$D$19-Datos!$C$19)*L431),Datos!$E$19-SQRT((Datos!$E$19-Datos!$C$19)*(Datos!$E$19-Datos!$D$19)*(1-L431)))</f>
        <v>40240.4649532873</v>
      </c>
      <c r="N431" s="24" t="n">
        <f aca="true">RAND()</f>
        <v>0.209231251434631</v>
      </c>
      <c r="O431" s="25" t="n">
        <f aca="false">IF(N431&lt;=(Datos!$D$19-Datos!$C$19)/(Datos!$E$19-Datos!$C$19),Datos!$C$19+SQRT((Datos!$E$19-Datos!$C$19)*(Datos!$D$19-Datos!$C$19)*N431),Datos!$E$19-SQRT((Datos!$E$19-Datos!$C$19)*(Datos!$E$19-Datos!$D$19)*(1-N431)))</f>
        <v>35602.2038266378</v>
      </c>
      <c r="P431" s="24" t="n">
        <f aca="true">RAND()</f>
        <v>0.0642859642870293</v>
      </c>
      <c r="Q431" s="26" t="n">
        <f aca="false">IF(P431&lt;=(Datos!$D$23-Datos!$C$23)/(Datos!$E$23-Datos!$C$23),Datos!$C$23+SQRT((Datos!$E$23-Datos!$C$23)*(Datos!$D$23-Datos!$C$23)*P431),Datos!$E$23-SQRT((Datos!$E$23-Datos!$C$23)*(Datos!$E$23-Datos!$D$23)*(1-P431)))</f>
        <v>0.1307570784006</v>
      </c>
      <c r="R431" s="24" t="n">
        <f aca="true">RAND()</f>
        <v>0.489596675797003</v>
      </c>
      <c r="S431" s="26" t="n">
        <f aca="false">IF(R431&lt;=(Datos!$D$24-Datos!$C$24)/(Datos!$E$24-Datos!$C$24),Datos!$C$24+SQRT((Datos!$E$24-Datos!$C$24)*(Datos!$D$24-Datos!$C$24)*R431),Datos!$E$24-SQRT((Datos!$E$24-Datos!$C$24)*(Datos!$E$24-Datos!$D$24)*(1-R431)))</f>
        <v>0.14968625972457</v>
      </c>
      <c r="T431" s="24" t="n">
        <f aca="true">RAND()</f>
        <v>0.182897034057396</v>
      </c>
      <c r="U431" s="26" t="n">
        <f aca="false">IF(T431&lt;=(Datos!$D$25-Datos!$C$25)/(Datos!$E$25-Datos!$C$25),Datos!$C$25+SQRT((Datos!$E$25-Datos!$C$25)*(Datos!$D$25-Datos!$C$25)*T431),Datos!$E$25-SQRT((Datos!$E$25-Datos!$C$25)*(Datos!$E$25-Datos!$D$25)*(1-T431)))</f>
        <v>0.169598055299456</v>
      </c>
      <c r="V431" s="24" t="n">
        <f aca="true">RAND()</f>
        <v>0.245004160440427</v>
      </c>
      <c r="W431" s="26" t="n">
        <f aca="false">IF(V431&lt;=(Datos!$D$26-Datos!$C$26)/(Datos!$E$26-Datos!$C$26),Datos!$C$26+SQRT((Datos!$E$26-Datos!$C$26)*(Datos!$D$26-Datos!$C$26)*V431),Datos!$E$26-SQRT((Datos!$E$26-Datos!$C$26)*(Datos!$E$26-Datos!$D$26)*(1-V431)))</f>
        <v>0.198520416426652</v>
      </c>
      <c r="X431" s="24" t="n">
        <f aca="true">RAND()</f>
        <v>0.672560694663976</v>
      </c>
      <c r="Y431" s="26" t="n">
        <f aca="false">IF(X431&lt;=(Datos!$D$27-Datos!$C$27)/(Datos!$E$27-Datos!$C$27),Datos!$C$27+SQRT((Datos!$E$27-Datos!$C$27)*(Datos!$D$27-Datos!$C$27)*X431),Datos!$E$27-SQRT((Datos!$E$27-Datos!$C$27)*(Datos!$E$27-Datos!$D$27)*(1-X431)))</f>
        <v>0.237950359706479</v>
      </c>
      <c r="Z431" s="24" t="n">
        <f aca="false">(1+Q431)</f>
        <v>1.1307570784006</v>
      </c>
      <c r="AA431" s="24" t="n">
        <f aca="false">Z431*(1+S431)</f>
        <v>1.30001587612347</v>
      </c>
      <c r="AB431" s="24" t="n">
        <f aca="false">AA431*(1+U431)</f>
        <v>1.52049604057243</v>
      </c>
      <c r="AC431" s="24" t="n">
        <f aca="false">AB431*(1+W431)</f>
        <v>1.82234554772194</v>
      </c>
      <c r="AD431" s="24" t="n">
        <f aca="false">AC431*(1+Y431)</f>
        <v>2.25597332631187</v>
      </c>
      <c r="AE431" s="23" t="n">
        <f aca="false">E431*Q431</f>
        <v>3873.50766148221</v>
      </c>
      <c r="AF431" s="23" t="n">
        <f aca="false">AE431*(1+S431)</f>
        <v>4453.31853534395</v>
      </c>
      <c r="AG431" s="23" t="n">
        <f aca="false">AF431*(1+U431)</f>
        <v>5208.5926985673</v>
      </c>
      <c r="AH431" s="23" t="n">
        <f aca="false">AG431*(1+W431)</f>
        <v>6242.6046900837</v>
      </c>
      <c r="AI431" s="23" t="n">
        <f aca="false">AH431*(1+Y431)</f>
        <v>7728.03472159447</v>
      </c>
      <c r="AJ431" s="25" t="n">
        <f aca="false">G431*Z431</f>
        <v>39229.5742846482</v>
      </c>
      <c r="AK431" s="25" t="n">
        <f aca="false">I431*AA431</f>
        <v>54739.3160742778</v>
      </c>
      <c r="AL431" s="25" t="n">
        <f aca="false">K431*AB431</f>
        <v>65469.5160389758</v>
      </c>
      <c r="AM431" s="25" t="n">
        <f aca="false">M431*AC431</f>
        <v>73332.0321458839</v>
      </c>
      <c r="AN431" s="25" t="n">
        <f aca="false">O431*AD431</f>
        <v>80317.6221908133</v>
      </c>
      <c r="AO431" s="25" t="n">
        <f aca="false">C431/Datos!$D$8</f>
        <v>18754.5815981156</v>
      </c>
      <c r="AP431" s="25" t="n">
        <f aca="false">AJ431-AO431</f>
        <v>20474.9926865326</v>
      </c>
      <c r="AQ431" s="25" t="n">
        <f aca="false">AK431-AO431</f>
        <v>35984.7344761622</v>
      </c>
      <c r="AR431" s="25" t="n">
        <f aca="false">AL431-AO431</f>
        <v>46714.9344408602</v>
      </c>
      <c r="AS431" s="25" t="n">
        <f aca="false">AM431-AO431</f>
        <v>54577.4505477683</v>
      </c>
      <c r="AT431" s="25" t="n">
        <f aca="false">AN431-AO431</f>
        <v>61563.0405926977</v>
      </c>
      <c r="AU431" s="25" t="n">
        <f aca="false">AP431*Datos!$D$6</f>
        <v>10237.4963432663</v>
      </c>
      <c r="AV431" s="25" t="n">
        <f aca="false">AQ431*Datos!$D$6</f>
        <v>17992.3672380811</v>
      </c>
      <c r="AW431" s="25" t="n">
        <f aca="false">AR431*Datos!$D$6</f>
        <v>23357.4672204301</v>
      </c>
      <c r="AX431" s="25" t="n">
        <f aca="false">AS431*Datos!$D$6</f>
        <v>27288.7252738841</v>
      </c>
      <c r="AY431" s="25" t="n">
        <f aca="false">AT431*Datos!$D$6</f>
        <v>30781.5202963489</v>
      </c>
      <c r="AZ431" s="25" t="n">
        <f aca="false">AJ431-AU431-AE431</f>
        <v>25118.5702798997</v>
      </c>
      <c r="BA431" s="25" t="n">
        <f aca="false">AK431-AV431-AF431</f>
        <v>32293.6303008528</v>
      </c>
      <c r="BB431" s="25" t="n">
        <f aca="false">AL431-AW431-AG431</f>
        <v>36903.4561199784</v>
      </c>
      <c r="BC431" s="25" t="n">
        <f aca="false">AM431-AX431-AH431</f>
        <v>39800.702181916</v>
      </c>
      <c r="BD431" s="25" t="n">
        <f aca="false">AN431-AY431-AI431</f>
        <v>41808.06717287</v>
      </c>
      <c r="BE431" s="25" t="n">
        <f aca="false">AZ431/Z431</f>
        <v>22213.9403411285</v>
      </c>
      <c r="BF431" s="25" t="n">
        <f aca="false">BA431/AA431</f>
        <v>24840.9507098863</v>
      </c>
      <c r="BG431" s="25" t="n">
        <f aca="false">BB431/AB431</f>
        <v>24270.6690022588</v>
      </c>
      <c r="BH431" s="25" t="n">
        <f aca="false">BC431/AC431</f>
        <v>21840.3706320515</v>
      </c>
      <c r="BI431" s="25" t="n">
        <f aca="false">BD431/AD431</f>
        <v>18532.1637828134</v>
      </c>
      <c r="BJ431" s="25" t="n">
        <f aca="false">E431*AD431</f>
        <v>66830.2631907724</v>
      </c>
      <c r="BK431" s="25" t="n">
        <f aca="false">0.2*C431*AD431</f>
        <v>42309.8358314883</v>
      </c>
      <c r="BL431" s="25" t="n">
        <f aca="false">BJ431+BK431</f>
        <v>109140.099022261</v>
      </c>
      <c r="BM431" s="25" t="n">
        <f aca="false">BK431*Datos!$D$6</f>
        <v>21154.9179157442</v>
      </c>
      <c r="BN431" s="25" t="n">
        <f aca="false">BL431-BM431</f>
        <v>87985.1811065166</v>
      </c>
      <c r="BO431" s="25" t="n">
        <f aca="false">BN431/AD431</f>
        <v>39000.9846660541</v>
      </c>
      <c r="BP431" s="25" t="n">
        <f aca="false">-(C431+E431)</f>
        <v>-123396.601857574</v>
      </c>
      <c r="BQ431" s="25" t="n">
        <f aca="false">BE431</f>
        <v>22213.9403411285</v>
      </c>
      <c r="BR431" s="25" t="n">
        <f aca="false">BF431</f>
        <v>24840.9507098863</v>
      </c>
      <c r="BS431" s="25" t="n">
        <f aca="false">BG431</f>
        <v>24270.6690022588</v>
      </c>
      <c r="BT431" s="25" t="n">
        <f aca="false">BH431</f>
        <v>21840.3706320515</v>
      </c>
      <c r="BU431" s="25" t="n">
        <f aca="false">BI431+BO431</f>
        <v>57533.1484488675</v>
      </c>
      <c r="BV431" s="27" t="n">
        <f aca="false">IFERROR(IRR(BP431:BU431,0.1),NA())*100</f>
        <v>6.08750774242062</v>
      </c>
    </row>
    <row r="432" customFormat="false" ht="15" hidden="false" customHeight="true" outlineLevel="0" collapsed="false">
      <c r="A432" s="23" t="n">
        <v>431</v>
      </c>
      <c r="B432" s="24" t="n">
        <f aca="true">RAND()</f>
        <v>0.283756417071032</v>
      </c>
      <c r="C432" s="25" t="n">
        <f aca="false">IF(B432&lt;=(Datos!$D$14-Datos!$C$14)/(Datos!$E$14-Datos!$C$14),Datos!$C$14+SQRT((Datos!$E$14-Datos!$C$14)*(Datos!$D$14-Datos!$C$14)*B432),Datos!$E$14-SQRT((Datos!$E$14-Datos!$C$14)*(Datos!$E$14-Datos!$D$14)*(1-B432)))</f>
        <v>70682.9009021226</v>
      </c>
      <c r="D432" s="24" t="n">
        <f aca="true">RAND()</f>
        <v>0.136058517465124</v>
      </c>
      <c r="E432" s="25" t="n">
        <f aca="false">IF(D432&lt;=(Datos!$D$15-Datos!$C$15)/(Datos!$E$15-Datos!$C$15),Datos!$C$15+SQRT((Datos!$E$15-Datos!$C$15)*(Datos!$D$15-Datos!$C$15)*D432),Datos!$E$15-SQRT((Datos!$E$15-Datos!$C$15)*(Datos!$E$15-Datos!$D$15)*(1-D432)))</f>
        <v>28194.4309054798</v>
      </c>
      <c r="F432" s="24" t="n">
        <f aca="true">RAND()</f>
        <v>0.244155880512274</v>
      </c>
      <c r="G432" s="25" t="n">
        <f aca="false">IF(F432&lt;=(Datos!$D$19-Datos!$C$19)/(Datos!$E$19-Datos!$C$19),Datos!$C$19+SQRT((Datos!$E$19-Datos!$C$19)*(Datos!$D$19-Datos!$C$19)*F432),Datos!$E$19-SQRT((Datos!$E$19-Datos!$C$19)*(Datos!$E$19-Datos!$D$19)*(1-F432)))</f>
        <v>36051.7255453995</v>
      </c>
      <c r="H432" s="24" t="n">
        <f aca="true">RAND()</f>
        <v>0.108050115103911</v>
      </c>
      <c r="I432" s="25" t="n">
        <f aca="false">IF(H432&lt;=(Datos!$D$19-Datos!$C$19)/(Datos!$E$19-Datos!$C$19),Datos!$C$19+SQRT((Datos!$E$19-Datos!$C$19)*(Datos!$D$19-Datos!$C$19)*H432),Datos!$E$19-SQRT((Datos!$E$19-Datos!$C$19)*(Datos!$E$19-Datos!$D$19)*(1-H432)))</f>
        <v>34025.856091018</v>
      </c>
      <c r="J432" s="24" t="n">
        <f aca="true">RAND()</f>
        <v>0.0276539438435346</v>
      </c>
      <c r="K432" s="25" t="n">
        <f aca="false">IF(J432&lt;=(Datos!$D$19-Datos!$C$19)/(Datos!$E$19-Datos!$C$19),Datos!$C$19+SQRT((Datos!$E$19-Datos!$C$19)*(Datos!$D$19-Datos!$C$19)*J432),Datos!$E$19-SQRT((Datos!$E$19-Datos!$C$19)*(Datos!$E$19-Datos!$D$19)*(1-J432)))</f>
        <v>32036.6864207654</v>
      </c>
      <c r="L432" s="24" t="n">
        <f aca="true">RAND()</f>
        <v>0.311348960097063</v>
      </c>
      <c r="M432" s="25" t="n">
        <f aca="false">IF(L432&lt;=(Datos!$D$19-Datos!$C$19)/(Datos!$E$19-Datos!$C$19),Datos!$C$19+SQRT((Datos!$E$19-Datos!$C$19)*(Datos!$D$19-Datos!$C$19)*L432),Datos!$E$19-SQRT((Datos!$E$19-Datos!$C$19)*(Datos!$E$19-Datos!$D$19)*(1-L432)))</f>
        <v>36833.9113262143</v>
      </c>
      <c r="N432" s="24" t="n">
        <f aca="true">RAND()</f>
        <v>0.547300414362653</v>
      </c>
      <c r="O432" s="25" t="n">
        <f aca="false">IF(N432&lt;=(Datos!$D$19-Datos!$C$19)/(Datos!$E$19-Datos!$C$19),Datos!$C$19+SQRT((Datos!$E$19-Datos!$C$19)*(Datos!$D$19-Datos!$C$19)*N432),Datos!$E$19-SQRT((Datos!$E$19-Datos!$C$19)*(Datos!$E$19-Datos!$D$19)*(1-N432)))</f>
        <v>39060.6325471458</v>
      </c>
      <c r="P432" s="24" t="n">
        <f aca="true">RAND()</f>
        <v>0.36533984093276</v>
      </c>
      <c r="Q432" s="26" t="n">
        <f aca="false">IF(P432&lt;=(Datos!$D$23-Datos!$C$23)/(Datos!$E$23-Datos!$C$23),Datos!$C$23+SQRT((Datos!$E$23-Datos!$C$23)*(Datos!$D$23-Datos!$C$23)*P432),Datos!$E$23-SQRT((Datos!$E$23-Datos!$C$23)*(Datos!$E$23-Datos!$D$23)*(1-P432)))</f>
        <v>0.145643941071508</v>
      </c>
      <c r="R432" s="24" t="n">
        <f aca="true">RAND()</f>
        <v>0.381432693587332</v>
      </c>
      <c r="S432" s="26" t="n">
        <f aca="false">IF(R432&lt;=(Datos!$D$24-Datos!$C$24)/(Datos!$E$24-Datos!$C$24),Datos!$C$24+SQRT((Datos!$E$24-Datos!$C$24)*(Datos!$D$24-Datos!$C$24)*R432),Datos!$E$24-SQRT((Datos!$E$24-Datos!$C$24)*(Datos!$E$24-Datos!$D$24)*(1-R432)))</f>
        <v>0.146202649645736</v>
      </c>
      <c r="T432" s="24" t="n">
        <f aca="true">RAND()</f>
        <v>0.720863699797356</v>
      </c>
      <c r="U432" s="26" t="n">
        <f aca="false">IF(T432&lt;=(Datos!$D$25-Datos!$C$25)/(Datos!$E$25-Datos!$C$25),Datos!$C$25+SQRT((Datos!$E$25-Datos!$C$25)*(Datos!$D$25-Datos!$C$25)*T432),Datos!$E$25-SQRT((Datos!$E$25-Datos!$C$25)*(Datos!$E$25-Datos!$D$25)*(1-T432)))</f>
        <v>0.19204321834389</v>
      </c>
      <c r="V432" s="24" t="n">
        <f aca="true">RAND()</f>
        <v>0.0798139485787475</v>
      </c>
      <c r="W432" s="26" t="n">
        <f aca="false">IF(V432&lt;=(Datos!$D$26-Datos!$C$26)/(Datos!$E$26-Datos!$C$26),Datos!$C$26+SQRT((Datos!$E$26-Datos!$C$26)*(Datos!$D$26-Datos!$C$26)*V432),Datos!$E$26-SQRT((Datos!$E$26-Datos!$C$26)*(Datos!$E$26-Datos!$D$26)*(1-V432)))</f>
        <v>0.19057069193621</v>
      </c>
      <c r="X432" s="24" t="n">
        <f aca="true">RAND()</f>
        <v>0.353755955194116</v>
      </c>
      <c r="Y432" s="26" t="n">
        <f aca="false">IF(X432&lt;=(Datos!$D$27-Datos!$C$27)/(Datos!$E$27-Datos!$C$27),Datos!$C$27+SQRT((Datos!$E$27-Datos!$C$27)*(Datos!$D$27-Datos!$C$27)*X432),Datos!$E$27-SQRT((Datos!$E$27-Datos!$C$27)*(Datos!$E$27-Datos!$D$27)*(1-X432)))</f>
        <v>0.220926166182042</v>
      </c>
      <c r="Z432" s="24" t="n">
        <f aca="false">(1+Q432)</f>
        <v>1.14564394107151</v>
      </c>
      <c r="AA432" s="24" t="n">
        <f aca="false">Z432*(1+S432)</f>
        <v>1.31314012080675</v>
      </c>
      <c r="AB432" s="24" t="n">
        <f aca="false">AA432*(1+U432)</f>
        <v>1.56531977574296</v>
      </c>
      <c r="AC432" s="24" t="n">
        <f aca="false">AB432*(1+W432)</f>
        <v>1.86362384850773</v>
      </c>
      <c r="AD432" s="24" t="n">
        <f aca="false">AC432*(1+Y432)</f>
        <v>2.27534712056396</v>
      </c>
      <c r="AE432" s="23" t="n">
        <f aca="false">E432*Q432</f>
        <v>4106.3480333424</v>
      </c>
      <c r="AF432" s="23" t="n">
        <f aca="false">AE432*(1+S432)</f>
        <v>4706.70699618461</v>
      </c>
      <c r="AG432" s="23" t="n">
        <f aca="false">AF432*(1+U432)</f>
        <v>5610.59815553361</v>
      </c>
      <c r="AH432" s="23" t="n">
        <f aca="false">AG432*(1+W432)</f>
        <v>6679.81372820967</v>
      </c>
      <c r="AI432" s="23" t="n">
        <f aca="false">AH432*(1+Y432)</f>
        <v>8155.5593659932</v>
      </c>
      <c r="AJ432" s="25" t="n">
        <f aca="false">G432*Z432</f>
        <v>41302.4409362599</v>
      </c>
      <c r="AK432" s="25" t="n">
        <f aca="false">I432*AA432</f>
        <v>44680.7167779123</v>
      </c>
      <c r="AL432" s="25" t="n">
        <f aca="false">K432*AB432</f>
        <v>50147.6588037</v>
      </c>
      <c r="AM432" s="25" t="n">
        <f aca="false">M432*AC432</f>
        <v>68644.5555813517</v>
      </c>
      <c r="AN432" s="25" t="n">
        <f aca="false">O432*AD432</f>
        <v>88876.4977935551</v>
      </c>
      <c r="AO432" s="25" t="n">
        <f aca="false">C432/Datos!$D$8</f>
        <v>14136.5801804245</v>
      </c>
      <c r="AP432" s="25" t="n">
        <f aca="false">AJ432-AO432</f>
        <v>27165.8607558353</v>
      </c>
      <c r="AQ432" s="25" t="n">
        <f aca="false">AK432-AO432</f>
        <v>30544.1365974878</v>
      </c>
      <c r="AR432" s="25" t="n">
        <f aca="false">AL432-AO432</f>
        <v>36011.0786232754</v>
      </c>
      <c r="AS432" s="25" t="n">
        <f aca="false">AM432-AO432</f>
        <v>54507.9754009272</v>
      </c>
      <c r="AT432" s="25" t="n">
        <f aca="false">AN432-AO432</f>
        <v>74739.9176131306</v>
      </c>
      <c r="AU432" s="25" t="n">
        <f aca="false">AP432*Datos!$D$6</f>
        <v>13582.9303779177</v>
      </c>
      <c r="AV432" s="25" t="n">
        <f aca="false">AQ432*Datos!$D$6</f>
        <v>15272.0682987439</v>
      </c>
      <c r="AW432" s="25" t="n">
        <f aca="false">AR432*Datos!$D$6</f>
        <v>18005.5393116377</v>
      </c>
      <c r="AX432" s="25" t="n">
        <f aca="false">AS432*Datos!$D$6</f>
        <v>27253.9877004636</v>
      </c>
      <c r="AY432" s="25" t="n">
        <f aca="false">AT432*Datos!$D$6</f>
        <v>37369.9588065653</v>
      </c>
      <c r="AZ432" s="25" t="n">
        <f aca="false">AJ432-AU432-AE432</f>
        <v>23613.1625249998</v>
      </c>
      <c r="BA432" s="25" t="n">
        <f aca="false">AK432-AV432-AF432</f>
        <v>24701.9414829838</v>
      </c>
      <c r="BB432" s="25" t="n">
        <f aca="false">AL432-AW432-AG432</f>
        <v>26531.5213365286</v>
      </c>
      <c r="BC432" s="25" t="n">
        <f aca="false">AM432-AX432-AH432</f>
        <v>34710.7541526785</v>
      </c>
      <c r="BD432" s="25" t="n">
        <f aca="false">AN432-AY432-AI432</f>
        <v>43350.9796209966</v>
      </c>
      <c r="BE432" s="25" t="n">
        <f aca="false">AZ432/Z432</f>
        <v>20611.2577201907</v>
      </c>
      <c r="BF432" s="25" t="n">
        <f aca="false">BA432/AA432</f>
        <v>18811.3523390084</v>
      </c>
      <c r="BG432" s="25" t="n">
        <f aca="false">BB432/AB432</f>
        <v>16949.5854761918</v>
      </c>
      <c r="BH432" s="25" t="n">
        <f aca="false">BC432/AC432</f>
        <v>18625.4077937845</v>
      </c>
      <c r="BI432" s="25" t="n">
        <f aca="false">BD432/AD432</f>
        <v>19052.4686230081</v>
      </c>
      <c r="BJ432" s="25" t="n">
        <f aca="false">E432*AD432</f>
        <v>64152.1171767229</v>
      </c>
      <c r="BK432" s="25" t="n">
        <f aca="false">0.2*C432*AD432</f>
        <v>32165.6270081505</v>
      </c>
      <c r="BL432" s="25" t="n">
        <f aca="false">BJ432+BK432</f>
        <v>96317.7441848734</v>
      </c>
      <c r="BM432" s="25" t="n">
        <f aca="false">BK432*Datos!$D$6</f>
        <v>16082.8135040752</v>
      </c>
      <c r="BN432" s="25" t="n">
        <f aca="false">BL432-BM432</f>
        <v>80234.9306807982</v>
      </c>
      <c r="BO432" s="25" t="n">
        <f aca="false">BN432/AD432</f>
        <v>35262.720995692</v>
      </c>
      <c r="BP432" s="25" t="n">
        <f aca="false">-(C432+E432)</f>
        <v>-98877.3318076024</v>
      </c>
      <c r="BQ432" s="25" t="n">
        <f aca="false">BE432</f>
        <v>20611.2577201907</v>
      </c>
      <c r="BR432" s="25" t="n">
        <f aca="false">BF432</f>
        <v>18811.3523390084</v>
      </c>
      <c r="BS432" s="25" t="n">
        <f aca="false">BG432</f>
        <v>16949.5854761918</v>
      </c>
      <c r="BT432" s="25" t="n">
        <f aca="false">BH432</f>
        <v>18625.4077937845</v>
      </c>
      <c r="BU432" s="25" t="n">
        <f aca="false">BI432+BO432</f>
        <v>54315.1896187001</v>
      </c>
      <c r="BV432" s="27" t="n">
        <f aca="false">IFERROR(IRR(BP432:BU432,0.1),NA())*100</f>
        <v>8.14596678275082</v>
      </c>
    </row>
    <row r="433" customFormat="false" ht="15" hidden="false" customHeight="true" outlineLevel="0" collapsed="false">
      <c r="A433" s="23" t="n">
        <v>432</v>
      </c>
      <c r="B433" s="24" t="n">
        <f aca="true">RAND()</f>
        <v>0.791681398449635</v>
      </c>
      <c r="C433" s="25" t="n">
        <f aca="false">IF(B433&lt;=(Datos!$D$14-Datos!$C$14)/(Datos!$E$14-Datos!$C$14),Datos!$C$14+SQRT((Datos!$E$14-Datos!$C$14)*(Datos!$D$14-Datos!$C$14)*B433),Datos!$E$14-SQRT((Datos!$E$14-Datos!$C$14)*(Datos!$E$14-Datos!$D$14)*(1-B433)))</f>
        <v>84189.1707408992</v>
      </c>
      <c r="D433" s="24" t="n">
        <f aca="true">RAND()</f>
        <v>0.0248042763556064</v>
      </c>
      <c r="E433" s="25" t="n">
        <f aca="false">IF(D433&lt;=(Datos!$D$15-Datos!$C$15)/(Datos!$E$15-Datos!$C$15),Datos!$C$15+SQRT((Datos!$E$15-Datos!$C$15)*(Datos!$D$15-Datos!$C$15)*D433),Datos!$E$15-SQRT((Datos!$E$15-Datos!$C$15)*(Datos!$E$15-Datos!$D$15)*(1-D433)))</f>
        <v>26363.9357487325</v>
      </c>
      <c r="F433" s="24" t="n">
        <f aca="true">RAND()</f>
        <v>0.340483928806118</v>
      </c>
      <c r="G433" s="25" t="n">
        <f aca="false">IF(F433&lt;=(Datos!$D$19-Datos!$C$19)/(Datos!$E$19-Datos!$C$19),Datos!$C$19+SQRT((Datos!$E$19-Datos!$C$19)*(Datos!$D$19-Datos!$C$19)*F433),Datos!$E$19-SQRT((Datos!$E$19-Datos!$C$19)*(Datos!$E$19-Datos!$D$19)*(1-F433)))</f>
        <v>37146.5088904246</v>
      </c>
      <c r="H433" s="24" t="n">
        <f aca="true">RAND()</f>
        <v>0.751787288092716</v>
      </c>
      <c r="I433" s="25" t="n">
        <f aca="false">IF(H433&lt;=(Datos!$D$19-Datos!$C$19)/(Datos!$E$19-Datos!$C$19),Datos!$C$19+SQRT((Datos!$E$19-Datos!$C$19)*(Datos!$D$19-Datos!$C$19)*H433),Datos!$E$19-SQRT((Datos!$E$19-Datos!$C$19)*(Datos!$E$19-Datos!$D$19)*(1-H433)))</f>
        <v>40685.3791136363</v>
      </c>
      <c r="J433" s="24" t="n">
        <f aca="true">RAND()</f>
        <v>0.222379910642056</v>
      </c>
      <c r="K433" s="25" t="n">
        <f aca="false">IF(J433&lt;=(Datos!$D$19-Datos!$C$19)/(Datos!$E$19-Datos!$C$19),Datos!$C$19+SQRT((Datos!$E$19-Datos!$C$19)*(Datos!$D$19-Datos!$C$19)*J433),Datos!$E$19-SQRT((Datos!$E$19-Datos!$C$19)*(Datos!$E$19-Datos!$D$19)*(1-J433)))</f>
        <v>35775.5507612961</v>
      </c>
      <c r="L433" s="24" t="n">
        <f aca="true">RAND()</f>
        <v>0.915757824371686</v>
      </c>
      <c r="M433" s="25" t="n">
        <f aca="false">IF(L433&lt;=(Datos!$D$19-Datos!$C$19)/(Datos!$E$19-Datos!$C$19),Datos!$C$19+SQRT((Datos!$E$19-Datos!$C$19)*(Datos!$D$19-Datos!$C$19)*L433),Datos!$E$19-SQRT((Datos!$E$19-Datos!$C$19)*(Datos!$E$19-Datos!$D$19)*(1-L433)))</f>
        <v>42486.4043340021</v>
      </c>
      <c r="N433" s="24" t="n">
        <f aca="true">RAND()</f>
        <v>0.448701977543668</v>
      </c>
      <c r="O433" s="25" t="n">
        <f aca="false">IF(N433&lt;=(Datos!$D$19-Datos!$C$19)/(Datos!$E$19-Datos!$C$19),Datos!$C$19+SQRT((Datos!$E$19-Datos!$C$19)*(Datos!$D$19-Datos!$C$19)*N433),Datos!$E$19-SQRT((Datos!$E$19-Datos!$C$19)*(Datos!$E$19-Datos!$D$19)*(1-N433)))</f>
        <v>38203.9805357857</v>
      </c>
      <c r="P433" s="24" t="n">
        <f aca="true">RAND()</f>
        <v>0.140800884830429</v>
      </c>
      <c r="Q433" s="26" t="n">
        <f aca="false">IF(P433&lt;=(Datos!$D$23-Datos!$C$23)/(Datos!$E$23-Datos!$C$23),Datos!$C$23+SQRT((Datos!$E$23-Datos!$C$23)*(Datos!$D$23-Datos!$C$23)*P433),Datos!$E$23-SQRT((Datos!$E$23-Datos!$C$23)*(Datos!$E$23-Datos!$D$23)*(1-P433)))</f>
        <v>0.13591984901608</v>
      </c>
      <c r="R433" s="24" t="n">
        <f aca="true">RAND()</f>
        <v>0.194409264923567</v>
      </c>
      <c r="S433" s="26" t="n">
        <f aca="false">IF(R433&lt;=(Datos!$D$24-Datos!$C$24)/(Datos!$E$24-Datos!$C$24),Datos!$C$24+SQRT((Datos!$E$24-Datos!$C$24)*(Datos!$D$24-Datos!$C$24)*R433),Datos!$E$24-SQRT((Datos!$E$24-Datos!$C$24)*(Datos!$E$24-Datos!$D$24)*(1-R433)))</f>
        <v>0.138706594475276</v>
      </c>
      <c r="T433" s="24" t="n">
        <f aca="true">RAND()</f>
        <v>0.502285789416073</v>
      </c>
      <c r="U433" s="26" t="n">
        <f aca="false">IF(T433&lt;=(Datos!$D$25-Datos!$C$25)/(Datos!$E$25-Datos!$C$25),Datos!$C$25+SQRT((Datos!$E$25-Datos!$C$25)*(Datos!$D$25-Datos!$C$25)*T433),Datos!$E$25-SQRT((Datos!$E$25-Datos!$C$25)*(Datos!$E$25-Datos!$D$25)*(1-T433)))</f>
        <v>0.182669050512544</v>
      </c>
      <c r="V433" s="24" t="n">
        <f aca="true">RAND()</f>
        <v>0.767204559335551</v>
      </c>
      <c r="W433" s="26" t="n">
        <f aca="false">IF(V433&lt;=(Datos!$D$26-Datos!$C$26)/(Datos!$E$26-Datos!$C$26),Datos!$C$26+SQRT((Datos!$E$26-Datos!$C$26)*(Datos!$D$26-Datos!$C$26)*V433),Datos!$E$26-SQRT((Datos!$E$26-Datos!$C$26)*(Datos!$E$26-Datos!$D$26)*(1-V433)))</f>
        <v>0.22145557773705</v>
      </c>
      <c r="X433" s="24" t="n">
        <f aca="true">RAND()</f>
        <v>0.7711540009043</v>
      </c>
      <c r="Y433" s="26" t="n">
        <f aca="false">IF(X433&lt;=(Datos!$D$27-Datos!$C$27)/(Datos!$E$27-Datos!$C$27),Datos!$C$27+SQRT((Datos!$E$27-Datos!$C$27)*(Datos!$D$27-Datos!$C$27)*X433),Datos!$E$27-SQRT((Datos!$E$27-Datos!$C$27)*(Datos!$E$27-Datos!$D$27)*(1-X433)))</f>
        <v>0.244846502377192</v>
      </c>
      <c r="Z433" s="24" t="n">
        <f aca="false">(1+Q433)</f>
        <v>1.13591984901608</v>
      </c>
      <c r="AA433" s="24" t="n">
        <f aca="false">Z433*(1+S433)</f>
        <v>1.29347942286997</v>
      </c>
      <c r="AB433" s="24" t="n">
        <f aca="false">AA433*(1+U433)</f>
        <v>1.52975808090314</v>
      </c>
      <c r="AC433" s="24" t="n">
        <f aca="false">AB433*(1+W433)</f>
        <v>1.86853154050747</v>
      </c>
      <c r="AD433" s="24" t="n">
        <f aca="false">AC433*(1+Y433)</f>
        <v>2.32603495278219</v>
      </c>
      <c r="AE433" s="23" t="n">
        <f aca="false">E433*Q433</f>
        <v>3583.38216643735</v>
      </c>
      <c r="AF433" s="23" t="n">
        <f aca="false">AE433*(1+S433)</f>
        <v>4080.42090344731</v>
      </c>
      <c r="AG433" s="23" t="n">
        <f aca="false">AF433*(1+U433)</f>
        <v>4825.78751557156</v>
      </c>
      <c r="AH433" s="23" t="n">
        <f aca="false">AG433*(1+W433)</f>
        <v>5894.48507786871</v>
      </c>
      <c r="AI433" s="23" t="n">
        <f aca="false">AH433*(1+Y433)</f>
        <v>7337.72913249941</v>
      </c>
      <c r="AJ433" s="25" t="n">
        <f aca="false">G433*Z433</f>
        <v>42195.4567702856</v>
      </c>
      <c r="AK433" s="25" t="n">
        <f aca="false">I433*AA433</f>
        <v>52625.7006951521</v>
      </c>
      <c r="AL433" s="25" t="n">
        <f aca="false">K433*AB433</f>
        <v>54727.9378758532</v>
      </c>
      <c r="AM433" s="25" t="n">
        <f aca="false">M433*AC433</f>
        <v>79387.186540836</v>
      </c>
      <c r="AN433" s="25" t="n">
        <f aca="false">O433*AD433</f>
        <v>88863.7940616478</v>
      </c>
      <c r="AO433" s="25" t="n">
        <f aca="false">C433/Datos!$D$8</f>
        <v>16837.8341481798</v>
      </c>
      <c r="AP433" s="25" t="n">
        <f aca="false">AJ433-AO433</f>
        <v>25357.6226221057</v>
      </c>
      <c r="AQ433" s="25" t="n">
        <f aca="false">AK433-AO433</f>
        <v>35787.8665469723</v>
      </c>
      <c r="AR433" s="25" t="n">
        <f aca="false">AL433-AO433</f>
        <v>37890.1037276734</v>
      </c>
      <c r="AS433" s="25" t="n">
        <f aca="false">AM433-AO433</f>
        <v>62549.3523926562</v>
      </c>
      <c r="AT433" s="25" t="n">
        <f aca="false">AN433-AO433</f>
        <v>72025.9599134679</v>
      </c>
      <c r="AU433" s="25" t="n">
        <f aca="false">AP433*Datos!$D$6</f>
        <v>12678.8113110529</v>
      </c>
      <c r="AV433" s="25" t="n">
        <f aca="false">AQ433*Datos!$D$6</f>
        <v>17893.9332734861</v>
      </c>
      <c r="AW433" s="25" t="n">
        <f aca="false">AR433*Datos!$D$6</f>
        <v>18945.0518638367</v>
      </c>
      <c r="AX433" s="25" t="n">
        <f aca="false">AS433*Datos!$D$6</f>
        <v>31274.6761963281</v>
      </c>
      <c r="AY433" s="25" t="n">
        <f aca="false">AT433*Datos!$D$6</f>
        <v>36012.979956734</v>
      </c>
      <c r="AZ433" s="25" t="n">
        <f aca="false">AJ433-AU433-AE433</f>
        <v>25933.2632927954</v>
      </c>
      <c r="BA433" s="25" t="n">
        <f aca="false">AK433-AV433-AF433</f>
        <v>30651.3465182187</v>
      </c>
      <c r="BB433" s="25" t="n">
        <f aca="false">AL433-AW433-AG433</f>
        <v>30957.098496445</v>
      </c>
      <c r="BC433" s="25" t="n">
        <f aca="false">AM433-AX433-AH433</f>
        <v>42218.0252666392</v>
      </c>
      <c r="BD433" s="25" t="n">
        <f aca="false">AN433-AY433-AI433</f>
        <v>45513.0849724144</v>
      </c>
      <c r="BE433" s="25" t="n">
        <f aca="false">AZ433/Z433</f>
        <v>22830.1876362654</v>
      </c>
      <c r="BF433" s="25" t="n">
        <f aca="false">BA433/AA433</f>
        <v>23696.8180368958</v>
      </c>
      <c r="BG433" s="25" t="n">
        <f aca="false">BB433/AB433</f>
        <v>20236.5974613244</v>
      </c>
      <c r="BH433" s="25" t="n">
        <f aca="false">BC433/AC433</f>
        <v>22594.2267237156</v>
      </c>
      <c r="BI433" s="25" t="n">
        <f aca="false">BD433/AD433</f>
        <v>19566.8104290419</v>
      </c>
      <c r="BJ433" s="25" t="n">
        <f aca="false">E433*AD433</f>
        <v>61323.4360444556</v>
      </c>
      <c r="BK433" s="25" t="n">
        <f aca="false">0.2*C433*AD433</f>
        <v>39165.3907578158</v>
      </c>
      <c r="BL433" s="25" t="n">
        <f aca="false">BJ433+BK433</f>
        <v>100488.826802271</v>
      </c>
      <c r="BM433" s="25" t="n">
        <f aca="false">BK433*Datos!$D$6</f>
        <v>19582.6953789079</v>
      </c>
      <c r="BN433" s="25" t="n">
        <f aca="false">BL433-BM433</f>
        <v>80906.1314233635</v>
      </c>
      <c r="BO433" s="25" t="n">
        <f aca="false">BN433/AD433</f>
        <v>34782.8528228224</v>
      </c>
      <c r="BP433" s="25" t="n">
        <f aca="false">-(C433+E433)</f>
        <v>-110553.106489632</v>
      </c>
      <c r="BQ433" s="25" t="n">
        <f aca="false">BE433</f>
        <v>22830.1876362654</v>
      </c>
      <c r="BR433" s="25" t="n">
        <f aca="false">BF433</f>
        <v>23696.8180368958</v>
      </c>
      <c r="BS433" s="25" t="n">
        <f aca="false">BG433</f>
        <v>20236.5974613244</v>
      </c>
      <c r="BT433" s="25" t="n">
        <f aca="false">BH433</f>
        <v>22594.2267237156</v>
      </c>
      <c r="BU433" s="25" t="n">
        <f aca="false">BI433+BO433</f>
        <v>54349.6632518643</v>
      </c>
      <c r="BV433" s="27" t="n">
        <f aca="false">IFERROR(IRR(BP433:BU433,0.1),NA())*100</f>
        <v>8.16908502483149</v>
      </c>
    </row>
    <row r="434" customFormat="false" ht="15" hidden="false" customHeight="true" outlineLevel="0" collapsed="false">
      <c r="A434" s="23" t="n">
        <v>433</v>
      </c>
      <c r="B434" s="24" t="n">
        <f aca="true">RAND()</f>
        <v>0.153554014371838</v>
      </c>
      <c r="C434" s="25" t="n">
        <f aca="false">IF(B434&lt;=(Datos!$D$14-Datos!$C$14)/(Datos!$E$14-Datos!$C$14),Datos!$C$14+SQRT((Datos!$E$14-Datos!$C$14)*(Datos!$D$14-Datos!$C$14)*B434),Datos!$E$14-SQRT((Datos!$E$14-Datos!$C$14)*(Datos!$E$14-Datos!$D$14)*(1-B434)))</f>
        <v>67837.193741942</v>
      </c>
      <c r="D434" s="24" t="n">
        <f aca="true">RAND()</f>
        <v>0.077057607270792</v>
      </c>
      <c r="E434" s="25" t="n">
        <f aca="false">IF(D434&lt;=(Datos!$D$15-Datos!$C$15)/(Datos!$E$15-Datos!$C$15),Datos!$C$15+SQRT((Datos!$E$15-Datos!$C$15)*(Datos!$D$15-Datos!$C$15)*D434),Datos!$E$15-SQRT((Datos!$E$15-Datos!$C$15)*(Datos!$E$15-Datos!$D$15)*(1-D434)))</f>
        <v>27404.0217439344</v>
      </c>
      <c r="F434" s="24" t="n">
        <f aca="true">RAND()</f>
        <v>0.899617241215093</v>
      </c>
      <c r="G434" s="25" t="n">
        <f aca="false">IF(F434&lt;=(Datos!$D$19-Datos!$C$19)/(Datos!$E$19-Datos!$C$19),Datos!$C$19+SQRT((Datos!$E$19-Datos!$C$19)*(Datos!$D$19-Datos!$C$19)*F434),Datos!$E$19-SQRT((Datos!$E$19-Datos!$C$19)*(Datos!$E$19-Datos!$D$19)*(1-F434)))</f>
        <v>42256.151077616</v>
      </c>
      <c r="H434" s="24" t="n">
        <f aca="true">RAND()</f>
        <v>0.38888462099334</v>
      </c>
      <c r="I434" s="25" t="n">
        <f aca="false">IF(H434&lt;=(Datos!$D$19-Datos!$C$19)/(Datos!$E$19-Datos!$C$19),Datos!$C$19+SQRT((Datos!$E$19-Datos!$C$19)*(Datos!$D$19-Datos!$C$19)*H434),Datos!$E$19-SQRT((Datos!$E$19-Datos!$C$19)*(Datos!$E$19-Datos!$D$19)*(1-H434)))</f>
        <v>37637.5842482424</v>
      </c>
      <c r="J434" s="24" t="n">
        <f aca="true">RAND()</f>
        <v>0.631890496701192</v>
      </c>
      <c r="K434" s="25" t="n">
        <f aca="false">IF(J434&lt;=(Datos!$D$19-Datos!$C$19)/(Datos!$E$19-Datos!$C$19),Datos!$C$19+SQRT((Datos!$E$19-Datos!$C$19)*(Datos!$D$19-Datos!$C$19)*J434),Datos!$E$19-SQRT((Datos!$E$19-Datos!$C$19)*(Datos!$E$19-Datos!$D$19)*(1-J434)))</f>
        <v>39735.6856207038</v>
      </c>
      <c r="L434" s="24" t="n">
        <f aca="true">RAND()</f>
        <v>0.634819681150601</v>
      </c>
      <c r="M434" s="25" t="n">
        <f aca="false">IF(L434&lt;=(Datos!$D$19-Datos!$C$19)/(Datos!$E$19-Datos!$C$19),Datos!$C$19+SQRT((Datos!$E$19-Datos!$C$19)*(Datos!$D$19-Datos!$C$19)*L434),Datos!$E$19-SQRT((Datos!$E$19-Datos!$C$19)*(Datos!$E$19-Datos!$D$19)*(1-L434)))</f>
        <v>39758.224847409</v>
      </c>
      <c r="N434" s="24" t="n">
        <f aca="true">RAND()</f>
        <v>0.787606548185069</v>
      </c>
      <c r="O434" s="25" t="n">
        <f aca="false">IF(N434&lt;=(Datos!$D$19-Datos!$C$19)/(Datos!$E$19-Datos!$C$19),Datos!$C$19+SQRT((Datos!$E$19-Datos!$C$19)*(Datos!$D$19-Datos!$C$19)*N434),Datos!$E$19-SQRT((Datos!$E$19-Datos!$C$19)*(Datos!$E$19-Datos!$D$19)*(1-N434)))</f>
        <v>41008.8211157454</v>
      </c>
      <c r="P434" s="24" t="n">
        <f aca="true">RAND()</f>
        <v>0.706179505740513</v>
      </c>
      <c r="Q434" s="26" t="n">
        <f aca="false">IF(P434&lt;=(Datos!$D$23-Datos!$C$23)/(Datos!$E$23-Datos!$C$23),Datos!$C$23+SQRT((Datos!$E$23-Datos!$C$23)*(Datos!$D$23-Datos!$C$23)*P434),Datos!$E$23-SQRT((Datos!$E$23-Datos!$C$23)*(Datos!$E$23-Datos!$D$23)*(1-P434)))</f>
        <v>0.157002676467313</v>
      </c>
      <c r="R434" s="24" t="n">
        <f aca="true">RAND()</f>
        <v>0.839001421711054</v>
      </c>
      <c r="S434" s="26" t="n">
        <f aca="false">IF(R434&lt;=(Datos!$D$24-Datos!$C$24)/(Datos!$E$24-Datos!$C$24),Datos!$C$24+SQRT((Datos!$E$24-Datos!$C$24)*(Datos!$D$24-Datos!$C$24)*R434),Datos!$E$24-SQRT((Datos!$E$24-Datos!$C$24)*(Datos!$E$24-Datos!$D$24)*(1-R434)))</f>
        <v>0.162976562012328</v>
      </c>
      <c r="T434" s="24" t="n">
        <f aca="true">RAND()</f>
        <v>0.987306634174861</v>
      </c>
      <c r="U434" s="26" t="n">
        <f aca="false">IF(T434&lt;=(Datos!$D$25-Datos!$C$25)/(Datos!$E$25-Datos!$C$25),Datos!$C$25+SQRT((Datos!$E$25-Datos!$C$25)*(Datos!$D$25-Datos!$C$25)*T434),Datos!$E$25-SQRT((Datos!$E$25-Datos!$C$25)*(Datos!$E$25-Datos!$D$25)*(1-T434)))</f>
        <v>0.21403833711869</v>
      </c>
      <c r="V434" s="24" t="n">
        <f aca="true">RAND()</f>
        <v>0.183917097525322</v>
      </c>
      <c r="W434" s="26" t="n">
        <f aca="false">IF(V434&lt;=(Datos!$D$26-Datos!$C$26)/(Datos!$E$26-Datos!$C$26),Datos!$C$26+SQRT((Datos!$E$26-Datos!$C$26)*(Datos!$D$26-Datos!$C$26)*V434),Datos!$E$26-SQRT((Datos!$E$26-Datos!$C$26)*(Datos!$E$26-Datos!$D$26)*(1-V434)))</f>
        <v>0.196046306009031</v>
      </c>
      <c r="X434" s="24" t="n">
        <f aca="true">RAND()</f>
        <v>0.575025525876854</v>
      </c>
      <c r="Y434" s="26" t="n">
        <f aca="false">IF(X434&lt;=(Datos!$D$27-Datos!$C$27)/(Datos!$E$27-Datos!$C$27),Datos!$C$27+SQRT((Datos!$E$27-Datos!$C$27)*(Datos!$D$27-Datos!$C$27)*X434),Datos!$E$27-SQRT((Datos!$E$27-Datos!$C$27)*(Datos!$E$27-Datos!$D$27)*(1-X434)))</f>
        <v>0.232095280396761</v>
      </c>
      <c r="Z434" s="24" t="n">
        <f aca="false">(1+Q434)</f>
        <v>1.15700267646731</v>
      </c>
      <c r="AA434" s="24" t="n">
        <f aca="false">Z434*(1+S434)</f>
        <v>1.34556699491702</v>
      </c>
      <c r="AB434" s="24" t="n">
        <f aca="false">AA434*(1+U434)</f>
        <v>1.63356991699085</v>
      </c>
      <c r="AC434" s="24" t="n">
        <f aca="false">AB434*(1+W434)</f>
        <v>1.95382526482438</v>
      </c>
      <c r="AD434" s="24" t="n">
        <f aca="false">AC434*(1+Y434)</f>
        <v>2.40729888751007</v>
      </c>
      <c r="AE434" s="23" t="n">
        <f aca="false">E434*Q434</f>
        <v>4302.50475976615</v>
      </c>
      <c r="AF434" s="23" t="n">
        <f aca="false">AE434*(1+S434)</f>
        <v>5003.71219355451</v>
      </c>
      <c r="AG434" s="23" t="n">
        <f aca="false">AF434*(1+U434)</f>
        <v>6074.69843088343</v>
      </c>
      <c r="AH434" s="23" t="n">
        <f aca="false">AG434*(1+W434)</f>
        <v>7265.62061837698</v>
      </c>
      <c r="AI434" s="23" t="n">
        <f aca="false">AH434*(1+Y434)</f>
        <v>8951.93687305567</v>
      </c>
      <c r="AJ434" s="25" t="n">
        <f aca="false">G434*Z434</f>
        <v>48890.4798940088</v>
      </c>
      <c r="AK434" s="25" t="n">
        <f aca="false">I434*AA434</f>
        <v>50643.8911328437</v>
      </c>
      <c r="AL434" s="25" t="n">
        <f aca="false">K434*AB434</f>
        <v>64911.0206609876</v>
      </c>
      <c r="AM434" s="25" t="n">
        <f aca="false">M434*AC434</f>
        <v>77680.6241914363</v>
      </c>
      <c r="AN434" s="25" t="n">
        <f aca="false">O434*AD434</f>
        <v>98720.4894500335</v>
      </c>
      <c r="AO434" s="25" t="n">
        <f aca="false">C434/Datos!$D$8</f>
        <v>13567.4387483884</v>
      </c>
      <c r="AP434" s="25" t="n">
        <f aca="false">AJ434-AO434</f>
        <v>35323.0411456204</v>
      </c>
      <c r="AQ434" s="25" t="n">
        <f aca="false">AK434-AO434</f>
        <v>37076.4523844553</v>
      </c>
      <c r="AR434" s="25" t="n">
        <f aca="false">AL434-AO434</f>
        <v>51343.5819125992</v>
      </c>
      <c r="AS434" s="25" t="n">
        <f aca="false">AM434-AO434</f>
        <v>64113.1854430479</v>
      </c>
      <c r="AT434" s="25" t="n">
        <f aca="false">AN434-AO434</f>
        <v>85153.0507016451</v>
      </c>
      <c r="AU434" s="25" t="n">
        <f aca="false">AP434*Datos!$D$6</f>
        <v>17661.5205728102</v>
      </c>
      <c r="AV434" s="25" t="n">
        <f aca="false">AQ434*Datos!$D$6</f>
        <v>18538.2261922276</v>
      </c>
      <c r="AW434" s="25" t="n">
        <f aca="false">AR434*Datos!$D$6</f>
        <v>25671.7909562996</v>
      </c>
      <c r="AX434" s="25" t="n">
        <f aca="false">AS434*Datos!$D$6</f>
        <v>32056.5927215239</v>
      </c>
      <c r="AY434" s="25" t="n">
        <f aca="false">AT434*Datos!$D$6</f>
        <v>42576.5253508226</v>
      </c>
      <c r="AZ434" s="25" t="n">
        <f aca="false">AJ434-AU434-AE434</f>
        <v>26926.4545614325</v>
      </c>
      <c r="BA434" s="25" t="n">
        <f aca="false">AK434-AV434-AF434</f>
        <v>27101.9527470615</v>
      </c>
      <c r="BB434" s="25" t="n">
        <f aca="false">AL434-AW434-AG434</f>
        <v>33164.5312738046</v>
      </c>
      <c r="BC434" s="25" t="n">
        <f aca="false">AM434-AX434-AH434</f>
        <v>38358.4108515354</v>
      </c>
      <c r="BD434" s="25" t="n">
        <f aca="false">AN434-AY434-AI434</f>
        <v>47192.0272261553</v>
      </c>
      <c r="BE434" s="25" t="n">
        <f aca="false">AZ434/Z434</f>
        <v>23272.5948773492</v>
      </c>
      <c r="BF434" s="25" t="n">
        <f aca="false">BA434/AA434</f>
        <v>20141.6598723373</v>
      </c>
      <c r="BG434" s="25" t="n">
        <f aca="false">BB434/AB434</f>
        <v>20301.8743972073</v>
      </c>
      <c r="BH434" s="25" t="n">
        <f aca="false">BC434/AC434</f>
        <v>19632.4674176957</v>
      </c>
      <c r="BI434" s="25" t="n">
        <f aca="false">BD434/AD434</f>
        <v>19603.725765423</v>
      </c>
      <c r="BJ434" s="25" t="n">
        <f aca="false">E434*AD434</f>
        <v>65969.6710574752</v>
      </c>
      <c r="BK434" s="25" t="n">
        <f aca="false">0.2*C434*AD434</f>
        <v>32660.8802053565</v>
      </c>
      <c r="BL434" s="25" t="n">
        <f aca="false">BJ434+BK434</f>
        <v>98630.5512628317</v>
      </c>
      <c r="BM434" s="25" t="n">
        <f aca="false">BK434*Datos!$D$6</f>
        <v>16330.4401026782</v>
      </c>
      <c r="BN434" s="25" t="n">
        <f aca="false">BL434-BM434</f>
        <v>82300.1111601534</v>
      </c>
      <c r="BO434" s="25" t="n">
        <f aca="false">BN434/AD434</f>
        <v>34187.7411181286</v>
      </c>
      <c r="BP434" s="25" t="n">
        <f aca="false">-(C434+E434)</f>
        <v>-95241.2154858764</v>
      </c>
      <c r="BQ434" s="25" t="n">
        <f aca="false">BE434</f>
        <v>23272.5948773492</v>
      </c>
      <c r="BR434" s="25" t="n">
        <f aca="false">BF434</f>
        <v>20141.6598723373</v>
      </c>
      <c r="BS434" s="25" t="n">
        <f aca="false">BG434</f>
        <v>20301.8743972073</v>
      </c>
      <c r="BT434" s="25" t="n">
        <f aca="false">BH434</f>
        <v>19632.4674176957</v>
      </c>
      <c r="BU434" s="25" t="n">
        <f aca="false">BI434+BO434</f>
        <v>53791.4668835516</v>
      </c>
      <c r="BV434" s="27" t="n">
        <f aca="false">IFERROR(IRR(BP434:BU434,0.1),NA())*100</f>
        <v>11.6446766313339</v>
      </c>
    </row>
    <row r="435" customFormat="false" ht="15" hidden="false" customHeight="true" outlineLevel="0" collapsed="false">
      <c r="A435" s="23" t="n">
        <v>434</v>
      </c>
      <c r="B435" s="24" t="n">
        <f aca="true">RAND()</f>
        <v>0.0290342778690469</v>
      </c>
      <c r="C435" s="25" t="n">
        <f aca="false">IF(B435&lt;=(Datos!$D$14-Datos!$C$14)/(Datos!$E$14-Datos!$C$14),Datos!$C$14+SQRT((Datos!$E$14-Datos!$C$14)*(Datos!$D$14-Datos!$C$14)*B435),Datos!$E$14-SQRT((Datos!$E$14-Datos!$C$14)*(Datos!$E$14-Datos!$D$14)*(1-B435)))</f>
        <v>63407.8895445156</v>
      </c>
      <c r="D435" s="24" t="n">
        <f aca="true">RAND()</f>
        <v>0.810640139882394</v>
      </c>
      <c r="E435" s="25" t="n">
        <f aca="false">IF(D435&lt;=(Datos!$D$15-Datos!$C$15)/(Datos!$E$15-Datos!$C$15),Datos!$C$15+SQRT((Datos!$E$15-Datos!$C$15)*(Datos!$D$15-Datos!$C$15)*D435),Datos!$E$15-SQRT((Datos!$E$15-Datos!$C$15)*(Datos!$E$15-Datos!$D$15)*(1-D435)))</f>
        <v>34670.4616506079</v>
      </c>
      <c r="F435" s="24" t="n">
        <f aca="true">RAND()</f>
        <v>0.072754839984369</v>
      </c>
      <c r="G435" s="25" t="n">
        <f aca="false">IF(F435&lt;=(Datos!$D$19-Datos!$C$19)/(Datos!$E$19-Datos!$C$19),Datos!$C$19+SQRT((Datos!$E$19-Datos!$C$19)*(Datos!$D$19-Datos!$C$19)*F435),Datos!$E$19-SQRT((Datos!$E$19-Datos!$C$19)*(Datos!$E$19-Datos!$D$19)*(1-F435)))</f>
        <v>33303.5172161887</v>
      </c>
      <c r="H435" s="24" t="n">
        <f aca="true">RAND()</f>
        <v>0.74235152398408</v>
      </c>
      <c r="I435" s="25" t="n">
        <f aca="false">IF(H435&lt;=(Datos!$D$19-Datos!$C$19)/(Datos!$E$19-Datos!$C$19),Datos!$C$19+SQRT((Datos!$E$19-Datos!$C$19)*(Datos!$D$19-Datos!$C$19)*H435),Datos!$E$19-SQRT((Datos!$E$19-Datos!$C$19)*(Datos!$E$19-Datos!$D$19)*(1-H435)))</f>
        <v>40604.1342489569</v>
      </c>
      <c r="J435" s="24" t="n">
        <f aca="true">RAND()</f>
        <v>0.405464932790817</v>
      </c>
      <c r="K435" s="25" t="n">
        <f aca="false">IF(J435&lt;=(Datos!$D$19-Datos!$C$19)/(Datos!$E$19-Datos!$C$19),Datos!$C$19+SQRT((Datos!$E$19-Datos!$C$19)*(Datos!$D$19-Datos!$C$19)*J435),Datos!$E$19-SQRT((Datos!$E$19-Datos!$C$19)*(Datos!$E$19-Datos!$D$19)*(1-J435)))</f>
        <v>37798.7011686961</v>
      </c>
      <c r="L435" s="24" t="n">
        <f aca="true">RAND()</f>
        <v>0.577009848173024</v>
      </c>
      <c r="M435" s="25" t="n">
        <f aca="false">IF(L435&lt;=(Datos!$D$19-Datos!$C$19)/(Datos!$E$19-Datos!$C$19),Datos!$C$19+SQRT((Datos!$E$19-Datos!$C$19)*(Datos!$D$19-Datos!$C$19)*L435),Datos!$E$19-SQRT((Datos!$E$19-Datos!$C$19)*(Datos!$E$19-Datos!$D$19)*(1-L435)))</f>
        <v>39303.3046400703</v>
      </c>
      <c r="N435" s="24" t="n">
        <f aca="true">RAND()</f>
        <v>0.979763875443378</v>
      </c>
      <c r="O435" s="25" t="n">
        <f aca="false">IF(N435&lt;=(Datos!$D$19-Datos!$C$19)/(Datos!$E$19-Datos!$C$19),Datos!$C$19+SQRT((Datos!$E$19-Datos!$C$19)*(Datos!$D$19-Datos!$C$19)*N435),Datos!$E$19-SQRT((Datos!$E$19-Datos!$C$19)*(Datos!$E$19-Datos!$D$19)*(1-N435)))</f>
        <v>43768.0465342609</v>
      </c>
      <c r="P435" s="24" t="n">
        <f aca="true">RAND()</f>
        <v>0.395622109396255</v>
      </c>
      <c r="Q435" s="26" t="n">
        <f aca="false">IF(P435&lt;=(Datos!$D$23-Datos!$C$23)/(Datos!$E$23-Datos!$C$23),Datos!$C$23+SQRT((Datos!$E$23-Datos!$C$23)*(Datos!$D$23-Datos!$C$23)*P435),Datos!$E$23-SQRT((Datos!$E$23-Datos!$C$23)*(Datos!$E$23-Datos!$D$23)*(1-P435)))</f>
        <v>0.146685572823405</v>
      </c>
      <c r="R435" s="24" t="n">
        <f aca="true">RAND()</f>
        <v>0.51948405152277</v>
      </c>
      <c r="S435" s="26" t="n">
        <f aca="false">IF(R435&lt;=(Datos!$D$24-Datos!$C$24)/(Datos!$E$24-Datos!$C$24),Datos!$C$24+SQRT((Datos!$E$24-Datos!$C$24)*(Datos!$D$24-Datos!$C$24)*R435),Datos!$E$24-SQRT((Datos!$E$24-Datos!$C$24)*(Datos!$E$24-Datos!$D$24)*(1-R435)))</f>
        <v>0.150590329698227</v>
      </c>
      <c r="T435" s="24" t="n">
        <f aca="true">RAND()</f>
        <v>0.33352119991706</v>
      </c>
      <c r="U435" s="26" t="n">
        <f aca="false">IF(T435&lt;=(Datos!$D$25-Datos!$C$25)/(Datos!$E$25-Datos!$C$25),Datos!$C$25+SQRT((Datos!$E$25-Datos!$C$25)*(Datos!$D$25-Datos!$C$25)*T435),Datos!$E$25-SQRT((Datos!$E$25-Datos!$C$25)*(Datos!$E$25-Datos!$D$25)*(1-T435)))</f>
        <v>0.176464967784334</v>
      </c>
      <c r="V435" s="24" t="n">
        <f aca="true">RAND()</f>
        <v>0.949524426272939</v>
      </c>
      <c r="W435" s="26" t="n">
        <f aca="false">IF(V435&lt;=(Datos!$D$26-Datos!$C$26)/(Datos!$E$26-Datos!$C$26),Datos!$C$26+SQRT((Datos!$E$26-Datos!$C$26)*(Datos!$D$26-Datos!$C$26)*V435),Datos!$E$26-SQRT((Datos!$E$26-Datos!$C$26)*(Datos!$E$26-Datos!$D$26)*(1-V435)))</f>
        <v>0.236708479844476</v>
      </c>
      <c r="X435" s="24" t="n">
        <f aca="true">RAND()</f>
        <v>0.688058102728143</v>
      </c>
      <c r="Y435" s="26" t="n">
        <f aca="false">IF(X435&lt;=(Datos!$D$27-Datos!$C$27)/(Datos!$E$27-Datos!$C$27),Datos!$C$27+SQRT((Datos!$E$27-Datos!$C$27)*(Datos!$D$27-Datos!$C$27)*X435),Datos!$E$27-SQRT((Datos!$E$27-Datos!$C$27)*(Datos!$E$27-Datos!$D$27)*(1-X435)))</f>
        <v>0.23895750683416</v>
      </c>
      <c r="Z435" s="24" t="n">
        <f aca="false">(1+Q435)</f>
        <v>1.14668557282341</v>
      </c>
      <c r="AA435" s="24" t="n">
        <f aca="false">Z435*(1+S435)</f>
        <v>1.31936533129508</v>
      </c>
      <c r="AB435" s="24" t="n">
        <f aca="false">AA435*(1+U435)</f>
        <v>1.55218709197783</v>
      </c>
      <c r="AC435" s="24" t="n">
        <f aca="false">AB435*(1+W435)</f>
        <v>1.91960293895413</v>
      </c>
      <c r="AD435" s="24" t="n">
        <f aca="false">AC435*(1+Y435)</f>
        <v>2.37830647135813</v>
      </c>
      <c r="AE435" s="23" t="n">
        <f aca="false">E435*Q435</f>
        <v>5085.65652727132</v>
      </c>
      <c r="AF435" s="23" t="n">
        <f aca="false">AE435*(1+S435)</f>
        <v>5851.50722044505</v>
      </c>
      <c r="AG435" s="23" t="n">
        <f aca="false">AF435*(1+U435)</f>
        <v>6884.09325359068</v>
      </c>
      <c r="AH435" s="23" t="n">
        <f aca="false">AG435*(1+W435)</f>
        <v>8513.61650275574</v>
      </c>
      <c r="AI435" s="23" t="n">
        <f aca="false">AH435*(1+Y435)</f>
        <v>10548.0090763964</v>
      </c>
      <c r="AJ435" s="25" t="n">
        <f aca="false">G435*Z435</f>
        <v>38188.6627160795</v>
      </c>
      <c r="AK435" s="25" t="n">
        <f aca="false">I435*AA435</f>
        <v>53571.687035325</v>
      </c>
      <c r="AL435" s="25" t="n">
        <f aca="false">K435*AB435</f>
        <v>58670.6560475776</v>
      </c>
      <c r="AM435" s="25" t="n">
        <f aca="false">M435*AC435</f>
        <v>75446.7390976883</v>
      </c>
      <c r="AN435" s="25" t="n">
        <f aca="false">O435*AD435</f>
        <v>104093.828311136</v>
      </c>
      <c r="AO435" s="25" t="n">
        <f aca="false">C435/Datos!$D$8</f>
        <v>12681.5779089031</v>
      </c>
      <c r="AP435" s="25" t="n">
        <f aca="false">AJ435-AO435</f>
        <v>25507.0848071764</v>
      </c>
      <c r="AQ435" s="25" t="n">
        <f aca="false">AK435-AO435</f>
        <v>40890.1091264218</v>
      </c>
      <c r="AR435" s="25" t="n">
        <f aca="false">AL435-AO435</f>
        <v>45989.0781386745</v>
      </c>
      <c r="AS435" s="25" t="n">
        <f aca="false">AM435-AO435</f>
        <v>62765.1611887851</v>
      </c>
      <c r="AT435" s="25" t="n">
        <f aca="false">AN435-AO435</f>
        <v>91412.2504022332</v>
      </c>
      <c r="AU435" s="25" t="n">
        <f aca="false">AP435*Datos!$D$6</f>
        <v>12753.5424035882</v>
      </c>
      <c r="AV435" s="25" t="n">
        <f aca="false">AQ435*Datos!$D$6</f>
        <v>20445.0545632109</v>
      </c>
      <c r="AW435" s="25" t="n">
        <f aca="false">AR435*Datos!$D$6</f>
        <v>22994.5390693373</v>
      </c>
      <c r="AX435" s="25" t="n">
        <f aca="false">AS435*Datos!$D$6</f>
        <v>31382.5805943926</v>
      </c>
      <c r="AY435" s="25" t="n">
        <f aca="false">AT435*Datos!$D$6</f>
        <v>45706.1252011166</v>
      </c>
      <c r="AZ435" s="25" t="n">
        <f aca="false">AJ435-AU435-AE435</f>
        <v>20349.46378522</v>
      </c>
      <c r="BA435" s="25" t="n">
        <f aca="false">AK435-AV435-AF435</f>
        <v>27275.125251669</v>
      </c>
      <c r="BB435" s="25" t="n">
        <f aca="false">AL435-AW435-AG435</f>
        <v>28792.0237246497</v>
      </c>
      <c r="BC435" s="25" t="n">
        <f aca="false">AM435-AX435-AH435</f>
        <v>35550.54200054</v>
      </c>
      <c r="BD435" s="25" t="n">
        <f aca="false">AN435-AY435-AI435</f>
        <v>47839.6940336233</v>
      </c>
      <c r="BE435" s="25" t="n">
        <f aca="false">AZ435/Z435</f>
        <v>17746.3327938407</v>
      </c>
      <c r="BF435" s="25" t="n">
        <f aca="false">BA435/AA435</f>
        <v>20672.9134112505</v>
      </c>
      <c r="BG435" s="25" t="n">
        <f aca="false">BB435/AB435</f>
        <v>18549.3255764434</v>
      </c>
      <c r="BH435" s="25" t="n">
        <f aca="false">BC435/AC435</f>
        <v>18519.7372222764</v>
      </c>
      <c r="BI435" s="25" t="n">
        <f aca="false">BD435/AD435</f>
        <v>20115.0249598844</v>
      </c>
      <c r="BJ435" s="25" t="n">
        <f aca="false">E435*AD435</f>
        <v>82456.9833086146</v>
      </c>
      <c r="BK435" s="25" t="n">
        <f aca="false">0.2*C435*AD435</f>
        <v>30160.6788077766</v>
      </c>
      <c r="BL435" s="25" t="n">
        <f aca="false">BJ435+BK435</f>
        <v>112617.662116391</v>
      </c>
      <c r="BM435" s="25" t="n">
        <f aca="false">BK435*Datos!$D$6</f>
        <v>15080.3394038883</v>
      </c>
      <c r="BN435" s="25" t="n">
        <f aca="false">BL435-BM435</f>
        <v>97537.3227125029</v>
      </c>
      <c r="BO435" s="25" t="n">
        <f aca="false">BN435/AD435</f>
        <v>41011.2506050595</v>
      </c>
      <c r="BP435" s="25" t="n">
        <f aca="false">-(C435+E435)</f>
        <v>-98078.3511951235</v>
      </c>
      <c r="BQ435" s="25" t="n">
        <f aca="false">BE435</f>
        <v>17746.3327938407</v>
      </c>
      <c r="BR435" s="25" t="n">
        <f aca="false">BF435</f>
        <v>20672.9134112505</v>
      </c>
      <c r="BS435" s="25" t="n">
        <f aca="false">BG435</f>
        <v>18549.3255764434</v>
      </c>
      <c r="BT435" s="25" t="n">
        <f aca="false">BH435</f>
        <v>18519.7372222764</v>
      </c>
      <c r="BU435" s="25" t="n">
        <f aca="false">BI435+BO435</f>
        <v>61126.2755649439</v>
      </c>
      <c r="BV435" s="27" t="n">
        <f aca="false">IFERROR(IRR(BP435:BU435,0.1),NA())*100</f>
        <v>9.89437249786217</v>
      </c>
    </row>
    <row r="436" customFormat="false" ht="15" hidden="false" customHeight="true" outlineLevel="0" collapsed="false">
      <c r="A436" s="23" t="n">
        <v>435</v>
      </c>
      <c r="B436" s="24" t="n">
        <f aca="true">RAND()</f>
        <v>0.455531471771247</v>
      </c>
      <c r="C436" s="25" t="n">
        <f aca="false">IF(B436&lt;=(Datos!$D$14-Datos!$C$14)/(Datos!$E$14-Datos!$C$14),Datos!$C$14+SQRT((Datos!$E$14-Datos!$C$14)*(Datos!$D$14-Datos!$C$14)*B436),Datos!$E$14-SQRT((Datos!$E$14-Datos!$C$14)*(Datos!$E$14-Datos!$D$14)*(1-B436)))</f>
        <v>74439.0486508326</v>
      </c>
      <c r="D436" s="24" t="n">
        <f aca="true">RAND()</f>
        <v>0.9602725936508</v>
      </c>
      <c r="E436" s="25" t="n">
        <f aca="false">IF(D436&lt;=(Datos!$D$15-Datos!$C$15)/(Datos!$E$15-Datos!$C$15),Datos!$C$15+SQRT((Datos!$E$15-Datos!$C$15)*(Datos!$D$15-Datos!$C$15)*D436),Datos!$E$15-SQRT((Datos!$E$15-Datos!$C$15)*(Datos!$E$15-Datos!$D$15)*(1-D436)))</f>
        <v>37558.8709676914</v>
      </c>
      <c r="F436" s="24" t="n">
        <f aca="true">RAND()</f>
        <v>0.187796126000693</v>
      </c>
      <c r="G436" s="25" t="n">
        <f aca="false">IF(F436&lt;=(Datos!$D$19-Datos!$C$19)/(Datos!$E$19-Datos!$C$19),Datos!$C$19+SQRT((Datos!$E$19-Datos!$C$19)*(Datos!$D$19-Datos!$C$19)*F436),Datos!$E$19-SQRT((Datos!$E$19-Datos!$C$19)*(Datos!$E$19-Datos!$D$19)*(1-F436)))</f>
        <v>35307.4870607571</v>
      </c>
      <c r="H436" s="24" t="n">
        <f aca="true">RAND()</f>
        <v>0.601250621809566</v>
      </c>
      <c r="I436" s="25" t="n">
        <f aca="false">IF(H436&lt;=(Datos!$D$19-Datos!$C$19)/(Datos!$E$19-Datos!$C$19),Datos!$C$19+SQRT((Datos!$E$19-Datos!$C$19)*(Datos!$D$19-Datos!$C$19)*H436),Datos!$E$19-SQRT((Datos!$E$19-Datos!$C$19)*(Datos!$E$19-Datos!$D$19)*(1-H436)))</f>
        <v>39496.7148673336</v>
      </c>
      <c r="J436" s="24" t="n">
        <f aca="true">RAND()</f>
        <v>0.8807181000778</v>
      </c>
      <c r="K436" s="25" t="n">
        <f aca="false">IF(J436&lt;=(Datos!$D$19-Datos!$C$19)/(Datos!$E$19-Datos!$C$19),Datos!$C$19+SQRT((Datos!$E$19-Datos!$C$19)*(Datos!$D$19-Datos!$C$19)*J436),Datos!$E$19-SQRT((Datos!$E$19-Datos!$C$19)*(Datos!$E$19-Datos!$D$19)*(1-J436)))</f>
        <v>42008.9897201506</v>
      </c>
      <c r="L436" s="24" t="n">
        <f aca="true">RAND()</f>
        <v>0.846755335301337</v>
      </c>
      <c r="M436" s="25" t="n">
        <f aca="false">IF(L436&lt;=(Datos!$D$19-Datos!$C$19)/(Datos!$E$19-Datos!$C$19),Datos!$C$19+SQRT((Datos!$E$19-Datos!$C$19)*(Datos!$D$19-Datos!$C$19)*L436),Datos!$E$19-SQRT((Datos!$E$19-Datos!$C$19)*(Datos!$E$19-Datos!$D$19)*(1-L436)))</f>
        <v>41609.8156610002</v>
      </c>
      <c r="N436" s="24" t="n">
        <f aca="true">RAND()</f>
        <v>0.994411141550834</v>
      </c>
      <c r="O436" s="25" t="n">
        <f aca="false">IF(N436&lt;=(Datos!$D$19-Datos!$C$19)/(Datos!$E$19-Datos!$C$19),Datos!$C$19+SQRT((Datos!$E$19-Datos!$C$19)*(Datos!$D$19-Datos!$C$19)*N436),Datos!$E$19-SQRT((Datos!$E$19-Datos!$C$19)*(Datos!$E$19-Datos!$D$19)*(1-N436)))</f>
        <v>44352.5709431239</v>
      </c>
      <c r="P436" s="24" t="n">
        <f aca="true">RAND()</f>
        <v>0.205033309468607</v>
      </c>
      <c r="Q436" s="26" t="n">
        <f aca="false">IF(P436&lt;=(Datos!$D$23-Datos!$C$23)/(Datos!$E$23-Datos!$C$23),Datos!$C$23+SQRT((Datos!$E$23-Datos!$C$23)*(Datos!$D$23-Datos!$C$23)*P436),Datos!$E$23-SQRT((Datos!$E$23-Datos!$C$23)*(Datos!$E$23-Datos!$D$23)*(1-P436)))</f>
        <v>0.139210933268415</v>
      </c>
      <c r="R436" s="24" t="n">
        <f aca="true">RAND()</f>
        <v>0.181609102848579</v>
      </c>
      <c r="S436" s="26" t="n">
        <f aca="false">IF(R436&lt;=(Datos!$D$24-Datos!$C$24)/(Datos!$E$24-Datos!$C$24),Datos!$C$24+SQRT((Datos!$E$24-Datos!$C$24)*(Datos!$D$24-Datos!$C$24)*R436),Datos!$E$24-SQRT((Datos!$E$24-Datos!$C$24)*(Datos!$E$24-Datos!$D$24)*(1-R436)))</f>
        <v>0.138080276135265</v>
      </c>
      <c r="T436" s="24" t="n">
        <f aca="true">RAND()</f>
        <v>0.634806198728381</v>
      </c>
      <c r="U436" s="26" t="n">
        <f aca="false">IF(T436&lt;=(Datos!$D$25-Datos!$C$25)/(Datos!$E$25-Datos!$C$25),Datos!$C$25+SQRT((Datos!$E$25-Datos!$C$25)*(Datos!$D$25-Datos!$C$25)*T436),Datos!$E$25-SQRT((Datos!$E$25-Datos!$C$25)*(Datos!$E$25-Datos!$D$25)*(1-T436)))</f>
        <v>0.188022779302126</v>
      </c>
      <c r="V436" s="24" t="n">
        <f aca="true">RAND()</f>
        <v>0.646713883055042</v>
      </c>
      <c r="W436" s="26" t="n">
        <f aca="false">IF(V436&lt;=(Datos!$D$26-Datos!$C$26)/(Datos!$E$26-Datos!$C$26),Datos!$C$26+SQRT((Datos!$E$26-Datos!$C$26)*(Datos!$D$26-Datos!$C$26)*V436),Datos!$E$26-SQRT((Datos!$E$26-Datos!$C$26)*(Datos!$E$26-Datos!$D$26)*(1-V436)))</f>
        <v>0.214836078015851</v>
      </c>
      <c r="X436" s="24" t="n">
        <f aca="true">RAND()</f>
        <v>0.604648990169501</v>
      </c>
      <c r="Y436" s="26" t="n">
        <f aca="false">IF(X436&lt;=(Datos!$D$27-Datos!$C$27)/(Datos!$E$27-Datos!$C$27),Datos!$C$27+SQRT((Datos!$E$27-Datos!$C$27)*(Datos!$D$27-Datos!$C$27)*X436),Datos!$E$27-SQRT((Datos!$E$27-Datos!$C$27)*(Datos!$E$27-Datos!$D$27)*(1-X436)))</f>
        <v>0.233795071116983</v>
      </c>
      <c r="Z436" s="24" t="n">
        <f aca="false">(1+Q436)</f>
        <v>1.13921093326841</v>
      </c>
      <c r="AA436" s="24" t="n">
        <f aca="false">Z436*(1+S436)</f>
        <v>1.29651349351043</v>
      </c>
      <c r="AB436" s="24" t="n">
        <f aca="false">AA436*(1+U436)</f>
        <v>1.54028756396297</v>
      </c>
      <c r="AC436" s="24" t="n">
        <f aca="false">AB436*(1+W436)</f>
        <v>1.87119690322136</v>
      </c>
      <c r="AD436" s="24" t="n">
        <f aca="false">AC436*(1+Y436)</f>
        <v>2.30867351628388</v>
      </c>
      <c r="AE436" s="23" t="n">
        <f aca="false">E436*Q436</f>
        <v>5228.60547992029</v>
      </c>
      <c r="AF436" s="23" t="n">
        <f aca="false">AE436*(1+S436)</f>
        <v>5950.57276839005</v>
      </c>
      <c r="AG436" s="23" t="n">
        <f aca="false">AF436*(1+U436)</f>
        <v>7069.41599874229</v>
      </c>
      <c r="AH436" s="23" t="n">
        <f aca="false">AG436*(1+W436)</f>
        <v>8588.18160577459</v>
      </c>
      <c r="AI436" s="23" t="n">
        <f aca="false">AH436*(1+Y436)</f>
        <v>10596.0561350622</v>
      </c>
      <c r="AJ436" s="25" t="n">
        <f aca="false">G436*Z436</f>
        <v>40222.6752858476</v>
      </c>
      <c r="AK436" s="25" t="n">
        <f aca="false">I436*AA436</f>
        <v>51208.023774832</v>
      </c>
      <c r="AL436" s="25" t="n">
        <f aca="false">K436*AB436</f>
        <v>64705.9244405962</v>
      </c>
      <c r="AM436" s="25" t="n">
        <f aca="false">M436*AC436</f>
        <v>77860.1582084754</v>
      </c>
      <c r="AN436" s="25" t="n">
        <f aca="false">O436*AD436</f>
        <v>102395.605915492</v>
      </c>
      <c r="AO436" s="25" t="n">
        <f aca="false">C436/Datos!$D$8</f>
        <v>14887.8097301665</v>
      </c>
      <c r="AP436" s="25" t="n">
        <f aca="false">AJ436-AO436</f>
        <v>25334.865555681</v>
      </c>
      <c r="AQ436" s="25" t="n">
        <f aca="false">AK436-AO436</f>
        <v>36320.2140446655</v>
      </c>
      <c r="AR436" s="25" t="n">
        <f aca="false">AL436-AO436</f>
        <v>49818.1147104297</v>
      </c>
      <c r="AS436" s="25" t="n">
        <f aca="false">AM436-AO436</f>
        <v>62972.3484783088</v>
      </c>
      <c r="AT436" s="25" t="n">
        <f aca="false">AN436-AO436</f>
        <v>87507.7961853257</v>
      </c>
      <c r="AU436" s="25" t="n">
        <f aca="false">AP436*Datos!$D$6</f>
        <v>12667.4327778405</v>
      </c>
      <c r="AV436" s="25" t="n">
        <f aca="false">AQ436*Datos!$D$6</f>
        <v>18160.1070223328</v>
      </c>
      <c r="AW436" s="25" t="n">
        <f aca="false">AR436*Datos!$D$6</f>
        <v>24909.0573552148</v>
      </c>
      <c r="AX436" s="25" t="n">
        <f aca="false">AS436*Datos!$D$6</f>
        <v>31486.1742391544</v>
      </c>
      <c r="AY436" s="25" t="n">
        <f aca="false">AT436*Datos!$D$6</f>
        <v>43753.8980926628</v>
      </c>
      <c r="AZ436" s="25" t="n">
        <f aca="false">AJ436-AU436-AE436</f>
        <v>22326.6370280868</v>
      </c>
      <c r="BA436" s="25" t="n">
        <f aca="false">AK436-AV436-AF436</f>
        <v>27097.3439841092</v>
      </c>
      <c r="BB436" s="25" t="n">
        <f aca="false">AL436-AW436-AG436</f>
        <v>32727.4510866391</v>
      </c>
      <c r="BC436" s="25" t="n">
        <f aca="false">AM436-AX436-AH436</f>
        <v>37785.8023635464</v>
      </c>
      <c r="BD436" s="25" t="n">
        <f aca="false">AN436-AY436-AI436</f>
        <v>48045.6516877671</v>
      </c>
      <c r="BE436" s="25" t="n">
        <f aca="false">AZ436/Z436</f>
        <v>19598.334580613</v>
      </c>
      <c r="BF436" s="25" t="n">
        <f aca="false">BA436/AA436</f>
        <v>20900.1634921212</v>
      </c>
      <c r="BG436" s="25" t="n">
        <f aca="false">BB436/AB436</f>
        <v>21247.6240491323</v>
      </c>
      <c r="BH436" s="25" t="n">
        <f aca="false">BC436/AC436</f>
        <v>20193.3865423228</v>
      </c>
      <c r="BI436" s="25" t="n">
        <f aca="false">BD436/AD436</f>
        <v>20810.933788985</v>
      </c>
      <c r="BJ436" s="25" t="n">
        <f aca="false">E436*AD436</f>
        <v>86711.1707046326</v>
      </c>
      <c r="BK436" s="25" t="n">
        <f aca="false">0.2*C436*AD436</f>
        <v>34371.0920395089</v>
      </c>
      <c r="BL436" s="25" t="n">
        <f aca="false">BJ436+BK436</f>
        <v>121082.262744142</v>
      </c>
      <c r="BM436" s="25" t="n">
        <f aca="false">BK436*Datos!$D$6</f>
        <v>17185.5460197545</v>
      </c>
      <c r="BN436" s="25" t="n">
        <f aca="false">BL436-BM436</f>
        <v>103896.716724387</v>
      </c>
      <c r="BO436" s="25" t="n">
        <f aca="false">BN436/AD436</f>
        <v>45002.7758327746</v>
      </c>
      <c r="BP436" s="25" t="n">
        <f aca="false">-(C436+E436)</f>
        <v>-111997.919618524</v>
      </c>
      <c r="BQ436" s="25" t="n">
        <f aca="false">BE436</f>
        <v>19598.334580613</v>
      </c>
      <c r="BR436" s="25" t="n">
        <f aca="false">BF436</f>
        <v>20900.1634921212</v>
      </c>
      <c r="BS436" s="25" t="n">
        <f aca="false">BG436</f>
        <v>21247.6240491323</v>
      </c>
      <c r="BT436" s="25" t="n">
        <f aca="false">BH436</f>
        <v>20193.3865423228</v>
      </c>
      <c r="BU436" s="25" t="n">
        <f aca="false">BI436+BO436</f>
        <v>65813.7096217597</v>
      </c>
      <c r="BV436" s="27" t="n">
        <f aca="false">IFERROR(IRR(BP436:BU436,0.1),NA())*100</f>
        <v>8.15893104921725</v>
      </c>
    </row>
    <row r="437" customFormat="false" ht="15" hidden="false" customHeight="true" outlineLevel="0" collapsed="false">
      <c r="A437" s="23" t="n">
        <v>436</v>
      </c>
      <c r="B437" s="24" t="n">
        <f aca="true">RAND()</f>
        <v>0.117181947561006</v>
      </c>
      <c r="C437" s="25" t="n">
        <f aca="false">IF(B437&lt;=(Datos!$D$14-Datos!$C$14)/(Datos!$E$14-Datos!$C$14),Datos!$C$14+SQRT((Datos!$E$14-Datos!$C$14)*(Datos!$D$14-Datos!$C$14)*B437),Datos!$E$14-SQRT((Datos!$E$14-Datos!$C$14)*(Datos!$E$14-Datos!$D$14)*(1-B437)))</f>
        <v>66846.3697697687</v>
      </c>
      <c r="D437" s="24" t="n">
        <f aca="true">RAND()</f>
        <v>0.482209215935001</v>
      </c>
      <c r="E437" s="25" t="n">
        <f aca="false">IF(D437&lt;=(Datos!$D$15-Datos!$C$15)/(Datos!$E$15-Datos!$C$15),Datos!$C$15+SQRT((Datos!$E$15-Datos!$C$15)*(Datos!$D$15-Datos!$C$15)*D437),Datos!$E$15-SQRT((Datos!$E$15-Datos!$C$15)*(Datos!$E$15-Datos!$D$15)*(1-D437)))</f>
        <v>31187.0199359269</v>
      </c>
      <c r="F437" s="24" t="n">
        <f aca="true">RAND()</f>
        <v>0.0695568117153967</v>
      </c>
      <c r="G437" s="25" t="n">
        <f aca="false">IF(F437&lt;=(Datos!$D$19-Datos!$C$19)/(Datos!$E$19-Datos!$C$19),Datos!$C$19+SQRT((Datos!$E$19-Datos!$C$19)*(Datos!$D$19-Datos!$C$19)*F437),Datos!$E$19-SQRT((Datos!$E$19-Datos!$C$19)*(Datos!$E$19-Datos!$D$19)*(1-F437)))</f>
        <v>33230.0962458276</v>
      </c>
      <c r="H437" s="24" t="n">
        <f aca="true">RAND()</f>
        <v>0.516578644071778</v>
      </c>
      <c r="I437" s="25" t="n">
        <f aca="false">IF(H437&lt;=(Datos!$D$19-Datos!$C$19)/(Datos!$E$19-Datos!$C$19),Datos!$C$19+SQRT((Datos!$E$19-Datos!$C$19)*(Datos!$D$19-Datos!$C$19)*H437),Datos!$E$19-SQRT((Datos!$E$19-Datos!$C$19)*(Datos!$E$19-Datos!$D$19)*(1-H437)))</f>
        <v>38802.6584967705</v>
      </c>
      <c r="J437" s="24" t="n">
        <f aca="true">RAND()</f>
        <v>0.298732161110908</v>
      </c>
      <c r="K437" s="25" t="n">
        <f aca="false">IF(J437&lt;=(Datos!$D$19-Datos!$C$19)/(Datos!$E$19-Datos!$C$19),Datos!$C$19+SQRT((Datos!$E$19-Datos!$C$19)*(Datos!$D$19-Datos!$C$19)*J437),Datos!$E$19-SQRT((Datos!$E$19-Datos!$C$19)*(Datos!$E$19-Datos!$D$19)*(1-J437)))</f>
        <v>36694.014054858</v>
      </c>
      <c r="L437" s="24" t="n">
        <f aca="true">RAND()</f>
        <v>0.255089388792452</v>
      </c>
      <c r="M437" s="25" t="n">
        <f aca="false">IF(L437&lt;=(Datos!$D$19-Datos!$C$19)/(Datos!$E$19-Datos!$C$19),Datos!$C$19+SQRT((Datos!$E$19-Datos!$C$19)*(Datos!$D$19-Datos!$C$19)*L437),Datos!$E$19-SQRT((Datos!$E$19-Datos!$C$19)*(Datos!$E$19-Datos!$D$19)*(1-L437)))</f>
        <v>36185.7423417782</v>
      </c>
      <c r="N437" s="24" t="n">
        <f aca="true">RAND()</f>
        <v>0.189163013585922</v>
      </c>
      <c r="O437" s="25" t="n">
        <f aca="false">IF(N437&lt;=(Datos!$D$19-Datos!$C$19)/(Datos!$E$19-Datos!$C$19),Datos!$C$19+SQRT((Datos!$E$19-Datos!$C$19)*(Datos!$D$19-Datos!$C$19)*N437),Datos!$E$19-SQRT((Datos!$E$19-Datos!$C$19)*(Datos!$E$19-Datos!$D$19)*(1-N437)))</f>
        <v>35326.767503645</v>
      </c>
      <c r="P437" s="24" t="n">
        <f aca="true">RAND()</f>
        <v>0.662350043271241</v>
      </c>
      <c r="Q437" s="26" t="n">
        <f aca="false">IF(P437&lt;=(Datos!$D$23-Datos!$C$23)/(Datos!$E$23-Datos!$C$23),Datos!$C$23+SQRT((Datos!$E$23-Datos!$C$23)*(Datos!$D$23-Datos!$C$23)*P437),Datos!$E$23-SQRT((Datos!$E$23-Datos!$C$23)*(Datos!$E$23-Datos!$D$23)*(1-P437)))</f>
        <v>0.155347009874829</v>
      </c>
      <c r="R437" s="24" t="n">
        <f aca="true">RAND()</f>
        <v>0.828680103241791</v>
      </c>
      <c r="S437" s="26" t="n">
        <f aca="false">IF(R437&lt;=(Datos!$D$24-Datos!$C$24)/(Datos!$E$24-Datos!$C$24),Datos!$C$24+SQRT((Datos!$E$24-Datos!$C$24)*(Datos!$D$24-Datos!$C$24)*R437),Datos!$E$24-SQRT((Datos!$E$24-Datos!$C$24)*(Datos!$E$24-Datos!$D$24)*(1-R437)))</f>
        <v>0.162439367489615</v>
      </c>
      <c r="T437" s="24" t="n">
        <f aca="true">RAND()</f>
        <v>0.231315094718548</v>
      </c>
      <c r="U437" s="26" t="n">
        <f aca="false">IF(T437&lt;=(Datos!$D$25-Datos!$C$25)/(Datos!$E$25-Datos!$C$25),Datos!$C$25+SQRT((Datos!$E$25-Datos!$C$25)*(Datos!$D$25-Datos!$C$25)*T437),Datos!$E$25-SQRT((Datos!$E$25-Datos!$C$25)*(Datos!$E$25-Datos!$D$25)*(1-T437)))</f>
        <v>0.172040002243851</v>
      </c>
      <c r="V437" s="24" t="n">
        <f aca="true">RAND()</f>
        <v>0.141290700210679</v>
      </c>
      <c r="W437" s="26" t="n">
        <f aca="false">IF(V437&lt;=(Datos!$D$26-Datos!$C$26)/(Datos!$E$26-Datos!$C$26),Datos!$C$26+SQRT((Datos!$E$26-Datos!$C$26)*(Datos!$D$26-Datos!$C$26)*V437),Datos!$E$26-SQRT((Datos!$E$26-Datos!$C$26)*(Datos!$E$26-Datos!$D$26)*(1-V437)))</f>
        <v>0.194064386950555</v>
      </c>
      <c r="X437" s="24" t="n">
        <f aca="true">RAND()</f>
        <v>0.285103951472569</v>
      </c>
      <c r="Y437" s="26" t="n">
        <f aca="false">IF(X437&lt;=(Datos!$D$27-Datos!$C$27)/(Datos!$E$27-Datos!$C$27),Datos!$C$27+SQRT((Datos!$E$27-Datos!$C$27)*(Datos!$D$27-Datos!$C$27)*X437),Datos!$E$27-SQRT((Datos!$E$27-Datos!$C$27)*(Datos!$E$27-Datos!$D$27)*(1-X437)))</f>
        <v>0.217744921498825</v>
      </c>
      <c r="Z437" s="24" t="n">
        <f aca="false">(1+Q437)</f>
        <v>1.15534700987483</v>
      </c>
      <c r="AA437" s="24" t="n">
        <f aca="false">Z437*(1+S437)</f>
        <v>1.34302084738992</v>
      </c>
      <c r="AB437" s="24" t="n">
        <f aca="false">AA437*(1+U437)</f>
        <v>1.57407415698841</v>
      </c>
      <c r="AC437" s="24" t="n">
        <f aca="false">AB437*(1+W437)</f>
        <v>1.87954589327908</v>
      </c>
      <c r="AD437" s="24" t="n">
        <f aca="false">AC437*(1+Y437)</f>
        <v>2.28880746626458</v>
      </c>
      <c r="AE437" s="23" t="n">
        <f aca="false">E437*Q437</f>
        <v>4844.81029395293</v>
      </c>
      <c r="AF437" s="23" t="n">
        <f aca="false">AE437*(1+S437)</f>
        <v>5631.79821370983</v>
      </c>
      <c r="AG437" s="23" t="n">
        <f aca="false">AF437*(1+U437)</f>
        <v>6600.69279103338</v>
      </c>
      <c r="AH437" s="23" t="n">
        <f aca="false">AG437*(1+W437)</f>
        <v>7881.65219097422</v>
      </c>
      <c r="AI437" s="23" t="n">
        <f aca="false">AH437*(1+Y437)</f>
        <v>9597.84192857894</v>
      </c>
      <c r="AJ437" s="25" t="n">
        <f aca="false">G437*Z437</f>
        <v>38392.2923354697</v>
      </c>
      <c r="AK437" s="25" t="n">
        <f aca="false">I437*AA437</f>
        <v>52112.7792953143</v>
      </c>
      <c r="AL437" s="25" t="n">
        <f aca="false">K437*AB437</f>
        <v>57759.0992399216</v>
      </c>
      <c r="AM437" s="25" t="n">
        <f aca="false">M437*AC437</f>
        <v>68012.7634137443</v>
      </c>
      <c r="AN437" s="25" t="n">
        <f aca="false">O437*AD437</f>
        <v>80856.1692213354</v>
      </c>
      <c r="AO437" s="25" t="n">
        <f aca="false">C437/Datos!$D$8</f>
        <v>13369.2739539537</v>
      </c>
      <c r="AP437" s="25" t="n">
        <f aca="false">AJ437-AO437</f>
        <v>25023.018381516</v>
      </c>
      <c r="AQ437" s="25" t="n">
        <f aca="false">AK437-AO437</f>
        <v>38743.5053413605</v>
      </c>
      <c r="AR437" s="25" t="n">
        <f aca="false">AL437-AO437</f>
        <v>44389.8252859679</v>
      </c>
      <c r="AS437" s="25" t="n">
        <f aca="false">AM437-AO437</f>
        <v>54643.4894597905</v>
      </c>
      <c r="AT437" s="25" t="n">
        <f aca="false">AN437-AO437</f>
        <v>67486.8952673817</v>
      </c>
      <c r="AU437" s="25" t="n">
        <f aca="false">AP437*Datos!$D$6</f>
        <v>12511.509190758</v>
      </c>
      <c r="AV437" s="25" t="n">
        <f aca="false">AQ437*Datos!$D$6</f>
        <v>19371.7526706803</v>
      </c>
      <c r="AW437" s="25" t="n">
        <f aca="false">AR437*Datos!$D$6</f>
        <v>22194.9126429839</v>
      </c>
      <c r="AX437" s="25" t="n">
        <f aca="false">AS437*Datos!$D$6</f>
        <v>27321.7447298953</v>
      </c>
      <c r="AY437" s="25" t="n">
        <f aca="false">AT437*Datos!$D$6</f>
        <v>33743.4476336908</v>
      </c>
      <c r="AZ437" s="25" t="n">
        <f aca="false">AJ437-AU437-AE437</f>
        <v>21035.9728507588</v>
      </c>
      <c r="BA437" s="25" t="n">
        <f aca="false">AK437-AV437-AF437</f>
        <v>27109.2284109242</v>
      </c>
      <c r="BB437" s="25" t="n">
        <f aca="false">AL437-AW437-AG437</f>
        <v>28963.4938059043</v>
      </c>
      <c r="BC437" s="25" t="n">
        <f aca="false">AM437-AX437-AH437</f>
        <v>32809.3664928748</v>
      </c>
      <c r="BD437" s="25" t="n">
        <f aca="false">AN437-AY437-AI437</f>
        <v>37514.8796590656</v>
      </c>
      <c r="BE437" s="25" t="n">
        <f aca="false">AZ437/Z437</f>
        <v>18207.4932214849</v>
      </c>
      <c r="BF437" s="25" t="n">
        <f aca="false">BA437/AA437</f>
        <v>20185.2625471968</v>
      </c>
      <c r="BG437" s="25" t="n">
        <f aca="false">BB437/AB437</f>
        <v>18400.3362721604</v>
      </c>
      <c r="BH437" s="25" t="n">
        <f aca="false">BC437/AC437</f>
        <v>17456.0071186318</v>
      </c>
      <c r="BI437" s="25" t="n">
        <f aca="false">BD437/AD437</f>
        <v>16390.5790294766</v>
      </c>
      <c r="BJ437" s="25" t="n">
        <f aca="false">E437*AD437</f>
        <v>71381.0840798917</v>
      </c>
      <c r="BK437" s="25" t="n">
        <f aca="false">0.2*C437*AD437</f>
        <v>30599.6940443458</v>
      </c>
      <c r="BL437" s="25" t="n">
        <f aca="false">BJ437+BK437</f>
        <v>101980.778124237</v>
      </c>
      <c r="BM437" s="25" t="n">
        <f aca="false">BK437*Datos!$D$6</f>
        <v>15299.8470221729</v>
      </c>
      <c r="BN437" s="25" t="n">
        <f aca="false">BL437-BM437</f>
        <v>86680.9311020646</v>
      </c>
      <c r="BO437" s="25" t="n">
        <f aca="false">BN437/AD437</f>
        <v>37871.6569129038</v>
      </c>
      <c r="BP437" s="25" t="n">
        <f aca="false">-(C437+E437)</f>
        <v>-98033.3897056956</v>
      </c>
      <c r="BQ437" s="25" t="n">
        <f aca="false">BE437</f>
        <v>18207.4932214849</v>
      </c>
      <c r="BR437" s="25" t="n">
        <f aca="false">BF437</f>
        <v>20185.2625471968</v>
      </c>
      <c r="BS437" s="25" t="n">
        <f aca="false">BG437</f>
        <v>18400.3362721604</v>
      </c>
      <c r="BT437" s="25" t="n">
        <f aca="false">BH437</f>
        <v>17456.0071186318</v>
      </c>
      <c r="BU437" s="25" t="n">
        <f aca="false">BI437+BO437</f>
        <v>54262.2359423804</v>
      </c>
      <c r="BV437" s="27" t="n">
        <f aca="false">IFERROR(IRR(BP437:BU437,0.1),NA())*100</f>
        <v>8.16312637369392</v>
      </c>
    </row>
    <row r="438" customFormat="false" ht="15" hidden="false" customHeight="true" outlineLevel="0" collapsed="false">
      <c r="A438" s="23" t="n">
        <v>437</v>
      </c>
      <c r="B438" s="24" t="n">
        <f aca="true">RAND()</f>
        <v>0.699752147634712</v>
      </c>
      <c r="C438" s="25" t="n">
        <f aca="false">IF(B438&lt;=(Datos!$D$14-Datos!$C$14)/(Datos!$E$14-Datos!$C$14),Datos!$C$14+SQRT((Datos!$E$14-Datos!$C$14)*(Datos!$D$14-Datos!$C$14)*B438),Datos!$E$14-SQRT((Datos!$E$14-Datos!$C$14)*(Datos!$E$14-Datos!$D$14)*(1-B438)))</f>
        <v>81018.4978771872</v>
      </c>
      <c r="D438" s="24" t="n">
        <f aca="true">RAND()</f>
        <v>0.198523734746496</v>
      </c>
      <c r="E438" s="25" t="n">
        <f aca="false">IF(D438&lt;=(Datos!$D$15-Datos!$C$15)/(Datos!$E$15-Datos!$C$15),Datos!$C$15+SQRT((Datos!$E$15-Datos!$C$15)*(Datos!$D$15-Datos!$C$15)*D438),Datos!$E$15-SQRT((Datos!$E$15-Datos!$C$15)*(Datos!$E$15-Datos!$D$15)*(1-D438)))</f>
        <v>28858.6629946119</v>
      </c>
      <c r="F438" s="24" t="n">
        <f aca="true">RAND()</f>
        <v>0.612081808523957</v>
      </c>
      <c r="G438" s="25" t="n">
        <f aca="false">IF(F438&lt;=(Datos!$D$19-Datos!$C$19)/(Datos!$E$19-Datos!$C$19),Datos!$C$19+SQRT((Datos!$E$19-Datos!$C$19)*(Datos!$D$19-Datos!$C$19)*F438),Datos!$E$19-SQRT((Datos!$E$19-Datos!$C$19)*(Datos!$E$19-Datos!$D$19)*(1-F438)))</f>
        <v>39581.8720132651</v>
      </c>
      <c r="H438" s="24" t="n">
        <f aca="true">RAND()</f>
        <v>0.665888558012855</v>
      </c>
      <c r="I438" s="25" t="n">
        <f aca="false">IF(H438&lt;=(Datos!$D$19-Datos!$C$19)/(Datos!$E$19-Datos!$C$19),Datos!$C$19+SQRT((Datos!$E$19-Datos!$C$19)*(Datos!$D$19-Datos!$C$19)*H438),Datos!$E$19-SQRT((Datos!$E$19-Datos!$C$19)*(Datos!$E$19-Datos!$D$19)*(1-H438)))</f>
        <v>39994.1624812652</v>
      </c>
      <c r="J438" s="24" t="n">
        <f aca="true">RAND()</f>
        <v>0.795425602671711</v>
      </c>
      <c r="K438" s="25" t="n">
        <f aca="false">IF(J438&lt;=(Datos!$D$19-Datos!$C$19)/(Datos!$E$19-Datos!$C$19),Datos!$C$19+SQRT((Datos!$E$19-Datos!$C$19)*(Datos!$D$19-Datos!$C$19)*J438),Datos!$E$19-SQRT((Datos!$E$19-Datos!$C$19)*(Datos!$E$19-Datos!$D$19)*(1-J438)))</f>
        <v>41082.97564475</v>
      </c>
      <c r="L438" s="24" t="n">
        <f aca="true">RAND()</f>
        <v>0.482681601218094</v>
      </c>
      <c r="M438" s="25" t="n">
        <f aca="false">IF(L438&lt;=(Datos!$D$19-Datos!$C$19)/(Datos!$E$19-Datos!$C$19),Datos!$C$19+SQRT((Datos!$E$19-Datos!$C$19)*(Datos!$D$19-Datos!$C$19)*L438),Datos!$E$19-SQRT((Datos!$E$19-Datos!$C$19)*(Datos!$E$19-Datos!$D$19)*(1-L438)))</f>
        <v>38508.9505923301</v>
      </c>
      <c r="N438" s="24" t="n">
        <f aca="true">RAND()</f>
        <v>0.951085841950344</v>
      </c>
      <c r="O438" s="25" t="n">
        <f aca="false">IF(N438&lt;=(Datos!$D$19-Datos!$C$19)/(Datos!$E$19-Datos!$C$19),Datos!$C$19+SQRT((Datos!$E$19-Datos!$C$19)*(Datos!$D$19-Datos!$C$19)*N438),Datos!$E$19-SQRT((Datos!$E$19-Datos!$C$19)*(Datos!$E$19-Datos!$D$19)*(1-N438)))</f>
        <v>43084.650983835</v>
      </c>
      <c r="P438" s="24" t="n">
        <f aca="true">RAND()</f>
        <v>0.458334539440821</v>
      </c>
      <c r="Q438" s="26" t="n">
        <f aca="false">IF(P438&lt;=(Datos!$D$23-Datos!$C$23)/(Datos!$E$23-Datos!$C$23),Datos!$C$23+SQRT((Datos!$E$23-Datos!$C$23)*(Datos!$D$23-Datos!$C$23)*P438),Datos!$E$23-SQRT((Datos!$E$23-Datos!$C$23)*(Datos!$E$23-Datos!$D$23)*(1-P438)))</f>
        <v>0.148722851024811</v>
      </c>
      <c r="R438" s="24" t="n">
        <f aca="true">RAND()</f>
        <v>0.622851187342324</v>
      </c>
      <c r="S438" s="26" t="n">
        <f aca="false">IF(R438&lt;=(Datos!$D$24-Datos!$C$24)/(Datos!$E$24-Datos!$C$24),Datos!$C$24+SQRT((Datos!$E$24-Datos!$C$24)*(Datos!$D$24-Datos!$C$24)*R438),Datos!$E$24-SQRT((Datos!$E$24-Datos!$C$24)*(Datos!$E$24-Datos!$D$24)*(1-R438)))</f>
        <v>0.153944907162249</v>
      </c>
      <c r="T438" s="24" t="n">
        <f aca="true">RAND()</f>
        <v>0.273936154480696</v>
      </c>
      <c r="U438" s="26" t="n">
        <f aca="false">IF(T438&lt;=(Datos!$D$25-Datos!$C$25)/(Datos!$E$25-Datos!$C$25),Datos!$C$25+SQRT((Datos!$E$25-Datos!$C$25)*(Datos!$D$25-Datos!$C$25)*T438),Datos!$E$25-SQRT((Datos!$E$25-Datos!$C$25)*(Datos!$E$25-Datos!$D$25)*(1-T438)))</f>
        <v>0.173984701882856</v>
      </c>
      <c r="V438" s="24" t="n">
        <f aca="true">RAND()</f>
        <v>0.960013546632254</v>
      </c>
      <c r="W438" s="26" t="n">
        <f aca="false">IF(V438&lt;=(Datos!$D$26-Datos!$C$26)/(Datos!$E$26-Datos!$C$26),Datos!$C$26+SQRT((Datos!$E$26-Datos!$C$26)*(Datos!$D$26-Datos!$C$26)*V438),Datos!$E$26-SQRT((Datos!$E$26-Datos!$C$26)*(Datos!$E$26-Datos!$D$26)*(1-V438)))</f>
        <v>0.238169844177395</v>
      </c>
      <c r="X438" s="24" t="n">
        <f aca="true">RAND()</f>
        <v>0.864490600041446</v>
      </c>
      <c r="Y438" s="26" t="n">
        <f aca="false">IF(X438&lt;=(Datos!$D$27-Datos!$C$27)/(Datos!$E$27-Datos!$C$27),Datos!$C$27+SQRT((Datos!$E$27-Datos!$C$27)*(Datos!$D$27-Datos!$C$27)*X438),Datos!$E$27-SQRT((Datos!$E$27-Datos!$C$27)*(Datos!$E$27-Datos!$D$27)*(1-X438)))</f>
        <v>0.252949107967089</v>
      </c>
      <c r="Z438" s="24" t="n">
        <f aca="false">(1+Q438)</f>
        <v>1.14872285102481</v>
      </c>
      <c r="AA438" s="24" t="n">
        <f aca="false">Z438*(1+S438)</f>
        <v>1.32556288368098</v>
      </c>
      <c r="AB438" s="24" t="n">
        <f aca="false">AA438*(1+U438)</f>
        <v>1.55619054682519</v>
      </c>
      <c r="AC438" s="24" t="n">
        <f aca="false">AB438*(1+W438)</f>
        <v>1.92682820687289</v>
      </c>
      <c r="AD438" s="24" t="n">
        <f aca="false">AC438*(1+Y438)</f>
        <v>2.41421768300721</v>
      </c>
      <c r="AE438" s="23" t="n">
        <f aca="false">E438*Q438</f>
        <v>4291.94263732289</v>
      </c>
      <c r="AF438" s="23" t="n">
        <f aca="false">AE438*(1+S438)</f>
        <v>4952.66534817126</v>
      </c>
      <c r="AG438" s="23" t="n">
        <f aca="false">AF438*(1+U438)</f>
        <v>5814.35335229838</v>
      </c>
      <c r="AH438" s="23" t="n">
        <f aca="false">AG438*(1+W438)</f>
        <v>7199.1569842076</v>
      </c>
      <c r="AI438" s="23" t="n">
        <f aca="false">AH438*(1+Y438)</f>
        <v>9020.17732147796</v>
      </c>
      <c r="AJ438" s="25" t="n">
        <f aca="false">G438*Z438</f>
        <v>45468.6008679771</v>
      </c>
      <c r="AK438" s="25" t="n">
        <f aca="false">I438*AA438</f>
        <v>53014.7773490715</v>
      </c>
      <c r="AL438" s="25" t="n">
        <f aca="false">K438*AB438</f>
        <v>63932.9383338096</v>
      </c>
      <c r="AM438" s="25" t="n">
        <f aca="false">M438*AC438</f>
        <v>74200.1322183759</v>
      </c>
      <c r="AN438" s="25" t="n">
        <f aca="false">O438*AD438</f>
        <v>104015.726271368</v>
      </c>
      <c r="AO438" s="25" t="n">
        <f aca="false">C438/Datos!$D$8</f>
        <v>16203.6995754374</v>
      </c>
      <c r="AP438" s="25" t="n">
        <f aca="false">AJ438-AO438</f>
        <v>29264.9012925397</v>
      </c>
      <c r="AQ438" s="25" t="n">
        <f aca="false">AK438-AO438</f>
        <v>36811.0777736341</v>
      </c>
      <c r="AR438" s="25" t="n">
        <f aca="false">AL438-AO438</f>
        <v>47729.2387583722</v>
      </c>
      <c r="AS438" s="25" t="n">
        <f aca="false">AM438-AO438</f>
        <v>57996.4326429384</v>
      </c>
      <c r="AT438" s="25" t="n">
        <f aca="false">AN438-AO438</f>
        <v>87812.0266959309</v>
      </c>
      <c r="AU438" s="25" t="n">
        <f aca="false">AP438*Datos!$D$6</f>
        <v>14632.4506462698</v>
      </c>
      <c r="AV438" s="25" t="n">
        <f aca="false">AQ438*Datos!$D$6</f>
        <v>18405.538886817</v>
      </c>
      <c r="AW438" s="25" t="n">
        <f aca="false">AR438*Datos!$D$6</f>
        <v>23864.6193791861</v>
      </c>
      <c r="AX438" s="25" t="n">
        <f aca="false">AS438*Datos!$D$6</f>
        <v>28998.2163214692</v>
      </c>
      <c r="AY438" s="25" t="n">
        <f aca="false">AT438*Datos!$D$6</f>
        <v>43906.0133479655</v>
      </c>
      <c r="AZ438" s="25" t="n">
        <f aca="false">AJ438-AU438-AE438</f>
        <v>26544.2075843844</v>
      </c>
      <c r="BA438" s="25" t="n">
        <f aca="false">AK438-AV438-AF438</f>
        <v>29656.5731140832</v>
      </c>
      <c r="BB438" s="25" t="n">
        <f aca="false">AL438-AW438-AG438</f>
        <v>34253.9656023251</v>
      </c>
      <c r="BC438" s="25" t="n">
        <f aca="false">AM438-AX438-AH438</f>
        <v>38002.7589126991</v>
      </c>
      <c r="BD438" s="25" t="n">
        <f aca="false">AN438-AY438-AI438</f>
        <v>51089.5356019249</v>
      </c>
      <c r="BE438" s="25" t="n">
        <f aca="false">AZ438/Z438</f>
        <v>23107.5820949357</v>
      </c>
      <c r="BF438" s="25" t="n">
        <f aca="false">BA438/AA438</f>
        <v>22372.8149597319</v>
      </c>
      <c r="BG438" s="25" t="n">
        <f aca="false">BB438/AB438</f>
        <v>22011.421205589</v>
      </c>
      <c r="BH438" s="25" t="n">
        <f aca="false">BC438/AC438</f>
        <v>19722.9616927681</v>
      </c>
      <c r="BI438" s="25" t="n">
        <f aca="false">BD438/AD438</f>
        <v>21161.9424219802</v>
      </c>
      <c r="BJ438" s="25" t="n">
        <f aca="false">E438*AD438</f>
        <v>69671.0945095378</v>
      </c>
      <c r="BK438" s="25" t="n">
        <f aca="false">0.2*C438*AD438</f>
        <v>39119.2580451575</v>
      </c>
      <c r="BL438" s="25" t="n">
        <f aca="false">BJ438+BK438</f>
        <v>108790.352554695</v>
      </c>
      <c r="BM438" s="25" t="n">
        <f aca="false">BK438*Datos!$D$6</f>
        <v>19559.6290225787</v>
      </c>
      <c r="BN438" s="25" t="n">
        <f aca="false">BL438-BM438</f>
        <v>89230.7235321165</v>
      </c>
      <c r="BO438" s="25" t="n">
        <f aca="false">BN438/AD438</f>
        <v>36960.5127823306</v>
      </c>
      <c r="BP438" s="25" t="n">
        <f aca="false">-(C438+E438)</f>
        <v>-109877.160871799</v>
      </c>
      <c r="BQ438" s="25" t="n">
        <f aca="false">BE438</f>
        <v>23107.5820949357</v>
      </c>
      <c r="BR438" s="25" t="n">
        <f aca="false">BF438</f>
        <v>22372.8149597319</v>
      </c>
      <c r="BS438" s="25" t="n">
        <f aca="false">BG438</f>
        <v>22011.421205589</v>
      </c>
      <c r="BT438" s="25" t="n">
        <f aca="false">BH438</f>
        <v>19722.9616927681</v>
      </c>
      <c r="BU438" s="25" t="n">
        <f aca="false">BI438+BO438</f>
        <v>58122.4552043108</v>
      </c>
      <c r="BV438" s="27" t="n">
        <f aca="false">IFERROR(IRR(BP438:BU438,0.1),NA())*100</f>
        <v>8.66385602863233</v>
      </c>
    </row>
    <row r="439" customFormat="false" ht="15" hidden="false" customHeight="true" outlineLevel="0" collapsed="false">
      <c r="A439" s="23" t="n">
        <v>438</v>
      </c>
      <c r="B439" s="24" t="n">
        <f aca="true">RAND()</f>
        <v>0.794174147733413</v>
      </c>
      <c r="C439" s="25" t="n">
        <f aca="false">IF(B439&lt;=(Datos!$D$14-Datos!$C$14)/(Datos!$E$14-Datos!$C$14),Datos!$C$14+SQRT((Datos!$E$14-Datos!$C$14)*(Datos!$D$14-Datos!$C$14)*B439),Datos!$E$14-SQRT((Datos!$E$14-Datos!$C$14)*(Datos!$E$14-Datos!$D$14)*(1-B439)))</f>
        <v>84284.0519624203</v>
      </c>
      <c r="D439" s="24" t="n">
        <f aca="true">RAND()</f>
        <v>0.559382181109083</v>
      </c>
      <c r="E439" s="25" t="n">
        <f aca="false">IF(D439&lt;=(Datos!$D$15-Datos!$C$15)/(Datos!$E$15-Datos!$C$15),Datos!$C$15+SQRT((Datos!$E$15-Datos!$C$15)*(Datos!$D$15-Datos!$C$15)*D439),Datos!$E$15-SQRT((Datos!$E$15-Datos!$C$15)*(Datos!$E$15-Datos!$D$15)*(1-D439)))</f>
        <v>31870.2599774877</v>
      </c>
      <c r="F439" s="24" t="n">
        <f aca="true">RAND()</f>
        <v>0.258624128697599</v>
      </c>
      <c r="G439" s="25" t="n">
        <f aca="false">IF(F439&lt;=(Datos!$D$19-Datos!$C$19)/(Datos!$E$19-Datos!$C$19),Datos!$C$19+SQRT((Datos!$E$19-Datos!$C$19)*(Datos!$D$19-Datos!$C$19)*F439),Datos!$E$19-SQRT((Datos!$E$19-Datos!$C$19)*(Datos!$E$19-Datos!$D$19)*(1-F439)))</f>
        <v>36228.4524004475</v>
      </c>
      <c r="H439" s="24" t="n">
        <f aca="true">RAND()</f>
        <v>0.251813422741464</v>
      </c>
      <c r="I439" s="25" t="n">
        <f aca="false">IF(H439&lt;=(Datos!$D$19-Datos!$C$19)/(Datos!$E$19-Datos!$C$19),Datos!$C$19+SQRT((Datos!$E$19-Datos!$C$19)*(Datos!$D$19-Datos!$C$19)*H439),Datos!$E$19-SQRT((Datos!$E$19-Datos!$C$19)*(Datos!$E$19-Datos!$D$19)*(1-H439)))</f>
        <v>36145.8940286357</v>
      </c>
      <c r="J439" s="24" t="n">
        <f aca="true">RAND()</f>
        <v>0.928371345885838</v>
      </c>
      <c r="K439" s="25" t="n">
        <f aca="false">IF(J439&lt;=(Datos!$D$19-Datos!$C$19)/(Datos!$E$19-Datos!$C$19),Datos!$C$19+SQRT((Datos!$E$19-Datos!$C$19)*(Datos!$D$19-Datos!$C$19)*J439),Datos!$E$19-SQRT((Datos!$E$19-Datos!$C$19)*(Datos!$E$19-Datos!$D$19)*(1-J439)))</f>
        <v>42682.2103075209</v>
      </c>
      <c r="L439" s="24" t="n">
        <f aca="true">RAND()</f>
        <v>0.801870607949311</v>
      </c>
      <c r="M439" s="25" t="n">
        <f aca="false">IF(L439&lt;=(Datos!$D$19-Datos!$C$19)/(Datos!$E$19-Datos!$C$19),Datos!$C$19+SQRT((Datos!$E$19-Datos!$C$19)*(Datos!$D$19-Datos!$C$19)*L439),Datos!$E$19-SQRT((Datos!$E$19-Datos!$C$19)*(Datos!$E$19-Datos!$D$19)*(1-L439)))</f>
        <v>41145.171287359</v>
      </c>
      <c r="N439" s="24" t="n">
        <f aca="true">RAND()</f>
        <v>0.859715899667034</v>
      </c>
      <c r="O439" s="25" t="n">
        <f aca="false">IF(N439&lt;=(Datos!$D$19-Datos!$C$19)/(Datos!$E$19-Datos!$C$19),Datos!$C$19+SQRT((Datos!$E$19-Datos!$C$19)*(Datos!$D$19-Datos!$C$19)*N439),Datos!$E$19-SQRT((Datos!$E$19-Datos!$C$19)*(Datos!$E$19-Datos!$D$19)*(1-N439)))</f>
        <v>41756.3434946079</v>
      </c>
      <c r="P439" s="24" t="n">
        <f aca="true">RAND()</f>
        <v>0.149005563940236</v>
      </c>
      <c r="Q439" s="26" t="n">
        <f aca="false">IF(P439&lt;=(Datos!$D$23-Datos!$C$23)/(Datos!$E$23-Datos!$C$23),Datos!$C$23+SQRT((Datos!$E$23-Datos!$C$23)*(Datos!$D$23-Datos!$C$23)*P439),Datos!$E$23-SQRT((Datos!$E$23-Datos!$C$23)*(Datos!$E$23-Datos!$D$23)*(1-P439)))</f>
        <v>0.13637711864439</v>
      </c>
      <c r="R439" s="24" t="n">
        <f aca="true">RAND()</f>
        <v>0.496718812417258</v>
      </c>
      <c r="S439" s="26" t="n">
        <f aca="false">IF(R439&lt;=(Datos!$D$24-Datos!$C$24)/(Datos!$E$24-Datos!$C$24),Datos!$C$24+SQRT((Datos!$E$24-Datos!$C$24)*(Datos!$D$24-Datos!$C$24)*R439),Datos!$E$24-SQRT((Datos!$E$24-Datos!$C$24)*(Datos!$E$24-Datos!$D$24)*(1-R439)))</f>
        <v>0.149901402347567</v>
      </c>
      <c r="T439" s="24" t="n">
        <f aca="true">RAND()</f>
        <v>0.237388386926175</v>
      </c>
      <c r="U439" s="26" t="n">
        <f aca="false">IF(T439&lt;=(Datos!$D$25-Datos!$C$25)/(Datos!$E$25-Datos!$C$25),Datos!$C$25+SQRT((Datos!$E$25-Datos!$C$25)*(Datos!$D$25-Datos!$C$25)*T439),Datos!$E$25-SQRT((Datos!$E$25-Datos!$C$25)*(Datos!$E$25-Datos!$D$25)*(1-T439)))</f>
        <v>0.172327463190989</v>
      </c>
      <c r="V439" s="24" t="n">
        <f aca="true">RAND()</f>
        <v>0.30251815067384</v>
      </c>
      <c r="W439" s="26" t="n">
        <f aca="false">IF(V439&lt;=(Datos!$D$26-Datos!$C$26)/(Datos!$E$26-Datos!$C$26),Datos!$C$26+SQRT((Datos!$E$26-Datos!$C$26)*(Datos!$D$26-Datos!$C$26)*V439),Datos!$E$26-SQRT((Datos!$E$26-Datos!$C$26)*(Datos!$E$26-Datos!$D$26)*(1-V439)))</f>
        <v>0.200591635600421</v>
      </c>
      <c r="X439" s="24" t="n">
        <f aca="true">RAND()</f>
        <v>0.311873984220295</v>
      </c>
      <c r="Y439" s="26" t="n">
        <f aca="false">IF(X439&lt;=(Datos!$D$27-Datos!$C$27)/(Datos!$E$27-Datos!$C$27),Datos!$C$27+SQRT((Datos!$E$27-Datos!$C$27)*(Datos!$D$27-Datos!$C$27)*X439),Datos!$E$27-SQRT((Datos!$E$27-Datos!$C$27)*(Datos!$E$27-Datos!$D$27)*(1-X439)))</f>
        <v>0.219018265926736</v>
      </c>
      <c r="Z439" s="24" t="n">
        <f aca="false">(1+Q439)</f>
        <v>1.13637711864439</v>
      </c>
      <c r="AA439" s="24" t="n">
        <f aca="false">Z439*(1+S439)</f>
        <v>1.30672164232487</v>
      </c>
      <c r="AB439" s="24" t="n">
        <f aca="false">AA439*(1+U439)</f>
        <v>1.53190566804348</v>
      </c>
      <c r="AC439" s="24" t="n">
        <f aca="false">AB439*(1+W439)</f>
        <v>1.83919313158188</v>
      </c>
      <c r="AD439" s="24" t="n">
        <f aca="false">AC439*(1+Y439)</f>
        <v>2.2420100219653</v>
      </c>
      <c r="AE439" s="23" t="n">
        <f aca="false">E439*Q439</f>
        <v>4346.3742261774</v>
      </c>
      <c r="AF439" s="23" t="n">
        <f aca="false">AE439*(1+S439)</f>
        <v>4997.90181780871</v>
      </c>
      <c r="AG439" s="23" t="n">
        <f aca="false">AF439*(1+U439)</f>
        <v>5859.17755934932</v>
      </c>
      <c r="AH439" s="23" t="n">
        <f aca="false">AG439*(1+W439)</f>
        <v>7034.47956925248</v>
      </c>
      <c r="AI439" s="23" t="n">
        <f aca="false">AH439*(1+Y439)</f>
        <v>8575.15908620722</v>
      </c>
      <c r="AJ439" s="25" t="n">
        <f aca="false">G439*Z439</f>
        <v>41169.1843517659</v>
      </c>
      <c r="AK439" s="25" t="n">
        <f aca="false">I439*AA439</f>
        <v>47232.6220083996</v>
      </c>
      <c r="AL439" s="25" t="n">
        <f aca="false">K439*AB439</f>
        <v>65385.1198947151</v>
      </c>
      <c r="AM439" s="25" t="n">
        <f aca="false">M439*AC439</f>
        <v>75673.9164294705</v>
      </c>
      <c r="AN439" s="25" t="n">
        <f aca="false">O439*AD439</f>
        <v>93618.1405955366</v>
      </c>
      <c r="AO439" s="25" t="n">
        <f aca="false">C439/Datos!$D$8</f>
        <v>16856.8103924841</v>
      </c>
      <c r="AP439" s="25" t="n">
        <f aca="false">AJ439-AO439</f>
        <v>24312.3739592819</v>
      </c>
      <c r="AQ439" s="25" t="n">
        <f aca="false">AK439-AO439</f>
        <v>30375.8116159155</v>
      </c>
      <c r="AR439" s="25" t="n">
        <f aca="false">AL439-AO439</f>
        <v>48528.3095022311</v>
      </c>
      <c r="AS439" s="25" t="n">
        <f aca="false">AM439-AO439</f>
        <v>58817.1060369864</v>
      </c>
      <c r="AT439" s="25" t="n">
        <f aca="false">AN439-AO439</f>
        <v>76761.3302030526</v>
      </c>
      <c r="AU439" s="25" t="n">
        <f aca="false">AP439*Datos!$D$6</f>
        <v>12156.1869796409</v>
      </c>
      <c r="AV439" s="25" t="n">
        <f aca="false">AQ439*Datos!$D$6</f>
        <v>15187.9058079577</v>
      </c>
      <c r="AW439" s="25" t="n">
        <f aca="false">AR439*Datos!$D$6</f>
        <v>24264.1547511155</v>
      </c>
      <c r="AX439" s="25" t="n">
        <f aca="false">AS439*Datos!$D$6</f>
        <v>29408.5530184932</v>
      </c>
      <c r="AY439" s="25" t="n">
        <f aca="false">AT439*Datos!$D$6</f>
        <v>38380.6651015263</v>
      </c>
      <c r="AZ439" s="25" t="n">
        <f aca="false">AJ439-AU439-AE439</f>
        <v>24666.6231459476</v>
      </c>
      <c r="BA439" s="25" t="n">
        <f aca="false">AK439-AV439-AF439</f>
        <v>27046.8143826331</v>
      </c>
      <c r="BB439" s="25" t="n">
        <f aca="false">AL439-AW439-AG439</f>
        <v>35261.7875842503</v>
      </c>
      <c r="BC439" s="25" t="n">
        <f aca="false">AM439-AX439-AH439</f>
        <v>39230.8838417248</v>
      </c>
      <c r="BD439" s="25" t="n">
        <f aca="false">AN439-AY439-AI439</f>
        <v>46662.3164078031</v>
      </c>
      <c r="BE439" s="25" t="n">
        <f aca="false">AZ439/Z439</f>
        <v>21706.3708352144</v>
      </c>
      <c r="BF439" s="25" t="n">
        <f aca="false">BA439/AA439</f>
        <v>20698.2217991832</v>
      </c>
      <c r="BG439" s="25" t="n">
        <f aca="false">BB439/AB439</f>
        <v>23018.2499613609</v>
      </c>
      <c r="BH439" s="25" t="n">
        <f aca="false">BC439/AC439</f>
        <v>21330.4862703476</v>
      </c>
      <c r="BI439" s="25" t="n">
        <f aca="false">BD439/AD439</f>
        <v>20812.7153539215</v>
      </c>
      <c r="BJ439" s="25" t="n">
        <f aca="false">E439*AD439</f>
        <v>71453.4422721672</v>
      </c>
      <c r="BK439" s="25" t="n">
        <f aca="false">0.2*C439*AD439</f>
        <v>37793.1378383182</v>
      </c>
      <c r="BL439" s="25" t="n">
        <f aca="false">BJ439+BK439</f>
        <v>109246.580110485</v>
      </c>
      <c r="BM439" s="25" t="n">
        <f aca="false">BK439*Datos!$D$6</f>
        <v>18896.5689191591</v>
      </c>
      <c r="BN439" s="25" t="n">
        <f aca="false">BL439-BM439</f>
        <v>90350.0111913263</v>
      </c>
      <c r="BO439" s="25" t="n">
        <f aca="false">BN439/AD439</f>
        <v>40298.6651737298</v>
      </c>
      <c r="BP439" s="25" t="n">
        <f aca="false">-(C439+E439)</f>
        <v>-116154.311939908</v>
      </c>
      <c r="BQ439" s="25" t="n">
        <f aca="false">BE439</f>
        <v>21706.3708352144</v>
      </c>
      <c r="BR439" s="25" t="n">
        <f aca="false">BF439</f>
        <v>20698.2217991832</v>
      </c>
      <c r="BS439" s="25" t="n">
        <f aca="false">BG439</f>
        <v>23018.2499613609</v>
      </c>
      <c r="BT439" s="25" t="n">
        <f aca="false">BH439</f>
        <v>21330.4862703476</v>
      </c>
      <c r="BU439" s="25" t="n">
        <f aca="false">BI439+BO439</f>
        <v>61111.3805276513</v>
      </c>
      <c r="BV439" s="27" t="n">
        <f aca="false">IFERROR(IRR(BP439:BU439,0.1),NA())*100</f>
        <v>7.22967209732528</v>
      </c>
    </row>
    <row r="440" customFormat="false" ht="15" hidden="false" customHeight="true" outlineLevel="0" collapsed="false">
      <c r="A440" s="23" t="n">
        <v>439</v>
      </c>
      <c r="B440" s="24" t="n">
        <f aca="true">RAND()</f>
        <v>0.58784661814695</v>
      </c>
      <c r="C440" s="25" t="n">
        <f aca="false">IF(B440&lt;=(Datos!$D$14-Datos!$C$14)/(Datos!$E$14-Datos!$C$14),Datos!$C$14+SQRT((Datos!$E$14-Datos!$C$14)*(Datos!$D$14-Datos!$C$14)*B440),Datos!$E$14-SQRT((Datos!$E$14-Datos!$C$14)*(Datos!$E$14-Datos!$D$14)*(1-B440)))</f>
        <v>77760.7540994831</v>
      </c>
      <c r="D440" s="24" t="n">
        <f aca="true">RAND()</f>
        <v>0.169108785001635</v>
      </c>
      <c r="E440" s="25" t="n">
        <f aca="false">IF(D440&lt;=(Datos!$D$15-Datos!$C$15)/(Datos!$E$15-Datos!$C$15),Datos!$C$15+SQRT((Datos!$E$15-Datos!$C$15)*(Datos!$D$15-Datos!$C$15)*D440),Datos!$E$15-SQRT((Datos!$E$15-Datos!$C$15)*(Datos!$E$15-Datos!$D$15)*(1-D440)))</f>
        <v>28561.3422855888</v>
      </c>
      <c r="F440" s="24" t="n">
        <f aca="true">RAND()</f>
        <v>0.699388040666837</v>
      </c>
      <c r="G440" s="25" t="n">
        <f aca="false">IF(F440&lt;=(Datos!$D$19-Datos!$C$19)/(Datos!$E$19-Datos!$C$19),Datos!$C$19+SQRT((Datos!$E$19-Datos!$C$19)*(Datos!$D$19-Datos!$C$19)*F440),Datos!$E$19-SQRT((Datos!$E$19-Datos!$C$19)*(Datos!$E$19-Datos!$D$19)*(1-F440)))</f>
        <v>40251.7480111111</v>
      </c>
      <c r="H440" s="24" t="n">
        <f aca="true">RAND()</f>
        <v>0.79616324414426</v>
      </c>
      <c r="I440" s="25" t="n">
        <f aca="false">IF(H440&lt;=(Datos!$D$19-Datos!$C$19)/(Datos!$E$19-Datos!$C$19),Datos!$C$19+SQRT((Datos!$E$19-Datos!$C$19)*(Datos!$D$19-Datos!$C$19)*H440),Datos!$E$19-SQRT((Datos!$E$19-Datos!$C$19)*(Datos!$E$19-Datos!$D$19)*(1-H440)))</f>
        <v>41090.0439018858</v>
      </c>
      <c r="J440" s="24" t="n">
        <f aca="true">RAND()</f>
        <v>0.110643793542874</v>
      </c>
      <c r="K440" s="25" t="n">
        <f aca="false">IF(J440&lt;=(Datos!$D$19-Datos!$C$19)/(Datos!$E$19-Datos!$C$19),Datos!$C$19+SQRT((Datos!$E$19-Datos!$C$19)*(Datos!$D$19-Datos!$C$19)*J440),Datos!$E$19-SQRT((Datos!$E$19-Datos!$C$19)*(Datos!$E$19-Datos!$D$19)*(1-J440)))</f>
        <v>34073.8886866765</v>
      </c>
      <c r="L440" s="24" t="n">
        <f aca="true">RAND()</f>
        <v>0.873618797179961</v>
      </c>
      <c r="M440" s="25" t="n">
        <f aca="false">IF(L440&lt;=(Datos!$D$19-Datos!$C$19)/(Datos!$E$19-Datos!$C$19),Datos!$C$19+SQRT((Datos!$E$19-Datos!$C$19)*(Datos!$D$19-Datos!$C$19)*L440),Datos!$E$19-SQRT((Datos!$E$19-Datos!$C$19)*(Datos!$E$19-Datos!$D$19)*(1-L440)))</f>
        <v>41921.2680838529</v>
      </c>
      <c r="N440" s="24" t="n">
        <f aca="true">RAND()</f>
        <v>0.284316785425872</v>
      </c>
      <c r="O440" s="25" t="n">
        <f aca="false">IF(N440&lt;=(Datos!$D$19-Datos!$C$19)/(Datos!$E$19-Datos!$C$19),Datos!$C$19+SQRT((Datos!$E$19-Datos!$C$19)*(Datos!$D$19-Datos!$C$19)*N440),Datos!$E$19-SQRT((Datos!$E$19-Datos!$C$19)*(Datos!$E$19-Datos!$D$19)*(1-N440)))</f>
        <v>36530.5067042214</v>
      </c>
      <c r="P440" s="24" t="n">
        <f aca="true">RAND()</f>
        <v>0.622445202916662</v>
      </c>
      <c r="Q440" s="26" t="n">
        <f aca="false">IF(P440&lt;=(Datos!$D$23-Datos!$C$23)/(Datos!$E$23-Datos!$C$23),Datos!$C$23+SQRT((Datos!$E$23-Datos!$C$23)*(Datos!$D$23-Datos!$C$23)*P440),Datos!$E$23-SQRT((Datos!$E$23-Datos!$C$23)*(Datos!$E$23-Datos!$D$23)*(1-P440)))</f>
        <v>0.153930887342489</v>
      </c>
      <c r="R440" s="24" t="n">
        <f aca="true">RAND()</f>
        <v>0.96975487160805</v>
      </c>
      <c r="S440" s="26" t="n">
        <f aca="false">IF(R440&lt;=(Datos!$D$24-Datos!$C$24)/(Datos!$E$24-Datos!$C$24),Datos!$C$24+SQRT((Datos!$E$24-Datos!$C$24)*(Datos!$D$24-Datos!$C$24)*R440),Datos!$E$24-SQRT((Datos!$E$24-Datos!$C$24)*(Datos!$E$24-Datos!$D$24)*(1-R440)))</f>
        <v>0.172621569875271</v>
      </c>
      <c r="T440" s="24" t="n">
        <f aca="true">RAND()</f>
        <v>0.399435330683858</v>
      </c>
      <c r="U440" s="26" t="n">
        <f aca="false">IF(T440&lt;=(Datos!$D$25-Datos!$C$25)/(Datos!$E$25-Datos!$C$25),Datos!$C$25+SQRT((Datos!$E$25-Datos!$C$25)*(Datos!$D$25-Datos!$C$25)*T440),Datos!$E$25-SQRT((Datos!$E$25-Datos!$C$25)*(Datos!$E$25-Datos!$D$25)*(1-T440)))</f>
        <v>0.178962289178104</v>
      </c>
      <c r="V440" s="24" t="n">
        <f aca="true">RAND()</f>
        <v>0.542237638676752</v>
      </c>
      <c r="W440" s="26" t="n">
        <f aca="false">IF(V440&lt;=(Datos!$D$26-Datos!$C$26)/(Datos!$E$26-Datos!$C$26),Datos!$C$26+SQRT((Datos!$E$26-Datos!$C$26)*(Datos!$D$26-Datos!$C$26)*V440),Datos!$E$26-SQRT((Datos!$E$26-Datos!$C$26)*(Datos!$E$26-Datos!$D$26)*(1-V440)))</f>
        <v>0.209972905868258</v>
      </c>
      <c r="X440" s="24" t="n">
        <f aca="true">RAND()</f>
        <v>0.0432111012478275</v>
      </c>
      <c r="Y440" s="26" t="n">
        <f aca="false">IF(X440&lt;=(Datos!$D$27-Datos!$C$27)/(Datos!$E$27-Datos!$C$27),Datos!$C$27+SQRT((Datos!$E$27-Datos!$C$27)*(Datos!$D$27-Datos!$C$27)*X440),Datos!$E$27-SQRT((Datos!$E$27-Datos!$C$27)*(Datos!$E$27-Datos!$D$27)*(1-X440)))</f>
        <v>0.200801387566842</v>
      </c>
      <c r="Z440" s="24" t="n">
        <f aca="false">(1+Q440)</f>
        <v>1.15393088734249</v>
      </c>
      <c r="AA440" s="24" t="n">
        <f aca="false">Z440*(1+S440)</f>
        <v>1.35312424864311</v>
      </c>
      <c r="AB440" s="24" t="n">
        <f aca="false">AA440*(1+U440)</f>
        <v>1.59528246172269</v>
      </c>
      <c r="AC440" s="24" t="n">
        <f aca="false">AB440*(1+W440)</f>
        <v>1.93024855589127</v>
      </c>
      <c r="AD440" s="24" t="n">
        <f aca="false">AC440*(1+Y440)</f>
        <v>2.31784514426313</v>
      </c>
      <c r="AE440" s="23" t="n">
        <f aca="false">E440*Q440</f>
        <v>4396.47276171323</v>
      </c>
      <c r="AF440" s="23" t="n">
        <f aca="false">AE440*(1+S440)</f>
        <v>5155.39879175403</v>
      </c>
      <c r="AG440" s="23" t="n">
        <f aca="false">AF440*(1+U440)</f>
        <v>6078.02076115237</v>
      </c>
      <c r="AH440" s="23" t="n">
        <f aca="false">AG440*(1+W440)</f>
        <v>7354.24044229913</v>
      </c>
      <c r="AI440" s="23" t="n">
        <f aca="false">AH440*(1+Y440)</f>
        <v>8830.98212761298</v>
      </c>
      <c r="AJ440" s="25" t="n">
        <f aca="false">G440*Z440</f>
        <v>46447.7352995477</v>
      </c>
      <c r="AK440" s="25" t="n">
        <f aca="false">I440*AA440</f>
        <v>55599.9347814518</v>
      </c>
      <c r="AL440" s="25" t="n">
        <f aca="false">K440*AB440</f>
        <v>54357.4770245462</v>
      </c>
      <c r="AM440" s="25" t="n">
        <f aca="false">M440*AC440</f>
        <v>80918.4671799877</v>
      </c>
      <c r="AN440" s="25" t="n">
        <f aca="false">O440*AD440</f>
        <v>84672.0575818512</v>
      </c>
      <c r="AO440" s="25" t="n">
        <f aca="false">C440/Datos!$D$8</f>
        <v>15552.1508198966</v>
      </c>
      <c r="AP440" s="25" t="n">
        <f aca="false">AJ440-AO440</f>
        <v>30895.5844796511</v>
      </c>
      <c r="AQ440" s="25" t="n">
        <f aca="false">AK440-AO440</f>
        <v>40047.7839615552</v>
      </c>
      <c r="AR440" s="25" t="n">
        <f aca="false">AL440-AO440</f>
        <v>38805.3262046495</v>
      </c>
      <c r="AS440" s="25" t="n">
        <f aca="false">AM440-AO440</f>
        <v>65366.3163600911</v>
      </c>
      <c r="AT440" s="25" t="n">
        <f aca="false">AN440-AO440</f>
        <v>69119.9067619546</v>
      </c>
      <c r="AU440" s="25" t="n">
        <f aca="false">AP440*Datos!$D$6</f>
        <v>15447.7922398256</v>
      </c>
      <c r="AV440" s="25" t="n">
        <f aca="false">AQ440*Datos!$D$6</f>
        <v>20023.8919807776</v>
      </c>
      <c r="AW440" s="25" t="n">
        <f aca="false">AR440*Datos!$D$6</f>
        <v>19402.6631023248</v>
      </c>
      <c r="AX440" s="25" t="n">
        <f aca="false">AS440*Datos!$D$6</f>
        <v>32683.1581800455</v>
      </c>
      <c r="AY440" s="25" t="n">
        <f aca="false">AT440*Datos!$D$6</f>
        <v>34559.9533809773</v>
      </c>
      <c r="AZ440" s="25" t="n">
        <f aca="false">AJ440-AU440-AE440</f>
        <v>26603.4702980089</v>
      </c>
      <c r="BA440" s="25" t="n">
        <f aca="false">AK440-AV440-AF440</f>
        <v>30420.6440089202</v>
      </c>
      <c r="BB440" s="25" t="n">
        <f aca="false">AL440-AW440-AG440</f>
        <v>28876.793161069</v>
      </c>
      <c r="BC440" s="25" t="n">
        <f aca="false">AM440-AX440-AH440</f>
        <v>40881.068557643</v>
      </c>
      <c r="BD440" s="25" t="n">
        <f aca="false">AN440-AY440-AI440</f>
        <v>41281.1220732609</v>
      </c>
      <c r="BE440" s="25" t="n">
        <f aca="false">AZ440/Z440</f>
        <v>23054.6478908082</v>
      </c>
      <c r="BF440" s="25" t="n">
        <f aca="false">BA440/AA440</f>
        <v>22481.7817280456</v>
      </c>
      <c r="BG440" s="25" t="n">
        <f aca="false">BB440/AB440</f>
        <v>18101.3669077049</v>
      </c>
      <c r="BH440" s="25" t="n">
        <f aca="false">BC440/AC440</f>
        <v>21179.1732380117</v>
      </c>
      <c r="BI440" s="25" t="n">
        <f aca="false">BD440/AD440</f>
        <v>17810.1294538315</v>
      </c>
      <c r="BJ440" s="25" t="n">
        <f aca="false">E440*AD440</f>
        <v>66200.768530289</v>
      </c>
      <c r="BK440" s="25" t="n">
        <f aca="false">0.2*C440*AD440</f>
        <v>36047.4772607452</v>
      </c>
      <c r="BL440" s="25" t="n">
        <f aca="false">BJ440+BK440</f>
        <v>102248.245791034</v>
      </c>
      <c r="BM440" s="25" t="n">
        <f aca="false">BK440*Datos!$D$6</f>
        <v>18023.7386303726</v>
      </c>
      <c r="BN440" s="25" t="n">
        <f aca="false">BL440-BM440</f>
        <v>84224.5071606616</v>
      </c>
      <c r="BO440" s="25" t="n">
        <f aca="false">BN440/AD440</f>
        <v>36337.4176955371</v>
      </c>
      <c r="BP440" s="25" t="n">
        <f aca="false">-(C440+E440)</f>
        <v>-106322.096385072</v>
      </c>
      <c r="BQ440" s="25" t="n">
        <f aca="false">BE440</f>
        <v>23054.6478908082</v>
      </c>
      <c r="BR440" s="25" t="n">
        <f aca="false">BF440</f>
        <v>22481.7817280456</v>
      </c>
      <c r="BS440" s="25" t="n">
        <f aca="false">BG440</f>
        <v>18101.3669077049</v>
      </c>
      <c r="BT440" s="25" t="n">
        <f aca="false">BH440</f>
        <v>21179.1732380117</v>
      </c>
      <c r="BU440" s="25" t="n">
        <f aca="false">BI440+BO440</f>
        <v>54147.5471493685</v>
      </c>
      <c r="BV440" s="27" t="n">
        <f aca="false">IFERROR(IRR(BP440:BU440,0.1),NA())*100</f>
        <v>8.33881023814543</v>
      </c>
    </row>
    <row r="441" customFormat="false" ht="15" hidden="false" customHeight="true" outlineLevel="0" collapsed="false">
      <c r="A441" s="23" t="n">
        <v>440</v>
      </c>
      <c r="B441" s="24" t="n">
        <f aca="true">RAND()</f>
        <v>0.4033635368621</v>
      </c>
      <c r="C441" s="25" t="n">
        <f aca="false">IF(B441&lt;=(Datos!$D$14-Datos!$C$14)/(Datos!$E$14-Datos!$C$14),Datos!$C$14+SQRT((Datos!$E$14-Datos!$C$14)*(Datos!$D$14-Datos!$C$14)*B441),Datos!$E$14-SQRT((Datos!$E$14-Datos!$C$14)*(Datos!$E$14-Datos!$D$14)*(1-B441)))</f>
        <v>73242.5009433714</v>
      </c>
      <c r="D441" s="24" t="n">
        <f aca="true">RAND()</f>
        <v>0.995150431936818</v>
      </c>
      <c r="E441" s="25" t="n">
        <f aca="false">IF(D441&lt;=(Datos!$D$15-Datos!$C$15)/(Datos!$E$15-Datos!$C$15),Datos!$C$15+SQRT((Datos!$E$15-Datos!$C$15)*(Datos!$D$15-Datos!$C$15)*D441),Datos!$E$15-SQRT((Datos!$E$15-Datos!$C$15)*(Datos!$E$15-Datos!$D$15)*(1-D441)))</f>
        <v>39147.1018762611</v>
      </c>
      <c r="F441" s="24" t="n">
        <f aca="true">RAND()</f>
        <v>0.836172023872439</v>
      </c>
      <c r="G441" s="25" t="n">
        <f aca="false">IF(F441&lt;=(Datos!$D$19-Datos!$C$19)/(Datos!$E$19-Datos!$C$19),Datos!$C$19+SQRT((Datos!$E$19-Datos!$C$19)*(Datos!$D$19-Datos!$C$19)*F441),Datos!$E$19-SQRT((Datos!$E$19-Datos!$C$19)*(Datos!$E$19-Datos!$D$19)*(1-F441)))</f>
        <v>41494.7042621817</v>
      </c>
      <c r="H441" s="24" t="n">
        <f aca="true">RAND()</f>
        <v>0.146974522846972</v>
      </c>
      <c r="I441" s="25" t="n">
        <f aca="false">IF(H441&lt;=(Datos!$D$19-Datos!$C$19)/(Datos!$E$19-Datos!$C$19),Datos!$C$19+SQRT((Datos!$E$19-Datos!$C$19)*(Datos!$D$19-Datos!$C$19)*H441),Datos!$E$19-SQRT((Datos!$E$19-Datos!$C$19)*(Datos!$E$19-Datos!$D$19)*(1-H441)))</f>
        <v>34695.3358162165</v>
      </c>
      <c r="J441" s="24" t="n">
        <f aca="true">RAND()</f>
        <v>0.618988618433348</v>
      </c>
      <c r="K441" s="25" t="n">
        <f aca="false">IF(J441&lt;=(Datos!$D$19-Datos!$C$19)/(Datos!$E$19-Datos!$C$19),Datos!$C$19+SQRT((Datos!$E$19-Datos!$C$19)*(Datos!$D$19-Datos!$C$19)*J441),Datos!$E$19-SQRT((Datos!$E$19-Datos!$C$19)*(Datos!$E$19-Datos!$D$19)*(1-J441)))</f>
        <v>39635.7818969195</v>
      </c>
      <c r="L441" s="24" t="n">
        <f aca="true">RAND()</f>
        <v>0.426390911201886</v>
      </c>
      <c r="M441" s="25" t="n">
        <f aca="false">IF(L441&lt;=(Datos!$D$19-Datos!$C$19)/(Datos!$E$19-Datos!$C$19),Datos!$C$19+SQRT((Datos!$E$19-Datos!$C$19)*(Datos!$D$19-Datos!$C$19)*L441),Datos!$E$19-SQRT((Datos!$E$19-Datos!$C$19)*(Datos!$E$19-Datos!$D$19)*(1-L441)))</f>
        <v>37997.4143746765</v>
      </c>
      <c r="N441" s="24" t="n">
        <f aca="true">RAND()</f>
        <v>0.132200548141398</v>
      </c>
      <c r="O441" s="25" t="n">
        <f aca="false">IF(N441&lt;=(Datos!$D$19-Datos!$C$19)/(Datos!$E$19-Datos!$C$19),Datos!$C$19+SQRT((Datos!$E$19-Datos!$C$19)*(Datos!$D$19-Datos!$C$19)*N441),Datos!$E$19-SQRT((Datos!$E$19-Datos!$C$19)*(Datos!$E$19-Datos!$D$19)*(1-N441)))</f>
        <v>34453.098047563</v>
      </c>
      <c r="P441" s="24" t="n">
        <f aca="true">RAND()</f>
        <v>0.416327497692691</v>
      </c>
      <c r="Q441" s="26" t="n">
        <f aca="false">IF(P441&lt;=(Datos!$D$23-Datos!$C$23)/(Datos!$E$23-Datos!$C$23),Datos!$C$23+SQRT((Datos!$E$23-Datos!$C$23)*(Datos!$D$23-Datos!$C$23)*P441),Datos!$E$23-SQRT((Datos!$E$23-Datos!$C$23)*(Datos!$E$23-Datos!$D$23)*(1-P441)))</f>
        <v>0.14737497937619</v>
      </c>
      <c r="R441" s="24" t="n">
        <f aca="true">RAND()</f>
        <v>0.423555787968145</v>
      </c>
      <c r="S441" s="26" t="n">
        <f aca="false">IF(R441&lt;=(Datos!$D$24-Datos!$C$24)/(Datos!$E$24-Datos!$C$24),Datos!$C$24+SQRT((Datos!$E$24-Datos!$C$24)*(Datos!$D$24-Datos!$C$24)*R441),Datos!$E$24-SQRT((Datos!$E$24-Datos!$C$24)*(Datos!$E$24-Datos!$D$24)*(1-R441)))</f>
        <v>0.147611599344164</v>
      </c>
      <c r="T441" s="24" t="n">
        <f aca="true">RAND()</f>
        <v>0.53535120507203</v>
      </c>
      <c r="U441" s="26" t="n">
        <f aca="false">IF(T441&lt;=(Datos!$D$25-Datos!$C$25)/(Datos!$E$25-Datos!$C$25),Datos!$C$25+SQRT((Datos!$E$25-Datos!$C$25)*(Datos!$D$25-Datos!$C$25)*T441),Datos!$E$25-SQRT((Datos!$E$25-Datos!$C$25)*(Datos!$E$25-Datos!$D$25)*(1-T441)))</f>
        <v>0.183930391937279</v>
      </c>
      <c r="V441" s="24" t="n">
        <f aca="true">RAND()</f>
        <v>0.157534113201716</v>
      </c>
      <c r="W441" s="26" t="n">
        <f aca="false">IF(V441&lt;=(Datos!$D$26-Datos!$C$26)/(Datos!$E$26-Datos!$C$26),Datos!$C$26+SQRT((Datos!$E$26-Datos!$C$26)*(Datos!$D$26-Datos!$C$26)*V441),Datos!$E$26-SQRT((Datos!$E$26-Datos!$C$26)*(Datos!$E$26-Datos!$D$26)*(1-V441)))</f>
        <v>0.194850850429602</v>
      </c>
      <c r="X441" s="24" t="n">
        <f aca="true">RAND()</f>
        <v>0.859558141551309</v>
      </c>
      <c r="Y441" s="26" t="n">
        <f aca="false">IF(X441&lt;=(Datos!$D$27-Datos!$C$27)/(Datos!$E$27-Datos!$C$27),Datos!$C$27+SQRT((Datos!$E$27-Datos!$C$27)*(Datos!$D$27-Datos!$C$27)*X441),Datos!$E$27-SQRT((Datos!$E$27-Datos!$C$27)*(Datos!$E$27-Datos!$D$27)*(1-X441)))</f>
        <v>0.252461190373894</v>
      </c>
      <c r="Z441" s="24" t="n">
        <f aca="false">(1+Q441)</f>
        <v>1.14737497937619</v>
      </c>
      <c r="AA441" s="24" t="n">
        <f aca="false">Z441*(1+S441)</f>
        <v>1.31674083512939</v>
      </c>
      <c r="AB441" s="24" t="n">
        <f aca="false">AA441*(1+U441)</f>
        <v>1.55892949301456</v>
      </c>
      <c r="AC441" s="24" t="n">
        <f aca="false">AB441*(1+W441)</f>
        <v>1.86268823048823</v>
      </c>
      <c r="AD441" s="24" t="n">
        <f aca="false">AC441*(1+Y441)</f>
        <v>2.33294471845273</v>
      </c>
      <c r="AE441" s="23" t="n">
        <f aca="false">E441*Q441</f>
        <v>5769.3033316516</v>
      </c>
      <c r="AF441" s="23" t="n">
        <f aca="false">AE441*(1+S441)</f>
        <v>6620.91942353831</v>
      </c>
      <c r="AG441" s="23" t="n">
        <f aca="false">AF441*(1+U441)</f>
        <v>7838.70772809485</v>
      </c>
      <c r="AH441" s="23" t="n">
        <f aca="false">AG441*(1+W441)</f>
        <v>9366.08659518323</v>
      </c>
      <c r="AI441" s="23" t="n">
        <f aca="false">AH441*(1+Y441)</f>
        <v>11730.6599661482</v>
      </c>
      <c r="AJ441" s="25" t="n">
        <f aca="false">G441*Z441</f>
        <v>47609.9854470419</v>
      </c>
      <c r="AK441" s="25" t="n">
        <f aca="false">I441*AA441</f>
        <v>45684.7654577395</v>
      </c>
      <c r="AL441" s="25" t="n">
        <f aca="false">K441*AB441</f>
        <v>61789.3893778003</v>
      </c>
      <c r="AM441" s="25" t="n">
        <f aca="false">M441*AC441</f>
        <v>70777.3365446943</v>
      </c>
      <c r="AN441" s="25" t="n">
        <f aca="false">O441*AD441</f>
        <v>80377.1731243962</v>
      </c>
      <c r="AO441" s="25" t="n">
        <f aca="false">C441/Datos!$D$8</f>
        <v>14648.5001886743</v>
      </c>
      <c r="AP441" s="25" t="n">
        <f aca="false">AJ441-AO441</f>
        <v>32961.4852583676</v>
      </c>
      <c r="AQ441" s="25" t="n">
        <f aca="false">AK441-AO441</f>
        <v>31036.2652690652</v>
      </c>
      <c r="AR441" s="25" t="n">
        <f aca="false">AL441-AO441</f>
        <v>47140.889189126</v>
      </c>
      <c r="AS441" s="25" t="n">
        <f aca="false">AM441-AO441</f>
        <v>56128.83635602</v>
      </c>
      <c r="AT441" s="25" t="n">
        <f aca="false">AN441-AO441</f>
        <v>65728.6729357219</v>
      </c>
      <c r="AU441" s="25" t="n">
        <f aca="false">AP441*Datos!$D$6</f>
        <v>16480.7426291838</v>
      </c>
      <c r="AV441" s="25" t="n">
        <f aca="false">AQ441*Datos!$D$6</f>
        <v>15518.1326345326</v>
      </c>
      <c r="AW441" s="25" t="n">
        <f aca="false">AR441*Datos!$D$6</f>
        <v>23570.444594563</v>
      </c>
      <c r="AX441" s="25" t="n">
        <f aca="false">AS441*Datos!$D$6</f>
        <v>28064.41817801</v>
      </c>
      <c r="AY441" s="25" t="n">
        <f aca="false">AT441*Datos!$D$6</f>
        <v>32864.336467861</v>
      </c>
      <c r="AZ441" s="25" t="n">
        <f aca="false">AJ441-AU441-AE441</f>
        <v>25359.9394862065</v>
      </c>
      <c r="BA441" s="25" t="n">
        <f aca="false">AK441-AV441-AF441</f>
        <v>23545.7133996686</v>
      </c>
      <c r="BB441" s="25" t="n">
        <f aca="false">AL441-AW441-AG441</f>
        <v>30380.2370551424</v>
      </c>
      <c r="BC441" s="25" t="n">
        <f aca="false">AM441-AX441-AH441</f>
        <v>33346.831771501</v>
      </c>
      <c r="BD441" s="25" t="n">
        <f aca="false">AN441-AY441-AI441</f>
        <v>35782.1766903871</v>
      </c>
      <c r="BE441" s="25" t="n">
        <f aca="false">AZ441/Z441</f>
        <v>22102.5732145512</v>
      </c>
      <c r="BF441" s="25" t="n">
        <f aca="false">BA441/AA441</f>
        <v>17881.813012471</v>
      </c>
      <c r="BG441" s="25" t="n">
        <f aca="false">BB441/AB441</f>
        <v>19487.8839558004</v>
      </c>
      <c r="BH441" s="25" t="n">
        <f aca="false">BC441/AC441</f>
        <v>17902.5299165392</v>
      </c>
      <c r="BI441" s="25" t="n">
        <f aca="false">BD441/AD441</f>
        <v>15337.7730759599</v>
      </c>
      <c r="BJ441" s="25" t="n">
        <f aca="false">E441*AD441</f>
        <v>91328.0245649543</v>
      </c>
      <c r="BK441" s="25" t="n">
        <f aca="false">0.2*C441*AD441</f>
        <v>34174.1411484215</v>
      </c>
      <c r="BL441" s="25" t="n">
        <f aca="false">BJ441+BK441</f>
        <v>125502.165713376</v>
      </c>
      <c r="BM441" s="25" t="n">
        <f aca="false">BK441*Datos!$D$6</f>
        <v>17087.0705742107</v>
      </c>
      <c r="BN441" s="25" t="n">
        <f aca="false">BL441-BM441</f>
        <v>108415.095139165</v>
      </c>
      <c r="BO441" s="25" t="n">
        <f aca="false">BN441/AD441</f>
        <v>46471.3519705983</v>
      </c>
      <c r="BP441" s="25" t="n">
        <f aca="false">-(C441+E441)</f>
        <v>-112389.602819633</v>
      </c>
      <c r="BQ441" s="25" t="n">
        <f aca="false">BE441</f>
        <v>22102.5732145512</v>
      </c>
      <c r="BR441" s="25" t="n">
        <f aca="false">BF441</f>
        <v>17881.813012471</v>
      </c>
      <c r="BS441" s="25" t="n">
        <f aca="false">BG441</f>
        <v>19487.8839558004</v>
      </c>
      <c r="BT441" s="25" t="n">
        <f aca="false">BH441</f>
        <v>17902.5299165392</v>
      </c>
      <c r="BU441" s="25" t="n">
        <f aca="false">BI441+BO441</f>
        <v>61809.1250465581</v>
      </c>
      <c r="BV441" s="27" t="n">
        <f aca="false">IFERROR(IRR(BP441:BU441,0.1),NA())*100</f>
        <v>6.30351040114916</v>
      </c>
    </row>
    <row r="442" customFormat="false" ht="15" hidden="false" customHeight="true" outlineLevel="0" collapsed="false">
      <c r="A442" s="23" t="n">
        <v>441</v>
      </c>
      <c r="B442" s="24" t="n">
        <f aca="true">RAND()</f>
        <v>0.4079162719505</v>
      </c>
      <c r="C442" s="25" t="n">
        <f aca="false">IF(B442&lt;=(Datos!$D$14-Datos!$C$14)/(Datos!$E$14-Datos!$C$14),Datos!$C$14+SQRT((Datos!$E$14-Datos!$C$14)*(Datos!$D$14-Datos!$C$14)*B442),Datos!$E$14-SQRT((Datos!$E$14-Datos!$C$14)*(Datos!$E$14-Datos!$D$14)*(1-B442)))</f>
        <v>73344.7852445455</v>
      </c>
      <c r="D442" s="24" t="n">
        <f aca="true">RAND()</f>
        <v>0.922945154997341</v>
      </c>
      <c r="E442" s="25" t="n">
        <f aca="false">IF(D442&lt;=(Datos!$D$15-Datos!$C$15)/(Datos!$E$15-Datos!$C$15),Datos!$C$15+SQRT((Datos!$E$15-Datos!$C$15)*(Datos!$D$15-Datos!$C$15)*D442),Datos!$E$15-SQRT((Datos!$E$15-Datos!$C$15)*(Datos!$E$15-Datos!$D$15)*(1-D442)))</f>
        <v>36600.2607820012</v>
      </c>
      <c r="F442" s="24" t="n">
        <f aca="true">RAND()</f>
        <v>0.962949030215016</v>
      </c>
      <c r="G442" s="25" t="n">
        <f aca="false">IF(F442&lt;=(Datos!$D$19-Datos!$C$19)/(Datos!$E$19-Datos!$C$19),Datos!$C$19+SQRT((Datos!$E$19-Datos!$C$19)*(Datos!$D$19-Datos!$C$19)*F442),Datos!$E$19-SQRT((Datos!$E$19-Datos!$C$19)*(Datos!$E$19-Datos!$D$19)*(1-F442)))</f>
        <v>43333.0198759812</v>
      </c>
      <c r="H442" s="24" t="n">
        <f aca="true">RAND()</f>
        <v>0.0477599473032611</v>
      </c>
      <c r="I442" s="25" t="n">
        <f aca="false">IF(H442&lt;=(Datos!$D$19-Datos!$C$19)/(Datos!$E$19-Datos!$C$19),Datos!$C$19+SQRT((Datos!$E$19-Datos!$C$19)*(Datos!$D$19-Datos!$C$19)*H442),Datos!$E$19-SQRT((Datos!$E$19-Datos!$C$19)*(Datos!$E$19-Datos!$D$19)*(1-H442)))</f>
        <v>32676.5634861683</v>
      </c>
      <c r="J442" s="24" t="n">
        <f aca="true">RAND()</f>
        <v>0.797024474962114</v>
      </c>
      <c r="K442" s="25" t="n">
        <f aca="false">IF(J442&lt;=(Datos!$D$19-Datos!$C$19)/(Datos!$E$19-Datos!$C$19),Datos!$C$19+SQRT((Datos!$E$19-Datos!$C$19)*(Datos!$D$19-Datos!$C$19)*J442),Datos!$E$19-SQRT((Datos!$E$19-Datos!$C$19)*(Datos!$E$19-Datos!$D$19)*(1-J442)))</f>
        <v>41098.3126242815</v>
      </c>
      <c r="L442" s="24" t="n">
        <f aca="true">RAND()</f>
        <v>0.558435457784061</v>
      </c>
      <c r="M442" s="25" t="n">
        <f aca="false">IF(L442&lt;=(Datos!$D$19-Datos!$C$19)/(Datos!$E$19-Datos!$C$19),Datos!$C$19+SQRT((Datos!$E$19-Datos!$C$19)*(Datos!$D$19-Datos!$C$19)*L442),Datos!$E$19-SQRT((Datos!$E$19-Datos!$C$19)*(Datos!$E$19-Datos!$D$19)*(1-L442)))</f>
        <v>39152.3395188121</v>
      </c>
      <c r="N442" s="24" t="n">
        <f aca="true">RAND()</f>
        <v>0.261672022208527</v>
      </c>
      <c r="O442" s="25" t="n">
        <f aca="false">IF(N442&lt;=(Datos!$D$19-Datos!$C$19)/(Datos!$E$19-Datos!$C$19),Datos!$C$19+SQRT((Datos!$E$19-Datos!$C$19)*(Datos!$D$19-Datos!$C$19)*N442),Datos!$E$19-SQRT((Datos!$E$19-Datos!$C$19)*(Datos!$E$19-Datos!$D$19)*(1-N442)))</f>
        <v>36265.0461555586</v>
      </c>
      <c r="P442" s="24" t="n">
        <f aca="true">RAND()</f>
        <v>0.115044863080324</v>
      </c>
      <c r="Q442" s="26" t="n">
        <f aca="false">IF(P442&lt;=(Datos!$D$23-Datos!$C$23)/(Datos!$E$23-Datos!$C$23),Datos!$C$23+SQRT((Datos!$E$23-Datos!$C$23)*(Datos!$D$23-Datos!$C$23)*P442),Datos!$E$23-SQRT((Datos!$E$23-Datos!$C$23)*(Datos!$E$23-Datos!$D$23)*(1-P442)))</f>
        <v>0.134390300675962</v>
      </c>
      <c r="R442" s="24" t="n">
        <f aca="true">RAND()</f>
        <v>0.562606700651926</v>
      </c>
      <c r="S442" s="26" t="n">
        <f aca="false">IF(R442&lt;=(Datos!$D$24-Datos!$C$24)/(Datos!$E$24-Datos!$C$24),Datos!$C$24+SQRT((Datos!$E$24-Datos!$C$24)*(Datos!$D$24-Datos!$C$24)*R442),Datos!$E$24-SQRT((Datos!$E$24-Datos!$C$24)*(Datos!$E$24-Datos!$D$24)*(1-R442)))</f>
        <v>0.151940991841718</v>
      </c>
      <c r="T442" s="24" t="n">
        <f aca="true">RAND()</f>
        <v>0.538375631436646</v>
      </c>
      <c r="U442" s="26" t="n">
        <f aca="false">IF(T442&lt;=(Datos!$D$25-Datos!$C$25)/(Datos!$E$25-Datos!$C$25),Datos!$C$25+SQRT((Datos!$E$25-Datos!$C$25)*(Datos!$D$25-Datos!$C$25)*T442),Datos!$E$25-SQRT((Datos!$E$25-Datos!$C$25)*(Datos!$E$25-Datos!$D$25)*(1-T442)))</f>
        <v>0.184047973186795</v>
      </c>
      <c r="V442" s="24" t="n">
        <f aca="true">RAND()</f>
        <v>0.641490998132252</v>
      </c>
      <c r="W442" s="26" t="n">
        <f aca="false">IF(V442&lt;=(Datos!$D$26-Datos!$C$26)/(Datos!$E$26-Datos!$C$26),Datos!$C$26+SQRT((Datos!$E$26-Datos!$C$26)*(Datos!$D$26-Datos!$C$26)*V442),Datos!$E$26-SQRT((Datos!$E$26-Datos!$C$26)*(Datos!$E$26-Datos!$D$26)*(1-V442)))</f>
        <v>0.214577104769131</v>
      </c>
      <c r="X442" s="24" t="n">
        <f aca="true">RAND()</f>
        <v>0.484738830406263</v>
      </c>
      <c r="Y442" s="26" t="n">
        <f aca="false">IF(X442&lt;=(Datos!$D$27-Datos!$C$27)/(Datos!$E$27-Datos!$C$27),Datos!$C$27+SQRT((Datos!$E$27-Datos!$C$27)*(Datos!$D$27-Datos!$C$27)*X442),Datos!$E$27-SQRT((Datos!$E$27-Datos!$C$27)*(Datos!$E$27-Datos!$D$27)*(1-X442)))</f>
        <v>0.227251442523931</v>
      </c>
      <c r="Z442" s="24" t="n">
        <f aca="false">(1+Q442)</f>
        <v>1.13439030067596</v>
      </c>
      <c r="AA442" s="24" t="n">
        <f aca="false">Z442*(1+S442)</f>
        <v>1.30675068809629</v>
      </c>
      <c r="AB442" s="24" t="n">
        <f aca="false">AA442*(1+U442)</f>
        <v>1.54725550370086</v>
      </c>
      <c r="AC442" s="24" t="n">
        <f aca="false">AB442*(1+W442)</f>
        <v>1.8792611100231</v>
      </c>
      <c r="AD442" s="24" t="n">
        <f aca="false">AC442*(1+Y442)</f>
        <v>2.30632590815497</v>
      </c>
      <c r="AE442" s="23" t="n">
        <f aca="false">E442*Q442</f>
        <v>4918.72005131176</v>
      </c>
      <c r="AF442" s="23" t="n">
        <f aca="false">AE442*(1+S442)</f>
        <v>5666.07525449981</v>
      </c>
      <c r="AG442" s="23" t="n">
        <f aca="false">AF442*(1+U442)</f>
        <v>6708.90492101436</v>
      </c>
      <c r="AH442" s="23" t="n">
        <f aca="false">AG442*(1+W442)</f>
        <v>8148.48231513699</v>
      </c>
      <c r="AI442" s="23" t="n">
        <f aca="false">AH442*(1+Y442)</f>
        <v>10000.2366756326</v>
      </c>
      <c r="AJ442" s="25" t="n">
        <f aca="false">G442*Z442</f>
        <v>49156.5574463117</v>
      </c>
      <c r="AK442" s="25" t="n">
        <f aca="false">I442*AA442</f>
        <v>42700.1218201725</v>
      </c>
      <c r="AL442" s="25" t="n">
        <f aca="false">K442*AB442</f>
        <v>63589.5904007382</v>
      </c>
      <c r="AM442" s="25" t="n">
        <f aca="false">M442*AC442</f>
        <v>73577.4690241241</v>
      </c>
      <c r="AN442" s="25" t="n">
        <f aca="false">O442*AD442</f>
        <v>83639.0155090006</v>
      </c>
      <c r="AO442" s="25" t="n">
        <f aca="false">C442/Datos!$D$8</f>
        <v>14668.9570489091</v>
      </c>
      <c r="AP442" s="25" t="n">
        <f aca="false">AJ442-AO442</f>
        <v>34487.6003974026</v>
      </c>
      <c r="AQ442" s="25" t="n">
        <f aca="false">AK442-AO442</f>
        <v>28031.1647712634</v>
      </c>
      <c r="AR442" s="25" t="n">
        <f aca="false">AL442-AO442</f>
        <v>48920.6333518291</v>
      </c>
      <c r="AS442" s="25" t="n">
        <f aca="false">AM442-AO442</f>
        <v>58908.511975215</v>
      </c>
      <c r="AT442" s="25" t="n">
        <f aca="false">AN442-AO442</f>
        <v>68970.0584600915</v>
      </c>
      <c r="AU442" s="25" t="n">
        <f aca="false">AP442*Datos!$D$6</f>
        <v>17243.8001987013</v>
      </c>
      <c r="AV442" s="25" t="n">
        <f aca="false">AQ442*Datos!$D$6</f>
        <v>14015.5823856317</v>
      </c>
      <c r="AW442" s="25" t="n">
        <f aca="false">AR442*Datos!$D$6</f>
        <v>24460.3166759146</v>
      </c>
      <c r="AX442" s="25" t="n">
        <f aca="false">AS442*Datos!$D$6</f>
        <v>29454.2559876075</v>
      </c>
      <c r="AY442" s="25" t="n">
        <f aca="false">AT442*Datos!$D$6</f>
        <v>34485.0292300457</v>
      </c>
      <c r="AZ442" s="25" t="n">
        <f aca="false">AJ442-AU442-AE442</f>
        <v>26994.0371962987</v>
      </c>
      <c r="BA442" s="25" t="n">
        <f aca="false">AK442-AV442-AF442</f>
        <v>23018.464180041</v>
      </c>
      <c r="BB442" s="25" t="n">
        <f aca="false">AL442-AW442-AG442</f>
        <v>32420.3688038093</v>
      </c>
      <c r="BC442" s="25" t="n">
        <f aca="false">AM442-AX442-AH442</f>
        <v>35974.7307213796</v>
      </c>
      <c r="BD442" s="25" t="n">
        <f aca="false">AN442-AY442-AI442</f>
        <v>39153.7496033222</v>
      </c>
      <c r="BE442" s="25" t="n">
        <f aca="false">AZ442/Z442</f>
        <v>23796.0754602833</v>
      </c>
      <c r="BF442" s="25" t="n">
        <f aca="false">BA442/AA442</f>
        <v>17615.0388821106</v>
      </c>
      <c r="BG442" s="25" t="n">
        <f aca="false">BB442/AB442</f>
        <v>20953.4680770328</v>
      </c>
      <c r="BH442" s="25" t="n">
        <f aca="false">BC442/AC442</f>
        <v>19143.0187798317</v>
      </c>
      <c r="BI442" s="25" t="n">
        <f aca="false">BD442/AD442</f>
        <v>16976.6768282305</v>
      </c>
      <c r="BJ442" s="25" t="n">
        <f aca="false">E442*AD442</f>
        <v>84412.1296867578</v>
      </c>
      <c r="BK442" s="25" t="n">
        <f aca="false">0.2*C442*AD442</f>
        <v>33831.3956875116</v>
      </c>
      <c r="BL442" s="25" t="n">
        <f aca="false">BJ442+BK442</f>
        <v>118243.525374269</v>
      </c>
      <c r="BM442" s="25" t="n">
        <f aca="false">BK442*Datos!$D$6</f>
        <v>16915.6978437558</v>
      </c>
      <c r="BN442" s="25" t="n">
        <f aca="false">BL442-BM442</f>
        <v>101327.827530514</v>
      </c>
      <c r="BO442" s="25" t="n">
        <f aca="false">BN442/AD442</f>
        <v>43934.7393064558</v>
      </c>
      <c r="BP442" s="25" t="n">
        <f aca="false">-(C442+E442)</f>
        <v>-109945.046026547</v>
      </c>
      <c r="BQ442" s="25" t="n">
        <f aca="false">BE442</f>
        <v>23796.0754602833</v>
      </c>
      <c r="BR442" s="25" t="n">
        <f aca="false">BF442</f>
        <v>17615.0388821106</v>
      </c>
      <c r="BS442" s="25" t="n">
        <f aca="false">BG442</f>
        <v>20953.4680770328</v>
      </c>
      <c r="BT442" s="25" t="n">
        <f aca="false">BH442</f>
        <v>19143.0187798317</v>
      </c>
      <c r="BU442" s="25" t="n">
        <f aca="false">BI442+BO442</f>
        <v>60911.4161346863</v>
      </c>
      <c r="BV442" s="27" t="n">
        <f aca="false">IFERROR(IRR(BP442:BU442,0.1),NA())*100</f>
        <v>7.8088800471284</v>
      </c>
    </row>
    <row r="443" customFormat="false" ht="15" hidden="false" customHeight="true" outlineLevel="0" collapsed="false">
      <c r="A443" s="23" t="n">
        <v>442</v>
      </c>
      <c r="B443" s="24" t="n">
        <f aca="true">RAND()</f>
        <v>0.895284199034114</v>
      </c>
      <c r="C443" s="25" t="n">
        <f aca="false">IF(B443&lt;=(Datos!$D$14-Datos!$C$14)/(Datos!$E$14-Datos!$C$14),Datos!$C$14+SQRT((Datos!$E$14-Datos!$C$14)*(Datos!$D$14-Datos!$C$14)*B443),Datos!$E$14-SQRT((Datos!$E$14-Datos!$C$14)*(Datos!$E$14-Datos!$D$14)*(1-B443)))</f>
        <v>88790.2292102352</v>
      </c>
      <c r="D443" s="24" t="n">
        <f aca="true">RAND()</f>
        <v>0.458674579600577</v>
      </c>
      <c r="E443" s="25" t="n">
        <f aca="false">IF(D443&lt;=(Datos!$D$15-Datos!$C$15)/(Datos!$E$15-Datos!$C$15),Datos!$C$15+SQRT((Datos!$E$15-Datos!$C$15)*(Datos!$D$15-Datos!$C$15)*D443),Datos!$E$15-SQRT((Datos!$E$15-Datos!$C$15)*(Datos!$E$15-Datos!$D$15)*(1-D443)))</f>
        <v>30988.9615992432</v>
      </c>
      <c r="F443" s="24" t="n">
        <f aca="true">RAND()</f>
        <v>0.634805801836996</v>
      </c>
      <c r="G443" s="25" t="n">
        <f aca="false">IF(F443&lt;=(Datos!$D$19-Datos!$C$19)/(Datos!$E$19-Datos!$C$19),Datos!$C$19+SQRT((Datos!$E$19-Datos!$C$19)*(Datos!$D$19-Datos!$C$19)*F443),Datos!$E$19-SQRT((Datos!$E$19-Datos!$C$19)*(Datos!$E$19-Datos!$D$19)*(1-F443)))</f>
        <v>39758.1181728625</v>
      </c>
      <c r="H443" s="24" t="n">
        <f aca="true">RAND()</f>
        <v>0.265210411739131</v>
      </c>
      <c r="I443" s="25" t="n">
        <f aca="false">IF(H443&lt;=(Datos!$D$19-Datos!$C$19)/(Datos!$E$19-Datos!$C$19),Datos!$C$19+SQRT((Datos!$E$19-Datos!$C$19)*(Datos!$D$19-Datos!$C$19)*H443),Datos!$E$19-SQRT((Datos!$E$19-Datos!$C$19)*(Datos!$E$19-Datos!$D$19)*(1-H443)))</f>
        <v>36307.2626202553</v>
      </c>
      <c r="J443" s="24" t="n">
        <f aca="true">RAND()</f>
        <v>0.232500118991146</v>
      </c>
      <c r="K443" s="25" t="n">
        <f aca="false">IF(J443&lt;=(Datos!$D$19-Datos!$C$19)/(Datos!$E$19-Datos!$C$19),Datos!$C$19+SQRT((Datos!$E$19-Datos!$C$19)*(Datos!$D$19-Datos!$C$19)*J443),Datos!$E$19-SQRT((Datos!$E$19-Datos!$C$19)*(Datos!$E$19-Datos!$D$19)*(1-J443)))</f>
        <v>35905.5074166977</v>
      </c>
      <c r="L443" s="24" t="n">
        <f aca="true">RAND()</f>
        <v>0.570147237874087</v>
      </c>
      <c r="M443" s="25" t="n">
        <f aca="false">IF(L443&lt;=(Datos!$D$19-Datos!$C$19)/(Datos!$E$19-Datos!$C$19),Datos!$C$19+SQRT((Datos!$E$19-Datos!$C$19)*(Datos!$D$19-Datos!$C$19)*L443),Datos!$E$19-SQRT((Datos!$E$19-Datos!$C$19)*(Datos!$E$19-Datos!$D$19)*(1-L443)))</f>
        <v>39247.8151841996</v>
      </c>
      <c r="N443" s="24" t="n">
        <f aca="true">RAND()</f>
        <v>0.903155196768779</v>
      </c>
      <c r="O443" s="25" t="n">
        <f aca="false">IF(N443&lt;=(Datos!$D$19-Datos!$C$19)/(Datos!$E$19-Datos!$C$19),Datos!$C$19+SQRT((Datos!$E$19-Datos!$C$19)*(Datos!$D$19-Datos!$C$19)*N443),Datos!$E$19-SQRT((Datos!$E$19-Datos!$C$19)*(Datos!$E$19-Datos!$D$19)*(1-N443)))</f>
        <v>42304.9378036228</v>
      </c>
      <c r="P443" s="24" t="n">
        <f aca="true">RAND()</f>
        <v>0.854292142378068</v>
      </c>
      <c r="Q443" s="26" t="n">
        <f aca="false">IF(P443&lt;=(Datos!$D$23-Datos!$C$23)/(Datos!$E$23-Datos!$C$23),Datos!$C$23+SQRT((Datos!$E$23-Datos!$C$23)*(Datos!$D$23-Datos!$C$23)*P443),Datos!$E$23-SQRT((Datos!$E$23-Datos!$C$23)*(Datos!$E$23-Datos!$D$23)*(1-P443)))</f>
        <v>0.163805119830036</v>
      </c>
      <c r="R443" s="24" t="n">
        <f aca="true">RAND()</f>
        <v>0.49653056581398</v>
      </c>
      <c r="S443" s="26" t="n">
        <f aca="false">IF(R443&lt;=(Datos!$D$24-Datos!$C$24)/(Datos!$E$24-Datos!$C$24),Datos!$C$24+SQRT((Datos!$E$24-Datos!$C$24)*(Datos!$D$24-Datos!$C$24)*R443),Datos!$E$24-SQRT((Datos!$E$24-Datos!$C$24)*(Datos!$E$24-Datos!$D$24)*(1-R443)))</f>
        <v>0.149895735790664</v>
      </c>
      <c r="T443" s="24" t="n">
        <f aca="true">RAND()</f>
        <v>0.691587055477677</v>
      </c>
      <c r="U443" s="26" t="n">
        <f aca="false">IF(T443&lt;=(Datos!$D$25-Datos!$C$25)/(Datos!$E$25-Datos!$C$25),Datos!$C$25+SQRT((Datos!$E$25-Datos!$C$25)*(Datos!$D$25-Datos!$C$25)*T443),Datos!$E$25-SQRT((Datos!$E$25-Datos!$C$25)*(Datos!$E$25-Datos!$D$25)*(1-T443)))</f>
        <v>0.19061367248766</v>
      </c>
      <c r="V443" s="24" t="n">
        <f aca="true">RAND()</f>
        <v>0.108835569344036</v>
      </c>
      <c r="W443" s="26" t="n">
        <f aca="false">IF(V443&lt;=(Datos!$D$26-Datos!$C$26)/(Datos!$E$26-Datos!$C$26),Datos!$C$26+SQRT((Datos!$E$26-Datos!$C$26)*(Datos!$D$26-Datos!$C$26)*V443),Datos!$E$26-SQRT((Datos!$E$26-Datos!$C$26)*(Datos!$E$26-Datos!$D$26)*(1-V443)))</f>
        <v>0.192343816147434</v>
      </c>
      <c r="X443" s="24" t="n">
        <f aca="true">RAND()</f>
        <v>0.653367286197856</v>
      </c>
      <c r="Y443" s="26" t="n">
        <f aca="false">IF(X443&lt;=(Datos!$D$27-Datos!$C$27)/(Datos!$E$27-Datos!$C$27),Datos!$C$27+SQRT((Datos!$E$27-Datos!$C$27)*(Datos!$D$27-Datos!$C$27)*X443),Datos!$E$27-SQRT((Datos!$E$27-Datos!$C$27)*(Datos!$E$27-Datos!$D$27)*(1-X443)))</f>
        <v>0.236735503533133</v>
      </c>
      <c r="Z443" s="24" t="n">
        <f aca="false">(1+Q443)</f>
        <v>1.16380511983004</v>
      </c>
      <c r="AA443" s="24" t="n">
        <f aca="false">Z443*(1+S443)</f>
        <v>1.3382545445839</v>
      </c>
      <c r="AB443" s="24" t="n">
        <f aca="false">AA443*(1+U443)</f>
        <v>1.59334415805034</v>
      </c>
      <c r="AC443" s="24" t="n">
        <f aca="false">AB443*(1+W443)</f>
        <v>1.89981405384596</v>
      </c>
      <c r="AD443" s="24" t="n">
        <f aca="false">AC443*(1+Y443)</f>
        <v>2.34956749050251</v>
      </c>
      <c r="AE443" s="23" t="n">
        <f aca="false">E443*Q443</f>
        <v>5076.15056817243</v>
      </c>
      <c r="AF443" s="23" t="n">
        <f aca="false">AE443*(1+S443)</f>
        <v>5837.04389257283</v>
      </c>
      <c r="AG443" s="23" t="n">
        <f aca="false">AF443*(1+U443)</f>
        <v>6949.66426540781</v>
      </c>
      <c r="AH443" s="23" t="n">
        <f aca="false">AG443*(1+W443)</f>
        <v>8286.3892111598</v>
      </c>
      <c r="AI443" s="23" t="n">
        <f aca="false">AH443*(1+Y443)</f>
        <v>10248.0717335352</v>
      </c>
      <c r="AJ443" s="25" t="n">
        <f aca="false">G443*Z443</f>
        <v>46270.701484385</v>
      </c>
      <c r="AK443" s="25" t="n">
        <f aca="false">I443*AA443</f>
        <v>48588.3592029578</v>
      </c>
      <c r="AL443" s="25" t="n">
        <f aca="false">K443*AB443</f>
        <v>57209.8304842285</v>
      </c>
      <c r="AM443" s="25" t="n">
        <f aca="false">M443*AC443</f>
        <v>74563.5508696914</v>
      </c>
      <c r="AN443" s="25" t="n">
        <f aca="false">O443*AD443</f>
        <v>99398.3065511227</v>
      </c>
      <c r="AO443" s="25" t="n">
        <f aca="false">C443/Datos!$D$8</f>
        <v>17758.045842047</v>
      </c>
      <c r="AP443" s="25" t="n">
        <f aca="false">AJ443-AO443</f>
        <v>28512.655642338</v>
      </c>
      <c r="AQ443" s="25" t="n">
        <f aca="false">AK443-AO443</f>
        <v>30830.3133609108</v>
      </c>
      <c r="AR443" s="25" t="n">
        <f aca="false">AL443-AO443</f>
        <v>39451.7846421814</v>
      </c>
      <c r="AS443" s="25" t="n">
        <f aca="false">AM443-AO443</f>
        <v>56805.5050276443</v>
      </c>
      <c r="AT443" s="25" t="n">
        <f aca="false">AN443-AO443</f>
        <v>81640.2607090756</v>
      </c>
      <c r="AU443" s="25" t="n">
        <f aca="false">AP443*Datos!$D$6</f>
        <v>14256.327821169</v>
      </c>
      <c r="AV443" s="25" t="n">
        <f aca="false">AQ443*Datos!$D$6</f>
        <v>15415.1566804554</v>
      </c>
      <c r="AW443" s="25" t="n">
        <f aca="false">AR443*Datos!$D$6</f>
        <v>19725.8923210907</v>
      </c>
      <c r="AX443" s="25" t="n">
        <f aca="false">AS443*Datos!$D$6</f>
        <v>28402.7525138222</v>
      </c>
      <c r="AY443" s="25" t="n">
        <f aca="false">AT443*Datos!$D$6</f>
        <v>40820.1303545378</v>
      </c>
      <c r="AZ443" s="25" t="n">
        <f aca="false">AJ443-AU443-AE443</f>
        <v>26938.2230950436</v>
      </c>
      <c r="BA443" s="25" t="n">
        <f aca="false">AK443-AV443-AF443</f>
        <v>27336.1586299296</v>
      </c>
      <c r="BB443" s="25" t="n">
        <f aca="false">AL443-AW443-AG443</f>
        <v>30534.27389773</v>
      </c>
      <c r="BC443" s="25" t="n">
        <f aca="false">AM443-AX443-AH443</f>
        <v>37874.4091447094</v>
      </c>
      <c r="BD443" s="25" t="n">
        <f aca="false">AN443-AY443-AI443</f>
        <v>48330.1044630496</v>
      </c>
      <c r="BE443" s="25" t="n">
        <f aca="false">AZ443/Z443</f>
        <v>23146.6786286158</v>
      </c>
      <c r="BF443" s="25" t="n">
        <f aca="false">BA443/AA443</f>
        <v>20426.7257978408</v>
      </c>
      <c r="BG443" s="25" t="n">
        <f aca="false">BB443/AB443</f>
        <v>19163.640035617</v>
      </c>
      <c r="BH443" s="25" t="n">
        <f aca="false">BC443/AC443</f>
        <v>19935.8505997136</v>
      </c>
      <c r="BI443" s="25" t="n">
        <f aca="false">BD443/AD443</f>
        <v>20569.7876985492</v>
      </c>
      <c r="BJ443" s="25" t="n">
        <f aca="false">E443*AD443</f>
        <v>72810.6567380125</v>
      </c>
      <c r="BK443" s="25" t="n">
        <f aca="false">0.2*C443*AD443</f>
        <v>41723.727205327</v>
      </c>
      <c r="BL443" s="25" t="n">
        <f aca="false">BJ443+BK443</f>
        <v>114534.383943339</v>
      </c>
      <c r="BM443" s="25" t="n">
        <f aca="false">BK443*Datos!$D$6</f>
        <v>20861.8636026635</v>
      </c>
      <c r="BN443" s="25" t="n">
        <f aca="false">BL443-BM443</f>
        <v>93672.520340676</v>
      </c>
      <c r="BO443" s="25" t="n">
        <f aca="false">BN443/AD443</f>
        <v>39867.9845202667</v>
      </c>
      <c r="BP443" s="25" t="n">
        <f aca="false">-(C443+E443)</f>
        <v>-119779.190809478</v>
      </c>
      <c r="BQ443" s="25" t="n">
        <f aca="false">BE443</f>
        <v>23146.6786286158</v>
      </c>
      <c r="BR443" s="25" t="n">
        <f aca="false">BF443</f>
        <v>20426.7257978408</v>
      </c>
      <c r="BS443" s="25" t="n">
        <f aca="false">BG443</f>
        <v>19163.640035617</v>
      </c>
      <c r="BT443" s="25" t="n">
        <f aca="false">BH443</f>
        <v>19935.8505997136</v>
      </c>
      <c r="BU443" s="25" t="n">
        <f aca="false">BI443+BO443</f>
        <v>60437.7722188159</v>
      </c>
      <c r="BV443" s="27" t="n">
        <f aca="false">IFERROR(IRR(BP443:BU443,0.1),NA())*100</f>
        <v>5.28364766438889</v>
      </c>
    </row>
    <row r="444" customFormat="false" ht="15" hidden="false" customHeight="true" outlineLevel="0" collapsed="false">
      <c r="A444" s="23" t="n">
        <v>443</v>
      </c>
      <c r="B444" s="24" t="n">
        <f aca="true">RAND()</f>
        <v>0.639251028865417</v>
      </c>
      <c r="C444" s="25" t="n">
        <f aca="false">IF(B444&lt;=(Datos!$D$14-Datos!$C$14)/(Datos!$E$14-Datos!$C$14),Datos!$C$14+SQRT((Datos!$E$14-Datos!$C$14)*(Datos!$D$14-Datos!$C$14)*B444),Datos!$E$14-SQRT((Datos!$E$14-Datos!$C$14)*(Datos!$E$14-Datos!$D$14)*(1-B444)))</f>
        <v>79193.7806086377</v>
      </c>
      <c r="D444" s="24" t="n">
        <f aca="true">RAND()</f>
        <v>0.633799067036569</v>
      </c>
      <c r="E444" s="25" t="n">
        <f aca="false">IF(D444&lt;=(Datos!$D$15-Datos!$C$15)/(Datos!$E$15-Datos!$C$15),Datos!$C$15+SQRT((Datos!$E$15-Datos!$C$15)*(Datos!$D$15-Datos!$C$15)*D444),Datos!$E$15-SQRT((Datos!$E$15-Datos!$C$15)*(Datos!$E$15-Datos!$D$15)*(1-D444)))</f>
        <v>32588.5129734638</v>
      </c>
      <c r="F444" s="24" t="n">
        <f aca="true">RAND()</f>
        <v>0.16753554489594</v>
      </c>
      <c r="G444" s="25" t="n">
        <f aca="false">IF(F444&lt;=(Datos!$D$19-Datos!$C$19)/(Datos!$E$19-Datos!$C$19),Datos!$C$19+SQRT((Datos!$E$19-Datos!$C$19)*(Datos!$D$19-Datos!$C$19)*F444),Datos!$E$19-SQRT((Datos!$E$19-Datos!$C$19)*(Datos!$E$19-Datos!$D$19)*(1-F444)))</f>
        <v>35013.0162312116</v>
      </c>
      <c r="H444" s="24" t="n">
        <f aca="true">RAND()</f>
        <v>0.527677406855102</v>
      </c>
      <c r="I444" s="25" t="n">
        <f aca="false">IF(H444&lt;=(Datos!$D$19-Datos!$C$19)/(Datos!$E$19-Datos!$C$19),Datos!$C$19+SQRT((Datos!$E$19-Datos!$C$19)*(Datos!$D$19-Datos!$C$19)*H444),Datos!$E$19-SQRT((Datos!$E$19-Datos!$C$19)*(Datos!$E$19-Datos!$D$19)*(1-H444)))</f>
        <v>38896.7191159587</v>
      </c>
      <c r="J444" s="24" t="n">
        <f aca="true">RAND()</f>
        <v>0.296271629176298</v>
      </c>
      <c r="K444" s="25" t="n">
        <f aca="false">IF(J444&lt;=(Datos!$D$19-Datos!$C$19)/(Datos!$E$19-Datos!$C$19),Datos!$C$19+SQRT((Datos!$E$19-Datos!$C$19)*(Datos!$D$19-Datos!$C$19)*J444),Datos!$E$19-SQRT((Datos!$E$19-Datos!$C$19)*(Datos!$E$19-Datos!$D$19)*(1-J444)))</f>
        <v>36666.3891557908</v>
      </c>
      <c r="L444" s="24" t="n">
        <f aca="true">RAND()</f>
        <v>0.499765217486255</v>
      </c>
      <c r="M444" s="25" t="n">
        <f aca="false">IF(L444&lt;=(Datos!$D$19-Datos!$C$19)/(Datos!$E$19-Datos!$C$19),Datos!$C$19+SQRT((Datos!$E$19-Datos!$C$19)*(Datos!$D$19-Datos!$C$19)*L444),Datos!$E$19-SQRT((Datos!$E$19-Datos!$C$19)*(Datos!$E$19-Datos!$D$19)*(1-L444)))</f>
        <v>38658.2205228868</v>
      </c>
      <c r="N444" s="24" t="n">
        <f aca="true">RAND()</f>
        <v>0.459525254928362</v>
      </c>
      <c r="O444" s="25" t="n">
        <f aca="false">IF(N444&lt;=(Datos!$D$19-Datos!$C$19)/(Datos!$E$19-Datos!$C$19),Datos!$C$19+SQRT((Datos!$E$19-Datos!$C$19)*(Datos!$D$19-Datos!$C$19)*N444),Datos!$E$19-SQRT((Datos!$E$19-Datos!$C$19)*(Datos!$E$19-Datos!$D$19)*(1-N444)))</f>
        <v>38302.3363121024</v>
      </c>
      <c r="P444" s="24" t="n">
        <f aca="true">RAND()</f>
        <v>0.647993438265861</v>
      </c>
      <c r="Q444" s="26" t="n">
        <f aca="false">IF(P444&lt;=(Datos!$D$23-Datos!$C$23)/(Datos!$E$23-Datos!$C$23),Datos!$C$23+SQRT((Datos!$E$23-Datos!$C$23)*(Datos!$D$23-Datos!$C$23)*P444),Datos!$E$23-SQRT((Datos!$E$23-Datos!$C$23)*(Datos!$E$23-Datos!$D$23)*(1-P444)))</f>
        <v>0.154828353031209</v>
      </c>
      <c r="R444" s="24" t="n">
        <f aca="true">RAND()</f>
        <v>0.962739175012879</v>
      </c>
      <c r="S444" s="26" t="n">
        <f aca="false">IF(R444&lt;=(Datos!$D$24-Datos!$C$24)/(Datos!$E$24-Datos!$C$24),Datos!$C$24+SQRT((Datos!$E$24-Datos!$C$24)*(Datos!$D$24-Datos!$C$24)*R444),Datos!$E$24-SQRT((Datos!$E$24-Datos!$C$24)*(Datos!$E$24-Datos!$D$24)*(1-R444)))</f>
        <v>0.171810403857526</v>
      </c>
      <c r="T444" s="24" t="n">
        <f aca="true">RAND()</f>
        <v>0.449116570036443</v>
      </c>
      <c r="U444" s="26" t="n">
        <f aca="false">IF(T444&lt;=(Datos!$D$25-Datos!$C$25)/(Datos!$E$25-Datos!$C$25),Datos!$C$25+SQRT((Datos!$E$25-Datos!$C$25)*(Datos!$D$25-Datos!$C$25)*T444),Datos!$E$25-SQRT((Datos!$E$25-Datos!$C$25)*(Datos!$E$25-Datos!$D$25)*(1-T444)))</f>
        <v>0.180725662272955</v>
      </c>
      <c r="V444" s="24" t="n">
        <f aca="true">RAND()</f>
        <v>0.705487602438061</v>
      </c>
      <c r="W444" s="26" t="n">
        <f aca="false">IF(V444&lt;=(Datos!$D$26-Datos!$C$26)/(Datos!$E$26-Datos!$C$26),Datos!$C$26+SQRT((Datos!$E$26-Datos!$C$26)*(Datos!$D$26-Datos!$C$26)*V444),Datos!$E$26-SQRT((Datos!$E$26-Datos!$C$26)*(Datos!$E$26-Datos!$D$26)*(1-V444)))</f>
        <v>0.217894028725691</v>
      </c>
      <c r="X444" s="24" t="n">
        <f aca="true">RAND()</f>
        <v>0.680638177835515</v>
      </c>
      <c r="Y444" s="26" t="n">
        <f aca="false">IF(X444&lt;=(Datos!$D$27-Datos!$C$27)/(Datos!$E$27-Datos!$C$27),Datos!$C$27+SQRT((Datos!$E$27-Datos!$C$27)*(Datos!$D$27-Datos!$C$27)*X444),Datos!$E$27-SQRT((Datos!$E$27-Datos!$C$27)*(Datos!$E$27-Datos!$D$27)*(1-X444)))</f>
        <v>0.238472252171732</v>
      </c>
      <c r="Z444" s="24" t="n">
        <f aca="false">(1+Q444)</f>
        <v>1.15482835303121</v>
      </c>
      <c r="AA444" s="24" t="n">
        <f aca="false">Z444*(1+S444)</f>
        <v>1.35323987875162</v>
      </c>
      <c r="AB444" s="24" t="n">
        <f aca="false">AA444*(1+U444)</f>
        <v>1.59780505205318</v>
      </c>
      <c r="AC444" s="24" t="n">
        <f aca="false">AB444*(1+W444)</f>
        <v>1.94595723196331</v>
      </c>
      <c r="AD444" s="24" t="n">
        <f aca="false">AC444*(1+Y444)</f>
        <v>2.41001403569947</v>
      </c>
      <c r="AE444" s="23" t="n">
        <f aca="false">E444*Q444</f>
        <v>5045.62579141758</v>
      </c>
      <c r="AF444" s="23" t="n">
        <f aca="false">AE444*(1+S444)</f>
        <v>5912.51679635499</v>
      </c>
      <c r="AG444" s="23" t="n">
        <f aca="false">AF444*(1+U444)</f>
        <v>6981.06031007622</v>
      </c>
      <c r="AH444" s="23" t="n">
        <f aca="false">AG444*(1+W444)</f>
        <v>8502.19166581574</v>
      </c>
      <c r="AI444" s="23" t="n">
        <f aca="false">AH444*(1+Y444)</f>
        <v>10529.7284607586</v>
      </c>
      <c r="AJ444" s="25" t="n">
        <f aca="false">G444*Z444</f>
        <v>40434.0238689451</v>
      </c>
      <c r="AK444" s="25" t="n">
        <f aca="false">I444*AA444</f>
        <v>52636.5914603159</v>
      </c>
      <c r="AL444" s="25" t="n">
        <f aca="false">K444*AB444</f>
        <v>58585.7418336706</v>
      </c>
      <c r="AM444" s="25" t="n">
        <f aca="false">M444*AC444</f>
        <v>75227.2438013442</v>
      </c>
      <c r="AN444" s="25" t="n">
        <f aca="false">O444*AD444</f>
        <v>92309.1681122485</v>
      </c>
      <c r="AO444" s="25" t="n">
        <f aca="false">C444/Datos!$D$8</f>
        <v>15838.7561217275</v>
      </c>
      <c r="AP444" s="25" t="n">
        <f aca="false">AJ444-AO444</f>
        <v>24595.2677472175</v>
      </c>
      <c r="AQ444" s="25" t="n">
        <f aca="false">AK444-AO444</f>
        <v>36797.8353385884</v>
      </c>
      <c r="AR444" s="25" t="n">
        <f aca="false">AL444-AO444</f>
        <v>42746.985711943</v>
      </c>
      <c r="AS444" s="25" t="n">
        <f aca="false">AM444-AO444</f>
        <v>59388.4876796166</v>
      </c>
      <c r="AT444" s="25" t="n">
        <f aca="false">AN444-AO444</f>
        <v>76470.4119905209</v>
      </c>
      <c r="AU444" s="25" t="n">
        <f aca="false">AP444*Datos!$D$6</f>
        <v>12297.6338736088</v>
      </c>
      <c r="AV444" s="25" t="n">
        <f aca="false">AQ444*Datos!$D$6</f>
        <v>18398.9176692942</v>
      </c>
      <c r="AW444" s="25" t="n">
        <f aca="false">AR444*Datos!$D$6</f>
        <v>21373.4928559715</v>
      </c>
      <c r="AX444" s="25" t="n">
        <f aca="false">AS444*Datos!$D$6</f>
        <v>29694.2438398083</v>
      </c>
      <c r="AY444" s="25" t="n">
        <f aca="false">AT444*Datos!$D$6</f>
        <v>38235.2059952605</v>
      </c>
      <c r="AZ444" s="25" t="n">
        <f aca="false">AJ444-AU444-AE444</f>
        <v>23090.7642039187</v>
      </c>
      <c r="BA444" s="25" t="n">
        <f aca="false">AK444-AV444-AF444</f>
        <v>28325.1569946667</v>
      </c>
      <c r="BB444" s="25" t="n">
        <f aca="false">AL444-AW444-AG444</f>
        <v>30231.1886676228</v>
      </c>
      <c r="BC444" s="25" t="n">
        <f aca="false">AM444-AX444-AH444</f>
        <v>37030.8082957201</v>
      </c>
      <c r="BD444" s="25" t="n">
        <f aca="false">AN444-AY444-AI444</f>
        <v>43544.2336562295</v>
      </c>
      <c r="BE444" s="25" t="n">
        <f aca="false">AZ444/Z444</f>
        <v>19994.9751348846</v>
      </c>
      <c r="BF444" s="25" t="n">
        <f aca="false">BA444/AA444</f>
        <v>20931.3643792385</v>
      </c>
      <c r="BG444" s="25" t="n">
        <f aca="false">BB444/AB444</f>
        <v>18920.4487924079</v>
      </c>
      <c r="BH444" s="25" t="n">
        <f aca="false">BC444/AC444</f>
        <v>19029.6105625914</v>
      </c>
      <c r="BI444" s="25" t="n">
        <f aca="false">BD444/AD444</f>
        <v>18068.0415181032</v>
      </c>
      <c r="BJ444" s="25" t="n">
        <f aca="false">E444*AD444</f>
        <v>78538.7736686221</v>
      </c>
      <c r="BK444" s="25" t="n">
        <f aca="false">0.2*C444*AD444</f>
        <v>38171.6245613844</v>
      </c>
      <c r="BL444" s="25" t="n">
        <f aca="false">BJ444+BK444</f>
        <v>116710.398230006</v>
      </c>
      <c r="BM444" s="25" t="n">
        <f aca="false">BK444*Datos!$D$6</f>
        <v>19085.8122806922</v>
      </c>
      <c r="BN444" s="25" t="n">
        <f aca="false">BL444-BM444</f>
        <v>97624.5859493143</v>
      </c>
      <c r="BO444" s="25" t="n">
        <f aca="false">BN444/AD444</f>
        <v>40507.8910343276</v>
      </c>
      <c r="BP444" s="25" t="n">
        <f aca="false">-(C444+E444)</f>
        <v>-111782.293582102</v>
      </c>
      <c r="BQ444" s="25" t="n">
        <f aca="false">BE444</f>
        <v>19994.9751348846</v>
      </c>
      <c r="BR444" s="25" t="n">
        <f aca="false">BF444</f>
        <v>20931.3643792385</v>
      </c>
      <c r="BS444" s="25" t="n">
        <f aca="false">BG444</f>
        <v>18920.4487924079</v>
      </c>
      <c r="BT444" s="25" t="n">
        <f aca="false">BH444</f>
        <v>19029.6105625914</v>
      </c>
      <c r="BU444" s="25" t="n">
        <f aca="false">BI444+BO444</f>
        <v>58575.9325524307</v>
      </c>
      <c r="BV444" s="27" t="n">
        <f aca="false">IFERROR(IRR(BP444:BU444,0.1),NA())*100</f>
        <v>6.1222352222494</v>
      </c>
    </row>
    <row r="445" customFormat="false" ht="15" hidden="false" customHeight="true" outlineLevel="0" collapsed="false">
      <c r="A445" s="23" t="n">
        <v>444</v>
      </c>
      <c r="B445" s="24" t="n">
        <f aca="true">RAND()</f>
        <v>0.510609686201764</v>
      </c>
      <c r="C445" s="25" t="n">
        <f aca="false">IF(B445&lt;=(Datos!$D$14-Datos!$C$14)/(Datos!$E$14-Datos!$C$14),Datos!$C$14+SQRT((Datos!$E$14-Datos!$C$14)*(Datos!$D$14-Datos!$C$14)*B445),Datos!$E$14-SQRT((Datos!$E$14-Datos!$C$14)*(Datos!$E$14-Datos!$D$14)*(1-B445)))</f>
        <v>75766.3792107353</v>
      </c>
      <c r="D445" s="24" t="n">
        <f aca="true">RAND()</f>
        <v>0.618867972858967</v>
      </c>
      <c r="E445" s="25" t="n">
        <f aca="false">IF(D445&lt;=(Datos!$D$15-Datos!$C$15)/(Datos!$E$15-Datos!$C$15),Datos!$C$15+SQRT((Datos!$E$15-Datos!$C$15)*(Datos!$D$15-Datos!$C$15)*D445),Datos!$E$15-SQRT((Datos!$E$15-Datos!$C$15)*(Datos!$E$15-Datos!$D$15)*(1-D445)))</f>
        <v>32438.9283781229</v>
      </c>
      <c r="F445" s="24" t="n">
        <f aca="true">RAND()</f>
        <v>0.0865559039682685</v>
      </c>
      <c r="G445" s="25" t="n">
        <f aca="false">IF(F445&lt;=(Datos!$D$19-Datos!$C$19)/(Datos!$E$19-Datos!$C$19),Datos!$C$19+SQRT((Datos!$E$19-Datos!$C$19)*(Datos!$D$19-Datos!$C$19)*F445),Datos!$E$19-SQRT((Datos!$E$19-Datos!$C$19)*(Datos!$E$19-Datos!$D$19)*(1-F445)))</f>
        <v>33603.2465354511</v>
      </c>
      <c r="H445" s="24" t="n">
        <f aca="true">RAND()</f>
        <v>0.924965783425103</v>
      </c>
      <c r="I445" s="25" t="n">
        <f aca="false">IF(H445&lt;=(Datos!$D$19-Datos!$C$19)/(Datos!$E$19-Datos!$C$19),Datos!$C$19+SQRT((Datos!$E$19-Datos!$C$19)*(Datos!$D$19-Datos!$C$19)*H445),Datos!$E$19-SQRT((Datos!$E$19-Datos!$C$19)*(Datos!$E$19-Datos!$D$19)*(1-H445)))</f>
        <v>42627.7508050128</v>
      </c>
      <c r="J445" s="24" t="n">
        <f aca="true">RAND()</f>
        <v>0.261330424447756</v>
      </c>
      <c r="K445" s="25" t="n">
        <f aca="false">IF(J445&lt;=(Datos!$D$19-Datos!$C$19)/(Datos!$E$19-Datos!$C$19),Datos!$C$19+SQRT((Datos!$E$19-Datos!$C$19)*(Datos!$D$19-Datos!$C$19)*J445),Datos!$E$19-SQRT((Datos!$E$19-Datos!$C$19)*(Datos!$E$19-Datos!$D$19)*(1-J445)))</f>
        <v>36260.9554915495</v>
      </c>
      <c r="L445" s="24" t="n">
        <f aca="true">RAND()</f>
        <v>0.136475713432034</v>
      </c>
      <c r="M445" s="25" t="n">
        <f aca="false">IF(L445&lt;=(Datos!$D$19-Datos!$C$19)/(Datos!$E$19-Datos!$C$19),Datos!$C$19+SQRT((Datos!$E$19-Datos!$C$19)*(Datos!$D$19-Datos!$C$19)*L445),Datos!$E$19-SQRT((Datos!$E$19-Datos!$C$19)*(Datos!$E$19-Datos!$D$19)*(1-L445)))</f>
        <v>34524.5283748481</v>
      </c>
      <c r="N445" s="24" t="n">
        <f aca="true">RAND()</f>
        <v>0.46750010505487</v>
      </c>
      <c r="O445" s="25" t="n">
        <f aca="false">IF(N445&lt;=(Datos!$D$19-Datos!$C$19)/(Datos!$E$19-Datos!$C$19),Datos!$C$19+SQRT((Datos!$E$19-Datos!$C$19)*(Datos!$D$19-Datos!$C$19)*N445),Datos!$E$19-SQRT((Datos!$E$19-Datos!$C$19)*(Datos!$E$19-Datos!$D$19)*(1-N445)))</f>
        <v>38374.0680531167</v>
      </c>
      <c r="P445" s="24" t="n">
        <f aca="true">RAND()</f>
        <v>0.737214219118676</v>
      </c>
      <c r="Q445" s="26" t="n">
        <f aca="false">IF(P445&lt;=(Datos!$D$23-Datos!$C$23)/(Datos!$E$23-Datos!$C$23),Datos!$C$23+SQRT((Datos!$E$23-Datos!$C$23)*(Datos!$D$23-Datos!$C$23)*P445),Datos!$E$23-SQRT((Datos!$E$23-Datos!$C$23)*(Datos!$E$23-Datos!$D$23)*(1-P445)))</f>
        <v>0.158251105646806</v>
      </c>
      <c r="R445" s="24" t="n">
        <f aca="true">RAND()</f>
        <v>0.216225180258543</v>
      </c>
      <c r="S445" s="26" t="n">
        <f aca="false">IF(R445&lt;=(Datos!$D$24-Datos!$C$24)/(Datos!$E$24-Datos!$C$24),Datos!$C$24+SQRT((Datos!$E$24-Datos!$C$24)*(Datos!$D$24-Datos!$C$24)*R445),Datos!$E$24-SQRT((Datos!$E$24-Datos!$C$24)*(Datos!$E$24-Datos!$D$24)*(1-R445)))</f>
        <v>0.13972828741846</v>
      </c>
      <c r="T445" s="24" t="n">
        <f aca="true">RAND()</f>
        <v>0.0695900119581435</v>
      </c>
      <c r="U445" s="26" t="n">
        <f aca="false">IF(T445&lt;=(Datos!$D$25-Datos!$C$25)/(Datos!$E$25-Datos!$C$25),Datos!$C$25+SQRT((Datos!$E$25-Datos!$C$25)*(Datos!$D$25-Datos!$C$25)*T445),Datos!$E$25-SQRT((Datos!$E$25-Datos!$C$25)*(Datos!$E$25-Datos!$D$25)*(1-T445)))</f>
        <v>0.162088797504802</v>
      </c>
      <c r="V445" s="24" t="n">
        <f aca="true">RAND()</f>
        <v>0.613479568879722</v>
      </c>
      <c r="W445" s="26" t="n">
        <f aca="false">IF(V445&lt;=(Datos!$D$26-Datos!$C$26)/(Datos!$E$26-Datos!$C$26),Datos!$C$26+SQRT((Datos!$E$26-Datos!$C$26)*(Datos!$D$26-Datos!$C$26)*V445),Datos!$E$26-SQRT((Datos!$E$26-Datos!$C$26)*(Datos!$E$26-Datos!$D$26)*(1-V445)))</f>
        <v>0.213219278026105</v>
      </c>
      <c r="X445" s="24" t="n">
        <f aca="true">RAND()</f>
        <v>0.025708533118032</v>
      </c>
      <c r="Y445" s="26" t="n">
        <f aca="false">IF(X445&lt;=(Datos!$D$27-Datos!$C$27)/(Datos!$E$27-Datos!$C$27),Datos!$C$27+SQRT((Datos!$E$27-Datos!$C$27)*(Datos!$D$27-Datos!$C$27)*X445),Datos!$E$27-SQRT((Datos!$E$27-Datos!$C$27)*(Datos!$E$27-Datos!$D$27)*(1-X445)))</f>
        <v>0.198331448818704</v>
      </c>
      <c r="Z445" s="24" t="n">
        <f aca="false">(1+Q445)</f>
        <v>1.15825110564681</v>
      </c>
      <c r="AA445" s="24" t="n">
        <f aca="false">Z445*(1+S445)</f>
        <v>1.32009154903937</v>
      </c>
      <c r="AB445" s="24" t="n">
        <f aca="false">AA445*(1+U445)</f>
        <v>1.53406360081942</v>
      </c>
      <c r="AC445" s="24" t="n">
        <f aca="false">AB445*(1+W445)</f>
        <v>1.86115553423226</v>
      </c>
      <c r="AD445" s="24" t="n">
        <f aca="false">AC445*(1+Y445)</f>
        <v>2.23028120781349</v>
      </c>
      <c r="AE445" s="23" t="n">
        <f aca="false">E445*Q445</f>
        <v>5133.49628183551</v>
      </c>
      <c r="AF445" s="23" t="n">
        <f aca="false">AE445*(1+S445)</f>
        <v>5850.79092576542</v>
      </c>
      <c r="AG445" s="23" t="n">
        <f aca="false">AF445*(1+U445)</f>
        <v>6799.13859137474</v>
      </c>
      <c r="AH445" s="23" t="n">
        <f aca="false">AG445*(1+W445)</f>
        <v>8248.84601302709</v>
      </c>
      <c r="AI445" s="23" t="n">
        <f aca="false">AH445*(1+Y445)</f>
        <v>9884.85159387315</v>
      </c>
      <c r="AJ445" s="25" t="n">
        <f aca="false">G445*Z445</f>
        <v>38920.9974530084</v>
      </c>
      <c r="AK445" s="25" t="n">
        <f aca="false">I445*AA445</f>
        <v>56272.5335922538</v>
      </c>
      <c r="AL445" s="25" t="n">
        <f aca="false">K445*AB445</f>
        <v>55626.6119505189</v>
      </c>
      <c r="AM445" s="25" t="n">
        <f aca="false">M445*AC445</f>
        <v>64255.5170516071</v>
      </c>
      <c r="AN445" s="25" t="n">
        <f aca="false">O445*AD445</f>
        <v>85584.9628462223</v>
      </c>
      <c r="AO445" s="25" t="n">
        <f aca="false">C445/Datos!$D$8</f>
        <v>15153.2758421471</v>
      </c>
      <c r="AP445" s="25" t="n">
        <f aca="false">AJ445-AO445</f>
        <v>23767.7216108614</v>
      </c>
      <c r="AQ445" s="25" t="n">
        <f aca="false">AK445-AO445</f>
        <v>41119.2577501067</v>
      </c>
      <c r="AR445" s="25" t="n">
        <f aca="false">AL445-AO445</f>
        <v>40473.3361083719</v>
      </c>
      <c r="AS445" s="25" t="n">
        <f aca="false">AM445-AO445</f>
        <v>49102.24120946</v>
      </c>
      <c r="AT445" s="25" t="n">
        <f aca="false">AN445-AO445</f>
        <v>70431.6870040753</v>
      </c>
      <c r="AU445" s="25" t="n">
        <f aca="false">AP445*Datos!$D$6</f>
        <v>11883.8608054307</v>
      </c>
      <c r="AV445" s="25" t="n">
        <f aca="false">AQ445*Datos!$D$6</f>
        <v>20559.6288750533</v>
      </c>
      <c r="AW445" s="25" t="n">
        <f aca="false">AR445*Datos!$D$6</f>
        <v>20236.6680541859</v>
      </c>
      <c r="AX445" s="25" t="n">
        <f aca="false">AS445*Datos!$D$6</f>
        <v>24551.12060473</v>
      </c>
      <c r="AY445" s="25" t="n">
        <f aca="false">AT445*Datos!$D$6</f>
        <v>35215.8435020376</v>
      </c>
      <c r="AZ445" s="25" t="n">
        <f aca="false">AJ445-AU445-AE445</f>
        <v>21903.6403657422</v>
      </c>
      <c r="BA445" s="25" t="n">
        <f aca="false">AK445-AV445-AF445</f>
        <v>29862.113791435</v>
      </c>
      <c r="BB445" s="25" t="n">
        <f aca="false">AL445-AW445-AG445</f>
        <v>28590.8053049583</v>
      </c>
      <c r="BC445" s="25" t="n">
        <f aca="false">AM445-AX445-AH445</f>
        <v>31455.55043385</v>
      </c>
      <c r="BD445" s="25" t="n">
        <f aca="false">AN445-AY445-AI445</f>
        <v>40484.2677503115</v>
      </c>
      <c r="BE445" s="25" t="n">
        <f aca="false">AZ445/Z445</f>
        <v>18910.9600318581</v>
      </c>
      <c r="BF445" s="25" t="n">
        <f aca="false">BA445/AA445</f>
        <v>22621.2445744127</v>
      </c>
      <c r="BG445" s="25" t="n">
        <f aca="false">BB445/AB445</f>
        <v>18637.3011455891</v>
      </c>
      <c r="BH445" s="25" t="n">
        <f aca="false">BC445/AC445</f>
        <v>16901.0863709602</v>
      </c>
      <c r="BI445" s="25" t="n">
        <f aca="false">BD445/AD445</f>
        <v>18152.0911392161</v>
      </c>
      <c r="BJ445" s="25" t="n">
        <f aca="false">E445*AD445</f>
        <v>72347.9323633353</v>
      </c>
      <c r="BK445" s="25" t="n">
        <f aca="false">0.2*C445*AD445</f>
        <v>33796.0663475547</v>
      </c>
      <c r="BL445" s="25" t="n">
        <f aca="false">BJ445+BK445</f>
        <v>106143.99871089</v>
      </c>
      <c r="BM445" s="25" t="n">
        <f aca="false">BK445*Datos!$D$6</f>
        <v>16898.0331737774</v>
      </c>
      <c r="BN445" s="25" t="n">
        <f aca="false">BL445-BM445</f>
        <v>89245.9655371127</v>
      </c>
      <c r="BO445" s="25" t="n">
        <f aca="false">BN445/AD445</f>
        <v>40015.5662991965</v>
      </c>
      <c r="BP445" s="25" t="n">
        <f aca="false">-(C445+E445)</f>
        <v>-108205.307588858</v>
      </c>
      <c r="BQ445" s="25" t="n">
        <f aca="false">BE445</f>
        <v>18910.9600318581</v>
      </c>
      <c r="BR445" s="25" t="n">
        <f aca="false">BF445</f>
        <v>22621.2445744127</v>
      </c>
      <c r="BS445" s="25" t="n">
        <f aca="false">BG445</f>
        <v>18637.3011455891</v>
      </c>
      <c r="BT445" s="25" t="n">
        <f aca="false">BH445</f>
        <v>16901.0863709602</v>
      </c>
      <c r="BU445" s="25" t="n">
        <f aca="false">BI445+BO445</f>
        <v>58167.6574384126</v>
      </c>
      <c r="BV445" s="27" t="n">
        <f aca="false">IFERROR(IRR(BP445:BU445,0.1),NA())*100</f>
        <v>6.65003051216608</v>
      </c>
    </row>
    <row r="446" customFormat="false" ht="15" hidden="false" customHeight="true" outlineLevel="0" collapsed="false">
      <c r="A446" s="23" t="n">
        <v>445</v>
      </c>
      <c r="B446" s="24" t="n">
        <f aca="true">RAND()</f>
        <v>0.612683885865052</v>
      </c>
      <c r="C446" s="25" t="n">
        <f aca="false">IF(B446&lt;=(Datos!$D$14-Datos!$C$14)/(Datos!$E$14-Datos!$C$14),Datos!$C$14+SQRT((Datos!$E$14-Datos!$C$14)*(Datos!$D$14-Datos!$C$14)*B446),Datos!$E$14-SQRT((Datos!$E$14-Datos!$C$14)*(Datos!$E$14-Datos!$D$14)*(1-B446)))</f>
        <v>78441.2584559781</v>
      </c>
      <c r="D446" s="24" t="n">
        <f aca="true">RAND()</f>
        <v>0.268742488894632</v>
      </c>
      <c r="E446" s="25" t="n">
        <f aca="false">IF(D446&lt;=(Datos!$D$15-Datos!$C$15)/(Datos!$E$15-Datos!$C$15),Datos!$C$15+SQRT((Datos!$E$15-Datos!$C$15)*(Datos!$D$15-Datos!$C$15)*D446),Datos!$E$15-SQRT((Datos!$E$15-Datos!$C$15)*(Datos!$E$15-Datos!$D$15)*(1-D446)))</f>
        <v>29489.5085106387</v>
      </c>
      <c r="F446" s="24" t="n">
        <f aca="true">RAND()</f>
        <v>0.605592750852831</v>
      </c>
      <c r="G446" s="25" t="n">
        <f aca="false">IF(F446&lt;=(Datos!$D$19-Datos!$C$19)/(Datos!$E$19-Datos!$C$19),Datos!$C$19+SQRT((Datos!$E$19-Datos!$C$19)*(Datos!$D$19-Datos!$C$19)*F446),Datos!$E$19-SQRT((Datos!$E$19-Datos!$C$19)*(Datos!$E$19-Datos!$D$19)*(1-F446)))</f>
        <v>39530.9450018309</v>
      </c>
      <c r="H446" s="24" t="n">
        <f aca="true">RAND()</f>
        <v>0.429246600374193</v>
      </c>
      <c r="I446" s="25" t="n">
        <f aca="false">IF(H446&lt;=(Datos!$D$19-Datos!$C$19)/(Datos!$E$19-Datos!$C$19),Datos!$C$19+SQRT((Datos!$E$19-Datos!$C$19)*(Datos!$D$19-Datos!$C$19)*H446),Datos!$E$19-SQRT((Datos!$E$19-Datos!$C$19)*(Datos!$E$19-Datos!$D$19)*(1-H446)))</f>
        <v>38024.1504258164</v>
      </c>
      <c r="J446" s="24" t="n">
        <f aca="true">RAND()</f>
        <v>0.349190536613885</v>
      </c>
      <c r="K446" s="25" t="n">
        <f aca="false">IF(J446&lt;=(Datos!$D$19-Datos!$C$19)/(Datos!$E$19-Datos!$C$19),Datos!$C$19+SQRT((Datos!$E$19-Datos!$C$19)*(Datos!$D$19-Datos!$C$19)*J446),Datos!$E$19-SQRT((Datos!$E$19-Datos!$C$19)*(Datos!$E$19-Datos!$D$19)*(1-J446)))</f>
        <v>37237.3047809307</v>
      </c>
      <c r="L446" s="24" t="n">
        <f aca="true">RAND()</f>
        <v>0.682011742571362</v>
      </c>
      <c r="M446" s="25" t="n">
        <f aca="false">IF(L446&lt;=(Datos!$D$19-Datos!$C$19)/(Datos!$E$19-Datos!$C$19),Datos!$C$19+SQRT((Datos!$E$19-Datos!$C$19)*(Datos!$D$19-Datos!$C$19)*L446),Datos!$E$19-SQRT((Datos!$E$19-Datos!$C$19)*(Datos!$E$19-Datos!$D$19)*(1-L446)))</f>
        <v>40116.4439895556</v>
      </c>
      <c r="N446" s="24" t="n">
        <f aca="true">RAND()</f>
        <v>0.285121016648574</v>
      </c>
      <c r="O446" s="25" t="n">
        <f aca="false">IF(N446&lt;=(Datos!$D$19-Datos!$C$19)/(Datos!$E$19-Datos!$C$19),Datos!$C$19+SQRT((Datos!$E$19-Datos!$C$19)*(Datos!$D$19-Datos!$C$19)*N446),Datos!$E$19-SQRT((Datos!$E$19-Datos!$C$19)*(Datos!$E$19-Datos!$D$19)*(1-N446)))</f>
        <v>36539.7364241448</v>
      </c>
      <c r="P446" s="24" t="n">
        <f aca="true">RAND()</f>
        <v>0.337766055288022</v>
      </c>
      <c r="Q446" s="26" t="n">
        <f aca="false">IF(P446&lt;=(Datos!$D$23-Datos!$C$23)/(Datos!$E$23-Datos!$C$23),Datos!$C$23+SQRT((Datos!$E$23-Datos!$C$23)*(Datos!$D$23-Datos!$C$23)*P446),Datos!$E$23-SQRT((Datos!$E$23-Datos!$C$23)*(Datos!$E$23-Datos!$D$23)*(1-P446)))</f>
        <v>0.1446572281394</v>
      </c>
      <c r="R446" s="24" t="n">
        <f aca="true">RAND()</f>
        <v>0.360163846919959</v>
      </c>
      <c r="S446" s="26" t="n">
        <f aca="false">IF(R446&lt;=(Datos!$D$24-Datos!$C$24)/(Datos!$E$24-Datos!$C$24),Datos!$C$24+SQRT((Datos!$E$24-Datos!$C$24)*(Datos!$D$24-Datos!$C$24)*R446),Datos!$E$24-SQRT((Datos!$E$24-Datos!$C$24)*(Datos!$E$24-Datos!$D$24)*(1-R446)))</f>
        <v>0.145461636327148</v>
      </c>
      <c r="T446" s="24" t="n">
        <f aca="true">RAND()</f>
        <v>0.87417788696006</v>
      </c>
      <c r="U446" s="26" t="n">
        <f aca="false">IF(T446&lt;=(Datos!$D$25-Datos!$C$25)/(Datos!$E$25-Datos!$C$25),Datos!$C$25+SQRT((Datos!$E$25-Datos!$C$25)*(Datos!$D$25-Datos!$C$25)*T446),Datos!$E$25-SQRT((Datos!$E$25-Datos!$C$25)*(Datos!$E$25-Datos!$D$25)*(1-T446)))</f>
        <v>0.201230292583212</v>
      </c>
      <c r="V446" s="24" t="n">
        <f aca="true">RAND()</f>
        <v>0.806916613931394</v>
      </c>
      <c r="W446" s="26" t="n">
        <f aca="false">IF(V446&lt;=(Datos!$D$26-Datos!$C$26)/(Datos!$E$26-Datos!$C$26),Datos!$C$26+SQRT((Datos!$E$26-Datos!$C$26)*(Datos!$D$26-Datos!$C$26)*V446),Datos!$E$26-SQRT((Datos!$E$26-Datos!$C$26)*(Datos!$E$26-Datos!$D$26)*(1-V446)))</f>
        <v>0.224004003168947</v>
      </c>
      <c r="X446" s="24" t="n">
        <f aca="true">RAND()</f>
        <v>0.0531450332296097</v>
      </c>
      <c r="Y446" s="26" t="n">
        <f aca="false">IF(X446&lt;=(Datos!$D$27-Datos!$C$27)/(Datos!$E$27-Datos!$C$27),Datos!$C$27+SQRT((Datos!$E$27-Datos!$C$27)*(Datos!$D$27-Datos!$C$27)*X446),Datos!$E$27-SQRT((Datos!$E$27-Datos!$C$27)*(Datos!$E$27-Datos!$D$27)*(1-X446)))</f>
        <v>0.20197879750726</v>
      </c>
      <c r="Z446" s="24" t="n">
        <f aca="false">(1+Q446)</f>
        <v>1.1446572281394</v>
      </c>
      <c r="AA446" s="24" t="n">
        <f aca="false">Z446*(1+S446)</f>
        <v>1.31116094157825</v>
      </c>
      <c r="AB446" s="24" t="n">
        <f aca="false">AA446*(1+U446)</f>
        <v>1.57500624147573</v>
      </c>
      <c r="AC446" s="24" t="n">
        <f aca="false">AB446*(1+W446)</f>
        <v>1.92781394458237</v>
      </c>
      <c r="AD446" s="24" t="n">
        <f aca="false">AC446*(1+Y446)</f>
        <v>2.31719148692684</v>
      </c>
      <c r="AE446" s="23" t="n">
        <f aca="false">E446*Q446</f>
        <v>4265.87056034225</v>
      </c>
      <c r="AF446" s="23" t="n">
        <f aca="false">AE446*(1+S446)</f>
        <v>4886.39107240944</v>
      </c>
      <c r="AG446" s="23" t="n">
        <f aca="false">AF446*(1+U446)</f>
        <v>5869.68097758639</v>
      </c>
      <c r="AH446" s="23" t="n">
        <f aca="false">AG446*(1+W446)</f>
        <v>7184.51301389036</v>
      </c>
      <c r="AI446" s="23" t="n">
        <f aca="false">AH446*(1+Y446)</f>
        <v>8635.6323131112</v>
      </c>
      <c r="AJ446" s="25" t="n">
        <f aca="false">G446*Z446</f>
        <v>45249.3819315268</v>
      </c>
      <c r="AK446" s="25" t="n">
        <f aca="false">I446*AA446</f>
        <v>49855.7808750266</v>
      </c>
      <c r="AL446" s="25" t="n">
        <f aca="false">K446*AB446</f>
        <v>58648.9874456998</v>
      </c>
      <c r="AM446" s="25" t="n">
        <f aca="false">M446*AC446</f>
        <v>77337.0401301227</v>
      </c>
      <c r="AN446" s="25" t="n">
        <f aca="false">O446*AD446</f>
        <v>84669.5661765789</v>
      </c>
      <c r="AO446" s="25" t="n">
        <f aca="false">C446/Datos!$D$8</f>
        <v>15688.2516911956</v>
      </c>
      <c r="AP446" s="25" t="n">
        <f aca="false">AJ446-AO446</f>
        <v>29561.1302403312</v>
      </c>
      <c r="AQ446" s="25" t="n">
        <f aca="false">AK446-AO446</f>
        <v>34167.529183831</v>
      </c>
      <c r="AR446" s="25" t="n">
        <f aca="false">AL446-AO446</f>
        <v>42960.7357545042</v>
      </c>
      <c r="AS446" s="25" t="n">
        <f aca="false">AM446-AO446</f>
        <v>61648.7884389271</v>
      </c>
      <c r="AT446" s="25" t="n">
        <f aca="false">AN446-AO446</f>
        <v>68981.3144853833</v>
      </c>
      <c r="AU446" s="25" t="n">
        <f aca="false">AP446*Datos!$D$6</f>
        <v>14780.5651201656</v>
      </c>
      <c r="AV446" s="25" t="n">
        <f aca="false">AQ446*Datos!$D$6</f>
        <v>17083.7645919155</v>
      </c>
      <c r="AW446" s="25" t="n">
        <f aca="false">AR446*Datos!$D$6</f>
        <v>21480.3678772521</v>
      </c>
      <c r="AX446" s="25" t="n">
        <f aca="false">AS446*Datos!$D$6</f>
        <v>30824.3942194635</v>
      </c>
      <c r="AY446" s="25" t="n">
        <f aca="false">AT446*Datos!$D$6</f>
        <v>34490.6572426917</v>
      </c>
      <c r="AZ446" s="25" t="n">
        <f aca="false">AJ446-AU446-AE446</f>
        <v>26202.9462510189</v>
      </c>
      <c r="BA446" s="25" t="n">
        <f aca="false">AK446-AV446-AF446</f>
        <v>27885.6252107016</v>
      </c>
      <c r="BB446" s="25" t="n">
        <f aca="false">AL446-AW446-AG446</f>
        <v>31298.9385908613</v>
      </c>
      <c r="BC446" s="25" t="n">
        <f aca="false">AM446-AX446-AH446</f>
        <v>39328.1328967688</v>
      </c>
      <c r="BD446" s="25" t="n">
        <f aca="false">AN446-AY446-AI446</f>
        <v>41543.2766207761</v>
      </c>
      <c r="BE446" s="25" t="n">
        <f aca="false">AZ446/Z446</f>
        <v>22891.5221141013</v>
      </c>
      <c r="BF446" s="25" t="n">
        <f aca="false">BA446/AA446</f>
        <v>21267.8888810824</v>
      </c>
      <c r="BG446" s="25" t="n">
        <f aca="false">BB446/AB446</f>
        <v>19872.2632118177</v>
      </c>
      <c r="BH446" s="25" t="n">
        <f aca="false">BC446/AC446</f>
        <v>20400.377851447</v>
      </c>
      <c r="BI446" s="25" t="n">
        <f aca="false">BD446/AD446</f>
        <v>17928.2881260161</v>
      </c>
      <c r="BJ446" s="25" t="n">
        <f aca="false">E446*AD446</f>
        <v>68332.8380745086</v>
      </c>
      <c r="BK446" s="25" t="n">
        <f aca="false">0.2*C446*AD446</f>
        <v>36352.6832636041</v>
      </c>
      <c r="BL446" s="25" t="n">
        <f aca="false">BJ446+BK446</f>
        <v>104685.521338113</v>
      </c>
      <c r="BM446" s="25" t="n">
        <f aca="false">BK446*Datos!$D$6</f>
        <v>18176.341631802</v>
      </c>
      <c r="BN446" s="25" t="n">
        <f aca="false">BL446-BM446</f>
        <v>86509.1797063107</v>
      </c>
      <c r="BO446" s="25" t="n">
        <f aca="false">BN446/AD446</f>
        <v>37333.6343562365</v>
      </c>
      <c r="BP446" s="25" t="n">
        <f aca="false">-(C446+E446)</f>
        <v>-107930.766966617</v>
      </c>
      <c r="BQ446" s="25" t="n">
        <f aca="false">BE446</f>
        <v>22891.5221141013</v>
      </c>
      <c r="BR446" s="25" t="n">
        <f aca="false">BF446</f>
        <v>21267.8888810824</v>
      </c>
      <c r="BS446" s="25" t="n">
        <f aca="false">BG446</f>
        <v>19872.2632118177</v>
      </c>
      <c r="BT446" s="25" t="n">
        <f aca="false">BH446</f>
        <v>20400.377851447</v>
      </c>
      <c r="BU446" s="25" t="n">
        <f aca="false">BI446+BO446</f>
        <v>55261.9224822526</v>
      </c>
      <c r="BV446" s="27" t="n">
        <f aca="false">IFERROR(IRR(BP446:BU446,0.1),NA())*100</f>
        <v>7.96311774279053</v>
      </c>
    </row>
    <row r="447" customFormat="false" ht="15" hidden="false" customHeight="true" outlineLevel="0" collapsed="false">
      <c r="A447" s="23" t="n">
        <v>446</v>
      </c>
      <c r="B447" s="24" t="n">
        <f aca="true">RAND()</f>
        <v>0.861370633786319</v>
      </c>
      <c r="C447" s="25" t="n">
        <f aca="false">IF(B447&lt;=(Datos!$D$14-Datos!$C$14)/(Datos!$E$14-Datos!$C$14),Datos!$C$14+SQRT((Datos!$E$14-Datos!$C$14)*(Datos!$D$14-Datos!$C$14)*B447),Datos!$E$14-SQRT((Datos!$E$14-Datos!$C$14)*(Datos!$E$14-Datos!$D$14)*(1-B447)))</f>
        <v>87102.1226763309</v>
      </c>
      <c r="D447" s="24" t="n">
        <f aca="true">RAND()</f>
        <v>0.808811401745041</v>
      </c>
      <c r="E447" s="25" t="n">
        <f aca="false">IF(D447&lt;=(Datos!$D$15-Datos!$C$15)/(Datos!$E$15-Datos!$C$15),Datos!$C$15+SQRT((Datos!$E$15-Datos!$C$15)*(Datos!$D$15-Datos!$C$15)*D447),Datos!$E$15-SQRT((Datos!$E$15-Datos!$C$15)*(Datos!$E$15-Datos!$D$15)*(1-D447)))</f>
        <v>34644.7885440215</v>
      </c>
      <c r="F447" s="24" t="n">
        <f aca="true">RAND()</f>
        <v>0.356408681607618</v>
      </c>
      <c r="G447" s="25" t="n">
        <f aca="false">IF(F447&lt;=(Datos!$D$19-Datos!$C$19)/(Datos!$E$19-Datos!$C$19),Datos!$C$19+SQRT((Datos!$E$19-Datos!$C$19)*(Datos!$D$19-Datos!$C$19)*F447),Datos!$E$19-SQRT((Datos!$E$19-Datos!$C$19)*(Datos!$E$19-Datos!$D$19)*(1-F447)))</f>
        <v>37311.7236162989</v>
      </c>
      <c r="H447" s="24" t="n">
        <f aca="true">RAND()</f>
        <v>0.663871446064709</v>
      </c>
      <c r="I447" s="25" t="n">
        <f aca="false">IF(H447&lt;=(Datos!$D$19-Datos!$C$19)/(Datos!$E$19-Datos!$C$19),Datos!$C$19+SQRT((Datos!$E$19-Datos!$C$19)*(Datos!$D$19-Datos!$C$19)*H447),Datos!$E$19-SQRT((Datos!$E$19-Datos!$C$19)*(Datos!$E$19-Datos!$D$19)*(1-H447)))</f>
        <v>39979.0138245072</v>
      </c>
      <c r="J447" s="24" t="n">
        <f aca="true">RAND()</f>
        <v>0.908035739620584</v>
      </c>
      <c r="K447" s="25" t="n">
        <f aca="false">IF(J447&lt;=(Datos!$D$19-Datos!$C$19)/(Datos!$E$19-Datos!$C$19),Datos!$C$19+SQRT((Datos!$E$19-Datos!$C$19)*(Datos!$D$19-Datos!$C$19)*J447),Datos!$E$19-SQRT((Datos!$E$19-Datos!$C$19)*(Datos!$E$19-Datos!$D$19)*(1-J447)))</f>
        <v>42373.7251612872</v>
      </c>
      <c r="L447" s="24" t="n">
        <f aca="true">RAND()</f>
        <v>0.179171163812871</v>
      </c>
      <c r="M447" s="25" t="n">
        <f aca="false">IF(L447&lt;=(Datos!$D$19-Datos!$C$19)/(Datos!$E$19-Datos!$C$19),Datos!$C$19+SQRT((Datos!$E$19-Datos!$C$19)*(Datos!$D$19-Datos!$C$19)*L447),Datos!$E$19-SQRT((Datos!$E$19-Datos!$C$19)*(Datos!$E$19-Datos!$D$19)*(1-L447)))</f>
        <v>35184.175399418</v>
      </c>
      <c r="N447" s="24" t="n">
        <f aca="true">RAND()</f>
        <v>0.148380730368812</v>
      </c>
      <c r="O447" s="25" t="n">
        <f aca="false">IF(N447&lt;=(Datos!$D$19-Datos!$C$19)/(Datos!$E$19-Datos!$C$19),Datos!$C$19+SQRT((Datos!$E$19-Datos!$C$19)*(Datos!$D$19-Datos!$C$19)*N447),Datos!$E$19-SQRT((Datos!$E$19-Datos!$C$19)*(Datos!$E$19-Datos!$D$19)*(1-N447)))</f>
        <v>34717.7441171944</v>
      </c>
      <c r="P447" s="24" t="n">
        <f aca="true">RAND()</f>
        <v>0.792244598804301</v>
      </c>
      <c r="Q447" s="26" t="n">
        <f aca="false">IF(P447&lt;=(Datos!$D$23-Datos!$C$23)/(Datos!$E$23-Datos!$C$23),Datos!$C$23+SQRT((Datos!$E$23-Datos!$C$23)*(Datos!$D$23-Datos!$C$23)*P447),Datos!$E$23-SQRT((Datos!$E$23-Datos!$C$23)*(Datos!$E$23-Datos!$D$23)*(1-P447)))</f>
        <v>0.160661961781187</v>
      </c>
      <c r="R447" s="24" t="n">
        <f aca="true">RAND()</f>
        <v>0.850352218356114</v>
      </c>
      <c r="S447" s="26" t="n">
        <f aca="false">IF(R447&lt;=(Datos!$D$24-Datos!$C$24)/(Datos!$E$24-Datos!$C$24),Datos!$C$24+SQRT((Datos!$E$24-Datos!$C$24)*(Datos!$D$24-Datos!$C$24)*R447),Datos!$E$24-SQRT((Datos!$E$24-Datos!$C$24)*(Datos!$E$24-Datos!$D$24)*(1-R447)))</f>
        <v>0.163587626406915</v>
      </c>
      <c r="T447" s="24" t="n">
        <f aca="true">RAND()</f>
        <v>0.602397544508987</v>
      </c>
      <c r="U447" s="26" t="n">
        <f aca="false">IF(T447&lt;=(Datos!$D$25-Datos!$C$25)/(Datos!$E$25-Datos!$C$25),Datos!$C$25+SQRT((Datos!$E$25-Datos!$C$25)*(Datos!$D$25-Datos!$C$25)*T447),Datos!$E$25-SQRT((Datos!$E$25-Datos!$C$25)*(Datos!$E$25-Datos!$D$25)*(1-T447)))</f>
        <v>0.186634046164169</v>
      </c>
      <c r="V447" s="24" t="n">
        <f aca="true">RAND()</f>
        <v>0.0572763848969425</v>
      </c>
      <c r="W447" s="26" t="n">
        <f aca="false">IF(V447&lt;=(Datos!$D$26-Datos!$C$26)/(Datos!$E$26-Datos!$C$26),Datos!$C$26+SQRT((Datos!$E$26-Datos!$C$26)*(Datos!$D$26-Datos!$C$26)*V447),Datos!$E$26-SQRT((Datos!$E$26-Datos!$C$26)*(Datos!$E$26-Datos!$D$26)*(1-V447)))</f>
        <v>0.188954716012008</v>
      </c>
      <c r="X447" s="24" t="n">
        <f aca="true">RAND()</f>
        <v>0.744088744007122</v>
      </c>
      <c r="Y447" s="26" t="n">
        <f aca="false">IF(X447&lt;=(Datos!$D$27-Datos!$C$27)/(Datos!$E$27-Datos!$C$27),Datos!$C$27+SQRT((Datos!$E$27-Datos!$C$27)*(Datos!$D$27-Datos!$C$27)*X447),Datos!$E$27-SQRT((Datos!$E$27-Datos!$C$27)*(Datos!$E$27-Datos!$D$27)*(1-X447)))</f>
        <v>0.242825804886164</v>
      </c>
      <c r="Z447" s="24" t="n">
        <f aca="false">(1+Q447)</f>
        <v>1.16066196178119</v>
      </c>
      <c r="AA447" s="24" t="n">
        <f aca="false">Z447*(1+S447)</f>
        <v>1.35053189716977</v>
      </c>
      <c r="AB447" s="24" t="n">
        <f aca="false">AA447*(1+U447)</f>
        <v>1.60258712961233</v>
      </c>
      <c r="AC447" s="24" t="n">
        <f aca="false">AB447*(1+W447)</f>
        <v>1.90540352557273</v>
      </c>
      <c r="AD447" s="24" t="n">
        <f aca="false">AC447*(1+Y447)</f>
        <v>2.36808467030286</v>
      </c>
      <c r="AE447" s="23" t="n">
        <f aca="false">E447*Q447</f>
        <v>5566.09969297689</v>
      </c>
      <c r="AF447" s="23" t="n">
        <f aca="false">AE447*(1+S447)</f>
        <v>6476.64473009524</v>
      </c>
      <c r="AG447" s="23" t="n">
        <f aca="false">AF447*(1+U447)</f>
        <v>7685.40714164075</v>
      </c>
      <c r="AH447" s="23" t="n">
        <f aca="false">AG447*(1+W447)</f>
        <v>9137.60106552614</v>
      </c>
      <c r="AI447" s="23" t="n">
        <f aca="false">AH447*(1+Y447)</f>
        <v>11356.4463989912</v>
      </c>
      <c r="AJ447" s="25" t="n">
        <f aca="false">G447*Z447</f>
        <v>43306.2983299309</v>
      </c>
      <c r="AK447" s="25" t="n">
        <f aca="false">I447*AA447</f>
        <v>53992.933387388</v>
      </c>
      <c r="AL447" s="25" t="n">
        <f aca="false">K447*AB447</f>
        <v>67907.5865772089</v>
      </c>
      <c r="AM447" s="25" t="n">
        <f aca="false">M447*AC447</f>
        <v>67040.0518504202</v>
      </c>
      <c r="AN447" s="25" t="n">
        <f aca="false">O447*AD447</f>
        <v>82214.5576314252</v>
      </c>
      <c r="AO447" s="25" t="n">
        <f aca="false">C447/Datos!$D$8</f>
        <v>17420.4245352662</v>
      </c>
      <c r="AP447" s="25" t="n">
        <f aca="false">AJ447-AO447</f>
        <v>25885.8737946647</v>
      </c>
      <c r="AQ447" s="25" t="n">
        <f aca="false">AK447-AO447</f>
        <v>36572.5088521218</v>
      </c>
      <c r="AR447" s="25" t="n">
        <f aca="false">AL447-AO447</f>
        <v>50487.1620419427</v>
      </c>
      <c r="AS447" s="25" t="n">
        <f aca="false">AM447-AO447</f>
        <v>49619.627315154</v>
      </c>
      <c r="AT447" s="25" t="n">
        <f aca="false">AN447-AO447</f>
        <v>64794.133096159</v>
      </c>
      <c r="AU447" s="25" t="n">
        <f aca="false">AP447*Datos!$D$6</f>
        <v>12942.9368973324</v>
      </c>
      <c r="AV447" s="25" t="n">
        <f aca="false">AQ447*Datos!$D$6</f>
        <v>18286.2544260609</v>
      </c>
      <c r="AW447" s="25" t="n">
        <f aca="false">AR447*Datos!$D$6</f>
        <v>25243.5810209714</v>
      </c>
      <c r="AX447" s="25" t="n">
        <f aca="false">AS447*Datos!$D$6</f>
        <v>24809.813657577</v>
      </c>
      <c r="AY447" s="25" t="n">
        <f aca="false">AT447*Datos!$D$6</f>
        <v>32397.0665480795</v>
      </c>
      <c r="AZ447" s="25" t="n">
        <f aca="false">AJ447-AU447-AE447</f>
        <v>24797.2617396217</v>
      </c>
      <c r="BA447" s="25" t="n">
        <f aca="false">AK447-AV447-AF447</f>
        <v>29230.0342312319</v>
      </c>
      <c r="BB447" s="25" t="n">
        <f aca="false">AL447-AW447-AG447</f>
        <v>34978.5984145968</v>
      </c>
      <c r="BC447" s="25" t="n">
        <f aca="false">AM447-AX447-AH447</f>
        <v>33092.6371273171</v>
      </c>
      <c r="BD447" s="25" t="n">
        <f aca="false">AN447-AY447-AI447</f>
        <v>38461.0446843545</v>
      </c>
      <c r="BE447" s="25" t="n">
        <f aca="false">AZ447/Z447</f>
        <v>21364.7578331653</v>
      </c>
      <c r="BF447" s="25" t="n">
        <f aca="false">BA447/AA447</f>
        <v>21643.3497738836</v>
      </c>
      <c r="BG447" s="25" t="n">
        <f aca="false">BB447/AB447</f>
        <v>21826.3317908077</v>
      </c>
      <c r="BH447" s="25" t="n">
        <f aca="false">BC447/AC447</f>
        <v>17367.7841376776</v>
      </c>
      <c r="BI447" s="25" t="n">
        <f aca="false">BD447/AD447</f>
        <v>16241.4144927663</v>
      </c>
      <c r="BJ447" s="25" t="n">
        <f aca="false">E447*AD447</f>
        <v>82041.7926569813</v>
      </c>
      <c r="BK447" s="25" t="n">
        <f aca="false">0.2*C447*AD447</f>
        <v>41253.0402921317</v>
      </c>
      <c r="BL447" s="25" t="n">
        <f aca="false">BJ447+BK447</f>
        <v>123294.832949113</v>
      </c>
      <c r="BM447" s="25" t="n">
        <f aca="false">BK447*Datos!$D$6</f>
        <v>20626.5201460658</v>
      </c>
      <c r="BN447" s="25" t="n">
        <f aca="false">BL447-BM447</f>
        <v>102668.312803047</v>
      </c>
      <c r="BO447" s="25" t="n">
        <f aca="false">BN447/AD447</f>
        <v>43355.0008116546</v>
      </c>
      <c r="BP447" s="25" t="n">
        <f aca="false">-(C447+E447)</f>
        <v>-121746.911220352</v>
      </c>
      <c r="BQ447" s="25" t="n">
        <f aca="false">BE447</f>
        <v>21364.7578331653</v>
      </c>
      <c r="BR447" s="25" t="n">
        <f aca="false">BF447</f>
        <v>21643.3497738836</v>
      </c>
      <c r="BS447" s="25" t="n">
        <f aca="false">BG447</f>
        <v>21826.3317908077</v>
      </c>
      <c r="BT447" s="25" t="n">
        <f aca="false">BH447</f>
        <v>17367.7841376776</v>
      </c>
      <c r="BU447" s="25" t="n">
        <f aca="false">BI447+BO447</f>
        <v>59596.4153044208</v>
      </c>
      <c r="BV447" s="27" t="n">
        <f aca="false">IFERROR(IRR(BP447:BU447,0.1),NA())*100</f>
        <v>4.50775906813581</v>
      </c>
    </row>
    <row r="448" customFormat="false" ht="15" hidden="false" customHeight="true" outlineLevel="0" collapsed="false">
      <c r="A448" s="23" t="n">
        <v>447</v>
      </c>
      <c r="B448" s="24" t="n">
        <f aca="true">RAND()</f>
        <v>0.132881459517795</v>
      </c>
      <c r="C448" s="25" t="n">
        <f aca="false">IF(B448&lt;=(Datos!$D$14-Datos!$C$14)/(Datos!$E$14-Datos!$C$14),Datos!$C$14+SQRT((Datos!$E$14-Datos!$C$14)*(Datos!$D$14-Datos!$C$14)*B448),Datos!$E$14-SQRT((Datos!$E$14-Datos!$C$14)*(Datos!$E$14-Datos!$D$14)*(1-B448)))</f>
        <v>67290.5818565542</v>
      </c>
      <c r="D448" s="24" t="n">
        <f aca="true">RAND()</f>
        <v>0.345237871437762</v>
      </c>
      <c r="E448" s="25" t="n">
        <f aca="false">IF(D448&lt;=(Datos!$D$15-Datos!$C$15)/(Datos!$E$15-Datos!$C$15),Datos!$C$15+SQRT((Datos!$E$15-Datos!$C$15)*(Datos!$D$15-Datos!$C$15)*D448),Datos!$E$15-SQRT((Datos!$E$15-Datos!$C$15)*(Datos!$E$15-Datos!$D$15)*(1-D448)))</f>
        <v>30089.6862166561</v>
      </c>
      <c r="F448" s="24" t="n">
        <f aca="true">RAND()</f>
        <v>0.770638156090181</v>
      </c>
      <c r="G448" s="25" t="n">
        <f aca="false">IF(F448&lt;=(Datos!$D$19-Datos!$C$19)/(Datos!$E$19-Datos!$C$19),Datos!$C$19+SQRT((Datos!$E$19-Datos!$C$19)*(Datos!$D$19-Datos!$C$19)*F448),Datos!$E$19-SQRT((Datos!$E$19-Datos!$C$19)*(Datos!$E$19-Datos!$D$19)*(1-F448)))</f>
        <v>40852.4539432049</v>
      </c>
      <c r="H448" s="24" t="n">
        <f aca="true">RAND()</f>
        <v>0.0385288212449308</v>
      </c>
      <c r="I448" s="25" t="n">
        <f aca="false">IF(H448&lt;=(Datos!$D$19-Datos!$C$19)/(Datos!$E$19-Datos!$C$19),Datos!$C$19+SQRT((Datos!$E$19-Datos!$C$19)*(Datos!$D$19-Datos!$C$19)*H448),Datos!$E$19-SQRT((Datos!$E$19-Datos!$C$19)*(Datos!$E$19-Datos!$D$19)*(1-H448)))</f>
        <v>32404.0222933117</v>
      </c>
      <c r="J448" s="24" t="n">
        <f aca="true">RAND()</f>
        <v>0.278238339604609</v>
      </c>
      <c r="K448" s="25" t="n">
        <f aca="false">IF(J448&lt;=(Datos!$D$19-Datos!$C$19)/(Datos!$E$19-Datos!$C$19),Datos!$C$19+SQRT((Datos!$E$19-Datos!$C$19)*(Datos!$D$19-Datos!$C$19)*J448),Datos!$E$19-SQRT((Datos!$E$19-Datos!$C$19)*(Datos!$E$19-Datos!$D$19)*(1-J448)))</f>
        <v>36460.3212722504</v>
      </c>
      <c r="L448" s="24" t="n">
        <f aca="true">RAND()</f>
        <v>0.294944352280874</v>
      </c>
      <c r="M448" s="25" t="n">
        <f aca="false">IF(L448&lt;=(Datos!$D$19-Datos!$C$19)/(Datos!$E$19-Datos!$C$19),Datos!$C$19+SQRT((Datos!$E$19-Datos!$C$19)*(Datos!$D$19-Datos!$C$19)*L448),Datos!$E$19-SQRT((Datos!$E$19-Datos!$C$19)*(Datos!$E$19-Datos!$D$19)*(1-L448)))</f>
        <v>36651.4399074284</v>
      </c>
      <c r="N448" s="24" t="n">
        <f aca="true">RAND()</f>
        <v>0.939694293182439</v>
      </c>
      <c r="O448" s="25" t="n">
        <f aca="false">IF(N448&lt;=(Datos!$D$19-Datos!$C$19)/(Datos!$E$19-Datos!$C$19),Datos!$C$19+SQRT((Datos!$E$19-Datos!$C$19)*(Datos!$D$19-Datos!$C$19)*N448),Datos!$E$19-SQRT((Datos!$E$19-Datos!$C$19)*(Datos!$E$19-Datos!$D$19)*(1-N448)))</f>
        <v>42873.2823385985</v>
      </c>
      <c r="P448" s="24" t="n">
        <f aca="true">RAND()</f>
        <v>0.00591404291207835</v>
      </c>
      <c r="Q448" s="26" t="n">
        <f aca="false">IF(P448&lt;=(Datos!$D$23-Datos!$C$23)/(Datos!$E$23-Datos!$C$23),Datos!$C$23+SQRT((Datos!$E$23-Datos!$C$23)*(Datos!$D$23-Datos!$C$23)*P448),Datos!$E$23-SQRT((Datos!$E$23-Datos!$C$23)*(Datos!$E$23-Datos!$D$23)*(1-P448)))</f>
        <v>0.123262710106911</v>
      </c>
      <c r="R448" s="24" t="n">
        <f aca="true">RAND()</f>
        <v>0.853581553560614</v>
      </c>
      <c r="S448" s="26" t="n">
        <f aca="false">IF(R448&lt;=(Datos!$D$24-Datos!$C$24)/(Datos!$E$24-Datos!$C$24),Datos!$C$24+SQRT((Datos!$E$24-Datos!$C$24)*(Datos!$D$24-Datos!$C$24)*R448),Datos!$E$24-SQRT((Datos!$E$24-Datos!$C$24)*(Datos!$E$24-Datos!$D$24)*(1-R448)))</f>
        <v>0.163765678222023</v>
      </c>
      <c r="T448" s="24" t="n">
        <f aca="true">RAND()</f>
        <v>0.368044814834032</v>
      </c>
      <c r="U448" s="26" t="n">
        <f aca="false">IF(T448&lt;=(Datos!$D$25-Datos!$C$25)/(Datos!$E$25-Datos!$C$25),Datos!$C$25+SQRT((Datos!$E$25-Datos!$C$25)*(Datos!$D$25-Datos!$C$25)*T448),Datos!$E$25-SQRT((Datos!$E$25-Datos!$C$25)*(Datos!$E$25-Datos!$D$25)*(1-T448)))</f>
        <v>0.177800973205114</v>
      </c>
      <c r="V448" s="24" t="n">
        <f aca="true">RAND()</f>
        <v>0.444442962777299</v>
      </c>
      <c r="W448" s="26" t="n">
        <f aca="false">IF(V448&lt;=(Datos!$D$26-Datos!$C$26)/(Datos!$E$26-Datos!$C$26),Datos!$C$26+SQRT((Datos!$E$26-Datos!$C$26)*(Datos!$D$26-Datos!$C$26)*V448),Datos!$E$26-SQRT((Datos!$E$26-Datos!$C$26)*(Datos!$E$26-Datos!$D$26)*(1-V448)))</f>
        <v>0.205904086013787</v>
      </c>
      <c r="X448" s="24" t="n">
        <f aca="true">RAND()</f>
        <v>0.843258693215697</v>
      </c>
      <c r="Y448" s="26" t="n">
        <f aca="false">IF(X448&lt;=(Datos!$D$27-Datos!$C$27)/(Datos!$E$27-Datos!$C$27),Datos!$C$27+SQRT((Datos!$E$27-Datos!$C$27)*(Datos!$D$27-Datos!$C$27)*X448),Datos!$E$27-SQRT((Datos!$E$27-Datos!$C$27)*(Datos!$E$27-Datos!$D$27)*(1-X448)))</f>
        <v>0.250906992994274</v>
      </c>
      <c r="Z448" s="24" t="n">
        <f aca="false">(1+Q448)</f>
        <v>1.12326271010691</v>
      </c>
      <c r="AA448" s="24" t="n">
        <f aca="false">Z448*(1+S448)</f>
        <v>1.30721458964908</v>
      </c>
      <c r="AB448" s="24" t="n">
        <f aca="false">AA448*(1+U448)</f>
        <v>1.53963861587661</v>
      </c>
      <c r="AC448" s="24" t="n">
        <f aca="false">AB448*(1+W448)</f>
        <v>1.85665649787021</v>
      </c>
      <c r="AD448" s="24" t="n">
        <f aca="false">AC448*(1+Y448)</f>
        <v>2.32250459677411</v>
      </c>
      <c r="AE448" s="23" t="n">
        <f aca="false">E448*Q448</f>
        <v>3708.93626933161</v>
      </c>
      <c r="AF448" s="23" t="n">
        <f aca="false">AE448*(1+S448)</f>
        <v>4316.33273296096</v>
      </c>
      <c r="AG448" s="23" t="n">
        <f aca="false">AF448*(1+U448)</f>
        <v>5083.78089355851</v>
      </c>
      <c r="AH448" s="23" t="n">
        <f aca="false">AG448*(1+W448)</f>
        <v>6130.55215194103</v>
      </c>
      <c r="AI448" s="23" t="n">
        <f aca="false">AH448*(1+Y448)</f>
        <v>7668.75055777912</v>
      </c>
      <c r="AJ448" s="25" t="n">
        <f aca="false">G448*Z448</f>
        <v>45888.0381307621</v>
      </c>
      <c r="AK448" s="25" t="n">
        <f aca="false">I448*AA448</f>
        <v>42359.010705131</v>
      </c>
      <c r="AL448" s="25" t="n">
        <f aca="false">K448*AB448</f>
        <v>56135.7185780241</v>
      </c>
      <c r="AM448" s="25" t="n">
        <f aca="false">M448*AC448</f>
        <v>68049.1340604266</v>
      </c>
      <c r="AN448" s="25" t="n">
        <f aca="false">O448*AD448</f>
        <v>99573.3953101892</v>
      </c>
      <c r="AO448" s="25" t="n">
        <f aca="false">C448/Datos!$D$8</f>
        <v>13458.1163713108</v>
      </c>
      <c r="AP448" s="25" t="n">
        <f aca="false">AJ448-AO448</f>
        <v>32429.9217594513</v>
      </c>
      <c r="AQ448" s="25" t="n">
        <f aca="false">AK448-AO448</f>
        <v>28900.8943338202</v>
      </c>
      <c r="AR448" s="25" t="n">
        <f aca="false">AL448-AO448</f>
        <v>42677.6022067132</v>
      </c>
      <c r="AS448" s="25" t="n">
        <f aca="false">AM448-AO448</f>
        <v>54591.0176891157</v>
      </c>
      <c r="AT448" s="25" t="n">
        <f aca="false">AN448-AO448</f>
        <v>86115.2789388783</v>
      </c>
      <c r="AU448" s="25" t="n">
        <f aca="false">AP448*Datos!$D$6</f>
        <v>16214.9608797256</v>
      </c>
      <c r="AV448" s="25" t="n">
        <f aca="false">AQ448*Datos!$D$6</f>
        <v>14450.4471669101</v>
      </c>
      <c r="AW448" s="25" t="n">
        <f aca="false">AR448*Datos!$D$6</f>
        <v>21338.8011033566</v>
      </c>
      <c r="AX448" s="25" t="n">
        <f aca="false">AS448*Datos!$D$6</f>
        <v>27295.5088445579</v>
      </c>
      <c r="AY448" s="25" t="n">
        <f aca="false">AT448*Datos!$D$6</f>
        <v>43057.6394694392</v>
      </c>
      <c r="AZ448" s="25" t="n">
        <f aca="false">AJ448-AU448-AE448</f>
        <v>25964.1409817049</v>
      </c>
      <c r="BA448" s="25" t="n">
        <f aca="false">AK448-AV448-AF448</f>
        <v>23592.23080526</v>
      </c>
      <c r="BB448" s="25" t="n">
        <f aca="false">AL448-AW448-AG448</f>
        <v>29713.136581109</v>
      </c>
      <c r="BC448" s="25" t="n">
        <f aca="false">AM448-AX448-AH448</f>
        <v>34623.0730639277</v>
      </c>
      <c r="BD448" s="25" t="n">
        <f aca="false">AN448-AY448-AI448</f>
        <v>48847.0052829709</v>
      </c>
      <c r="BE448" s="25" t="n">
        <f aca="false">AZ448/Z448</f>
        <v>23114.931839261</v>
      </c>
      <c r="BF448" s="25" t="n">
        <f aca="false">BA448/AA448</f>
        <v>18047.7107523665</v>
      </c>
      <c r="BG448" s="25" t="n">
        <f aca="false">BB448/AB448</f>
        <v>19298.7732801126</v>
      </c>
      <c r="BH448" s="25" t="n">
        <f aca="false">BC448/AC448</f>
        <v>18648.0768540891</v>
      </c>
      <c r="BI448" s="25" t="n">
        <f aca="false">BD448/AD448</f>
        <v>21032.0381500291</v>
      </c>
      <c r="BJ448" s="25" t="n">
        <f aca="false">E448*AD448</f>
        <v>69883.4345536743</v>
      </c>
      <c r="BK448" s="25" t="n">
        <f aca="false">0.2*C448*AD448</f>
        <v>31256.5371362903</v>
      </c>
      <c r="BL448" s="25" t="n">
        <f aca="false">BJ448+BK448</f>
        <v>101139.971689965</v>
      </c>
      <c r="BM448" s="25" t="n">
        <f aca="false">BK448*Datos!$D$6</f>
        <v>15628.2685681452</v>
      </c>
      <c r="BN448" s="25" t="n">
        <f aca="false">BL448-BM448</f>
        <v>85511.7031218195</v>
      </c>
      <c r="BO448" s="25" t="n">
        <f aca="false">BN448/AD448</f>
        <v>36818.7444023115</v>
      </c>
      <c r="BP448" s="25" t="n">
        <f aca="false">-(C448+E448)</f>
        <v>-97380.2680732104</v>
      </c>
      <c r="BQ448" s="25" t="n">
        <f aca="false">BE448</f>
        <v>23114.931839261</v>
      </c>
      <c r="BR448" s="25" t="n">
        <f aca="false">BF448</f>
        <v>18047.7107523665</v>
      </c>
      <c r="BS448" s="25" t="n">
        <f aca="false">BG448</f>
        <v>19298.7732801126</v>
      </c>
      <c r="BT448" s="25" t="n">
        <f aca="false">BH448</f>
        <v>18648.0768540891</v>
      </c>
      <c r="BU448" s="25" t="n">
        <f aca="false">BI448+BO448</f>
        <v>57850.7825523406</v>
      </c>
      <c r="BV448" s="27" t="n">
        <f aca="false">IFERROR(IRR(BP448:BU448,0.1),NA())*100</f>
        <v>10.5853309622786</v>
      </c>
    </row>
    <row r="449" customFormat="false" ht="15" hidden="false" customHeight="true" outlineLevel="0" collapsed="false">
      <c r="A449" s="23" t="n">
        <v>448</v>
      </c>
      <c r="B449" s="24" t="n">
        <f aca="true">RAND()</f>
        <v>0.412089312136517</v>
      </c>
      <c r="C449" s="25" t="n">
        <f aca="false">IF(B449&lt;=(Datos!$D$14-Datos!$C$14)/(Datos!$E$14-Datos!$C$14),Datos!$C$14+SQRT((Datos!$E$14-Datos!$C$14)*(Datos!$D$14-Datos!$C$14)*B449),Datos!$E$14-SQRT((Datos!$E$14-Datos!$C$14)*(Datos!$E$14-Datos!$D$14)*(1-B449)))</f>
        <v>73438.8850867254</v>
      </c>
      <c r="D449" s="24" t="n">
        <f aca="true">RAND()</f>
        <v>0.631651098262428</v>
      </c>
      <c r="E449" s="25" t="n">
        <f aca="false">IF(D449&lt;=(Datos!$D$15-Datos!$C$15)/(Datos!$E$15-Datos!$C$15),Datos!$C$15+SQRT((Datos!$E$15-Datos!$C$15)*(Datos!$D$15-Datos!$C$15)*D449),Datos!$E$15-SQRT((Datos!$E$15-Datos!$C$15)*(Datos!$E$15-Datos!$D$15)*(1-D449)))</f>
        <v>32566.808541371</v>
      </c>
      <c r="F449" s="24" t="n">
        <f aca="true">RAND()</f>
        <v>0.210907202450057</v>
      </c>
      <c r="G449" s="25" t="n">
        <f aca="false">IF(F449&lt;=(Datos!$D$19-Datos!$C$19)/(Datos!$E$19-Datos!$C$19),Datos!$C$19+SQRT((Datos!$E$19-Datos!$C$19)*(Datos!$D$19-Datos!$C$19)*F449),Datos!$E$19-SQRT((Datos!$E$19-Datos!$C$19)*(Datos!$E$19-Datos!$D$19)*(1-F449)))</f>
        <v>35624.5960181606</v>
      </c>
      <c r="H449" s="24" t="n">
        <f aca="true">RAND()</f>
        <v>0.344546953278584</v>
      </c>
      <c r="I449" s="25" t="n">
        <f aca="false">IF(H449&lt;=(Datos!$D$19-Datos!$C$19)/(Datos!$E$19-Datos!$C$19),Datos!$C$19+SQRT((Datos!$E$19-Datos!$C$19)*(Datos!$D$19-Datos!$C$19)*H449),Datos!$E$19-SQRT((Datos!$E$19-Datos!$C$19)*(Datos!$E$19-Datos!$D$19)*(1-H449)))</f>
        <v>37189.0223947201</v>
      </c>
      <c r="J449" s="24" t="n">
        <f aca="true">RAND()</f>
        <v>0.0305808010500547</v>
      </c>
      <c r="K449" s="25" t="n">
        <f aca="false">IF(J449&lt;=(Datos!$D$19-Datos!$C$19)/(Datos!$E$19-Datos!$C$19),Datos!$C$19+SQRT((Datos!$E$19-Datos!$C$19)*(Datos!$D$19-Datos!$C$19)*J449),Datos!$E$19-SQRT((Datos!$E$19-Datos!$C$19)*(Datos!$E$19-Datos!$D$19)*(1-J449)))</f>
        <v>32141.7563254274</v>
      </c>
      <c r="L449" s="24" t="n">
        <f aca="true">RAND()</f>
        <v>0.819630740732371</v>
      </c>
      <c r="M449" s="25" t="n">
        <f aca="false">IF(L449&lt;=(Datos!$D$19-Datos!$C$19)/(Datos!$E$19-Datos!$C$19),Datos!$C$19+SQRT((Datos!$E$19-Datos!$C$19)*(Datos!$D$19-Datos!$C$19)*L449),Datos!$E$19-SQRT((Datos!$E$19-Datos!$C$19)*(Datos!$E$19-Datos!$D$19)*(1-L449)))</f>
        <v>41321.9985800612</v>
      </c>
      <c r="N449" s="24" t="n">
        <f aca="true">RAND()</f>
        <v>0.806574774663349</v>
      </c>
      <c r="O449" s="25" t="n">
        <f aca="false">IF(N449&lt;=(Datos!$D$19-Datos!$C$19)/(Datos!$E$19-Datos!$C$19),Datos!$C$19+SQRT((Datos!$E$19-Datos!$C$19)*(Datos!$D$19-Datos!$C$19)*N449),Datos!$E$19-SQRT((Datos!$E$19-Datos!$C$19)*(Datos!$E$19-Datos!$D$19)*(1-N449)))</f>
        <v>41191.2086037368</v>
      </c>
      <c r="P449" s="24" t="n">
        <f aca="true">RAND()</f>
        <v>0.0618001965474696</v>
      </c>
      <c r="Q449" s="26" t="n">
        <f aca="false">IF(P449&lt;=(Datos!$D$23-Datos!$C$23)/(Datos!$E$23-Datos!$C$23),Datos!$C$23+SQRT((Datos!$E$23-Datos!$C$23)*(Datos!$D$23-Datos!$C$23)*P449),Datos!$E$23-SQRT((Datos!$E$23-Datos!$C$23)*(Datos!$E$23-Datos!$D$23)*(1-P449)))</f>
        <v>0.130547054270527</v>
      </c>
      <c r="R449" s="24" t="n">
        <f aca="true">RAND()</f>
        <v>0.0460597418712694</v>
      </c>
      <c r="S449" s="26" t="n">
        <f aca="false">IF(R449&lt;=(Datos!$D$24-Datos!$C$24)/(Datos!$E$24-Datos!$C$24),Datos!$C$24+SQRT((Datos!$E$24-Datos!$C$24)*(Datos!$D$24-Datos!$C$24)*R449),Datos!$E$24-SQRT((Datos!$E$24-Datos!$C$24)*(Datos!$E$24-Datos!$D$24)*(1-R449)))</f>
        <v>0.129105357509087</v>
      </c>
      <c r="T449" s="24" t="n">
        <f aca="true">RAND()</f>
        <v>0.905218969944695</v>
      </c>
      <c r="U449" s="26" t="n">
        <f aca="false">IF(T449&lt;=(Datos!$D$25-Datos!$C$25)/(Datos!$E$25-Datos!$C$25),Datos!$C$25+SQRT((Datos!$E$25-Datos!$C$25)*(Datos!$D$25-Datos!$C$25)*T449),Datos!$E$25-SQRT((Datos!$E$25-Datos!$C$25)*(Datos!$E$25-Datos!$D$25)*(1-T449)))</f>
        <v>0.203709300685518</v>
      </c>
      <c r="V449" s="24" t="n">
        <f aca="true">RAND()</f>
        <v>0.197569553478717</v>
      </c>
      <c r="W449" s="26" t="n">
        <f aca="false">IF(V449&lt;=(Datos!$D$26-Datos!$C$26)/(Datos!$E$26-Datos!$C$26),Datos!$C$26+SQRT((Datos!$E$26-Datos!$C$26)*(Datos!$D$26-Datos!$C$26)*V449),Datos!$E$26-SQRT((Datos!$E$26-Datos!$C$26)*(Datos!$E$26-Datos!$D$26)*(1-V449)))</f>
        <v>0.196631216878816</v>
      </c>
      <c r="X449" s="24" t="n">
        <f aca="true">RAND()</f>
        <v>0.622220750594081</v>
      </c>
      <c r="Y449" s="26" t="n">
        <f aca="false">IF(X449&lt;=(Datos!$D$27-Datos!$C$27)/(Datos!$E$27-Datos!$C$27),Datos!$C$27+SQRT((Datos!$E$27-Datos!$C$27)*(Datos!$D$27-Datos!$C$27)*X449),Datos!$E$27-SQRT((Datos!$E$27-Datos!$C$27)*(Datos!$E$27-Datos!$D$27)*(1-X449)))</f>
        <v>0.234833552865075</v>
      </c>
      <c r="Z449" s="24" t="n">
        <f aca="false">(1+Q449)</f>
        <v>1.13054705427053</v>
      </c>
      <c r="AA449" s="24" t="n">
        <f aca="false">Z449*(1+S449)</f>
        <v>1.27650673589297</v>
      </c>
      <c r="AB449" s="24" t="n">
        <f aca="false">AA449*(1+U449)</f>
        <v>1.53654303038208</v>
      </c>
      <c r="AC449" s="24" t="n">
        <f aca="false">AB449*(1+W449)</f>
        <v>1.83867535623277</v>
      </c>
      <c r="AD449" s="24" t="n">
        <f aca="false">AC449*(1+Y449)</f>
        <v>2.27045802270237</v>
      </c>
      <c r="AE449" s="23" t="n">
        <f aca="false">E449*Q449</f>
        <v>4251.50092206822</v>
      </c>
      <c r="AF449" s="23" t="n">
        <f aca="false">AE449*(1+S449)</f>
        <v>4800.39246856205</v>
      </c>
      <c r="AG449" s="23" t="n">
        <f aca="false">AF449*(1+U449)</f>
        <v>5778.27706134886</v>
      </c>
      <c r="AH449" s="23" t="n">
        <f aca="false">AG449*(1+W449)</f>
        <v>6914.46671138483</v>
      </c>
      <c r="AI449" s="23" t="n">
        <f aca="false">AH449*(1+Y449)</f>
        <v>8538.21549538662</v>
      </c>
      <c r="AJ449" s="25" t="n">
        <f aca="false">G449*Z449</f>
        <v>40275.2820879091</v>
      </c>
      <c r="AK449" s="25" t="n">
        <f aca="false">I449*AA449</f>
        <v>47472.0375881347</v>
      </c>
      <c r="AL449" s="25" t="n">
        <f aca="false">K449*AB449</f>
        <v>49387.1916660745</v>
      </c>
      <c r="AM449" s="25" t="n">
        <f aca="false">M449*AC449</f>
        <v>75977.740459444</v>
      </c>
      <c r="AN449" s="25" t="n">
        <f aca="false">O449*AD449</f>
        <v>93522.910039161</v>
      </c>
      <c r="AO449" s="25" t="n">
        <f aca="false">C449/Datos!$D$8</f>
        <v>14687.7770173451</v>
      </c>
      <c r="AP449" s="25" t="n">
        <f aca="false">AJ449-AO449</f>
        <v>25587.505070564</v>
      </c>
      <c r="AQ449" s="25" t="n">
        <f aca="false">AK449-AO449</f>
        <v>32784.2605707896</v>
      </c>
      <c r="AR449" s="25" t="n">
        <f aca="false">AL449-AO449</f>
        <v>34699.4146487295</v>
      </c>
      <c r="AS449" s="25" t="n">
        <f aca="false">AM449-AO449</f>
        <v>61289.9634420989</v>
      </c>
      <c r="AT449" s="25" t="n">
        <f aca="false">AN449-AO449</f>
        <v>78835.1330218159</v>
      </c>
      <c r="AU449" s="25" t="n">
        <f aca="false">AP449*Datos!$D$6</f>
        <v>12793.752535282</v>
      </c>
      <c r="AV449" s="25" t="n">
        <f aca="false">AQ449*Datos!$D$6</f>
        <v>16392.1302853948</v>
      </c>
      <c r="AW449" s="25" t="n">
        <f aca="false">AR449*Datos!$D$6</f>
        <v>17349.7073243647</v>
      </c>
      <c r="AX449" s="25" t="n">
        <f aca="false">AS449*Datos!$D$6</f>
        <v>30644.9817210494</v>
      </c>
      <c r="AY449" s="25" t="n">
        <f aca="false">AT449*Datos!$D$6</f>
        <v>39417.566510908</v>
      </c>
      <c r="AZ449" s="25" t="n">
        <f aca="false">AJ449-AU449-AE449</f>
        <v>23230.0286305589</v>
      </c>
      <c r="BA449" s="25" t="n">
        <f aca="false">AK449-AV449-AF449</f>
        <v>26279.5148341778</v>
      </c>
      <c r="BB449" s="25" t="n">
        <f aca="false">AL449-AW449-AG449</f>
        <v>26259.207280361</v>
      </c>
      <c r="BC449" s="25" t="n">
        <f aca="false">AM449-AX449-AH449</f>
        <v>38418.2920270097</v>
      </c>
      <c r="BD449" s="25" t="n">
        <f aca="false">AN449-AY449-AI449</f>
        <v>45567.1280328664</v>
      </c>
      <c r="BE449" s="25" t="n">
        <f aca="false">AZ449/Z449</f>
        <v>20547.5999807436</v>
      </c>
      <c r="BF449" s="25" t="n">
        <f aca="false">BA449/AA449</f>
        <v>20587.0553560332</v>
      </c>
      <c r="BG449" s="25" t="n">
        <f aca="false">BB449/AB449</f>
        <v>17089.7962251219</v>
      </c>
      <c r="BH449" s="25" t="n">
        <f aca="false">BC449/AC449</f>
        <v>20894.5488374436</v>
      </c>
      <c r="BI449" s="25" t="n">
        <f aca="false">BD449/AD449</f>
        <v>20069.5752034345</v>
      </c>
      <c r="BJ449" s="25" t="n">
        <f aca="false">E449*AD449</f>
        <v>73941.5717265677</v>
      </c>
      <c r="BK449" s="25" t="n">
        <f aca="false">0.2*C449*AD449</f>
        <v>33347.9811646946</v>
      </c>
      <c r="BL449" s="25" t="n">
        <f aca="false">BJ449+BK449</f>
        <v>107289.552891262</v>
      </c>
      <c r="BM449" s="25" t="n">
        <f aca="false">BK449*Datos!$D$6</f>
        <v>16673.9905823473</v>
      </c>
      <c r="BN449" s="25" t="n">
        <f aca="false">BL449-BM449</f>
        <v>90615.562308915</v>
      </c>
      <c r="BO449" s="25" t="n">
        <f aca="false">BN449/AD449</f>
        <v>39910.6970500435</v>
      </c>
      <c r="BP449" s="25" t="n">
        <f aca="false">-(C449+E449)</f>
        <v>-106005.693628096</v>
      </c>
      <c r="BQ449" s="25" t="n">
        <f aca="false">BE449</f>
        <v>20547.5999807436</v>
      </c>
      <c r="BR449" s="25" t="n">
        <f aca="false">BF449</f>
        <v>20587.0553560332</v>
      </c>
      <c r="BS449" s="25" t="n">
        <f aca="false">BG449</f>
        <v>17089.7962251219</v>
      </c>
      <c r="BT449" s="25" t="n">
        <f aca="false">BH449</f>
        <v>20894.5488374436</v>
      </c>
      <c r="BU449" s="25" t="n">
        <f aca="false">BI449+BO449</f>
        <v>59980.272253478</v>
      </c>
      <c r="BV449" s="27" t="n">
        <f aca="false">IFERROR(IRR(BP449:BU449,0.1),NA())*100</f>
        <v>8.12498944513958</v>
      </c>
    </row>
    <row r="450" customFormat="false" ht="15" hidden="false" customHeight="true" outlineLevel="0" collapsed="false">
      <c r="A450" s="23" t="n">
        <v>449</v>
      </c>
      <c r="B450" s="24" t="n">
        <f aca="true">RAND()</f>
        <v>0.362783413249214</v>
      </c>
      <c r="C450" s="25" t="n">
        <f aca="false">IF(B450&lt;=(Datos!$D$14-Datos!$C$14)/(Datos!$E$14-Datos!$C$14),Datos!$C$14+SQRT((Datos!$E$14-Datos!$C$14)*(Datos!$D$14-Datos!$C$14)*B450),Datos!$E$14-SQRT((Datos!$E$14-Datos!$C$14)*(Datos!$E$14-Datos!$D$14)*(1-B450)))</f>
        <v>72347.5154081782</v>
      </c>
      <c r="D450" s="24" t="n">
        <f aca="true">RAND()</f>
        <v>0.286599655018862</v>
      </c>
      <c r="E450" s="25" t="n">
        <f aca="false">IF(D450&lt;=(Datos!$D$15-Datos!$C$15)/(Datos!$E$15-Datos!$C$15),Datos!$C$15+SQRT((Datos!$E$15-Datos!$C$15)*(Datos!$D$15-Datos!$C$15)*D450),Datos!$E$15-SQRT((Datos!$E$15-Datos!$C$15)*(Datos!$E$15-Datos!$D$15)*(1-D450)))</f>
        <v>29636.2672621857</v>
      </c>
      <c r="F450" s="24" t="n">
        <f aca="true">RAND()</f>
        <v>0.588942494287249</v>
      </c>
      <c r="G450" s="25" t="n">
        <f aca="false">IF(F450&lt;=(Datos!$D$19-Datos!$C$19)/(Datos!$E$19-Datos!$C$19),Datos!$C$19+SQRT((Datos!$E$19-Datos!$C$19)*(Datos!$D$19-Datos!$C$19)*F450),Datos!$E$19-SQRT((Datos!$E$19-Datos!$C$19)*(Datos!$E$19-Datos!$D$19)*(1-F450)))</f>
        <v>39399.009210714</v>
      </c>
      <c r="H450" s="24" t="n">
        <f aca="true">RAND()</f>
        <v>0.805195027111375</v>
      </c>
      <c r="I450" s="25" t="n">
        <f aca="false">IF(H450&lt;=(Datos!$D$19-Datos!$C$19)/(Datos!$E$19-Datos!$C$19),Datos!$C$19+SQRT((Datos!$E$19-Datos!$C$19)*(Datos!$D$19-Datos!$C$19)*H450),Datos!$E$19-SQRT((Datos!$E$19-Datos!$C$19)*(Datos!$E$19-Datos!$D$19)*(1-H450)))</f>
        <v>41177.6482413772</v>
      </c>
      <c r="J450" s="24" t="n">
        <f aca="true">RAND()</f>
        <v>0.913627382594172</v>
      </c>
      <c r="K450" s="25" t="n">
        <f aca="false">IF(J450&lt;=(Datos!$D$19-Datos!$C$19)/(Datos!$E$19-Datos!$C$19),Datos!$C$19+SQRT((Datos!$E$19-Datos!$C$19)*(Datos!$D$19-Datos!$C$19)*J450),Datos!$E$19-SQRT((Datos!$E$19-Datos!$C$19)*(Datos!$E$19-Datos!$D$19)*(1-J450)))</f>
        <v>42454.8190034033</v>
      </c>
      <c r="L450" s="24" t="n">
        <f aca="true">RAND()</f>
        <v>0.57104559947815</v>
      </c>
      <c r="M450" s="25" t="n">
        <f aca="false">IF(L450&lt;=(Datos!$D$19-Datos!$C$19)/(Datos!$E$19-Datos!$C$19),Datos!$C$19+SQRT((Datos!$E$19-Datos!$C$19)*(Datos!$D$19-Datos!$C$19)*L450),Datos!$E$19-SQRT((Datos!$E$19-Datos!$C$19)*(Datos!$E$19-Datos!$D$19)*(1-L450)))</f>
        <v>39255.098050357</v>
      </c>
      <c r="N450" s="24" t="n">
        <f aca="true">RAND()</f>
        <v>0.393104388150408</v>
      </c>
      <c r="O450" s="25" t="n">
        <f aca="false">IF(N450&lt;=(Datos!$D$19-Datos!$C$19)/(Datos!$E$19-Datos!$C$19),Datos!$C$19+SQRT((Datos!$E$19-Datos!$C$19)*(Datos!$D$19-Datos!$C$19)*N450),Datos!$E$19-SQRT((Datos!$E$19-Datos!$C$19)*(Datos!$E$19-Datos!$D$19)*(1-N450)))</f>
        <v>37678.9099631758</v>
      </c>
      <c r="P450" s="24" t="n">
        <f aca="true">RAND()</f>
        <v>0.511060908953666</v>
      </c>
      <c r="Q450" s="26" t="n">
        <f aca="false">IF(P450&lt;=(Datos!$D$23-Datos!$C$23)/(Datos!$E$23-Datos!$C$23),Datos!$C$23+SQRT((Datos!$E$23-Datos!$C$23)*(Datos!$D$23-Datos!$C$23)*P450),Datos!$E$23-SQRT((Datos!$E$23-Datos!$C$23)*(Datos!$E$23-Datos!$D$23)*(1-P450)))</f>
        <v>0.150333683007771</v>
      </c>
      <c r="R450" s="24" t="n">
        <f aca="true">RAND()</f>
        <v>0.901531462661791</v>
      </c>
      <c r="S450" s="26" t="n">
        <f aca="false">IF(R450&lt;=(Datos!$D$24-Datos!$C$24)/(Datos!$E$24-Datos!$C$24),Datos!$C$24+SQRT((Datos!$E$24-Datos!$C$24)*(Datos!$D$24-Datos!$C$24)*R450),Datos!$E$24-SQRT((Datos!$E$24-Datos!$C$24)*(Datos!$E$24-Datos!$D$24)*(1-R450)))</f>
        <v>0.166686722146339</v>
      </c>
      <c r="T450" s="24" t="n">
        <f aca="true">RAND()</f>
        <v>0.611158558791863</v>
      </c>
      <c r="U450" s="26" t="n">
        <f aca="false">IF(T450&lt;=(Datos!$D$25-Datos!$C$25)/(Datos!$E$25-Datos!$C$25),Datos!$C$25+SQRT((Datos!$E$25-Datos!$C$25)*(Datos!$D$25-Datos!$C$25)*T450),Datos!$E$25-SQRT((Datos!$E$25-Datos!$C$25)*(Datos!$E$25-Datos!$D$25)*(1-T450)))</f>
        <v>0.187003696640642</v>
      </c>
      <c r="V450" s="24" t="n">
        <f aca="true">RAND()</f>
        <v>0.779384799458744</v>
      </c>
      <c r="W450" s="26" t="n">
        <f aca="false">IF(V450&lt;=(Datos!$D$26-Datos!$C$26)/(Datos!$E$26-Datos!$C$26),Datos!$C$26+SQRT((Datos!$E$26-Datos!$C$26)*(Datos!$D$26-Datos!$C$26)*V450),Datos!$E$26-SQRT((Datos!$E$26-Datos!$C$26)*(Datos!$E$26-Datos!$D$26)*(1-V450)))</f>
        <v>0.222212355229448</v>
      </c>
      <c r="X450" s="24" t="n">
        <f aca="true">RAND()</f>
        <v>0.843472461031647</v>
      </c>
      <c r="Y450" s="26" t="n">
        <f aca="false">IF(X450&lt;=(Datos!$D$27-Datos!$C$27)/(Datos!$E$27-Datos!$C$27),Datos!$C$27+SQRT((Datos!$E$27-Datos!$C$27)*(Datos!$D$27-Datos!$C$27)*X450),Datos!$E$27-SQRT((Datos!$E$27-Datos!$C$27)*(Datos!$E$27-Datos!$D$27)*(1-X450)))</f>
        <v>0.250926838657808</v>
      </c>
      <c r="Z450" s="24" t="n">
        <f aca="false">(1+Q450)</f>
        <v>1.15033368300777</v>
      </c>
      <c r="AA450" s="24" t="n">
        <f aca="false">Z450*(1+S450)</f>
        <v>1.34207903400286</v>
      </c>
      <c r="AB450" s="24" t="n">
        <f aca="false">AA450*(1+U450)</f>
        <v>1.5930527745453</v>
      </c>
      <c r="AC450" s="24" t="n">
        <f aca="false">AB450*(1+W450)</f>
        <v>1.94704878358182</v>
      </c>
      <c r="AD450" s="24" t="n">
        <f aca="false">AC450*(1+Y450)</f>
        <v>2.43561557955853</v>
      </c>
      <c r="AE450" s="23" t="n">
        <f aca="false">E450*Q450</f>
        <v>4455.32920812701</v>
      </c>
      <c r="AF450" s="23" t="n">
        <f aca="false">AE450*(1+S450)</f>
        <v>5197.97342991255</v>
      </c>
      <c r="AG450" s="23" t="n">
        <f aca="false">AF450*(1+U450)</f>
        <v>6170.01367634603</v>
      </c>
      <c r="AH450" s="23" t="n">
        <f aca="false">AG450*(1+W450)</f>
        <v>7541.06694716478</v>
      </c>
      <c r="AI450" s="23" t="n">
        <f aca="false">AH450*(1+Y450)</f>
        <v>9433.32303632373</v>
      </c>
      <c r="AJ450" s="25" t="n">
        <f aca="false">G450*Z450</f>
        <v>45322.0073722178</v>
      </c>
      <c r="AK450" s="25" t="n">
        <f aca="false">I450*AA450</f>
        <v>55263.6583742972</v>
      </c>
      <c r="AL450" s="25" t="n">
        <f aca="false">K450*AB450</f>
        <v>67632.7672061901</v>
      </c>
      <c r="AM450" s="25" t="n">
        <f aca="false">M450*AC450</f>
        <v>76431.5909083326</v>
      </c>
      <c r="AN450" s="25" t="n">
        <f aca="false">O450*AD450</f>
        <v>91771.3401270943</v>
      </c>
      <c r="AO450" s="25" t="n">
        <f aca="false">C450/Datos!$D$8</f>
        <v>14469.5030816356</v>
      </c>
      <c r="AP450" s="25" t="n">
        <f aca="false">AJ450-AO450</f>
        <v>30852.5042905821</v>
      </c>
      <c r="AQ450" s="25" t="n">
        <f aca="false">AK450-AO450</f>
        <v>40794.1552926615</v>
      </c>
      <c r="AR450" s="25" t="n">
        <f aca="false">AL450-AO450</f>
        <v>53163.2641245545</v>
      </c>
      <c r="AS450" s="25" t="n">
        <f aca="false">AM450-AO450</f>
        <v>61962.087826697</v>
      </c>
      <c r="AT450" s="25" t="n">
        <f aca="false">AN450-AO450</f>
        <v>77301.8370454587</v>
      </c>
      <c r="AU450" s="25" t="n">
        <f aca="false">AP450*Datos!$D$6</f>
        <v>15426.2521452911</v>
      </c>
      <c r="AV450" s="25" t="n">
        <f aca="false">AQ450*Datos!$D$6</f>
        <v>20397.0776463308</v>
      </c>
      <c r="AW450" s="25" t="n">
        <f aca="false">AR450*Datos!$D$6</f>
        <v>26581.6320622772</v>
      </c>
      <c r="AX450" s="25" t="n">
        <f aca="false">AS450*Datos!$D$6</f>
        <v>30981.0439133485</v>
      </c>
      <c r="AY450" s="25" t="n">
        <f aca="false">AT450*Datos!$D$6</f>
        <v>38650.9185227294</v>
      </c>
      <c r="AZ450" s="25" t="n">
        <f aca="false">AJ450-AU450-AE450</f>
        <v>25440.4260187997</v>
      </c>
      <c r="BA450" s="25" t="n">
        <f aca="false">AK450-AV450-AF450</f>
        <v>29668.6072980539</v>
      </c>
      <c r="BB450" s="25" t="n">
        <f aca="false">AL450-AW450-AG450</f>
        <v>34881.1214675668</v>
      </c>
      <c r="BC450" s="25" t="n">
        <f aca="false">AM450-AX450-AH450</f>
        <v>37909.4800478193</v>
      </c>
      <c r="BD450" s="25" t="n">
        <f aca="false">AN450-AY450-AI450</f>
        <v>43687.0985680413</v>
      </c>
      <c r="BE450" s="25" t="n">
        <f aca="false">AZ450/Z450</f>
        <v>22115.6925113075</v>
      </c>
      <c r="BF450" s="25" t="n">
        <f aca="false">BA450/AA450</f>
        <v>22106.4531569089</v>
      </c>
      <c r="BG450" s="25" t="n">
        <f aca="false">BB450/AB450</f>
        <v>21895.772710683</v>
      </c>
      <c r="BH450" s="25" t="n">
        <f aca="false">BC450/AC450</f>
        <v>19470.2261019267</v>
      </c>
      <c r="BI450" s="25" t="n">
        <f aca="false">BD450/AD450</f>
        <v>17936.7790774108</v>
      </c>
      <c r="BJ450" s="25" t="n">
        <f aca="false">E450*AD450</f>
        <v>72182.55426374</v>
      </c>
      <c r="BK450" s="25" t="n">
        <f aca="false">0.2*C450*AD450</f>
        <v>35242.147134102</v>
      </c>
      <c r="BL450" s="25" t="n">
        <f aca="false">BJ450+BK450</f>
        <v>107424.701397842</v>
      </c>
      <c r="BM450" s="25" t="n">
        <f aca="false">BK450*Datos!$D$6</f>
        <v>17621.073567051</v>
      </c>
      <c r="BN450" s="25" t="n">
        <f aca="false">BL450-BM450</f>
        <v>89803.627830791</v>
      </c>
      <c r="BO450" s="25" t="n">
        <f aca="false">BN450/AD450</f>
        <v>36871.0188030035</v>
      </c>
      <c r="BP450" s="25" t="n">
        <f aca="false">-(C450+E450)</f>
        <v>-101983.782670364</v>
      </c>
      <c r="BQ450" s="25" t="n">
        <f aca="false">BE450</f>
        <v>22115.6925113075</v>
      </c>
      <c r="BR450" s="25" t="n">
        <f aca="false">BF450</f>
        <v>22106.4531569089</v>
      </c>
      <c r="BS450" s="25" t="n">
        <f aca="false">BG450</f>
        <v>21895.772710683</v>
      </c>
      <c r="BT450" s="25" t="n">
        <f aca="false">BH450</f>
        <v>19470.2261019267</v>
      </c>
      <c r="BU450" s="25" t="n">
        <f aca="false">BI450+BO450</f>
        <v>54807.7978804143</v>
      </c>
      <c r="BV450" s="27" t="n">
        <f aca="false">IFERROR(IRR(BP450:BU450,0.1),NA())*100</f>
        <v>10.0573752979298</v>
      </c>
    </row>
    <row r="451" customFormat="false" ht="15" hidden="false" customHeight="true" outlineLevel="0" collapsed="false">
      <c r="A451" s="23" t="n">
        <v>450</v>
      </c>
      <c r="B451" s="24" t="n">
        <f aca="true">RAND()</f>
        <v>0.471153633987808</v>
      </c>
      <c r="C451" s="25" t="n">
        <f aca="false">IF(B451&lt;=(Datos!$D$14-Datos!$C$14)/(Datos!$E$14-Datos!$C$14),Datos!$C$14+SQRT((Datos!$E$14-Datos!$C$14)*(Datos!$D$14-Datos!$C$14)*B451),Datos!$E$14-SQRT((Datos!$E$14-Datos!$C$14)*(Datos!$E$14-Datos!$D$14)*(1-B451)))</f>
        <v>74808.4212639495</v>
      </c>
      <c r="D451" s="24" t="n">
        <f aca="true">RAND()</f>
        <v>0.932092817361445</v>
      </c>
      <c r="E451" s="25" t="n">
        <f aca="false">IF(D451&lt;=(Datos!$D$15-Datos!$C$15)/(Datos!$E$15-Datos!$C$15),Datos!$C$15+SQRT((Datos!$E$15-Datos!$C$15)*(Datos!$D$15-Datos!$C$15)*D451),Datos!$E$15-SQRT((Datos!$E$15-Datos!$C$15)*(Datos!$E$15-Datos!$D$15)*(1-D451)))</f>
        <v>36808.4365280034</v>
      </c>
      <c r="F451" s="24" t="n">
        <f aca="true">RAND()</f>
        <v>0.753821189371437</v>
      </c>
      <c r="G451" s="25" t="n">
        <f aca="false">IF(F451&lt;=(Datos!$D$19-Datos!$C$19)/(Datos!$E$19-Datos!$C$19),Datos!$C$19+SQRT((Datos!$E$19-Datos!$C$19)*(Datos!$D$19-Datos!$C$19)*F451),Datos!$E$19-SQRT((Datos!$E$19-Datos!$C$19)*(Datos!$E$19-Datos!$D$19)*(1-F451)))</f>
        <v>40703.092880089</v>
      </c>
      <c r="H451" s="24" t="n">
        <f aca="true">RAND()</f>
        <v>0.262700705864431</v>
      </c>
      <c r="I451" s="25" t="n">
        <f aca="false">IF(H451&lt;=(Datos!$D$19-Datos!$C$19)/(Datos!$E$19-Datos!$C$19),Datos!$C$19+SQRT((Datos!$E$19-Datos!$C$19)*(Datos!$D$19-Datos!$C$19)*H451),Datos!$E$19-SQRT((Datos!$E$19-Datos!$C$19)*(Datos!$E$19-Datos!$D$19)*(1-H451)))</f>
        <v>36277.3486345482</v>
      </c>
      <c r="J451" s="24" t="n">
        <f aca="true">RAND()</f>
        <v>0.535163785903276</v>
      </c>
      <c r="K451" s="25" t="n">
        <f aca="false">IF(J451&lt;=(Datos!$D$19-Datos!$C$19)/(Datos!$E$19-Datos!$C$19),Datos!$C$19+SQRT((Datos!$E$19-Datos!$C$19)*(Datos!$D$19-Datos!$C$19)*J451),Datos!$E$19-SQRT((Datos!$E$19-Datos!$C$19)*(Datos!$E$19-Datos!$D$19)*(1-J451)))</f>
        <v>38959.6075743021</v>
      </c>
      <c r="L451" s="24" t="n">
        <f aca="true">RAND()</f>
        <v>0.00244702785668832</v>
      </c>
      <c r="M451" s="25" t="n">
        <f aca="false">IF(L451&lt;=(Datos!$D$19-Datos!$C$19)/(Datos!$E$19-Datos!$C$19),Datos!$C$19+SQRT((Datos!$E$19-Datos!$C$19)*(Datos!$D$19-Datos!$C$19)*L451),Datos!$E$19-SQRT((Datos!$E$19-Datos!$C$19)*(Datos!$E$19-Datos!$D$19)*(1-L451)))</f>
        <v>30605.8499636901</v>
      </c>
      <c r="N451" s="24" t="n">
        <f aca="true">RAND()</f>
        <v>0.397086616773769</v>
      </c>
      <c r="O451" s="25" t="n">
        <f aca="false">IF(N451&lt;=(Datos!$D$19-Datos!$C$19)/(Datos!$E$19-Datos!$C$19),Datos!$C$19+SQRT((Datos!$E$19-Datos!$C$19)*(Datos!$D$19-Datos!$C$19)*N451),Datos!$E$19-SQRT((Datos!$E$19-Datos!$C$19)*(Datos!$E$19-Datos!$D$19)*(1-N451)))</f>
        <v>37717.7064284712</v>
      </c>
      <c r="P451" s="24" t="n">
        <f aca="true">RAND()</f>
        <v>0.325868075846588</v>
      </c>
      <c r="Q451" s="26" t="n">
        <f aca="false">IF(P451&lt;=(Datos!$D$23-Datos!$C$23)/(Datos!$E$23-Datos!$C$23),Datos!$C$23+SQRT((Datos!$E$23-Datos!$C$23)*(Datos!$D$23-Datos!$C$23)*P451),Datos!$E$23-SQRT((Datos!$E$23-Datos!$C$23)*(Datos!$E$23-Datos!$D$23)*(1-P451)))</f>
        <v>0.144219053171498</v>
      </c>
      <c r="R451" s="24" t="n">
        <f aca="true">RAND()</f>
        <v>0.104983230842532</v>
      </c>
      <c r="S451" s="26" t="n">
        <f aca="false">IF(R451&lt;=(Datos!$D$24-Datos!$C$24)/(Datos!$E$24-Datos!$C$24),Datos!$C$24+SQRT((Datos!$E$24-Datos!$C$24)*(Datos!$D$24-Datos!$C$24)*R451),Datos!$E$24-SQRT((Datos!$E$24-Datos!$C$24)*(Datos!$E$24-Datos!$D$24)*(1-R451)))</f>
        <v>0.133746629241984</v>
      </c>
      <c r="T451" s="24" t="n">
        <f aca="true">RAND()</f>
        <v>0.165668914016047</v>
      </c>
      <c r="U451" s="26" t="n">
        <f aca="false">IF(T451&lt;=(Datos!$D$25-Datos!$C$25)/(Datos!$E$25-Datos!$C$25),Datos!$C$25+SQRT((Datos!$E$25-Datos!$C$25)*(Datos!$D$25-Datos!$C$25)*T451),Datos!$E$25-SQRT((Datos!$E$25-Datos!$C$25)*(Datos!$E$25-Datos!$D$25)*(1-T451)))</f>
        <v>0.168652204144114</v>
      </c>
      <c r="V451" s="24" t="n">
        <f aca="true">RAND()</f>
        <v>0.844573886740356</v>
      </c>
      <c r="W451" s="26" t="n">
        <f aca="false">IF(V451&lt;=(Datos!$D$26-Datos!$C$26)/(Datos!$E$26-Datos!$C$26),Datos!$C$26+SQRT((Datos!$E$26-Datos!$C$26)*(Datos!$D$26-Datos!$C$26)*V451),Datos!$E$26-SQRT((Datos!$E$26-Datos!$C$26)*(Datos!$E$26-Datos!$D$26)*(1-V451)))</f>
        <v>0.226676376859314</v>
      </c>
      <c r="X451" s="24" t="n">
        <f aca="true">RAND()</f>
        <v>0.164782131174412</v>
      </c>
      <c r="Y451" s="26" t="n">
        <f aca="false">IF(X451&lt;=(Datos!$D$27-Datos!$C$27)/(Datos!$E$27-Datos!$C$27),Datos!$C$27+SQRT((Datos!$E$27-Datos!$C$27)*(Datos!$D$27-Datos!$C$27)*X451),Datos!$E$27-SQRT((Datos!$E$27-Datos!$C$27)*(Datos!$E$27-Datos!$D$27)*(1-X451)))</f>
        <v>0.211092931379278</v>
      </c>
      <c r="Z451" s="24" t="n">
        <f aca="false">(1+Q451)</f>
        <v>1.1442190531715</v>
      </c>
      <c r="AA451" s="24" t="n">
        <f aca="false">Z451*(1+S451)</f>
        <v>1.29725449464764</v>
      </c>
      <c r="AB451" s="24" t="n">
        <f aca="false">AA451*(1+U451)</f>
        <v>1.51603932450582</v>
      </c>
      <c r="AC451" s="24" t="n">
        <f aca="false">AB451*(1+W451)</f>
        <v>1.85968962576105</v>
      </c>
      <c r="AD451" s="24" t="n">
        <f aca="false">AC451*(1+Y451)</f>
        <v>2.25225696031858</v>
      </c>
      <c r="AE451" s="23" t="n">
        <f aca="false">E451*Q451</f>
        <v>5308.47786479184</v>
      </c>
      <c r="AF451" s="23" t="n">
        <f aca="false">AE451*(1+S451)</f>
        <v>6018.46888561342</v>
      </c>
      <c r="AG451" s="23" t="n">
        <f aca="false">AF451*(1+U451)</f>
        <v>7033.4969287449</v>
      </c>
      <c r="AH451" s="23" t="n">
        <f aca="false">AG451*(1+W451)</f>
        <v>8627.8245292039</v>
      </c>
      <c r="AI451" s="23" t="n">
        <f aca="false">AH451*(1+Y451)</f>
        <v>10449.0973004996</v>
      </c>
      <c r="AJ451" s="25" t="n">
        <f aca="false">G451*Z451</f>
        <v>46573.2543964069</v>
      </c>
      <c r="AK451" s="25" t="n">
        <f aca="false">I451*AA451</f>
        <v>47060.9535700671</v>
      </c>
      <c r="AL451" s="25" t="n">
        <f aca="false">K451*AB451</f>
        <v>59064.2971499569</v>
      </c>
      <c r="AM451" s="25" t="n">
        <f aca="false">M451*AC451</f>
        <v>56917.3816650735</v>
      </c>
      <c r="AN451" s="25" t="n">
        <f aca="false">O451*AD451</f>
        <v>84949.9668307769</v>
      </c>
      <c r="AO451" s="25" t="n">
        <f aca="false">C451/Datos!$D$8</f>
        <v>14961.6842527899</v>
      </c>
      <c r="AP451" s="25" t="n">
        <f aca="false">AJ451-AO451</f>
        <v>31611.570143617</v>
      </c>
      <c r="AQ451" s="25" t="n">
        <f aca="false">AK451-AO451</f>
        <v>32099.2693172772</v>
      </c>
      <c r="AR451" s="25" t="n">
        <f aca="false">AL451-AO451</f>
        <v>44102.612897167</v>
      </c>
      <c r="AS451" s="25" t="n">
        <f aca="false">AM451-AO451</f>
        <v>41955.6974122836</v>
      </c>
      <c r="AT451" s="25" t="n">
        <f aca="false">AN451-AO451</f>
        <v>69988.282577987</v>
      </c>
      <c r="AU451" s="25" t="n">
        <f aca="false">AP451*Datos!$D$6</f>
        <v>15805.7850718085</v>
      </c>
      <c r="AV451" s="25" t="n">
        <f aca="false">AQ451*Datos!$D$6</f>
        <v>16049.6346586386</v>
      </c>
      <c r="AW451" s="25" t="n">
        <f aca="false">AR451*Datos!$D$6</f>
        <v>22051.3064485835</v>
      </c>
      <c r="AX451" s="25" t="n">
        <f aca="false">AS451*Datos!$D$6</f>
        <v>20977.8487061418</v>
      </c>
      <c r="AY451" s="25" t="n">
        <f aca="false">AT451*Datos!$D$6</f>
        <v>34994.1412889935</v>
      </c>
      <c r="AZ451" s="25" t="n">
        <f aca="false">AJ451-AU451-AE451</f>
        <v>25458.9914598066</v>
      </c>
      <c r="BA451" s="25" t="n">
        <f aca="false">AK451-AV451-AF451</f>
        <v>24992.8500258151</v>
      </c>
      <c r="BB451" s="25" t="n">
        <f aca="false">AL451-AW451-AG451</f>
        <v>29979.4937726285</v>
      </c>
      <c r="BC451" s="25" t="n">
        <f aca="false">AM451-AX451-AH451</f>
        <v>27311.7084297278</v>
      </c>
      <c r="BD451" s="25" t="n">
        <f aca="false">AN451-AY451-AI451</f>
        <v>39506.7282412838</v>
      </c>
      <c r="BE451" s="25" t="n">
        <f aca="false">AZ451/Z451</f>
        <v>22250.1027134974</v>
      </c>
      <c r="BF451" s="25" t="n">
        <f aca="false">BA451/AA451</f>
        <v>19265.9575502983</v>
      </c>
      <c r="BG451" s="25" t="n">
        <f aca="false">BB451/AB451</f>
        <v>19774.8787172132</v>
      </c>
      <c r="BH451" s="25" t="n">
        <f aca="false">BC451/AC451</f>
        <v>14686.1648585855</v>
      </c>
      <c r="BI451" s="25" t="n">
        <f aca="false">BD451/AD451</f>
        <v>17540.9506718522</v>
      </c>
      <c r="BJ451" s="25" t="n">
        <f aca="false">E451*AD451</f>
        <v>82902.0573686401</v>
      </c>
      <c r="BK451" s="25" t="n">
        <f aca="false">0.2*C451*AD451</f>
        <v>33697.5574964349</v>
      </c>
      <c r="BL451" s="25" t="n">
        <f aca="false">BJ451+BK451</f>
        <v>116599.614865075</v>
      </c>
      <c r="BM451" s="25" t="n">
        <f aca="false">BK451*Datos!$D$6</f>
        <v>16848.7787482174</v>
      </c>
      <c r="BN451" s="25" t="n">
        <f aca="false">BL451-BM451</f>
        <v>99750.8361168575</v>
      </c>
      <c r="BO451" s="25" t="n">
        <f aca="false">BN451/AD451</f>
        <v>44289.2786543983</v>
      </c>
      <c r="BP451" s="25" t="n">
        <f aca="false">-(C451+E451)</f>
        <v>-111616.857791953</v>
      </c>
      <c r="BQ451" s="25" t="n">
        <f aca="false">BE451</f>
        <v>22250.1027134974</v>
      </c>
      <c r="BR451" s="25" t="n">
        <f aca="false">BF451</f>
        <v>19265.9575502983</v>
      </c>
      <c r="BS451" s="25" t="n">
        <f aca="false">BG451</f>
        <v>19774.8787172132</v>
      </c>
      <c r="BT451" s="25" t="n">
        <f aca="false">BH451</f>
        <v>14686.1648585855</v>
      </c>
      <c r="BU451" s="25" t="n">
        <f aca="false">BI451+BO451</f>
        <v>61830.2293262505</v>
      </c>
      <c r="BV451" s="27" t="n">
        <f aca="false">IFERROR(IRR(BP451:BU451,0.1),NA())*100</f>
        <v>6.26760101718159</v>
      </c>
    </row>
    <row r="452" customFormat="false" ht="15" hidden="false" customHeight="true" outlineLevel="0" collapsed="false">
      <c r="A452" s="23" t="n">
        <v>451</v>
      </c>
      <c r="B452" s="24" t="n">
        <f aca="true">RAND()</f>
        <v>0.185824442985703</v>
      </c>
      <c r="C452" s="25" t="n">
        <f aca="false">IF(B452&lt;=(Datos!$D$14-Datos!$C$14)/(Datos!$E$14-Datos!$C$14),Datos!$C$14+SQRT((Datos!$E$14-Datos!$C$14)*(Datos!$D$14-Datos!$C$14)*B452),Datos!$E$14-SQRT((Datos!$E$14-Datos!$C$14)*(Datos!$E$14-Datos!$D$14)*(1-B452)))</f>
        <v>68621.4718693667</v>
      </c>
      <c r="D452" s="24" t="n">
        <f aca="true">RAND()</f>
        <v>0.434878402802754</v>
      </c>
      <c r="E452" s="25" t="n">
        <f aca="false">IF(D452&lt;=(Datos!$D$15-Datos!$C$15)/(Datos!$E$15-Datos!$C$15),Datos!$C$15+SQRT((Datos!$E$15-Datos!$C$15)*(Datos!$D$15-Datos!$C$15)*D452),Datos!$E$15-SQRT((Datos!$E$15-Datos!$C$15)*(Datos!$E$15-Datos!$D$15)*(1-D452)))</f>
        <v>30793.0330955528</v>
      </c>
      <c r="F452" s="24" t="n">
        <f aca="true">RAND()</f>
        <v>0.905908713796515</v>
      </c>
      <c r="G452" s="25" t="n">
        <f aca="false">IF(F452&lt;=(Datos!$D$19-Datos!$C$19)/(Datos!$E$19-Datos!$C$19),Datos!$C$19+SQRT((Datos!$E$19-Datos!$C$19)*(Datos!$D$19-Datos!$C$19)*F452),Datos!$E$19-SQRT((Datos!$E$19-Datos!$C$19)*(Datos!$E$19-Datos!$D$19)*(1-F452)))</f>
        <v>42343.5274393924</v>
      </c>
      <c r="H452" s="24" t="n">
        <f aca="true">RAND()</f>
        <v>0.305921156073225</v>
      </c>
      <c r="I452" s="25" t="n">
        <f aca="false">IF(H452&lt;=(Datos!$D$19-Datos!$C$19)/(Datos!$E$19-Datos!$C$19),Datos!$C$19+SQRT((Datos!$E$19-Datos!$C$19)*(Datos!$D$19-Datos!$C$19)*H452),Datos!$E$19-SQRT((Datos!$E$19-Datos!$C$19)*(Datos!$E$19-Datos!$D$19)*(1-H452)))</f>
        <v>36774.0810012122</v>
      </c>
      <c r="J452" s="24" t="n">
        <f aca="true">RAND()</f>
        <v>0.745025125684638</v>
      </c>
      <c r="K452" s="25" t="n">
        <f aca="false">IF(J452&lt;=(Datos!$D$19-Datos!$C$19)/(Datos!$E$19-Datos!$C$19),Datos!$C$19+SQRT((Datos!$E$19-Datos!$C$19)*(Datos!$D$19-Datos!$C$19)*J452),Datos!$E$19-SQRT((Datos!$E$19-Datos!$C$19)*(Datos!$E$19-Datos!$D$19)*(1-J452)))</f>
        <v>40627.0015351418</v>
      </c>
      <c r="L452" s="24" t="n">
        <f aca="true">RAND()</f>
        <v>0.130495634458741</v>
      </c>
      <c r="M452" s="25" t="n">
        <f aca="false">IF(L452&lt;=(Datos!$D$19-Datos!$C$19)/(Datos!$E$19-Datos!$C$19),Datos!$C$19+SQRT((Datos!$E$19-Datos!$C$19)*(Datos!$D$19-Datos!$C$19)*L452),Datos!$E$19-SQRT((Datos!$E$19-Datos!$C$19)*(Datos!$E$19-Datos!$D$19)*(1-L452)))</f>
        <v>34424.2903576519</v>
      </c>
      <c r="N452" s="24" t="n">
        <f aca="true">RAND()</f>
        <v>0.266327292942807</v>
      </c>
      <c r="O452" s="25" t="n">
        <f aca="false">IF(N452&lt;=(Datos!$D$19-Datos!$C$19)/(Datos!$E$19-Datos!$C$19),Datos!$C$19+SQRT((Datos!$E$19-Datos!$C$19)*(Datos!$D$19-Datos!$C$19)*N452),Datos!$E$19-SQRT((Datos!$E$19-Datos!$C$19)*(Datos!$E$19-Datos!$D$19)*(1-N452)))</f>
        <v>36320.5295617868</v>
      </c>
      <c r="P452" s="24" t="n">
        <f aca="true">RAND()</f>
        <v>0.468218585685066</v>
      </c>
      <c r="Q452" s="26" t="n">
        <f aca="false">IF(P452&lt;=(Datos!$D$23-Datos!$C$23)/(Datos!$E$23-Datos!$C$23),Datos!$C$23+SQRT((Datos!$E$23-Datos!$C$23)*(Datos!$D$23-Datos!$C$23)*P452),Datos!$E$23-SQRT((Datos!$E$23-Datos!$C$23)*(Datos!$E$23-Datos!$D$23)*(1-P452)))</f>
        <v>0.149030905156972</v>
      </c>
      <c r="R452" s="24" t="n">
        <f aca="true">RAND()</f>
        <v>0.911095703230489</v>
      </c>
      <c r="S452" s="26" t="n">
        <f aca="false">IF(R452&lt;=(Datos!$D$24-Datos!$C$24)/(Datos!$E$24-Datos!$C$24),Datos!$C$24+SQRT((Datos!$E$24-Datos!$C$24)*(Datos!$D$24-Datos!$C$24)*R452),Datos!$E$24-SQRT((Datos!$E$24-Datos!$C$24)*(Datos!$E$24-Datos!$D$24)*(1-R452)))</f>
        <v>0.167349793116904</v>
      </c>
      <c r="T452" s="24" t="n">
        <f aca="true">RAND()</f>
        <v>0.81620211827685</v>
      </c>
      <c r="U452" s="26" t="n">
        <f aca="false">IF(T452&lt;=(Datos!$D$25-Datos!$C$25)/(Datos!$E$25-Datos!$C$25),Datos!$C$25+SQRT((Datos!$E$25-Datos!$C$25)*(Datos!$D$25-Datos!$C$25)*T452),Datos!$E$25-SQRT((Datos!$E$25-Datos!$C$25)*(Datos!$E$25-Datos!$D$25)*(1-T452)))</f>
        <v>0.197314452423959</v>
      </c>
      <c r="V452" s="24" t="n">
        <f aca="true">RAND()</f>
        <v>0.0486809167758435</v>
      </c>
      <c r="W452" s="26" t="n">
        <f aca="false">IF(V452&lt;=(Datos!$D$26-Datos!$C$26)/(Datos!$E$26-Datos!$C$26),Datos!$C$26+SQRT((Datos!$E$26-Datos!$C$26)*(Datos!$D$26-Datos!$C$26)*V452),Datos!$E$26-SQRT((Datos!$E$26-Datos!$C$26)*(Datos!$E$26-Datos!$D$26)*(1-V452)))</f>
        <v>0.188255500196002</v>
      </c>
      <c r="X452" s="24" t="n">
        <f aca="true">RAND()</f>
        <v>0.976881635821838</v>
      </c>
      <c r="Y452" s="26" t="n">
        <f aca="false">IF(X452&lt;=(Datos!$D$27-Datos!$C$27)/(Datos!$E$27-Datos!$C$27),Datos!$C$27+SQRT((Datos!$E$27-Datos!$C$27)*(Datos!$D$27-Datos!$C$27)*X452),Datos!$E$27-SQRT((Datos!$E$27-Datos!$C$27)*(Datos!$E$27-Datos!$D$27)*(1-X452)))</f>
        <v>0.268826855117646</v>
      </c>
      <c r="Z452" s="24" t="n">
        <f aca="false">(1+Q452)</f>
        <v>1.14903090515697</v>
      </c>
      <c r="AA452" s="24" t="n">
        <f aca="false">Z452*(1+S452)</f>
        <v>1.34132098941992</v>
      </c>
      <c r="AB452" s="24" t="n">
        <f aca="false">AA452*(1+U452)</f>
        <v>1.60598300597208</v>
      </c>
      <c r="AC452" s="24" t="n">
        <f aca="false">AB452*(1+W452)</f>
        <v>1.90831814006763</v>
      </c>
      <c r="AD452" s="24" t="n">
        <f aca="false">AC452*(1+Y452)</f>
        <v>2.42132530422596</v>
      </c>
      <c r="AE452" s="23" t="n">
        <f aca="false">E452*Q452</f>
        <v>4589.11359475883</v>
      </c>
      <c r="AF452" s="23" t="n">
        <f aca="false">AE452*(1+S452)</f>
        <v>5357.10080543169</v>
      </c>
      <c r="AG452" s="23" t="n">
        <f aca="false">AF452*(1+U452)</f>
        <v>6414.1342174354</v>
      </c>
      <c r="AH452" s="23" t="n">
        <f aca="false">AG452*(1+W452)</f>
        <v>7621.63026286299</v>
      </c>
      <c r="AI452" s="23" t="n">
        <f aca="false">AH452*(1+Y452)</f>
        <v>9670.52915729792</v>
      </c>
      <c r="AJ452" s="25" t="n">
        <f aca="false">G452*Z452</f>
        <v>48654.0216612241</v>
      </c>
      <c r="AK452" s="25" t="n">
        <f aca="false">I452*AA452</f>
        <v>49325.8467135542</v>
      </c>
      <c r="AL452" s="25" t="n">
        <f aca="false">K452*AB452</f>
        <v>65246.2740490392</v>
      </c>
      <c r="AM452" s="25" t="n">
        <f aca="false">M452*AC452</f>
        <v>65692.4977484621</v>
      </c>
      <c r="AN452" s="25" t="n">
        <f aca="false">O452*AD452</f>
        <v>87943.8172908415</v>
      </c>
      <c r="AO452" s="25" t="n">
        <f aca="false">C452/Datos!$D$8</f>
        <v>13724.2943738733</v>
      </c>
      <c r="AP452" s="25" t="n">
        <f aca="false">AJ452-AO452</f>
        <v>34929.7272873507</v>
      </c>
      <c r="AQ452" s="25" t="n">
        <f aca="false">AK452-AO452</f>
        <v>35601.5523396809</v>
      </c>
      <c r="AR452" s="25" t="n">
        <f aca="false">AL452-AO452</f>
        <v>51521.9796751658</v>
      </c>
      <c r="AS452" s="25" t="n">
        <f aca="false">AM452-AO452</f>
        <v>51968.2033745888</v>
      </c>
      <c r="AT452" s="25" t="n">
        <f aca="false">AN452-AO452</f>
        <v>74219.5229169682</v>
      </c>
      <c r="AU452" s="25" t="n">
        <f aca="false">AP452*Datos!$D$6</f>
        <v>17464.8636436754</v>
      </c>
      <c r="AV452" s="25" t="n">
        <f aca="false">AQ452*Datos!$D$6</f>
        <v>17800.7761698404</v>
      </c>
      <c r="AW452" s="25" t="n">
        <f aca="false">AR452*Datos!$D$6</f>
        <v>25760.9898375829</v>
      </c>
      <c r="AX452" s="25" t="n">
        <f aca="false">AS452*Datos!$D$6</f>
        <v>25984.1016872944</v>
      </c>
      <c r="AY452" s="25" t="n">
        <f aca="false">AT452*Datos!$D$6</f>
        <v>37109.7614584841</v>
      </c>
      <c r="AZ452" s="25" t="n">
        <f aca="false">AJ452-AU452-AE452</f>
        <v>26600.0444227899</v>
      </c>
      <c r="BA452" s="25" t="n">
        <f aca="false">AK452-AV452-AF452</f>
        <v>26167.9697382821</v>
      </c>
      <c r="BB452" s="25" t="n">
        <f aca="false">AL452-AW452-AG452</f>
        <v>33071.1499940209</v>
      </c>
      <c r="BC452" s="25" t="n">
        <f aca="false">AM452-AX452-AH452</f>
        <v>32086.7657983047</v>
      </c>
      <c r="BD452" s="25" t="n">
        <f aca="false">AN452-AY452-AI452</f>
        <v>41163.5266750595</v>
      </c>
      <c r="BE452" s="25" t="n">
        <f aca="false">AZ452/Z452</f>
        <v>23149.9816962329</v>
      </c>
      <c r="BF452" s="25" t="n">
        <f aca="false">BA452/AA452</f>
        <v>19509.1032979354</v>
      </c>
      <c r="BG452" s="25" t="n">
        <f aca="false">BB452/AB452</f>
        <v>20592.4657179068</v>
      </c>
      <c r="BH452" s="25" t="n">
        <f aca="false">BC452/AC452</f>
        <v>16814.1596123839</v>
      </c>
      <c r="BI452" s="25" t="n">
        <f aca="false">BD452/AD452</f>
        <v>17000.4115528039</v>
      </c>
      <c r="BJ452" s="25" t="n">
        <f aca="false">E452*AD452</f>
        <v>74559.9502281294</v>
      </c>
      <c r="BK452" s="25" t="n">
        <f aca="false">0.2*C452*AD452</f>
        <v>33230.9812501055</v>
      </c>
      <c r="BL452" s="25" t="n">
        <f aca="false">BJ452+BK452</f>
        <v>107790.931478235</v>
      </c>
      <c r="BM452" s="25" t="n">
        <f aca="false">BK452*Datos!$D$6</f>
        <v>16615.4906250528</v>
      </c>
      <c r="BN452" s="25" t="n">
        <f aca="false">BL452-BM452</f>
        <v>91175.4408531822</v>
      </c>
      <c r="BO452" s="25" t="n">
        <f aca="false">BN452/AD452</f>
        <v>37655.1802824894</v>
      </c>
      <c r="BP452" s="25" t="n">
        <f aca="false">-(C452+E452)</f>
        <v>-99414.5049649194</v>
      </c>
      <c r="BQ452" s="25" t="n">
        <f aca="false">BE452</f>
        <v>23149.9816962329</v>
      </c>
      <c r="BR452" s="25" t="n">
        <f aca="false">BF452</f>
        <v>19509.1032979354</v>
      </c>
      <c r="BS452" s="25" t="n">
        <f aca="false">BG452</f>
        <v>20592.4657179068</v>
      </c>
      <c r="BT452" s="25" t="n">
        <f aca="false">BH452</f>
        <v>16814.1596123839</v>
      </c>
      <c r="BU452" s="25" t="n">
        <f aca="false">BI452+BO452</f>
        <v>54655.5918352933</v>
      </c>
      <c r="BV452" s="27" t="n">
        <f aca="false">IFERROR(IRR(BP452:BU452,0.1),NA())*100</f>
        <v>9.53290037870723</v>
      </c>
    </row>
    <row r="453" customFormat="false" ht="15" hidden="false" customHeight="true" outlineLevel="0" collapsed="false">
      <c r="A453" s="23" t="n">
        <v>452</v>
      </c>
      <c r="B453" s="24" t="n">
        <f aca="true">RAND()</f>
        <v>0.991185047673928</v>
      </c>
      <c r="C453" s="25" t="n">
        <f aca="false">IF(B453&lt;=(Datos!$D$14-Datos!$C$14)/(Datos!$E$14-Datos!$C$14),Datos!$C$14+SQRT((Datos!$E$14-Datos!$C$14)*(Datos!$D$14-Datos!$C$14)*B453),Datos!$E$14-SQRT((Datos!$E$14-Datos!$C$14)*(Datos!$E$14-Datos!$D$14)*(1-B453)))</f>
        <v>96747.6250537051</v>
      </c>
      <c r="D453" s="24" t="n">
        <f aca="true">RAND()</f>
        <v>0.667229787292384</v>
      </c>
      <c r="E453" s="25" t="n">
        <f aca="false">IF(D453&lt;=(Datos!$D$15-Datos!$C$15)/(Datos!$E$15-Datos!$C$15),Datos!$C$15+SQRT((Datos!$E$15-Datos!$C$15)*(Datos!$D$15-Datos!$C$15)*D453),Datos!$E$15-SQRT((Datos!$E$15-Datos!$C$15)*(Datos!$E$15-Datos!$D$15)*(1-D453)))</f>
        <v>32934.9075090171</v>
      </c>
      <c r="F453" s="24" t="n">
        <f aca="true">RAND()</f>
        <v>0.990403984282999</v>
      </c>
      <c r="G453" s="25" t="n">
        <f aca="false">IF(F453&lt;=(Datos!$D$19-Datos!$C$19)/(Datos!$E$19-Datos!$C$19),Datos!$C$19+SQRT((Datos!$E$19-Datos!$C$19)*(Datos!$D$19-Datos!$C$19)*F453),Datos!$E$19-SQRT((Datos!$E$19-Datos!$C$19)*(Datos!$E$19-Datos!$D$19)*(1-F453)))</f>
        <v>44151.6479629452</v>
      </c>
      <c r="H453" s="24" t="n">
        <f aca="true">RAND()</f>
        <v>0.304004636306328</v>
      </c>
      <c r="I453" s="25" t="n">
        <f aca="false">IF(H453&lt;=(Datos!$D$19-Datos!$C$19)/(Datos!$E$19-Datos!$C$19),Datos!$C$19+SQRT((Datos!$E$19-Datos!$C$19)*(Datos!$D$19-Datos!$C$19)*H453),Datos!$E$19-SQRT((Datos!$E$19-Datos!$C$19)*(Datos!$E$19-Datos!$D$19)*(1-H453)))</f>
        <v>36752.8286995858</v>
      </c>
      <c r="J453" s="24" t="n">
        <f aca="true">RAND()</f>
        <v>0.948242187920526</v>
      </c>
      <c r="K453" s="25" t="n">
        <f aca="false">IF(J453&lt;=(Datos!$D$19-Datos!$C$19)/(Datos!$E$19-Datos!$C$19),Datos!$C$19+SQRT((Datos!$E$19-Datos!$C$19)*(Datos!$D$19-Datos!$C$19)*J453),Datos!$E$19-SQRT((Datos!$E$19-Datos!$C$19)*(Datos!$E$19-Datos!$D$19)*(1-J453)))</f>
        <v>43029.7624747355</v>
      </c>
      <c r="L453" s="24" t="n">
        <f aca="true">RAND()</f>
        <v>0.538914730531053</v>
      </c>
      <c r="M453" s="25" t="n">
        <f aca="false">IF(L453&lt;=(Datos!$D$19-Datos!$C$19)/(Datos!$E$19-Datos!$C$19),Datos!$C$19+SQRT((Datos!$E$19-Datos!$C$19)*(Datos!$D$19-Datos!$C$19)*L453),Datos!$E$19-SQRT((Datos!$E$19-Datos!$C$19)*(Datos!$E$19-Datos!$D$19)*(1-L453)))</f>
        <v>38990.9515391675</v>
      </c>
      <c r="N453" s="24" t="n">
        <f aca="true">RAND()</f>
        <v>0.394965156856246</v>
      </c>
      <c r="O453" s="25" t="n">
        <f aca="false">IF(N453&lt;=(Datos!$D$19-Datos!$C$19)/(Datos!$E$19-Datos!$C$19),Datos!$C$19+SQRT((Datos!$E$19-Datos!$C$19)*(Datos!$D$19-Datos!$C$19)*N453),Datos!$E$19-SQRT((Datos!$E$19-Datos!$C$19)*(Datos!$E$19-Datos!$D$19)*(1-N453)))</f>
        <v>37697.0626558731</v>
      </c>
      <c r="P453" s="24" t="n">
        <f aca="true">RAND()</f>
        <v>0.266289727350431</v>
      </c>
      <c r="Q453" s="26" t="n">
        <f aca="false">IF(P453&lt;=(Datos!$D$23-Datos!$C$23)/(Datos!$E$23-Datos!$C$23),Datos!$C$23+SQRT((Datos!$E$23-Datos!$C$23)*(Datos!$D$23-Datos!$C$23)*P453),Datos!$E$23-SQRT((Datos!$E$23-Datos!$C$23)*(Datos!$E$23-Datos!$D$23)*(1-P453)))</f>
        <v>0.141893412461989</v>
      </c>
      <c r="R453" s="24" t="n">
        <f aca="true">RAND()</f>
        <v>0.884413539428099</v>
      </c>
      <c r="S453" s="26" t="n">
        <f aca="false">IF(R453&lt;=(Datos!$D$24-Datos!$C$24)/(Datos!$E$24-Datos!$C$24),Datos!$C$24+SQRT((Datos!$E$24-Datos!$C$24)*(Datos!$D$24-Datos!$C$24)*R453),Datos!$E$24-SQRT((Datos!$E$24-Datos!$C$24)*(Datos!$E$24-Datos!$D$24)*(1-R453)))</f>
        <v>0.16557586643748</v>
      </c>
      <c r="T453" s="24" t="n">
        <f aca="true">RAND()</f>
        <v>0.144750933513788</v>
      </c>
      <c r="U453" s="26" t="n">
        <f aca="false">IF(T453&lt;=(Datos!$D$25-Datos!$C$25)/(Datos!$E$25-Datos!$C$25),Datos!$C$25+SQRT((Datos!$E$25-Datos!$C$25)*(Datos!$D$25-Datos!$C$25)*T453),Datos!$E$25-SQRT((Datos!$E$25-Datos!$C$25)*(Datos!$E$25-Datos!$D$25)*(1-T453)))</f>
        <v>0.167434935055197</v>
      </c>
      <c r="V453" s="24" t="n">
        <f aca="true">RAND()</f>
        <v>0.70273917263134</v>
      </c>
      <c r="W453" s="26" t="n">
        <f aca="false">IF(V453&lt;=(Datos!$D$26-Datos!$C$26)/(Datos!$E$26-Datos!$C$26),Datos!$C$26+SQRT((Datos!$E$26-Datos!$C$26)*(Datos!$D$26-Datos!$C$26)*V453),Datos!$E$26-SQRT((Datos!$E$26-Datos!$C$26)*(Datos!$E$26-Datos!$D$26)*(1-V453)))</f>
        <v>0.2177445679646</v>
      </c>
      <c r="X453" s="24" t="n">
        <f aca="true">RAND()</f>
        <v>0.453906964222287</v>
      </c>
      <c r="Y453" s="26" t="n">
        <f aca="false">IF(X453&lt;=(Datos!$D$27-Datos!$C$27)/(Datos!$E$27-Datos!$C$27),Datos!$C$27+SQRT((Datos!$E$27-Datos!$C$27)*(Datos!$D$27-Datos!$C$27)*X453),Datos!$E$27-SQRT((Datos!$E$27-Datos!$C$27)*(Datos!$E$27-Datos!$D$27)*(1-X453)))</f>
        <v>0.225696202773658</v>
      </c>
      <c r="Z453" s="24" t="n">
        <f aca="false">(1+Q453)</f>
        <v>1.14189341246199</v>
      </c>
      <c r="AA453" s="24" t="n">
        <f aca="false">Z453*(1+S453)</f>
        <v>1.33096340360963</v>
      </c>
      <c r="AB453" s="24" t="n">
        <f aca="false">AA453*(1+U453)</f>
        <v>1.55381317465386</v>
      </c>
      <c r="AC453" s="24" t="n">
        <f aca="false">AB453*(1+W453)</f>
        <v>1.89214755306656</v>
      </c>
      <c r="AD453" s="24" t="n">
        <f aca="false">AC453*(1+Y453)</f>
        <v>2.31919807088116</v>
      </c>
      <c r="AE453" s="23" t="n">
        <f aca="false">E453*Q453</f>
        <v>4673.24641557443</v>
      </c>
      <c r="AF453" s="23" t="n">
        <f aca="false">AE453*(1+S453)</f>
        <v>5447.02323990901</v>
      </c>
      <c r="AG453" s="23" t="n">
        <f aca="false">AF453*(1+U453)</f>
        <v>6359.04522232733</v>
      </c>
      <c r="AH453" s="23" t="n">
        <f aca="false">AG453*(1+W453)</f>
        <v>7743.69277693034</v>
      </c>
      <c r="AI453" s="23" t="n">
        <f aca="false">AH453*(1+Y453)</f>
        <v>9491.41483212933</v>
      </c>
      <c r="AJ453" s="25" t="n">
        <f aca="false">G453*Z453</f>
        <v>50416.4759582279</v>
      </c>
      <c r="AK453" s="25" t="n">
        <f aca="false">I453*AA453</f>
        <v>48916.6699782825</v>
      </c>
      <c r="AL453" s="25" t="n">
        <f aca="false">K453*AB453</f>
        <v>66860.2118354701</v>
      </c>
      <c r="AM453" s="25" t="n">
        <f aca="false">M453*AC453</f>
        <v>73776.6335465727</v>
      </c>
      <c r="AN453" s="25" t="n">
        <f aca="false">O453*AD453</f>
        <v>87426.9549893871</v>
      </c>
      <c r="AO453" s="25" t="n">
        <f aca="false">C453/Datos!$D$8</f>
        <v>19349.525010741</v>
      </c>
      <c r="AP453" s="25" t="n">
        <f aca="false">AJ453-AO453</f>
        <v>31066.9509474869</v>
      </c>
      <c r="AQ453" s="25" t="n">
        <f aca="false">AK453-AO453</f>
        <v>29567.1449675415</v>
      </c>
      <c r="AR453" s="25" t="n">
        <f aca="false">AL453-AO453</f>
        <v>47510.6868247291</v>
      </c>
      <c r="AS453" s="25" t="n">
        <f aca="false">AM453-AO453</f>
        <v>54427.1085358317</v>
      </c>
      <c r="AT453" s="25" t="n">
        <f aca="false">AN453-AO453</f>
        <v>68077.4299786461</v>
      </c>
      <c r="AU453" s="25" t="n">
        <f aca="false">AP453*Datos!$D$6</f>
        <v>15533.4754737434</v>
      </c>
      <c r="AV453" s="25" t="n">
        <f aca="false">AQ453*Datos!$D$6</f>
        <v>14783.5724837707</v>
      </c>
      <c r="AW453" s="25" t="n">
        <f aca="false">AR453*Datos!$D$6</f>
        <v>23755.3434123645</v>
      </c>
      <c r="AX453" s="25" t="n">
        <f aca="false">AS453*Datos!$D$6</f>
        <v>27213.5542679158</v>
      </c>
      <c r="AY453" s="25" t="n">
        <f aca="false">AT453*Datos!$D$6</f>
        <v>34038.714989323</v>
      </c>
      <c r="AZ453" s="25" t="n">
        <f aca="false">AJ453-AU453-AE453</f>
        <v>30209.75406891</v>
      </c>
      <c r="BA453" s="25" t="n">
        <f aca="false">AK453-AV453-AF453</f>
        <v>28686.0742546027</v>
      </c>
      <c r="BB453" s="25" t="n">
        <f aca="false">AL453-AW453-AG453</f>
        <v>36745.8232007782</v>
      </c>
      <c r="BC453" s="25" t="n">
        <f aca="false">AM453-AX453-AH453</f>
        <v>38819.3865017265</v>
      </c>
      <c r="BD453" s="25" t="n">
        <f aca="false">AN453-AY453-AI453</f>
        <v>43896.8251679347</v>
      </c>
      <c r="BE453" s="25" t="n">
        <f aca="false">AZ453/Z453</f>
        <v>26455.8440737267</v>
      </c>
      <c r="BF453" s="25" t="n">
        <f aca="false">BA453/AA453</f>
        <v>21552.8647720928</v>
      </c>
      <c r="BG453" s="25" t="n">
        <f aca="false">BB453/AB453</f>
        <v>23648.8039876249</v>
      </c>
      <c r="BH453" s="25" t="n">
        <f aca="false">BC453/AC453</f>
        <v>20516.0461396432</v>
      </c>
      <c r="BI453" s="25" t="n">
        <f aca="false">BD453/AD453</f>
        <v>18927.5878240346</v>
      </c>
      <c r="BJ453" s="25" t="n">
        <f aca="false">E453*AD453</f>
        <v>76382.5739595619</v>
      </c>
      <c r="BK453" s="25" t="n">
        <f aca="false">0.2*C453*AD453</f>
        <v>44875.3810773773</v>
      </c>
      <c r="BL453" s="25" t="n">
        <f aca="false">BJ453+BK453</f>
        <v>121257.955036939</v>
      </c>
      <c r="BM453" s="25" t="n">
        <f aca="false">BK453*Datos!$D$6</f>
        <v>22437.6905386886</v>
      </c>
      <c r="BN453" s="25" t="n">
        <f aca="false">BL453-BM453</f>
        <v>98820.2644982505</v>
      </c>
      <c r="BO453" s="25" t="n">
        <f aca="false">BN453/AD453</f>
        <v>42609.6700143876</v>
      </c>
      <c r="BP453" s="25" t="n">
        <f aca="false">-(C453+E453)</f>
        <v>-129682.532562722</v>
      </c>
      <c r="BQ453" s="25" t="n">
        <f aca="false">BE453</f>
        <v>26455.8440737267</v>
      </c>
      <c r="BR453" s="25" t="n">
        <f aca="false">BF453</f>
        <v>21552.8647720928</v>
      </c>
      <c r="BS453" s="25" t="n">
        <f aca="false">BG453</f>
        <v>23648.8039876249</v>
      </c>
      <c r="BT453" s="25" t="n">
        <f aca="false">BH453</f>
        <v>20516.0461396432</v>
      </c>
      <c r="BU453" s="25" t="n">
        <f aca="false">BI453+BO453</f>
        <v>61537.2578384223</v>
      </c>
      <c r="BV453" s="27" t="n">
        <f aca="false">IFERROR(IRR(BP453:BU453,0.1),NA())*100</f>
        <v>5.14219625039401</v>
      </c>
    </row>
    <row r="454" customFormat="false" ht="15" hidden="false" customHeight="true" outlineLevel="0" collapsed="false">
      <c r="A454" s="23" t="n">
        <v>453</v>
      </c>
      <c r="B454" s="24" t="n">
        <f aca="true">RAND()</f>
        <v>0.303934559197381</v>
      </c>
      <c r="C454" s="25" t="n">
        <f aca="false">IF(B454&lt;=(Datos!$D$14-Datos!$C$14)/(Datos!$E$14-Datos!$C$14),Datos!$C$14+SQRT((Datos!$E$14-Datos!$C$14)*(Datos!$D$14-Datos!$C$14)*B454),Datos!$E$14-SQRT((Datos!$E$14-Datos!$C$14)*(Datos!$E$14-Datos!$D$14)*(1-B454)))</f>
        <v>71098.8144021194</v>
      </c>
      <c r="D454" s="24" t="n">
        <f aca="true">RAND()</f>
        <v>0.271527793378924</v>
      </c>
      <c r="E454" s="25" t="n">
        <f aca="false">IF(D454&lt;=(Datos!$D$15-Datos!$C$15)/(Datos!$E$15-Datos!$C$15),Datos!$C$15+SQRT((Datos!$E$15-Datos!$C$15)*(Datos!$D$15-Datos!$C$15)*D454),Datos!$E$15-SQRT((Datos!$E$15-Datos!$C$15)*(Datos!$E$15-Datos!$D$15)*(1-D454)))</f>
        <v>29512.7136518307</v>
      </c>
      <c r="F454" s="24" t="n">
        <f aca="true">RAND()</f>
        <v>0.593664095942179</v>
      </c>
      <c r="G454" s="25" t="n">
        <f aca="false">IF(F454&lt;=(Datos!$D$19-Datos!$C$19)/(Datos!$E$19-Datos!$C$19),Datos!$C$19+SQRT((Datos!$E$19-Datos!$C$19)*(Datos!$D$19-Datos!$C$19)*F454),Datos!$E$19-SQRT((Datos!$E$19-Datos!$C$19)*(Datos!$E$19-Datos!$D$19)*(1-F454)))</f>
        <v>39436.6103231683</v>
      </c>
      <c r="H454" s="24" t="n">
        <f aca="true">RAND()</f>
        <v>0.404874410619902</v>
      </c>
      <c r="I454" s="25" t="n">
        <f aca="false">IF(H454&lt;=(Datos!$D$19-Datos!$C$19)/(Datos!$E$19-Datos!$C$19),Datos!$C$19+SQRT((Datos!$E$19-Datos!$C$19)*(Datos!$D$19-Datos!$C$19)*H454),Datos!$E$19-SQRT((Datos!$E$19-Datos!$C$19)*(Datos!$E$19-Datos!$D$19)*(1-H454)))</f>
        <v>37793.0200559851</v>
      </c>
      <c r="J454" s="24" t="n">
        <f aca="true">RAND()</f>
        <v>0.102863531390673</v>
      </c>
      <c r="K454" s="25" t="n">
        <f aca="false">IF(J454&lt;=(Datos!$D$19-Datos!$C$19)/(Datos!$E$19-Datos!$C$19),Datos!$C$19+SQRT((Datos!$E$19-Datos!$C$19)*(Datos!$D$19-Datos!$C$19)*J454),Datos!$E$19-SQRT((Datos!$E$19-Datos!$C$19)*(Datos!$E$19-Datos!$D$19)*(1-J454)))</f>
        <v>33928.0440054308</v>
      </c>
      <c r="L454" s="24" t="n">
        <f aca="true">RAND()</f>
        <v>0.749620295535819</v>
      </c>
      <c r="M454" s="25" t="n">
        <f aca="false">IF(L454&lt;=(Datos!$D$19-Datos!$C$19)/(Datos!$E$19-Datos!$C$19),Datos!$C$19+SQRT((Datos!$E$19-Datos!$C$19)*(Datos!$D$19-Datos!$C$19)*L454),Datos!$E$19-SQRT((Datos!$E$19-Datos!$C$19)*(Datos!$E$19-Datos!$D$19)*(1-L454)))</f>
        <v>40666.5858916077</v>
      </c>
      <c r="N454" s="24" t="n">
        <f aca="true">RAND()</f>
        <v>0.0464873513356785</v>
      </c>
      <c r="O454" s="25" t="n">
        <f aca="false">IF(N454&lt;=(Datos!$D$19-Datos!$C$19)/(Datos!$E$19-Datos!$C$19),Datos!$C$19+SQRT((Datos!$E$19-Datos!$C$19)*(Datos!$D$19-Datos!$C$19)*N454),Datos!$E$19-SQRT((Datos!$E$19-Datos!$C$19)*(Datos!$E$19-Datos!$D$19)*(1-N454)))</f>
        <v>32640.6633068893</v>
      </c>
      <c r="P454" s="24" t="n">
        <f aca="true">RAND()</f>
        <v>0.332360750459642</v>
      </c>
      <c r="Q454" s="26" t="n">
        <f aca="false">IF(P454&lt;=(Datos!$D$23-Datos!$C$23)/(Datos!$E$23-Datos!$C$23),Datos!$C$23+SQRT((Datos!$E$23-Datos!$C$23)*(Datos!$D$23-Datos!$C$23)*P454),Datos!$E$23-SQRT((Datos!$E$23-Datos!$C$23)*(Datos!$E$23-Datos!$D$23)*(1-P454)))</f>
        <v>0.144459136346718</v>
      </c>
      <c r="R454" s="24" t="n">
        <f aca="true">RAND()</f>
        <v>0.822513027650571</v>
      </c>
      <c r="S454" s="26" t="n">
        <f aca="false">IF(R454&lt;=(Datos!$D$24-Datos!$C$24)/(Datos!$E$24-Datos!$C$24),Datos!$C$24+SQRT((Datos!$E$24-Datos!$C$24)*(Datos!$D$24-Datos!$C$24)*R454),Datos!$E$24-SQRT((Datos!$E$24-Datos!$C$24)*(Datos!$E$24-Datos!$D$24)*(1-R454)))</f>
        <v>0.162126093034007</v>
      </c>
      <c r="T454" s="24" t="n">
        <f aca="true">RAND()</f>
        <v>0.665521703362129</v>
      </c>
      <c r="U454" s="26" t="n">
        <f aca="false">IF(T454&lt;=(Datos!$D$25-Datos!$C$25)/(Datos!$E$25-Datos!$C$25),Datos!$C$25+SQRT((Datos!$E$25-Datos!$C$25)*(Datos!$D$25-Datos!$C$25)*T454),Datos!$E$25-SQRT((Datos!$E$25-Datos!$C$25)*(Datos!$E$25-Datos!$D$25)*(1-T454)))</f>
        <v>0.189397071535782</v>
      </c>
      <c r="V454" s="24" t="n">
        <f aca="true">RAND()</f>
        <v>0.831001370303702</v>
      </c>
      <c r="W454" s="26" t="n">
        <f aca="false">IF(V454&lt;=(Datos!$D$26-Datos!$C$26)/(Datos!$E$26-Datos!$C$26),Datos!$C$26+SQRT((Datos!$E$26-Datos!$C$26)*(Datos!$D$26-Datos!$C$26)*V454),Datos!$E$26-SQRT((Datos!$E$26-Datos!$C$26)*(Datos!$E$26-Datos!$D$26)*(1-V454)))</f>
        <v>0.225679325586303</v>
      </c>
      <c r="X454" s="24" t="n">
        <f aca="true">RAND()</f>
        <v>0.867240102768728</v>
      </c>
      <c r="Y454" s="26" t="n">
        <f aca="false">IF(X454&lt;=(Datos!$D$27-Datos!$C$27)/(Datos!$E$27-Datos!$C$27),Datos!$C$27+SQRT((Datos!$E$27-Datos!$C$27)*(Datos!$D$27-Datos!$C$27)*X454),Datos!$E$27-SQRT((Datos!$E$27-Datos!$C$27)*(Datos!$E$27-Datos!$D$27)*(1-X454)))</f>
        <v>0.253224947338075</v>
      </c>
      <c r="Z454" s="24" t="n">
        <f aca="false">(1+Q454)</f>
        <v>1.14445913634672</v>
      </c>
      <c r="AA454" s="24" t="n">
        <f aca="false">Z454*(1+S454)</f>
        <v>1.33000582475969</v>
      </c>
      <c r="AB454" s="24" t="n">
        <f aca="false">AA454*(1+U454)</f>
        <v>1.5819050330947</v>
      </c>
      <c r="AC454" s="24" t="n">
        <f aca="false">AB454*(1+W454)</f>
        <v>1.93890829410509</v>
      </c>
      <c r="AD454" s="24" t="n">
        <f aca="false">AC454*(1+Y454)</f>
        <v>2.42988824477321</v>
      </c>
      <c r="AE454" s="23" t="n">
        <f aca="false">E454*Q454</f>
        <v>4263.38112539147</v>
      </c>
      <c r="AF454" s="23" t="n">
        <f aca="false">AE454*(1+S454)</f>
        <v>4954.58645036611</v>
      </c>
      <c r="AG454" s="23" t="n">
        <f aca="false">AF454*(1+U454)</f>
        <v>5892.97061473632</v>
      </c>
      <c r="AH454" s="23" t="n">
        <f aca="false">AG454*(1+W454)</f>
        <v>7222.89224876992</v>
      </c>
      <c r="AI454" s="23" t="n">
        <f aca="false">AH454*(1+Y454)</f>
        <v>9051.90875809327</v>
      </c>
      <c r="AJ454" s="25" t="n">
        <f aca="false">G454*Z454</f>
        <v>45133.5889908953</v>
      </c>
      <c r="AK454" s="25" t="n">
        <f aca="false">I454*AA454</f>
        <v>50264.9368097197</v>
      </c>
      <c r="AL454" s="25" t="n">
        <f aca="false">K454*AB454</f>
        <v>53670.9435752496</v>
      </c>
      <c r="AM454" s="25" t="n">
        <f aca="false">M454*AC454</f>
        <v>78848.7806781753</v>
      </c>
      <c r="AN454" s="25" t="n">
        <f aca="false">O454*AD454</f>
        <v>79313.1640710108</v>
      </c>
      <c r="AO454" s="25" t="n">
        <f aca="false">C454/Datos!$D$8</f>
        <v>14219.7628804239</v>
      </c>
      <c r="AP454" s="25" t="n">
        <f aca="false">AJ454-AO454</f>
        <v>30913.8261104714</v>
      </c>
      <c r="AQ454" s="25" t="n">
        <f aca="false">AK454-AO454</f>
        <v>36045.1739292959</v>
      </c>
      <c r="AR454" s="25" t="n">
        <f aca="false">AL454-AO454</f>
        <v>39451.1806948257</v>
      </c>
      <c r="AS454" s="25" t="n">
        <f aca="false">AM454-AO454</f>
        <v>64629.0177977515</v>
      </c>
      <c r="AT454" s="25" t="n">
        <f aca="false">AN454-AO454</f>
        <v>65093.4011905869</v>
      </c>
      <c r="AU454" s="25" t="n">
        <f aca="false">AP454*Datos!$D$6</f>
        <v>15456.9130552357</v>
      </c>
      <c r="AV454" s="25" t="n">
        <f aca="false">AQ454*Datos!$D$6</f>
        <v>18022.5869646479</v>
      </c>
      <c r="AW454" s="25" t="n">
        <f aca="false">AR454*Datos!$D$6</f>
        <v>19725.5903474128</v>
      </c>
      <c r="AX454" s="25" t="n">
        <f aca="false">AS454*Datos!$D$6</f>
        <v>32314.5088988757</v>
      </c>
      <c r="AY454" s="25" t="n">
        <f aca="false">AT454*Datos!$D$6</f>
        <v>32546.7005952934</v>
      </c>
      <c r="AZ454" s="25" t="n">
        <f aca="false">AJ454-AU454-AE454</f>
        <v>25413.2948102681</v>
      </c>
      <c r="BA454" s="25" t="n">
        <f aca="false">AK454-AV454-AF454</f>
        <v>27287.7633947057</v>
      </c>
      <c r="BB454" s="25" t="n">
        <f aca="false">AL454-AW454-AG454</f>
        <v>28052.3826131004</v>
      </c>
      <c r="BC454" s="25" t="n">
        <f aca="false">AM454-AX454-AH454</f>
        <v>39311.3795305297</v>
      </c>
      <c r="BD454" s="25" t="n">
        <f aca="false">AN454-AY454-AI454</f>
        <v>37714.5547176241</v>
      </c>
      <c r="BE454" s="25" t="n">
        <f aca="false">AZ454/Z454</f>
        <v>22205.5065167211</v>
      </c>
      <c r="BF454" s="25" t="n">
        <f aca="false">BA454/AA454</f>
        <v>20517.0254796713</v>
      </c>
      <c r="BG454" s="25" t="n">
        <f aca="false">BB454/AB454</f>
        <v>17733.291206629</v>
      </c>
      <c r="BH454" s="25" t="n">
        <f aca="false">BC454/AC454</f>
        <v>20275.0071522459</v>
      </c>
      <c r="BI454" s="25" t="n">
        <f aca="false">BD454/AD454</f>
        <v>15521.1067005857</v>
      </c>
      <c r="BJ454" s="25" t="n">
        <f aca="false">E454*AD454</f>
        <v>71712.5959739414</v>
      </c>
      <c r="BK454" s="25" t="n">
        <f aca="false">0.2*C454*AD454</f>
        <v>34552.4346666045</v>
      </c>
      <c r="BL454" s="25" t="n">
        <f aca="false">BJ454+BK454</f>
        <v>106265.030640546</v>
      </c>
      <c r="BM454" s="25" t="n">
        <f aca="false">BK454*Datos!$D$6</f>
        <v>17276.2173333022</v>
      </c>
      <c r="BN454" s="25" t="n">
        <f aca="false">BL454-BM454</f>
        <v>88988.8133072436</v>
      </c>
      <c r="BO454" s="25" t="n">
        <f aca="false">BN454/AD454</f>
        <v>36622.5950920427</v>
      </c>
      <c r="BP454" s="25" t="n">
        <f aca="false">-(C454+E454)</f>
        <v>-100611.52805395</v>
      </c>
      <c r="BQ454" s="25" t="n">
        <f aca="false">BE454</f>
        <v>22205.5065167211</v>
      </c>
      <c r="BR454" s="25" t="n">
        <f aca="false">BF454</f>
        <v>20517.0254796713</v>
      </c>
      <c r="BS454" s="25" t="n">
        <f aca="false">BG454</f>
        <v>17733.291206629</v>
      </c>
      <c r="BT454" s="25" t="n">
        <f aca="false">BH454</f>
        <v>20275.0071522459</v>
      </c>
      <c r="BU454" s="25" t="n">
        <f aca="false">BI454+BO454</f>
        <v>52143.7017926284</v>
      </c>
      <c r="BV454" s="27" t="n">
        <f aca="false">IFERROR(IRR(BP454:BU454,0.1),NA())*100</f>
        <v>8.65696217641031</v>
      </c>
    </row>
    <row r="455" customFormat="false" ht="15" hidden="false" customHeight="true" outlineLevel="0" collapsed="false">
      <c r="A455" s="23" t="n">
        <v>454</v>
      </c>
      <c r="B455" s="24" t="n">
        <f aca="true">RAND()</f>
        <v>0.384922211814595</v>
      </c>
      <c r="C455" s="25" t="n">
        <f aca="false">IF(B455&lt;=(Datos!$D$14-Datos!$C$14)/(Datos!$E$14-Datos!$C$14),Datos!$C$14+SQRT((Datos!$E$14-Datos!$C$14)*(Datos!$D$14-Datos!$C$14)*B455),Datos!$E$14-SQRT((Datos!$E$14-Datos!$C$14)*(Datos!$E$14-Datos!$D$14)*(1-B455)))</f>
        <v>72832.1265863063</v>
      </c>
      <c r="D455" s="24" t="n">
        <f aca="true">RAND()</f>
        <v>0.393999249968493</v>
      </c>
      <c r="E455" s="25" t="n">
        <f aca="false">IF(D455&lt;=(Datos!$D$15-Datos!$C$15)/(Datos!$E$15-Datos!$C$15),Datos!$C$15+SQRT((Datos!$E$15-Datos!$C$15)*(Datos!$D$15-Datos!$C$15)*D455),Datos!$E$15-SQRT((Datos!$E$15-Datos!$C$15)*(Datos!$E$15-Datos!$D$15)*(1-D455)))</f>
        <v>30465.8449506668</v>
      </c>
      <c r="F455" s="24" t="n">
        <f aca="true">RAND()</f>
        <v>0.35888899579789</v>
      </c>
      <c r="G455" s="25" t="n">
        <f aca="false">IF(F455&lt;=(Datos!$D$19-Datos!$C$19)/(Datos!$E$19-Datos!$C$19),Datos!$C$19+SQRT((Datos!$E$19-Datos!$C$19)*(Datos!$D$19-Datos!$C$19)*F455),Datos!$E$19-SQRT((Datos!$E$19-Datos!$C$19)*(Datos!$E$19-Datos!$D$19)*(1-F455)))</f>
        <v>37337.1213271748</v>
      </c>
      <c r="H455" s="24" t="n">
        <f aca="true">RAND()</f>
        <v>0.198142079405571</v>
      </c>
      <c r="I455" s="25" t="n">
        <f aca="false">IF(H455&lt;=(Datos!$D$19-Datos!$C$19)/(Datos!$E$19-Datos!$C$19),Datos!$C$19+SQRT((Datos!$E$19-Datos!$C$19)*(Datos!$D$19-Datos!$C$19)*H455),Datos!$E$19-SQRT((Datos!$E$19-Datos!$C$19)*(Datos!$E$19-Datos!$D$19)*(1-H455)))</f>
        <v>35451.7255901995</v>
      </c>
      <c r="J455" s="24" t="n">
        <f aca="true">RAND()</f>
        <v>0.485848325423449</v>
      </c>
      <c r="K455" s="25" t="n">
        <f aca="false">IF(J455&lt;=(Datos!$D$19-Datos!$C$19)/(Datos!$E$19-Datos!$C$19),Datos!$C$19+SQRT((Datos!$E$19-Datos!$C$19)*(Datos!$D$19-Datos!$C$19)*J455),Datos!$E$19-SQRT((Datos!$E$19-Datos!$C$19)*(Datos!$E$19-Datos!$D$19)*(1-J455)))</f>
        <v>38536.8172531405</v>
      </c>
      <c r="L455" s="24" t="n">
        <f aca="true">RAND()</f>
        <v>0.61239247390867</v>
      </c>
      <c r="M455" s="25" t="n">
        <f aca="false">IF(L455&lt;=(Datos!$D$19-Datos!$C$19)/(Datos!$E$19-Datos!$C$19),Datos!$C$19+SQRT((Datos!$E$19-Datos!$C$19)*(Datos!$D$19-Datos!$C$19)*L455),Datos!$E$19-SQRT((Datos!$E$19-Datos!$C$19)*(Datos!$E$19-Datos!$D$19)*(1-L455)))</f>
        <v>39584.3033699013</v>
      </c>
      <c r="N455" s="24" t="n">
        <f aca="true">RAND()</f>
        <v>0.757394791532485</v>
      </c>
      <c r="O455" s="25" t="n">
        <f aca="false">IF(N455&lt;=(Datos!$D$19-Datos!$C$19)/(Datos!$E$19-Datos!$C$19),Datos!$C$19+SQRT((Datos!$E$19-Datos!$C$19)*(Datos!$D$19-Datos!$C$19)*N455),Datos!$E$19-SQRT((Datos!$E$19-Datos!$C$19)*(Datos!$E$19-Datos!$D$19)*(1-N455)))</f>
        <v>40734.3944585717</v>
      </c>
      <c r="P455" s="24" t="n">
        <f aca="true">RAND()</f>
        <v>0.130836103329958</v>
      </c>
      <c r="Q455" s="26" t="n">
        <f aca="false">IF(P455&lt;=(Datos!$D$23-Datos!$C$23)/(Datos!$E$23-Datos!$C$23),Datos!$C$23+SQRT((Datos!$E$23-Datos!$C$23)*(Datos!$D$23-Datos!$C$23)*P455),Datos!$E$23-SQRT((Datos!$E$23-Datos!$C$23)*(Datos!$E$23-Datos!$D$23)*(1-P455)))</f>
        <v>0.135346171704823</v>
      </c>
      <c r="R455" s="24" t="n">
        <f aca="true">RAND()</f>
        <v>0.392745198326789</v>
      </c>
      <c r="S455" s="26" t="n">
        <f aca="false">IF(R455&lt;=(Datos!$D$24-Datos!$C$24)/(Datos!$E$24-Datos!$C$24),Datos!$C$24+SQRT((Datos!$E$24-Datos!$C$24)*(Datos!$D$24-Datos!$C$24)*R455),Datos!$E$24-SQRT((Datos!$E$24-Datos!$C$24)*(Datos!$E$24-Datos!$D$24)*(1-R455)))</f>
        <v>0.146588368829024</v>
      </c>
      <c r="T455" s="24" t="n">
        <f aca="true">RAND()</f>
        <v>0.972858480048153</v>
      </c>
      <c r="U455" s="26" t="n">
        <f aca="false">IF(T455&lt;=(Datos!$D$25-Datos!$C$25)/(Datos!$E$25-Datos!$C$25),Datos!$C$25+SQRT((Datos!$E$25-Datos!$C$25)*(Datos!$D$25-Datos!$C$25)*T455),Datos!$E$25-SQRT((Datos!$E$25-Datos!$C$25)*(Datos!$E$25-Datos!$D$25)*(1-T455)))</f>
        <v>0.211282416856423</v>
      </c>
      <c r="V455" s="24" t="n">
        <f aca="true">RAND()</f>
        <v>0.938297630665734</v>
      </c>
      <c r="W455" s="26" t="n">
        <f aca="false">IF(V455&lt;=(Datos!$D$26-Datos!$C$26)/(Datos!$E$26-Datos!$C$26),Datos!$C$26+SQRT((Datos!$E$26-Datos!$C$26)*(Datos!$D$26-Datos!$C$26)*V455),Datos!$E$26-SQRT((Datos!$E$26-Datos!$C$26)*(Datos!$E$26-Datos!$D$26)*(1-V455)))</f>
        <v>0.235304480523985</v>
      </c>
      <c r="X455" s="24" t="n">
        <f aca="true">RAND()</f>
        <v>0.562687001845763</v>
      </c>
      <c r="Y455" s="26" t="n">
        <f aca="false">IF(X455&lt;=(Datos!$D$27-Datos!$C$27)/(Datos!$E$27-Datos!$C$27),Datos!$C$27+SQRT((Datos!$E$27-Datos!$C$27)*(Datos!$D$27-Datos!$C$27)*X455),Datos!$E$27-SQRT((Datos!$E$27-Datos!$C$27)*(Datos!$E$27-Datos!$D$27)*(1-X455)))</f>
        <v>0.23140483367625</v>
      </c>
      <c r="Z455" s="24" t="n">
        <f aca="false">(1+Q455)</f>
        <v>1.13534617170482</v>
      </c>
      <c r="AA455" s="24" t="n">
        <f aca="false">Z455*(1+S455)</f>
        <v>1.30177471507131</v>
      </c>
      <c r="AB455" s="24" t="n">
        <f aca="false">AA455*(1+U455)</f>
        <v>1.57681682307416</v>
      </c>
      <c r="AC455" s="24" t="n">
        <f aca="false">AB455*(1+W455)</f>
        <v>1.9478488865091</v>
      </c>
      <c r="AD455" s="24" t="n">
        <f aca="false">AC455*(1+Y455)</f>
        <v>2.39859053411821</v>
      </c>
      <c r="AE455" s="23" t="n">
        <f aca="false">E455*Q455</f>
        <v>4123.43548182547</v>
      </c>
      <c r="AF455" s="23" t="n">
        <f aca="false">AE455*(1+S455)</f>
        <v>4727.88316307799</v>
      </c>
      <c r="AG455" s="23" t="n">
        <f aca="false">AF455*(1+U455)</f>
        <v>5726.8017443879</v>
      </c>
      <c r="AH455" s="23" t="n">
        <f aca="false">AG455*(1+W455)</f>
        <v>7074.34385391495</v>
      </c>
      <c r="AI455" s="23" t="n">
        <f aca="false">AH455*(1+Y455)</f>
        <v>8711.38121679874</v>
      </c>
      <c r="AJ455" s="25" t="n">
        <f aca="false">G455*Z455</f>
        <v>42390.5577612864</v>
      </c>
      <c r="AK455" s="25" t="n">
        <f aca="false">I455*AA455</f>
        <v>46150.1599789682</v>
      </c>
      <c r="AL455" s="25" t="n">
        <f aca="false">K455*AB455</f>
        <v>60765.5017524864</v>
      </c>
      <c r="AM455" s="25" t="n">
        <f aca="false">M455*AC455</f>
        <v>77104.2412423008</v>
      </c>
      <c r="AN455" s="25" t="n">
        <f aca="false">O455*AD455</f>
        <v>97705.1329613676</v>
      </c>
      <c r="AO455" s="25" t="n">
        <f aca="false">C455/Datos!$D$8</f>
        <v>14566.4253172613</v>
      </c>
      <c r="AP455" s="25" t="n">
        <f aca="false">AJ455-AO455</f>
        <v>27824.1324440252</v>
      </c>
      <c r="AQ455" s="25" t="n">
        <f aca="false">AK455-AO455</f>
        <v>31583.7346617069</v>
      </c>
      <c r="AR455" s="25" t="n">
        <f aca="false">AL455-AO455</f>
        <v>46199.0764352252</v>
      </c>
      <c r="AS455" s="25" t="n">
        <f aca="false">AM455-AO455</f>
        <v>62537.8159250395</v>
      </c>
      <c r="AT455" s="25" t="n">
        <f aca="false">AN455-AO455</f>
        <v>83138.7076441063</v>
      </c>
      <c r="AU455" s="25" t="n">
        <f aca="false">AP455*Datos!$D$6</f>
        <v>13912.0662220126</v>
      </c>
      <c r="AV455" s="25" t="n">
        <f aca="false">AQ455*Datos!$D$6</f>
        <v>15791.8673308535</v>
      </c>
      <c r="AW455" s="25" t="n">
        <f aca="false">AR455*Datos!$D$6</f>
        <v>23099.5382176126</v>
      </c>
      <c r="AX455" s="25" t="n">
        <f aca="false">AS455*Datos!$D$6</f>
        <v>31268.9079625198</v>
      </c>
      <c r="AY455" s="25" t="n">
        <f aca="false">AT455*Datos!$D$6</f>
        <v>41569.3538220532</v>
      </c>
      <c r="AZ455" s="25" t="n">
        <f aca="false">AJ455-AU455-AE455</f>
        <v>24355.0560574484</v>
      </c>
      <c r="BA455" s="25" t="n">
        <f aca="false">AK455-AV455-AF455</f>
        <v>25630.4094850367</v>
      </c>
      <c r="BB455" s="25" t="n">
        <f aca="false">AL455-AW455-AG455</f>
        <v>31939.161790486</v>
      </c>
      <c r="BC455" s="25" t="n">
        <f aca="false">AM455-AX455-AH455</f>
        <v>38760.9894258661</v>
      </c>
      <c r="BD455" s="25" t="n">
        <f aca="false">AN455-AY455-AI455</f>
        <v>47424.3979225157</v>
      </c>
      <c r="BE455" s="25" t="n">
        <f aca="false">AZ455/Z455</f>
        <v>21451.656476612</v>
      </c>
      <c r="BF455" s="25" t="n">
        <f aca="false">BA455/AA455</f>
        <v>19688.8211057569</v>
      </c>
      <c r="BG455" s="25" t="n">
        <f aca="false">BB455/AB455</f>
        <v>20255.4674221559</v>
      </c>
      <c r="BH455" s="25" t="n">
        <f aca="false">BC455/AC455</f>
        <v>19899.382182225</v>
      </c>
      <c r="BI455" s="25" t="n">
        <f aca="false">BD455/AD455</f>
        <v>19771.7773200294</v>
      </c>
      <c r="BJ455" s="25" t="n">
        <f aca="false">E455*AD455</f>
        <v>73075.0873125825</v>
      </c>
      <c r="BK455" s="25" t="n">
        <f aca="false">0.2*C455*AD455</f>
        <v>34938.8898819228</v>
      </c>
      <c r="BL455" s="25" t="n">
        <f aca="false">BJ455+BK455</f>
        <v>108013.977194505</v>
      </c>
      <c r="BM455" s="25" t="n">
        <f aca="false">BK455*Datos!$D$6</f>
        <v>17469.4449409614</v>
      </c>
      <c r="BN455" s="25" t="n">
        <f aca="false">BL455-BM455</f>
        <v>90544.5322535439</v>
      </c>
      <c r="BO455" s="25" t="n">
        <f aca="false">BN455/AD455</f>
        <v>37749.0576092974</v>
      </c>
      <c r="BP455" s="25" t="n">
        <f aca="false">-(C455+E455)</f>
        <v>-103297.971536973</v>
      </c>
      <c r="BQ455" s="25" t="n">
        <f aca="false">BE455</f>
        <v>21451.656476612</v>
      </c>
      <c r="BR455" s="25" t="n">
        <f aca="false">BF455</f>
        <v>19688.8211057569</v>
      </c>
      <c r="BS455" s="25" t="n">
        <f aca="false">BG455</f>
        <v>20255.4674221559</v>
      </c>
      <c r="BT455" s="25" t="n">
        <f aca="false">BH455</f>
        <v>19899.382182225</v>
      </c>
      <c r="BU455" s="25" t="n">
        <f aca="false">BI455+BO455</f>
        <v>57520.8349293268</v>
      </c>
      <c r="BV455" s="27" t="n">
        <f aca="false">IFERROR(IRR(BP455:BU455,0.1),NA())*100</f>
        <v>9.02444452601283</v>
      </c>
    </row>
    <row r="456" customFormat="false" ht="15" hidden="false" customHeight="true" outlineLevel="0" collapsed="false">
      <c r="A456" s="23" t="n">
        <v>455</v>
      </c>
      <c r="B456" s="24" t="n">
        <f aca="true">RAND()</f>
        <v>0.49845221952922</v>
      </c>
      <c r="C456" s="25" t="n">
        <f aca="false">IF(B456&lt;=(Datos!$D$14-Datos!$C$14)/(Datos!$E$14-Datos!$C$14),Datos!$C$14+SQRT((Datos!$E$14-Datos!$C$14)*(Datos!$D$14-Datos!$C$14)*B456),Datos!$E$14-SQRT((Datos!$E$14-Datos!$C$14)*(Datos!$E$14-Datos!$D$14)*(1-B456)))</f>
        <v>75467.2191432578</v>
      </c>
      <c r="D456" s="24" t="n">
        <f aca="true">RAND()</f>
        <v>0.0650624858567348</v>
      </c>
      <c r="E456" s="25" t="n">
        <f aca="false">IF(D456&lt;=(Datos!$D$15-Datos!$C$15)/(Datos!$E$15-Datos!$C$15),Datos!$C$15+SQRT((Datos!$E$15-Datos!$C$15)*(Datos!$D$15-Datos!$C$15)*D456),Datos!$E$15-SQRT((Datos!$E$15-Datos!$C$15)*(Datos!$E$15-Datos!$D$15)*(1-D456)))</f>
        <v>27209.0012311574</v>
      </c>
      <c r="F456" s="24" t="n">
        <f aca="true">RAND()</f>
        <v>0.227556970922787</v>
      </c>
      <c r="G456" s="25" t="n">
        <f aca="false">IF(F456&lt;=(Datos!$D$19-Datos!$C$19)/(Datos!$E$19-Datos!$C$19),Datos!$C$19+SQRT((Datos!$E$19-Datos!$C$19)*(Datos!$D$19-Datos!$C$19)*F456),Datos!$E$19-SQRT((Datos!$E$19-Datos!$C$19)*(Datos!$E$19-Datos!$D$19)*(1-F456)))</f>
        <v>35842.3921161129</v>
      </c>
      <c r="H456" s="24" t="n">
        <f aca="true">RAND()</f>
        <v>0.00262755484302928</v>
      </c>
      <c r="I456" s="25" t="n">
        <f aca="false">IF(H456&lt;=(Datos!$D$19-Datos!$C$19)/(Datos!$E$19-Datos!$C$19),Datos!$C$19+SQRT((Datos!$E$19-Datos!$C$19)*(Datos!$D$19-Datos!$C$19)*H456),Datos!$E$19-SQRT((Datos!$E$19-Datos!$C$19)*(Datos!$E$19-Datos!$D$19)*(1-H456)))</f>
        <v>30627.8003077846</v>
      </c>
      <c r="J456" s="24" t="n">
        <f aca="true">RAND()</f>
        <v>0.0245785201117622</v>
      </c>
      <c r="K456" s="25" t="n">
        <f aca="false">IF(J456&lt;=(Datos!$D$19-Datos!$C$19)/(Datos!$E$19-Datos!$C$19),Datos!$C$19+SQRT((Datos!$E$19-Datos!$C$19)*(Datos!$D$19-Datos!$C$19)*J456),Datos!$E$19-SQRT((Datos!$E$19-Datos!$C$19)*(Datos!$E$19-Datos!$D$19)*(1-J456)))</f>
        <v>31920.0984393422</v>
      </c>
      <c r="L456" s="24" t="n">
        <f aca="true">RAND()</f>
        <v>0.146356636232671</v>
      </c>
      <c r="M456" s="25" t="n">
        <f aca="false">IF(L456&lt;=(Datos!$D$19-Datos!$C$19)/(Datos!$E$19-Datos!$C$19),Datos!$C$19+SQRT((Datos!$E$19-Datos!$C$19)*(Datos!$D$19-Datos!$C$19)*L456),Datos!$E$19-SQRT((Datos!$E$19-Datos!$C$19)*(Datos!$E$19-Datos!$D$19)*(1-L456)))</f>
        <v>34685.4557339602</v>
      </c>
      <c r="N456" s="24" t="n">
        <f aca="true">RAND()</f>
        <v>0.0527068765287822</v>
      </c>
      <c r="O456" s="25" t="n">
        <f aca="false">IF(N456&lt;=(Datos!$D$19-Datos!$C$19)/(Datos!$E$19-Datos!$C$19),Datos!$C$19+SQRT((Datos!$E$19-Datos!$C$19)*(Datos!$D$19-Datos!$C$19)*N456),Datos!$E$19-SQRT((Datos!$E$19-Datos!$C$19)*(Datos!$E$19-Datos!$D$19)*(1-N456)))</f>
        <v>32811.766611815</v>
      </c>
      <c r="P456" s="24" t="n">
        <f aca="true">RAND()</f>
        <v>0.3005862756085</v>
      </c>
      <c r="Q456" s="26" t="n">
        <f aca="false">IF(P456&lt;=(Datos!$D$23-Datos!$C$23)/(Datos!$E$23-Datos!$C$23),Datos!$C$23+SQRT((Datos!$E$23-Datos!$C$23)*(Datos!$D$23-Datos!$C$23)*P456),Datos!$E$23-SQRT((Datos!$E$23-Datos!$C$23)*(Datos!$E$23-Datos!$D$23)*(1-P456)))</f>
        <v>0.143260595351265</v>
      </c>
      <c r="R456" s="24" t="n">
        <f aca="true">RAND()</f>
        <v>0.92094257487621</v>
      </c>
      <c r="S456" s="26" t="n">
        <f aca="false">IF(R456&lt;=(Datos!$D$24-Datos!$C$24)/(Datos!$E$24-Datos!$C$24),Datos!$C$24+SQRT((Datos!$E$24-Datos!$C$24)*(Datos!$D$24-Datos!$C$24)*R456),Datos!$E$24-SQRT((Datos!$E$24-Datos!$C$24)*(Datos!$E$24-Datos!$D$24)*(1-R456)))</f>
        <v>0.168070902581384</v>
      </c>
      <c r="T456" s="24" t="n">
        <f aca="true">RAND()</f>
        <v>0.534597704439979</v>
      </c>
      <c r="U456" s="26" t="n">
        <f aca="false">IF(T456&lt;=(Datos!$D$25-Datos!$C$25)/(Datos!$E$25-Datos!$C$25),Datos!$C$25+SQRT((Datos!$E$25-Datos!$C$25)*(Datos!$D$25-Datos!$C$25)*T456),Datos!$E$25-SQRT((Datos!$E$25-Datos!$C$25)*(Datos!$E$25-Datos!$D$25)*(1-T456)))</f>
        <v>0.183901157531466</v>
      </c>
      <c r="V456" s="24" t="n">
        <f aca="true">RAND()</f>
        <v>0.0352944309253544</v>
      </c>
      <c r="W456" s="26" t="n">
        <f aca="false">IF(V456&lt;=(Datos!$D$26-Datos!$C$26)/(Datos!$E$26-Datos!$C$26),Datos!$C$26+SQRT((Datos!$E$26-Datos!$C$26)*(Datos!$D$26-Datos!$C$26)*V456),Datos!$E$26-SQRT((Datos!$E$26-Datos!$C$26)*(Datos!$E$26-Datos!$D$26)*(1-V456)))</f>
        <v>0.187029381430503</v>
      </c>
      <c r="X456" s="24" t="n">
        <f aca="true">RAND()</f>
        <v>0.645979748127083</v>
      </c>
      <c r="Y456" s="26" t="n">
        <f aca="false">IF(X456&lt;=(Datos!$D$27-Datos!$C$27)/(Datos!$E$27-Datos!$C$27),Datos!$C$27+SQRT((Datos!$E$27-Datos!$C$27)*(Datos!$D$27-Datos!$C$27)*X456),Datos!$E$27-SQRT((Datos!$E$27-Datos!$C$27)*(Datos!$E$27-Datos!$D$27)*(1-X456)))</f>
        <v>0.236276901297898</v>
      </c>
      <c r="Z456" s="24" t="n">
        <f aca="false">(1+Q456)</f>
        <v>1.14326059535127</v>
      </c>
      <c r="AA456" s="24" t="n">
        <f aca="false">Z456*(1+S456)</f>
        <v>1.33540943549768</v>
      </c>
      <c r="AB456" s="24" t="n">
        <f aca="false">AA456*(1+U456)</f>
        <v>1.58099277646415</v>
      </c>
      <c r="AC456" s="24" t="n">
        <f aca="false">AB456*(1+W456)</f>
        <v>1.87668487749233</v>
      </c>
      <c r="AD456" s="24" t="n">
        <f aca="false">AC456*(1+Y456)</f>
        <v>2.32010216505884</v>
      </c>
      <c r="AE456" s="23" t="n">
        <f aca="false">E456*Q456</f>
        <v>3897.97771528892</v>
      </c>
      <c r="AF456" s="23" t="n">
        <f aca="false">AE456*(1+S456)</f>
        <v>4553.11434813966</v>
      </c>
      <c r="AG456" s="23" t="n">
        <f aca="false">AF456*(1+U456)</f>
        <v>5390.43734713566</v>
      </c>
      <c r="AH456" s="23" t="n">
        <f aca="false">AG456*(1+W456)</f>
        <v>6398.60750981033</v>
      </c>
      <c r="AI456" s="23" t="n">
        <f aca="false">AH456*(1+Y456)</f>
        <v>7910.45066484977</v>
      </c>
      <c r="AJ456" s="25" t="n">
        <f aca="false">G456*Z456</f>
        <v>40977.1945494807</v>
      </c>
      <c r="AK456" s="25" t="n">
        <f aca="false">I456*AA456</f>
        <v>40900.6535195544</v>
      </c>
      <c r="AL456" s="25" t="n">
        <f aca="false">K456*AB456</f>
        <v>50465.4450566245</v>
      </c>
      <c r="AM456" s="25" t="n">
        <f aca="false">M456*AC456</f>
        <v>65093.6702448528</v>
      </c>
      <c r="AN456" s="25" t="n">
        <f aca="false">O456*AD456</f>
        <v>76126.6507554774</v>
      </c>
      <c r="AO456" s="25" t="n">
        <f aca="false">C456/Datos!$D$8</f>
        <v>15093.4438286516</v>
      </c>
      <c r="AP456" s="25" t="n">
        <f aca="false">AJ456-AO456</f>
        <v>25883.7507208292</v>
      </c>
      <c r="AQ456" s="25" t="n">
        <f aca="false">AK456-AO456</f>
        <v>25807.2096909028</v>
      </c>
      <c r="AR456" s="25" t="n">
        <f aca="false">AL456-AO456</f>
        <v>35372.001227973</v>
      </c>
      <c r="AS456" s="25" t="n">
        <f aca="false">AM456-AO456</f>
        <v>50000.2264162012</v>
      </c>
      <c r="AT456" s="25" t="n">
        <f aca="false">AN456-AO456</f>
        <v>61033.2069268258</v>
      </c>
      <c r="AU456" s="25" t="n">
        <f aca="false">AP456*Datos!$D$6</f>
        <v>12941.8753604146</v>
      </c>
      <c r="AV456" s="25" t="n">
        <f aca="false">AQ456*Datos!$D$6</f>
        <v>12903.6048454514</v>
      </c>
      <c r="AW456" s="25" t="n">
        <f aca="false">AR456*Datos!$D$6</f>
        <v>17686.0006139865</v>
      </c>
      <c r="AX456" s="25" t="n">
        <f aca="false">AS456*Datos!$D$6</f>
        <v>25000.1132081006</v>
      </c>
      <c r="AY456" s="25" t="n">
        <f aca="false">AT456*Datos!$D$6</f>
        <v>30516.6034634129</v>
      </c>
      <c r="AZ456" s="25" t="n">
        <f aca="false">AJ456-AU456-AE456</f>
        <v>24137.3414737772</v>
      </c>
      <c r="BA456" s="25" t="n">
        <f aca="false">AK456-AV456-AF456</f>
        <v>23443.9343259633</v>
      </c>
      <c r="BB456" s="25" t="n">
        <f aca="false">AL456-AW456-AG456</f>
        <v>27389.0070955024</v>
      </c>
      <c r="BC456" s="25" t="n">
        <f aca="false">AM456-AX456-AH456</f>
        <v>33694.9495269419</v>
      </c>
      <c r="BD456" s="25" t="n">
        <f aca="false">AN456-AY456-AI456</f>
        <v>37699.5966272147</v>
      </c>
      <c r="BE456" s="25" t="n">
        <f aca="false">AZ456/Z456</f>
        <v>21112.7205572594</v>
      </c>
      <c r="BF456" s="25" t="n">
        <f aca="false">BA456/AA456</f>
        <v>17555.6153062721</v>
      </c>
      <c r="BG456" s="25" t="n">
        <f aca="false">BB456/AB456</f>
        <v>17323.9293077336</v>
      </c>
      <c r="BH456" s="25" t="n">
        <f aca="false">BC456/AC456</f>
        <v>17954.5058049201</v>
      </c>
      <c r="BI456" s="25" t="n">
        <f aca="false">BD456/AD456</f>
        <v>16249.1105758089</v>
      </c>
      <c r="BJ456" s="25" t="n">
        <f aca="false">E456*AD456</f>
        <v>63127.6626654972</v>
      </c>
      <c r="BK456" s="25" t="n">
        <f aca="false">0.2*C456*AD456</f>
        <v>35018.3317050485</v>
      </c>
      <c r="BL456" s="25" t="n">
        <f aca="false">BJ456+BK456</f>
        <v>98145.9943705457</v>
      </c>
      <c r="BM456" s="25" t="n">
        <f aca="false">BK456*Datos!$D$6</f>
        <v>17509.1658525243</v>
      </c>
      <c r="BN456" s="25" t="n">
        <f aca="false">BL456-BM456</f>
        <v>80636.8285180214</v>
      </c>
      <c r="BO456" s="25" t="n">
        <f aca="false">BN456/AD456</f>
        <v>34755.7231454832</v>
      </c>
      <c r="BP456" s="25" t="n">
        <f aca="false">-(C456+E456)</f>
        <v>-102676.220374415</v>
      </c>
      <c r="BQ456" s="25" t="n">
        <f aca="false">BE456</f>
        <v>21112.7205572594</v>
      </c>
      <c r="BR456" s="25" t="n">
        <f aca="false">BF456</f>
        <v>17555.6153062721</v>
      </c>
      <c r="BS456" s="25" t="n">
        <f aca="false">BG456</f>
        <v>17323.9293077336</v>
      </c>
      <c r="BT456" s="25" t="n">
        <f aca="false">BH456</f>
        <v>17954.5058049201</v>
      </c>
      <c r="BU456" s="25" t="n">
        <f aca="false">BI456+BO456</f>
        <v>51004.8337212921</v>
      </c>
      <c r="BV456" s="27" t="n">
        <f aca="false">IFERROR(IRR(BP456:BU456,0.1),NA())*100</f>
        <v>5.92173194342223</v>
      </c>
    </row>
    <row r="457" customFormat="false" ht="15" hidden="false" customHeight="true" outlineLevel="0" collapsed="false">
      <c r="A457" s="23" t="n">
        <v>456</v>
      </c>
      <c r="B457" s="24" t="n">
        <f aca="true">RAND()</f>
        <v>0.241434782207586</v>
      </c>
      <c r="C457" s="25" t="n">
        <f aca="false">IF(B457&lt;=(Datos!$D$14-Datos!$C$14)/(Datos!$E$14-Datos!$C$14),Datos!$C$14+SQRT((Datos!$E$14-Datos!$C$14)*(Datos!$D$14-Datos!$C$14)*B457),Datos!$E$14-SQRT((Datos!$E$14-Datos!$C$14)*(Datos!$E$14-Datos!$D$14)*(1-B457)))</f>
        <v>69827.2026987864</v>
      </c>
      <c r="D457" s="24" t="n">
        <f aca="true">RAND()</f>
        <v>0.326202778764308</v>
      </c>
      <c r="E457" s="25" t="n">
        <f aca="false">IF(D457&lt;=(Datos!$D$15-Datos!$C$15)/(Datos!$E$15-Datos!$C$15),Datos!$C$15+SQRT((Datos!$E$15-Datos!$C$15)*(Datos!$D$15-Datos!$C$15)*D457),Datos!$E$15-SQRT((Datos!$E$15-Datos!$C$15)*(Datos!$E$15-Datos!$D$15)*(1-D457)))</f>
        <v>29946.2317381339</v>
      </c>
      <c r="F457" s="24" t="n">
        <f aca="true">RAND()</f>
        <v>0.0315184958464803</v>
      </c>
      <c r="G457" s="25" t="n">
        <f aca="false">IF(F457&lt;=(Datos!$D$19-Datos!$C$19)/(Datos!$E$19-Datos!$C$19),Datos!$C$19+SQRT((Datos!$E$19-Datos!$C$19)*(Datos!$D$19-Datos!$C$19)*F457),Datos!$E$19-SQRT((Datos!$E$19-Datos!$C$19)*(Datos!$E$19-Datos!$D$19)*(1-F457)))</f>
        <v>32174.3445856101</v>
      </c>
      <c r="H457" s="24" t="n">
        <f aca="true">RAND()</f>
        <v>0.440329322397696</v>
      </c>
      <c r="I457" s="25" t="n">
        <f aca="false">IF(H457&lt;=(Datos!$D$19-Datos!$C$19)/(Datos!$E$19-Datos!$C$19),Datos!$C$19+SQRT((Datos!$E$19-Datos!$C$19)*(Datos!$D$19-Datos!$C$19)*H457),Datos!$E$19-SQRT((Datos!$E$19-Datos!$C$19)*(Datos!$E$19-Datos!$D$19)*(1-H457)))</f>
        <v>38127.0780948416</v>
      </c>
      <c r="J457" s="24" t="n">
        <f aca="true">RAND()</f>
        <v>0.374579018277812</v>
      </c>
      <c r="K457" s="25" t="n">
        <f aca="false">IF(J457&lt;=(Datos!$D$19-Datos!$C$19)/(Datos!$E$19-Datos!$C$19),Datos!$C$19+SQRT((Datos!$E$19-Datos!$C$19)*(Datos!$D$19-Datos!$C$19)*J457),Datos!$E$19-SQRT((Datos!$E$19-Datos!$C$19)*(Datos!$E$19-Datos!$D$19)*(1-J457)))</f>
        <v>37495.7890006104</v>
      </c>
      <c r="L457" s="24" t="n">
        <f aca="true">RAND()</f>
        <v>0.449997350466031</v>
      </c>
      <c r="M457" s="25" t="n">
        <f aca="false">IF(L457&lt;=(Datos!$D$19-Datos!$C$19)/(Datos!$E$19-Datos!$C$19),Datos!$C$19+SQRT((Datos!$E$19-Datos!$C$19)*(Datos!$D$19-Datos!$C$19)*L457),Datos!$E$19-SQRT((Datos!$E$19-Datos!$C$19)*(Datos!$E$19-Datos!$D$19)*(1-L457)))</f>
        <v>38215.8141757165</v>
      </c>
      <c r="N457" s="24" t="n">
        <f aca="true">RAND()</f>
        <v>0.847651864988373</v>
      </c>
      <c r="O457" s="25" t="n">
        <f aca="false">IF(N457&lt;=(Datos!$D$19-Datos!$C$19)/(Datos!$E$19-Datos!$C$19),Datos!$C$19+SQRT((Datos!$E$19-Datos!$C$19)*(Datos!$D$19-Datos!$C$19)*N457),Datos!$E$19-SQRT((Datos!$E$19-Datos!$C$19)*(Datos!$E$19-Datos!$D$19)*(1-N457)))</f>
        <v>41619.7470322664</v>
      </c>
      <c r="P457" s="24" t="n">
        <f aca="true">RAND()</f>
        <v>0.599073564211459</v>
      </c>
      <c r="Q457" s="26" t="n">
        <f aca="false">IF(P457&lt;=(Datos!$D$23-Datos!$C$23)/(Datos!$E$23-Datos!$C$23),Datos!$C$23+SQRT((Datos!$E$23-Datos!$C$23)*(Datos!$D$23-Datos!$C$23)*P457),Datos!$E$23-SQRT((Datos!$E$23-Datos!$C$23)*(Datos!$E$23-Datos!$D$23)*(1-P457)))</f>
        <v>0.153136128640507</v>
      </c>
      <c r="R457" s="24" t="n">
        <f aca="true">RAND()</f>
        <v>0.992270268638283</v>
      </c>
      <c r="S457" s="26" t="n">
        <f aca="false">IF(R457&lt;=(Datos!$D$24-Datos!$C$24)/(Datos!$E$24-Datos!$C$24),Datos!$C$24+SQRT((Datos!$E$24-Datos!$C$24)*(Datos!$D$24-Datos!$C$24)*R457),Datos!$E$24-SQRT((Datos!$E$24-Datos!$C$24)*(Datos!$E$24-Datos!$D$24)*(1-R457)))</f>
        <v>0.176269917366721</v>
      </c>
      <c r="T457" s="24" t="n">
        <f aca="true">RAND()</f>
        <v>0.608228037892687</v>
      </c>
      <c r="U457" s="26" t="n">
        <f aca="false">IF(T457&lt;=(Datos!$D$25-Datos!$C$25)/(Datos!$E$25-Datos!$C$25),Datos!$C$25+SQRT((Datos!$E$25-Datos!$C$25)*(Datos!$D$25-Datos!$C$25)*T457),Datos!$E$25-SQRT((Datos!$E$25-Datos!$C$25)*(Datos!$E$25-Datos!$D$25)*(1-T457)))</f>
        <v>0.18687959097625</v>
      </c>
      <c r="V457" s="24" t="n">
        <f aca="true">RAND()</f>
        <v>0.184588729417481</v>
      </c>
      <c r="W457" s="26" t="n">
        <f aca="false">IF(V457&lt;=(Datos!$D$26-Datos!$C$26)/(Datos!$E$26-Datos!$C$26),Datos!$C$26+SQRT((Datos!$E$26-Datos!$C$26)*(Datos!$D$26-Datos!$C$26)*V457),Datos!$E$26-SQRT((Datos!$E$26-Datos!$C$26)*(Datos!$E$26-Datos!$D$26)*(1-V457)))</f>
        <v>0.196075578409018</v>
      </c>
      <c r="X457" s="24" t="n">
        <f aca="true">RAND()</f>
        <v>0.317073162120592</v>
      </c>
      <c r="Y457" s="26" t="n">
        <f aca="false">IF(X457&lt;=(Datos!$D$27-Datos!$C$27)/(Datos!$E$27-Datos!$C$27),Datos!$C$27+SQRT((Datos!$E$27-Datos!$C$27)*(Datos!$D$27-Datos!$C$27)*X457),Datos!$E$27-SQRT((Datos!$E$27-Datos!$C$27)*(Datos!$E$27-Datos!$D$27)*(1-X457)))</f>
        <v>0.219259144514589</v>
      </c>
      <c r="Z457" s="24" t="n">
        <f aca="false">(1+Q457)</f>
        <v>1.15313612864051</v>
      </c>
      <c r="AA457" s="24" t="n">
        <f aca="false">Z457*(1+S457)</f>
        <v>1.35639933874855</v>
      </c>
      <c r="AB457" s="24" t="n">
        <f aca="false">AA457*(1+U457)</f>
        <v>1.60988269237434</v>
      </c>
      <c r="AC457" s="24" t="n">
        <f aca="false">AB457*(1+W457)</f>
        <v>1.9255413724523</v>
      </c>
      <c r="AD457" s="24" t="n">
        <f aca="false">AC457*(1+Y457)</f>
        <v>2.34773392650364</v>
      </c>
      <c r="AE457" s="23" t="n">
        <f aca="false">E457*Q457</f>
        <v>4585.84999574931</v>
      </c>
      <c r="AF457" s="23" t="n">
        <f aca="false">AE457*(1+S457)</f>
        <v>5394.19739555622</v>
      </c>
      <c r="AG457" s="23" t="n">
        <f aca="false">AF457*(1+U457)</f>
        <v>6402.26279848292</v>
      </c>
      <c r="AH457" s="23" t="n">
        <f aca="false">AG457*(1+W457)</f>
        <v>7657.590179822</v>
      </c>
      <c r="AI457" s="23" t="n">
        <f aca="false">AH457*(1+Y457)</f>
        <v>9336.58685169309</v>
      </c>
      <c r="AJ457" s="25" t="n">
        <f aca="false">G457*Z457</f>
        <v>37101.3991569961</v>
      </c>
      <c r="AK457" s="25" t="n">
        <f aca="false">I457*AA457</f>
        <v>51715.5435162575</v>
      </c>
      <c r="AL457" s="25" t="n">
        <f aca="false">K457*AB457</f>
        <v>60363.8217490027</v>
      </c>
      <c r="AM457" s="25" t="n">
        <f aca="false">M457*AC457</f>
        <v>73586.1312772913</v>
      </c>
      <c r="AN457" s="25" t="n">
        <f aca="false">O457*AD457</f>
        <v>97712.0921201509</v>
      </c>
      <c r="AO457" s="25" t="n">
        <f aca="false">C457/Datos!$D$8</f>
        <v>13965.4405397573</v>
      </c>
      <c r="AP457" s="25" t="n">
        <f aca="false">AJ457-AO457</f>
        <v>23135.9586172388</v>
      </c>
      <c r="AQ457" s="25" t="n">
        <f aca="false">AK457-AO457</f>
        <v>37750.1029765002</v>
      </c>
      <c r="AR457" s="25" t="n">
        <f aca="false">AL457-AO457</f>
        <v>46398.3812092454</v>
      </c>
      <c r="AS457" s="25" t="n">
        <f aca="false">AM457-AO457</f>
        <v>59620.690737534</v>
      </c>
      <c r="AT457" s="25" t="n">
        <f aca="false">AN457-AO457</f>
        <v>83746.6515803936</v>
      </c>
      <c r="AU457" s="25" t="n">
        <f aca="false">AP457*Datos!$D$6</f>
        <v>11567.9793086194</v>
      </c>
      <c r="AV457" s="25" t="n">
        <f aca="false">AQ457*Datos!$D$6</f>
        <v>18875.0514882501</v>
      </c>
      <c r="AW457" s="25" t="n">
        <f aca="false">AR457*Datos!$D$6</f>
        <v>23199.1906046227</v>
      </c>
      <c r="AX457" s="25" t="n">
        <f aca="false">AS457*Datos!$D$6</f>
        <v>29810.345368767</v>
      </c>
      <c r="AY457" s="25" t="n">
        <f aca="false">AT457*Datos!$D$6</f>
        <v>41873.3257901968</v>
      </c>
      <c r="AZ457" s="25" t="n">
        <f aca="false">AJ457-AU457-AE457</f>
        <v>20947.5698526274</v>
      </c>
      <c r="BA457" s="25" t="n">
        <f aca="false">AK457-AV457-AF457</f>
        <v>27446.2946324512</v>
      </c>
      <c r="BB457" s="25" t="n">
        <f aca="false">AL457-AW457-AG457</f>
        <v>30762.368345897</v>
      </c>
      <c r="BC457" s="25" t="n">
        <f aca="false">AM457-AX457-AH457</f>
        <v>36118.1957287023</v>
      </c>
      <c r="BD457" s="25" t="n">
        <f aca="false">AN457-AY457-AI457</f>
        <v>46502.179478261</v>
      </c>
      <c r="BE457" s="25" t="n">
        <f aca="false">AZ457/Z457</f>
        <v>18165.7389204548</v>
      </c>
      <c r="BF457" s="25" t="n">
        <f aca="false">BA457/AA457</f>
        <v>20234.6711977712</v>
      </c>
      <c r="BG457" s="25" t="n">
        <f aca="false">BB457/AB457</f>
        <v>19108.4533622305</v>
      </c>
      <c r="BH457" s="25" t="n">
        <f aca="false">BC457/AC457</f>
        <v>18757.4238837068</v>
      </c>
      <c r="BI457" s="25" t="n">
        <f aca="false">BD457/AD457</f>
        <v>19807.2613567051</v>
      </c>
      <c r="BJ457" s="25" t="n">
        <f aca="false">E457*AD457</f>
        <v>70305.784222557</v>
      </c>
      <c r="BK457" s="25" t="n">
        <f aca="false">0.2*C457*AD457</f>
        <v>32787.1385537574</v>
      </c>
      <c r="BL457" s="25" t="n">
        <f aca="false">BJ457+BK457</f>
        <v>103092.922776314</v>
      </c>
      <c r="BM457" s="25" t="n">
        <f aca="false">BK457*Datos!$D$6</f>
        <v>16393.5692768787</v>
      </c>
      <c r="BN457" s="25" t="n">
        <f aca="false">BL457-BM457</f>
        <v>86699.3534994357</v>
      </c>
      <c r="BO457" s="25" t="n">
        <f aca="false">BN457/AD457</f>
        <v>36928.9520080125</v>
      </c>
      <c r="BP457" s="25" t="n">
        <f aca="false">-(C457+E457)</f>
        <v>-99773.4344369203</v>
      </c>
      <c r="BQ457" s="25" t="n">
        <f aca="false">BE457</f>
        <v>18165.7389204548</v>
      </c>
      <c r="BR457" s="25" t="n">
        <f aca="false">BF457</f>
        <v>20234.6711977712</v>
      </c>
      <c r="BS457" s="25" t="n">
        <f aca="false">BG457</f>
        <v>19108.4533622305</v>
      </c>
      <c r="BT457" s="25" t="n">
        <f aca="false">BH457</f>
        <v>18757.4238837068</v>
      </c>
      <c r="BU457" s="25" t="n">
        <f aca="false">BI457+BO457</f>
        <v>56736.2133647176</v>
      </c>
      <c r="BV457" s="27" t="n">
        <f aca="false">IFERROR(IRR(BP457:BU457,0.1),NA())*100</f>
        <v>8.62359626034022</v>
      </c>
    </row>
    <row r="458" customFormat="false" ht="15" hidden="false" customHeight="true" outlineLevel="0" collapsed="false">
      <c r="A458" s="23" t="n">
        <v>457</v>
      </c>
      <c r="B458" s="24" t="n">
        <f aca="true">RAND()</f>
        <v>0.861979459316893</v>
      </c>
      <c r="C458" s="25" t="n">
        <f aca="false">IF(B458&lt;=(Datos!$D$14-Datos!$C$14)/(Datos!$E$14-Datos!$C$14),Datos!$C$14+SQRT((Datos!$E$14-Datos!$C$14)*(Datos!$D$14-Datos!$C$14)*B458),Datos!$E$14-SQRT((Datos!$E$14-Datos!$C$14)*(Datos!$E$14-Datos!$D$14)*(1-B458)))</f>
        <v>87130.4759676308</v>
      </c>
      <c r="D458" s="24" t="n">
        <f aca="true">RAND()</f>
        <v>0.306072518152311</v>
      </c>
      <c r="E458" s="25" t="n">
        <f aca="false">IF(D458&lt;=(Datos!$D$15-Datos!$C$15)/(Datos!$E$15-Datos!$C$15),Datos!$C$15+SQRT((Datos!$E$15-Datos!$C$15)*(Datos!$D$15-Datos!$C$15)*D458),Datos!$E$15-SQRT((Datos!$E$15-Datos!$C$15)*(Datos!$E$15-Datos!$D$15)*(1-D458)))</f>
        <v>29791.18345103</v>
      </c>
      <c r="F458" s="24" t="n">
        <f aca="true">RAND()</f>
        <v>0.374529866435645</v>
      </c>
      <c r="G458" s="25" t="n">
        <f aca="false">IF(F458&lt;=(Datos!$D$19-Datos!$C$19)/(Datos!$E$19-Datos!$C$19),Datos!$C$19+SQRT((Datos!$E$19-Datos!$C$19)*(Datos!$D$19-Datos!$C$19)*F458),Datos!$E$19-SQRT((Datos!$E$19-Datos!$C$19)*(Datos!$E$19-Datos!$D$19)*(1-F458)))</f>
        <v>37495.2971899283</v>
      </c>
      <c r="H458" s="24" t="n">
        <f aca="true">RAND()</f>
        <v>0.975472550713934</v>
      </c>
      <c r="I458" s="25" t="n">
        <f aca="false">IF(H458&lt;=(Datos!$D$19-Datos!$C$19)/(Datos!$E$19-Datos!$C$19),Datos!$C$19+SQRT((Datos!$E$19-Datos!$C$19)*(Datos!$D$19-Datos!$C$19)*H458),Datos!$E$19-SQRT((Datos!$E$19-Datos!$C$19)*(Datos!$E$19-Datos!$D$19)*(1-H458)))</f>
        <v>43643.6966797744</v>
      </c>
      <c r="J458" s="24" t="n">
        <f aca="true">RAND()</f>
        <v>0.692601298555701</v>
      </c>
      <c r="K458" s="25" t="n">
        <f aca="false">IF(J458&lt;=(Datos!$D$19-Datos!$C$19)/(Datos!$E$19-Datos!$C$19),Datos!$C$19+SQRT((Datos!$E$19-Datos!$C$19)*(Datos!$D$19-Datos!$C$19)*J458),Datos!$E$19-SQRT((Datos!$E$19-Datos!$C$19)*(Datos!$E$19-Datos!$D$19)*(1-J458)))</f>
        <v>40198.4478959067</v>
      </c>
      <c r="L458" s="24" t="n">
        <f aca="true">RAND()</f>
        <v>0.668605707829352</v>
      </c>
      <c r="M458" s="25" t="n">
        <f aca="false">IF(L458&lt;=(Datos!$D$19-Datos!$C$19)/(Datos!$E$19-Datos!$C$19),Datos!$C$19+SQRT((Datos!$E$19-Datos!$C$19)*(Datos!$D$19-Datos!$C$19)*L458),Datos!$E$19-SQRT((Datos!$E$19-Datos!$C$19)*(Datos!$E$19-Datos!$D$19)*(1-L458)))</f>
        <v>40014.5640197874</v>
      </c>
      <c r="N458" s="24" t="n">
        <f aca="true">RAND()</f>
        <v>0.219398185157355</v>
      </c>
      <c r="O458" s="25" t="n">
        <f aca="false">IF(N458&lt;=(Datos!$D$19-Datos!$C$19)/(Datos!$E$19-Datos!$C$19),Datos!$C$19+SQRT((Datos!$E$19-Datos!$C$19)*(Datos!$D$19-Datos!$C$19)*N458),Datos!$E$19-SQRT((Datos!$E$19-Datos!$C$19)*(Datos!$E$19-Datos!$D$19)*(1-N458)))</f>
        <v>35736.7000770132</v>
      </c>
      <c r="P458" s="24" t="n">
        <f aca="true">RAND()</f>
        <v>0.211667477503789</v>
      </c>
      <c r="Q458" s="26" t="n">
        <f aca="false">IF(P458&lt;=(Datos!$D$23-Datos!$C$23)/(Datos!$E$23-Datos!$C$23),Datos!$C$23+SQRT((Datos!$E$23-Datos!$C$23)*(Datos!$D$23-Datos!$C$23)*P458),Datos!$E$23-SQRT((Datos!$E$23-Datos!$C$23)*(Datos!$E$23-Datos!$D$23)*(1-P458)))</f>
        <v>0.139519258682307</v>
      </c>
      <c r="R458" s="24" t="n">
        <f aca="true">RAND()</f>
        <v>0.354305673659306</v>
      </c>
      <c r="S458" s="26" t="n">
        <f aca="false">IF(R458&lt;=(Datos!$D$24-Datos!$C$24)/(Datos!$E$24-Datos!$C$24),Datos!$C$24+SQRT((Datos!$E$24-Datos!$C$24)*(Datos!$D$24-Datos!$C$24)*R458),Datos!$E$24-SQRT((Datos!$E$24-Datos!$C$24)*(Datos!$E$24-Datos!$D$24)*(1-R458)))</f>
        <v>0.145253716807368</v>
      </c>
      <c r="T458" s="24" t="n">
        <f aca="true">RAND()</f>
        <v>0.954646341107366</v>
      </c>
      <c r="U458" s="26" t="n">
        <f aca="false">IF(T458&lt;=(Datos!$D$25-Datos!$C$25)/(Datos!$E$25-Datos!$C$25),Datos!$C$25+SQRT((Datos!$E$25-Datos!$C$25)*(Datos!$D$25-Datos!$C$25)*T458),Datos!$E$25-SQRT((Datos!$E$25-Datos!$C$25)*(Datos!$E$25-Datos!$D$25)*(1-T458)))</f>
        <v>0.208731005151329</v>
      </c>
      <c r="V458" s="24" t="n">
        <f aca="true">RAND()</f>
        <v>0.894959195145756</v>
      </c>
      <c r="W458" s="26" t="n">
        <f aca="false">IF(V458&lt;=(Datos!$D$26-Datos!$C$26)/(Datos!$E$26-Datos!$C$26),Datos!$C$26+SQRT((Datos!$E$26-Datos!$C$26)*(Datos!$D$26-Datos!$C$26)*V458),Datos!$E$26-SQRT((Datos!$E$26-Datos!$C$26)*(Datos!$E$26-Datos!$D$26)*(1-V458)))</f>
        <v>0.230825985892624</v>
      </c>
      <c r="X458" s="24" t="n">
        <f aca="true">RAND()</f>
        <v>0.0062631761706682</v>
      </c>
      <c r="Y458" s="26" t="n">
        <f aca="false">IF(X458&lt;=(Datos!$D$27-Datos!$C$27)/(Datos!$E$27-Datos!$C$27),Datos!$C$27+SQRT((Datos!$E$27-Datos!$C$27)*(Datos!$D$27-Datos!$C$27)*X458),Datos!$E$27-SQRT((Datos!$E$27-Datos!$C$27)*(Datos!$E$27-Datos!$D$27)*(1-X458)))</f>
        <v>0.194112247033047</v>
      </c>
      <c r="Z458" s="24" t="n">
        <f aca="false">(1+Q458)</f>
        <v>1.13951925868231</v>
      </c>
      <c r="AA458" s="24" t="n">
        <f aca="false">Z458*(1+S458)</f>
        <v>1.30503866637949</v>
      </c>
      <c r="AB458" s="24" t="n">
        <f aca="false">AA458*(1+U458)</f>
        <v>1.57744069897423</v>
      </c>
      <c r="AC458" s="24" t="n">
        <f aca="false">AB458*(1+W458)</f>
        <v>1.94155500350211</v>
      </c>
      <c r="AD458" s="24" t="n">
        <f aca="false">AC458*(1+Y458)</f>
        <v>2.31843460797016</v>
      </c>
      <c r="AE458" s="23" t="n">
        <f aca="false">E458*Q458</f>
        <v>4156.44383035632</v>
      </c>
      <c r="AF458" s="23" t="n">
        <f aca="false">AE458*(1+S458)</f>
        <v>4760.18274541662</v>
      </c>
      <c r="AG458" s="23" t="n">
        <f aca="false">AF458*(1+U458)</f>
        <v>5753.78047457145</v>
      </c>
      <c r="AH458" s="23" t="n">
        <f aca="false">AG458*(1+W458)</f>
        <v>7081.90252522413</v>
      </c>
      <c r="AI458" s="23" t="n">
        <f aca="false">AH458*(1+Y458)</f>
        <v>8456.5865376644</v>
      </c>
      <c r="AJ458" s="25" t="n">
        <f aca="false">G458*Z458</f>
        <v>42726.6132579399</v>
      </c>
      <c r="AK458" s="25" t="n">
        <f aca="false">I458*AA458</f>
        <v>56956.7117108438</v>
      </c>
      <c r="AL458" s="25" t="n">
        <f aca="false">K458*AB458</f>
        <v>63410.6677465983</v>
      </c>
      <c r="AM458" s="25" t="n">
        <f aca="false">M458*AC458</f>
        <v>77690.4769855735</v>
      </c>
      <c r="AN458" s="25" t="n">
        <f aca="false">O458*AD458</f>
        <v>82853.2022331971</v>
      </c>
      <c r="AO458" s="25" t="n">
        <f aca="false">C458/Datos!$D$8</f>
        <v>17426.0951935262</v>
      </c>
      <c r="AP458" s="25" t="n">
        <f aca="false">AJ458-AO458</f>
        <v>25300.5180644137</v>
      </c>
      <c r="AQ458" s="25" t="n">
        <f aca="false">AK458-AO458</f>
        <v>39530.6165173176</v>
      </c>
      <c r="AR458" s="25" t="n">
        <f aca="false">AL458-AO458</f>
        <v>45984.5725530721</v>
      </c>
      <c r="AS458" s="25" t="n">
        <f aca="false">AM458-AO458</f>
        <v>60264.3817920474</v>
      </c>
      <c r="AT458" s="25" t="n">
        <f aca="false">AN458-AO458</f>
        <v>65427.107039671</v>
      </c>
      <c r="AU458" s="25" t="n">
        <f aca="false">AP458*Datos!$D$6</f>
        <v>12650.2590322069</v>
      </c>
      <c r="AV458" s="25" t="n">
        <f aca="false">AQ458*Datos!$D$6</f>
        <v>19765.3082586588</v>
      </c>
      <c r="AW458" s="25" t="n">
        <f aca="false">AR458*Datos!$D$6</f>
        <v>22992.2862765361</v>
      </c>
      <c r="AX458" s="25" t="n">
        <f aca="false">AS458*Datos!$D$6</f>
        <v>30132.1908960237</v>
      </c>
      <c r="AY458" s="25" t="n">
        <f aca="false">AT458*Datos!$D$6</f>
        <v>32713.5535198355</v>
      </c>
      <c r="AZ458" s="25" t="n">
        <f aca="false">AJ458-AU458-AE458</f>
        <v>25919.9103953767</v>
      </c>
      <c r="BA458" s="25" t="n">
        <f aca="false">AK458-AV458-AF458</f>
        <v>32431.2207067683</v>
      </c>
      <c r="BB458" s="25" t="n">
        <f aca="false">AL458-AW458-AG458</f>
        <v>34664.6009954908</v>
      </c>
      <c r="BC458" s="25" t="n">
        <f aca="false">AM458-AX458-AH458</f>
        <v>40476.3835643257</v>
      </c>
      <c r="BD458" s="25" t="n">
        <f aca="false">AN458-AY458-AI458</f>
        <v>41683.0621756973</v>
      </c>
      <c r="BE458" s="25" t="n">
        <f aca="false">AZ458/Z458</f>
        <v>22746.3557091167</v>
      </c>
      <c r="BF458" s="25" t="n">
        <f aca="false">BA458/AA458</f>
        <v>24850.7738063737</v>
      </c>
      <c r="BG458" s="25" t="n">
        <f aca="false">BB458/AB458</f>
        <v>21975.2165758322</v>
      </c>
      <c r="BH458" s="25" t="n">
        <f aca="false">BC458/AC458</f>
        <v>20847.4050394225</v>
      </c>
      <c r="BI458" s="25" t="n">
        <f aca="false">BD458/AD458</f>
        <v>17978.9682367586</v>
      </c>
      <c r="BJ458" s="25" t="n">
        <f aca="false">E458*AD458</f>
        <v>69068.9107252556</v>
      </c>
      <c r="BK458" s="25" t="n">
        <f aca="false">0.2*C458*AD458</f>
        <v>40401.2621784534</v>
      </c>
      <c r="BL458" s="25" t="n">
        <f aca="false">BJ458+BK458</f>
        <v>109470.172903709</v>
      </c>
      <c r="BM458" s="25" t="n">
        <f aca="false">BK458*Datos!$D$6</f>
        <v>20200.6310892267</v>
      </c>
      <c r="BN458" s="25" t="n">
        <f aca="false">BL458-BM458</f>
        <v>89269.5418144823</v>
      </c>
      <c r="BO458" s="25" t="n">
        <f aca="false">BN458/AD458</f>
        <v>38504.231047793</v>
      </c>
      <c r="BP458" s="25" t="n">
        <f aca="false">-(C458+E458)</f>
        <v>-116921.659418661</v>
      </c>
      <c r="BQ458" s="25" t="n">
        <f aca="false">BE458</f>
        <v>22746.3557091167</v>
      </c>
      <c r="BR458" s="25" t="n">
        <f aca="false">BF458</f>
        <v>24850.7738063737</v>
      </c>
      <c r="BS458" s="25" t="n">
        <f aca="false">BG458</f>
        <v>21975.2165758322</v>
      </c>
      <c r="BT458" s="25" t="n">
        <f aca="false">BH458</f>
        <v>20847.4050394225</v>
      </c>
      <c r="BU458" s="25" t="n">
        <f aca="false">BI458+BO458</f>
        <v>56483.1992845516</v>
      </c>
      <c r="BV458" s="27" t="n">
        <f aca="false">IFERROR(IRR(BP458:BU458,0.1),NA())*100</f>
        <v>7.04376812452737</v>
      </c>
    </row>
    <row r="459" customFormat="false" ht="15" hidden="false" customHeight="true" outlineLevel="0" collapsed="false">
      <c r="A459" s="23" t="n">
        <v>458</v>
      </c>
      <c r="B459" s="24" t="n">
        <f aca="true">RAND()</f>
        <v>0.59511128447012</v>
      </c>
      <c r="C459" s="25" t="n">
        <f aca="false">IF(B459&lt;=(Datos!$D$14-Datos!$C$14)/(Datos!$E$14-Datos!$C$14),Datos!$C$14+SQRT((Datos!$E$14-Datos!$C$14)*(Datos!$D$14-Datos!$C$14)*B459),Datos!$E$14-SQRT((Datos!$E$14-Datos!$C$14)*(Datos!$E$14-Datos!$D$14)*(1-B459)))</f>
        <v>77957.6213026848</v>
      </c>
      <c r="D459" s="24" t="n">
        <f aca="true">RAND()</f>
        <v>0.473683098129467</v>
      </c>
      <c r="E459" s="25" t="n">
        <f aca="false">IF(D459&lt;=(Datos!$D$15-Datos!$C$15)/(Datos!$E$15-Datos!$C$15),Datos!$C$15+SQRT((Datos!$E$15-Datos!$C$15)*(Datos!$D$15-Datos!$C$15)*D459),Datos!$E$15-SQRT((Datos!$E$15-Datos!$C$15)*(Datos!$E$15-Datos!$D$15)*(1-D459)))</f>
        <v>31114.7574439085</v>
      </c>
      <c r="F459" s="24" t="n">
        <f aca="true">RAND()</f>
        <v>0.321122622160096</v>
      </c>
      <c r="G459" s="25" t="n">
        <f aca="false">IF(F459&lt;=(Datos!$D$19-Datos!$C$19)/(Datos!$E$19-Datos!$C$19),Datos!$C$19+SQRT((Datos!$E$19-Datos!$C$19)*(Datos!$D$19-Datos!$C$19)*F459),Datos!$E$19-SQRT((Datos!$E$19-Datos!$C$19)*(Datos!$E$19-Datos!$D$19)*(1-F459)))</f>
        <v>36940.3453317551</v>
      </c>
      <c r="H459" s="24" t="n">
        <f aca="true">RAND()</f>
        <v>0.881883454993214</v>
      </c>
      <c r="I459" s="25" t="n">
        <f aca="false">IF(H459&lt;=(Datos!$D$19-Datos!$C$19)/(Datos!$E$19-Datos!$C$19),Datos!$C$19+SQRT((Datos!$E$19-Datos!$C$19)*(Datos!$D$19-Datos!$C$19)*H459),Datos!$E$19-SQRT((Datos!$E$19-Datos!$C$19)*(Datos!$E$19-Datos!$D$19)*(1-H459)))</f>
        <v>42023.6362998604</v>
      </c>
      <c r="J459" s="24" t="n">
        <f aca="true">RAND()</f>
        <v>0.902527676939421</v>
      </c>
      <c r="K459" s="25" t="n">
        <f aca="false">IF(J459&lt;=(Datos!$D$19-Datos!$C$19)/(Datos!$E$19-Datos!$C$19),Datos!$C$19+SQRT((Datos!$E$19-Datos!$C$19)*(Datos!$D$19-Datos!$C$19)*J459),Datos!$E$19-SQRT((Datos!$E$19-Datos!$C$19)*(Datos!$E$19-Datos!$D$19)*(1-J459)))</f>
        <v>42296.2203807367</v>
      </c>
      <c r="L459" s="24" t="n">
        <f aca="true">RAND()</f>
        <v>0.0815346850724035</v>
      </c>
      <c r="M459" s="25" t="n">
        <f aca="false">IF(L459&lt;=(Datos!$D$19-Datos!$C$19)/(Datos!$E$19-Datos!$C$19),Datos!$C$19+SQRT((Datos!$E$19-Datos!$C$19)*(Datos!$D$19-Datos!$C$19)*L459),Datos!$E$19-SQRT((Datos!$E$19-Datos!$C$19)*(Datos!$E$19-Datos!$D$19)*(1-L459)))</f>
        <v>33497.1706794008</v>
      </c>
      <c r="N459" s="24" t="n">
        <f aca="true">RAND()</f>
        <v>0.307644292761056</v>
      </c>
      <c r="O459" s="25" t="n">
        <f aca="false">IF(N459&lt;=(Datos!$D$19-Datos!$C$19)/(Datos!$E$19-Datos!$C$19),Datos!$C$19+SQRT((Datos!$E$19-Datos!$C$19)*(Datos!$D$19-Datos!$C$19)*N459),Datos!$E$19-SQRT((Datos!$E$19-Datos!$C$19)*(Datos!$E$19-Datos!$D$19)*(1-N459)))</f>
        <v>36793.1321136983</v>
      </c>
      <c r="P459" s="24" t="n">
        <f aca="true">RAND()</f>
        <v>0.463579640102856</v>
      </c>
      <c r="Q459" s="26" t="n">
        <f aca="false">IF(P459&lt;=(Datos!$D$23-Datos!$C$23)/(Datos!$E$23-Datos!$C$23),Datos!$C$23+SQRT((Datos!$E$23-Datos!$C$23)*(Datos!$D$23-Datos!$C$23)*P459),Datos!$E$23-SQRT((Datos!$E$23-Datos!$C$23)*(Datos!$E$23-Datos!$D$23)*(1-P459)))</f>
        <v>0.148886733151832</v>
      </c>
      <c r="R459" s="24" t="n">
        <f aca="true">RAND()</f>
        <v>0.956203540502338</v>
      </c>
      <c r="S459" s="26" t="n">
        <f aca="false">IF(R459&lt;=(Datos!$D$24-Datos!$C$24)/(Datos!$E$24-Datos!$C$24),Datos!$C$24+SQRT((Datos!$E$24-Datos!$C$24)*(Datos!$D$24-Datos!$C$24)*R459),Datos!$E$24-SQRT((Datos!$E$24-Datos!$C$24)*(Datos!$E$24-Datos!$D$24)*(1-R459)))</f>
        <v>0.171121169722548</v>
      </c>
      <c r="T459" s="24" t="n">
        <f aca="true">RAND()</f>
        <v>0.662569371322315</v>
      </c>
      <c r="U459" s="26" t="n">
        <f aca="false">IF(T459&lt;=(Datos!$D$25-Datos!$C$25)/(Datos!$E$25-Datos!$C$25),Datos!$C$25+SQRT((Datos!$E$25-Datos!$C$25)*(Datos!$D$25-Datos!$C$25)*T459),Datos!$E$25-SQRT((Datos!$E$25-Datos!$C$25)*(Datos!$E$25-Datos!$D$25)*(1-T459)))</f>
        <v>0.18926230717348</v>
      </c>
      <c r="V459" s="24" t="n">
        <f aca="true">RAND()</f>
        <v>0.368445301119097</v>
      </c>
      <c r="W459" s="26" t="n">
        <f aca="false">IF(V459&lt;=(Datos!$D$26-Datos!$C$26)/(Datos!$E$26-Datos!$C$26),Datos!$C$26+SQRT((Datos!$E$26-Datos!$C$26)*(Datos!$D$26-Datos!$C$26)*V459),Datos!$E$26-SQRT((Datos!$E$26-Datos!$C$26)*(Datos!$E$26-Datos!$D$26)*(1-V459)))</f>
        <v>0.202984667967958</v>
      </c>
      <c r="X459" s="24" t="n">
        <f aca="true">RAND()</f>
        <v>0.919140992063499</v>
      </c>
      <c r="Y459" s="26" t="n">
        <f aca="false">IF(X459&lt;=(Datos!$D$27-Datos!$C$27)/(Datos!$E$27-Datos!$C$27),Datos!$C$27+SQRT((Datos!$E$27-Datos!$C$27)*(Datos!$D$27-Datos!$C$27)*X459),Datos!$E$27-SQRT((Datos!$E$27-Datos!$C$27)*(Datos!$E$27-Datos!$D$27)*(1-X459)))</f>
        <v>0.259104099855304</v>
      </c>
      <c r="Z459" s="24" t="n">
        <f aca="false">(1+Q459)</f>
        <v>1.14888673315183</v>
      </c>
      <c r="AA459" s="24" t="n">
        <f aca="false">Z459*(1+S459)</f>
        <v>1.34548557480749</v>
      </c>
      <c r="AB459" s="24" t="n">
        <f aca="false">AA459*(1+U459)</f>
        <v>1.60013527896419</v>
      </c>
      <c r="AC459" s="24" t="n">
        <f aca="false">AB459*(1+W459)</f>
        <v>1.92493820726855</v>
      </c>
      <c r="AD459" s="24" t="n">
        <f aca="false">AC459*(1+Y459)</f>
        <v>2.42369758873996</v>
      </c>
      <c r="AE459" s="23" t="n">
        <f aca="false">E459*Q459</f>
        <v>4632.57458863517</v>
      </c>
      <c r="AF459" s="23" t="n">
        <f aca="false">AE459*(1+S459)</f>
        <v>5425.30617106938</v>
      </c>
      <c r="AG459" s="23" t="n">
        <f aca="false">AF459*(1+U459)</f>
        <v>6452.11213412849</v>
      </c>
      <c r="AH459" s="23" t="n">
        <f aca="false">AG459*(1+W459)</f>
        <v>7761.79197336659</v>
      </c>
      <c r="AI459" s="23" t="n">
        <f aca="false">AH459*(1+Y459)</f>
        <v>9772.90409588986</v>
      </c>
      <c r="AJ459" s="25" t="n">
        <f aca="false">G459*Z459</f>
        <v>42440.2726697006</v>
      </c>
      <c r="AK459" s="25" t="n">
        <f aca="false">I459*AA459</f>
        <v>56542.1964424185</v>
      </c>
      <c r="AL459" s="25" t="n">
        <f aca="false">K459*AB459</f>
        <v>67679.6743980611</v>
      </c>
      <c r="AM459" s="25" t="n">
        <f aca="false">M459*AC459</f>
        <v>64479.9836761745</v>
      </c>
      <c r="AN459" s="25" t="n">
        <f aca="false">O459*AD459</f>
        <v>89175.4255861611</v>
      </c>
      <c r="AO459" s="25" t="n">
        <f aca="false">C459/Datos!$D$8</f>
        <v>15591.524260537</v>
      </c>
      <c r="AP459" s="25" t="n">
        <f aca="false">AJ459-AO459</f>
        <v>26848.7484091637</v>
      </c>
      <c r="AQ459" s="25" t="n">
        <f aca="false">AK459-AO459</f>
        <v>40950.6721818816</v>
      </c>
      <c r="AR459" s="25" t="n">
        <f aca="false">AL459-AO459</f>
        <v>52088.1501375242</v>
      </c>
      <c r="AS459" s="25" t="n">
        <f aca="false">AM459-AO459</f>
        <v>48888.4594156376</v>
      </c>
      <c r="AT459" s="25" t="n">
        <f aca="false">AN459-AO459</f>
        <v>73583.9013256241</v>
      </c>
      <c r="AU459" s="25" t="n">
        <f aca="false">AP459*Datos!$D$6</f>
        <v>13424.3742045818</v>
      </c>
      <c r="AV459" s="25" t="n">
        <f aca="false">AQ459*Datos!$D$6</f>
        <v>20475.3360909408</v>
      </c>
      <c r="AW459" s="25" t="n">
        <f aca="false">AR459*Datos!$D$6</f>
        <v>26044.0750687621</v>
      </c>
      <c r="AX459" s="25" t="n">
        <f aca="false">AS459*Datos!$D$6</f>
        <v>24444.2297078188</v>
      </c>
      <c r="AY459" s="25" t="n">
        <f aca="false">AT459*Datos!$D$6</f>
        <v>36791.9506628121</v>
      </c>
      <c r="AZ459" s="25" t="n">
        <f aca="false">AJ459-AU459-AE459</f>
        <v>24383.3238764836</v>
      </c>
      <c r="BA459" s="25" t="n">
        <f aca="false">AK459-AV459-AF459</f>
        <v>30641.5541804084</v>
      </c>
      <c r="BB459" s="25" t="n">
        <f aca="false">AL459-AW459-AG459</f>
        <v>35183.4871951705</v>
      </c>
      <c r="BC459" s="25" t="n">
        <f aca="false">AM459-AX459-AH459</f>
        <v>32273.9619949891</v>
      </c>
      <c r="BD459" s="25" t="n">
        <f aca="false">AN459-AY459-AI459</f>
        <v>42610.5708274591</v>
      </c>
      <c r="BE459" s="25" t="n">
        <f aca="false">AZ459/Z459</f>
        <v>21223.4358469707</v>
      </c>
      <c r="BF459" s="25" t="n">
        <f aca="false">BA459/AA459</f>
        <v>22773.602894102</v>
      </c>
      <c r="BG459" s="25" t="n">
        <f aca="false">BB459/AB459</f>
        <v>21987.8204409978</v>
      </c>
      <c r="BH459" s="25" t="n">
        <f aca="false">BC459/AC459</f>
        <v>16766.2327409383</v>
      </c>
      <c r="BI459" s="25" t="n">
        <f aca="false">BD459/AD459</f>
        <v>17580.8116595981</v>
      </c>
      <c r="BJ459" s="25" t="n">
        <f aca="false">E459*AD459</f>
        <v>75412.7625910295</v>
      </c>
      <c r="BK459" s="25" t="n">
        <f aca="false">0.2*C459*AD459</f>
        <v>37789.1397550439</v>
      </c>
      <c r="BL459" s="25" t="n">
        <f aca="false">BJ459+BK459</f>
        <v>113201.902346073</v>
      </c>
      <c r="BM459" s="25" t="n">
        <f aca="false">BK459*Datos!$D$6</f>
        <v>18894.569877522</v>
      </c>
      <c r="BN459" s="25" t="n">
        <f aca="false">BL459-BM459</f>
        <v>94307.3324685515</v>
      </c>
      <c r="BO459" s="25" t="n">
        <f aca="false">BN459/AD459</f>
        <v>38910.519574177</v>
      </c>
      <c r="BP459" s="25" t="n">
        <f aca="false">-(C459+E459)</f>
        <v>-109072.378746593</v>
      </c>
      <c r="BQ459" s="25" t="n">
        <f aca="false">BE459</f>
        <v>21223.4358469707</v>
      </c>
      <c r="BR459" s="25" t="n">
        <f aca="false">BF459</f>
        <v>22773.602894102</v>
      </c>
      <c r="BS459" s="25" t="n">
        <f aca="false">BG459</f>
        <v>21987.8204409978</v>
      </c>
      <c r="BT459" s="25" t="n">
        <f aca="false">BH459</f>
        <v>16766.2327409383</v>
      </c>
      <c r="BU459" s="25" t="n">
        <f aca="false">BI459+BO459</f>
        <v>56491.331233775</v>
      </c>
      <c r="BV459" s="27" t="n">
        <f aca="false">IFERROR(IRR(BP459:BU459,0.1),NA())*100</f>
        <v>7.49416834750344</v>
      </c>
    </row>
    <row r="460" customFormat="false" ht="15" hidden="false" customHeight="true" outlineLevel="0" collapsed="false">
      <c r="A460" s="23" t="n">
        <v>459</v>
      </c>
      <c r="B460" s="24" t="n">
        <f aca="true">RAND()</f>
        <v>0.748620528926081</v>
      </c>
      <c r="C460" s="25" t="n">
        <f aca="false">IF(B460&lt;=(Datos!$D$14-Datos!$C$14)/(Datos!$E$14-Datos!$C$14),Datos!$C$14+SQRT((Datos!$E$14-Datos!$C$14)*(Datos!$D$14-Datos!$C$14)*B460),Datos!$E$14-SQRT((Datos!$E$14-Datos!$C$14)*(Datos!$E$14-Datos!$D$14)*(1-B460)))</f>
        <v>82631.7713831058</v>
      </c>
      <c r="D460" s="24" t="n">
        <f aca="true">RAND()</f>
        <v>0.352647498772948</v>
      </c>
      <c r="E460" s="25" t="n">
        <f aca="false">IF(D460&lt;=(Datos!$D$15-Datos!$C$15)/(Datos!$E$15-Datos!$C$15),Datos!$C$15+SQRT((Datos!$E$15-Datos!$C$15)*(Datos!$D$15-Datos!$C$15)*D460),Datos!$E$15-SQRT((Datos!$E$15-Datos!$C$15)*(Datos!$E$15-Datos!$D$15)*(1-D460)))</f>
        <v>30145.9208860463</v>
      </c>
      <c r="F460" s="24" t="n">
        <f aca="true">RAND()</f>
        <v>0.803091101981771</v>
      </c>
      <c r="G460" s="25" t="n">
        <f aca="false">IF(F460&lt;=(Datos!$D$19-Datos!$C$19)/(Datos!$E$19-Datos!$C$19),Datos!$C$19+SQRT((Datos!$E$19-Datos!$C$19)*(Datos!$D$19-Datos!$C$19)*F460),Datos!$E$19-SQRT((Datos!$E$19-Datos!$C$19)*(Datos!$E$19-Datos!$D$19)*(1-F460)))</f>
        <v>41157.0626662191</v>
      </c>
      <c r="H460" s="24" t="n">
        <f aca="true">RAND()</f>
        <v>0.320832731420341</v>
      </c>
      <c r="I460" s="25" t="n">
        <f aca="false">IF(H460&lt;=(Datos!$D$19-Datos!$C$19)/(Datos!$E$19-Datos!$C$19),Datos!$C$19+SQRT((Datos!$E$19-Datos!$C$19)*(Datos!$D$19-Datos!$C$19)*H460),Datos!$E$19-SQRT((Datos!$E$19-Datos!$C$19)*(Datos!$E$19-Datos!$D$19)*(1-H460)))</f>
        <v>36937.2119553212</v>
      </c>
      <c r="J460" s="24" t="n">
        <f aca="true">RAND()</f>
        <v>0.672811277069089</v>
      </c>
      <c r="K460" s="25" t="n">
        <f aca="false">IF(J460&lt;=(Datos!$D$19-Datos!$C$19)/(Datos!$E$19-Datos!$C$19),Datos!$C$19+SQRT((Datos!$E$19-Datos!$C$19)*(Datos!$D$19-Datos!$C$19)*J460),Datos!$E$19-SQRT((Datos!$E$19-Datos!$C$19)*(Datos!$E$19-Datos!$D$19)*(1-J460)))</f>
        <v>40046.2989371765</v>
      </c>
      <c r="L460" s="24" t="n">
        <f aca="true">RAND()</f>
        <v>0.792291836111559</v>
      </c>
      <c r="M460" s="25" t="n">
        <f aca="false">IF(L460&lt;=(Datos!$D$19-Datos!$C$19)/(Datos!$E$19-Datos!$C$19),Datos!$C$19+SQRT((Datos!$E$19-Datos!$C$19)*(Datos!$D$19-Datos!$C$19)*L460),Datos!$E$19-SQRT((Datos!$E$19-Datos!$C$19)*(Datos!$E$19-Datos!$D$19)*(1-L460)))</f>
        <v>41053.0882589507</v>
      </c>
      <c r="N460" s="24" t="n">
        <f aca="true">RAND()</f>
        <v>0.3045550100675</v>
      </c>
      <c r="O460" s="25" t="n">
        <f aca="false">IF(N460&lt;=(Datos!$D$19-Datos!$C$19)/(Datos!$E$19-Datos!$C$19),Datos!$C$19+SQRT((Datos!$E$19-Datos!$C$19)*(Datos!$D$19-Datos!$C$19)*N460),Datos!$E$19-SQRT((Datos!$E$19-Datos!$C$19)*(Datos!$E$19-Datos!$D$19)*(1-N460)))</f>
        <v>36758.9386378428</v>
      </c>
      <c r="P460" s="24" t="n">
        <f aca="true">RAND()</f>
        <v>0.908740159243438</v>
      </c>
      <c r="Q460" s="26" t="n">
        <f aca="false">IF(P460&lt;=(Datos!$D$23-Datos!$C$23)/(Datos!$E$23-Datos!$C$23),Datos!$C$23+SQRT((Datos!$E$23-Datos!$C$23)*(Datos!$D$23-Datos!$C$23)*P460),Datos!$E$23-SQRT((Datos!$E$23-Datos!$C$23)*(Datos!$E$23-Datos!$D$23)*(1-P460)))</f>
        <v>0.167183303336592</v>
      </c>
      <c r="R460" s="24" t="n">
        <f aca="true">RAND()</f>
        <v>0.558896787360934</v>
      </c>
      <c r="S460" s="26" t="n">
        <f aca="false">IF(R460&lt;=(Datos!$D$24-Datos!$C$24)/(Datos!$E$24-Datos!$C$24),Datos!$C$24+SQRT((Datos!$E$24-Datos!$C$24)*(Datos!$D$24-Datos!$C$24)*R460),Datos!$E$24-SQRT((Datos!$E$24-Datos!$C$24)*(Datos!$E$24-Datos!$D$24)*(1-R460)))</f>
        <v>0.151822246669574</v>
      </c>
      <c r="T460" s="24" t="n">
        <f aca="true">RAND()</f>
        <v>0.72801907454115</v>
      </c>
      <c r="U460" s="26" t="n">
        <f aca="false">IF(T460&lt;=(Datos!$D$25-Datos!$C$25)/(Datos!$E$25-Datos!$C$25),Datos!$C$25+SQRT((Datos!$E$25-Datos!$C$25)*(Datos!$D$25-Datos!$C$25)*T460),Datos!$E$25-SQRT((Datos!$E$25-Datos!$C$25)*(Datos!$E$25-Datos!$D$25)*(1-T460)))</f>
        <v>0.192403866370725</v>
      </c>
      <c r="V460" s="24" t="n">
        <f aca="true">RAND()</f>
        <v>0.246853130437624</v>
      </c>
      <c r="W460" s="26" t="n">
        <f aca="false">IF(V460&lt;=(Datos!$D$26-Datos!$C$26)/(Datos!$E$26-Datos!$C$26),Datos!$C$26+SQRT((Datos!$E$26-Datos!$C$26)*(Datos!$D$26-Datos!$C$26)*V460),Datos!$E$26-SQRT((Datos!$E$26-Datos!$C$26)*(Datos!$E$26-Datos!$D$26)*(1-V460)))</f>
        <v>0.198590168977518</v>
      </c>
      <c r="X460" s="24" t="n">
        <f aca="true">RAND()</f>
        <v>0.976199907073712</v>
      </c>
      <c r="Y460" s="26" t="n">
        <f aca="false">IF(X460&lt;=(Datos!$D$27-Datos!$C$27)/(Datos!$E$27-Datos!$C$27),Datos!$C$27+SQRT((Datos!$E$27-Datos!$C$27)*(Datos!$D$27-Datos!$C$27)*X460),Datos!$E$27-SQRT((Datos!$E$27-Datos!$C$27)*(Datos!$E$27-Datos!$D$27)*(1-X460)))</f>
        <v>0.268663311691594</v>
      </c>
      <c r="Z460" s="24" t="n">
        <f aca="false">(1+Q460)</f>
        <v>1.16718330333659</v>
      </c>
      <c r="AA460" s="24" t="n">
        <f aca="false">Z460*(1+S460)</f>
        <v>1.34438769472437</v>
      </c>
      <c r="AB460" s="24" t="n">
        <f aca="false">AA460*(1+U460)</f>
        <v>1.60305308509056</v>
      </c>
      <c r="AC460" s="24" t="n">
        <f aca="false">AB460*(1+W460)</f>
        <v>1.92140366813863</v>
      </c>
      <c r="AD460" s="24" t="n">
        <f aca="false">AC460*(1+Y460)</f>
        <v>2.43761434071713</v>
      </c>
      <c r="AE460" s="23" t="n">
        <f aca="false">E460*Q460</f>
        <v>5039.89463585279</v>
      </c>
      <c r="AF460" s="23" t="n">
        <f aca="false">AE460*(1+S460)</f>
        <v>5805.0627624459</v>
      </c>
      <c r="AG460" s="23" t="n">
        <f aca="false">AF460*(1+U460)</f>
        <v>6921.97928246521</v>
      </c>
      <c r="AH460" s="23" t="n">
        <f aca="false">AG460*(1+W460)</f>
        <v>8296.61631782886</v>
      </c>
      <c r="AI460" s="23" t="n">
        <f aca="false">AH460*(1+Y460)</f>
        <v>10525.6127336113</v>
      </c>
      <c r="AJ460" s="25" t="n">
        <f aca="false">G460*Z460</f>
        <v>48037.8363583887</v>
      </c>
      <c r="AK460" s="25" t="n">
        <f aca="false">I460*AA460</f>
        <v>49657.9332301596</v>
      </c>
      <c r="AL460" s="25" t="n">
        <f aca="false">K460*AB460</f>
        <v>64196.3430576998</v>
      </c>
      <c r="AM460" s="25" t="n">
        <f aca="false">M460*AC460</f>
        <v>78879.5543691668</v>
      </c>
      <c r="AN460" s="25" t="n">
        <f aca="false">O460*AD460</f>
        <v>89604.1159731468</v>
      </c>
      <c r="AO460" s="25" t="n">
        <f aca="false">C460/Datos!$D$8</f>
        <v>16526.3542766212</v>
      </c>
      <c r="AP460" s="25" t="n">
        <f aca="false">AJ460-AO460</f>
        <v>31511.4820817676</v>
      </c>
      <c r="AQ460" s="25" t="n">
        <f aca="false">AK460-AO460</f>
        <v>33131.5789535385</v>
      </c>
      <c r="AR460" s="25" t="n">
        <f aca="false">AL460-AO460</f>
        <v>47669.9887810786</v>
      </c>
      <c r="AS460" s="25" t="n">
        <f aca="false">AM460-AO460</f>
        <v>62353.2000925456</v>
      </c>
      <c r="AT460" s="25" t="n">
        <f aca="false">AN460-AO460</f>
        <v>73077.7616965256</v>
      </c>
      <c r="AU460" s="25" t="n">
        <f aca="false">AP460*Datos!$D$6</f>
        <v>15755.7410408838</v>
      </c>
      <c r="AV460" s="25" t="n">
        <f aca="false">AQ460*Datos!$D$6</f>
        <v>16565.7894767692</v>
      </c>
      <c r="AW460" s="25" t="n">
        <f aca="false">AR460*Datos!$D$6</f>
        <v>23834.9943905393</v>
      </c>
      <c r="AX460" s="25" t="n">
        <f aca="false">AS460*Datos!$D$6</f>
        <v>31176.6000462728</v>
      </c>
      <c r="AY460" s="25" t="n">
        <f aca="false">AT460*Datos!$D$6</f>
        <v>36538.8808482628</v>
      </c>
      <c r="AZ460" s="25" t="n">
        <f aca="false">AJ460-AU460-AE460</f>
        <v>27242.2006816521</v>
      </c>
      <c r="BA460" s="25" t="n">
        <f aca="false">AK460-AV460-AF460</f>
        <v>27287.0809909445</v>
      </c>
      <c r="BB460" s="25" t="n">
        <f aca="false">AL460-AW460-AG460</f>
        <v>33439.3693846953</v>
      </c>
      <c r="BC460" s="25" t="n">
        <f aca="false">AM460-AX460-AH460</f>
        <v>39406.3380050651</v>
      </c>
      <c r="BD460" s="25" t="n">
        <f aca="false">AN460-AY460-AI460</f>
        <v>42539.6223912727</v>
      </c>
      <c r="BE460" s="25" t="n">
        <f aca="false">AZ460/Z460</f>
        <v>23340.1219875025</v>
      </c>
      <c r="BF460" s="25" t="n">
        <f aca="false">BA460/AA460</f>
        <v>20297.0326922986</v>
      </c>
      <c r="BG460" s="25" t="n">
        <f aca="false">BB460/AB460</f>
        <v>20859.8016470591</v>
      </c>
      <c r="BH460" s="25" t="n">
        <f aca="false">BC460/AC460</f>
        <v>20509.1406134559</v>
      </c>
      <c r="BI460" s="25" t="n">
        <f aca="false">BD460/AD460</f>
        <v>17451.3341510609</v>
      </c>
      <c r="BJ460" s="25" t="n">
        <f aca="false">E460*AD460</f>
        <v>73484.1290659506</v>
      </c>
      <c r="BK460" s="25" t="n">
        <f aca="false">0.2*C460*AD460</f>
        <v>40284.8781844636</v>
      </c>
      <c r="BL460" s="25" t="n">
        <f aca="false">BJ460+BK460</f>
        <v>113769.007250414</v>
      </c>
      <c r="BM460" s="25" t="n">
        <f aca="false">BK460*Datos!$D$6</f>
        <v>20142.4390922318</v>
      </c>
      <c r="BN460" s="25" t="n">
        <f aca="false">BL460-BM460</f>
        <v>93626.5681581824</v>
      </c>
      <c r="BO460" s="25" t="n">
        <f aca="false">BN460/AD460</f>
        <v>38409.0980243569</v>
      </c>
      <c r="BP460" s="25" t="n">
        <f aca="false">-(C460+E460)</f>
        <v>-112777.692269152</v>
      </c>
      <c r="BQ460" s="25" t="n">
        <f aca="false">BE460</f>
        <v>23340.1219875025</v>
      </c>
      <c r="BR460" s="25" t="n">
        <f aca="false">BF460</f>
        <v>20297.0326922986</v>
      </c>
      <c r="BS460" s="25" t="n">
        <f aca="false">BG460</f>
        <v>20859.8016470591</v>
      </c>
      <c r="BT460" s="25" t="n">
        <f aca="false">BH460</f>
        <v>20509.1406134559</v>
      </c>
      <c r="BU460" s="25" t="n">
        <f aca="false">BI460+BO460</f>
        <v>55860.4321754178</v>
      </c>
      <c r="BV460" s="27" t="n">
        <f aca="false">IFERROR(IRR(BP460:BU460,0.1),NA())*100</f>
        <v>6.78870998631074</v>
      </c>
    </row>
    <row r="461" customFormat="false" ht="15" hidden="false" customHeight="true" outlineLevel="0" collapsed="false">
      <c r="A461" s="23" t="n">
        <v>460</v>
      </c>
      <c r="B461" s="24" t="n">
        <f aca="true">RAND()</f>
        <v>0.143661121591611</v>
      </c>
      <c r="C461" s="25" t="n">
        <f aca="false">IF(B461&lt;=(Datos!$D$14-Datos!$C$14)/(Datos!$E$14-Datos!$C$14),Datos!$C$14+SQRT((Datos!$E$14-Datos!$C$14)*(Datos!$D$14-Datos!$C$14)*B461),Datos!$E$14-SQRT((Datos!$E$14-Datos!$C$14)*(Datos!$E$14-Datos!$D$14)*(1-B461)))</f>
        <v>67580.5308941158</v>
      </c>
      <c r="D461" s="24" t="n">
        <f aca="true">RAND()</f>
        <v>0.966559646708776</v>
      </c>
      <c r="E461" s="25" t="n">
        <f aca="false">IF(D461&lt;=(Datos!$D$15-Datos!$C$15)/(Datos!$E$15-Datos!$C$15),Datos!$C$15+SQRT((Datos!$E$15-Datos!$C$15)*(Datos!$D$15-Datos!$C$15)*D461),Datos!$E$15-SQRT((Datos!$E$15-Datos!$C$15)*(Datos!$E$15-Datos!$D$15)*(1-D461)))</f>
        <v>37760.3453405305</v>
      </c>
      <c r="F461" s="24" t="n">
        <f aca="true">RAND()</f>
        <v>0.419787495350027</v>
      </c>
      <c r="G461" s="25" t="n">
        <f aca="false">IF(F461&lt;=(Datos!$D$19-Datos!$C$19)/(Datos!$E$19-Datos!$C$19),Datos!$C$19+SQRT((Datos!$E$19-Datos!$C$19)*(Datos!$D$19-Datos!$C$19)*F461),Datos!$E$19-SQRT((Datos!$E$19-Datos!$C$19)*(Datos!$E$19-Datos!$D$19)*(1-F461)))</f>
        <v>37935.2456989374</v>
      </c>
      <c r="H461" s="24" t="n">
        <f aca="true">RAND()</f>
        <v>0.163371894368076</v>
      </c>
      <c r="I461" s="25" t="n">
        <f aca="false">IF(H461&lt;=(Datos!$D$19-Datos!$C$19)/(Datos!$E$19-Datos!$C$19),Datos!$C$19+SQRT((Datos!$E$19-Datos!$C$19)*(Datos!$D$19-Datos!$C$19)*H461),Datos!$E$19-SQRT((Datos!$E$19-Datos!$C$19)*(Datos!$E$19-Datos!$D$19)*(1-H461)))</f>
        <v>34950.3317217346</v>
      </c>
      <c r="J461" s="24" t="n">
        <f aca="true">RAND()</f>
        <v>0.470311964604782</v>
      </c>
      <c r="K461" s="25" t="n">
        <f aca="false">IF(J461&lt;=(Datos!$D$19-Datos!$C$19)/(Datos!$E$19-Datos!$C$19),Datos!$C$19+SQRT((Datos!$E$19-Datos!$C$19)*(Datos!$D$19-Datos!$C$19)*J461),Datos!$E$19-SQRT((Datos!$E$19-Datos!$C$19)*(Datos!$E$19-Datos!$D$19)*(1-J461)))</f>
        <v>38399.2139329057</v>
      </c>
      <c r="L461" s="24" t="n">
        <f aca="true">RAND()</f>
        <v>0.865774257397564</v>
      </c>
      <c r="M461" s="25" t="n">
        <f aca="false">IF(L461&lt;=(Datos!$D$19-Datos!$C$19)/(Datos!$E$19-Datos!$C$19),Datos!$C$19+SQRT((Datos!$E$19-Datos!$C$19)*(Datos!$D$19-Datos!$C$19)*L461),Datos!$E$19-SQRT((Datos!$E$19-Datos!$C$19)*(Datos!$E$19-Datos!$D$19)*(1-L461)))</f>
        <v>41827.1573163514</v>
      </c>
      <c r="N461" s="24" t="n">
        <f aca="true">RAND()</f>
        <v>0.979528996681235</v>
      </c>
      <c r="O461" s="25" t="n">
        <f aca="false">IF(N461&lt;=(Datos!$D$19-Datos!$C$19)/(Datos!$E$19-Datos!$C$19),Datos!$C$19+SQRT((Datos!$E$19-Datos!$C$19)*(Datos!$D$19-Datos!$C$19)*N461),Datos!$E$19-SQRT((Datos!$E$19-Datos!$C$19)*(Datos!$E$19-Datos!$D$19)*(1-N461)))</f>
        <v>43760.9175778394</v>
      </c>
      <c r="P461" s="24" t="n">
        <f aca="true">RAND()</f>
        <v>0.899846700465847</v>
      </c>
      <c r="Q461" s="26" t="n">
        <f aca="false">IF(P461&lt;=(Datos!$D$23-Datos!$C$23)/(Datos!$E$23-Datos!$C$23),Datos!$C$23+SQRT((Datos!$E$23-Datos!$C$23)*(Datos!$D$23-Datos!$C$23)*P461),Datos!$E$23-SQRT((Datos!$E$23-Datos!$C$23)*(Datos!$E$23-Datos!$D$23)*(1-P461)))</f>
        <v>0.1665733124278</v>
      </c>
      <c r="R461" s="24" t="n">
        <f aca="true">RAND()</f>
        <v>0.762995769341604</v>
      </c>
      <c r="S461" s="26" t="n">
        <f aca="false">IF(R461&lt;=(Datos!$D$24-Datos!$C$24)/(Datos!$E$24-Datos!$C$24),Datos!$C$24+SQRT((Datos!$E$24-Datos!$C$24)*(Datos!$D$24-Datos!$C$24)*R461),Datos!$E$24-SQRT((Datos!$E$24-Datos!$C$24)*(Datos!$E$24-Datos!$D$24)*(1-R461)))</f>
        <v>0.159345518278468</v>
      </c>
      <c r="T461" s="24" t="n">
        <f aca="true">RAND()</f>
        <v>0.0223881616959249</v>
      </c>
      <c r="U461" s="26" t="n">
        <f aca="false">IF(T461&lt;=(Datos!$D$25-Datos!$C$25)/(Datos!$E$25-Datos!$C$25),Datos!$C$25+SQRT((Datos!$E$25-Datos!$C$25)*(Datos!$D$25-Datos!$C$25)*T461),Datos!$E$25-SQRT((Datos!$E$25-Datos!$C$25)*(Datos!$E$25-Datos!$D$25)*(1-T461)))</f>
        <v>0.156856758677498</v>
      </c>
      <c r="V461" s="24" t="n">
        <f aca="true">RAND()</f>
        <v>0.784726407715456</v>
      </c>
      <c r="W461" s="26" t="n">
        <f aca="false">IF(V461&lt;=(Datos!$D$26-Datos!$C$26)/(Datos!$E$26-Datos!$C$26),Datos!$C$26+SQRT((Datos!$E$26-Datos!$C$26)*(Datos!$D$26-Datos!$C$26)*V461),Datos!$E$26-SQRT((Datos!$E$26-Datos!$C$26)*(Datos!$E$26-Datos!$D$26)*(1-V461)))</f>
        <v>0.222550818354714</v>
      </c>
      <c r="X461" s="24" t="n">
        <f aca="true">RAND()</f>
        <v>0.870467061553666</v>
      </c>
      <c r="Y461" s="26" t="n">
        <f aca="false">IF(X461&lt;=(Datos!$D$27-Datos!$C$27)/(Datos!$E$27-Datos!$C$27),Datos!$C$27+SQRT((Datos!$E$27-Datos!$C$27)*(Datos!$D$27-Datos!$C$27)*X461),Datos!$E$27-SQRT((Datos!$E$27-Datos!$C$27)*(Datos!$E$27-Datos!$D$27)*(1-X461)))</f>
        <v>0.253552356104745</v>
      </c>
      <c r="Z461" s="24" t="n">
        <f aca="false">(1+Q461)</f>
        <v>1.1665733124278</v>
      </c>
      <c r="AA461" s="24" t="n">
        <f aca="false">Z461*(1+S461)</f>
        <v>1.35246154150644</v>
      </c>
      <c r="AB461" s="24" t="n">
        <f aca="false">AA461*(1+U461)</f>
        <v>1.56460427514311</v>
      </c>
      <c r="AC461" s="24" t="n">
        <f aca="false">AB461*(1+W461)</f>
        <v>1.91280823697749</v>
      </c>
      <c r="AD461" s="24" t="n">
        <f aca="false">AC461*(1+Y461)</f>
        <v>2.3978052722397</v>
      </c>
      <c r="AE461" s="23" t="n">
        <f aca="false">E461*Q461</f>
        <v>6289.8658017898</v>
      </c>
      <c r="AF461" s="23" t="n">
        <f aca="false">AE461*(1+S461)</f>
        <v>7292.127727878</v>
      </c>
      <c r="AG461" s="23" t="n">
        <f aca="false">AF461*(1+U461)</f>
        <v>8435.94724713525</v>
      </c>
      <c r="AH461" s="23" t="n">
        <f aca="false">AG461*(1+W461)</f>
        <v>10313.3742105824</v>
      </c>
      <c r="AI461" s="23" t="n">
        <f aca="false">AH461*(1+Y461)</f>
        <v>12928.3545410655</v>
      </c>
      <c r="AJ461" s="25" t="n">
        <f aca="false">G461*Z461</f>
        <v>44254.2452327718</v>
      </c>
      <c r="AK461" s="25" t="n">
        <f aca="false">I461*AA461</f>
        <v>47268.9795165384</v>
      </c>
      <c r="AL461" s="25" t="n">
        <f aca="false">K461*AB461</f>
        <v>60079.5742815591</v>
      </c>
      <c r="AM461" s="25" t="n">
        <f aca="false">M461*AC461</f>
        <v>80007.3310440702</v>
      </c>
      <c r="AN461" s="25" t="n">
        <f aca="false">O461*AD461</f>
        <v>104930.15888619</v>
      </c>
      <c r="AO461" s="25" t="n">
        <f aca="false">C461/Datos!$D$8</f>
        <v>13516.1061788232</v>
      </c>
      <c r="AP461" s="25" t="n">
        <f aca="false">AJ461-AO461</f>
        <v>30738.1390539486</v>
      </c>
      <c r="AQ461" s="25" t="n">
        <f aca="false">AK461-AO461</f>
        <v>33752.8733377153</v>
      </c>
      <c r="AR461" s="25" t="n">
        <f aca="false">AL461-AO461</f>
        <v>46563.4681027359</v>
      </c>
      <c r="AS461" s="25" t="n">
        <f aca="false">AM461-AO461</f>
        <v>66491.2248652471</v>
      </c>
      <c r="AT461" s="25" t="n">
        <f aca="false">AN461-AO461</f>
        <v>91414.052707367</v>
      </c>
      <c r="AU461" s="25" t="n">
        <f aca="false">AP461*Datos!$D$6</f>
        <v>15369.0695269743</v>
      </c>
      <c r="AV461" s="25" t="n">
        <f aca="false">AQ461*Datos!$D$6</f>
        <v>16876.4366688576</v>
      </c>
      <c r="AW461" s="25" t="n">
        <f aca="false">AR461*Datos!$D$6</f>
        <v>23281.734051368</v>
      </c>
      <c r="AX461" s="25" t="n">
        <f aca="false">AS461*Datos!$D$6</f>
        <v>33245.6124326235</v>
      </c>
      <c r="AY461" s="25" t="n">
        <f aca="false">AT461*Datos!$D$6</f>
        <v>45707.0263536835</v>
      </c>
      <c r="AZ461" s="25" t="n">
        <f aca="false">AJ461-AU461-AE461</f>
        <v>22595.3099040077</v>
      </c>
      <c r="BA461" s="25" t="n">
        <f aca="false">AK461-AV461-AF461</f>
        <v>23100.4151198028</v>
      </c>
      <c r="BB461" s="25" t="n">
        <f aca="false">AL461-AW461-AG461</f>
        <v>28361.8929830559</v>
      </c>
      <c r="BC461" s="25" t="n">
        <f aca="false">AM461-AX461-AH461</f>
        <v>36448.3444008643</v>
      </c>
      <c r="BD461" s="25" t="n">
        <f aca="false">AN461-AY461-AI461</f>
        <v>46294.7779914412</v>
      </c>
      <c r="BE461" s="25" t="n">
        <f aca="false">AZ461/Z461</f>
        <v>19368.9583528906</v>
      </c>
      <c r="BF461" s="25" t="n">
        <f aca="false">BA461/AA461</f>
        <v>17080.2750472834</v>
      </c>
      <c r="BG461" s="25" t="n">
        <f aca="false">BB461/AB461</f>
        <v>18127.1989560822</v>
      </c>
      <c r="BH461" s="25" t="n">
        <f aca="false">BC461/AC461</f>
        <v>19054.886787009</v>
      </c>
      <c r="BI461" s="25" t="n">
        <f aca="false">BD461/AD461</f>
        <v>19307.1466342215</v>
      </c>
      <c r="BJ461" s="25" t="n">
        <f aca="false">E461*AD461</f>
        <v>90541.9551391157</v>
      </c>
      <c r="BK461" s="25" t="n">
        <f aca="false">0.2*C461*AD461</f>
        <v>32408.9906557337</v>
      </c>
      <c r="BL461" s="25" t="n">
        <f aca="false">BJ461+BK461</f>
        <v>122950.945794849</v>
      </c>
      <c r="BM461" s="25" t="n">
        <f aca="false">BK461*Datos!$D$6</f>
        <v>16204.4953278669</v>
      </c>
      <c r="BN461" s="25" t="n">
        <f aca="false">BL461-BM461</f>
        <v>106746.450466983</v>
      </c>
      <c r="BO461" s="25" t="n">
        <f aca="false">BN461/AD461</f>
        <v>44518.3984299421</v>
      </c>
      <c r="BP461" s="25" t="n">
        <f aca="false">-(C461+E461)</f>
        <v>-105340.876234646</v>
      </c>
      <c r="BQ461" s="25" t="n">
        <f aca="false">BE461</f>
        <v>19368.9583528906</v>
      </c>
      <c r="BR461" s="25" t="n">
        <f aca="false">BF461</f>
        <v>17080.2750472834</v>
      </c>
      <c r="BS461" s="25" t="n">
        <f aca="false">BG461</f>
        <v>18127.1989560822</v>
      </c>
      <c r="BT461" s="25" t="n">
        <f aca="false">BH461</f>
        <v>19054.886787009</v>
      </c>
      <c r="BU461" s="25" t="n">
        <f aca="false">BI461+BO461</f>
        <v>63825.5450641635</v>
      </c>
      <c r="BV461" s="27" t="n">
        <f aca="false">IFERROR(IRR(BP461:BU461,0.1),NA())*100</f>
        <v>7.72598697185327</v>
      </c>
    </row>
    <row r="462" customFormat="false" ht="15" hidden="false" customHeight="true" outlineLevel="0" collapsed="false">
      <c r="A462" s="23" t="n">
        <v>461</v>
      </c>
      <c r="B462" s="24" t="n">
        <f aca="true">RAND()</f>
        <v>0.400564379455371</v>
      </c>
      <c r="C462" s="25" t="n">
        <f aca="false">IF(B462&lt;=(Datos!$D$14-Datos!$C$14)/(Datos!$E$14-Datos!$C$14),Datos!$C$14+SQRT((Datos!$E$14-Datos!$C$14)*(Datos!$D$14-Datos!$C$14)*B462),Datos!$E$14-SQRT((Datos!$E$14-Datos!$C$14)*(Datos!$E$14-Datos!$D$14)*(1-B462)))</f>
        <v>73179.8071473459</v>
      </c>
      <c r="D462" s="24" t="n">
        <f aca="true">RAND()</f>
        <v>0.87216993214822</v>
      </c>
      <c r="E462" s="25" t="n">
        <f aca="false">IF(D462&lt;=(Datos!$D$15-Datos!$C$15)/(Datos!$E$15-Datos!$C$15),Datos!$C$15+SQRT((Datos!$E$15-Datos!$C$15)*(Datos!$D$15-Datos!$C$15)*D462),Datos!$E$15-SQRT((Datos!$E$15-Datos!$C$15)*(Datos!$E$15-Datos!$D$15)*(1-D462)))</f>
        <v>35621.1291206788</v>
      </c>
      <c r="F462" s="24" t="n">
        <f aca="true">RAND()</f>
        <v>0.926989852309495</v>
      </c>
      <c r="G462" s="25" t="n">
        <f aca="false">IF(F462&lt;=(Datos!$D$19-Datos!$C$19)/(Datos!$E$19-Datos!$C$19),Datos!$C$19+SQRT((Datos!$E$19-Datos!$C$19)*(Datos!$D$19-Datos!$C$19)*F462),Datos!$E$19-SQRT((Datos!$E$19-Datos!$C$19)*(Datos!$E$19-Datos!$D$19)*(1-F462)))</f>
        <v>42659.965582136</v>
      </c>
      <c r="H462" s="24" t="n">
        <f aca="true">RAND()</f>
        <v>0.390370822081792</v>
      </c>
      <c r="I462" s="25" t="n">
        <f aca="false">IF(H462&lt;=(Datos!$D$19-Datos!$C$19)/(Datos!$E$19-Datos!$C$19),Datos!$C$19+SQRT((Datos!$E$19-Datos!$C$19)*(Datos!$D$19-Datos!$C$19)*H462),Datos!$E$19-SQRT((Datos!$E$19-Datos!$C$19)*(Datos!$E$19-Datos!$D$19)*(1-H462)))</f>
        <v>37652.1646161246</v>
      </c>
      <c r="J462" s="24" t="n">
        <f aca="true">RAND()</f>
        <v>0.891428885984887</v>
      </c>
      <c r="K462" s="25" t="n">
        <f aca="false">IF(J462&lt;=(Datos!$D$19-Datos!$C$19)/(Datos!$E$19-Datos!$C$19),Datos!$C$19+SQRT((Datos!$E$19-Datos!$C$19)*(Datos!$D$19-Datos!$C$19)*J462),Datos!$E$19-SQRT((Datos!$E$19-Datos!$C$19)*(Datos!$E$19-Datos!$D$19)*(1-J462)))</f>
        <v>42146.434940091</v>
      </c>
      <c r="L462" s="24" t="n">
        <f aca="true">RAND()</f>
        <v>0.832055880472004</v>
      </c>
      <c r="M462" s="25" t="n">
        <f aca="false">IF(L462&lt;=(Datos!$D$19-Datos!$C$19)/(Datos!$E$19-Datos!$C$19),Datos!$C$19+SQRT((Datos!$E$19-Datos!$C$19)*(Datos!$D$19-Datos!$C$19)*L462),Datos!$E$19-SQRT((Datos!$E$19-Datos!$C$19)*(Datos!$E$19-Datos!$D$19)*(1-L462)))</f>
        <v>41450.9425244722</v>
      </c>
      <c r="N462" s="24" t="n">
        <f aca="true">RAND()</f>
        <v>0.0352839713683941</v>
      </c>
      <c r="O462" s="25" t="n">
        <f aca="false">IF(N462&lt;=(Datos!$D$19-Datos!$C$19)/(Datos!$E$19-Datos!$C$19),Datos!$C$19+SQRT((Datos!$E$19-Datos!$C$19)*(Datos!$D$19-Datos!$C$19)*N462),Datos!$E$19-SQRT((Datos!$E$19-Datos!$C$19)*(Datos!$E$19-Datos!$D$19)*(1-N462)))</f>
        <v>32300.5642145481</v>
      </c>
      <c r="P462" s="24" t="n">
        <f aca="true">RAND()</f>
        <v>0.71740236580995</v>
      </c>
      <c r="Q462" s="26" t="n">
        <f aca="false">IF(P462&lt;=(Datos!$D$23-Datos!$C$23)/(Datos!$E$23-Datos!$C$23),Datos!$C$23+SQRT((Datos!$E$23-Datos!$C$23)*(Datos!$D$23-Datos!$C$23)*P462),Datos!$E$23-SQRT((Datos!$E$23-Datos!$C$23)*(Datos!$E$23-Datos!$D$23)*(1-P462)))</f>
        <v>0.157446159051237</v>
      </c>
      <c r="R462" s="24" t="n">
        <f aca="true">RAND()</f>
        <v>0.833762535556062</v>
      </c>
      <c r="S462" s="26" t="n">
        <f aca="false">IF(R462&lt;=(Datos!$D$24-Datos!$C$24)/(Datos!$E$24-Datos!$C$24),Datos!$C$24+SQRT((Datos!$E$24-Datos!$C$24)*(Datos!$D$24-Datos!$C$24)*R462),Datos!$E$24-SQRT((Datos!$E$24-Datos!$C$24)*(Datos!$E$24-Datos!$D$24)*(1-R462)))</f>
        <v>0.162701808302626</v>
      </c>
      <c r="T462" s="24" t="n">
        <f aca="true">RAND()</f>
        <v>0.21728781077281</v>
      </c>
      <c r="U462" s="26" t="n">
        <f aca="false">IF(T462&lt;=(Datos!$D$25-Datos!$C$25)/(Datos!$E$25-Datos!$C$25),Datos!$C$25+SQRT((Datos!$E$25-Datos!$C$25)*(Datos!$D$25-Datos!$C$25)*T462),Datos!$E$25-SQRT((Datos!$E$25-Datos!$C$25)*(Datos!$E$25-Datos!$D$25)*(1-T462)))</f>
        <v>0.171361282794413</v>
      </c>
      <c r="V462" s="24" t="n">
        <f aca="true">RAND()</f>
        <v>0.168224697788287</v>
      </c>
      <c r="W462" s="26" t="n">
        <f aca="false">IF(V462&lt;=(Datos!$D$26-Datos!$C$26)/(Datos!$E$26-Datos!$C$26),Datos!$C$26+SQRT((Datos!$E$26-Datos!$C$26)*(Datos!$D$26-Datos!$C$26)*V462),Datos!$E$26-SQRT((Datos!$E$26-Datos!$C$26)*(Datos!$E$26-Datos!$D$26)*(1-V462)))</f>
        <v>0.195346484187057</v>
      </c>
      <c r="X462" s="24" t="n">
        <f aca="true">RAND()</f>
        <v>0.525888201603929</v>
      </c>
      <c r="Y462" s="26" t="n">
        <f aca="false">IF(X462&lt;=(Datos!$D$27-Datos!$C$27)/(Datos!$E$27-Datos!$C$27),Datos!$C$27+SQRT((Datos!$E$27-Datos!$C$27)*(Datos!$D$27-Datos!$C$27)*X462),Datos!$E$27-SQRT((Datos!$E$27-Datos!$C$27)*(Datos!$E$27-Datos!$D$27)*(1-X462)))</f>
        <v>0.229401544377928</v>
      </c>
      <c r="Z462" s="24" t="n">
        <f aca="false">(1+Q462)</f>
        <v>1.15744615905124</v>
      </c>
      <c r="AA462" s="24" t="n">
        <f aca="false">Z462*(1+S462)</f>
        <v>1.3457647421418</v>
      </c>
      <c r="AB462" s="24" t="n">
        <f aca="false">AA462*(1+U462)</f>
        <v>1.57637671469472</v>
      </c>
      <c r="AC462" s="24" t="n">
        <f aca="false">AB462*(1+W462)</f>
        <v>1.88431636366467</v>
      </c>
      <c r="AD462" s="24" t="n">
        <f aca="false">AC462*(1+Y462)</f>
        <v>2.31658144758595</v>
      </c>
      <c r="AE462" s="23" t="n">
        <f aca="false">E462*Q462</f>
        <v>5608.40996111905</v>
      </c>
      <c r="AF462" s="23" t="n">
        <f aca="false">AE462*(1+S462)</f>
        <v>6520.90840349559</v>
      </c>
      <c r="AG462" s="23" t="n">
        <f aca="false">AF462*(1+U462)</f>
        <v>7638.33963250346</v>
      </c>
      <c r="AH462" s="23" t="n">
        <f aca="false">AG462*(1+W462)</f>
        <v>9130.46242473967</v>
      </c>
      <c r="AI462" s="23" t="n">
        <f aca="false">AH462*(1+Y462)</f>
        <v>11225.0046058596</v>
      </c>
      <c r="AJ462" s="25" t="n">
        <f aca="false">G462*Z462</f>
        <v>49376.6133083013</v>
      </c>
      <c r="AK462" s="25" t="n">
        <f aca="false">I462*AA462</f>
        <v>50670.9556056996</v>
      </c>
      <c r="AL462" s="25" t="n">
        <f aca="false">K462*AB462</f>
        <v>66438.6586469552</v>
      </c>
      <c r="AM462" s="25" t="n">
        <f aca="false">M462*AC462</f>
        <v>78106.6892881868</v>
      </c>
      <c r="AN462" s="25" t="n">
        <f aca="false">O462*AD462</f>
        <v>74826.8878059806</v>
      </c>
      <c r="AO462" s="25" t="n">
        <f aca="false">C462/Datos!$D$8</f>
        <v>14635.9614294692</v>
      </c>
      <c r="AP462" s="25" t="n">
        <f aca="false">AJ462-AO462</f>
        <v>34740.6518788322</v>
      </c>
      <c r="AQ462" s="25" t="n">
        <f aca="false">AK462-AO462</f>
        <v>36034.9941762304</v>
      </c>
      <c r="AR462" s="25" t="n">
        <f aca="false">AL462-AO462</f>
        <v>51802.697217486</v>
      </c>
      <c r="AS462" s="25" t="n">
        <f aca="false">AM462-AO462</f>
        <v>63470.7278587176</v>
      </c>
      <c r="AT462" s="25" t="n">
        <f aca="false">AN462-AO462</f>
        <v>60190.9263765114</v>
      </c>
      <c r="AU462" s="25" t="n">
        <f aca="false">AP462*Datos!$D$6</f>
        <v>17370.3259394161</v>
      </c>
      <c r="AV462" s="25" t="n">
        <f aca="false">AQ462*Datos!$D$6</f>
        <v>18017.4970881152</v>
      </c>
      <c r="AW462" s="25" t="n">
        <f aca="false">AR462*Datos!$D$6</f>
        <v>25901.348608743</v>
      </c>
      <c r="AX462" s="25" t="n">
        <f aca="false">AS462*Datos!$D$6</f>
        <v>31735.3639293588</v>
      </c>
      <c r="AY462" s="25" t="n">
        <f aca="false">AT462*Datos!$D$6</f>
        <v>30095.4631882557</v>
      </c>
      <c r="AZ462" s="25" t="n">
        <f aca="false">AJ462-AU462-AE462</f>
        <v>26397.8774077662</v>
      </c>
      <c r="BA462" s="25" t="n">
        <f aca="false">AK462-AV462-AF462</f>
        <v>26132.5501140888</v>
      </c>
      <c r="BB462" s="25" t="n">
        <f aca="false">AL462-AW462-AG462</f>
        <v>32898.9704057087</v>
      </c>
      <c r="BC462" s="25" t="n">
        <f aca="false">AM462-AX462-AH462</f>
        <v>37240.8629340883</v>
      </c>
      <c r="BD462" s="25" t="n">
        <f aca="false">AN462-AY462-AI462</f>
        <v>33506.4200118653</v>
      </c>
      <c r="BE462" s="25" t="n">
        <f aca="false">AZ462/Z462</f>
        <v>22807.0024694752</v>
      </c>
      <c r="BF462" s="25" t="n">
        <f aca="false">BA462/AA462</f>
        <v>19418.3643661956</v>
      </c>
      <c r="BG462" s="25" t="n">
        <f aca="false">BB462/AB462</f>
        <v>20869.9926223409</v>
      </c>
      <c r="BH462" s="25" t="n">
        <f aca="false">BC462/AC462</f>
        <v>19763.5936577344</v>
      </c>
      <c r="BI462" s="25" t="n">
        <f aca="false">BD462/AD462</f>
        <v>14463.7349344145</v>
      </c>
      <c r="BJ462" s="25" t="n">
        <f aca="false">E462*AD462</f>
        <v>82519.2468630281</v>
      </c>
      <c r="BK462" s="25" t="n">
        <f aca="false">0.2*C462*AD462</f>
        <v>33905.3967150918</v>
      </c>
      <c r="BL462" s="25" t="n">
        <f aca="false">BJ462+BK462</f>
        <v>116424.64357812</v>
      </c>
      <c r="BM462" s="25" t="n">
        <f aca="false">BK462*Datos!$D$6</f>
        <v>16952.6983575459</v>
      </c>
      <c r="BN462" s="25" t="n">
        <f aca="false">BL462-BM462</f>
        <v>99471.9452205741</v>
      </c>
      <c r="BO462" s="25" t="n">
        <f aca="false">BN462/AD462</f>
        <v>42939.1098354134</v>
      </c>
      <c r="BP462" s="25" t="n">
        <f aca="false">-(C462+E462)</f>
        <v>-108800.936268025</v>
      </c>
      <c r="BQ462" s="25" t="n">
        <f aca="false">BE462</f>
        <v>22807.0024694752</v>
      </c>
      <c r="BR462" s="25" t="n">
        <f aca="false">BF462</f>
        <v>19418.3643661956</v>
      </c>
      <c r="BS462" s="25" t="n">
        <f aca="false">BG462</f>
        <v>20869.9926223409</v>
      </c>
      <c r="BT462" s="25" t="n">
        <f aca="false">BH462</f>
        <v>19763.5936577344</v>
      </c>
      <c r="BU462" s="25" t="n">
        <f aca="false">BI462+BO462</f>
        <v>57402.8447698279</v>
      </c>
      <c r="BV462" s="27" t="n">
        <f aca="false">IFERROR(IRR(BP462:BU462,0.1),NA())*100</f>
        <v>7.73771375116846</v>
      </c>
    </row>
    <row r="463" customFormat="false" ht="15" hidden="false" customHeight="true" outlineLevel="0" collapsed="false">
      <c r="A463" s="23" t="n">
        <v>462</v>
      </c>
      <c r="B463" s="24" t="n">
        <f aca="true">RAND()</f>
        <v>0.125082557029446</v>
      </c>
      <c r="C463" s="25" t="n">
        <f aca="false">IF(B463&lt;=(Datos!$D$14-Datos!$C$14)/(Datos!$E$14-Datos!$C$14),Datos!$C$14+SQRT((Datos!$E$14-Datos!$C$14)*(Datos!$D$14-Datos!$C$14)*B463),Datos!$E$14-SQRT((Datos!$E$14-Datos!$C$14)*(Datos!$E$14-Datos!$D$14)*(1-B463)))</f>
        <v>67073.4024918549</v>
      </c>
      <c r="D463" s="24" t="n">
        <f aca="true">RAND()</f>
        <v>0.567275607231253</v>
      </c>
      <c r="E463" s="25" t="n">
        <f aca="false">IF(D463&lt;=(Datos!$D$15-Datos!$C$15)/(Datos!$E$15-Datos!$C$15),Datos!$C$15+SQRT((Datos!$E$15-Datos!$C$15)*(Datos!$D$15-Datos!$C$15)*D463),Datos!$E$15-SQRT((Datos!$E$15-Datos!$C$15)*(Datos!$E$15-Datos!$D$15)*(1-D463)))</f>
        <v>31943.4089767873</v>
      </c>
      <c r="F463" s="24" t="n">
        <f aca="true">RAND()</f>
        <v>0.723329833828859</v>
      </c>
      <c r="G463" s="25" t="n">
        <f aca="false">IF(F463&lt;=(Datos!$D$19-Datos!$C$19)/(Datos!$E$19-Datos!$C$19),Datos!$C$19+SQRT((Datos!$E$19-Datos!$C$19)*(Datos!$D$19-Datos!$C$19)*F463),Datos!$E$19-SQRT((Datos!$E$19-Datos!$C$19)*(Datos!$E$19-Datos!$D$19)*(1-F463)))</f>
        <v>40444.75440148</v>
      </c>
      <c r="H463" s="24" t="n">
        <f aca="true">RAND()</f>
        <v>0.164720612208844</v>
      </c>
      <c r="I463" s="25" t="n">
        <f aca="false">IF(H463&lt;=(Datos!$D$19-Datos!$C$19)/(Datos!$E$19-Datos!$C$19),Datos!$C$19+SQRT((Datos!$E$19-Datos!$C$19)*(Datos!$D$19-Datos!$C$19)*H463),Datos!$E$19-SQRT((Datos!$E$19-Datos!$C$19)*(Datos!$E$19-Datos!$D$19)*(1-H463)))</f>
        <v>34970.7234716213</v>
      </c>
      <c r="J463" s="24" t="n">
        <f aca="true">RAND()</f>
        <v>0.559038895726439</v>
      </c>
      <c r="K463" s="25" t="n">
        <f aca="false">IF(J463&lt;=(Datos!$D$19-Datos!$C$19)/(Datos!$E$19-Datos!$C$19),Datos!$C$19+SQRT((Datos!$E$19-Datos!$C$19)*(Datos!$D$19-Datos!$C$19)*J463),Datos!$E$19-SQRT((Datos!$E$19-Datos!$C$19)*(Datos!$E$19-Datos!$D$19)*(1-J463)))</f>
        <v>39157.2831319647</v>
      </c>
      <c r="L463" s="24" t="n">
        <f aca="true">RAND()</f>
        <v>0.416719206660681</v>
      </c>
      <c r="M463" s="25" t="n">
        <f aca="false">IF(L463&lt;=(Datos!$D$19-Datos!$C$19)/(Datos!$E$19-Datos!$C$19),Datos!$C$19+SQRT((Datos!$E$19-Datos!$C$19)*(Datos!$D$19-Datos!$C$19)*L463),Datos!$E$19-SQRT((Datos!$E$19-Datos!$C$19)*(Datos!$E$19-Datos!$D$19)*(1-L463)))</f>
        <v>37906.1925728572</v>
      </c>
      <c r="N463" s="24" t="n">
        <f aca="true">RAND()</f>
        <v>0.333281272731281</v>
      </c>
      <c r="O463" s="25" t="n">
        <f aca="false">IF(N463&lt;=(Datos!$D$19-Datos!$C$19)/(Datos!$E$19-Datos!$C$19),Datos!$C$19+SQRT((Datos!$E$19-Datos!$C$19)*(Datos!$D$19-Datos!$C$19)*N463),Datos!$E$19-SQRT((Datos!$E$19-Datos!$C$19)*(Datos!$E$19-Datos!$D$19)*(1-N463)))</f>
        <v>37070.5156042323</v>
      </c>
      <c r="P463" s="24" t="n">
        <f aca="true">RAND()</f>
        <v>0.449174198746589</v>
      </c>
      <c r="Q463" s="26" t="n">
        <f aca="false">IF(P463&lt;=(Datos!$D$23-Datos!$C$23)/(Datos!$E$23-Datos!$C$23),Datos!$C$23+SQRT((Datos!$E$23-Datos!$C$23)*(Datos!$D$23-Datos!$C$23)*P463),Datos!$E$23-SQRT((Datos!$E$23-Datos!$C$23)*(Datos!$E$23-Datos!$D$23)*(1-P463)))</f>
        <v>0.148434372821356</v>
      </c>
      <c r="R463" s="24" t="n">
        <f aca="true">RAND()</f>
        <v>0.413581994384875</v>
      </c>
      <c r="S463" s="26" t="n">
        <f aca="false">IF(R463&lt;=(Datos!$D$24-Datos!$C$24)/(Datos!$E$24-Datos!$C$24),Datos!$C$24+SQRT((Datos!$E$24-Datos!$C$24)*(Datos!$D$24-Datos!$C$24)*R463),Datos!$E$24-SQRT((Datos!$E$24-Datos!$C$24)*(Datos!$E$24-Datos!$D$24)*(1-R463)))</f>
        <v>0.147284566881165</v>
      </c>
      <c r="T463" s="24" t="n">
        <f aca="true">RAND()</f>
        <v>0.0865925779163487</v>
      </c>
      <c r="U463" s="26" t="n">
        <f aca="false">IF(T463&lt;=(Datos!$D$25-Datos!$C$25)/(Datos!$E$25-Datos!$C$25),Datos!$C$25+SQRT((Datos!$E$25-Datos!$C$25)*(Datos!$D$25-Datos!$C$25)*T463),Datos!$E$25-SQRT((Datos!$E$25-Datos!$C$25)*(Datos!$E$25-Datos!$D$25)*(1-T463)))</f>
        <v>0.163484969915589</v>
      </c>
      <c r="V463" s="24" t="n">
        <f aca="true">RAND()</f>
        <v>0.567903431486753</v>
      </c>
      <c r="W463" s="26" t="n">
        <f aca="false">IF(V463&lt;=(Datos!$D$26-Datos!$C$26)/(Datos!$E$26-Datos!$C$26),Datos!$C$26+SQRT((Datos!$E$26-Datos!$C$26)*(Datos!$D$26-Datos!$C$26)*V463),Datos!$E$26-SQRT((Datos!$E$26-Datos!$C$26)*(Datos!$E$26-Datos!$D$26)*(1-V463)))</f>
        <v>0.211111209972585</v>
      </c>
      <c r="X463" s="24" t="n">
        <f aca="true">RAND()</f>
        <v>0.839933605385536</v>
      </c>
      <c r="Y463" s="26" t="n">
        <f aca="false">IF(X463&lt;=(Datos!$D$27-Datos!$C$27)/(Datos!$E$27-Datos!$C$27),Datos!$C$27+SQRT((Datos!$E$27-Datos!$C$27)*(Datos!$D$27-Datos!$C$27)*X463),Datos!$E$27-SQRT((Datos!$E$27-Datos!$C$27)*(Datos!$E$27-Datos!$D$27)*(1-X463)))</f>
        <v>0.250600024984397</v>
      </c>
      <c r="Z463" s="24" t="n">
        <f aca="false">(1+Q463)</f>
        <v>1.14843437282136</v>
      </c>
      <c r="AA463" s="24" t="n">
        <f aca="false">Z463*(1+S463)</f>
        <v>1.31758103201379</v>
      </c>
      <c r="AB463" s="24" t="n">
        <f aca="false">AA463*(1+U463)</f>
        <v>1.53298572739392</v>
      </c>
      <c r="AC463" s="24" t="n">
        <f aca="false">AB463*(1+W463)</f>
        <v>1.85661619917475</v>
      </c>
      <c r="AD463" s="24" t="n">
        <f aca="false">AC463*(1+Y463)</f>
        <v>2.32188426507438</v>
      </c>
      <c r="AE463" s="23" t="n">
        <f aca="false">E463*Q463</f>
        <v>4741.49987724549</v>
      </c>
      <c r="AF463" s="23" t="n">
        <f aca="false">AE463*(1+S463)</f>
        <v>5439.84963303268</v>
      </c>
      <c r="AG463" s="23" t="n">
        <f aca="false">AF463*(1+U463)</f>
        <v>6329.18328663436</v>
      </c>
      <c r="AH463" s="23" t="n">
        <f aca="false">AG463*(1+W463)</f>
        <v>7665.344828414</v>
      </c>
      <c r="AI463" s="23" t="n">
        <f aca="false">AH463*(1+Y463)</f>
        <v>9586.28043392856</v>
      </c>
      <c r="AJ463" s="25" t="n">
        <f aca="false">G463*Z463</f>
        <v>46448.1461549775</v>
      </c>
      <c r="AK463" s="25" t="n">
        <f aca="false">I463*AA463</f>
        <v>46076.7619220077</v>
      </c>
      <c r="AL463" s="25" t="n">
        <f aca="false">K463*AB463</f>
        <v>60027.5561648245</v>
      </c>
      <c r="AM463" s="25" t="n">
        <f aca="false">M463*AC463</f>
        <v>70377.2511798042</v>
      </c>
      <c r="AN463" s="25" t="n">
        <f aca="false">O463*AD463</f>
        <v>86073.4468796611</v>
      </c>
      <c r="AO463" s="25" t="n">
        <f aca="false">C463/Datos!$D$8</f>
        <v>13414.680498371</v>
      </c>
      <c r="AP463" s="25" t="n">
        <f aca="false">AJ463-AO463</f>
        <v>33033.4656566065</v>
      </c>
      <c r="AQ463" s="25" t="n">
        <f aca="false">AK463-AO463</f>
        <v>32662.0814236367</v>
      </c>
      <c r="AR463" s="25" t="n">
        <f aca="false">AL463-AO463</f>
        <v>46612.8756664535</v>
      </c>
      <c r="AS463" s="25" t="n">
        <f aca="false">AM463-AO463</f>
        <v>56962.5706814333</v>
      </c>
      <c r="AT463" s="25" t="n">
        <f aca="false">AN463-AO463</f>
        <v>72658.7663812901</v>
      </c>
      <c r="AU463" s="25" t="n">
        <f aca="false">AP463*Datos!$D$6</f>
        <v>16516.7328283033</v>
      </c>
      <c r="AV463" s="25" t="n">
        <f aca="false">AQ463*Datos!$D$6</f>
        <v>16331.0407118184</v>
      </c>
      <c r="AW463" s="25" t="n">
        <f aca="false">AR463*Datos!$D$6</f>
        <v>23306.4378332268</v>
      </c>
      <c r="AX463" s="25" t="n">
        <f aca="false">AS463*Datos!$D$6</f>
        <v>28481.2853407166</v>
      </c>
      <c r="AY463" s="25" t="n">
        <f aca="false">AT463*Datos!$D$6</f>
        <v>36329.3831906451</v>
      </c>
      <c r="AZ463" s="25" t="n">
        <f aca="false">AJ463-AU463-AE463</f>
        <v>25189.9134494287</v>
      </c>
      <c r="BA463" s="25" t="n">
        <f aca="false">AK463-AV463-AF463</f>
        <v>24305.8715771566</v>
      </c>
      <c r="BB463" s="25" t="n">
        <f aca="false">AL463-AW463-AG463</f>
        <v>30391.9350449634</v>
      </c>
      <c r="BC463" s="25" t="n">
        <f aca="false">AM463-AX463-AH463</f>
        <v>34230.6210106736</v>
      </c>
      <c r="BD463" s="25" t="n">
        <f aca="false">AN463-AY463-AI463</f>
        <v>40157.7832550875</v>
      </c>
      <c r="BE463" s="25" t="n">
        <f aca="false">AZ463/Z463</f>
        <v>21934.1340224298</v>
      </c>
      <c r="BF463" s="25" t="n">
        <f aca="false">BA463/AA463</f>
        <v>18447.3447830435</v>
      </c>
      <c r="BG463" s="25" t="n">
        <f aca="false">BB463/AB463</f>
        <v>19825.3215942394</v>
      </c>
      <c r="BH463" s="25" t="n">
        <f aca="false">BC463/AC463</f>
        <v>18437.1013383858</v>
      </c>
      <c r="BI463" s="25" t="n">
        <f aca="false">BD463/AD463</f>
        <v>17295.3423472212</v>
      </c>
      <c r="BJ463" s="25" t="n">
        <f aca="false">E463*AD463</f>
        <v>74168.898676038</v>
      </c>
      <c r="BK463" s="25" t="n">
        <f aca="false">0.2*C463*AD463</f>
        <v>31147.3355701677</v>
      </c>
      <c r="BL463" s="25" t="n">
        <f aca="false">BJ463+BK463</f>
        <v>105316.234246206</v>
      </c>
      <c r="BM463" s="25" t="n">
        <f aca="false">BK463*Datos!$D$6</f>
        <v>15573.6677850838</v>
      </c>
      <c r="BN463" s="25" t="n">
        <f aca="false">BL463-BM463</f>
        <v>89742.5664611218</v>
      </c>
      <c r="BO463" s="25" t="n">
        <f aca="false">BN463/AD463</f>
        <v>38650.7492259728</v>
      </c>
      <c r="BP463" s="25" t="n">
        <f aca="false">-(C463+E463)</f>
        <v>-99016.8114686421</v>
      </c>
      <c r="BQ463" s="25" t="n">
        <f aca="false">BE463</f>
        <v>21934.1340224298</v>
      </c>
      <c r="BR463" s="25" t="n">
        <f aca="false">BF463</f>
        <v>18447.3447830435</v>
      </c>
      <c r="BS463" s="25" t="n">
        <f aca="false">BG463</f>
        <v>19825.3215942394</v>
      </c>
      <c r="BT463" s="25" t="n">
        <f aca="false">BH463</f>
        <v>18437.1013383858</v>
      </c>
      <c r="BU463" s="25" t="n">
        <f aca="false">BI463+BO463</f>
        <v>55946.091573194</v>
      </c>
      <c r="BV463" s="27" t="n">
        <f aca="false">IFERROR(IRR(BP463:BU463,0.1),NA())*100</f>
        <v>9.45375571692458</v>
      </c>
    </row>
    <row r="464" customFormat="false" ht="15" hidden="false" customHeight="true" outlineLevel="0" collapsed="false">
      <c r="A464" s="23" t="n">
        <v>463</v>
      </c>
      <c r="B464" s="24" t="n">
        <f aca="true">RAND()</f>
        <v>0.361237175310056</v>
      </c>
      <c r="C464" s="25" t="n">
        <f aca="false">IF(B464&lt;=(Datos!$D$14-Datos!$C$14)/(Datos!$E$14-Datos!$C$14),Datos!$C$14+SQRT((Datos!$E$14-Datos!$C$14)*(Datos!$D$14-Datos!$C$14)*B464),Datos!$E$14-SQRT((Datos!$E$14-Datos!$C$14)*(Datos!$E$14-Datos!$D$14)*(1-B464)))</f>
        <v>72313.9856673458</v>
      </c>
      <c r="D464" s="24" t="n">
        <f aca="true">RAND()</f>
        <v>0.931853561087753</v>
      </c>
      <c r="E464" s="25" t="n">
        <f aca="false">IF(D464&lt;=(Datos!$D$15-Datos!$C$15)/(Datos!$E$15-Datos!$C$15),Datos!$C$15+SQRT((Datos!$E$15-Datos!$C$15)*(Datos!$D$15-Datos!$C$15)*D464),Datos!$E$15-SQRT((Datos!$E$15-Datos!$C$15)*(Datos!$E$15-Datos!$D$15)*(1-D464)))</f>
        <v>36802.8190797459</v>
      </c>
      <c r="F464" s="24" t="n">
        <f aca="true">RAND()</f>
        <v>0.526930538045396</v>
      </c>
      <c r="G464" s="25" t="n">
        <f aca="false">IF(F464&lt;=(Datos!$D$19-Datos!$C$19)/(Datos!$E$19-Datos!$C$19),Datos!$C$19+SQRT((Datos!$E$19-Datos!$C$19)*(Datos!$D$19-Datos!$C$19)*F464),Datos!$E$19-SQRT((Datos!$E$19-Datos!$C$19)*(Datos!$E$19-Datos!$D$19)*(1-F464)))</f>
        <v>38890.4207272102</v>
      </c>
      <c r="H464" s="24" t="n">
        <f aca="true">RAND()</f>
        <v>0.128267122885858</v>
      </c>
      <c r="I464" s="25" t="n">
        <f aca="false">IF(H464&lt;=(Datos!$D$19-Datos!$C$19)/(Datos!$E$19-Datos!$C$19),Datos!$C$19+SQRT((Datos!$E$19-Datos!$C$19)*(Datos!$D$19-Datos!$C$19)*H464),Datos!$E$19-SQRT((Datos!$E$19-Datos!$C$19)*(Datos!$E$19-Datos!$D$19)*(1-H464)))</f>
        <v>34386.350240562</v>
      </c>
      <c r="J464" s="24" t="n">
        <f aca="true">RAND()</f>
        <v>0.757562384744042</v>
      </c>
      <c r="K464" s="25" t="n">
        <f aca="false">IF(J464&lt;=(Datos!$D$19-Datos!$C$19)/(Datos!$E$19-Datos!$C$19),Datos!$C$19+SQRT((Datos!$E$19-Datos!$C$19)*(Datos!$D$19-Datos!$C$19)*J464),Datos!$E$19-SQRT((Datos!$E$19-Datos!$C$19)*(Datos!$E$19-Datos!$D$19)*(1-J464)))</f>
        <v>40735.868066746</v>
      </c>
      <c r="L464" s="24" t="n">
        <f aca="true">RAND()</f>
        <v>0.611596272671787</v>
      </c>
      <c r="M464" s="25" t="n">
        <f aca="false">IF(L464&lt;=(Datos!$D$19-Datos!$C$19)/(Datos!$E$19-Datos!$C$19),Datos!$C$19+SQRT((Datos!$E$19-Datos!$C$19)*(Datos!$D$19-Datos!$C$19)*L464),Datos!$E$19-SQRT((Datos!$E$19-Datos!$C$19)*(Datos!$E$19-Datos!$D$19)*(1-L464)))</f>
        <v>39578.0708339816</v>
      </c>
      <c r="N464" s="24" t="n">
        <f aca="true">RAND()</f>
        <v>0.101566169183384</v>
      </c>
      <c r="O464" s="25" t="n">
        <f aca="false">IF(N464&lt;=(Datos!$D$19-Datos!$C$19)/(Datos!$E$19-Datos!$C$19),Datos!$C$19+SQRT((Datos!$E$19-Datos!$C$19)*(Datos!$D$19-Datos!$C$19)*N464),Datos!$E$19-SQRT((Datos!$E$19-Datos!$C$19)*(Datos!$E$19-Datos!$D$19)*(1-N464)))</f>
        <v>33903.1942531096</v>
      </c>
      <c r="P464" s="24" t="n">
        <f aca="true">RAND()</f>
        <v>0.667297666443397</v>
      </c>
      <c r="Q464" s="26" t="n">
        <f aca="false">IF(P464&lt;=(Datos!$D$23-Datos!$C$23)/(Datos!$E$23-Datos!$C$23),Datos!$C$23+SQRT((Datos!$E$23-Datos!$C$23)*(Datos!$D$23-Datos!$C$23)*P464),Datos!$E$23-SQRT((Datos!$E$23-Datos!$C$23)*(Datos!$E$23-Datos!$D$23)*(1-P464)))</f>
        <v>0.155528297966797</v>
      </c>
      <c r="R464" s="24" t="n">
        <f aca="true">RAND()</f>
        <v>0.419618567656598</v>
      </c>
      <c r="S464" s="26" t="n">
        <f aca="false">IF(R464&lt;=(Datos!$D$24-Datos!$C$24)/(Datos!$E$24-Datos!$C$24),Datos!$C$24+SQRT((Datos!$E$24-Datos!$C$24)*(Datos!$D$24-Datos!$C$24)*R464),Datos!$E$24-SQRT((Datos!$E$24-Datos!$C$24)*(Datos!$E$24-Datos!$D$24)*(1-R464)))</f>
        <v>0.147482966029559</v>
      </c>
      <c r="T464" s="24" t="n">
        <f aca="true">RAND()</f>
        <v>0.723416044816073</v>
      </c>
      <c r="U464" s="26" t="n">
        <f aca="false">IF(T464&lt;=(Datos!$D$25-Datos!$C$25)/(Datos!$E$25-Datos!$C$25),Datos!$C$25+SQRT((Datos!$E$25-Datos!$C$25)*(Datos!$D$25-Datos!$C$25)*T464),Datos!$E$25-SQRT((Datos!$E$25-Datos!$C$25)*(Datos!$E$25-Datos!$D$25)*(1-T464)))</f>
        <v>0.192171326396772</v>
      </c>
      <c r="V464" s="24" t="n">
        <f aca="true">RAND()</f>
        <v>0.73174863100549</v>
      </c>
      <c r="W464" s="26" t="n">
        <f aca="false">IF(V464&lt;=(Datos!$D$26-Datos!$C$26)/(Datos!$E$26-Datos!$C$26),Datos!$C$26+SQRT((Datos!$E$26-Datos!$C$26)*(Datos!$D$26-Datos!$C$26)*V464),Datos!$E$26-SQRT((Datos!$E$26-Datos!$C$26)*(Datos!$E$26-Datos!$D$26)*(1-V464)))</f>
        <v>0.219358854599072</v>
      </c>
      <c r="X464" s="24" t="n">
        <f aca="true">RAND()</f>
        <v>0.29101510488102</v>
      </c>
      <c r="Y464" s="26" t="n">
        <f aca="false">IF(X464&lt;=(Datos!$D$27-Datos!$C$27)/(Datos!$E$27-Datos!$C$27),Datos!$C$27+SQRT((Datos!$E$27-Datos!$C$27)*(Datos!$D$27-Datos!$C$27)*X464),Datos!$E$27-SQRT((Datos!$E$27-Datos!$C$27)*(Datos!$E$27-Datos!$D$27)*(1-X464)))</f>
        <v>0.218031068177627</v>
      </c>
      <c r="Z464" s="24" t="n">
        <f aca="false">(1+Q464)</f>
        <v>1.1555282979668</v>
      </c>
      <c r="AA464" s="24" t="n">
        <f aca="false">Z464*(1+S464)</f>
        <v>1.32594903868203</v>
      </c>
      <c r="AB464" s="24" t="n">
        <f aca="false">AA464*(1+U464)</f>
        <v>1.58075842418008</v>
      </c>
      <c r="AC464" s="24" t="n">
        <f aca="false">AB464*(1+W464)</f>
        <v>1.92751178150605</v>
      </c>
      <c r="AD464" s="24" t="n">
        <f aca="false">AC464*(1+Y464)</f>
        <v>2.34776923415278</v>
      </c>
      <c r="AE464" s="23" t="n">
        <f aca="false">E464*Q464</f>
        <v>5723.87981185283</v>
      </c>
      <c r="AF464" s="23" t="n">
        <f aca="false">AE464*(1+S464)</f>
        <v>6568.0545837016</v>
      </c>
      <c r="AG464" s="23" t="n">
        <f aca="false">AF464*(1+U464)</f>
        <v>7830.24634489793</v>
      </c>
      <c r="AH464" s="23" t="n">
        <f aca="false">AG464*(1+W464)</f>
        <v>9547.88021434332</v>
      </c>
      <c r="AI464" s="23" t="n">
        <f aca="false">AH464*(1+Y464)</f>
        <v>11629.6147363086</v>
      </c>
      <c r="AJ464" s="25" t="n">
        <f aca="false">G464*Z464</f>
        <v>44938.9816701259</v>
      </c>
      <c r="AK464" s="25" t="n">
        <f aca="false">I464*AA464</f>
        <v>45594.5480452567</v>
      </c>
      <c r="AL464" s="25" t="n">
        <f aca="false">K464*AB464</f>
        <v>64393.5666127969</v>
      </c>
      <c r="AM464" s="25" t="n">
        <f aca="false">M464*AC464</f>
        <v>76287.1978217806</v>
      </c>
      <c r="AN464" s="25" t="n">
        <f aca="false">O464*AD464</f>
        <v>79596.876406956</v>
      </c>
      <c r="AO464" s="25" t="n">
        <f aca="false">C464/Datos!$D$8</f>
        <v>14462.7971334692</v>
      </c>
      <c r="AP464" s="25" t="n">
        <f aca="false">AJ464-AO464</f>
        <v>30476.1845366567</v>
      </c>
      <c r="AQ464" s="25" t="n">
        <f aca="false">AK464-AO464</f>
        <v>31131.7509117876</v>
      </c>
      <c r="AR464" s="25" t="n">
        <f aca="false">AL464-AO464</f>
        <v>49930.7694793277</v>
      </c>
      <c r="AS464" s="25" t="n">
        <f aca="false">AM464-AO464</f>
        <v>61824.4006883114</v>
      </c>
      <c r="AT464" s="25" t="n">
        <f aca="false">AN464-AO464</f>
        <v>65134.0792734868</v>
      </c>
      <c r="AU464" s="25" t="n">
        <f aca="false">AP464*Datos!$D$6</f>
        <v>15238.0922683284</v>
      </c>
      <c r="AV464" s="25" t="n">
        <f aca="false">AQ464*Datos!$D$6</f>
        <v>15565.8754558938</v>
      </c>
      <c r="AW464" s="25" t="n">
        <f aca="false">AR464*Datos!$D$6</f>
        <v>24965.3847396639</v>
      </c>
      <c r="AX464" s="25" t="n">
        <f aca="false">AS464*Datos!$D$6</f>
        <v>30912.2003441557</v>
      </c>
      <c r="AY464" s="25" t="n">
        <f aca="false">AT464*Datos!$D$6</f>
        <v>32567.0396367434</v>
      </c>
      <c r="AZ464" s="25" t="n">
        <f aca="false">AJ464-AU464-AE464</f>
        <v>23977.0095899447</v>
      </c>
      <c r="BA464" s="25" t="n">
        <f aca="false">AK464-AV464-AF464</f>
        <v>23460.6180056614</v>
      </c>
      <c r="BB464" s="25" t="n">
        <f aca="false">AL464-AW464-AG464</f>
        <v>31597.9355282351</v>
      </c>
      <c r="BC464" s="25" t="n">
        <f aca="false">AM464-AX464-AH464</f>
        <v>35827.1172632816</v>
      </c>
      <c r="BD464" s="25" t="n">
        <f aca="false">AN464-AY464-AI464</f>
        <v>35400.222033904</v>
      </c>
      <c r="BE464" s="25" t="n">
        <f aca="false">AZ464/Z464</f>
        <v>20749.8246751147</v>
      </c>
      <c r="BF464" s="25" t="n">
        <f aca="false">BA464/AA464</f>
        <v>17693.4537612251</v>
      </c>
      <c r="BG464" s="25" t="n">
        <f aca="false">BB464/AB464</f>
        <v>19989.098299207</v>
      </c>
      <c r="BH464" s="25" t="n">
        <f aca="false">BC464/AC464</f>
        <v>18587.236460515</v>
      </c>
      <c r="BI464" s="25" t="n">
        <f aca="false">BD464/AD464</f>
        <v>15078.2374685468</v>
      </c>
      <c r="BJ464" s="25" t="n">
        <f aca="false">E464*AD464</f>
        <v>86404.5263655183</v>
      </c>
      <c r="BK464" s="25" t="n">
        <f aca="false">0.2*C464*AD464</f>
        <v>33955.3101497519</v>
      </c>
      <c r="BL464" s="25" t="n">
        <f aca="false">BJ464+BK464</f>
        <v>120359.83651527</v>
      </c>
      <c r="BM464" s="25" t="n">
        <f aca="false">BK464*Datos!$D$6</f>
        <v>16977.655074876</v>
      </c>
      <c r="BN464" s="25" t="n">
        <f aca="false">BL464-BM464</f>
        <v>103382.181440394</v>
      </c>
      <c r="BO464" s="25" t="n">
        <f aca="false">BN464/AD464</f>
        <v>44034.2176464805</v>
      </c>
      <c r="BP464" s="25" t="n">
        <f aca="false">-(C464+E464)</f>
        <v>-109116.804747092</v>
      </c>
      <c r="BQ464" s="25" t="n">
        <f aca="false">BE464</f>
        <v>20749.8246751147</v>
      </c>
      <c r="BR464" s="25" t="n">
        <f aca="false">BF464</f>
        <v>17693.4537612251</v>
      </c>
      <c r="BS464" s="25" t="n">
        <f aca="false">BG464</f>
        <v>19989.098299207</v>
      </c>
      <c r="BT464" s="25" t="n">
        <f aca="false">BH464</f>
        <v>18587.236460515</v>
      </c>
      <c r="BU464" s="25" t="n">
        <f aca="false">BI464+BO464</f>
        <v>59112.4551150273</v>
      </c>
      <c r="BV464" s="27" t="n">
        <f aca="false">IFERROR(IRR(BP464:BU464,0.1),NA())*100</f>
        <v>6.53064393850532</v>
      </c>
    </row>
    <row r="465" customFormat="false" ht="15" hidden="false" customHeight="true" outlineLevel="0" collapsed="false">
      <c r="A465" s="23" t="n">
        <v>464</v>
      </c>
      <c r="B465" s="24" t="n">
        <f aca="true">RAND()</f>
        <v>0.24276330528482</v>
      </c>
      <c r="C465" s="25" t="n">
        <f aca="false">IF(B465&lt;=(Datos!$D$14-Datos!$C$14)/(Datos!$E$14-Datos!$C$14),Datos!$C$14+SQRT((Datos!$E$14-Datos!$C$14)*(Datos!$D$14-Datos!$C$14)*B465),Datos!$E$14-SQRT((Datos!$E$14-Datos!$C$14)*(Datos!$E$14-Datos!$D$14)*(1-B465)))</f>
        <v>69854.2032713928</v>
      </c>
      <c r="D465" s="24" t="n">
        <f aca="true">RAND()</f>
        <v>0.183752476230865</v>
      </c>
      <c r="E465" s="25" t="n">
        <f aca="false">IF(D465&lt;=(Datos!$D$15-Datos!$C$15)/(Datos!$E$15-Datos!$C$15),Datos!$C$15+SQRT((Datos!$E$15-Datos!$C$15)*(Datos!$D$15-Datos!$C$15)*D465),Datos!$E$15-SQRT((Datos!$E$15-Datos!$C$15)*(Datos!$E$15-Datos!$D$15)*(1-D465)))</f>
        <v>28712.3356148542</v>
      </c>
      <c r="F465" s="24" t="n">
        <f aca="true">RAND()</f>
        <v>0.948579856356776</v>
      </c>
      <c r="G465" s="25" t="n">
        <f aca="false">IF(F465&lt;=(Datos!$D$19-Datos!$C$19)/(Datos!$E$19-Datos!$C$19),Datos!$C$19+SQRT((Datos!$E$19-Datos!$C$19)*(Datos!$D$19-Datos!$C$19)*F465),Datos!$E$19-SQRT((Datos!$E$19-Datos!$C$19)*(Datos!$E$19-Datos!$D$19)*(1-F465)))</f>
        <v>43036.1999151539</v>
      </c>
      <c r="H465" s="24" t="n">
        <f aca="true">RAND()</f>
        <v>0.921174844277777</v>
      </c>
      <c r="I465" s="25" t="n">
        <f aca="false">IF(H465&lt;=(Datos!$D$19-Datos!$C$19)/(Datos!$E$19-Datos!$C$19),Datos!$C$19+SQRT((Datos!$E$19-Datos!$C$19)*(Datos!$D$19-Datos!$C$19)*H465),Datos!$E$19-SQRT((Datos!$E$19-Datos!$C$19)*(Datos!$E$19-Datos!$D$19)*(1-H465)))</f>
        <v>42568.5628366814</v>
      </c>
      <c r="J465" s="24" t="n">
        <f aca="true">RAND()</f>
        <v>0.920100476633814</v>
      </c>
      <c r="K465" s="25" t="n">
        <f aca="false">IF(J465&lt;=(Datos!$D$19-Datos!$C$19)/(Datos!$E$19-Datos!$C$19),Datos!$C$19+SQRT((Datos!$E$19-Datos!$C$19)*(Datos!$D$19-Datos!$C$19)*J465),Datos!$E$19-SQRT((Datos!$E$19-Datos!$C$19)*(Datos!$E$19-Datos!$D$19)*(1-J465)))</f>
        <v>42552.0489685323</v>
      </c>
      <c r="L465" s="24" t="n">
        <f aca="true">RAND()</f>
        <v>0.650490468867114</v>
      </c>
      <c r="M465" s="25" t="n">
        <f aca="false">IF(L465&lt;=(Datos!$D$19-Datos!$C$19)/(Datos!$E$19-Datos!$C$19),Datos!$C$19+SQRT((Datos!$E$19-Datos!$C$19)*(Datos!$D$19-Datos!$C$19)*L465),Datos!$E$19-SQRT((Datos!$E$19-Datos!$C$19)*(Datos!$E$19-Datos!$D$19)*(1-L465)))</f>
        <v>39877.9335050438</v>
      </c>
      <c r="N465" s="24" t="n">
        <f aca="true">RAND()</f>
        <v>0.840241252558409</v>
      </c>
      <c r="O465" s="25" t="n">
        <f aca="false">IF(N465&lt;=(Datos!$D$19-Datos!$C$19)/(Datos!$E$19-Datos!$C$19),Datos!$C$19+SQRT((Datos!$E$19-Datos!$C$19)*(Datos!$D$19-Datos!$C$19)*N465),Datos!$E$19-SQRT((Datos!$E$19-Datos!$C$19)*(Datos!$E$19-Datos!$D$19)*(1-N465)))</f>
        <v>41538.5110056337</v>
      </c>
      <c r="P465" s="24" t="n">
        <f aca="true">RAND()</f>
        <v>0.98008128594577</v>
      </c>
      <c r="Q465" s="26" t="n">
        <f aca="false">IF(P465&lt;=(Datos!$D$23-Datos!$C$23)/(Datos!$E$23-Datos!$C$23),Datos!$C$23+SQRT((Datos!$E$23-Datos!$C$23)*(Datos!$D$23-Datos!$C$23)*P465),Datos!$E$23-SQRT((Datos!$E$23-Datos!$C$23)*(Datos!$E$23-Datos!$D$23)*(1-P465)))</f>
        <v>0.17401220530599</v>
      </c>
      <c r="R465" s="24" t="n">
        <f aca="true">RAND()</f>
        <v>0.18256352662789</v>
      </c>
      <c r="S465" s="26" t="n">
        <f aca="false">IF(R465&lt;=(Datos!$D$24-Datos!$C$24)/(Datos!$E$24-Datos!$C$24),Datos!$C$24+SQRT((Datos!$E$24-Datos!$C$24)*(Datos!$D$24-Datos!$C$24)*R465),Datos!$E$24-SQRT((Datos!$E$24-Datos!$C$24)*(Datos!$E$24-Datos!$D$24)*(1-R465)))</f>
        <v>0.138127723186606</v>
      </c>
      <c r="T465" s="24" t="n">
        <f aca="true">RAND()</f>
        <v>0.0176583694797148</v>
      </c>
      <c r="U465" s="26" t="n">
        <f aca="false">IF(T465&lt;=(Datos!$D$25-Datos!$C$25)/(Datos!$E$25-Datos!$C$25),Datos!$C$25+SQRT((Datos!$E$25-Datos!$C$25)*(Datos!$D$25-Datos!$C$25)*T465),Datos!$E$25-SQRT((Datos!$E$25-Datos!$C$25)*(Datos!$E$25-Datos!$D$25)*(1-T465)))</f>
        <v>0.15608954644513</v>
      </c>
      <c r="V465" s="24" t="n">
        <f aca="true">RAND()</f>
        <v>0.0343642076900191</v>
      </c>
      <c r="W465" s="26" t="n">
        <f aca="false">IF(V465&lt;=(Datos!$D$26-Datos!$C$26)/(Datos!$E$26-Datos!$C$26),Datos!$C$26+SQRT((Datos!$E$26-Datos!$C$26)*(Datos!$D$26-Datos!$C$26)*V465),Datos!$E$26-SQRT((Datos!$E$26-Datos!$C$26)*(Datos!$E$26-Datos!$D$26)*(1-V465)))</f>
        <v>0.186936129379274</v>
      </c>
      <c r="X465" s="24" t="n">
        <f aca="true">RAND()</f>
        <v>0.150611701053104</v>
      </c>
      <c r="Y465" s="26" t="n">
        <f aca="false">IF(X465&lt;=(Datos!$D$27-Datos!$C$27)/(Datos!$E$27-Datos!$C$27),Datos!$C$27+SQRT((Datos!$E$27-Datos!$C$27)*(Datos!$D$27-Datos!$C$27)*X465),Datos!$E$27-SQRT((Datos!$E$27-Datos!$C$27)*(Datos!$E$27-Datos!$D$27)*(1-X465)))</f>
        <v>0.210165604202289</v>
      </c>
      <c r="Z465" s="24" t="n">
        <f aca="false">(1+Q465)</f>
        <v>1.17401220530599</v>
      </c>
      <c r="AA465" s="24" t="n">
        <f aca="false">Z465*(1+S465)</f>
        <v>1.33617583821819</v>
      </c>
      <c r="AB465" s="24" t="n">
        <f aca="false">AA465*(1+U465)</f>
        <v>1.54473891877661</v>
      </c>
      <c r="AC465" s="24" t="n">
        <f aca="false">AB465*(1+W465)</f>
        <v>1.83350643315424</v>
      </c>
      <c r="AD465" s="24" t="n">
        <f aca="false">AC465*(1+Y465)</f>
        <v>2.21884642048688</v>
      </c>
      <c r="AE465" s="23" t="n">
        <f aca="false">E465*Q465</f>
        <v>4996.2968398265</v>
      </c>
      <c r="AF465" s="23" t="n">
        <f aca="false">AE465*(1+S465)</f>
        <v>5686.42394667617</v>
      </c>
      <c r="AG465" s="23" t="n">
        <f aca="false">AF465*(1+U465)</f>
        <v>6574.01528140758</v>
      </c>
      <c r="AH465" s="23" t="n">
        <f aca="false">AG465*(1+W465)</f>
        <v>7802.93625259411</v>
      </c>
      <c r="AI465" s="23" t="n">
        <f aca="false">AH465*(1+Y465)</f>
        <v>9442.84506467249</v>
      </c>
      <c r="AJ465" s="25" t="n">
        <f aca="false">G465*Z465</f>
        <v>50525.0239703792</v>
      </c>
      <c r="AK465" s="25" t="n">
        <f aca="false">I465*AA465</f>
        <v>56879.0851300466</v>
      </c>
      <c r="AL465" s="25" t="n">
        <f aca="false">K465*AB465</f>
        <v>65731.80611538</v>
      </c>
      <c r="AM465" s="25" t="n">
        <f aca="false">M465*AC465</f>
        <v>73116.4476223947</v>
      </c>
      <c r="AN465" s="25" t="n">
        <f aca="false">O465*AD465</f>
        <v>92167.5764572051</v>
      </c>
      <c r="AO465" s="25" t="n">
        <f aca="false">C465/Datos!$D$8</f>
        <v>13970.8406542786</v>
      </c>
      <c r="AP465" s="25" t="n">
        <f aca="false">AJ465-AO465</f>
        <v>36554.1833161007</v>
      </c>
      <c r="AQ465" s="25" t="n">
        <f aca="false">AK465-AO465</f>
        <v>42908.244475768</v>
      </c>
      <c r="AR465" s="25" t="n">
        <f aca="false">AL465-AO465</f>
        <v>51760.9654611014</v>
      </c>
      <c r="AS465" s="25" t="n">
        <f aca="false">AM465-AO465</f>
        <v>59145.6069681161</v>
      </c>
      <c r="AT465" s="25" t="n">
        <f aca="false">AN465-AO465</f>
        <v>78196.7358029266</v>
      </c>
      <c r="AU465" s="25" t="n">
        <f aca="false">AP465*Datos!$D$6</f>
        <v>18277.0916580503</v>
      </c>
      <c r="AV465" s="25" t="n">
        <f aca="false">AQ465*Datos!$D$6</f>
        <v>21454.122237884</v>
      </c>
      <c r="AW465" s="25" t="n">
        <f aca="false">AR465*Datos!$D$6</f>
        <v>25880.4827305507</v>
      </c>
      <c r="AX465" s="25" t="n">
        <f aca="false">AS465*Datos!$D$6</f>
        <v>29572.8034840581</v>
      </c>
      <c r="AY465" s="25" t="n">
        <f aca="false">AT465*Datos!$D$6</f>
        <v>39098.3679014633</v>
      </c>
      <c r="AZ465" s="25" t="n">
        <f aca="false">AJ465-AU465-AE465</f>
        <v>27251.6354725024</v>
      </c>
      <c r="BA465" s="25" t="n">
        <f aca="false">AK465-AV465-AF465</f>
        <v>29738.5389454864</v>
      </c>
      <c r="BB465" s="25" t="n">
        <f aca="false">AL465-AW465-AG465</f>
        <v>33277.3081034217</v>
      </c>
      <c r="BC465" s="25" t="n">
        <f aca="false">AM465-AX465-AH465</f>
        <v>35740.7078857425</v>
      </c>
      <c r="BD465" s="25" t="n">
        <f aca="false">AN465-AY465-AI465</f>
        <v>43626.3634910693</v>
      </c>
      <c r="BE465" s="25" t="n">
        <f aca="false">AZ465/Z465</f>
        <v>23212.3953646629</v>
      </c>
      <c r="BF465" s="25" t="n">
        <f aca="false">BA465/AA465</f>
        <v>22256.4561451307</v>
      </c>
      <c r="BG465" s="25" t="n">
        <f aca="false">BB465/AB465</f>
        <v>21542.3510723588</v>
      </c>
      <c r="BH465" s="25" t="n">
        <f aca="false">BC465/AC465</f>
        <v>19493.0910737284</v>
      </c>
      <c r="BI465" s="25" t="n">
        <f aca="false">BD465/AD465</f>
        <v>19661.731919912</v>
      </c>
      <c r="BJ465" s="25" t="n">
        <f aca="false">E465*AD465</f>
        <v>63708.2631028372</v>
      </c>
      <c r="BK465" s="25" t="n">
        <f aca="false">0.2*C465*AD465</f>
        <v>30999.1497769386</v>
      </c>
      <c r="BL465" s="25" t="n">
        <f aca="false">BJ465+BK465</f>
        <v>94707.4128797758</v>
      </c>
      <c r="BM465" s="25" t="n">
        <f aca="false">BK465*Datos!$D$6</f>
        <v>15499.5748884693</v>
      </c>
      <c r="BN465" s="25" t="n">
        <f aca="false">BL465-BM465</f>
        <v>79207.8379913065</v>
      </c>
      <c r="BO465" s="25" t="n">
        <f aca="false">BN465/AD465</f>
        <v>35697.7559419935</v>
      </c>
      <c r="BP465" s="25" t="n">
        <f aca="false">-(C465+E465)</f>
        <v>-98566.538886247</v>
      </c>
      <c r="BQ465" s="25" t="n">
        <f aca="false">BE465</f>
        <v>23212.3953646629</v>
      </c>
      <c r="BR465" s="25" t="n">
        <f aca="false">BF465</f>
        <v>22256.4561451307</v>
      </c>
      <c r="BS465" s="25" t="n">
        <f aca="false">BG465</f>
        <v>21542.3510723588</v>
      </c>
      <c r="BT465" s="25" t="n">
        <f aca="false">BH465</f>
        <v>19493.0910737284</v>
      </c>
      <c r="BU465" s="25" t="n">
        <f aca="false">BI465+BO465</f>
        <v>55359.4878619055</v>
      </c>
      <c r="BV465" s="27" t="n">
        <f aca="false">IFERROR(IRR(BP465:BU465,0.1),NA())*100</f>
        <v>11.6529210380903</v>
      </c>
    </row>
    <row r="466" customFormat="false" ht="15" hidden="false" customHeight="true" outlineLevel="0" collapsed="false">
      <c r="A466" s="23" t="n">
        <v>465</v>
      </c>
      <c r="B466" s="24" t="n">
        <f aca="true">RAND()</f>
        <v>0.165842393206335</v>
      </c>
      <c r="C466" s="25" t="n">
        <f aca="false">IF(B466&lt;=(Datos!$D$14-Datos!$C$14)/(Datos!$E$14-Datos!$C$14),Datos!$C$14+SQRT((Datos!$E$14-Datos!$C$14)*(Datos!$D$14-Datos!$C$14)*B466),Datos!$E$14-SQRT((Datos!$E$14-Datos!$C$14)*(Datos!$E$14-Datos!$D$14)*(1-B466)))</f>
        <v>68144.7502897593</v>
      </c>
      <c r="D466" s="24" t="n">
        <f aca="true">RAND()</f>
        <v>0.132945995185296</v>
      </c>
      <c r="E466" s="25" t="n">
        <f aca="false">IF(D466&lt;=(Datos!$D$15-Datos!$C$15)/(Datos!$E$15-Datos!$C$15),Datos!$C$15+SQRT((Datos!$E$15-Datos!$C$15)*(Datos!$D$15-Datos!$C$15)*D466),Datos!$E$15-SQRT((Datos!$E$15-Datos!$C$15)*(Datos!$E$15-Datos!$D$15)*(1-D466)))</f>
        <v>28157.6810540169</v>
      </c>
      <c r="F466" s="24" t="n">
        <f aca="true">RAND()</f>
        <v>0.569816466271886</v>
      </c>
      <c r="G466" s="25" t="n">
        <f aca="false">IF(F466&lt;=(Datos!$D$19-Datos!$C$19)/(Datos!$E$19-Datos!$C$19),Datos!$C$19+SQRT((Datos!$E$19-Datos!$C$19)*(Datos!$D$19-Datos!$C$19)*F466),Datos!$E$19-SQRT((Datos!$E$19-Datos!$C$19)*(Datos!$E$19-Datos!$D$19)*(1-F466)))</f>
        <v>39245.1322294915</v>
      </c>
      <c r="H466" s="24" t="n">
        <f aca="true">RAND()</f>
        <v>0.0551507812224719</v>
      </c>
      <c r="I466" s="25" t="n">
        <f aca="false">IF(H466&lt;=(Datos!$D$19-Datos!$C$19)/(Datos!$E$19-Datos!$C$19),Datos!$C$19+SQRT((Datos!$E$19-Datos!$C$19)*(Datos!$D$19-Datos!$C$19)*H466),Datos!$E$19-SQRT((Datos!$E$19-Datos!$C$19)*(Datos!$E$19-Datos!$D$19)*(1-H466)))</f>
        <v>32876.2157748282</v>
      </c>
      <c r="J466" s="24" t="n">
        <f aca="true">RAND()</f>
        <v>0.242113417866028</v>
      </c>
      <c r="K466" s="25" t="n">
        <f aca="false">IF(J466&lt;=(Datos!$D$19-Datos!$C$19)/(Datos!$E$19-Datos!$C$19),Datos!$C$19+SQRT((Datos!$E$19-Datos!$C$19)*(Datos!$D$19-Datos!$C$19)*J466),Datos!$E$19-SQRT((Datos!$E$19-Datos!$C$19)*(Datos!$E$19-Datos!$D$19)*(1-J466)))</f>
        <v>36026.3598199829</v>
      </c>
      <c r="L466" s="24" t="n">
        <f aca="true">RAND()</f>
        <v>0.381362951705454</v>
      </c>
      <c r="M466" s="25" t="n">
        <f aca="false">IF(L466&lt;=(Datos!$D$19-Datos!$C$19)/(Datos!$E$19-Datos!$C$19),Datos!$C$19+SQRT((Datos!$E$19-Datos!$C$19)*(Datos!$D$19-Datos!$C$19)*L466),Datos!$E$19-SQRT((Datos!$E$19-Datos!$C$19)*(Datos!$E$19-Datos!$D$19)*(1-L466)))</f>
        <v>37563.3618686281</v>
      </c>
      <c r="N466" s="24" t="n">
        <f aca="true">RAND()</f>
        <v>0.885806469059393</v>
      </c>
      <c r="O466" s="25" t="n">
        <f aca="false">IF(N466&lt;=(Datos!$D$19-Datos!$C$19)/(Datos!$E$19-Datos!$C$19),Datos!$C$19+SQRT((Datos!$E$19-Datos!$C$19)*(Datos!$D$19-Datos!$C$19)*N466),Datos!$E$19-SQRT((Datos!$E$19-Datos!$C$19)*(Datos!$E$19-Datos!$D$19)*(1-N466)))</f>
        <v>42073.480767098</v>
      </c>
      <c r="P466" s="24" t="n">
        <f aca="true">RAND()</f>
        <v>0.752045738485202</v>
      </c>
      <c r="Q466" s="26" t="n">
        <f aca="false">IF(P466&lt;=(Datos!$D$23-Datos!$C$23)/(Datos!$E$23-Datos!$C$23),Datos!$C$23+SQRT((Datos!$E$23-Datos!$C$23)*(Datos!$D$23-Datos!$C$23)*P466),Datos!$E$23-SQRT((Datos!$E$23-Datos!$C$23)*(Datos!$E$23-Datos!$D$23)*(1-P466)))</f>
        <v>0.158873768184396</v>
      </c>
      <c r="R466" s="24" t="n">
        <f aca="true">RAND()</f>
        <v>0.221800720804809</v>
      </c>
      <c r="S466" s="26" t="n">
        <f aca="false">IF(R466&lt;=(Datos!$D$24-Datos!$C$24)/(Datos!$E$24-Datos!$C$24),Datos!$C$24+SQRT((Datos!$E$24-Datos!$C$24)*(Datos!$D$24-Datos!$C$24)*R466),Datos!$E$24-SQRT((Datos!$E$24-Datos!$C$24)*(Datos!$E$24-Datos!$D$24)*(1-R466)))</f>
        <v>0.139981023433464</v>
      </c>
      <c r="T466" s="24" t="n">
        <f aca="true">RAND()</f>
        <v>0.0249293785327475</v>
      </c>
      <c r="U466" s="26" t="n">
        <f aca="false">IF(T466&lt;=(Datos!$D$25-Datos!$C$25)/(Datos!$E$25-Datos!$C$25),Datos!$C$25+SQRT((Datos!$E$25-Datos!$C$25)*(Datos!$D$25-Datos!$C$25)*T466),Datos!$E$25-SQRT((Datos!$E$25-Datos!$C$25)*(Datos!$E$25-Datos!$D$25)*(1-T466)))</f>
        <v>0.157235447112568</v>
      </c>
      <c r="V466" s="24" t="n">
        <f aca="true">RAND()</f>
        <v>0.927903667102646</v>
      </c>
      <c r="W466" s="26" t="n">
        <f aca="false">IF(V466&lt;=(Datos!$D$26-Datos!$C$26)/(Datos!$E$26-Datos!$C$26),Datos!$C$26+SQRT((Datos!$E$26-Datos!$C$26)*(Datos!$D$26-Datos!$C$26)*V466),Datos!$E$26-SQRT((Datos!$E$26-Datos!$C$26)*(Datos!$E$26-Datos!$D$26)*(1-V466)))</f>
        <v>0.234114875979687</v>
      </c>
      <c r="X466" s="24" t="n">
        <f aca="true">RAND()</f>
        <v>0.955910350660273</v>
      </c>
      <c r="Y466" s="26" t="n">
        <f aca="false">IF(X466&lt;=(Datos!$D$27-Datos!$C$27)/(Datos!$E$27-Datos!$C$27),Datos!$C$27+SQRT((Datos!$E$27-Datos!$C$27)*(Datos!$D$27-Datos!$C$27)*X466),Datos!$E$27-SQRT((Datos!$E$27-Datos!$C$27)*(Datos!$E$27-Datos!$D$27)*(1-X466)))</f>
        <v>0.26457002571504</v>
      </c>
      <c r="Z466" s="24" t="n">
        <f aca="false">(1+Q466)</f>
        <v>1.1588737681844</v>
      </c>
      <c r="AA466" s="24" t="n">
        <f aca="false">Z466*(1+S466)</f>
        <v>1.32109410428504</v>
      </c>
      <c r="AB466" s="24" t="n">
        <f aca="false">AA466*(1+U466)</f>
        <v>1.52881692645008</v>
      </c>
      <c r="AC466" s="24" t="n">
        <f aca="false">AB466*(1+W466)</f>
        <v>1.88673571158159</v>
      </c>
      <c r="AD466" s="24" t="n">
        <f aca="false">AC466*(1+Y466)</f>
        <v>2.38590942731221</v>
      </c>
      <c r="AE466" s="23" t="n">
        <f aca="false">E466*Q466</f>
        <v>4473.51689238604</v>
      </c>
      <c r="AF466" s="23" t="n">
        <f aca="false">AE466*(1+S466)</f>
        <v>5099.72436532913</v>
      </c>
      <c r="AG466" s="23" t="n">
        <f aca="false">AF466*(1+U466)</f>
        <v>5901.58180606251</v>
      </c>
      <c r="AH466" s="23" t="n">
        <f aca="false">AG466*(1+W466)</f>
        <v>7283.22989867281</v>
      </c>
      <c r="AI466" s="23" t="n">
        <f aca="false">AH466*(1+Y466)</f>
        <v>9210.15422025322</v>
      </c>
      <c r="AJ466" s="25" t="n">
        <f aca="false">G466*Z466</f>
        <v>45480.1542696857</v>
      </c>
      <c r="AK466" s="25" t="n">
        <f aca="false">I466*AA466</f>
        <v>43432.5748313285</v>
      </c>
      <c r="AL466" s="25" t="n">
        <f aca="false">K466*AB466</f>
        <v>55077.7086911709</v>
      </c>
      <c r="AM466" s="25" t="n">
        <f aca="false">M466*AC466</f>
        <v>70872.1362846027</v>
      </c>
      <c r="AN466" s="25" t="n">
        <f aca="false">O466*AD466</f>
        <v>100383.514402058</v>
      </c>
      <c r="AO466" s="25" t="n">
        <f aca="false">C466/Datos!$D$8</f>
        <v>13628.9500579519</v>
      </c>
      <c r="AP466" s="25" t="n">
        <f aca="false">AJ466-AO466</f>
        <v>31851.2042117339</v>
      </c>
      <c r="AQ466" s="25" t="n">
        <f aca="false">AK466-AO466</f>
        <v>29803.6247733767</v>
      </c>
      <c r="AR466" s="25" t="n">
        <f aca="false">AL466-AO466</f>
        <v>41448.758633219</v>
      </c>
      <c r="AS466" s="25" t="n">
        <f aca="false">AM466-AO466</f>
        <v>57243.1862266509</v>
      </c>
      <c r="AT466" s="25" t="n">
        <f aca="false">AN466-AO466</f>
        <v>86754.5643441062</v>
      </c>
      <c r="AU466" s="25" t="n">
        <f aca="false">AP466*Datos!$D$6</f>
        <v>15925.6021058669</v>
      </c>
      <c r="AV466" s="25" t="n">
        <f aca="false">AQ466*Datos!$D$6</f>
        <v>14901.8123866883</v>
      </c>
      <c r="AW466" s="25" t="n">
        <f aca="false">AR466*Datos!$D$6</f>
        <v>20724.3793166095</v>
      </c>
      <c r="AX466" s="25" t="n">
        <f aca="false">AS466*Datos!$D$6</f>
        <v>28621.5931133254</v>
      </c>
      <c r="AY466" s="25" t="n">
        <f aca="false">AT466*Datos!$D$6</f>
        <v>43377.2821720531</v>
      </c>
      <c r="AZ466" s="25" t="n">
        <f aca="false">AJ466-AU466-AE466</f>
        <v>25081.0352714328</v>
      </c>
      <c r="BA466" s="25" t="n">
        <f aca="false">AK466-AV466-AF466</f>
        <v>23431.0380793111</v>
      </c>
      <c r="BB466" s="25" t="n">
        <f aca="false">AL466-AW466-AG466</f>
        <v>28451.7475684989</v>
      </c>
      <c r="BC466" s="25" t="n">
        <f aca="false">AM466-AX466-AH466</f>
        <v>34967.3132726045</v>
      </c>
      <c r="BD466" s="25" t="n">
        <f aca="false">AN466-AY466-AI466</f>
        <v>47796.0780097517</v>
      </c>
      <c r="BE466" s="25" t="n">
        <f aca="false">AZ466/Z466</f>
        <v>21642.5946984089</v>
      </c>
      <c r="BF466" s="25" t="n">
        <f aca="false">BA466/AA466</f>
        <v>17736.0855697646</v>
      </c>
      <c r="BG466" s="25" t="n">
        <f aca="false">BB466/AB466</f>
        <v>18610.3038737045</v>
      </c>
      <c r="BH466" s="25" t="n">
        <f aca="false">BC466/AC466</f>
        <v>18533.2333818458</v>
      </c>
      <c r="BI466" s="25" t="n">
        <f aca="false">BD466/AD466</f>
        <v>20032.6456078407</v>
      </c>
      <c r="BJ466" s="25" t="n">
        <f aca="false">E466*AD466</f>
        <v>67181.6766780293</v>
      </c>
      <c r="BK466" s="25" t="n">
        <f aca="false">0.2*C466*AD466</f>
        <v>32517.4404276346</v>
      </c>
      <c r="BL466" s="25" t="n">
        <f aca="false">BJ466+BK466</f>
        <v>99699.1171056639</v>
      </c>
      <c r="BM466" s="25" t="n">
        <f aca="false">BK466*Datos!$D$6</f>
        <v>16258.7202138173</v>
      </c>
      <c r="BN466" s="25" t="n">
        <f aca="false">BL466-BM466</f>
        <v>83440.3968918466</v>
      </c>
      <c r="BO466" s="25" t="n">
        <f aca="false">BN466/AD466</f>
        <v>34972.1560829928</v>
      </c>
      <c r="BP466" s="25" t="n">
        <f aca="false">-(C466+E466)</f>
        <v>-96302.4313437762</v>
      </c>
      <c r="BQ466" s="25" t="n">
        <f aca="false">BE466</f>
        <v>21642.5946984089</v>
      </c>
      <c r="BR466" s="25" t="n">
        <f aca="false">BF466</f>
        <v>17736.0855697646</v>
      </c>
      <c r="BS466" s="25" t="n">
        <f aca="false">BG466</f>
        <v>18610.3038737045</v>
      </c>
      <c r="BT466" s="25" t="n">
        <f aca="false">BH466</f>
        <v>18533.2333818458</v>
      </c>
      <c r="BU466" s="25" t="n">
        <f aca="false">BI466+BO466</f>
        <v>55004.8016908335</v>
      </c>
      <c r="BV466" s="27" t="n">
        <f aca="false">IFERROR(IRR(BP466:BU466,0.1),NA())*100</f>
        <v>9.59002168087102</v>
      </c>
    </row>
    <row r="467" customFormat="false" ht="15" hidden="false" customHeight="true" outlineLevel="0" collapsed="false">
      <c r="A467" s="23" t="n">
        <v>466</v>
      </c>
      <c r="B467" s="24" t="n">
        <f aca="true">RAND()</f>
        <v>0.957704701574678</v>
      </c>
      <c r="C467" s="25" t="n">
        <f aca="false">IF(B467&lt;=(Datos!$D$14-Datos!$C$14)/(Datos!$E$14-Datos!$C$14),Datos!$C$14+SQRT((Datos!$E$14-Datos!$C$14)*(Datos!$D$14-Datos!$C$14)*B467),Datos!$E$14-SQRT((Datos!$E$14-Datos!$C$14)*(Datos!$E$14-Datos!$D$14)*(1-B467)))</f>
        <v>92875.7907027947</v>
      </c>
      <c r="D467" s="24" t="n">
        <f aca="true">RAND()</f>
        <v>0.402041318401788</v>
      </c>
      <c r="E467" s="25" t="n">
        <f aca="false">IF(D467&lt;=(Datos!$D$15-Datos!$C$15)/(Datos!$E$15-Datos!$C$15),Datos!$C$15+SQRT((Datos!$E$15-Datos!$C$15)*(Datos!$D$15-Datos!$C$15)*D467),Datos!$E$15-SQRT((Datos!$E$15-Datos!$C$15)*(Datos!$E$15-Datos!$D$15)*(1-D467)))</f>
        <v>30529.3188080407</v>
      </c>
      <c r="F467" s="24" t="n">
        <f aca="true">RAND()</f>
        <v>0.0242618530447012</v>
      </c>
      <c r="G467" s="25" t="n">
        <f aca="false">IF(F467&lt;=(Datos!$D$19-Datos!$C$19)/(Datos!$E$19-Datos!$C$19),Datos!$C$19+SQRT((Datos!$E$19-Datos!$C$19)*(Datos!$D$19-Datos!$C$19)*F467),Datos!$E$19-SQRT((Datos!$E$19-Datos!$C$19)*(Datos!$E$19-Datos!$D$19)*(1-F467)))</f>
        <v>31907.6891666897</v>
      </c>
      <c r="H467" s="24" t="n">
        <f aca="true">RAND()</f>
        <v>0.865324453504759</v>
      </c>
      <c r="I467" s="25" t="n">
        <f aca="false">IF(H467&lt;=(Datos!$D$19-Datos!$C$19)/(Datos!$E$19-Datos!$C$19),Datos!$C$19+SQRT((Datos!$E$19-Datos!$C$19)*(Datos!$D$19-Datos!$C$19)*H467),Datos!$E$19-SQRT((Datos!$E$19-Datos!$C$19)*(Datos!$E$19-Datos!$D$19)*(1-H467)))</f>
        <v>41821.8455060927</v>
      </c>
      <c r="J467" s="24" t="n">
        <f aca="true">RAND()</f>
        <v>0.869948220830645</v>
      </c>
      <c r="K467" s="25" t="n">
        <f aca="false">IF(J467&lt;=(Datos!$D$19-Datos!$C$19)/(Datos!$E$19-Datos!$C$19),Datos!$C$19+SQRT((Datos!$E$19-Datos!$C$19)*(Datos!$D$19-Datos!$C$19)*J467),Datos!$E$19-SQRT((Datos!$E$19-Datos!$C$19)*(Datos!$E$19-Datos!$D$19)*(1-J467)))</f>
        <v>41876.8792149996</v>
      </c>
      <c r="L467" s="24" t="n">
        <f aca="true">RAND()</f>
        <v>0.285968246146848</v>
      </c>
      <c r="M467" s="25" t="n">
        <f aca="false">IF(L467&lt;=(Datos!$D$19-Datos!$C$19)/(Datos!$E$19-Datos!$C$19),Datos!$C$19+SQRT((Datos!$E$19-Datos!$C$19)*(Datos!$D$19-Datos!$C$19)*L467),Datos!$E$19-SQRT((Datos!$E$19-Datos!$C$19)*(Datos!$E$19-Datos!$D$19)*(1-L467)))</f>
        <v>36549.4455430996</v>
      </c>
      <c r="N467" s="24" t="n">
        <f aca="true">RAND()</f>
        <v>0.995468188638672</v>
      </c>
      <c r="O467" s="25" t="n">
        <f aca="false">IF(N467&lt;=(Datos!$D$19-Datos!$C$19)/(Datos!$E$19-Datos!$C$19),Datos!$C$19+SQRT((Datos!$E$19-Datos!$C$19)*(Datos!$D$19-Datos!$C$19)*N467),Datos!$E$19-SQRT((Datos!$E$19-Datos!$C$19)*(Datos!$E$19-Datos!$D$19)*(1-N467)))</f>
        <v>44417.0026997493</v>
      </c>
      <c r="P467" s="24" t="n">
        <f aca="true">RAND()</f>
        <v>0.733299797114971</v>
      </c>
      <c r="Q467" s="26" t="n">
        <f aca="false">IF(P467&lt;=(Datos!$D$23-Datos!$C$23)/(Datos!$E$23-Datos!$C$23),Datos!$C$23+SQRT((Datos!$E$23-Datos!$C$23)*(Datos!$D$23-Datos!$C$23)*P467),Datos!$E$23-SQRT((Datos!$E$23-Datos!$C$23)*(Datos!$E$23-Datos!$D$23)*(1-P467)))</f>
        <v>0.158089720102357</v>
      </c>
      <c r="R467" s="24" t="n">
        <f aca="true">RAND()</f>
        <v>0.519956522397781</v>
      </c>
      <c r="S467" s="26" t="n">
        <f aca="false">IF(R467&lt;=(Datos!$D$24-Datos!$C$24)/(Datos!$E$24-Datos!$C$24),Datos!$C$24+SQRT((Datos!$E$24-Datos!$C$24)*(Datos!$D$24-Datos!$C$24)*R467),Datos!$E$24-SQRT((Datos!$E$24-Datos!$C$24)*(Datos!$E$24-Datos!$D$24)*(1-R467)))</f>
        <v>0.150604791892487</v>
      </c>
      <c r="T467" s="24" t="n">
        <f aca="true">RAND()</f>
        <v>0.232585699126337</v>
      </c>
      <c r="U467" s="26" t="n">
        <f aca="false">IF(T467&lt;=(Datos!$D$25-Datos!$C$25)/(Datos!$E$25-Datos!$C$25),Datos!$C$25+SQRT((Datos!$E$25-Datos!$C$25)*(Datos!$D$25-Datos!$C$25)*T467),Datos!$E$25-SQRT((Datos!$E$25-Datos!$C$25)*(Datos!$E$25-Datos!$D$25)*(1-T467)))</f>
        <v>0.172100451763828</v>
      </c>
      <c r="V467" s="24" t="n">
        <f aca="true">RAND()</f>
        <v>0.256915247872693</v>
      </c>
      <c r="W467" s="26" t="n">
        <f aca="false">IF(V467&lt;=(Datos!$D$26-Datos!$C$26)/(Datos!$E$26-Datos!$C$26),Datos!$C$26+SQRT((Datos!$E$26-Datos!$C$26)*(Datos!$D$26-Datos!$C$26)*V467),Datos!$E$26-SQRT((Datos!$E$26-Datos!$C$26)*(Datos!$E$26-Datos!$D$26)*(1-V467)))</f>
        <v>0.198965266858702</v>
      </c>
      <c r="X467" s="24" t="n">
        <f aca="true">RAND()</f>
        <v>0.50182748322924</v>
      </c>
      <c r="Y467" s="26" t="n">
        <f aca="false">IF(X467&lt;=(Datos!$D$27-Datos!$C$27)/(Datos!$E$27-Datos!$C$27),Datos!$C$27+SQRT((Datos!$E$27-Datos!$C$27)*(Datos!$D$27-Datos!$C$27)*X467),Datos!$E$27-SQRT((Datos!$E$27-Datos!$C$27)*(Datos!$E$27-Datos!$D$27)*(1-X467)))</f>
        <v>0.228133521513774</v>
      </c>
      <c r="Z467" s="24" t="n">
        <f aca="false">(1+Q467)</f>
        <v>1.15808972010236</v>
      </c>
      <c r="AA467" s="24" t="n">
        <f aca="false">Z467*(1+S467)</f>
        <v>1.3325035813912</v>
      </c>
      <c r="AB467" s="24" t="n">
        <f aca="false">AA467*(1+U467)</f>
        <v>1.56182804972555</v>
      </c>
      <c r="AC467" s="24" t="n">
        <f aca="false">AB467*(1+W467)</f>
        <v>1.8725775844266</v>
      </c>
      <c r="AD467" s="24" t="n">
        <f aca="false">AC467*(1+Y467)</f>
        <v>2.29977530306959</v>
      </c>
      <c r="AE467" s="23" t="n">
        <f aca="false">E467*Q467</f>
        <v>4826.37146527878</v>
      </c>
      <c r="AF467" s="23" t="n">
        <f aca="false">AE467*(1+S467)</f>
        <v>5553.24613540293</v>
      </c>
      <c r="AG467" s="23" t="n">
        <f aca="false">AF467*(1+U467)</f>
        <v>6508.96230406151</v>
      </c>
      <c r="AH467" s="23" t="n">
        <f aca="false">AG467*(1+W467)</f>
        <v>7804.01972586233</v>
      </c>
      <c r="AI467" s="23" t="n">
        <f aca="false">AH467*(1+Y467)</f>
        <v>9584.37822788627</v>
      </c>
      <c r="AJ467" s="25" t="n">
        <f aca="false">G467*Z467</f>
        <v>36951.9668161647</v>
      </c>
      <c r="AK467" s="25" t="n">
        <f aca="false">I467*AA467</f>
        <v>55727.7589172581</v>
      </c>
      <c r="AL467" s="25" t="n">
        <f aca="false">K467*AB467</f>
        <v>65404.4845929551</v>
      </c>
      <c r="AM467" s="25" t="n">
        <f aca="false">M467*AC467</f>
        <v>68441.6724472289</v>
      </c>
      <c r="AN467" s="25" t="n">
        <f aca="false">O467*AD467</f>
        <v>102149.125845259</v>
      </c>
      <c r="AO467" s="25" t="n">
        <f aca="false">C467/Datos!$D$8</f>
        <v>18575.1581405589</v>
      </c>
      <c r="AP467" s="25" t="n">
        <f aca="false">AJ467-AO467</f>
        <v>18376.8086756057</v>
      </c>
      <c r="AQ467" s="25" t="n">
        <f aca="false">AK467-AO467</f>
        <v>37152.6007766991</v>
      </c>
      <c r="AR467" s="25" t="n">
        <f aca="false">AL467-AO467</f>
        <v>46829.3264523961</v>
      </c>
      <c r="AS467" s="25" t="n">
        <f aca="false">AM467-AO467</f>
        <v>49866.5143066699</v>
      </c>
      <c r="AT467" s="25" t="n">
        <f aca="false">AN467-AO467</f>
        <v>83573.9677046999</v>
      </c>
      <c r="AU467" s="25" t="n">
        <f aca="false">AP467*Datos!$D$6</f>
        <v>9188.40433780287</v>
      </c>
      <c r="AV467" s="25" t="n">
        <f aca="false">AQ467*Datos!$D$6</f>
        <v>18576.3003883496</v>
      </c>
      <c r="AW467" s="25" t="n">
        <f aca="false">AR467*Datos!$D$6</f>
        <v>23414.6632261981</v>
      </c>
      <c r="AX467" s="25" t="n">
        <f aca="false">AS467*Datos!$D$6</f>
        <v>24933.257153335</v>
      </c>
      <c r="AY467" s="25" t="n">
        <f aca="false">AT467*Datos!$D$6</f>
        <v>41786.9838523499</v>
      </c>
      <c r="AZ467" s="25" t="n">
        <f aca="false">AJ467-AU467-AE467</f>
        <v>22937.191013083</v>
      </c>
      <c r="BA467" s="25" t="n">
        <f aca="false">AK467-AV467-AF467</f>
        <v>31598.2123935056</v>
      </c>
      <c r="BB467" s="25" t="n">
        <f aca="false">AL467-AW467-AG467</f>
        <v>35480.8590626955</v>
      </c>
      <c r="BC467" s="25" t="n">
        <f aca="false">AM467-AX467-AH467</f>
        <v>35704.3955680316</v>
      </c>
      <c r="BD467" s="25" t="n">
        <f aca="false">AN467-AY467-AI467</f>
        <v>50777.7637650226</v>
      </c>
      <c r="BE467" s="25" t="n">
        <f aca="false">AZ467/Z467</f>
        <v>19806.0570048543</v>
      </c>
      <c r="BF467" s="25" t="n">
        <f aca="false">BA467/AA467</f>
        <v>23713.4164851665</v>
      </c>
      <c r="BG467" s="25" t="n">
        <f aca="false">BB467/AB467</f>
        <v>22717.5194279104</v>
      </c>
      <c r="BH467" s="25" t="n">
        <f aca="false">BC467/AC467</f>
        <v>19066.9779799616</v>
      </c>
      <c r="BI467" s="25" t="n">
        <f aca="false">BD467/AD467</f>
        <v>22079.4456298612</v>
      </c>
      <c r="BJ467" s="25" t="n">
        <f aca="false">E467*AD467</f>
        <v>70210.57341427</v>
      </c>
      <c r="BK467" s="25" t="n">
        <f aca="false">0.2*C467*AD467</f>
        <v>42718.6899422695</v>
      </c>
      <c r="BL467" s="25" t="n">
        <f aca="false">BJ467+BK467</f>
        <v>112929.26335654</v>
      </c>
      <c r="BM467" s="25" t="n">
        <f aca="false">BK467*Datos!$D$6</f>
        <v>21359.3449711348</v>
      </c>
      <c r="BN467" s="25" t="n">
        <f aca="false">BL467-BM467</f>
        <v>91569.9183854047</v>
      </c>
      <c r="BO467" s="25" t="n">
        <f aca="false">BN467/AD467</f>
        <v>39816.8978783202</v>
      </c>
      <c r="BP467" s="25" t="n">
        <f aca="false">-(C467+E467)</f>
        <v>-123405.109510835</v>
      </c>
      <c r="BQ467" s="25" t="n">
        <f aca="false">BE467</f>
        <v>19806.0570048543</v>
      </c>
      <c r="BR467" s="25" t="n">
        <f aca="false">BF467</f>
        <v>23713.4164851665</v>
      </c>
      <c r="BS467" s="25" t="n">
        <f aca="false">BG467</f>
        <v>22717.5194279104</v>
      </c>
      <c r="BT467" s="25" t="n">
        <f aca="false">BH467</f>
        <v>19066.9779799616</v>
      </c>
      <c r="BU467" s="25" t="n">
        <f aca="false">BI467+BO467</f>
        <v>61896.3435081814</v>
      </c>
      <c r="BV467" s="27" t="n">
        <f aca="false">IFERROR(IRR(BP467:BU467,0.1),NA())*100</f>
        <v>5.19183613096608</v>
      </c>
    </row>
    <row r="468" customFormat="false" ht="15" hidden="false" customHeight="true" outlineLevel="0" collapsed="false">
      <c r="A468" s="23" t="n">
        <v>467</v>
      </c>
      <c r="B468" s="24" t="n">
        <f aca="true">RAND()</f>
        <v>0.030162342033362</v>
      </c>
      <c r="C468" s="25" t="n">
        <f aca="false">IF(B468&lt;=(Datos!$D$14-Datos!$C$14)/(Datos!$E$14-Datos!$C$14),Datos!$C$14+SQRT((Datos!$E$14-Datos!$C$14)*(Datos!$D$14-Datos!$C$14)*B468),Datos!$E$14-SQRT((Datos!$E$14-Datos!$C$14)*(Datos!$E$14-Datos!$D$14)*(1-B468)))</f>
        <v>63473.4617909723</v>
      </c>
      <c r="D468" s="24" t="n">
        <f aca="true">RAND()</f>
        <v>0.101080215183738</v>
      </c>
      <c r="E468" s="25" t="n">
        <f aca="false">IF(D468&lt;=(Datos!$D$15-Datos!$C$15)/(Datos!$E$15-Datos!$C$15),Datos!$C$15+SQRT((Datos!$E$15-Datos!$C$15)*(Datos!$D$15-Datos!$C$15)*D468),Datos!$E$15-SQRT((Datos!$E$15-Datos!$C$15)*(Datos!$E$15-Datos!$D$15)*(1-D468)))</f>
        <v>27753.3645125156</v>
      </c>
      <c r="F468" s="24" t="n">
        <f aca="true">RAND()</f>
        <v>0.911975194682096</v>
      </c>
      <c r="G468" s="25" t="n">
        <f aca="false">IF(F468&lt;=(Datos!$D$19-Datos!$C$19)/(Datos!$E$19-Datos!$C$19),Datos!$C$19+SQRT((Datos!$E$19-Datos!$C$19)*(Datos!$D$19-Datos!$C$19)*F468),Datos!$E$19-SQRT((Datos!$E$19-Datos!$C$19)*(Datos!$E$19-Datos!$D$19)*(1-F468)))</f>
        <v>42430.5914301453</v>
      </c>
      <c r="H468" s="24" t="n">
        <f aca="true">RAND()</f>
        <v>0.576870420827368</v>
      </c>
      <c r="I468" s="25" t="n">
        <f aca="false">IF(H468&lt;=(Datos!$D$19-Datos!$C$19)/(Datos!$E$19-Datos!$C$19),Datos!$C$19+SQRT((Datos!$E$19-Datos!$C$19)*(Datos!$D$19-Datos!$C$19)*H468),Datos!$E$19-SQRT((Datos!$E$19-Datos!$C$19)*(Datos!$E$19-Datos!$D$19)*(1-H468)))</f>
        <v>39302.1805574879</v>
      </c>
      <c r="J468" s="24" t="n">
        <f aca="true">RAND()</f>
        <v>0.711865573414336</v>
      </c>
      <c r="K468" s="25" t="n">
        <f aca="false">IF(J468&lt;=(Datos!$D$19-Datos!$C$19)/(Datos!$E$19-Datos!$C$19),Datos!$C$19+SQRT((Datos!$E$19-Datos!$C$19)*(Datos!$D$19-Datos!$C$19)*J468),Datos!$E$19-SQRT((Datos!$E$19-Datos!$C$19)*(Datos!$E$19-Datos!$D$19)*(1-J468)))</f>
        <v>40351.33546124</v>
      </c>
      <c r="L468" s="24" t="n">
        <f aca="true">RAND()</f>
        <v>0.42322619452056</v>
      </c>
      <c r="M468" s="25" t="n">
        <f aca="false">IF(L468&lt;=(Datos!$D$19-Datos!$C$19)/(Datos!$E$19-Datos!$C$19),Datos!$C$19+SQRT((Datos!$E$19-Datos!$C$19)*(Datos!$D$19-Datos!$C$19)*L468),Datos!$E$19-SQRT((Datos!$E$19-Datos!$C$19)*(Datos!$E$19-Datos!$D$19)*(1-L468)))</f>
        <v>37967.6802883954</v>
      </c>
      <c r="N468" s="24" t="n">
        <f aca="true">RAND()</f>
        <v>0.26119930252571</v>
      </c>
      <c r="O468" s="25" t="n">
        <f aca="false">IF(N468&lt;=(Datos!$D$19-Datos!$C$19)/(Datos!$E$19-Datos!$C$19),Datos!$C$19+SQRT((Datos!$E$19-Datos!$C$19)*(Datos!$D$19-Datos!$C$19)*N468),Datos!$E$19-SQRT((Datos!$E$19-Datos!$C$19)*(Datos!$E$19-Datos!$D$19)*(1-N468)))</f>
        <v>36259.3845846742</v>
      </c>
      <c r="P468" s="24" t="n">
        <f aca="true">RAND()</f>
        <v>0.636358827916889</v>
      </c>
      <c r="Q468" s="26" t="n">
        <f aca="false">IF(P468&lt;=(Datos!$D$23-Datos!$C$23)/(Datos!$E$23-Datos!$C$23),Datos!$C$23+SQRT((Datos!$E$23-Datos!$C$23)*(Datos!$D$23-Datos!$C$23)*P468),Datos!$E$23-SQRT((Datos!$E$23-Datos!$C$23)*(Datos!$E$23-Datos!$D$23)*(1-P468)))</f>
        <v>0.154415744885778</v>
      </c>
      <c r="R468" s="24" t="n">
        <f aca="true">RAND()</f>
        <v>0.425040606552137</v>
      </c>
      <c r="S468" s="26" t="n">
        <f aca="false">IF(R468&lt;=(Datos!$D$24-Datos!$C$24)/(Datos!$E$24-Datos!$C$24),Datos!$C$24+SQRT((Datos!$E$24-Datos!$C$24)*(Datos!$D$24-Datos!$C$24)*R468),Datos!$E$24-SQRT((Datos!$E$24-Datos!$C$24)*(Datos!$E$24-Datos!$D$24)*(1-R468)))</f>
        <v>0.147659954660011</v>
      </c>
      <c r="T468" s="24" t="n">
        <f aca="true">RAND()</f>
        <v>0.845834152978268</v>
      </c>
      <c r="U468" s="26" t="n">
        <f aca="false">IF(T468&lt;=(Datos!$D$25-Datos!$C$25)/(Datos!$E$25-Datos!$C$25),Datos!$C$25+SQRT((Datos!$E$25-Datos!$C$25)*(Datos!$D$25-Datos!$C$25)*T468),Datos!$E$25-SQRT((Datos!$E$25-Datos!$C$25)*(Datos!$E$25-Datos!$D$25)*(1-T468)))</f>
        <v>0.199223465840982</v>
      </c>
      <c r="V468" s="24" t="n">
        <f aca="true">RAND()</f>
        <v>0.541490195485835</v>
      </c>
      <c r="W468" s="26" t="n">
        <f aca="false">IF(V468&lt;=(Datos!$D$26-Datos!$C$26)/(Datos!$E$26-Datos!$C$26),Datos!$C$26+SQRT((Datos!$E$26-Datos!$C$26)*(Datos!$D$26-Datos!$C$26)*V468),Datos!$E$26-SQRT((Datos!$E$26-Datos!$C$26)*(Datos!$E$26-Datos!$D$26)*(1-V468)))</f>
        <v>0.209940240692191</v>
      </c>
      <c r="X468" s="24" t="n">
        <f aca="true">RAND()</f>
        <v>0.528382530476292</v>
      </c>
      <c r="Y468" s="26" t="n">
        <f aca="false">IF(X468&lt;=(Datos!$D$27-Datos!$C$27)/(Datos!$E$27-Datos!$C$27),Datos!$C$27+SQRT((Datos!$E$27-Datos!$C$27)*(Datos!$D$27-Datos!$C$27)*X468),Datos!$E$27-SQRT((Datos!$E$27-Datos!$C$27)*(Datos!$E$27-Datos!$D$27)*(1-X468)))</f>
        <v>0.229534820564789</v>
      </c>
      <c r="Z468" s="24" t="n">
        <f aca="false">(1+Q468)</f>
        <v>1.15441574488578</v>
      </c>
      <c r="AA468" s="24" t="n">
        <f aca="false">Z468*(1+S468)</f>
        <v>1.32487672143441</v>
      </c>
      <c r="AB468" s="24" t="n">
        <f aca="false">AA468*(1+U468)</f>
        <v>1.58882325369062</v>
      </c>
      <c r="AC468" s="24" t="n">
        <f aca="false">AB468*(1+W468)</f>
        <v>1.92238118998777</v>
      </c>
      <c r="AD468" s="24" t="n">
        <f aca="false">AC468*(1+Y468)</f>
        <v>2.36363461148874</v>
      </c>
      <c r="AE468" s="23" t="n">
        <f aca="false">E468*Q468</f>
        <v>4285.55645428661</v>
      </c>
      <c r="AF468" s="23" t="n">
        <f aca="false">AE468*(1+S468)</f>
        <v>4918.36152601949</v>
      </c>
      <c r="AG468" s="23" t="n">
        <f aca="false">AF468*(1+U468)</f>
        <v>5898.21455549203</v>
      </c>
      <c r="AH468" s="23" t="n">
        <f aca="false">AG468*(1+W468)</f>
        <v>7136.48713892621</v>
      </c>
      <c r="AI468" s="23" t="n">
        <f aca="false">AH468*(1+Y468)</f>
        <v>8774.55943382257</v>
      </c>
      <c r="AJ468" s="25" t="n">
        <f aca="false">G468*Z468</f>
        <v>48982.5428117753</v>
      </c>
      <c r="AK468" s="25" t="n">
        <f aca="false">I468*AA468</f>
        <v>52070.5441222279</v>
      </c>
      <c r="AL468" s="25" t="n">
        <f aca="false">K468*AB468</f>
        <v>64111.1400982888</v>
      </c>
      <c r="AM468" s="25" t="n">
        <f aca="false">M468*AC468</f>
        <v>72988.3544138808</v>
      </c>
      <c r="AN468" s="25" t="n">
        <f aca="false">O468*AD468</f>
        <v>85703.9363956172</v>
      </c>
      <c r="AO468" s="25" t="n">
        <f aca="false">C468/Datos!$D$8</f>
        <v>12694.6923581945</v>
      </c>
      <c r="AP468" s="25" t="n">
        <f aca="false">AJ468-AO468</f>
        <v>36287.8504535808</v>
      </c>
      <c r="AQ468" s="25" t="n">
        <f aca="false">AK468-AO468</f>
        <v>39375.8517640334</v>
      </c>
      <c r="AR468" s="25" t="n">
        <f aca="false">AL468-AO468</f>
        <v>51416.4477400943</v>
      </c>
      <c r="AS468" s="25" t="n">
        <f aca="false">AM468-AO468</f>
        <v>60293.6620556863</v>
      </c>
      <c r="AT468" s="25" t="n">
        <f aca="false">AN468-AO468</f>
        <v>73009.2440374227</v>
      </c>
      <c r="AU468" s="25" t="n">
        <f aca="false">AP468*Datos!$D$6</f>
        <v>18143.9252267904</v>
      </c>
      <c r="AV468" s="25" t="n">
        <f aca="false">AQ468*Datos!$D$6</f>
        <v>19687.9258820167</v>
      </c>
      <c r="AW468" s="25" t="n">
        <f aca="false">AR468*Datos!$D$6</f>
        <v>25708.2238700472</v>
      </c>
      <c r="AX468" s="25" t="n">
        <f aca="false">AS468*Datos!$D$6</f>
        <v>30146.8310278432</v>
      </c>
      <c r="AY468" s="25" t="n">
        <f aca="false">AT468*Datos!$D$6</f>
        <v>36504.6220187114</v>
      </c>
      <c r="AZ468" s="25" t="n">
        <f aca="false">AJ468-AU468-AE468</f>
        <v>26553.0611306983</v>
      </c>
      <c r="BA468" s="25" t="n">
        <f aca="false">AK468-AV468-AF468</f>
        <v>27464.2567141917</v>
      </c>
      <c r="BB468" s="25" t="n">
        <f aca="false">AL468-AW468-AG468</f>
        <v>32504.7016727496</v>
      </c>
      <c r="BC468" s="25" t="n">
        <f aca="false">AM468-AX468-AH468</f>
        <v>35705.0362471114</v>
      </c>
      <c r="BD468" s="25" t="n">
        <f aca="false">AN468-AY468-AI468</f>
        <v>40424.7549430833</v>
      </c>
      <c r="BE468" s="25" t="n">
        <f aca="false">AZ468/Z468</f>
        <v>23001.2984908877</v>
      </c>
      <c r="BF468" s="25" t="n">
        <f aca="false">BA468/AA468</f>
        <v>20729.6696136806</v>
      </c>
      <c r="BG468" s="25" t="n">
        <f aca="false">BB468/AB468</f>
        <v>20458.3496605086</v>
      </c>
      <c r="BH468" s="25" t="n">
        <f aca="false">BC468/AC468</f>
        <v>18573.3383332462</v>
      </c>
      <c r="BI468" s="25" t="n">
        <f aca="false">BD468/AD468</f>
        <v>17102.7936156433</v>
      </c>
      <c r="BJ468" s="25" t="n">
        <f aca="false">E468*AD468</f>
        <v>65598.8129470453</v>
      </c>
      <c r="BK468" s="25" t="n">
        <f aca="false">0.2*C468*AD468</f>
        <v>30005.6142400301</v>
      </c>
      <c r="BL468" s="25" t="n">
        <f aca="false">BJ468+BK468</f>
        <v>95604.4271870754</v>
      </c>
      <c r="BM468" s="25" t="n">
        <f aca="false">BK468*Datos!$D$6</f>
        <v>15002.807120015</v>
      </c>
      <c r="BN468" s="25" t="n">
        <f aca="false">BL468-BM468</f>
        <v>80601.6200670603</v>
      </c>
      <c r="BO468" s="25" t="n">
        <f aca="false">BN468/AD468</f>
        <v>34100.7106916129</v>
      </c>
      <c r="BP468" s="25" t="n">
        <f aca="false">-(C468+E468)</f>
        <v>-91226.826303488</v>
      </c>
      <c r="BQ468" s="25" t="n">
        <f aca="false">BE468</f>
        <v>23001.2984908877</v>
      </c>
      <c r="BR468" s="25" t="n">
        <f aca="false">BF468</f>
        <v>20729.6696136806</v>
      </c>
      <c r="BS468" s="25" t="n">
        <f aca="false">BG468</f>
        <v>20458.3496605086</v>
      </c>
      <c r="BT468" s="25" t="n">
        <f aca="false">BH468</f>
        <v>18573.3383332462</v>
      </c>
      <c r="BU468" s="25" t="n">
        <f aca="false">BI468+BO468</f>
        <v>51203.5043072562</v>
      </c>
      <c r="BV468" s="27" t="n">
        <f aca="false">IFERROR(IRR(BP468:BU468,0.1),NA())*100</f>
        <v>12.4904707310744</v>
      </c>
    </row>
    <row r="469" customFormat="false" ht="15" hidden="false" customHeight="true" outlineLevel="0" collapsed="false">
      <c r="A469" s="23" t="n">
        <v>468</v>
      </c>
      <c r="B469" s="24" t="n">
        <f aca="true">RAND()</f>
        <v>0.168221706977069</v>
      </c>
      <c r="C469" s="25" t="n">
        <f aca="false">IF(B469&lt;=(Datos!$D$14-Datos!$C$14)/(Datos!$E$14-Datos!$C$14),Datos!$C$14+SQRT((Datos!$E$14-Datos!$C$14)*(Datos!$D$14-Datos!$C$14)*B469),Datos!$E$14-SQRT((Datos!$E$14-Datos!$C$14)*(Datos!$E$14-Datos!$D$14)*(1-B469)))</f>
        <v>68202.9679257466</v>
      </c>
      <c r="D469" s="24" t="n">
        <f aca="true">RAND()</f>
        <v>0.221849872144186</v>
      </c>
      <c r="E469" s="25" t="n">
        <f aca="false">IF(D469&lt;=(Datos!$D$15-Datos!$C$15)/(Datos!$E$15-Datos!$C$15),Datos!$C$15+SQRT((Datos!$E$15-Datos!$C$15)*(Datos!$D$15-Datos!$C$15)*D469),Datos!$E$15-SQRT((Datos!$E$15-Datos!$C$15)*(Datos!$E$15-Datos!$D$15)*(1-D469)))</f>
        <v>29079.0612168505</v>
      </c>
      <c r="F469" s="24" t="n">
        <f aca="true">RAND()</f>
        <v>0.124588197642634</v>
      </c>
      <c r="G469" s="25" t="n">
        <f aca="false">IF(F469&lt;=(Datos!$D$19-Datos!$C$19)/(Datos!$E$19-Datos!$C$19),Datos!$C$19+SQRT((Datos!$E$19-Datos!$C$19)*(Datos!$D$19-Datos!$C$19)*F469),Datos!$E$19-SQRT((Datos!$E$19-Datos!$C$19)*(Datos!$E$19-Datos!$D$19)*(1-F469)))</f>
        <v>34322.988508705</v>
      </c>
      <c r="H469" s="24" t="n">
        <f aca="true">RAND()</f>
        <v>0.706630041213838</v>
      </c>
      <c r="I469" s="25" t="n">
        <f aca="false">IF(H469&lt;=(Datos!$D$19-Datos!$C$19)/(Datos!$E$19-Datos!$C$19),Datos!$C$19+SQRT((Datos!$E$19-Datos!$C$19)*(Datos!$D$19-Datos!$C$19)*H469),Datos!$E$19-SQRT((Datos!$E$19-Datos!$C$19)*(Datos!$E$19-Datos!$D$19)*(1-H469)))</f>
        <v>40309.2914278371</v>
      </c>
      <c r="J469" s="24" t="n">
        <f aca="true">RAND()</f>
        <v>0.85093895637661</v>
      </c>
      <c r="K469" s="25" t="n">
        <f aca="false">IF(J469&lt;=(Datos!$D$19-Datos!$C$19)/(Datos!$E$19-Datos!$C$19),Datos!$C$19+SQRT((Datos!$E$19-Datos!$C$19)*(Datos!$D$19-Datos!$C$19)*J469),Datos!$E$19-SQRT((Datos!$E$19-Datos!$C$19)*(Datos!$E$19-Datos!$D$19)*(1-J469)))</f>
        <v>41656.4123651751</v>
      </c>
      <c r="L469" s="24" t="n">
        <f aca="true">RAND()</f>
        <v>0.508250213677649</v>
      </c>
      <c r="M469" s="25" t="n">
        <f aca="false">IF(L469&lt;=(Datos!$D$19-Datos!$C$19)/(Datos!$E$19-Datos!$C$19),Datos!$C$19+SQRT((Datos!$E$19-Datos!$C$19)*(Datos!$D$19-Datos!$C$19)*L469),Datos!$E$19-SQRT((Datos!$E$19-Datos!$C$19)*(Datos!$E$19-Datos!$D$19)*(1-L469)))</f>
        <v>38731.4106564545</v>
      </c>
      <c r="N469" s="24" t="n">
        <f aca="true">RAND()</f>
        <v>0.924644880854505</v>
      </c>
      <c r="O469" s="25" t="n">
        <f aca="false">IF(N469&lt;=(Datos!$D$19-Datos!$C$19)/(Datos!$E$19-Datos!$C$19),Datos!$C$19+SQRT((Datos!$E$19-Datos!$C$19)*(Datos!$D$19-Datos!$C$19)*N469),Datos!$E$19-SQRT((Datos!$E$19-Datos!$C$19)*(Datos!$E$19-Datos!$D$19)*(1-N469)))</f>
        <v>42622.6834590421</v>
      </c>
      <c r="P469" s="24" t="n">
        <f aca="true">RAND()</f>
        <v>0.880939346408346</v>
      </c>
      <c r="Q469" s="26" t="n">
        <f aca="false">IF(P469&lt;=(Datos!$D$23-Datos!$C$23)/(Datos!$E$23-Datos!$C$23),Datos!$C$23+SQRT((Datos!$E$23-Datos!$C$23)*(Datos!$D$23-Datos!$C$23)*P469),Datos!$E$23-SQRT((Datos!$E$23-Datos!$C$23)*(Datos!$E$23-Datos!$D$23)*(1-P469)))</f>
        <v>0.165360697541721</v>
      </c>
      <c r="R469" s="24" t="n">
        <f aca="true">RAND()</f>
        <v>0.0293634444824456</v>
      </c>
      <c r="S469" s="26" t="n">
        <f aca="false">IF(R469&lt;=(Datos!$D$24-Datos!$C$24)/(Datos!$E$24-Datos!$C$24),Datos!$C$24+SQRT((Datos!$E$24-Datos!$C$24)*(Datos!$D$24-Datos!$C$24)*R469),Datos!$E$24-SQRT((Datos!$E$24-Datos!$C$24)*(Datos!$E$24-Datos!$D$24)*(1-R469)))</f>
        <v>0.127270089412683</v>
      </c>
      <c r="T469" s="24" t="n">
        <f aca="true">RAND()</f>
        <v>0.871870733978923</v>
      </c>
      <c r="U469" s="26" t="n">
        <f aca="false">IF(T469&lt;=(Datos!$D$25-Datos!$C$25)/(Datos!$E$25-Datos!$C$25),Datos!$C$25+SQRT((Datos!$E$25-Datos!$C$25)*(Datos!$D$25-Datos!$C$25)*T469),Datos!$E$25-SQRT((Datos!$E$25-Datos!$C$25)*(Datos!$E$25-Datos!$D$25)*(1-T469)))</f>
        <v>0.201058987755164</v>
      </c>
      <c r="V469" s="24" t="n">
        <f aca="true">RAND()</f>
        <v>0.147192266657254</v>
      </c>
      <c r="W469" s="26" t="n">
        <f aca="false">IF(V469&lt;=(Datos!$D$26-Datos!$C$26)/(Datos!$E$26-Datos!$C$26),Datos!$C$26+SQRT((Datos!$E$26-Datos!$C$26)*(Datos!$D$26-Datos!$C$26)*V469),Datos!$E$26-SQRT((Datos!$E$26-Datos!$C$26)*(Datos!$E$26-Datos!$D$26)*(1-V469)))</f>
        <v>0.194355109658939</v>
      </c>
      <c r="X469" s="24" t="n">
        <f aca="true">RAND()</f>
        <v>0.882323028072751</v>
      </c>
      <c r="Y469" s="26" t="n">
        <f aca="false">IF(X469&lt;=(Datos!$D$27-Datos!$C$27)/(Datos!$E$27-Datos!$C$27),Datos!$C$27+SQRT((Datos!$E$27-Datos!$C$27)*(Datos!$D$27-Datos!$C$27)*X469),Datos!$E$27-SQRT((Datos!$E$27-Datos!$C$27)*(Datos!$E$27-Datos!$D$27)*(1-X469)))</f>
        <v>0.254791754356815</v>
      </c>
      <c r="Z469" s="24" t="n">
        <f aca="false">(1+Q469)</f>
        <v>1.16536069754172</v>
      </c>
      <c r="AA469" s="24" t="n">
        <f aca="false">Z469*(1+S469)</f>
        <v>1.31367625771588</v>
      </c>
      <c r="AB469" s="24" t="n">
        <f aca="false">AA469*(1+U469)</f>
        <v>1.57780267633023</v>
      </c>
      <c r="AC469" s="24" t="n">
        <f aca="false">AB469*(1+W469)</f>
        <v>1.88445668850856</v>
      </c>
      <c r="AD469" s="24" t="n">
        <f aca="false">AC469*(1+Y469)</f>
        <v>2.36460071418309</v>
      </c>
      <c r="AE469" s="23" t="n">
        <f aca="false">E469*Q469</f>
        <v>4808.5338466768</v>
      </c>
      <c r="AF469" s="23" t="n">
        <f aca="false">AE469*(1+S469)</f>
        <v>5420.51637928727</v>
      </c>
      <c r="AG469" s="23" t="n">
        <f aca="false">AF469*(1+U469)</f>
        <v>6510.35991561706</v>
      </c>
      <c r="AH469" s="23" t="n">
        <f aca="false">AG469*(1+W469)</f>
        <v>7775.68163093597</v>
      </c>
      <c r="AI469" s="23" t="n">
        <f aca="false">AH469*(1+Y469)</f>
        <v>9756.86119500221</v>
      </c>
      <c r="AJ469" s="25" t="n">
        <f aca="false">G469*Z469</f>
        <v>39998.6618302209</v>
      </c>
      <c r="AK469" s="25" t="n">
        <f aca="false">I469*AA469</f>
        <v>52953.3591141</v>
      </c>
      <c r="AL469" s="25" t="n">
        <f aca="false">K469*AB469</f>
        <v>65725.5989160889</v>
      </c>
      <c r="AM469" s="25" t="n">
        <f aca="false">M469*AC469</f>
        <v>72987.6658669274</v>
      </c>
      <c r="AN469" s="25" t="n">
        <f aca="false">O469*AD469</f>
        <v>100785.627747651</v>
      </c>
      <c r="AO469" s="25" t="n">
        <f aca="false">C469/Datos!$D$8</f>
        <v>13640.5935851493</v>
      </c>
      <c r="AP469" s="25" t="n">
        <f aca="false">AJ469-AO469</f>
        <v>26358.0682450716</v>
      </c>
      <c r="AQ469" s="25" t="n">
        <f aca="false">AK469-AO469</f>
        <v>39312.7655289507</v>
      </c>
      <c r="AR469" s="25" t="n">
        <f aca="false">AL469-AO469</f>
        <v>52085.0053309396</v>
      </c>
      <c r="AS469" s="25" t="n">
        <f aca="false">AM469-AO469</f>
        <v>59347.072281778</v>
      </c>
      <c r="AT469" s="25" t="n">
        <f aca="false">AN469-AO469</f>
        <v>87145.0341625013</v>
      </c>
      <c r="AU469" s="25" t="n">
        <f aca="false">AP469*Datos!$D$6</f>
        <v>13179.0341225358</v>
      </c>
      <c r="AV469" s="25" t="n">
        <f aca="false">AQ469*Datos!$D$6</f>
        <v>19656.3827644753</v>
      </c>
      <c r="AW469" s="25" t="n">
        <f aca="false">AR469*Datos!$D$6</f>
        <v>26042.5026654698</v>
      </c>
      <c r="AX469" s="25" t="n">
        <f aca="false">AS469*Datos!$D$6</f>
        <v>29673.536140889</v>
      </c>
      <c r="AY469" s="25" t="n">
        <f aca="false">AT469*Datos!$D$6</f>
        <v>43572.5170812507</v>
      </c>
      <c r="AZ469" s="25" t="n">
        <f aca="false">AJ469-AU469-AE469</f>
        <v>22011.0938610083</v>
      </c>
      <c r="BA469" s="25" t="n">
        <f aca="false">AK469-AV469-AF469</f>
        <v>27876.4599703374</v>
      </c>
      <c r="BB469" s="25" t="n">
        <f aca="false">AL469-AW469-AG469</f>
        <v>33172.736335002</v>
      </c>
      <c r="BC469" s="25" t="n">
        <f aca="false">AM469-AX469-AH469</f>
        <v>35538.4480951024</v>
      </c>
      <c r="BD469" s="25" t="n">
        <f aca="false">AN469-AY469-AI469</f>
        <v>47456.2494713978</v>
      </c>
      <c r="BE469" s="25" t="n">
        <f aca="false">AZ469/Z469</f>
        <v>18887.7949182942</v>
      </c>
      <c r="BF469" s="25" t="n">
        <f aca="false">BA469/AA469</f>
        <v>21220.1901393931</v>
      </c>
      <c r="BG469" s="25" t="n">
        <f aca="false">BB469/AB469</f>
        <v>21024.6419483567</v>
      </c>
      <c r="BH469" s="25" t="n">
        <f aca="false">BC469/AC469</f>
        <v>18858.7237434621</v>
      </c>
      <c r="BI469" s="25" t="n">
        <f aca="false">BD469/AD469</f>
        <v>20069.4557803146</v>
      </c>
      <c r="BJ469" s="25" t="n">
        <f aca="false">E469*AD469</f>
        <v>68760.3689211385</v>
      </c>
      <c r="BK469" s="25" t="n">
        <f aca="false">0.2*C469*AD469</f>
        <v>32254.5573333253</v>
      </c>
      <c r="BL469" s="25" t="n">
        <f aca="false">BJ469+BK469</f>
        <v>101014.926254464</v>
      </c>
      <c r="BM469" s="25" t="n">
        <f aca="false">BK469*Datos!$D$6</f>
        <v>16127.2786666627</v>
      </c>
      <c r="BN469" s="25" t="n">
        <f aca="false">BL469-BM469</f>
        <v>84887.6475878011</v>
      </c>
      <c r="BO469" s="25" t="n">
        <f aca="false">BN469/AD469</f>
        <v>35899.3580094252</v>
      </c>
      <c r="BP469" s="25" t="n">
        <f aca="false">-(C469+E469)</f>
        <v>-97282.0291425971</v>
      </c>
      <c r="BQ469" s="25" t="n">
        <f aca="false">BE469</f>
        <v>18887.7949182942</v>
      </c>
      <c r="BR469" s="25" t="n">
        <f aca="false">BF469</f>
        <v>21220.1901393931</v>
      </c>
      <c r="BS469" s="25" t="n">
        <f aca="false">BG469</f>
        <v>21024.6419483567</v>
      </c>
      <c r="BT469" s="25" t="n">
        <f aca="false">BH469</f>
        <v>18858.7237434621</v>
      </c>
      <c r="BU469" s="25" t="n">
        <f aca="false">BI469+BO469</f>
        <v>55968.8137897397</v>
      </c>
      <c r="BV469" s="27" t="n">
        <f aca="false">IFERROR(IRR(BP469:BU469,0.1),NA())*100</f>
        <v>10.2914361091574</v>
      </c>
    </row>
    <row r="470" customFormat="false" ht="15" hidden="false" customHeight="true" outlineLevel="0" collapsed="false">
      <c r="A470" s="23" t="n">
        <v>469</v>
      </c>
      <c r="B470" s="24" t="n">
        <f aca="true">RAND()</f>
        <v>0.552714822447248</v>
      </c>
      <c r="C470" s="25" t="n">
        <f aca="false">IF(B470&lt;=(Datos!$D$14-Datos!$C$14)/(Datos!$E$14-Datos!$C$14),Datos!$C$14+SQRT((Datos!$E$14-Datos!$C$14)*(Datos!$D$14-Datos!$C$14)*B470),Datos!$E$14-SQRT((Datos!$E$14-Datos!$C$14)*(Datos!$E$14-Datos!$D$14)*(1-B470)))</f>
        <v>76832.3023788875</v>
      </c>
      <c r="D470" s="24" t="n">
        <f aca="true">RAND()</f>
        <v>0.972399729308149</v>
      </c>
      <c r="E470" s="25" t="n">
        <f aca="false">IF(D470&lt;=(Datos!$D$15-Datos!$C$15)/(Datos!$E$15-Datos!$C$15),Datos!$C$15+SQRT((Datos!$E$15-Datos!$C$15)*(Datos!$D$15-Datos!$C$15)*D470),Datos!$E$15-SQRT((Datos!$E$15-Datos!$C$15)*(Datos!$E$15-Datos!$D$15)*(1-D470)))</f>
        <v>37965.2910272529</v>
      </c>
      <c r="F470" s="24" t="n">
        <f aca="true">RAND()</f>
        <v>0.863330278023299</v>
      </c>
      <c r="G470" s="25" t="n">
        <f aca="false">IF(F470&lt;=(Datos!$D$19-Datos!$C$19)/(Datos!$E$19-Datos!$C$19),Datos!$C$19+SQRT((Datos!$E$19-Datos!$C$19)*(Datos!$D$19-Datos!$C$19)*F470),Datos!$E$19-SQRT((Datos!$E$19-Datos!$C$19)*(Datos!$E$19-Datos!$D$19)*(1-F470)))</f>
        <v>41798.402094539</v>
      </c>
      <c r="H470" s="24" t="n">
        <f aca="true">RAND()</f>
        <v>0.710802468626919</v>
      </c>
      <c r="I470" s="25" t="n">
        <f aca="false">IF(H470&lt;=(Datos!$D$19-Datos!$C$19)/(Datos!$E$19-Datos!$C$19),Datos!$C$19+SQRT((Datos!$E$19-Datos!$C$19)*(Datos!$D$19-Datos!$C$19)*H470),Datos!$E$19-SQRT((Datos!$E$19-Datos!$C$19)*(Datos!$E$19-Datos!$D$19)*(1-H470)))</f>
        <v>40342.7674684443</v>
      </c>
      <c r="J470" s="24" t="n">
        <f aca="true">RAND()</f>
        <v>0.89095679105304</v>
      </c>
      <c r="K470" s="25" t="n">
        <f aca="false">IF(J470&lt;=(Datos!$D$19-Datos!$C$19)/(Datos!$E$19-Datos!$C$19),Datos!$C$19+SQRT((Datos!$E$19-Datos!$C$19)*(Datos!$D$19-Datos!$C$19)*J470),Datos!$E$19-SQRT((Datos!$E$19-Datos!$C$19)*(Datos!$E$19-Datos!$D$19)*(1-J470)))</f>
        <v>42140.2376548003</v>
      </c>
      <c r="L470" s="24" t="n">
        <f aca="true">RAND()</f>
        <v>0.480930500791162</v>
      </c>
      <c r="M470" s="25" t="n">
        <f aca="false">IF(L470&lt;=(Datos!$D$19-Datos!$C$19)/(Datos!$E$19-Datos!$C$19),Datos!$C$19+SQRT((Datos!$E$19-Datos!$C$19)*(Datos!$D$19-Datos!$C$19)*L470),Datos!$E$19-SQRT((Datos!$E$19-Datos!$C$19)*(Datos!$E$19-Datos!$D$19)*(1-L470)))</f>
        <v>38493.5019349309</v>
      </c>
      <c r="N470" s="24" t="n">
        <f aca="true">RAND()</f>
        <v>0.451074286074093</v>
      </c>
      <c r="O470" s="25" t="n">
        <f aca="false">IF(N470&lt;=(Datos!$D$19-Datos!$C$19)/(Datos!$E$19-Datos!$C$19),Datos!$C$19+SQRT((Datos!$E$19-Datos!$C$19)*(Datos!$D$19-Datos!$C$19)*N470),Datos!$E$19-SQRT((Datos!$E$19-Datos!$C$19)*(Datos!$E$19-Datos!$D$19)*(1-N470)))</f>
        <v>38225.6393618438</v>
      </c>
      <c r="P470" s="24" t="n">
        <f aca="true">RAND()</f>
        <v>0.846815439104595</v>
      </c>
      <c r="Q470" s="26" t="n">
        <f aca="false">IF(P470&lt;=(Datos!$D$23-Datos!$C$23)/(Datos!$E$23-Datos!$C$23),Datos!$C$23+SQRT((Datos!$E$23-Datos!$C$23)*(Datos!$D$23-Datos!$C$23)*P470),Datos!$E$23-SQRT((Datos!$E$23-Datos!$C$23)*(Datos!$E$23-Datos!$D$23)*(1-P470)))</f>
        <v>0.163394813773651</v>
      </c>
      <c r="R470" s="24" t="n">
        <f aca="true">RAND()</f>
        <v>0.497969116946391</v>
      </c>
      <c r="S470" s="26" t="n">
        <f aca="false">IF(R470&lt;=(Datos!$D$24-Datos!$C$24)/(Datos!$E$24-Datos!$C$24),Datos!$C$24+SQRT((Datos!$E$24-Datos!$C$24)*(Datos!$D$24-Datos!$C$24)*R470),Datos!$E$24-SQRT((Datos!$E$24-Datos!$C$24)*(Datos!$E$24-Datos!$D$24)*(1-R470)))</f>
        <v>0.149939011515137</v>
      </c>
      <c r="T470" s="24" t="n">
        <f aca="true">RAND()</f>
        <v>0.115667826845885</v>
      </c>
      <c r="U470" s="26" t="n">
        <f aca="false">IF(T470&lt;=(Datos!$D$25-Datos!$C$25)/(Datos!$E$25-Datos!$C$25),Datos!$C$25+SQRT((Datos!$E$25-Datos!$C$25)*(Datos!$D$25-Datos!$C$25)*T470),Datos!$E$25-SQRT((Datos!$E$25-Datos!$C$25)*(Datos!$E$25-Datos!$D$25)*(1-T470)))</f>
        <v>0.165585327599263</v>
      </c>
      <c r="V470" s="24" t="n">
        <f aca="true">RAND()</f>
        <v>0.678132900160491</v>
      </c>
      <c r="W470" s="26" t="n">
        <f aca="false">IF(V470&lt;=(Datos!$D$26-Datos!$C$26)/(Datos!$E$26-Datos!$C$26),Datos!$C$26+SQRT((Datos!$E$26-Datos!$C$26)*(Datos!$D$26-Datos!$C$26)*V470),Datos!$E$26-SQRT((Datos!$E$26-Datos!$C$26)*(Datos!$E$26-Datos!$D$26)*(1-V470)))</f>
        <v>0.216436107951576</v>
      </c>
      <c r="X470" s="24" t="n">
        <f aca="true">RAND()</f>
        <v>0.131747807267446</v>
      </c>
      <c r="Y470" s="26" t="n">
        <f aca="false">IF(X470&lt;=(Datos!$D$27-Datos!$C$27)/(Datos!$E$27-Datos!$C$27),Datos!$C$27+SQRT((Datos!$E$27-Datos!$C$27)*(Datos!$D$27-Datos!$C$27)*X470),Datos!$E$27-SQRT((Datos!$E$27-Datos!$C$27)*(Datos!$E$27-Datos!$D$27)*(1-X470)))</f>
        <v>0.208860516419815</v>
      </c>
      <c r="Z470" s="24" t="n">
        <f aca="false">(1+Q470)</f>
        <v>1.16339481377365</v>
      </c>
      <c r="AA470" s="24" t="n">
        <f aca="false">Z470*(1+S470)</f>
        <v>1.33783308215271</v>
      </c>
      <c r="AB470" s="24" t="n">
        <f aca="false">AA470*(1+U470)</f>
        <v>1.5593586113341</v>
      </c>
      <c r="AC470" s="24" t="n">
        <f aca="false">AB470*(1+W470)</f>
        <v>1.89686012007202</v>
      </c>
      <c r="AD470" s="24" t="n">
        <f aca="false">AC470*(1+Y470)</f>
        <v>2.29303930432642</v>
      </c>
      <c r="AE470" s="23" t="n">
        <f aca="false">E470*Q470</f>
        <v>6203.33165726045</v>
      </c>
      <c r="AF470" s="23" t="n">
        <f aca="false">AE470*(1+S470)</f>
        <v>7133.45307405064</v>
      </c>
      <c r="AG470" s="23" t="n">
        <f aca="false">AF470*(1+U470)</f>
        <v>8314.64823823128</v>
      </c>
      <c r="AH470" s="23" t="n">
        <f aca="false">AG470*(1+W470)</f>
        <v>10114.2383419005</v>
      </c>
      <c r="AI470" s="23" t="n">
        <f aca="false">AH470*(1+Y470)</f>
        <v>12226.7033851829</v>
      </c>
      <c r="AJ470" s="25" t="n">
        <f aca="false">G470*Z470</f>
        <v>48628.0442208123</v>
      </c>
      <c r="AK470" s="25" t="n">
        <f aca="false">I470*AA470</f>
        <v>53971.8889448788</v>
      </c>
      <c r="AL470" s="25" t="n">
        <f aca="false">K470*AB470</f>
        <v>65711.7424706783</v>
      </c>
      <c r="AM470" s="25" t="n">
        <f aca="false">M470*AC470</f>
        <v>73016.7887022856</v>
      </c>
      <c r="AN470" s="25" t="n">
        <f aca="false">O470*AD470</f>
        <v>87652.8934897149</v>
      </c>
      <c r="AO470" s="25" t="n">
        <f aca="false">C470/Datos!$D$8</f>
        <v>15366.4604757775</v>
      </c>
      <c r="AP470" s="25" t="n">
        <f aca="false">AJ470-AO470</f>
        <v>33261.5837450348</v>
      </c>
      <c r="AQ470" s="25" t="n">
        <f aca="false">AK470-AO470</f>
        <v>38605.4284691013</v>
      </c>
      <c r="AR470" s="25" t="n">
        <f aca="false">AL470-AO470</f>
        <v>50345.2819949007</v>
      </c>
      <c r="AS470" s="25" t="n">
        <f aca="false">AM470-AO470</f>
        <v>57650.3282265081</v>
      </c>
      <c r="AT470" s="25" t="n">
        <f aca="false">AN470-AO470</f>
        <v>72286.4330139374</v>
      </c>
      <c r="AU470" s="25" t="n">
        <f aca="false">AP470*Datos!$D$6</f>
        <v>16630.7918725174</v>
      </c>
      <c r="AV470" s="25" t="n">
        <f aca="false">AQ470*Datos!$D$6</f>
        <v>19302.7142345507</v>
      </c>
      <c r="AW470" s="25" t="n">
        <f aca="false">AR470*Datos!$D$6</f>
        <v>25172.6409974504</v>
      </c>
      <c r="AX470" s="25" t="n">
        <f aca="false">AS470*Datos!$D$6</f>
        <v>28825.1641132541</v>
      </c>
      <c r="AY470" s="25" t="n">
        <f aca="false">AT470*Datos!$D$6</f>
        <v>36143.2165069687</v>
      </c>
      <c r="AZ470" s="25" t="n">
        <f aca="false">AJ470-AU470-AE470</f>
        <v>25793.9206910345</v>
      </c>
      <c r="BA470" s="25" t="n">
        <f aca="false">AK470-AV470-AF470</f>
        <v>27535.7216362775</v>
      </c>
      <c r="BB470" s="25" t="n">
        <f aca="false">AL470-AW470-AG470</f>
        <v>32224.4532349966</v>
      </c>
      <c r="BC470" s="25" t="n">
        <f aca="false">AM470-AX470-AH470</f>
        <v>34077.3862471311</v>
      </c>
      <c r="BD470" s="25" t="n">
        <f aca="false">AN470-AY470-AI470</f>
        <v>39282.9735975633</v>
      </c>
      <c r="BE470" s="25" t="n">
        <f aca="false">AZ470/Z470</f>
        <v>22171.2529449636</v>
      </c>
      <c r="BF470" s="25" t="n">
        <f aca="false">BA470/AA470</f>
        <v>20582.3297417416</v>
      </c>
      <c r="BG470" s="25" t="n">
        <f aca="false">BB470/AB470</f>
        <v>20665.1972168398</v>
      </c>
      <c r="BH470" s="25" t="n">
        <f aca="false">BC470/AC470</f>
        <v>17965.1550931637</v>
      </c>
      <c r="BI470" s="25" t="n">
        <f aca="false">BD470/AD470</f>
        <v>17131.4000259157</v>
      </c>
      <c r="BJ470" s="25" t="n">
        <f aca="false">E470*AD470</f>
        <v>87055.9045256819</v>
      </c>
      <c r="BK470" s="25" t="n">
        <f aca="false">0.2*C470*AD470</f>
        <v>35235.8978393363</v>
      </c>
      <c r="BL470" s="25" t="n">
        <f aca="false">BJ470+BK470</f>
        <v>122291.802365018</v>
      </c>
      <c r="BM470" s="25" t="n">
        <f aca="false">BK470*Datos!$D$6</f>
        <v>17617.9489196681</v>
      </c>
      <c r="BN470" s="25" t="n">
        <f aca="false">BL470-BM470</f>
        <v>104673.85344535</v>
      </c>
      <c r="BO470" s="25" t="n">
        <f aca="false">BN470/AD470</f>
        <v>45648.5212651416</v>
      </c>
      <c r="BP470" s="25" t="n">
        <f aca="false">-(C470+E470)</f>
        <v>-114797.59340614</v>
      </c>
      <c r="BQ470" s="25" t="n">
        <f aca="false">BE470</f>
        <v>22171.2529449636</v>
      </c>
      <c r="BR470" s="25" t="n">
        <f aca="false">BF470</f>
        <v>20582.3297417416</v>
      </c>
      <c r="BS470" s="25" t="n">
        <f aca="false">BG470</f>
        <v>20665.1972168398</v>
      </c>
      <c r="BT470" s="25" t="n">
        <f aca="false">BH470</f>
        <v>17965.1550931637</v>
      </c>
      <c r="BU470" s="25" t="n">
        <f aca="false">BI470+BO470</f>
        <v>62779.9212910573</v>
      </c>
      <c r="BV470" s="27" t="n">
        <f aca="false">IFERROR(IRR(BP470:BU470,0.1),NA())*100</f>
        <v>6.78931748958843</v>
      </c>
    </row>
    <row r="471" customFormat="false" ht="15" hidden="false" customHeight="true" outlineLevel="0" collapsed="false">
      <c r="A471" s="23" t="n">
        <v>470</v>
      </c>
      <c r="B471" s="24" t="n">
        <f aca="true">RAND()</f>
        <v>0.980517443616865</v>
      </c>
      <c r="C471" s="25" t="n">
        <f aca="false">IF(B471&lt;=(Datos!$D$14-Datos!$C$14)/(Datos!$E$14-Datos!$C$14),Datos!$C$14+SQRT((Datos!$E$14-Datos!$C$14)*(Datos!$D$14-Datos!$C$14)*B471),Datos!$E$14-SQRT((Datos!$E$14-Datos!$C$14)*(Datos!$E$14-Datos!$D$14)*(1-B471)))</f>
        <v>95164.8094494879</v>
      </c>
      <c r="D471" s="24" t="n">
        <f aca="true">RAND()</f>
        <v>0.916888361151385</v>
      </c>
      <c r="E471" s="25" t="n">
        <f aca="false">IF(D471&lt;=(Datos!$D$15-Datos!$C$15)/(Datos!$E$15-Datos!$C$15),Datos!$C$15+SQRT((Datos!$E$15-Datos!$C$15)*(Datos!$D$15-Datos!$C$15)*D471),Datos!$E$15-SQRT((Datos!$E$15-Datos!$C$15)*(Datos!$E$15-Datos!$D$15)*(1-D471)))</f>
        <v>36469.1720762274</v>
      </c>
      <c r="F471" s="24" t="n">
        <f aca="true">RAND()</f>
        <v>0.377102301763086</v>
      </c>
      <c r="G471" s="25" t="n">
        <f aca="false">IF(F471&lt;=(Datos!$D$19-Datos!$C$19)/(Datos!$E$19-Datos!$C$19),Datos!$C$19+SQRT((Datos!$E$19-Datos!$C$19)*(Datos!$D$19-Datos!$C$19)*F471),Datos!$E$19-SQRT((Datos!$E$19-Datos!$C$19)*(Datos!$E$19-Datos!$D$19)*(1-F471)))</f>
        <v>37520.9936354489</v>
      </c>
      <c r="H471" s="24" t="n">
        <f aca="true">RAND()</f>
        <v>0.93918947776258</v>
      </c>
      <c r="I471" s="25" t="n">
        <f aca="false">IF(H471&lt;=(Datos!$D$19-Datos!$C$19)/(Datos!$E$19-Datos!$C$19),Datos!$C$19+SQRT((Datos!$E$19-Datos!$C$19)*(Datos!$D$19-Datos!$C$19)*H471),Datos!$E$19-SQRT((Datos!$E$19-Datos!$C$19)*(Datos!$E$19-Datos!$D$19)*(1-H471)))</f>
        <v>42864.3995767451</v>
      </c>
      <c r="J471" s="24" t="n">
        <f aca="true">RAND()</f>
        <v>0.880093614845831</v>
      </c>
      <c r="K471" s="25" t="n">
        <f aca="false">IF(J471&lt;=(Datos!$D$19-Datos!$C$19)/(Datos!$E$19-Datos!$C$19),Datos!$C$19+SQRT((Datos!$E$19-Datos!$C$19)*(Datos!$D$19-Datos!$C$19)*J471),Datos!$E$19-SQRT((Datos!$E$19-Datos!$C$19)*(Datos!$E$19-Datos!$D$19)*(1-J471)))</f>
        <v>42001.1704138843</v>
      </c>
      <c r="L471" s="24" t="n">
        <f aca="true">RAND()</f>
        <v>0.685743487619652</v>
      </c>
      <c r="M471" s="25" t="n">
        <f aca="false">IF(L471&lt;=(Datos!$D$19-Datos!$C$19)/(Datos!$E$19-Datos!$C$19),Datos!$C$19+SQRT((Datos!$E$19-Datos!$C$19)*(Datos!$D$19-Datos!$C$19)*L471),Datos!$E$19-SQRT((Datos!$E$19-Datos!$C$19)*(Datos!$E$19-Datos!$D$19)*(1-L471)))</f>
        <v>40145.1839964293</v>
      </c>
      <c r="N471" s="24" t="n">
        <f aca="true">RAND()</f>
        <v>0.591986110273787</v>
      </c>
      <c r="O471" s="25" t="n">
        <f aca="false">IF(N471&lt;=(Datos!$D$19-Datos!$C$19)/(Datos!$E$19-Datos!$C$19),Datos!$C$19+SQRT((Datos!$E$19-Datos!$C$19)*(Datos!$D$19-Datos!$C$19)*N471),Datos!$E$19-SQRT((Datos!$E$19-Datos!$C$19)*(Datos!$E$19-Datos!$D$19)*(1-N471)))</f>
        <v>39423.2646434804</v>
      </c>
      <c r="P471" s="24" t="n">
        <f aca="true">RAND()</f>
        <v>0.100126871216211</v>
      </c>
      <c r="Q471" s="26" t="n">
        <f aca="false">IF(P471&lt;=(Datos!$D$23-Datos!$C$23)/(Datos!$E$23-Datos!$C$23),Datos!$C$23+SQRT((Datos!$E$23-Datos!$C$23)*(Datos!$D$23-Datos!$C$23)*P471),Datos!$E$23-SQRT((Datos!$E$23-Datos!$C$23)*(Datos!$E$23-Datos!$D$23)*(1-P471)))</f>
        <v>0.133424915947192</v>
      </c>
      <c r="R471" s="24" t="n">
        <f aca="true">RAND()</f>
        <v>0.371412053592721</v>
      </c>
      <c r="S471" s="26" t="n">
        <f aca="false">IF(R471&lt;=(Datos!$D$24-Datos!$C$24)/(Datos!$E$24-Datos!$C$24),Datos!$C$24+SQRT((Datos!$E$24-Datos!$C$24)*(Datos!$D$24-Datos!$C$24)*R471),Datos!$E$24-SQRT((Datos!$E$24-Datos!$C$24)*(Datos!$E$24-Datos!$D$24)*(1-R471)))</f>
        <v>0.145856173275775</v>
      </c>
      <c r="T471" s="24" t="n">
        <f aca="true">RAND()</f>
        <v>0.537363450282219</v>
      </c>
      <c r="U471" s="26" t="n">
        <f aca="false">IF(T471&lt;=(Datos!$D$25-Datos!$C$25)/(Datos!$E$25-Datos!$C$25),Datos!$C$25+SQRT((Datos!$E$25-Datos!$C$25)*(Datos!$D$25-Datos!$C$25)*T471),Datos!$E$25-SQRT((Datos!$E$25-Datos!$C$25)*(Datos!$E$25-Datos!$D$25)*(1-T471)))</f>
        <v>0.184008579644452</v>
      </c>
      <c r="V471" s="24" t="n">
        <f aca="true">RAND()</f>
        <v>0.982491493285444</v>
      </c>
      <c r="W471" s="26" t="n">
        <f aca="false">IF(V471&lt;=(Datos!$D$26-Datos!$C$26)/(Datos!$E$26-Datos!$C$26),Datos!$C$26+SQRT((Datos!$E$26-Datos!$C$26)*(Datos!$D$26-Datos!$C$26)*V471),Datos!$E$26-SQRT((Datos!$E$26-Datos!$C$26)*(Datos!$E$26-Datos!$D$26)*(1-V471)))</f>
        <v>0.242171860150652</v>
      </c>
      <c r="X471" s="24" t="n">
        <f aca="true">RAND()</f>
        <v>0.653243941036447</v>
      </c>
      <c r="Y471" s="26" t="n">
        <f aca="false">IF(X471&lt;=(Datos!$D$27-Datos!$C$27)/(Datos!$E$27-Datos!$C$27),Datos!$C$27+SQRT((Datos!$E$27-Datos!$C$27)*(Datos!$D$27-Datos!$C$27)*X471),Datos!$E$27-SQRT((Datos!$E$27-Datos!$C$27)*(Datos!$E$27-Datos!$D$27)*(1-X471)))</f>
        <v>0.236727806637482</v>
      </c>
      <c r="Z471" s="24" t="n">
        <f aca="false">(1+Q471)</f>
        <v>1.13342491594719</v>
      </c>
      <c r="AA471" s="24" t="n">
        <f aca="false">Z471*(1+S471)</f>
        <v>1.29874193688267</v>
      </c>
      <c r="AB471" s="24" t="n">
        <f aca="false">AA471*(1+U471)</f>
        <v>1.53772159601313</v>
      </c>
      <c r="AC471" s="24" t="n">
        <f aca="false">AB471*(1+W471)</f>
        <v>1.91011449531346</v>
      </c>
      <c r="AD471" s="24" t="n">
        <f aca="false">AC471*(1+Y471)</f>
        <v>2.36229171021547</v>
      </c>
      <c r="AE471" s="23" t="n">
        <f aca="false">E471*Q471</f>
        <v>4865.89621893434</v>
      </c>
      <c r="AF471" s="23" t="n">
        <f aca="false">AE471*(1+S471)</f>
        <v>5575.61722098516</v>
      </c>
      <c r="AG471" s="23" t="n">
        <f aca="false">AF471*(1+U471)</f>
        <v>6601.57862645978</v>
      </c>
      <c r="AH471" s="23" t="n">
        <f aca="false">AG471*(1+W471)</f>
        <v>8200.29520236033</v>
      </c>
      <c r="AI471" s="23" t="n">
        <f aca="false">AH471*(1+Y471)</f>
        <v>10141.533099395</v>
      </c>
      <c r="AJ471" s="25" t="n">
        <f aca="false">G471*Z471</f>
        <v>42527.2290575138</v>
      </c>
      <c r="AK471" s="25" t="n">
        <f aca="false">I471*AA471</f>
        <v>55669.7933296145</v>
      </c>
      <c r="AL471" s="25" t="n">
        <f aca="false">K471*AB471</f>
        <v>64586.1068032577</v>
      </c>
      <c r="AM471" s="25" t="n">
        <f aca="false">M471*AC471</f>
        <v>76681.8978686055</v>
      </c>
      <c r="AN471" s="25" t="n">
        <f aca="false">O471*AD471</f>
        <v>93129.2512569246</v>
      </c>
      <c r="AO471" s="25" t="n">
        <f aca="false">C471/Datos!$D$8</f>
        <v>19032.9618898976</v>
      </c>
      <c r="AP471" s="25" t="n">
        <f aca="false">AJ471-AO471</f>
        <v>23494.2671676162</v>
      </c>
      <c r="AQ471" s="25" t="n">
        <f aca="false">AK471-AO471</f>
        <v>36636.8314397169</v>
      </c>
      <c r="AR471" s="25" t="n">
        <f aca="false">AL471-AO471</f>
        <v>45553.1449133601</v>
      </c>
      <c r="AS471" s="25" t="n">
        <f aca="false">AM471-AO471</f>
        <v>57648.935978708</v>
      </c>
      <c r="AT471" s="25" t="n">
        <f aca="false">AN471-AO471</f>
        <v>74096.289367027</v>
      </c>
      <c r="AU471" s="25" t="n">
        <f aca="false">AP471*Datos!$D$6</f>
        <v>11747.1335838081</v>
      </c>
      <c r="AV471" s="25" t="n">
        <f aca="false">AQ471*Datos!$D$6</f>
        <v>18318.4157198585</v>
      </c>
      <c r="AW471" s="25" t="n">
        <f aca="false">AR471*Datos!$D$6</f>
        <v>22776.57245668</v>
      </c>
      <c r="AX471" s="25" t="n">
        <f aca="false">AS471*Datos!$D$6</f>
        <v>28824.467989354</v>
      </c>
      <c r="AY471" s="25" t="n">
        <f aca="false">AT471*Datos!$D$6</f>
        <v>37048.1446835135</v>
      </c>
      <c r="AZ471" s="25" t="n">
        <f aca="false">AJ471-AU471-AE471</f>
        <v>25914.1992547714</v>
      </c>
      <c r="BA471" s="25" t="n">
        <f aca="false">AK471-AV471-AF471</f>
        <v>31775.7603887709</v>
      </c>
      <c r="BB471" s="25" t="n">
        <f aca="false">AL471-AW471-AG471</f>
        <v>35207.9557201178</v>
      </c>
      <c r="BC471" s="25" t="n">
        <f aca="false">AM471-AX471-AH471</f>
        <v>39657.1346768912</v>
      </c>
      <c r="BD471" s="25" t="n">
        <f aca="false">AN471-AY471-AI471</f>
        <v>45939.5734740161</v>
      </c>
      <c r="BE471" s="25" t="n">
        <f aca="false">AZ471/Z471</f>
        <v>22863.6223627704</v>
      </c>
      <c r="BF471" s="25" t="n">
        <f aca="false">BA471/AA471</f>
        <v>24466.5699061365</v>
      </c>
      <c r="BG471" s="25" t="n">
        <f aca="false">BB471/AB471</f>
        <v>22896.1834257917</v>
      </c>
      <c r="BH471" s="25" t="n">
        <f aca="false">BC471/AC471</f>
        <v>20761.6531753419</v>
      </c>
      <c r="BI471" s="25" t="n">
        <f aca="false">BD471/AD471</f>
        <v>19447.0366531599</v>
      </c>
      <c r="BJ471" s="25" t="n">
        <f aca="false">E471*AD471</f>
        <v>86150.8228740937</v>
      </c>
      <c r="BK471" s="25" t="n">
        <f aca="false">0.2*C471*AD471</f>
        <v>44961.4080933521</v>
      </c>
      <c r="BL471" s="25" t="n">
        <f aca="false">BJ471+BK471</f>
        <v>131112.230967446</v>
      </c>
      <c r="BM471" s="25" t="n">
        <f aca="false">BK471*Datos!$D$6</f>
        <v>22480.704046676</v>
      </c>
      <c r="BN471" s="25" t="n">
        <f aca="false">BL471-BM471</f>
        <v>108631.52692077</v>
      </c>
      <c r="BO471" s="25" t="n">
        <f aca="false">BN471/AD471</f>
        <v>45985.6530211762</v>
      </c>
      <c r="BP471" s="25" t="n">
        <f aca="false">-(C471+E471)</f>
        <v>-131633.981525715</v>
      </c>
      <c r="BQ471" s="25" t="n">
        <f aca="false">BE471</f>
        <v>22863.6223627704</v>
      </c>
      <c r="BR471" s="25" t="n">
        <f aca="false">BF471</f>
        <v>24466.5699061365</v>
      </c>
      <c r="BS471" s="25" t="n">
        <f aca="false">BG471</f>
        <v>22896.1834257917</v>
      </c>
      <c r="BT471" s="25" t="n">
        <f aca="false">BH471</f>
        <v>20761.6531753419</v>
      </c>
      <c r="BU471" s="25" t="n">
        <f aca="false">BI471+BO471</f>
        <v>65432.6896743361</v>
      </c>
      <c r="BV471" s="27" t="n">
        <f aca="false">IFERROR(IRR(BP471:BU471,0.1),NA())*100</f>
        <v>5.10763888891082</v>
      </c>
    </row>
    <row r="472" customFormat="false" ht="15" hidden="false" customHeight="true" outlineLevel="0" collapsed="false">
      <c r="A472" s="23" t="n">
        <v>471</v>
      </c>
      <c r="B472" s="24" t="n">
        <f aca="true">RAND()</f>
        <v>0.94725873891612</v>
      </c>
      <c r="C472" s="25" t="n">
        <f aca="false">IF(B472&lt;=(Datos!$D$14-Datos!$C$14)/(Datos!$E$14-Datos!$C$14),Datos!$C$14+SQRT((Datos!$E$14-Datos!$C$14)*(Datos!$D$14-Datos!$C$14)*B472),Datos!$E$14-SQRT((Datos!$E$14-Datos!$C$14)*(Datos!$E$14-Datos!$D$14)*(1-B472)))</f>
        <v>92044.529347634</v>
      </c>
      <c r="D472" s="24" t="n">
        <f aca="true">RAND()</f>
        <v>0.322307952382451</v>
      </c>
      <c r="E472" s="25" t="n">
        <f aca="false">IF(D472&lt;=(Datos!$D$15-Datos!$C$15)/(Datos!$E$15-Datos!$C$15),Datos!$C$15+SQRT((Datos!$E$15-Datos!$C$15)*(Datos!$D$15-Datos!$C$15)*D472),Datos!$E$15-SQRT((Datos!$E$15-Datos!$C$15)*(Datos!$E$15-Datos!$D$15)*(1-D472)))</f>
        <v>29916.6143258022</v>
      </c>
      <c r="F472" s="24" t="n">
        <f aca="true">RAND()</f>
        <v>0.505061416587651</v>
      </c>
      <c r="G472" s="25" t="n">
        <f aca="false">IF(F472&lt;=(Datos!$D$19-Datos!$C$19)/(Datos!$E$19-Datos!$C$19),Datos!$C$19+SQRT((Datos!$E$19-Datos!$C$19)*(Datos!$D$19-Datos!$C$19)*F472),Datos!$E$19-SQRT((Datos!$E$19-Datos!$C$19)*(Datos!$E$19-Datos!$D$19)*(1-F472)))</f>
        <v>38703.9768202901</v>
      </c>
      <c r="H472" s="24" t="n">
        <f aca="true">RAND()</f>
        <v>0.41117572895501</v>
      </c>
      <c r="I472" s="25" t="n">
        <f aca="false">IF(H472&lt;=(Datos!$D$19-Datos!$C$19)/(Datos!$E$19-Datos!$C$19),Datos!$C$19+SQRT((Datos!$E$19-Datos!$C$19)*(Datos!$D$19-Datos!$C$19)*H472),Datos!$E$19-SQRT((Datos!$E$19-Datos!$C$19)*(Datos!$E$19-Datos!$D$19)*(1-H472)))</f>
        <v>37853.4297821558</v>
      </c>
      <c r="J472" s="24" t="n">
        <f aca="true">RAND()</f>
        <v>0.407200509716289</v>
      </c>
      <c r="K472" s="25" t="n">
        <f aca="false">IF(J472&lt;=(Datos!$D$19-Datos!$C$19)/(Datos!$E$19-Datos!$C$19),Datos!$C$19+SQRT((Datos!$E$19-Datos!$C$19)*(Datos!$D$19-Datos!$C$19)*J472),Datos!$E$19-SQRT((Datos!$E$19-Datos!$C$19)*(Datos!$E$19-Datos!$D$19)*(1-J472)))</f>
        <v>37815.3743645102</v>
      </c>
      <c r="L472" s="24" t="n">
        <f aca="true">RAND()</f>
        <v>0.913105664228491</v>
      </c>
      <c r="M472" s="25" t="n">
        <f aca="false">IF(L472&lt;=(Datos!$D$19-Datos!$C$19)/(Datos!$E$19-Datos!$C$19),Datos!$C$19+SQRT((Datos!$E$19-Datos!$C$19)*(Datos!$D$19-Datos!$C$19)*L472),Datos!$E$19-SQRT((Datos!$E$19-Datos!$C$19)*(Datos!$E$19-Datos!$D$19)*(1-L472)))</f>
        <v>42447.1437206801</v>
      </c>
      <c r="N472" s="24" t="n">
        <f aca="true">RAND()</f>
        <v>0.921890055922312</v>
      </c>
      <c r="O472" s="25" t="n">
        <f aca="false">IF(N472&lt;=(Datos!$D$19-Datos!$C$19)/(Datos!$E$19-Datos!$C$19),Datos!$C$19+SQRT((Datos!$E$19-Datos!$C$19)*(Datos!$D$19-Datos!$C$19)*N472),Datos!$E$19-SQRT((Datos!$E$19-Datos!$C$19)*(Datos!$E$19-Datos!$D$19)*(1-N472)))</f>
        <v>42579.6186652045</v>
      </c>
      <c r="P472" s="24" t="n">
        <f aca="true">RAND()</f>
        <v>0.300434836246384</v>
      </c>
      <c r="Q472" s="26" t="n">
        <f aca="false">IF(P472&lt;=(Datos!$D$23-Datos!$C$23)/(Datos!$E$23-Datos!$C$23),Datos!$C$23+SQRT((Datos!$E$23-Datos!$C$23)*(Datos!$D$23-Datos!$C$23)*P472),Datos!$E$23-SQRT((Datos!$E$23-Datos!$C$23)*(Datos!$E$23-Datos!$D$23)*(1-P472)))</f>
        <v>0.143254735114456</v>
      </c>
      <c r="R472" s="24" t="n">
        <f aca="true">RAND()</f>
        <v>0.13457996573821</v>
      </c>
      <c r="S472" s="26" t="n">
        <f aca="false">IF(R472&lt;=(Datos!$D$24-Datos!$C$24)/(Datos!$E$24-Datos!$C$24),Datos!$C$24+SQRT((Datos!$E$24-Datos!$C$24)*(Datos!$D$24-Datos!$C$24)*R472),Datos!$E$24-SQRT((Datos!$E$24-Datos!$C$24)*(Datos!$E$24-Datos!$D$24)*(1-R472)))</f>
        <v>0.13556418768612</v>
      </c>
      <c r="T472" s="24" t="n">
        <f aca="true">RAND()</f>
        <v>0.770429281227981</v>
      </c>
      <c r="U472" s="26" t="n">
        <f aca="false">IF(T472&lt;=(Datos!$D$25-Datos!$C$25)/(Datos!$E$25-Datos!$C$25),Datos!$C$25+SQRT((Datos!$E$25-Datos!$C$25)*(Datos!$D$25-Datos!$C$25)*T472),Datos!$E$25-SQRT((Datos!$E$25-Datos!$C$25)*(Datos!$E$25-Datos!$D$25)*(1-T472)))</f>
        <v>0.194646538450112</v>
      </c>
      <c r="V472" s="24" t="n">
        <f aca="true">RAND()</f>
        <v>0.535767872282657</v>
      </c>
      <c r="W472" s="26" t="n">
        <f aca="false">IF(V472&lt;=(Datos!$D$26-Datos!$C$26)/(Datos!$E$26-Datos!$C$26),Datos!$C$26+SQRT((Datos!$E$26-Datos!$C$26)*(Datos!$D$26-Datos!$C$26)*V472),Datos!$E$26-SQRT((Datos!$E$26-Datos!$C$26)*(Datos!$E$26-Datos!$D$26)*(1-V472)))</f>
        <v>0.20969103763416</v>
      </c>
      <c r="X472" s="24" t="n">
        <f aca="true">RAND()</f>
        <v>0.851621174326861</v>
      </c>
      <c r="Y472" s="26" t="n">
        <f aca="false">IF(X472&lt;=(Datos!$D$27-Datos!$C$27)/(Datos!$E$27-Datos!$C$27),Datos!$C$27+SQRT((Datos!$E$27-Datos!$C$27)*(Datos!$D$27-Datos!$C$27)*X472),Datos!$E$27-SQRT((Datos!$E$27-Datos!$C$27)*(Datos!$E$27-Datos!$D$27)*(1-X472)))</f>
        <v>0.251693716975997</v>
      </c>
      <c r="Z472" s="24" t="n">
        <f aca="false">(1+Q472)</f>
        <v>1.14325473511446</v>
      </c>
      <c r="AA472" s="24" t="n">
        <f aca="false">Z472*(1+S472)</f>
        <v>1.29823913459856</v>
      </c>
      <c r="AB472" s="24" t="n">
        <f aca="false">AA472*(1+U472)</f>
        <v>1.55093688822864</v>
      </c>
      <c r="AC472" s="24" t="n">
        <f aca="false">AB472*(1+W472)</f>
        <v>1.87615445362639</v>
      </c>
      <c r="AD472" s="24" t="n">
        <f aca="false">AC472*(1+Y472)</f>
        <v>2.34837074168069</v>
      </c>
      <c r="AE472" s="23" t="n">
        <f aca="false">E472*Q472</f>
        <v>4285.69666076413</v>
      </c>
      <c r="AF472" s="23" t="n">
        <f aca="false">AE472*(1+S472)</f>
        <v>4866.68364724973</v>
      </c>
      <c r="AG472" s="23" t="n">
        <f aca="false">AF472*(1+U472)</f>
        <v>5813.96677291866</v>
      </c>
      <c r="AH472" s="23" t="n">
        <f aca="false">AG472*(1+W472)</f>
        <v>7033.1034983025</v>
      </c>
      <c r="AI472" s="23" t="n">
        <f aca="false">AH472*(1+Y472)</f>
        <v>8803.29145966715</v>
      </c>
      <c r="AJ472" s="25" t="n">
        <f aca="false">G472*Z472</f>
        <v>44248.5047675568</v>
      </c>
      <c r="AK472" s="25" t="n">
        <f aca="false">I472*AA472</f>
        <v>49142.8039219732</v>
      </c>
      <c r="AL472" s="25" t="n">
        <f aca="false">K472*AB472</f>
        <v>58649.2590440944</v>
      </c>
      <c r="AM472" s="25" t="n">
        <f aca="false">M472*AC472</f>
        <v>79637.3977352735</v>
      </c>
      <c r="AN472" s="25" t="n">
        <f aca="false">O472*AD472</f>
        <v>99992.7306652872</v>
      </c>
      <c r="AO472" s="25" t="n">
        <f aca="false">C472/Datos!$D$8</f>
        <v>18408.9058695268</v>
      </c>
      <c r="AP472" s="25" t="n">
        <f aca="false">AJ472-AO472</f>
        <v>25839.59889803</v>
      </c>
      <c r="AQ472" s="25" t="n">
        <f aca="false">AK472-AO472</f>
        <v>30733.8980524464</v>
      </c>
      <c r="AR472" s="25" t="n">
        <f aca="false">AL472-AO472</f>
        <v>40240.3531745676</v>
      </c>
      <c r="AS472" s="25" t="n">
        <f aca="false">AM472-AO472</f>
        <v>61228.4918657467</v>
      </c>
      <c r="AT472" s="25" t="n">
        <f aca="false">AN472-AO472</f>
        <v>81583.8247957604</v>
      </c>
      <c r="AU472" s="25" t="n">
        <f aca="false">AP472*Datos!$D$6</f>
        <v>12919.799449015</v>
      </c>
      <c r="AV472" s="25" t="n">
        <f aca="false">AQ472*Datos!$D$6</f>
        <v>15366.9490262232</v>
      </c>
      <c r="AW472" s="25" t="n">
        <f aca="false">AR472*Datos!$D$6</f>
        <v>20120.1765872838</v>
      </c>
      <c r="AX472" s="25" t="n">
        <f aca="false">AS472*Datos!$D$6</f>
        <v>30614.2459328734</v>
      </c>
      <c r="AY472" s="25" t="n">
        <f aca="false">AT472*Datos!$D$6</f>
        <v>40791.9123978802</v>
      </c>
      <c r="AZ472" s="25" t="n">
        <f aca="false">AJ472-AU472-AE472</f>
        <v>27043.0086577777</v>
      </c>
      <c r="BA472" s="25" t="n">
        <f aca="false">AK472-AV472-AF472</f>
        <v>28909.1712485003</v>
      </c>
      <c r="BB472" s="25" t="n">
        <f aca="false">AL472-AW472-AG472</f>
        <v>32715.1156838919</v>
      </c>
      <c r="BC472" s="25" t="n">
        <f aca="false">AM472-AX472-AH472</f>
        <v>41990.0483040977</v>
      </c>
      <c r="BD472" s="25" t="n">
        <f aca="false">AN472-AY472-AI472</f>
        <v>50397.5268077399</v>
      </c>
      <c r="BE472" s="25" t="n">
        <f aca="false">AZ472/Z472</f>
        <v>23654.4033688785</v>
      </c>
      <c r="BF472" s="25" t="n">
        <f aca="false">BA472/AA472</f>
        <v>22267.9862885504</v>
      </c>
      <c r="BG472" s="25" t="n">
        <f aca="false">BB472/AB472</f>
        <v>21093.7762407964</v>
      </c>
      <c r="BH472" s="25" t="n">
        <f aca="false">BC472/AC472</f>
        <v>22380.9123086512</v>
      </c>
      <c r="BI472" s="25" t="n">
        <f aca="false">BD472/AD472</f>
        <v>21460.6347768032</v>
      </c>
      <c r="BJ472" s="25" t="n">
        <f aca="false">E472*AD472</f>
        <v>70255.3017728594</v>
      </c>
      <c r="BK472" s="25" t="n">
        <f aca="false">0.2*C472*AD472</f>
        <v>43230.9359303507</v>
      </c>
      <c r="BL472" s="25" t="n">
        <f aca="false">BJ472+BK472</f>
        <v>113486.23770321</v>
      </c>
      <c r="BM472" s="25" t="n">
        <f aca="false">BK472*Datos!$D$6</f>
        <v>21615.4679651753</v>
      </c>
      <c r="BN472" s="25" t="n">
        <f aca="false">BL472-BM472</f>
        <v>91870.7697380348</v>
      </c>
      <c r="BO472" s="25" t="n">
        <f aca="false">BN472/AD472</f>
        <v>39121.0672605656</v>
      </c>
      <c r="BP472" s="25" t="n">
        <f aca="false">-(C472+E472)</f>
        <v>-121961.143673436</v>
      </c>
      <c r="BQ472" s="25" t="n">
        <f aca="false">BE472</f>
        <v>23654.4033688785</v>
      </c>
      <c r="BR472" s="25" t="n">
        <f aca="false">BF472</f>
        <v>22267.9862885504</v>
      </c>
      <c r="BS472" s="25" t="n">
        <f aca="false">BG472</f>
        <v>21093.7762407964</v>
      </c>
      <c r="BT472" s="25" t="n">
        <f aca="false">BH472</f>
        <v>22380.9123086512</v>
      </c>
      <c r="BU472" s="25" t="n">
        <f aca="false">BI472+BO472</f>
        <v>60581.7020373689</v>
      </c>
      <c r="BV472" s="27" t="n">
        <f aca="false">IFERROR(IRR(BP472:BU472,0.1),NA())*100</f>
        <v>6.22782525641617</v>
      </c>
    </row>
    <row r="473" customFormat="false" ht="15" hidden="false" customHeight="true" outlineLevel="0" collapsed="false">
      <c r="A473" s="23" t="n">
        <v>472</v>
      </c>
      <c r="B473" s="24" t="n">
        <f aca="true">RAND()</f>
        <v>0.775691741802085</v>
      </c>
      <c r="C473" s="25" t="n">
        <f aca="false">IF(B473&lt;=(Datos!$D$14-Datos!$C$14)/(Datos!$E$14-Datos!$C$14),Datos!$C$14+SQRT((Datos!$E$14-Datos!$C$14)*(Datos!$D$14-Datos!$C$14)*B473),Datos!$E$14-SQRT((Datos!$E$14-Datos!$C$14)*(Datos!$E$14-Datos!$D$14)*(1-B473)))</f>
        <v>83593.6015580049</v>
      </c>
      <c r="D473" s="24" t="n">
        <f aca="true">RAND()</f>
        <v>0.757255438619015</v>
      </c>
      <c r="E473" s="25" t="n">
        <f aca="false">IF(D473&lt;=(Datos!$D$15-Datos!$C$15)/(Datos!$E$15-Datos!$C$15),Datos!$C$15+SQRT((Datos!$E$15-Datos!$C$15)*(Datos!$D$15-Datos!$C$15)*D473),Datos!$E$15-SQRT((Datos!$E$15-Datos!$C$15)*(Datos!$E$15-Datos!$D$15)*(1-D473)))</f>
        <v>33965.7905068561</v>
      </c>
      <c r="F473" s="24" t="n">
        <f aca="true">RAND()</f>
        <v>0.613741334013117</v>
      </c>
      <c r="G473" s="25" t="n">
        <f aca="false">IF(F473&lt;=(Datos!$D$19-Datos!$C$19)/(Datos!$E$19-Datos!$C$19),Datos!$C$19+SQRT((Datos!$E$19-Datos!$C$19)*(Datos!$D$19-Datos!$C$19)*F473),Datos!$E$19-SQRT((Datos!$E$19-Datos!$C$19)*(Datos!$E$19-Datos!$D$19)*(1-F473)))</f>
        <v>39594.8527920947</v>
      </c>
      <c r="H473" s="24" t="n">
        <f aca="true">RAND()</f>
        <v>0.698186125606705</v>
      </c>
      <c r="I473" s="25" t="n">
        <f aca="false">IF(H473&lt;=(Datos!$D$19-Datos!$C$19)/(Datos!$E$19-Datos!$C$19),Datos!$C$19+SQRT((Datos!$E$19-Datos!$C$19)*(Datos!$D$19-Datos!$C$19)*H473),Datos!$E$19-SQRT((Datos!$E$19-Datos!$C$19)*(Datos!$E$19-Datos!$D$19)*(1-H473)))</f>
        <v>40242.2651839875</v>
      </c>
      <c r="J473" s="24" t="n">
        <f aca="true">RAND()</f>
        <v>0.753402661242342</v>
      </c>
      <c r="K473" s="25" t="n">
        <f aca="false">IF(J473&lt;=(Datos!$D$19-Datos!$C$19)/(Datos!$E$19-Datos!$C$19),Datos!$C$19+SQRT((Datos!$E$19-Datos!$C$19)*(Datos!$D$19-Datos!$C$19)*J473),Datos!$E$19-SQRT((Datos!$E$19-Datos!$C$19)*(Datos!$E$19-Datos!$D$19)*(1-J473)))</f>
        <v>40699.4418493846</v>
      </c>
      <c r="L473" s="24" t="n">
        <f aca="true">RAND()</f>
        <v>0.975481049526549</v>
      </c>
      <c r="M473" s="25" t="n">
        <f aca="false">IF(L473&lt;=(Datos!$D$19-Datos!$C$19)/(Datos!$E$19-Datos!$C$19),Datos!$C$19+SQRT((Datos!$E$19-Datos!$C$19)*(Datos!$D$19-Datos!$C$19)*L473),Datos!$E$19-SQRT((Datos!$E$19-Datos!$C$19)*(Datos!$E$19-Datos!$D$19)*(1-L473)))</f>
        <v>43643.9316811057</v>
      </c>
      <c r="N473" s="24" t="n">
        <f aca="true">RAND()</f>
        <v>0.00984045705741281</v>
      </c>
      <c r="O473" s="25" t="n">
        <f aca="false">IF(N473&lt;=(Datos!$D$19-Datos!$C$19)/(Datos!$E$19-Datos!$C$19),Datos!$C$19+SQRT((Datos!$E$19-Datos!$C$19)*(Datos!$D$19-Datos!$C$19)*N473),Datos!$E$19-SQRT((Datos!$E$19-Datos!$C$19)*(Datos!$E$19-Datos!$D$19)*(1-N473)))</f>
        <v>31214.9356191222</v>
      </c>
      <c r="P473" s="24" t="n">
        <f aca="true">RAND()</f>
        <v>0.61041780656937</v>
      </c>
      <c r="Q473" s="26" t="n">
        <f aca="false">IF(P473&lt;=(Datos!$D$23-Datos!$C$23)/(Datos!$E$23-Datos!$C$23),Datos!$C$23+SQRT((Datos!$E$23-Datos!$C$23)*(Datos!$D$23-Datos!$C$23)*P473),Datos!$E$23-SQRT((Datos!$E$23-Datos!$C$23)*(Datos!$E$23-Datos!$D$23)*(1-P473)))</f>
        <v>0.153518913387568</v>
      </c>
      <c r="R473" s="24" t="n">
        <f aca="true">RAND()</f>
        <v>0.338298472508127</v>
      </c>
      <c r="S473" s="26" t="n">
        <f aca="false">IF(R473&lt;=(Datos!$D$24-Datos!$C$24)/(Datos!$E$24-Datos!$C$24),Datos!$C$24+SQRT((Datos!$E$24-Datos!$C$24)*(Datos!$D$24-Datos!$C$24)*R473),Datos!$E$24-SQRT((Datos!$E$24-Datos!$C$24)*(Datos!$E$24-Datos!$D$24)*(1-R473)))</f>
        <v>0.144676653957022</v>
      </c>
      <c r="T473" s="24" t="n">
        <f aca="true">RAND()</f>
        <v>0.0975153392488823</v>
      </c>
      <c r="U473" s="26" t="n">
        <f aca="false">IF(T473&lt;=(Datos!$D$25-Datos!$C$25)/(Datos!$E$25-Datos!$C$25),Datos!$C$25+SQRT((Datos!$E$25-Datos!$C$25)*(Datos!$D$25-Datos!$C$25)*T473),Datos!$E$25-SQRT((Datos!$E$25-Datos!$C$25)*(Datos!$E$25-Datos!$D$25)*(1-T473)))</f>
        <v>0.164310213570127</v>
      </c>
      <c r="V473" s="24" t="n">
        <f aca="true">RAND()</f>
        <v>0.118492470533196</v>
      </c>
      <c r="W473" s="26" t="n">
        <f aca="false">IF(V473&lt;=(Datos!$D$26-Datos!$C$26)/(Datos!$E$26-Datos!$C$26),Datos!$C$26+SQRT((Datos!$E$26-Datos!$C$26)*(Datos!$D$26-Datos!$C$26)*V473),Datos!$E$26-SQRT((Datos!$E$26-Datos!$C$26)*(Datos!$E$26-Datos!$D$26)*(1-V473)))</f>
        <v>0.192879808179724</v>
      </c>
      <c r="X473" s="24" t="n">
        <f aca="true">RAND()</f>
        <v>0.716967094726713</v>
      </c>
      <c r="Y473" s="26" t="n">
        <f aca="false">IF(X473&lt;=(Datos!$D$27-Datos!$C$27)/(Datos!$E$27-Datos!$C$27),Datos!$C$27+SQRT((Datos!$E$27-Datos!$C$27)*(Datos!$D$27-Datos!$C$27)*X473),Datos!$E$27-SQRT((Datos!$E$27-Datos!$C$27)*(Datos!$E$27-Datos!$D$27)*(1-X473)))</f>
        <v>0.240905528671233</v>
      </c>
      <c r="Z473" s="24" t="n">
        <f aca="false">(1+Q473)</f>
        <v>1.15351891338757</v>
      </c>
      <c r="AA473" s="24" t="n">
        <f aca="false">Z473*(1+S473)</f>
        <v>1.32040617005262</v>
      </c>
      <c r="AB473" s="24" t="n">
        <f aca="false">AA473*(1+U473)</f>
        <v>1.53736238985328</v>
      </c>
      <c r="AC473" s="24" t="n">
        <f aca="false">AB473*(1+W473)</f>
        <v>1.8338885527109</v>
      </c>
      <c r="AD473" s="24" t="n">
        <f aca="false">AC473*(1+Y473)</f>
        <v>2.27568244402585</v>
      </c>
      <c r="AE473" s="23" t="n">
        <f aca="false">E473*Q473</f>
        <v>5214.39125096232</v>
      </c>
      <c r="AF473" s="23" t="n">
        <f aca="false">AE473*(1+S473)</f>
        <v>5968.79192957432</v>
      </c>
      <c r="AG473" s="23" t="n">
        <f aca="false">AF473*(1+U473)</f>
        <v>6949.52540627833</v>
      </c>
      <c r="AH473" s="23" t="n">
        <f aca="false">AG473*(1+W473)</f>
        <v>8289.94853358141</v>
      </c>
      <c r="AI473" s="23" t="n">
        <f aca="false">AH473*(1+Y473)</f>
        <v>10287.0429677212</v>
      </c>
      <c r="AJ473" s="25" t="n">
        <f aca="false">G473*Z473</f>
        <v>45673.4115684778</v>
      </c>
      <c r="AK473" s="25" t="n">
        <f aca="false">I473*AA473</f>
        <v>53136.1352458309</v>
      </c>
      <c r="AL473" s="25" t="n">
        <f aca="false">K473*AB473</f>
        <v>62569.7911872646</v>
      </c>
      <c r="AM473" s="25" t="n">
        <f aca="false">M473*AC473</f>
        <v>80038.1067052765</v>
      </c>
      <c r="AN473" s="25" t="n">
        <f aca="false">O473*AD473</f>
        <v>71035.2809798336</v>
      </c>
      <c r="AO473" s="25" t="n">
        <f aca="false">C473/Datos!$D$8</f>
        <v>16718.720311601</v>
      </c>
      <c r="AP473" s="25" t="n">
        <f aca="false">AJ473-AO473</f>
        <v>28954.6912568768</v>
      </c>
      <c r="AQ473" s="25" t="n">
        <f aca="false">AK473-AO473</f>
        <v>36417.41493423</v>
      </c>
      <c r="AR473" s="25" t="n">
        <f aca="false">AL473-AO473</f>
        <v>45851.0708756636</v>
      </c>
      <c r="AS473" s="25" t="n">
        <f aca="false">AM473-AO473</f>
        <v>63319.3863936755</v>
      </c>
      <c r="AT473" s="25" t="n">
        <f aca="false">AN473-AO473</f>
        <v>54316.5606682326</v>
      </c>
      <c r="AU473" s="25" t="n">
        <f aca="false">AP473*Datos!$D$6</f>
        <v>14477.3456284384</v>
      </c>
      <c r="AV473" s="25" t="n">
        <f aca="false">AQ473*Datos!$D$6</f>
        <v>18208.707467115</v>
      </c>
      <c r="AW473" s="25" t="n">
        <f aca="false">AR473*Datos!$D$6</f>
        <v>22925.5354378318</v>
      </c>
      <c r="AX473" s="25" t="n">
        <f aca="false">AS473*Datos!$D$6</f>
        <v>31659.6931968377</v>
      </c>
      <c r="AY473" s="25" t="n">
        <f aca="false">AT473*Datos!$D$6</f>
        <v>27158.2803341163</v>
      </c>
      <c r="AZ473" s="25" t="n">
        <f aca="false">AJ473-AU473-AE473</f>
        <v>25981.6746890771</v>
      </c>
      <c r="BA473" s="25" t="n">
        <f aca="false">AK473-AV473-AF473</f>
        <v>28958.6358491416</v>
      </c>
      <c r="BB473" s="25" t="n">
        <f aca="false">AL473-AW473-AG473</f>
        <v>32694.7303431545</v>
      </c>
      <c r="BC473" s="25" t="n">
        <f aca="false">AM473-AX473-AH473</f>
        <v>40088.4649748573</v>
      </c>
      <c r="BD473" s="25" t="n">
        <f aca="false">AN473-AY473-AI473</f>
        <v>33589.9576779961</v>
      </c>
      <c r="BE473" s="25" t="n">
        <f aca="false">AZ473/Z473</f>
        <v>22523.8393471816</v>
      </c>
      <c r="BF473" s="25" t="n">
        <f aca="false">BA473/AA473</f>
        <v>21931.6120341876</v>
      </c>
      <c r="BG473" s="25" t="n">
        <f aca="false">BB473/AB473</f>
        <v>21266.768693538</v>
      </c>
      <c r="BH473" s="25" t="n">
        <f aca="false">BC473/AC473</f>
        <v>21859.8152628182</v>
      </c>
      <c r="BI473" s="25" t="n">
        <f aca="false">BD473/AD473</f>
        <v>14760.388808279</v>
      </c>
      <c r="BJ473" s="25" t="n">
        <f aca="false">E473*AD473</f>
        <v>77295.3531539123</v>
      </c>
      <c r="BK473" s="25" t="n">
        <f aca="false">0.2*C473*AD473</f>
        <v>38046.4982996887</v>
      </c>
      <c r="BL473" s="25" t="n">
        <f aca="false">BJ473+BK473</f>
        <v>115341.851453601</v>
      </c>
      <c r="BM473" s="25" t="n">
        <f aca="false">BK473*Datos!$D$6</f>
        <v>19023.2491498444</v>
      </c>
      <c r="BN473" s="25" t="n">
        <f aca="false">BL473-BM473</f>
        <v>96318.6023037566</v>
      </c>
      <c r="BO473" s="25" t="n">
        <f aca="false">BN473/AD473</f>
        <v>42325.1506626566</v>
      </c>
      <c r="BP473" s="25" t="n">
        <f aca="false">-(C473+E473)</f>
        <v>-117559.392064861</v>
      </c>
      <c r="BQ473" s="25" t="n">
        <f aca="false">BE473</f>
        <v>22523.8393471816</v>
      </c>
      <c r="BR473" s="25" t="n">
        <f aca="false">BF473</f>
        <v>21931.6120341876</v>
      </c>
      <c r="BS473" s="25" t="n">
        <f aca="false">BG473</f>
        <v>21266.768693538</v>
      </c>
      <c r="BT473" s="25" t="n">
        <f aca="false">BH473</f>
        <v>21859.8152628182</v>
      </c>
      <c r="BU473" s="25" t="n">
        <f aca="false">BI473+BO473</f>
        <v>57085.5394709356</v>
      </c>
      <c r="BV473" s="27" t="n">
        <f aca="false">IFERROR(IRR(BP473:BU473,0.1),NA())*100</f>
        <v>6.27920095528369</v>
      </c>
    </row>
    <row r="474" customFormat="false" ht="15" hidden="false" customHeight="true" outlineLevel="0" collapsed="false">
      <c r="A474" s="23" t="n">
        <v>473</v>
      </c>
      <c r="B474" s="24" t="n">
        <f aca="true">RAND()</f>
        <v>0.192246615178986</v>
      </c>
      <c r="C474" s="25" t="n">
        <f aca="false">IF(B474&lt;=(Datos!$D$14-Datos!$C$14)/(Datos!$E$14-Datos!$C$14),Datos!$C$14+SQRT((Datos!$E$14-Datos!$C$14)*(Datos!$D$14-Datos!$C$14)*B474),Datos!$E$14-SQRT((Datos!$E$14-Datos!$C$14)*(Datos!$E$14-Datos!$D$14)*(1-B474)))</f>
        <v>68769.1873096425</v>
      </c>
      <c r="D474" s="24" t="n">
        <f aca="true">RAND()</f>
        <v>0.120328554822523</v>
      </c>
      <c r="E474" s="25" t="n">
        <f aca="false">IF(D474&lt;=(Datos!$D$15-Datos!$C$15)/(Datos!$E$15-Datos!$C$15),Datos!$C$15+SQRT((Datos!$E$15-Datos!$C$15)*(Datos!$D$15-Datos!$C$15)*D474),Datos!$E$15-SQRT((Datos!$E$15-Datos!$C$15)*(Datos!$E$15-Datos!$D$15)*(1-D474)))</f>
        <v>28004.1041279705</v>
      </c>
      <c r="F474" s="24" t="n">
        <f aca="true">RAND()</f>
        <v>0.952616213067321</v>
      </c>
      <c r="G474" s="25" t="n">
        <f aca="false">IF(F474&lt;=(Datos!$D$19-Datos!$C$19)/(Datos!$E$19-Datos!$C$19),Datos!$C$19+SQRT((Datos!$E$19-Datos!$C$19)*(Datos!$D$19-Datos!$C$19)*F474),Datos!$E$19-SQRT((Datos!$E$19-Datos!$C$19)*(Datos!$E$19-Datos!$D$19)*(1-F474)))</f>
        <v>43114.8517246776</v>
      </c>
      <c r="H474" s="24" t="n">
        <f aca="true">RAND()</f>
        <v>0.84717245056446</v>
      </c>
      <c r="I474" s="25" t="n">
        <f aca="false">IF(H474&lt;=(Datos!$D$19-Datos!$C$19)/(Datos!$E$19-Datos!$C$19),Datos!$C$19+SQRT((Datos!$E$19-Datos!$C$19)*(Datos!$D$19-Datos!$C$19)*H474),Datos!$E$19-SQRT((Datos!$E$19-Datos!$C$19)*(Datos!$E$19-Datos!$D$19)*(1-H474)))</f>
        <v>41614.4326608875</v>
      </c>
      <c r="J474" s="24" t="n">
        <f aca="true">RAND()</f>
        <v>0.982862760569884</v>
      </c>
      <c r="K474" s="25" t="n">
        <f aca="false">IF(J474&lt;=(Datos!$D$19-Datos!$C$19)/(Datos!$E$19-Datos!$C$19),Datos!$C$19+SQRT((Datos!$E$19-Datos!$C$19)*(Datos!$D$19-Datos!$C$19)*J474),Datos!$E$19-SQRT((Datos!$E$19-Datos!$C$19)*(Datos!$E$19-Datos!$D$19)*(1-J474)))</f>
        <v>43866.2923845811</v>
      </c>
      <c r="L474" s="24" t="n">
        <f aca="true">RAND()</f>
        <v>0.176221408828747</v>
      </c>
      <c r="M474" s="25" t="n">
        <f aca="false">IF(L474&lt;=(Datos!$D$19-Datos!$C$19)/(Datos!$E$19-Datos!$C$19),Datos!$C$19+SQRT((Datos!$E$19-Datos!$C$19)*(Datos!$D$19-Datos!$C$19)*L474),Datos!$E$19-SQRT((Datos!$E$19-Datos!$C$19)*(Datos!$E$19-Datos!$D$19)*(1-L474)))</f>
        <v>35141.323888291</v>
      </c>
      <c r="N474" s="24" t="n">
        <f aca="true">RAND()</f>
        <v>0.363814237525926</v>
      </c>
      <c r="O474" s="25" t="n">
        <f aca="false">IF(N474&lt;=(Datos!$D$19-Datos!$C$19)/(Datos!$E$19-Datos!$C$19),Datos!$C$19+SQRT((Datos!$E$19-Datos!$C$19)*(Datos!$D$19-Datos!$C$19)*N474),Datos!$E$19-SQRT((Datos!$E$19-Datos!$C$19)*(Datos!$E$19-Datos!$D$19)*(1-N474)))</f>
        <v>37387.2955558099</v>
      </c>
      <c r="P474" s="24" t="n">
        <f aca="true">RAND()</f>
        <v>0.603502876922848</v>
      </c>
      <c r="Q474" s="26" t="n">
        <f aca="false">IF(P474&lt;=(Datos!$D$23-Datos!$C$23)/(Datos!$E$23-Datos!$C$23),Datos!$C$23+SQRT((Datos!$E$23-Datos!$C$23)*(Datos!$D$23-Datos!$C$23)*P474),Datos!$E$23-SQRT((Datos!$E$23-Datos!$C$23)*(Datos!$E$23-Datos!$D$23)*(1-P474)))</f>
        <v>0.153284932686986</v>
      </c>
      <c r="R474" s="24" t="n">
        <f aca="true">RAND()</f>
        <v>0.913808707046886</v>
      </c>
      <c r="S474" s="26" t="n">
        <f aca="false">IF(R474&lt;=(Datos!$D$24-Datos!$C$24)/(Datos!$E$24-Datos!$C$24),Datos!$C$24+SQRT((Datos!$E$24-Datos!$C$24)*(Datos!$D$24-Datos!$C$24)*R474),Datos!$E$24-SQRT((Datos!$E$24-Datos!$C$24)*(Datos!$E$24-Datos!$D$24)*(1-R474)))</f>
        <v>0.167544305426207</v>
      </c>
      <c r="T474" s="24" t="n">
        <f aca="true">RAND()</f>
        <v>0.826563279675496</v>
      </c>
      <c r="U474" s="26" t="n">
        <f aca="false">IF(T474&lt;=(Datos!$D$25-Datos!$C$25)/(Datos!$E$25-Datos!$C$25),Datos!$C$25+SQRT((Datos!$E$25-Datos!$C$25)*(Datos!$D$25-Datos!$C$25)*T474),Datos!$E$25-SQRT((Datos!$E$25-Datos!$C$25)*(Datos!$E$25-Datos!$D$25)*(1-T474)))</f>
        <v>0.197963148661648</v>
      </c>
      <c r="V474" s="24" t="n">
        <f aca="true">RAND()</f>
        <v>0.568580294108522</v>
      </c>
      <c r="W474" s="26" t="n">
        <f aca="false">IF(V474&lt;=(Datos!$D$26-Datos!$C$26)/(Datos!$E$26-Datos!$C$26),Datos!$C$26+SQRT((Datos!$E$26-Datos!$C$26)*(Datos!$D$26-Datos!$C$26)*V474),Datos!$E$26-SQRT((Datos!$E$26-Datos!$C$26)*(Datos!$E$26-Datos!$D$26)*(1-V474)))</f>
        <v>0.211141680805519</v>
      </c>
      <c r="X474" s="24" t="n">
        <f aca="true">RAND()</f>
        <v>0.781074201306364</v>
      </c>
      <c r="Y474" s="26" t="n">
        <f aca="false">IF(X474&lt;=(Datos!$D$27-Datos!$C$27)/(Datos!$E$27-Datos!$C$27),Datos!$C$27+SQRT((Datos!$E$27-Datos!$C$27)*(Datos!$D$27-Datos!$C$27)*X474),Datos!$E$27-SQRT((Datos!$E$27-Datos!$C$27)*(Datos!$E$27-Datos!$D$27)*(1-X474)))</f>
        <v>0.245616874590206</v>
      </c>
      <c r="Z474" s="24" t="n">
        <f aca="false">(1+Q474)</f>
        <v>1.15328493268699</v>
      </c>
      <c r="AA474" s="24" t="n">
        <f aca="false">Z474*(1+S474)</f>
        <v>1.34651125569254</v>
      </c>
      <c r="AB474" s="24" t="n">
        <f aca="false">AA474*(1+U474)</f>
        <v>1.61307086357778</v>
      </c>
      <c r="AC474" s="24" t="n">
        <f aca="false">AB474*(1+W474)</f>
        <v>1.953657356972</v>
      </c>
      <c r="AD474" s="24" t="n">
        <f aca="false">AC474*(1+Y474)</f>
        <v>2.43350857101163</v>
      </c>
      <c r="AE474" s="23" t="n">
        <f aca="false">E474*Q474</f>
        <v>4292.6072162153</v>
      </c>
      <c r="AF474" s="23" t="n">
        <f aca="false">AE474*(1+S474)</f>
        <v>5011.80911072362</v>
      </c>
      <c r="AG474" s="23" t="n">
        <f aca="false">AF474*(1+U474)</f>
        <v>6003.9626227736</v>
      </c>
      <c r="AH474" s="23" t="n">
        <f aca="false">AG474*(1+W474)</f>
        <v>7271.64938243953</v>
      </c>
      <c r="AI474" s="23" t="n">
        <f aca="false">AH474*(1+Y474)</f>
        <v>9057.68917687013</v>
      </c>
      <c r="AJ474" s="25" t="n">
        <f aca="false">G474*Z474</f>
        <v>49723.7088691042</v>
      </c>
      <c r="AK474" s="25" t="n">
        <f aca="false">I474*AA474</f>
        <v>56034.3019771441</v>
      </c>
      <c r="AL474" s="25" t="n">
        <f aca="false">K474*AB474</f>
        <v>70759.4381387518</v>
      </c>
      <c r="AM474" s="25" t="n">
        <f aca="false">M474*AC474</f>
        <v>68654.1059480959</v>
      </c>
      <c r="AN474" s="25" t="n">
        <f aca="false">O474*AD474</f>
        <v>90982.3041820085</v>
      </c>
      <c r="AO474" s="25" t="n">
        <f aca="false">C474/Datos!$D$8</f>
        <v>13753.8374619285</v>
      </c>
      <c r="AP474" s="25" t="n">
        <f aca="false">AJ474-AO474</f>
        <v>35969.8714071757</v>
      </c>
      <c r="AQ474" s="25" t="n">
        <f aca="false">AK474-AO474</f>
        <v>42280.4645152156</v>
      </c>
      <c r="AR474" s="25" t="n">
        <f aca="false">AL474-AO474</f>
        <v>57005.6006768233</v>
      </c>
      <c r="AS474" s="25" t="n">
        <f aca="false">AM474-AO474</f>
        <v>54900.2684861674</v>
      </c>
      <c r="AT474" s="25" t="n">
        <f aca="false">AN474-AO474</f>
        <v>77228.46672008</v>
      </c>
      <c r="AU474" s="25" t="n">
        <f aca="false">AP474*Datos!$D$6</f>
        <v>17984.9357035879</v>
      </c>
      <c r="AV474" s="25" t="n">
        <f aca="false">AQ474*Datos!$D$6</f>
        <v>21140.2322576078</v>
      </c>
      <c r="AW474" s="25" t="n">
        <f aca="false">AR474*Datos!$D$6</f>
        <v>28502.8003384116</v>
      </c>
      <c r="AX474" s="25" t="n">
        <f aca="false">AS474*Datos!$D$6</f>
        <v>27450.1342430837</v>
      </c>
      <c r="AY474" s="25" t="n">
        <f aca="false">AT474*Datos!$D$6</f>
        <v>38614.23336004</v>
      </c>
      <c r="AZ474" s="25" t="n">
        <f aca="false">AJ474-AU474-AE474</f>
        <v>27446.165949301</v>
      </c>
      <c r="BA474" s="25" t="n">
        <f aca="false">AK474-AV474-AF474</f>
        <v>29882.2606088127</v>
      </c>
      <c r="BB474" s="25" t="n">
        <f aca="false">AL474-AW474-AG474</f>
        <v>36252.6751775665</v>
      </c>
      <c r="BC474" s="25" t="n">
        <f aca="false">AM474-AX474-AH474</f>
        <v>33932.3223225726</v>
      </c>
      <c r="BD474" s="25" t="n">
        <f aca="false">AN474-AY474-AI474</f>
        <v>43310.3816450984</v>
      </c>
      <c r="BE474" s="25" t="n">
        <f aca="false">AZ474/Z474</f>
        <v>23798.2524278328</v>
      </c>
      <c r="BF474" s="25" t="n">
        <f aca="false">BA474/AA474</f>
        <v>22192.3585729283</v>
      </c>
      <c r="BG474" s="25" t="n">
        <f aca="false">BB474/AB474</f>
        <v>22474.3227319588</v>
      </c>
      <c r="BH474" s="25" t="n">
        <f aca="false">BC474/AC474</f>
        <v>17368.6149218944</v>
      </c>
      <c r="BI474" s="25" t="n">
        <f aca="false">BD474/AD474</f>
        <v>17797.5052814767</v>
      </c>
      <c r="BJ474" s="25" t="n">
        <f aca="false">E474*AD474</f>
        <v>68148.2274189183</v>
      </c>
      <c r="BK474" s="25" t="n">
        <f aca="false">0.2*C474*AD474</f>
        <v>33470.0813479038</v>
      </c>
      <c r="BL474" s="25" t="n">
        <f aca="false">BJ474+BK474</f>
        <v>101618.308766822</v>
      </c>
      <c r="BM474" s="25" t="n">
        <f aca="false">BK474*Datos!$D$6</f>
        <v>16735.0406739519</v>
      </c>
      <c r="BN474" s="25" t="n">
        <f aca="false">BL474-BM474</f>
        <v>84883.2680928703</v>
      </c>
      <c r="BO474" s="25" t="n">
        <f aca="false">BN474/AD474</f>
        <v>34881.0228589347</v>
      </c>
      <c r="BP474" s="25" t="n">
        <f aca="false">-(C474+E474)</f>
        <v>-96773.2914376129</v>
      </c>
      <c r="BQ474" s="25" t="n">
        <f aca="false">BE474</f>
        <v>23798.2524278328</v>
      </c>
      <c r="BR474" s="25" t="n">
        <f aca="false">BF474</f>
        <v>22192.3585729283</v>
      </c>
      <c r="BS474" s="25" t="n">
        <f aca="false">BG474</f>
        <v>22474.3227319588</v>
      </c>
      <c r="BT474" s="25" t="n">
        <f aca="false">BH474</f>
        <v>17368.6149218944</v>
      </c>
      <c r="BU474" s="25" t="n">
        <f aca="false">BI474+BO474</f>
        <v>52678.5281404114</v>
      </c>
      <c r="BV474" s="27" t="n">
        <f aca="false">IFERROR(IRR(BP474:BU474,0.1),NA())*100</f>
        <v>11.6618217658802</v>
      </c>
    </row>
    <row r="475" customFormat="false" ht="15" hidden="false" customHeight="true" outlineLevel="0" collapsed="false">
      <c r="A475" s="23" t="n">
        <v>474</v>
      </c>
      <c r="B475" s="24" t="n">
        <f aca="true">RAND()</f>
        <v>0.803880062732879</v>
      </c>
      <c r="C475" s="25" t="n">
        <f aca="false">IF(B475&lt;=(Datos!$D$14-Datos!$C$14)/(Datos!$E$14-Datos!$C$14),Datos!$C$14+SQRT((Datos!$E$14-Datos!$C$14)*(Datos!$D$14-Datos!$C$14)*B475),Datos!$E$14-SQRT((Datos!$E$14-Datos!$C$14)*(Datos!$E$14-Datos!$D$14)*(1-B475)))</f>
        <v>84659.0767969934</v>
      </c>
      <c r="D475" s="24" t="n">
        <f aca="true">RAND()</f>
        <v>0.549692646892836</v>
      </c>
      <c r="E475" s="25" t="n">
        <f aca="false">IF(D475&lt;=(Datos!$D$15-Datos!$C$15)/(Datos!$E$15-Datos!$C$15),Datos!$C$15+SQRT((Datos!$E$15-Datos!$C$15)*(Datos!$D$15-Datos!$C$15)*D475),Datos!$E$15-SQRT((Datos!$E$15-Datos!$C$15)*(Datos!$E$15-Datos!$D$15)*(1-D475)))</f>
        <v>31781.3563791782</v>
      </c>
      <c r="F475" s="24" t="n">
        <f aca="true">RAND()</f>
        <v>0.63484028504932</v>
      </c>
      <c r="G475" s="25" t="n">
        <f aca="false">IF(F475&lt;=(Datos!$D$19-Datos!$C$19)/(Datos!$E$19-Datos!$C$19),Datos!$C$19+SQRT((Datos!$E$19-Datos!$C$19)*(Datos!$D$19-Datos!$C$19)*F475),Datos!$E$19-SQRT((Datos!$E$19-Datos!$C$19)*(Datos!$E$19-Datos!$D$19)*(1-F475)))</f>
        <v>39758.383204066</v>
      </c>
      <c r="H475" s="24" t="n">
        <f aca="true">RAND()</f>
        <v>0.650864312104751</v>
      </c>
      <c r="I475" s="25" t="n">
        <f aca="false">IF(H475&lt;=(Datos!$D$19-Datos!$C$19)/(Datos!$E$19-Datos!$C$19),Datos!$C$19+SQRT((Datos!$E$19-Datos!$C$19)*(Datos!$D$19-Datos!$C$19)*H475),Datos!$E$19-SQRT((Datos!$E$19-Datos!$C$19)*(Datos!$E$19-Datos!$D$19)*(1-H475)))</f>
        <v>39880.7715698579</v>
      </c>
      <c r="J475" s="24" t="n">
        <f aca="true">RAND()</f>
        <v>0.856017776392584</v>
      </c>
      <c r="K475" s="25" t="n">
        <f aca="false">IF(J475&lt;=(Datos!$D$19-Datos!$C$19)/(Datos!$E$19-Datos!$C$19),Datos!$C$19+SQRT((Datos!$E$19-Datos!$C$19)*(Datos!$D$19-Datos!$C$19)*J475),Datos!$E$19-SQRT((Datos!$E$19-Datos!$C$19)*(Datos!$E$19-Datos!$D$19)*(1-J475)))</f>
        <v>41713.8675056297</v>
      </c>
      <c r="L475" s="24" t="n">
        <f aca="true">RAND()</f>
        <v>0.0513725377007049</v>
      </c>
      <c r="M475" s="25" t="n">
        <f aca="false">IF(L475&lt;=(Datos!$D$19-Datos!$C$19)/(Datos!$E$19-Datos!$C$19),Datos!$C$19+SQRT((Datos!$E$19-Datos!$C$19)*(Datos!$D$19-Datos!$C$19)*L475),Datos!$E$19-SQRT((Datos!$E$19-Datos!$C$19)*(Datos!$E$19-Datos!$D$19)*(1-L475)))</f>
        <v>32775.9468033638</v>
      </c>
      <c r="N475" s="24" t="n">
        <f aca="true">RAND()</f>
        <v>0.503895647579254</v>
      </c>
      <c r="O475" s="25" t="n">
        <f aca="false">IF(N475&lt;=(Datos!$D$19-Datos!$C$19)/(Datos!$E$19-Datos!$C$19),Datos!$C$19+SQRT((Datos!$E$19-Datos!$C$19)*(Datos!$D$19-Datos!$C$19)*N475),Datos!$E$19-SQRT((Datos!$E$19-Datos!$C$19)*(Datos!$E$19-Datos!$D$19)*(1-N475)))</f>
        <v>38693.9258759716</v>
      </c>
      <c r="P475" s="24" t="n">
        <f aca="true">RAND()</f>
        <v>0.101334470053114</v>
      </c>
      <c r="Q475" s="26" t="n">
        <f aca="false">IF(P475&lt;=(Datos!$D$23-Datos!$C$23)/(Datos!$E$23-Datos!$C$23),Datos!$C$23+SQRT((Datos!$E$23-Datos!$C$23)*(Datos!$D$23-Datos!$C$23)*P475),Datos!$E$23-SQRT((Datos!$E$23-Datos!$C$23)*(Datos!$E$23-Datos!$D$23)*(1-P475)))</f>
        <v>0.133505630162847</v>
      </c>
      <c r="R475" s="24" t="n">
        <f aca="true">RAND()</f>
        <v>0.12452694530667</v>
      </c>
      <c r="S475" s="26" t="n">
        <f aca="false">IF(R475&lt;=(Datos!$D$24-Datos!$C$24)/(Datos!$E$24-Datos!$C$24),Datos!$C$24+SQRT((Datos!$E$24-Datos!$C$24)*(Datos!$D$24-Datos!$C$24)*R475),Datos!$E$24-SQRT((Datos!$E$24-Datos!$C$24)*(Datos!$E$24-Datos!$D$24)*(1-R475)))</f>
        <v>0.134971589813777</v>
      </c>
      <c r="T475" s="24" t="n">
        <f aca="true">RAND()</f>
        <v>0.915610730265468</v>
      </c>
      <c r="U475" s="26" t="n">
        <f aca="false">IF(T475&lt;=(Datos!$D$25-Datos!$C$25)/(Datos!$E$25-Datos!$C$25),Datos!$C$25+SQRT((Datos!$E$25-Datos!$C$25)*(Datos!$D$25-Datos!$C$25)*T475),Datos!$E$25-SQRT((Datos!$E$25-Datos!$C$25)*(Datos!$E$25-Datos!$D$25)*(1-T475)))</f>
        <v>0.204628274161413</v>
      </c>
      <c r="V475" s="24" t="n">
        <f aca="true">RAND()</f>
        <v>0.0783611722208195</v>
      </c>
      <c r="W475" s="26" t="n">
        <f aca="false">IF(V475&lt;=(Datos!$D$26-Datos!$C$26)/(Datos!$E$26-Datos!$C$26),Datos!$C$26+SQRT((Datos!$E$26-Datos!$C$26)*(Datos!$D$26-Datos!$C$26)*V475),Datos!$E$26-SQRT((Datos!$E$26-Datos!$C$26)*(Datos!$E$26-Datos!$D$26)*(1-V475)))</f>
        <v>0.190474046071559</v>
      </c>
      <c r="X475" s="24" t="n">
        <f aca="true">RAND()</f>
        <v>0.969343241858565</v>
      </c>
      <c r="Y475" s="26" t="n">
        <f aca="false">IF(X475&lt;=(Datos!$D$27-Datos!$C$27)/(Datos!$E$27-Datos!$C$27),Datos!$C$27+SQRT((Datos!$E$27-Datos!$C$27)*(Datos!$D$27-Datos!$C$27)*X475),Datos!$E$27-SQRT((Datos!$E$27-Datos!$C$27)*(Datos!$E$27-Datos!$D$27)*(1-X475)))</f>
        <v>0.267133512757409</v>
      </c>
      <c r="Z475" s="24" t="n">
        <f aca="false">(1+Q475)</f>
        <v>1.13350563016285</v>
      </c>
      <c r="AA475" s="24" t="n">
        <f aca="false">Z475*(1+S475)</f>
        <v>1.28649668712879</v>
      </c>
      <c r="AB475" s="24" t="n">
        <f aca="false">AA475*(1+U475)</f>
        <v>1.54975028393033</v>
      </c>
      <c r="AC475" s="24" t="n">
        <f aca="false">AB475*(1+W475)</f>
        <v>1.84493749091109</v>
      </c>
      <c r="AD475" s="24" t="n">
        <f aca="false">AC475*(1+Y475)</f>
        <v>2.33778212367601</v>
      </c>
      <c r="AE475" s="23" t="n">
        <f aca="false">E475*Q475</f>
        <v>4242.99001083221</v>
      </c>
      <c r="AF475" s="23" t="n">
        <f aca="false">AE475*(1+S475)</f>
        <v>4815.67311815821</v>
      </c>
      <c r="AG475" s="23" t="n">
        <f aca="false">AF475*(1+U475)</f>
        <v>5801.09599725243</v>
      </c>
      <c r="AH475" s="23" t="n">
        <f aca="false">AG475*(1+W475)</f>
        <v>6906.05422349863</v>
      </c>
      <c r="AI475" s="23" t="n">
        <f aca="false">AH475*(1+Y475)</f>
        <v>8750.89274751496</v>
      </c>
      <c r="AJ475" s="25" t="n">
        <f aca="false">G475*Z475</f>
        <v>45066.3512079808</v>
      </c>
      <c r="AK475" s="25" t="n">
        <f aca="false">I475*AA475</f>
        <v>51306.4805047624</v>
      </c>
      <c r="AL475" s="25" t="n">
        <f aca="false">K475*AB475</f>
        <v>64646.078010682</v>
      </c>
      <c r="AM475" s="25" t="n">
        <f aca="false">M475*AC475</f>
        <v>60469.5730576335</v>
      </c>
      <c r="AN475" s="25" t="n">
        <f aca="false">O475*AD475</f>
        <v>90457.9682076911</v>
      </c>
      <c r="AO475" s="25" t="n">
        <f aca="false">C475/Datos!$D$8</f>
        <v>16931.8153593987</v>
      </c>
      <c r="AP475" s="25" t="n">
        <f aca="false">AJ475-AO475</f>
        <v>28134.5358485821</v>
      </c>
      <c r="AQ475" s="25" t="n">
        <f aca="false">AK475-AO475</f>
        <v>34374.6651453637</v>
      </c>
      <c r="AR475" s="25" t="n">
        <f aca="false">AL475-AO475</f>
        <v>47714.2626512833</v>
      </c>
      <c r="AS475" s="25" t="n">
        <f aca="false">AM475-AO475</f>
        <v>43537.7576982348</v>
      </c>
      <c r="AT475" s="25" t="n">
        <f aca="false">AN475-AO475</f>
        <v>73526.1528482924</v>
      </c>
      <c r="AU475" s="25" t="n">
        <f aca="false">AP475*Datos!$D$6</f>
        <v>14067.2679242911</v>
      </c>
      <c r="AV475" s="25" t="n">
        <f aca="false">AQ475*Datos!$D$6</f>
        <v>17187.3325726819</v>
      </c>
      <c r="AW475" s="25" t="n">
        <f aca="false">AR475*Datos!$D$6</f>
        <v>23857.1313256417</v>
      </c>
      <c r="AX475" s="25" t="n">
        <f aca="false">AS475*Datos!$D$6</f>
        <v>21768.8788491174</v>
      </c>
      <c r="AY475" s="25" t="n">
        <f aca="false">AT475*Datos!$D$6</f>
        <v>36763.0764241462</v>
      </c>
      <c r="AZ475" s="25" t="n">
        <f aca="false">AJ475-AU475-AE475</f>
        <v>26756.0932728575</v>
      </c>
      <c r="BA475" s="25" t="n">
        <f aca="false">AK475-AV475-AF475</f>
        <v>29303.4748139223</v>
      </c>
      <c r="BB475" s="25" t="n">
        <f aca="false">AL475-AW475-AG475</f>
        <v>34987.8506877879</v>
      </c>
      <c r="BC475" s="25" t="n">
        <f aca="false">AM475-AX475-AH475</f>
        <v>31794.6399850175</v>
      </c>
      <c r="BD475" s="25" t="n">
        <f aca="false">AN475-AY475-AI475</f>
        <v>44943.9990360299</v>
      </c>
      <c r="BE475" s="25" t="n">
        <f aca="false">AZ475/Z475</f>
        <v>23604.72904666</v>
      </c>
      <c r="BF475" s="25" t="n">
        <f aca="false">BA475/AA475</f>
        <v>22777.7304886201</v>
      </c>
      <c r="BG475" s="25" t="n">
        <f aca="false">BB475/AB475</f>
        <v>22576.4441217297</v>
      </c>
      <c r="BH475" s="25" t="n">
        <f aca="false">BC475/AC475</f>
        <v>17233.4510744406</v>
      </c>
      <c r="BI475" s="25" t="n">
        <f aca="false">BD475/AD475</f>
        <v>19225.0589055572</v>
      </c>
      <c r="BJ475" s="25" t="n">
        <f aca="false">E475*AD475</f>
        <v>74297.8868094195</v>
      </c>
      <c r="BK475" s="25" t="n">
        <f aca="false">0.2*C475*AD475</f>
        <v>39582.8952685852</v>
      </c>
      <c r="BL475" s="25" t="n">
        <f aca="false">BJ475+BK475</f>
        <v>113880.782078005</v>
      </c>
      <c r="BM475" s="25" t="n">
        <f aca="false">BK475*Datos!$D$6</f>
        <v>19791.4476342926</v>
      </c>
      <c r="BN475" s="25" t="n">
        <f aca="false">BL475-BM475</f>
        <v>94089.3344437121</v>
      </c>
      <c r="BO475" s="25" t="n">
        <f aca="false">BN475/AD475</f>
        <v>40247.2640588776</v>
      </c>
      <c r="BP475" s="25" t="n">
        <f aca="false">-(C475+E475)</f>
        <v>-116440.433176172</v>
      </c>
      <c r="BQ475" s="25" t="n">
        <f aca="false">BE475</f>
        <v>23604.72904666</v>
      </c>
      <c r="BR475" s="25" t="n">
        <f aca="false">BF475</f>
        <v>22777.7304886201</v>
      </c>
      <c r="BS475" s="25" t="n">
        <f aca="false">BG475</f>
        <v>22576.4441217297</v>
      </c>
      <c r="BT475" s="25" t="n">
        <f aca="false">BH475</f>
        <v>17233.4510744406</v>
      </c>
      <c r="BU475" s="25" t="n">
        <f aca="false">BI475+BO475</f>
        <v>59472.3229644347</v>
      </c>
      <c r="BV475" s="27" t="n">
        <f aca="false">IFERROR(IRR(BP475:BU475,0.1),NA())*100</f>
        <v>6.85874730702118</v>
      </c>
    </row>
    <row r="476" customFormat="false" ht="15" hidden="false" customHeight="true" outlineLevel="0" collapsed="false">
      <c r="A476" s="23" t="n">
        <v>475</v>
      </c>
      <c r="B476" s="24" t="n">
        <f aca="true">RAND()</f>
        <v>0.0166768458393722</v>
      </c>
      <c r="C476" s="25" t="n">
        <f aca="false">IF(B476&lt;=(Datos!$D$14-Datos!$C$14)/(Datos!$E$14-Datos!$C$14),Datos!$C$14+SQRT((Datos!$E$14-Datos!$C$14)*(Datos!$D$14-Datos!$C$14)*B476),Datos!$E$14-SQRT((Datos!$E$14-Datos!$C$14)*(Datos!$E$14-Datos!$D$14)*(1-B476)))</f>
        <v>62582.7772524453</v>
      </c>
      <c r="D476" s="24" t="n">
        <f aca="true">RAND()</f>
        <v>0.611667729833236</v>
      </c>
      <c r="E476" s="25" t="n">
        <f aca="false">IF(D476&lt;=(Datos!$D$15-Datos!$C$15)/(Datos!$E$15-Datos!$C$15),Datos!$C$15+SQRT((Datos!$E$15-Datos!$C$15)*(Datos!$D$15-Datos!$C$15)*D476),Datos!$E$15-SQRT((Datos!$E$15-Datos!$C$15)*(Datos!$E$15-Datos!$D$15)*(1-D476)))</f>
        <v>32367.8416863239</v>
      </c>
      <c r="F476" s="24" t="n">
        <f aca="true">RAND()</f>
        <v>0.435194559616517</v>
      </c>
      <c r="G476" s="25" t="n">
        <f aca="false">IF(F476&lt;=(Datos!$D$19-Datos!$C$19)/(Datos!$E$19-Datos!$C$19),Datos!$C$19+SQRT((Datos!$E$19-Datos!$C$19)*(Datos!$D$19-Datos!$C$19)*F476),Datos!$E$19-SQRT((Datos!$E$19-Datos!$C$19)*(Datos!$E$19-Datos!$D$19)*(1-F476)))</f>
        <v>38079.5534494474</v>
      </c>
      <c r="H476" s="24" t="n">
        <f aca="true">RAND()</f>
        <v>0.858357585403773</v>
      </c>
      <c r="I476" s="25" t="n">
        <f aca="false">IF(H476&lt;=(Datos!$D$19-Datos!$C$19)/(Datos!$E$19-Datos!$C$19),Datos!$C$19+SQRT((Datos!$E$19-Datos!$C$19)*(Datos!$D$19-Datos!$C$19)*H476),Datos!$E$19-SQRT((Datos!$E$19-Datos!$C$19)*(Datos!$E$19-Datos!$D$19)*(1-H476)))</f>
        <v>41740.6778166746</v>
      </c>
      <c r="J476" s="24" t="n">
        <f aca="true">RAND()</f>
        <v>0.790851938839584</v>
      </c>
      <c r="K476" s="25" t="n">
        <f aca="false">IF(J476&lt;=(Datos!$D$19-Datos!$C$19)/(Datos!$E$19-Datos!$C$19),Datos!$C$19+SQRT((Datos!$E$19-Datos!$C$19)*(Datos!$D$19-Datos!$C$19)*J476),Datos!$E$19-SQRT((Datos!$E$19-Datos!$C$19)*(Datos!$E$19-Datos!$D$19)*(1-J476)))</f>
        <v>41039.4312798499</v>
      </c>
      <c r="L476" s="24" t="n">
        <f aca="true">RAND()</f>
        <v>0.730343794021356</v>
      </c>
      <c r="M476" s="25" t="n">
        <f aca="false">IF(L476&lt;=(Datos!$D$19-Datos!$C$19)/(Datos!$E$19-Datos!$C$19),Datos!$C$19+SQRT((Datos!$E$19-Datos!$C$19)*(Datos!$D$19-Datos!$C$19)*L476),Datos!$E$19-SQRT((Datos!$E$19-Datos!$C$19)*(Datos!$E$19-Datos!$D$19)*(1-L476)))</f>
        <v>40502.8658627523</v>
      </c>
      <c r="N476" s="24" t="n">
        <f aca="true">RAND()</f>
        <v>0.518578825856152</v>
      </c>
      <c r="O476" s="25" t="n">
        <f aca="false">IF(N476&lt;=(Datos!$D$19-Datos!$C$19)/(Datos!$E$19-Datos!$C$19),Datos!$C$19+SQRT((Datos!$E$19-Datos!$C$19)*(Datos!$D$19-Datos!$C$19)*N476),Datos!$E$19-SQRT((Datos!$E$19-Datos!$C$19)*(Datos!$E$19-Datos!$D$19)*(1-N476)))</f>
        <v>38819.6838876698</v>
      </c>
      <c r="P476" s="24" t="n">
        <f aca="true">RAND()</f>
        <v>0.732149502639259</v>
      </c>
      <c r="Q476" s="26" t="n">
        <f aca="false">IF(P476&lt;=(Datos!$D$23-Datos!$C$23)/(Datos!$E$23-Datos!$C$23),Datos!$C$23+SQRT((Datos!$E$23-Datos!$C$23)*(Datos!$D$23-Datos!$C$23)*P476),Datos!$E$23-SQRT((Datos!$E$23-Datos!$C$23)*(Datos!$E$23-Datos!$D$23)*(1-P476)))</f>
        <v>0.158042520744645</v>
      </c>
      <c r="R476" s="24" t="n">
        <f aca="true">RAND()</f>
        <v>0.0199121378537522</v>
      </c>
      <c r="S476" s="26" t="n">
        <f aca="false">IF(R476&lt;=(Datos!$D$24-Datos!$C$24)/(Datos!$E$24-Datos!$C$24),Datos!$C$24+SQRT((Datos!$E$24-Datos!$C$24)*(Datos!$D$24-Datos!$C$24)*R476),Datos!$E$24-SQRT((Datos!$E$24-Datos!$C$24)*(Datos!$E$24-Datos!$D$24)*(1-R476)))</f>
        <v>0.125986806171637</v>
      </c>
      <c r="T476" s="24" t="n">
        <f aca="true">RAND()</f>
        <v>0.732711908833772</v>
      </c>
      <c r="U476" s="26" t="n">
        <f aca="false">IF(T476&lt;=(Datos!$D$25-Datos!$C$25)/(Datos!$E$25-Datos!$C$25),Datos!$C$25+SQRT((Datos!$E$25-Datos!$C$25)*(Datos!$D$25-Datos!$C$25)*T476),Datos!$E$25-SQRT((Datos!$E$25-Datos!$C$25)*(Datos!$E$25-Datos!$D$25)*(1-T476)))</f>
        <v>0.192642977953267</v>
      </c>
      <c r="V476" s="24" t="n">
        <f aca="true">RAND()</f>
        <v>0.0203388354106174</v>
      </c>
      <c r="W476" s="26" t="n">
        <f aca="false">IF(V476&lt;=(Datos!$D$26-Datos!$C$26)/(Datos!$E$26-Datos!$C$26),Datos!$C$26+SQRT((Datos!$E$26-Datos!$C$26)*(Datos!$D$26-Datos!$C$26)*V476),Datos!$E$26-SQRT((Datos!$E$26-Datos!$C$26)*(Datos!$E$26-Datos!$D$26)*(1-V476)))</f>
        <v>0.185336138076818</v>
      </c>
      <c r="X476" s="24" t="n">
        <f aca="true">RAND()</f>
        <v>0.861756180040132</v>
      </c>
      <c r="Y476" s="26" t="n">
        <f aca="false">IF(X476&lt;=(Datos!$D$27-Datos!$C$27)/(Datos!$E$27-Datos!$C$27),Datos!$C$27+SQRT((Datos!$E$27-Datos!$C$27)*(Datos!$D$27-Datos!$C$27)*X476),Datos!$E$27-SQRT((Datos!$E$27-Datos!$C$27)*(Datos!$E$27-Datos!$D$27)*(1-X476)))</f>
        <v>0.252677543525823</v>
      </c>
      <c r="Z476" s="24" t="n">
        <f aca="false">(1+Q476)</f>
        <v>1.15804252074465</v>
      </c>
      <c r="AA476" s="24" t="n">
        <f aca="false">Z476*(1+S476)</f>
        <v>1.30394059934422</v>
      </c>
      <c r="AB476" s="24" t="n">
        <f aca="false">AA476*(1+U476)</f>
        <v>1.55513559947605</v>
      </c>
      <c r="AC476" s="24" t="n">
        <f aca="false">AB476*(1+W476)</f>
        <v>1.84335842566872</v>
      </c>
      <c r="AD476" s="24" t="n">
        <f aca="false">AC476*(1+Y476)</f>
        <v>2.30913370450432</v>
      </c>
      <c r="AE476" s="23" t="n">
        <f aca="false">E476*Q476</f>
        <v>5115.49529117024</v>
      </c>
      <c r="AF476" s="23" t="n">
        <f aca="false">AE476*(1+S476)</f>
        <v>5759.98020489083</v>
      </c>
      <c r="AG476" s="23" t="n">
        <f aca="false">AF476*(1+U476)</f>
        <v>6869.59994451287</v>
      </c>
      <c r="AH476" s="23" t="n">
        <f aca="false">AG476*(1+W476)</f>
        <v>8142.78506836161</v>
      </c>
      <c r="AI476" s="23" t="n">
        <f aca="false">AH476*(1+Y476)</f>
        <v>10200.283996894</v>
      </c>
      <c r="AJ476" s="25" t="n">
        <f aca="false">G476*Z476</f>
        <v>44097.7420654285</v>
      </c>
      <c r="AK476" s="25" t="n">
        <f aca="false">I476*AA476</f>
        <v>54427.3644493085</v>
      </c>
      <c r="AL476" s="25" t="n">
        <f aca="false">K476*AB476</f>
        <v>63821.8805655457</v>
      </c>
      <c r="AM476" s="25" t="n">
        <f aca="false">M476*AC476</f>
        <v>74661.2990518345</v>
      </c>
      <c r="AN476" s="25" t="n">
        <f aca="false">O476*AD476</f>
        <v>89639.8404632218</v>
      </c>
      <c r="AO476" s="25" t="n">
        <f aca="false">C476/Datos!$D$8</f>
        <v>12516.5554504891</v>
      </c>
      <c r="AP476" s="25" t="n">
        <f aca="false">AJ476-AO476</f>
        <v>31581.1866149395</v>
      </c>
      <c r="AQ476" s="25" t="n">
        <f aca="false">AK476-AO476</f>
        <v>41910.8089988194</v>
      </c>
      <c r="AR476" s="25" t="n">
        <f aca="false">AL476-AO476</f>
        <v>51305.3251150566</v>
      </c>
      <c r="AS476" s="25" t="n">
        <f aca="false">AM476-AO476</f>
        <v>62144.7436013455</v>
      </c>
      <c r="AT476" s="25" t="n">
        <f aca="false">AN476-AO476</f>
        <v>77123.2850127327</v>
      </c>
      <c r="AU476" s="25" t="n">
        <f aca="false">AP476*Datos!$D$6</f>
        <v>15790.5933074697</v>
      </c>
      <c r="AV476" s="25" t="n">
        <f aca="false">AQ476*Datos!$D$6</f>
        <v>20955.4044994097</v>
      </c>
      <c r="AW476" s="25" t="n">
        <f aca="false">AR476*Datos!$D$6</f>
        <v>25652.6625575283</v>
      </c>
      <c r="AX476" s="25" t="n">
        <f aca="false">AS476*Datos!$D$6</f>
        <v>31072.3718006727</v>
      </c>
      <c r="AY476" s="25" t="n">
        <f aca="false">AT476*Datos!$D$6</f>
        <v>38561.6425063664</v>
      </c>
      <c r="AZ476" s="25" t="n">
        <f aca="false">AJ476-AU476-AE476</f>
        <v>23191.6534667886</v>
      </c>
      <c r="BA476" s="25" t="n">
        <f aca="false">AK476-AV476-AF476</f>
        <v>27711.9797450079</v>
      </c>
      <c r="BB476" s="25" t="n">
        <f aca="false">AL476-AW476-AG476</f>
        <v>31299.6180635045</v>
      </c>
      <c r="BC476" s="25" t="n">
        <f aca="false">AM476-AX476-AH476</f>
        <v>35446.1421828002</v>
      </c>
      <c r="BD476" s="25" t="n">
        <f aca="false">AN476-AY476-AI476</f>
        <v>40877.9139599615</v>
      </c>
      <c r="BE476" s="25" t="n">
        <f aca="false">AZ476/Z476</f>
        <v>20026.5992408257</v>
      </c>
      <c r="BF476" s="25" t="n">
        <f aca="false">BA476/AA476</f>
        <v>21252.4863164357</v>
      </c>
      <c r="BG476" s="25" t="n">
        <f aca="false">BB476/AB476</f>
        <v>20126.6166590552</v>
      </c>
      <c r="BH476" s="25" t="n">
        <f aca="false">BC476/AC476</f>
        <v>19229.1101335549</v>
      </c>
      <c r="BI476" s="25" t="n">
        <f aca="false">BD476/AD476</f>
        <v>17702.7055125577</v>
      </c>
      <c r="BJ476" s="25" t="n">
        <f aca="false">E476*AD476</f>
        <v>74741.6741799506</v>
      </c>
      <c r="BK476" s="25" t="n">
        <f aca="false">0.2*C476*AD476</f>
        <v>28902.4000550216</v>
      </c>
      <c r="BL476" s="25" t="n">
        <f aca="false">BJ476+BK476</f>
        <v>103644.074234972</v>
      </c>
      <c r="BM476" s="25" t="n">
        <f aca="false">BK476*Datos!$D$6</f>
        <v>14451.2000275108</v>
      </c>
      <c r="BN476" s="25" t="n">
        <f aca="false">BL476-BM476</f>
        <v>89192.8742074614</v>
      </c>
      <c r="BO476" s="25" t="n">
        <f aca="false">BN476/AD476</f>
        <v>38626.1194115685</v>
      </c>
      <c r="BP476" s="25" t="n">
        <f aca="false">-(C476+E476)</f>
        <v>-94950.6189387692</v>
      </c>
      <c r="BQ476" s="25" t="n">
        <f aca="false">BE476</f>
        <v>20026.5992408257</v>
      </c>
      <c r="BR476" s="25" t="n">
        <f aca="false">BF476</f>
        <v>21252.4863164357</v>
      </c>
      <c r="BS476" s="25" t="n">
        <f aca="false">BG476</f>
        <v>20126.6166590552</v>
      </c>
      <c r="BT476" s="25" t="n">
        <f aca="false">BH476</f>
        <v>19229.1101335549</v>
      </c>
      <c r="BU476" s="25" t="n">
        <f aca="false">BI476+BO476</f>
        <v>56328.8249241262</v>
      </c>
      <c r="BV476" s="27" t="n">
        <f aca="false">IFERROR(IRR(BP476:BU476,0.1),NA())*100</f>
        <v>11.4103501906767</v>
      </c>
    </row>
    <row r="477" customFormat="false" ht="15" hidden="false" customHeight="true" outlineLevel="0" collapsed="false">
      <c r="A477" s="23" t="n">
        <v>476</v>
      </c>
      <c r="B477" s="24" t="n">
        <f aca="true">RAND()</f>
        <v>0.948768863750372</v>
      </c>
      <c r="C477" s="25" t="n">
        <f aca="false">IF(B477&lt;=(Datos!$D$14-Datos!$C$14)/(Datos!$E$14-Datos!$C$14),Datos!$C$14+SQRT((Datos!$E$14-Datos!$C$14)*(Datos!$D$14-Datos!$C$14)*B477),Datos!$E$14-SQRT((Datos!$E$14-Datos!$C$14)*(Datos!$E$14-Datos!$D$14)*(1-B477)))</f>
        <v>92159.2498127058</v>
      </c>
      <c r="D477" s="24" t="n">
        <f aca="true">RAND()</f>
        <v>0.111556219842648</v>
      </c>
      <c r="E477" s="25" t="n">
        <f aca="false">IF(D477&lt;=(Datos!$D$15-Datos!$C$15)/(Datos!$E$15-Datos!$C$15),Datos!$C$15+SQRT((Datos!$E$15-Datos!$C$15)*(Datos!$D$15-Datos!$C$15)*D477),Datos!$E$15-SQRT((Datos!$E$15-Datos!$C$15)*(Datos!$E$15-Datos!$D$15)*(1-D477)))</f>
        <v>27892.5276987781</v>
      </c>
      <c r="F477" s="24" t="n">
        <f aca="true">RAND()</f>
        <v>0.522770900409072</v>
      </c>
      <c r="G477" s="25" t="n">
        <f aca="false">IF(F477&lt;=(Datos!$D$19-Datos!$C$19)/(Datos!$E$19-Datos!$C$19),Datos!$C$19+SQRT((Datos!$E$19-Datos!$C$19)*(Datos!$D$19-Datos!$C$19)*F477),Datos!$E$19-SQRT((Datos!$E$19-Datos!$C$19)*(Datos!$E$19-Datos!$D$19)*(1-F477)))</f>
        <v>38855.2603045512</v>
      </c>
      <c r="H477" s="24" t="n">
        <f aca="true">RAND()</f>
        <v>0.802782957093725</v>
      </c>
      <c r="I477" s="25" t="n">
        <f aca="false">IF(H477&lt;=(Datos!$D$19-Datos!$C$19)/(Datos!$E$19-Datos!$C$19),Datos!$C$19+SQRT((Datos!$E$19-Datos!$C$19)*(Datos!$D$19-Datos!$C$19)*H477),Datos!$E$19-SQRT((Datos!$E$19-Datos!$C$19)*(Datos!$E$19-Datos!$D$19)*(1-H477)))</f>
        <v>41154.0569143615</v>
      </c>
      <c r="J477" s="24" t="n">
        <f aca="true">RAND()</f>
        <v>0.0172254324333247</v>
      </c>
      <c r="K477" s="25" t="n">
        <f aca="false">IF(J477&lt;=(Datos!$D$19-Datos!$C$19)/(Datos!$E$19-Datos!$C$19),Datos!$C$19+SQRT((Datos!$E$19-Datos!$C$19)*(Datos!$D$19-Datos!$C$19)*J477),Datos!$E$19-SQRT((Datos!$E$19-Datos!$C$19)*(Datos!$E$19-Datos!$D$19)*(1-J477)))</f>
        <v>31607.4249173752</v>
      </c>
      <c r="L477" s="24" t="n">
        <f aca="true">RAND()</f>
        <v>0.310343016508701</v>
      </c>
      <c r="M477" s="25" t="n">
        <f aca="false">IF(L477&lt;=(Datos!$D$19-Datos!$C$19)/(Datos!$E$19-Datos!$C$19),Datos!$C$19+SQRT((Datos!$E$19-Datos!$C$19)*(Datos!$D$19-Datos!$C$19)*L477),Datos!$E$19-SQRT((Datos!$E$19-Datos!$C$19)*(Datos!$E$19-Datos!$D$19)*(1-L477)))</f>
        <v>36822.8624840535</v>
      </c>
      <c r="N477" s="24" t="n">
        <f aca="true">RAND()</f>
        <v>0.316914906603764</v>
      </c>
      <c r="O477" s="25" t="n">
        <f aca="false">IF(N477&lt;=(Datos!$D$19-Datos!$C$19)/(Datos!$E$19-Datos!$C$19),Datos!$C$19+SQRT((Datos!$E$19-Datos!$C$19)*(Datos!$D$19-Datos!$C$19)*N477),Datos!$E$19-SQRT((Datos!$E$19-Datos!$C$19)*(Datos!$E$19-Datos!$D$19)*(1-N477)))</f>
        <v>36894.7252295189</v>
      </c>
      <c r="P477" s="24" t="n">
        <f aca="true">RAND()</f>
        <v>0.245685819206789</v>
      </c>
      <c r="Q477" s="26" t="n">
        <f aca="false">IF(P477&lt;=(Datos!$D$23-Datos!$C$23)/(Datos!$E$23-Datos!$C$23),Datos!$C$23+SQRT((Datos!$E$23-Datos!$C$23)*(Datos!$D$23-Datos!$C$23)*P477),Datos!$E$23-SQRT((Datos!$E$23-Datos!$C$23)*(Datos!$E$23-Datos!$D$23)*(1-P477)))</f>
        <v>0.141029371711305</v>
      </c>
      <c r="R477" s="24" t="n">
        <f aca="true">RAND()</f>
        <v>0.147656598337196</v>
      </c>
      <c r="S477" s="26" t="n">
        <f aca="false">IF(R477&lt;=(Datos!$D$24-Datos!$C$24)/(Datos!$E$24-Datos!$C$24),Datos!$C$24+SQRT((Datos!$E$24-Datos!$C$24)*(Datos!$D$24-Datos!$C$24)*R477),Datos!$E$24-SQRT((Datos!$E$24-Datos!$C$24)*(Datos!$E$24-Datos!$D$24)*(1-R477)))</f>
        <v>0.136302818069492</v>
      </c>
      <c r="T477" s="24" t="n">
        <f aca="true">RAND()</f>
        <v>0.950066035741936</v>
      </c>
      <c r="U477" s="26" t="n">
        <f aca="false">IF(T477&lt;=(Datos!$D$25-Datos!$C$25)/(Datos!$E$25-Datos!$C$25),Datos!$C$25+SQRT((Datos!$E$25-Datos!$C$25)*(Datos!$D$25-Datos!$C$25)*T477),Datos!$E$25-SQRT((Datos!$E$25-Datos!$C$25)*(Datos!$E$25-Datos!$D$25)*(1-T477)))</f>
        <v>0.208175656469699</v>
      </c>
      <c r="V477" s="24" t="n">
        <f aca="true">RAND()</f>
        <v>0.605117089100846</v>
      </c>
      <c r="W477" s="26" t="n">
        <f aca="false">IF(V477&lt;=(Datos!$D$26-Datos!$C$26)/(Datos!$E$26-Datos!$C$26),Datos!$C$26+SQRT((Datos!$E$26-Datos!$C$26)*(Datos!$D$26-Datos!$C$26)*V477),Datos!$E$26-SQRT((Datos!$E$26-Datos!$C$26)*(Datos!$E$26-Datos!$D$26)*(1-V477)))</f>
        <v>0.21282352641593</v>
      </c>
      <c r="X477" s="24" t="n">
        <f aca="true">RAND()</f>
        <v>0.715573525637069</v>
      </c>
      <c r="Y477" s="26" t="n">
        <f aca="false">IF(X477&lt;=(Datos!$D$27-Datos!$C$27)/(Datos!$E$27-Datos!$C$27),Datos!$C$27+SQRT((Datos!$E$27-Datos!$C$27)*(Datos!$D$27-Datos!$C$27)*X477),Datos!$E$27-SQRT((Datos!$E$27-Datos!$C$27)*(Datos!$E$27-Datos!$D$27)*(1-X477)))</f>
        <v>0.240809402128064</v>
      </c>
      <c r="Z477" s="24" t="n">
        <f aca="false">(1+Q477)</f>
        <v>1.1410293717113</v>
      </c>
      <c r="AA477" s="24" t="n">
        <f aca="false">Z477*(1+S477)</f>
        <v>1.29655489057562</v>
      </c>
      <c r="AB477" s="24" t="n">
        <f aca="false">AA477*(1+U477)</f>
        <v>1.56646605607019</v>
      </c>
      <c r="AC477" s="24" t="n">
        <f aca="false">AB477*(1+W477)</f>
        <v>1.89984688613391</v>
      </c>
      <c r="AD477" s="24" t="n">
        <f aca="false">AC477*(1+Y477)</f>
        <v>2.35734787891868</v>
      </c>
      <c r="AE477" s="23" t="n">
        <f aca="false">E477*Q477</f>
        <v>3933.66565679884</v>
      </c>
      <c r="AF477" s="23" t="n">
        <f aca="false">AE477*(1+S477)</f>
        <v>4469.8353711637</v>
      </c>
      <c r="AG477" s="23" t="n">
        <f aca="false">AF477*(1+U477)</f>
        <v>5400.34628386718</v>
      </c>
      <c r="AH477" s="23" t="n">
        <f aca="false">AG477*(1+W477)</f>
        <v>6549.66702386696</v>
      </c>
      <c r="AI477" s="23" t="n">
        <f aca="false">AH477*(1+Y477)</f>
        <v>8126.88842402225</v>
      </c>
      <c r="AJ477" s="25" t="n">
        <f aca="false">G477*Z477</f>
        <v>44334.9932529813</v>
      </c>
      <c r="AK477" s="25" t="n">
        <f aca="false">I477*AA477</f>
        <v>53358.4937593427</v>
      </c>
      <c r="AL477" s="25" t="n">
        <f aca="false">K477*AB477</f>
        <v>49511.9582528555</v>
      </c>
      <c r="AM477" s="25" t="n">
        <f aca="false">M477*AC477</f>
        <v>69957.8006288662</v>
      </c>
      <c r="AN477" s="25" t="n">
        <f aca="false">O477*AD477</f>
        <v>86973.7022630938</v>
      </c>
      <c r="AO477" s="25" t="n">
        <f aca="false">C477/Datos!$D$8</f>
        <v>18431.8499625412</v>
      </c>
      <c r="AP477" s="25" t="n">
        <f aca="false">AJ477-AO477</f>
        <v>25903.1432904401</v>
      </c>
      <c r="AQ477" s="25" t="n">
        <f aca="false">AK477-AO477</f>
        <v>34926.6437968015</v>
      </c>
      <c r="AR477" s="25" t="n">
        <f aca="false">AL477-AO477</f>
        <v>31080.1082903144</v>
      </c>
      <c r="AS477" s="25" t="n">
        <f aca="false">AM477-AO477</f>
        <v>51525.950666325</v>
      </c>
      <c r="AT477" s="25" t="n">
        <f aca="false">AN477-AO477</f>
        <v>68541.8523005527</v>
      </c>
      <c r="AU477" s="25" t="n">
        <f aca="false">AP477*Datos!$D$6</f>
        <v>12951.5716452201</v>
      </c>
      <c r="AV477" s="25" t="n">
        <f aca="false">AQ477*Datos!$D$6</f>
        <v>17463.3218984008</v>
      </c>
      <c r="AW477" s="25" t="n">
        <f aca="false">AR477*Datos!$D$6</f>
        <v>15540.0541451572</v>
      </c>
      <c r="AX477" s="25" t="n">
        <f aca="false">AS477*Datos!$D$6</f>
        <v>25762.9753331625</v>
      </c>
      <c r="AY477" s="25" t="n">
        <f aca="false">AT477*Datos!$D$6</f>
        <v>34270.9261502763</v>
      </c>
      <c r="AZ477" s="25" t="n">
        <f aca="false">AJ477-AU477-AE477</f>
        <v>27449.7559509624</v>
      </c>
      <c r="BA477" s="25" t="n">
        <f aca="false">AK477-AV477-AF477</f>
        <v>31425.3364897782</v>
      </c>
      <c r="BB477" s="25" t="n">
        <f aca="false">AL477-AW477-AG477</f>
        <v>28571.5578238312</v>
      </c>
      <c r="BC477" s="25" t="n">
        <f aca="false">AM477-AX477-AH477</f>
        <v>37645.1582718367</v>
      </c>
      <c r="BD477" s="25" t="n">
        <f aca="false">AN477-AY477-AI477</f>
        <v>44575.8876887952</v>
      </c>
      <c r="BE477" s="25" t="n">
        <f aca="false">AZ477/Z477</f>
        <v>24057.0108285587</v>
      </c>
      <c r="BF477" s="25" t="n">
        <f aca="false">BA477/AA477</f>
        <v>24237.5673549977</v>
      </c>
      <c r="BG477" s="25" t="n">
        <f aca="false">BB477/AB477</f>
        <v>18239.5001239343</v>
      </c>
      <c r="BH477" s="25" t="n">
        <f aca="false">BC477/AC477</f>
        <v>19814.8379990993</v>
      </c>
      <c r="BI477" s="25" t="n">
        <f aca="false">BD477/AD477</f>
        <v>18909.3379417731</v>
      </c>
      <c r="BJ477" s="25" t="n">
        <f aca="false">E477*AD477</f>
        <v>65752.391008395</v>
      </c>
      <c r="BK477" s="25" t="n">
        <f aca="false">0.2*C477*AD477</f>
        <v>43450.2824137437</v>
      </c>
      <c r="BL477" s="25" t="n">
        <f aca="false">BJ477+BK477</f>
        <v>109202.673422139</v>
      </c>
      <c r="BM477" s="25" t="n">
        <f aca="false">BK477*Datos!$D$6</f>
        <v>21725.1412068719</v>
      </c>
      <c r="BN477" s="25" t="n">
        <f aca="false">BL477-BM477</f>
        <v>87477.5322152669</v>
      </c>
      <c r="BO477" s="25" t="n">
        <f aca="false">BN477/AD477</f>
        <v>37108.4526800487</v>
      </c>
      <c r="BP477" s="25" t="n">
        <f aca="false">-(C477+E477)</f>
        <v>-120051.777511484</v>
      </c>
      <c r="BQ477" s="25" t="n">
        <f aca="false">BE477</f>
        <v>24057.0108285587</v>
      </c>
      <c r="BR477" s="25" t="n">
        <f aca="false">BF477</f>
        <v>24237.5673549977</v>
      </c>
      <c r="BS477" s="25" t="n">
        <f aca="false">BG477</f>
        <v>18239.5001239343</v>
      </c>
      <c r="BT477" s="25" t="n">
        <f aca="false">BH477</f>
        <v>19814.8379990993</v>
      </c>
      <c r="BU477" s="25" t="n">
        <f aca="false">BI477+BO477</f>
        <v>56017.7906218218</v>
      </c>
      <c r="BV477" s="27" t="n">
        <f aca="false">IFERROR(IRR(BP477:BU477,0.1),NA())*100</f>
        <v>5.20981793519824</v>
      </c>
    </row>
    <row r="478" customFormat="false" ht="15" hidden="false" customHeight="true" outlineLevel="0" collapsed="false">
      <c r="A478" s="23" t="n">
        <v>477</v>
      </c>
      <c r="B478" s="24" t="n">
        <f aca="true">RAND()</f>
        <v>0.366221205022823</v>
      </c>
      <c r="C478" s="25" t="n">
        <f aca="false">IF(B478&lt;=(Datos!$D$14-Datos!$C$14)/(Datos!$E$14-Datos!$C$14),Datos!$C$14+SQRT((Datos!$E$14-Datos!$C$14)*(Datos!$D$14-Datos!$C$14)*B478),Datos!$E$14-SQRT((Datos!$E$14-Datos!$C$14)*(Datos!$E$14-Datos!$D$14)*(1-B478)))</f>
        <v>72422.2090447293</v>
      </c>
      <c r="D478" s="24" t="n">
        <f aca="true">RAND()</f>
        <v>0.0135511111331263</v>
      </c>
      <c r="E478" s="25" t="n">
        <f aca="false">IF(D478&lt;=(Datos!$D$15-Datos!$C$15)/(Datos!$E$15-Datos!$C$15),Datos!$C$15+SQRT((Datos!$E$15-Datos!$C$15)*(Datos!$D$15-Datos!$C$15)*D478),Datos!$E$15-SQRT((Datos!$E$15-Datos!$C$15)*(Datos!$E$15-Datos!$D$15)*(1-D478)))</f>
        <v>26008.1335898503</v>
      </c>
      <c r="F478" s="24" t="n">
        <f aca="true">RAND()</f>
        <v>0.718250166367084</v>
      </c>
      <c r="G478" s="25" t="n">
        <f aca="false">IF(F478&lt;=(Datos!$D$19-Datos!$C$19)/(Datos!$E$19-Datos!$C$19),Datos!$C$19+SQRT((Datos!$E$19-Datos!$C$19)*(Datos!$D$19-Datos!$C$19)*F478),Datos!$E$19-SQRT((Datos!$E$19-Datos!$C$19)*(Datos!$E$19-Datos!$D$19)*(1-F478)))</f>
        <v>40403.1274193786</v>
      </c>
      <c r="H478" s="24" t="n">
        <f aca="true">RAND()</f>
        <v>0.818333578838888</v>
      </c>
      <c r="I478" s="25" t="n">
        <f aca="false">IF(H478&lt;=(Datos!$D$19-Datos!$C$19)/(Datos!$E$19-Datos!$C$19),Datos!$C$19+SQRT((Datos!$E$19-Datos!$C$19)*(Datos!$D$19-Datos!$C$19)*H478),Datos!$E$19-SQRT((Datos!$E$19-Datos!$C$19)*(Datos!$E$19-Datos!$D$19)*(1-H478)))</f>
        <v>41308.7967291026</v>
      </c>
      <c r="J478" s="24" t="n">
        <f aca="true">RAND()</f>
        <v>0.117066504962442</v>
      </c>
      <c r="K478" s="25" t="n">
        <f aca="false">IF(J478&lt;=(Datos!$D$19-Datos!$C$19)/(Datos!$E$19-Datos!$C$19),Datos!$C$19+SQRT((Datos!$E$19-Datos!$C$19)*(Datos!$D$19-Datos!$C$19)*J478),Datos!$E$19-SQRT((Datos!$E$19-Datos!$C$19)*(Datos!$E$19-Datos!$D$19)*(1-J478)))</f>
        <v>34190.4624738048</v>
      </c>
      <c r="L478" s="24" t="n">
        <f aca="true">RAND()</f>
        <v>0.837462932698688</v>
      </c>
      <c r="M478" s="25" t="n">
        <f aca="false">IF(L478&lt;=(Datos!$D$19-Datos!$C$19)/(Datos!$E$19-Datos!$C$19),Datos!$C$19+SQRT((Datos!$E$19-Datos!$C$19)*(Datos!$D$19-Datos!$C$19)*L478),Datos!$E$19-SQRT((Datos!$E$19-Datos!$C$19)*(Datos!$E$19-Datos!$D$19)*(1-L478)))</f>
        <v>41508.5418450741</v>
      </c>
      <c r="N478" s="24" t="n">
        <f aca="true">RAND()</f>
        <v>0.708682086255497</v>
      </c>
      <c r="O478" s="25" t="n">
        <f aca="false">IF(N478&lt;=(Datos!$D$19-Datos!$C$19)/(Datos!$E$19-Datos!$C$19),Datos!$C$19+SQRT((Datos!$E$19-Datos!$C$19)*(Datos!$D$19-Datos!$C$19)*N478),Datos!$E$19-SQRT((Datos!$E$19-Datos!$C$19)*(Datos!$E$19-Datos!$D$19)*(1-N478)))</f>
        <v>40325.7253470899</v>
      </c>
      <c r="P478" s="24" t="n">
        <f aca="true">RAND()</f>
        <v>0.650683027180334</v>
      </c>
      <c r="Q478" s="26" t="n">
        <f aca="false">IF(P478&lt;=(Datos!$D$23-Datos!$C$23)/(Datos!$E$23-Datos!$C$23),Datos!$C$23+SQRT((Datos!$E$23-Datos!$C$23)*(Datos!$D$23-Datos!$C$23)*P478),Datos!$E$23-SQRT((Datos!$E$23-Datos!$C$23)*(Datos!$E$23-Datos!$D$23)*(1-P478)))</f>
        <v>0.154924702373144</v>
      </c>
      <c r="R478" s="24" t="n">
        <f aca="true">RAND()</f>
        <v>0.289683410347596</v>
      </c>
      <c r="S478" s="26" t="n">
        <f aca="false">IF(R478&lt;=(Datos!$D$24-Datos!$C$24)/(Datos!$E$24-Datos!$C$24),Datos!$C$24+SQRT((Datos!$E$24-Datos!$C$24)*(Datos!$D$24-Datos!$C$24)*R478),Datos!$E$24-SQRT((Datos!$E$24-Datos!$C$24)*(Datos!$E$24-Datos!$D$24)*(1-R478)))</f>
        <v>0.142834844834719</v>
      </c>
      <c r="T478" s="24" t="n">
        <f aca="true">RAND()</f>
        <v>0.245546685618174</v>
      </c>
      <c r="U478" s="26" t="n">
        <f aca="false">IF(T478&lt;=(Datos!$D$25-Datos!$C$25)/(Datos!$E$25-Datos!$C$25),Datos!$C$25+SQRT((Datos!$E$25-Datos!$C$25)*(Datos!$D$25-Datos!$C$25)*T478),Datos!$E$25-SQRT((Datos!$E$25-Datos!$C$25)*(Datos!$E$25-Datos!$D$25)*(1-T478)))</f>
        <v>0.172707884969723</v>
      </c>
      <c r="V478" s="24" t="n">
        <f aca="true">RAND()</f>
        <v>0.929444309004718</v>
      </c>
      <c r="W478" s="26" t="n">
        <f aca="false">IF(V478&lt;=(Datos!$D$26-Datos!$C$26)/(Datos!$E$26-Datos!$C$26),Datos!$C$26+SQRT((Datos!$E$26-Datos!$C$26)*(Datos!$D$26-Datos!$C$26)*V478),Datos!$E$26-SQRT((Datos!$E$26-Datos!$C$26)*(Datos!$E$26-Datos!$D$26)*(1-V478)))</f>
        <v>0.234285518828689</v>
      </c>
      <c r="X478" s="24" t="n">
        <f aca="true">RAND()</f>
        <v>0.497624031770038</v>
      </c>
      <c r="Y478" s="26" t="n">
        <f aca="false">IF(X478&lt;=(Datos!$D$27-Datos!$C$27)/(Datos!$E$27-Datos!$C$27),Datos!$C$27+SQRT((Datos!$E$27-Datos!$C$27)*(Datos!$D$27-Datos!$C$27)*X478),Datos!$E$27-SQRT((Datos!$E$27-Datos!$C$27)*(Datos!$E$27-Datos!$D$27)*(1-X478)))</f>
        <v>0.227915163161993</v>
      </c>
      <c r="Z478" s="24" t="n">
        <f aca="false">(1+Q478)</f>
        <v>1.15492470237314</v>
      </c>
      <c r="AA478" s="24" t="n">
        <f aca="false">Z478*(1+S478)</f>
        <v>1.3198881930324</v>
      </c>
      <c r="AB478" s="24" t="n">
        <f aca="false">AA478*(1+U478)</f>
        <v>1.54784329124753</v>
      </c>
      <c r="AC478" s="24" t="n">
        <f aca="false">AB478*(1+W478)</f>
        <v>1.91048055980296</v>
      </c>
      <c r="AD478" s="24" t="n">
        <f aca="false">AC478*(1+Y478)</f>
        <v>2.34590804830827</v>
      </c>
      <c r="AE478" s="23" t="n">
        <f aca="false">E478*Q478</f>
        <v>4029.30235568853</v>
      </c>
      <c r="AF478" s="23" t="n">
        <f aca="false">AE478*(1+S478)</f>
        <v>4604.82713245547</v>
      </c>
      <c r="AG478" s="23" t="n">
        <f aca="false">AF478*(1+U478)</f>
        <v>5400.11708715305</v>
      </c>
      <c r="AH478" s="23" t="n">
        <f aca="false">AG478*(1+W478)</f>
        <v>6665.28632065237</v>
      </c>
      <c r="AI478" s="23" t="n">
        <f aca="false">AH478*(1+Y478)</f>
        <v>8184.40613994526</v>
      </c>
      <c r="AJ478" s="25" t="n">
        <f aca="false">G478*Z478</f>
        <v>46662.5699097701</v>
      </c>
      <c r="AK478" s="25" t="n">
        <f aca="false">I478*AA478</f>
        <v>54522.9930711178</v>
      </c>
      <c r="AL478" s="25" t="n">
        <f aca="false">K478*AB478</f>
        <v>52921.4779647292</v>
      </c>
      <c r="AM478" s="25" t="n">
        <f aca="false">M478*AC478</f>
        <v>79301.2622607819</v>
      </c>
      <c r="AN478" s="25" t="n">
        <f aca="false">O478*AD478</f>
        <v>94600.4436456071</v>
      </c>
      <c r="AO478" s="25" t="n">
        <f aca="false">C478/Datos!$D$8</f>
        <v>14484.4418089459</v>
      </c>
      <c r="AP478" s="25" t="n">
        <f aca="false">AJ478-AO478</f>
        <v>32178.1281008242</v>
      </c>
      <c r="AQ478" s="25" t="n">
        <f aca="false">AK478-AO478</f>
        <v>40038.551262172</v>
      </c>
      <c r="AR478" s="25" t="n">
        <f aca="false">AL478-AO478</f>
        <v>38437.0361557833</v>
      </c>
      <c r="AS478" s="25" t="n">
        <f aca="false">AM478-AO478</f>
        <v>64816.8204518361</v>
      </c>
      <c r="AT478" s="25" t="n">
        <f aca="false">AN478-AO478</f>
        <v>80116.0018366612</v>
      </c>
      <c r="AU478" s="25" t="n">
        <f aca="false">AP478*Datos!$D$6</f>
        <v>16089.0640504121</v>
      </c>
      <c r="AV478" s="25" t="n">
        <f aca="false">AQ478*Datos!$D$6</f>
        <v>20019.275631086</v>
      </c>
      <c r="AW478" s="25" t="n">
        <f aca="false">AR478*Datos!$D$6</f>
        <v>19218.5180778917</v>
      </c>
      <c r="AX478" s="25" t="n">
        <f aca="false">AS478*Datos!$D$6</f>
        <v>32408.410225918</v>
      </c>
      <c r="AY478" s="25" t="n">
        <f aca="false">AT478*Datos!$D$6</f>
        <v>40058.0009183306</v>
      </c>
      <c r="AZ478" s="25" t="n">
        <f aca="false">AJ478-AU478-AE478</f>
        <v>26544.2035036694</v>
      </c>
      <c r="BA478" s="25" t="n">
        <f aca="false">AK478-AV478-AF478</f>
        <v>29898.8903075764</v>
      </c>
      <c r="BB478" s="25" t="n">
        <f aca="false">AL478-AW478-AG478</f>
        <v>28302.8427996845</v>
      </c>
      <c r="BC478" s="25" t="n">
        <f aca="false">AM478-AX478-AH478</f>
        <v>40227.5657142115</v>
      </c>
      <c r="BD478" s="25" t="n">
        <f aca="false">AN478-AY478-AI478</f>
        <v>46358.0365873312</v>
      </c>
      <c r="BE478" s="25" t="n">
        <f aca="false">AZ478/Z478</f>
        <v>22983.4927325793</v>
      </c>
      <c r="BF478" s="25" t="n">
        <f aca="false">BA478/AA478</f>
        <v>22652.593201008</v>
      </c>
      <c r="BG478" s="25" t="n">
        <f aca="false">BB478/AB478</f>
        <v>18285.3412614354</v>
      </c>
      <c r="BH478" s="25" t="n">
        <f aca="false">BC478/AC478</f>
        <v>21056.2549342875</v>
      </c>
      <c r="BI478" s="25" t="n">
        <f aca="false">BD478/AD478</f>
        <v>19761.2334467934</v>
      </c>
      <c r="BJ478" s="25" t="n">
        <f aca="false">E478*AD478</f>
        <v>61012.6899099065</v>
      </c>
      <c r="BK478" s="25" t="n">
        <f aca="false">0.2*C478*AD478</f>
        <v>33979.1686148589</v>
      </c>
      <c r="BL478" s="25" t="n">
        <f aca="false">BJ478+BK478</f>
        <v>94991.8585247654</v>
      </c>
      <c r="BM478" s="25" t="n">
        <f aca="false">BK478*Datos!$D$6</f>
        <v>16989.5843074294</v>
      </c>
      <c r="BN478" s="25" t="n">
        <f aca="false">BL478-BM478</f>
        <v>78002.274217336</v>
      </c>
      <c r="BO478" s="25" t="n">
        <f aca="false">BN478/AD478</f>
        <v>33250.3544943232</v>
      </c>
      <c r="BP478" s="25" t="n">
        <f aca="false">-(C478+E478)</f>
        <v>-98430.3426345796</v>
      </c>
      <c r="BQ478" s="25" t="n">
        <f aca="false">BE478</f>
        <v>22983.4927325793</v>
      </c>
      <c r="BR478" s="25" t="n">
        <f aca="false">BF478</f>
        <v>22652.593201008</v>
      </c>
      <c r="BS478" s="25" t="n">
        <f aca="false">BG478</f>
        <v>18285.3412614354</v>
      </c>
      <c r="BT478" s="25" t="n">
        <f aca="false">BH478</f>
        <v>21056.2549342875</v>
      </c>
      <c r="BU478" s="25" t="n">
        <f aca="false">BI478+BO478</f>
        <v>53011.5879411166</v>
      </c>
      <c r="BV478" s="27" t="n">
        <f aca="false">IFERROR(IRR(BP478:BU478,0.1),NA())*100</f>
        <v>10.7726755577784</v>
      </c>
    </row>
    <row r="479" customFormat="false" ht="15" hidden="false" customHeight="true" outlineLevel="0" collapsed="false">
      <c r="A479" s="23" t="n">
        <v>478</v>
      </c>
      <c r="B479" s="24" t="n">
        <f aca="true">RAND()</f>
        <v>0.877191635252105</v>
      </c>
      <c r="C479" s="25" t="n">
        <f aca="false">IF(B479&lt;=(Datos!$D$14-Datos!$C$14)/(Datos!$E$14-Datos!$C$14),Datos!$C$14+SQRT((Datos!$E$14-Datos!$C$14)*(Datos!$D$14-Datos!$C$14)*B479),Datos!$E$14-SQRT((Datos!$E$14-Datos!$C$14)*(Datos!$E$14-Datos!$D$14)*(1-B479)))</f>
        <v>87860.3938409241</v>
      </c>
      <c r="D479" s="24" t="n">
        <f aca="true">RAND()</f>
        <v>0.351232617565263</v>
      </c>
      <c r="E479" s="25" t="n">
        <f aca="false">IF(D479&lt;=(Datos!$D$15-Datos!$C$15)/(Datos!$E$15-Datos!$C$15),Datos!$C$15+SQRT((Datos!$E$15-Datos!$C$15)*(Datos!$D$15-Datos!$C$15)*D479),Datos!$E$15-SQRT((Datos!$E$15-Datos!$C$15)*(Datos!$E$15-Datos!$D$15)*(1-D479)))</f>
        <v>30135.1580162067</v>
      </c>
      <c r="F479" s="24" t="n">
        <f aca="true">RAND()</f>
        <v>0.314877651752808</v>
      </c>
      <c r="G479" s="25" t="n">
        <f aca="false">IF(F479&lt;=(Datos!$D$19-Datos!$C$19)/(Datos!$E$19-Datos!$C$19),Datos!$C$19+SQRT((Datos!$E$19-Datos!$C$19)*(Datos!$D$19-Datos!$C$19)*F479),Datos!$E$19-SQRT((Datos!$E$19-Datos!$C$19)*(Datos!$E$19-Datos!$D$19)*(1-F479)))</f>
        <v>36872.5284839658</v>
      </c>
      <c r="H479" s="24" t="n">
        <f aca="true">RAND()</f>
        <v>0.574638601751703</v>
      </c>
      <c r="I479" s="25" t="n">
        <f aca="false">IF(H479&lt;=(Datos!$D$19-Datos!$C$19)/(Datos!$E$19-Datos!$C$19),Datos!$C$19+SQRT((Datos!$E$19-Datos!$C$19)*(Datos!$D$19-Datos!$C$19)*H479),Datos!$E$19-SQRT((Datos!$E$19-Datos!$C$19)*(Datos!$E$19-Datos!$D$19)*(1-H479)))</f>
        <v>39284.1687976229</v>
      </c>
      <c r="J479" s="24" t="n">
        <f aca="true">RAND()</f>
        <v>0.905041603249231</v>
      </c>
      <c r="K479" s="25" t="n">
        <f aca="false">IF(J479&lt;=(Datos!$D$19-Datos!$C$19)/(Datos!$E$19-Datos!$C$19),Datos!$C$19+SQRT((Datos!$E$19-Datos!$C$19)*(Datos!$D$19-Datos!$C$19)*J479),Datos!$E$19-SQRT((Datos!$E$19-Datos!$C$19)*(Datos!$E$19-Datos!$D$19)*(1-J479)))</f>
        <v>42331.31497619</v>
      </c>
      <c r="L479" s="24" t="n">
        <f aca="true">RAND()</f>
        <v>0.236135572429891</v>
      </c>
      <c r="M479" s="25" t="n">
        <f aca="false">IF(L479&lt;=(Datos!$D$19-Datos!$C$19)/(Datos!$E$19-Datos!$C$19),Datos!$C$19+SQRT((Datos!$E$19-Datos!$C$19)*(Datos!$D$19-Datos!$C$19)*L479),Datos!$E$19-SQRT((Datos!$E$19-Datos!$C$19)*(Datos!$E$19-Datos!$D$19)*(1-L479)))</f>
        <v>35951.4986234127</v>
      </c>
      <c r="N479" s="24" t="n">
        <f aca="true">RAND()</f>
        <v>0.972609678249593</v>
      </c>
      <c r="O479" s="25" t="n">
        <f aca="false">IF(N479&lt;=(Datos!$D$19-Datos!$C$19)/(Datos!$E$19-Datos!$C$19),Datos!$C$19+SQRT((Datos!$E$19-Datos!$C$19)*(Datos!$D$19-Datos!$C$19)*N479),Datos!$E$19-SQRT((Datos!$E$19-Datos!$C$19)*(Datos!$E$19-Datos!$D$19)*(1-N479)))</f>
        <v>43566.7260794668</v>
      </c>
      <c r="P479" s="24" t="n">
        <f aca="true">RAND()</f>
        <v>0.631518449996953</v>
      </c>
      <c r="Q479" s="26" t="n">
        <f aca="false">IF(P479&lt;=(Datos!$D$23-Datos!$C$23)/(Datos!$E$23-Datos!$C$23),Datos!$C$23+SQRT((Datos!$E$23-Datos!$C$23)*(Datos!$D$23-Datos!$C$23)*P479),Datos!$E$23-SQRT((Datos!$E$23-Datos!$C$23)*(Datos!$E$23-Datos!$D$23)*(1-P479)))</f>
        <v>0.154246033509273</v>
      </c>
      <c r="R479" s="24" t="n">
        <f aca="true">RAND()</f>
        <v>0.269338565062313</v>
      </c>
      <c r="S479" s="26" t="n">
        <f aca="false">IF(R479&lt;=(Datos!$D$24-Datos!$C$24)/(Datos!$E$24-Datos!$C$24),Datos!$C$24+SQRT((Datos!$E$24-Datos!$C$24)*(Datos!$D$24-Datos!$C$24)*R479),Datos!$E$24-SQRT((Datos!$E$24-Datos!$C$24)*(Datos!$E$24-Datos!$D$24)*(1-R479)))</f>
        <v>0.142018388158813</v>
      </c>
      <c r="T479" s="24" t="n">
        <f aca="true">RAND()</f>
        <v>0.842477356147486</v>
      </c>
      <c r="U479" s="26" t="n">
        <f aca="false">IF(T479&lt;=(Datos!$D$25-Datos!$C$25)/(Datos!$E$25-Datos!$C$25),Datos!$C$25+SQRT((Datos!$E$25-Datos!$C$25)*(Datos!$D$25-Datos!$C$25)*T479),Datos!$E$25-SQRT((Datos!$E$25-Datos!$C$25)*(Datos!$E$25-Datos!$D$25)*(1-T479)))</f>
        <v>0.198998490464087</v>
      </c>
      <c r="V479" s="24" t="n">
        <f aca="true">RAND()</f>
        <v>0.145425657969214</v>
      </c>
      <c r="W479" s="26" t="n">
        <f aca="false">IF(V479&lt;=(Datos!$D$26-Datos!$C$26)/(Datos!$E$26-Datos!$C$26),Datos!$C$26+SQRT((Datos!$E$26-Datos!$C$26)*(Datos!$D$26-Datos!$C$26)*V479),Datos!$E$26-SQRT((Datos!$E$26-Datos!$C$26)*(Datos!$E$26-Datos!$D$26)*(1-V479)))</f>
        <v>0.19426870425641</v>
      </c>
      <c r="X479" s="24" t="n">
        <f aca="true">RAND()</f>
        <v>0.390373550986623</v>
      </c>
      <c r="Y479" s="26" t="n">
        <f aca="false">IF(X479&lt;=(Datos!$D$27-Datos!$C$27)/(Datos!$E$27-Datos!$C$27),Datos!$C$27+SQRT((Datos!$E$27-Datos!$C$27)*(Datos!$D$27-Datos!$C$27)*X479),Datos!$E$27-SQRT((Datos!$E$27-Datos!$C$27)*(Datos!$E$27-Datos!$D$27)*(1-X479)))</f>
        <v>0.222624196522644</v>
      </c>
      <c r="Z479" s="24" t="n">
        <f aca="false">(1+Q479)</f>
        <v>1.15424603350927</v>
      </c>
      <c r="AA479" s="24" t="n">
        <f aca="false">Z479*(1+S479)</f>
        <v>1.31817019472696</v>
      </c>
      <c r="AB479" s="24" t="n">
        <f aca="false">AA479*(1+U479)</f>
        <v>1.58048407365238</v>
      </c>
      <c r="AC479" s="24" t="n">
        <f aca="false">AB479*(1+W479)</f>
        <v>1.88752266673872</v>
      </c>
      <c r="AD479" s="24" t="n">
        <f aca="false">AC479*(1+Y479)</f>
        <v>2.30773088383971</v>
      </c>
      <c r="AE479" s="23" t="n">
        <f aca="false">E479*Q479</f>
        <v>4648.22859317506</v>
      </c>
      <c r="AF479" s="23" t="n">
        <f aca="false">AE479*(1+S479)</f>
        <v>5308.36252577149</v>
      </c>
      <c r="AG479" s="23" t="n">
        <f aca="false">AF479*(1+U479)</f>
        <v>6364.71865523614</v>
      </c>
      <c r="AH479" s="23" t="n">
        <f aca="false">AG479*(1+W479)</f>
        <v>7601.18430134547</v>
      </c>
      <c r="AI479" s="23" t="n">
        <f aca="false">AH479*(1+Y479)</f>
        <v>9293.39184905304</v>
      </c>
      <c r="AJ479" s="25" t="n">
        <f aca="false">G479*Z479</f>
        <v>42559.9697480752</v>
      </c>
      <c r="AK479" s="25" t="n">
        <f aca="false">I479*AA479</f>
        <v>51783.2204336495</v>
      </c>
      <c r="AL479" s="25" t="n">
        <f aca="false">K479*AB479</f>
        <v>66903.9691366308</v>
      </c>
      <c r="AM479" s="25" t="n">
        <f aca="false">M479*AC479</f>
        <v>67859.2685549175</v>
      </c>
      <c r="AN479" s="25" t="n">
        <f aca="false">O479*AD479</f>
        <v>100540.27928137</v>
      </c>
      <c r="AO479" s="25" t="n">
        <f aca="false">C479/Datos!$D$8</f>
        <v>17572.0787681848</v>
      </c>
      <c r="AP479" s="25" t="n">
        <f aca="false">AJ479-AO479</f>
        <v>24987.8909798904</v>
      </c>
      <c r="AQ479" s="25" t="n">
        <f aca="false">AK479-AO479</f>
        <v>34211.1416654647</v>
      </c>
      <c r="AR479" s="25" t="n">
        <f aca="false">AL479-AO479</f>
        <v>49331.890368446</v>
      </c>
      <c r="AS479" s="25" t="n">
        <f aca="false">AM479-AO479</f>
        <v>50287.1897867327</v>
      </c>
      <c r="AT479" s="25" t="n">
        <f aca="false">AN479-AO479</f>
        <v>82968.2005131856</v>
      </c>
      <c r="AU479" s="25" t="n">
        <f aca="false">AP479*Datos!$D$6</f>
        <v>12493.9454899452</v>
      </c>
      <c r="AV479" s="25" t="n">
        <f aca="false">AQ479*Datos!$D$6</f>
        <v>17105.5708327324</v>
      </c>
      <c r="AW479" s="25" t="n">
        <f aca="false">AR479*Datos!$D$6</f>
        <v>24665.945184223</v>
      </c>
      <c r="AX479" s="25" t="n">
        <f aca="false">AS479*Datos!$D$6</f>
        <v>25143.5948933663</v>
      </c>
      <c r="AY479" s="25" t="n">
        <f aca="false">AT479*Datos!$D$6</f>
        <v>41484.1002565928</v>
      </c>
      <c r="AZ479" s="25" t="n">
        <f aca="false">AJ479-AU479-AE479</f>
        <v>25417.795664955</v>
      </c>
      <c r="BA479" s="25" t="n">
        <f aca="false">AK479-AV479-AF479</f>
        <v>29369.2870751457</v>
      </c>
      <c r="BB479" s="25" t="n">
        <f aca="false">AL479-AW479-AG479</f>
        <v>35873.3052971717</v>
      </c>
      <c r="BC479" s="25" t="n">
        <f aca="false">AM479-AX479-AH479</f>
        <v>35114.4893602057</v>
      </c>
      <c r="BD479" s="25" t="n">
        <f aca="false">AN479-AY479-AI479</f>
        <v>49762.7871757246</v>
      </c>
      <c r="BE479" s="25" t="n">
        <f aca="false">AZ479/Z479</f>
        <v>22021.1245497434</v>
      </c>
      <c r="BF479" s="25" t="n">
        <f aca="false">BA479/AA479</f>
        <v>22280.3452791079</v>
      </c>
      <c r="BG479" s="25" t="n">
        <f aca="false">BB479/AB479</f>
        <v>22697.6695907293</v>
      </c>
      <c r="BH479" s="25" t="n">
        <f aca="false">BC479/AC479</f>
        <v>18603.4795655603</v>
      </c>
      <c r="BI479" s="25" t="n">
        <f aca="false">BD479/AD479</f>
        <v>21563.5139799867</v>
      </c>
      <c r="BJ479" s="25" t="n">
        <f aca="false">E479*AD479</f>
        <v>69543.83484339</v>
      </c>
      <c r="BK479" s="25" t="n">
        <f aca="false">0.2*C479*AD479</f>
        <v>40551.6288666041</v>
      </c>
      <c r="BL479" s="25" t="n">
        <f aca="false">BJ479+BK479</f>
        <v>110095.463709994</v>
      </c>
      <c r="BM479" s="25" t="n">
        <f aca="false">BK479*Datos!$D$6</f>
        <v>20275.8144333021</v>
      </c>
      <c r="BN479" s="25" t="n">
        <f aca="false">BL479-BM479</f>
        <v>89819.649276692</v>
      </c>
      <c r="BO479" s="25" t="n">
        <f aca="false">BN479/AD479</f>
        <v>38921.1974002991</v>
      </c>
      <c r="BP479" s="25" t="n">
        <f aca="false">-(C479+E479)</f>
        <v>-117995.551857131</v>
      </c>
      <c r="BQ479" s="25" t="n">
        <f aca="false">BE479</f>
        <v>22021.1245497434</v>
      </c>
      <c r="BR479" s="25" t="n">
        <f aca="false">BF479</f>
        <v>22280.3452791079</v>
      </c>
      <c r="BS479" s="25" t="n">
        <f aca="false">BG479</f>
        <v>22697.6695907293</v>
      </c>
      <c r="BT479" s="25" t="n">
        <f aca="false">BH479</f>
        <v>18603.4795655603</v>
      </c>
      <c r="BU479" s="25" t="n">
        <f aca="false">BI479+BO479</f>
        <v>60484.7113802858</v>
      </c>
      <c r="BV479" s="27" t="n">
        <f aca="false">IFERROR(IRR(BP479:BU479,0.1),NA())*100</f>
        <v>6.42543750177181</v>
      </c>
    </row>
    <row r="480" customFormat="false" ht="15" hidden="false" customHeight="true" outlineLevel="0" collapsed="false">
      <c r="A480" s="23" t="n">
        <v>479</v>
      </c>
      <c r="B480" s="24" t="n">
        <f aca="true">RAND()</f>
        <v>0.216898676513621</v>
      </c>
      <c r="C480" s="25" t="n">
        <f aca="false">IF(B480&lt;=(Datos!$D$14-Datos!$C$14)/(Datos!$E$14-Datos!$C$14),Datos!$C$14+SQRT((Datos!$E$14-Datos!$C$14)*(Datos!$D$14-Datos!$C$14)*B480),Datos!$E$14-SQRT((Datos!$E$14-Datos!$C$14)*(Datos!$E$14-Datos!$D$14)*(1-B480)))</f>
        <v>69314.476399962</v>
      </c>
      <c r="D480" s="24" t="n">
        <f aca="true">RAND()</f>
        <v>0.619443475239936</v>
      </c>
      <c r="E480" s="25" t="n">
        <f aca="false">IF(D480&lt;=(Datos!$D$15-Datos!$C$15)/(Datos!$E$15-Datos!$C$15),Datos!$C$15+SQRT((Datos!$E$15-Datos!$C$15)*(Datos!$D$15-Datos!$C$15)*D480),Datos!$E$15-SQRT((Datos!$E$15-Datos!$C$15)*(Datos!$E$15-Datos!$D$15)*(1-D480)))</f>
        <v>32444.6390745372</v>
      </c>
      <c r="F480" s="24" t="n">
        <f aca="true">RAND()</f>
        <v>0.644302424592378</v>
      </c>
      <c r="G480" s="25" t="n">
        <f aca="false">IF(F480&lt;=(Datos!$D$19-Datos!$C$19)/(Datos!$E$19-Datos!$C$19),Datos!$C$19+SQRT((Datos!$E$19-Datos!$C$19)*(Datos!$D$19-Datos!$C$19)*F480),Datos!$E$19-SQRT((Datos!$E$19-Datos!$C$19)*(Datos!$E$19-Datos!$D$19)*(1-F480)))</f>
        <v>39830.8373849259</v>
      </c>
      <c r="H480" s="24" t="n">
        <f aca="true">RAND()</f>
        <v>0.767940362125337</v>
      </c>
      <c r="I480" s="25" t="n">
        <f aca="false">IF(H480&lt;=(Datos!$D$19-Datos!$C$19)/(Datos!$E$19-Datos!$C$19),Datos!$C$19+SQRT((Datos!$E$19-Datos!$C$19)*(Datos!$D$19-Datos!$C$19)*H480),Datos!$E$19-SQRT((Datos!$E$19-Datos!$C$19)*(Datos!$E$19-Datos!$D$19)*(1-H480)))</f>
        <v>40828.1331707976</v>
      </c>
      <c r="J480" s="24" t="n">
        <f aca="true">RAND()</f>
        <v>0.688759030737315</v>
      </c>
      <c r="K480" s="25" t="n">
        <f aca="false">IF(J480&lt;=(Datos!$D$19-Datos!$C$19)/(Datos!$E$19-Datos!$C$19),Datos!$C$19+SQRT((Datos!$E$19-Datos!$C$19)*(Datos!$D$19-Datos!$C$19)*J480),Datos!$E$19-SQRT((Datos!$E$19-Datos!$C$19)*(Datos!$E$19-Datos!$D$19)*(1-J480)))</f>
        <v>40168.5330701017</v>
      </c>
      <c r="L480" s="24" t="n">
        <f aca="true">RAND()</f>
        <v>0.18121428157828</v>
      </c>
      <c r="M480" s="25" t="n">
        <f aca="false">IF(L480&lt;=(Datos!$D$19-Datos!$C$19)/(Datos!$E$19-Datos!$C$19),Datos!$C$19+SQRT((Datos!$E$19-Datos!$C$19)*(Datos!$D$19-Datos!$C$19)*L480),Datos!$E$19-SQRT((Datos!$E$19-Datos!$C$19)*(Datos!$E$19-Datos!$D$19)*(1-L480)))</f>
        <v>35213.6496081672</v>
      </c>
      <c r="N480" s="24" t="n">
        <f aca="true">RAND()</f>
        <v>0.259602624353971</v>
      </c>
      <c r="O480" s="25" t="n">
        <f aca="false">IF(N480&lt;=(Datos!$D$19-Datos!$C$19)/(Datos!$E$19-Datos!$C$19),Datos!$C$19+SQRT((Datos!$E$19-Datos!$C$19)*(Datos!$D$19-Datos!$C$19)*N480),Datos!$E$19-SQRT((Datos!$E$19-Datos!$C$19)*(Datos!$E$19-Datos!$D$19)*(1-N480)))</f>
        <v>36240.2238463933</v>
      </c>
      <c r="P480" s="24" t="n">
        <f aca="true">RAND()</f>
        <v>0.731294017107225</v>
      </c>
      <c r="Q480" s="26" t="n">
        <f aca="false">IF(P480&lt;=(Datos!$D$23-Datos!$C$23)/(Datos!$E$23-Datos!$C$23),Datos!$C$23+SQRT((Datos!$E$23-Datos!$C$23)*(Datos!$D$23-Datos!$C$23)*P480),Datos!$E$23-SQRT((Datos!$E$23-Datos!$C$23)*(Datos!$E$23-Datos!$D$23)*(1-P480)))</f>
        <v>0.158007483790912</v>
      </c>
      <c r="R480" s="24" t="n">
        <f aca="true">RAND()</f>
        <v>0.895605660856093</v>
      </c>
      <c r="S480" s="26" t="n">
        <f aca="false">IF(R480&lt;=(Datos!$D$24-Datos!$C$24)/(Datos!$E$24-Datos!$C$24),Datos!$C$24+SQRT((Datos!$E$24-Datos!$C$24)*(Datos!$D$24-Datos!$C$24)*R480),Datos!$E$24-SQRT((Datos!$E$24-Datos!$C$24)*(Datos!$E$24-Datos!$D$24)*(1-R480)))</f>
        <v>0.166291980067893</v>
      </c>
      <c r="T480" s="24" t="n">
        <f aca="true">RAND()</f>
        <v>0.809741683567046</v>
      </c>
      <c r="U480" s="26" t="n">
        <f aca="false">IF(T480&lt;=(Datos!$D$25-Datos!$C$25)/(Datos!$E$25-Datos!$C$25),Datos!$C$25+SQRT((Datos!$E$25-Datos!$C$25)*(Datos!$D$25-Datos!$C$25)*T480),Datos!$E$25-SQRT((Datos!$E$25-Datos!$C$25)*(Datos!$E$25-Datos!$D$25)*(1-T480)))</f>
        <v>0.196919200923446</v>
      </c>
      <c r="V480" s="24" t="n">
        <f aca="true">RAND()</f>
        <v>0.740821490461181</v>
      </c>
      <c r="W480" s="26" t="n">
        <f aca="false">IF(V480&lt;=(Datos!$D$26-Datos!$C$26)/(Datos!$E$26-Datos!$C$26),Datos!$C$26+SQRT((Datos!$E$26-Datos!$C$26)*(Datos!$D$26-Datos!$C$26)*V480),Datos!$E$26-SQRT((Datos!$E$26-Datos!$C$26)*(Datos!$E$26-Datos!$D$26)*(1-V480)))</f>
        <v>0.219881487696338</v>
      </c>
      <c r="X480" s="24" t="n">
        <f aca="true">RAND()</f>
        <v>0.371083094624904</v>
      </c>
      <c r="Y480" s="26" t="n">
        <f aca="false">IF(X480&lt;=(Datos!$D$27-Datos!$C$27)/(Datos!$E$27-Datos!$C$27),Datos!$C$27+SQRT((Datos!$E$27-Datos!$C$27)*(Datos!$D$27-Datos!$C$27)*X480),Datos!$E$27-SQRT((Datos!$E$27-Datos!$C$27)*(Datos!$E$27-Datos!$D$27)*(1-X480)))</f>
        <v>0.221723492820644</v>
      </c>
      <c r="Z480" s="24" t="n">
        <f aca="false">(1+Q480)</f>
        <v>1.15800748379091</v>
      </c>
      <c r="AA480" s="24" t="n">
        <f aca="false">Z480*(1+S480)</f>
        <v>1.35057484120394</v>
      </c>
      <c r="AB480" s="24" t="n">
        <f aca="false">AA480*(1+U480)</f>
        <v>1.61652895972113</v>
      </c>
      <c r="AC480" s="24" t="n">
        <f aca="false">AB480*(1+W480)</f>
        <v>1.97197375228883</v>
      </c>
      <c r="AD480" s="24" t="n">
        <f aca="false">AC480*(1+Y480)</f>
        <v>2.40920666039694</v>
      </c>
      <c r="AE480" s="23" t="n">
        <f aca="false">E480*Q480</f>
        <v>5126.49578267194</v>
      </c>
      <c r="AF480" s="23" t="n">
        <f aca="false">AE480*(1+S480)</f>
        <v>5978.99091718216</v>
      </c>
      <c r="AG480" s="23" t="n">
        <f aca="false">AF480*(1+U480)</f>
        <v>7156.36903092221</v>
      </c>
      <c r="AH480" s="23" t="n">
        <f aca="false">AG480*(1+W480)</f>
        <v>8729.92209994538</v>
      </c>
      <c r="AI480" s="23" t="n">
        <f aca="false">AH480*(1+Y480)</f>
        <v>10665.5509199974</v>
      </c>
      <c r="AJ480" s="25" t="n">
        <f aca="false">G480*Z480</f>
        <v>46124.407777403</v>
      </c>
      <c r="AK480" s="25" t="n">
        <f aca="false">I480*AA480</f>
        <v>55141.4494738033</v>
      </c>
      <c r="AL480" s="25" t="n">
        <f aca="false">K480*AB480</f>
        <v>64933.5969773353</v>
      </c>
      <c r="AM480" s="25" t="n">
        <f aca="false">M480*AC480</f>
        <v>69440.3927496015</v>
      </c>
      <c r="AN480" s="25" t="n">
        <f aca="false">O480*AD480</f>
        <v>87310.1886650067</v>
      </c>
      <c r="AO480" s="25" t="n">
        <f aca="false">C480/Datos!$D$8</f>
        <v>13862.8952799924</v>
      </c>
      <c r="AP480" s="25" t="n">
        <f aca="false">AJ480-AO480</f>
        <v>32261.5124974106</v>
      </c>
      <c r="AQ480" s="25" t="n">
        <f aca="false">AK480-AO480</f>
        <v>41278.5541938109</v>
      </c>
      <c r="AR480" s="25" t="n">
        <f aca="false">AL480-AO480</f>
        <v>51070.7016973429</v>
      </c>
      <c r="AS480" s="25" t="n">
        <f aca="false">AM480-AO480</f>
        <v>55577.4974696091</v>
      </c>
      <c r="AT480" s="25" t="n">
        <f aca="false">AN480-AO480</f>
        <v>73447.2933850143</v>
      </c>
      <c r="AU480" s="25" t="n">
        <f aca="false">AP480*Datos!$D$6</f>
        <v>16130.7562487053</v>
      </c>
      <c r="AV480" s="25" t="n">
        <f aca="false">AQ480*Datos!$D$6</f>
        <v>20639.2770969054</v>
      </c>
      <c r="AW480" s="25" t="n">
        <f aca="false">AR480*Datos!$D$6</f>
        <v>25535.3508486714</v>
      </c>
      <c r="AX480" s="25" t="n">
        <f aca="false">AS480*Datos!$D$6</f>
        <v>27788.7487348045</v>
      </c>
      <c r="AY480" s="25" t="n">
        <f aca="false">AT480*Datos!$D$6</f>
        <v>36723.6466925071</v>
      </c>
      <c r="AZ480" s="25" t="n">
        <f aca="false">AJ480-AU480-AE480</f>
        <v>24867.1557460258</v>
      </c>
      <c r="BA480" s="25" t="n">
        <f aca="false">AK480-AV480-AF480</f>
        <v>28523.1814597157</v>
      </c>
      <c r="BB480" s="25" t="n">
        <f aca="false">AL480-AW480-AG480</f>
        <v>32241.8770977416</v>
      </c>
      <c r="BC480" s="25" t="n">
        <f aca="false">AM480-AX480-AH480</f>
        <v>32921.7219148516</v>
      </c>
      <c r="BD480" s="25" t="n">
        <f aca="false">AN480-AY480-AI480</f>
        <v>39920.9910525021</v>
      </c>
      <c r="BE480" s="25" t="n">
        <f aca="false">AZ480/Z480</f>
        <v>21474.0889796492</v>
      </c>
      <c r="BF480" s="25" t="n">
        <f aca="false">BA480/AA480</f>
        <v>21119.2897938846</v>
      </c>
      <c r="BG480" s="25" t="n">
        <f aca="false">BB480/AB480</f>
        <v>19945.1280497342</v>
      </c>
      <c r="BH480" s="25" t="n">
        <f aca="false">BC480/AC480</f>
        <v>16694.8073607167</v>
      </c>
      <c r="BI480" s="25" t="n">
        <f aca="false">BD480/AD480</f>
        <v>16570.1812587239</v>
      </c>
      <c r="BJ480" s="25" t="n">
        <f aca="false">E480*AD480</f>
        <v>78165.8405525498</v>
      </c>
      <c r="BK480" s="25" t="n">
        <f aca="false">0.2*C480*AD480</f>
        <v>33398.5796409429</v>
      </c>
      <c r="BL480" s="25" t="n">
        <f aca="false">BJ480+BK480</f>
        <v>111564.420193493</v>
      </c>
      <c r="BM480" s="25" t="n">
        <f aca="false">BK480*Datos!$D$6</f>
        <v>16699.2898204715</v>
      </c>
      <c r="BN480" s="25" t="n">
        <f aca="false">BL480-BM480</f>
        <v>94865.1303730213</v>
      </c>
      <c r="BO480" s="25" t="n">
        <f aca="false">BN480/AD480</f>
        <v>39376.0867145334</v>
      </c>
      <c r="BP480" s="25" t="n">
        <f aca="false">-(C480+E480)</f>
        <v>-101759.115474499</v>
      </c>
      <c r="BQ480" s="25" t="n">
        <f aca="false">BE480</f>
        <v>21474.0889796492</v>
      </c>
      <c r="BR480" s="25" t="n">
        <f aca="false">BF480</f>
        <v>21119.2897938846</v>
      </c>
      <c r="BS480" s="25" t="n">
        <f aca="false">BG480</f>
        <v>19945.1280497342</v>
      </c>
      <c r="BT480" s="25" t="n">
        <f aca="false">BH480</f>
        <v>16694.8073607167</v>
      </c>
      <c r="BU480" s="25" t="n">
        <f aca="false">BI480+BO480</f>
        <v>55946.2679732573</v>
      </c>
      <c r="BV480" s="27" t="n">
        <f aca="false">IFERROR(IRR(BP480:BU480,0.1),NA())*100</f>
        <v>8.77272961722188</v>
      </c>
    </row>
    <row r="481" customFormat="false" ht="15" hidden="false" customHeight="true" outlineLevel="0" collapsed="false">
      <c r="A481" s="23" t="n">
        <v>480</v>
      </c>
      <c r="B481" s="24" t="n">
        <f aca="true">RAND()</f>
        <v>0.52935627255017</v>
      </c>
      <c r="C481" s="25" t="n">
        <f aca="false">IF(B481&lt;=(Datos!$D$14-Datos!$C$14)/(Datos!$E$14-Datos!$C$14),Datos!$C$14+SQRT((Datos!$E$14-Datos!$C$14)*(Datos!$D$14-Datos!$C$14)*B481),Datos!$E$14-SQRT((Datos!$E$14-Datos!$C$14)*(Datos!$E$14-Datos!$D$14)*(1-B481)))</f>
        <v>76235.0579016107</v>
      </c>
      <c r="D481" s="24" t="n">
        <f aca="true">RAND()</f>
        <v>0.392956725826939</v>
      </c>
      <c r="E481" s="25" t="n">
        <f aca="false">IF(D481&lt;=(Datos!$D$15-Datos!$C$15)/(Datos!$E$15-Datos!$C$15),Datos!$C$15+SQRT((Datos!$E$15-Datos!$C$15)*(Datos!$D$15-Datos!$C$15)*D481),Datos!$E$15-SQRT((Datos!$E$15-Datos!$C$15)*(Datos!$E$15-Datos!$D$15)*(1-D481)))</f>
        <v>30457.6475056746</v>
      </c>
      <c r="F481" s="24" t="n">
        <f aca="true">RAND()</f>
        <v>0.789992170454242</v>
      </c>
      <c r="G481" s="25" t="n">
        <f aca="false">IF(F481&lt;=(Datos!$D$19-Datos!$C$19)/(Datos!$E$19-Datos!$C$19),Datos!$C$19+SQRT((Datos!$E$19-Datos!$C$19)*(Datos!$D$19-Datos!$C$19)*F481),Datos!$E$19-SQRT((Datos!$E$19-Datos!$C$19)*(Datos!$E$19-Datos!$D$19)*(1-F481)))</f>
        <v>41031.2990518393</v>
      </c>
      <c r="H481" s="24" t="n">
        <f aca="true">RAND()</f>
        <v>0.160572729842956</v>
      </c>
      <c r="I481" s="25" t="n">
        <f aca="false">IF(H481&lt;=(Datos!$D$19-Datos!$C$19)/(Datos!$E$19-Datos!$C$19),Datos!$C$19+SQRT((Datos!$E$19-Datos!$C$19)*(Datos!$D$19-Datos!$C$19)*H481),Datos!$E$19-SQRT((Datos!$E$19-Datos!$C$19)*(Datos!$E$19-Datos!$D$19)*(1-H481)))</f>
        <v>34907.739752314</v>
      </c>
      <c r="J481" s="24" t="n">
        <f aca="true">RAND()</f>
        <v>0.369120974201141</v>
      </c>
      <c r="K481" s="25" t="n">
        <f aca="false">IF(J481&lt;=(Datos!$D$19-Datos!$C$19)/(Datos!$E$19-Datos!$C$19),Datos!$C$19+SQRT((Datos!$E$19-Datos!$C$19)*(Datos!$D$19-Datos!$C$19)*J481),Datos!$E$19-SQRT((Datos!$E$19-Datos!$C$19)*(Datos!$E$19-Datos!$D$19)*(1-J481)))</f>
        <v>37440.9774982976</v>
      </c>
      <c r="L481" s="24" t="n">
        <f aca="true">RAND()</f>
        <v>0.70948783433535</v>
      </c>
      <c r="M481" s="25" t="n">
        <f aca="false">IF(L481&lt;=(Datos!$D$19-Datos!$C$19)/(Datos!$E$19-Datos!$C$19),Datos!$C$19+SQRT((Datos!$E$19-Datos!$C$19)*(Datos!$D$19-Datos!$C$19)*L481),Datos!$E$19-SQRT((Datos!$E$19-Datos!$C$19)*(Datos!$E$19-Datos!$D$19)*(1-L481)))</f>
        <v>40332.1940459303</v>
      </c>
      <c r="N481" s="24" t="n">
        <f aca="true">RAND()</f>
        <v>0.838731751512872</v>
      </c>
      <c r="O481" s="25" t="n">
        <f aca="false">IF(N481&lt;=(Datos!$D$19-Datos!$C$19)/(Datos!$E$19-Datos!$C$19),Datos!$C$19+SQRT((Datos!$E$19-Datos!$C$19)*(Datos!$D$19-Datos!$C$19)*N481),Datos!$E$19-SQRT((Datos!$E$19-Datos!$C$19)*(Datos!$E$19-Datos!$D$19)*(1-N481)))</f>
        <v>41522.1962912587</v>
      </c>
      <c r="P481" s="24" t="n">
        <f aca="true">RAND()</f>
        <v>0.209747381464145</v>
      </c>
      <c r="Q481" s="26" t="n">
        <f aca="false">IF(P481&lt;=(Datos!$D$23-Datos!$C$23)/(Datos!$E$23-Datos!$C$23),Datos!$C$23+SQRT((Datos!$E$23-Datos!$C$23)*(Datos!$D$23-Datos!$C$23)*P481),Datos!$E$23-SQRT((Datos!$E$23-Datos!$C$23)*(Datos!$E$23-Datos!$D$23)*(1-P481)))</f>
        <v>0.139430524610403</v>
      </c>
      <c r="R481" s="24" t="n">
        <f aca="true">RAND()</f>
        <v>0.661237234584663</v>
      </c>
      <c r="S481" s="26" t="n">
        <f aca="false">IF(R481&lt;=(Datos!$D$24-Datos!$C$24)/(Datos!$E$24-Datos!$C$24),Datos!$C$24+SQRT((Datos!$E$24-Datos!$C$24)*(Datos!$D$24-Datos!$C$24)*R481),Datos!$E$24-SQRT((Datos!$E$24-Datos!$C$24)*(Datos!$E$24-Datos!$D$24)*(1-R481)))</f>
        <v>0.155306418288397</v>
      </c>
      <c r="T481" s="24" t="n">
        <f aca="true">RAND()</f>
        <v>0.456303800381047</v>
      </c>
      <c r="U481" s="26" t="n">
        <f aca="false">IF(T481&lt;=(Datos!$D$25-Datos!$C$25)/(Datos!$E$25-Datos!$C$25),Datos!$C$25+SQRT((Datos!$E$25-Datos!$C$25)*(Datos!$D$25-Datos!$C$25)*T481),Datos!$E$25-SQRT((Datos!$E$25-Datos!$C$25)*(Datos!$E$25-Datos!$D$25)*(1-T481)))</f>
        <v>0.180982704361616</v>
      </c>
      <c r="V481" s="24" t="n">
        <f aca="true">RAND()</f>
        <v>0.226633308360288</v>
      </c>
      <c r="W481" s="26" t="n">
        <f aca="false">IF(V481&lt;=(Datos!$D$26-Datos!$C$26)/(Datos!$E$26-Datos!$C$26),Datos!$C$26+SQRT((Datos!$E$26-Datos!$C$26)*(Datos!$D$26-Datos!$C$26)*V481),Datos!$E$26-SQRT((Datos!$E$26-Datos!$C$26)*(Datos!$E$26-Datos!$D$26)*(1-V481)))</f>
        <v>0.197812541416216</v>
      </c>
      <c r="X481" s="24" t="n">
        <f aca="true">RAND()</f>
        <v>0.600052545200955</v>
      </c>
      <c r="Y481" s="26" t="n">
        <f aca="false">IF(X481&lt;=(Datos!$D$27-Datos!$C$27)/(Datos!$E$27-Datos!$C$27),Datos!$C$27+SQRT((Datos!$E$27-Datos!$C$27)*(Datos!$D$27-Datos!$C$27)*X481),Datos!$E$27-SQRT((Datos!$E$27-Datos!$C$27)*(Datos!$E$27-Datos!$D$27)*(1-X481)))</f>
        <v>0.233527252546091</v>
      </c>
      <c r="Z481" s="24" t="n">
        <f aca="false">(1+Q481)</f>
        <v>1.1394305246104</v>
      </c>
      <c r="AA481" s="24" t="n">
        <f aca="false">Z481*(1+S481)</f>
        <v>1.31639139827611</v>
      </c>
      <c r="AB481" s="24" t="n">
        <f aca="false">AA481*(1+U481)</f>
        <v>1.55463547353449</v>
      </c>
      <c r="AC481" s="24" t="n">
        <f aca="false">AB481*(1+W481)</f>
        <v>1.86216186753015</v>
      </c>
      <c r="AD481" s="24" t="n">
        <f aca="false">AC481*(1+Y481)</f>
        <v>2.29702741225057</v>
      </c>
      <c r="AE481" s="23" t="n">
        <f aca="false">E481*Q481</f>
        <v>4246.72577011492</v>
      </c>
      <c r="AF481" s="23" t="n">
        <f aca="false">AE481*(1+S481)</f>
        <v>4906.26953892451</v>
      </c>
      <c r="AG481" s="23" t="n">
        <f aca="false">AF481*(1+U481)</f>
        <v>5794.21946840608</v>
      </c>
      <c r="AH481" s="23" t="n">
        <f aca="false">AG481*(1+W481)</f>
        <v>6940.38874697481</v>
      </c>
      <c r="AI481" s="23" t="n">
        <f aca="false">AH481*(1+Y481)</f>
        <v>8561.15866265764</v>
      </c>
      <c r="AJ481" s="25" t="n">
        <f aca="false">G481*Z481</f>
        <v>46752.3146040835</v>
      </c>
      <c r="AK481" s="25" t="n">
        <f aca="false">I481*AA481</f>
        <v>45952.2483432074</v>
      </c>
      <c r="AL481" s="25" t="n">
        <f aca="false">K481*AB481</f>
        <v>58207.0717826602</v>
      </c>
      <c r="AM481" s="25" t="n">
        <f aca="false">M481*AC481</f>
        <v>75105.0737861581</v>
      </c>
      <c r="AN481" s="25" t="n">
        <f aca="false">O481*AD481</f>
        <v>95377.6230978702</v>
      </c>
      <c r="AO481" s="25" t="n">
        <f aca="false">C481/Datos!$D$8</f>
        <v>15247.0115803221</v>
      </c>
      <c r="AP481" s="25" t="n">
        <f aca="false">AJ481-AO481</f>
        <v>31505.3030237614</v>
      </c>
      <c r="AQ481" s="25" t="n">
        <f aca="false">AK481-AO481</f>
        <v>30705.2367628852</v>
      </c>
      <c r="AR481" s="25" t="n">
        <f aca="false">AL481-AO481</f>
        <v>42960.0602023381</v>
      </c>
      <c r="AS481" s="25" t="n">
        <f aca="false">AM481-AO481</f>
        <v>59858.0622058359</v>
      </c>
      <c r="AT481" s="25" t="n">
        <f aca="false">AN481-AO481</f>
        <v>80130.611517548</v>
      </c>
      <c r="AU481" s="25" t="n">
        <f aca="false">AP481*Datos!$D$6</f>
        <v>15752.6515118807</v>
      </c>
      <c r="AV481" s="25" t="n">
        <f aca="false">AQ481*Datos!$D$6</f>
        <v>15352.6183814426</v>
      </c>
      <c r="AW481" s="25" t="n">
        <f aca="false">AR481*Datos!$D$6</f>
        <v>21480.030101169</v>
      </c>
      <c r="AX481" s="25" t="n">
        <f aca="false">AS481*Datos!$D$6</f>
        <v>29929.031102918</v>
      </c>
      <c r="AY481" s="25" t="n">
        <f aca="false">AT481*Datos!$D$6</f>
        <v>40065.305758774</v>
      </c>
      <c r="AZ481" s="25" t="n">
        <f aca="false">AJ481-AU481-AE481</f>
        <v>26752.9373220879</v>
      </c>
      <c r="BA481" s="25" t="n">
        <f aca="false">AK481-AV481-AF481</f>
        <v>25693.3604228402</v>
      </c>
      <c r="BB481" s="25" t="n">
        <f aca="false">AL481-AW481-AG481</f>
        <v>30932.8222130851</v>
      </c>
      <c r="BC481" s="25" t="n">
        <f aca="false">AM481-AX481-AH481</f>
        <v>38235.6539362653</v>
      </c>
      <c r="BD481" s="25" t="n">
        <f aca="false">AN481-AY481-AI481</f>
        <v>46751.1586764385</v>
      </c>
      <c r="BE481" s="25" t="n">
        <f aca="false">AZ481/Z481</f>
        <v>23479.2176830925</v>
      </c>
      <c r="BF481" s="25" t="n">
        <f aca="false">BA481/AA481</f>
        <v>19518.0251530716</v>
      </c>
      <c r="BG481" s="25" t="n">
        <f aca="false">BB481/AB481</f>
        <v>19897.1545032089</v>
      </c>
      <c r="BH481" s="25" t="n">
        <f aca="false">BC481/AC481</f>
        <v>20532.9378734291</v>
      </c>
      <c r="BI481" s="25" t="n">
        <f aca="false">BD481/AD481</f>
        <v>20352.8954104352</v>
      </c>
      <c r="BJ481" s="25" t="n">
        <f aca="false">E481*AD481</f>
        <v>69962.0512331996</v>
      </c>
      <c r="BK481" s="25" t="n">
        <f aca="false">0.2*C481*AD481</f>
        <v>35022.8035549018</v>
      </c>
      <c r="BL481" s="25" t="n">
        <f aca="false">BJ481+BK481</f>
        <v>104984.854788101</v>
      </c>
      <c r="BM481" s="25" t="n">
        <f aca="false">BK481*Datos!$D$6</f>
        <v>17511.4017774509</v>
      </c>
      <c r="BN481" s="25" t="n">
        <f aca="false">BL481-BM481</f>
        <v>87473.4530106505</v>
      </c>
      <c r="BO481" s="25" t="n">
        <f aca="false">BN481/AD481</f>
        <v>38081.1532958356</v>
      </c>
      <c r="BP481" s="25" t="n">
        <f aca="false">-(C481+E481)</f>
        <v>-106692.705407285</v>
      </c>
      <c r="BQ481" s="25" t="n">
        <f aca="false">BE481</f>
        <v>23479.2176830925</v>
      </c>
      <c r="BR481" s="25" t="n">
        <f aca="false">BF481</f>
        <v>19518.0251530716</v>
      </c>
      <c r="BS481" s="25" t="n">
        <f aca="false">BG481</f>
        <v>19897.1545032089</v>
      </c>
      <c r="BT481" s="25" t="n">
        <f aca="false">BH481</f>
        <v>20532.9378734291</v>
      </c>
      <c r="BU481" s="25" t="n">
        <f aca="false">BI481+BO481</f>
        <v>58434.0487062709</v>
      </c>
      <c r="BV481" s="27" t="n">
        <f aca="false">IFERROR(IRR(BP481:BU481,0.1),NA())*100</f>
        <v>8.74020965468201</v>
      </c>
    </row>
    <row r="482" customFormat="false" ht="15" hidden="false" customHeight="true" outlineLevel="0" collapsed="false">
      <c r="A482" s="23" t="n">
        <v>481</v>
      </c>
      <c r="B482" s="24" t="n">
        <f aca="true">RAND()</f>
        <v>0.436692179936747</v>
      </c>
      <c r="C482" s="25" t="n">
        <f aca="false">IF(B482&lt;=(Datos!$D$14-Datos!$C$14)/(Datos!$E$14-Datos!$C$14),Datos!$C$14+SQRT((Datos!$E$14-Datos!$C$14)*(Datos!$D$14-Datos!$C$14)*B482),Datos!$E$14-SQRT((Datos!$E$14-Datos!$C$14)*(Datos!$E$14-Datos!$D$14)*(1-B482)))</f>
        <v>74000.5887744375</v>
      </c>
      <c r="D482" s="24" t="n">
        <f aca="true">RAND()</f>
        <v>0.0957713363471667</v>
      </c>
      <c r="E482" s="25" t="n">
        <f aca="false">IF(D482&lt;=(Datos!$D$15-Datos!$C$15)/(Datos!$E$15-Datos!$C$15),Datos!$C$15+SQRT((Datos!$E$15-Datos!$C$15)*(Datos!$D$15-Datos!$C$15)*D482),Datos!$E$15-SQRT((Datos!$E$15-Datos!$C$15)*(Datos!$E$15-Datos!$D$15)*(1-D482)))</f>
        <v>27680.0839960788</v>
      </c>
      <c r="F482" s="24" t="n">
        <f aca="true">RAND()</f>
        <v>0.608670605156338</v>
      </c>
      <c r="G482" s="25" t="n">
        <f aca="false">IF(F482&lt;=(Datos!$D$19-Datos!$C$19)/(Datos!$E$19-Datos!$C$19),Datos!$C$19+SQRT((Datos!$E$19-Datos!$C$19)*(Datos!$D$19-Datos!$C$19)*F482),Datos!$E$19-SQRT((Datos!$E$19-Datos!$C$19)*(Datos!$E$19-Datos!$D$19)*(1-F482)))</f>
        <v>39555.1342624503</v>
      </c>
      <c r="H482" s="24" t="n">
        <f aca="true">RAND()</f>
        <v>0.772602214278712</v>
      </c>
      <c r="I482" s="25" t="n">
        <f aca="false">IF(H482&lt;=(Datos!$D$19-Datos!$C$19)/(Datos!$E$19-Datos!$C$19),Datos!$C$19+SQRT((Datos!$E$19-Datos!$C$19)*(Datos!$D$19-Datos!$C$19)*H482),Datos!$E$19-SQRT((Datos!$E$19-Datos!$C$19)*(Datos!$E$19-Datos!$D$19)*(1-H482)))</f>
        <v>40870.2501372242</v>
      </c>
      <c r="J482" s="24" t="n">
        <f aca="true">RAND()</f>
        <v>0.410425572886195</v>
      </c>
      <c r="K482" s="25" t="n">
        <f aca="false">IF(J482&lt;=(Datos!$D$19-Datos!$C$19)/(Datos!$E$19-Datos!$C$19),Datos!$C$19+SQRT((Datos!$E$19-Datos!$C$19)*(Datos!$D$19-Datos!$C$19)*J482),Datos!$E$19-SQRT((Datos!$E$19-Datos!$C$19)*(Datos!$E$19-Datos!$D$19)*(1-J482)))</f>
        <v>37846.2625455008</v>
      </c>
      <c r="L482" s="24" t="n">
        <f aca="true">RAND()</f>
        <v>0.329507335494763</v>
      </c>
      <c r="M482" s="25" t="n">
        <f aca="false">IF(L482&lt;=(Datos!$D$19-Datos!$C$19)/(Datos!$E$19-Datos!$C$19),Datos!$C$19+SQRT((Datos!$E$19-Datos!$C$19)*(Datos!$D$19-Datos!$C$19)*L482),Datos!$E$19-SQRT((Datos!$E$19-Datos!$C$19)*(Datos!$E$19-Datos!$D$19)*(1-L482)))</f>
        <v>37030.3698568578</v>
      </c>
      <c r="N482" s="24" t="n">
        <f aca="true">RAND()</f>
        <v>0.837991710557043</v>
      </c>
      <c r="O482" s="25" t="n">
        <f aca="false">IF(N482&lt;=(Datos!$D$19-Datos!$C$19)/(Datos!$E$19-Datos!$C$19),Datos!$C$19+SQRT((Datos!$E$19-Datos!$C$19)*(Datos!$D$19-Datos!$C$19)*N482),Datos!$E$19-SQRT((Datos!$E$19-Datos!$C$19)*(Datos!$E$19-Datos!$D$19)*(1-N482)))</f>
        <v>41514.2258093471</v>
      </c>
      <c r="P482" s="24" t="n">
        <f aca="true">RAND()</f>
        <v>0.839053412590726</v>
      </c>
      <c r="Q482" s="26" t="n">
        <f aca="false">IF(P482&lt;=(Datos!$D$23-Datos!$C$23)/(Datos!$E$23-Datos!$C$23),Datos!$C$23+SQRT((Datos!$E$23-Datos!$C$23)*(Datos!$D$23-Datos!$C$23)*P482),Datos!$E$23-SQRT((Datos!$E$23-Datos!$C$23)*(Datos!$E$23-Datos!$D$23)*(1-P482)))</f>
        <v>0.162979310903001</v>
      </c>
      <c r="R482" s="24" t="n">
        <f aca="true">RAND()</f>
        <v>0.832237008151944</v>
      </c>
      <c r="S482" s="26" t="n">
        <f aca="false">IF(R482&lt;=(Datos!$D$24-Datos!$C$24)/(Datos!$E$24-Datos!$C$24),Datos!$C$24+SQRT((Datos!$E$24-Datos!$C$24)*(Datos!$D$24-Datos!$C$24)*R482),Datos!$E$24-SQRT((Datos!$E$24-Datos!$C$24)*(Datos!$E$24-Datos!$D$24)*(1-R482)))</f>
        <v>0.162622618571071</v>
      </c>
      <c r="T482" s="24" t="n">
        <f aca="true">RAND()</f>
        <v>0.10270524769724</v>
      </c>
      <c r="U482" s="26" t="n">
        <f aca="false">IF(T482&lt;=(Datos!$D$25-Datos!$C$25)/(Datos!$E$25-Datos!$C$25),Datos!$C$25+SQRT((Datos!$E$25-Datos!$C$25)*(Datos!$D$25-Datos!$C$25)*T482),Datos!$E$25-SQRT((Datos!$E$25-Datos!$C$25)*(Datos!$E$25-Datos!$D$25)*(1-T482)))</f>
        <v>0.164686082532936</v>
      </c>
      <c r="V482" s="24" t="n">
        <f aca="true">RAND()</f>
        <v>0.767440301929274</v>
      </c>
      <c r="W482" s="26" t="n">
        <f aca="false">IF(V482&lt;=(Datos!$D$26-Datos!$C$26)/(Datos!$E$26-Datos!$C$26),Datos!$C$26+SQRT((Datos!$E$26-Datos!$C$26)*(Datos!$D$26-Datos!$C$26)*V482),Datos!$E$26-SQRT((Datos!$E$26-Datos!$C$26)*(Datos!$E$26-Datos!$D$26)*(1-V482)))</f>
        <v>0.221470034292913</v>
      </c>
      <c r="X482" s="24" t="n">
        <f aca="true">RAND()</f>
        <v>0.75242468557361</v>
      </c>
      <c r="Y482" s="26" t="n">
        <f aca="false">IF(X482&lt;=(Datos!$D$27-Datos!$C$27)/(Datos!$E$27-Datos!$C$27),Datos!$C$27+SQRT((Datos!$E$27-Datos!$C$27)*(Datos!$D$27-Datos!$C$27)*X482),Datos!$E$27-SQRT((Datos!$E$27-Datos!$C$27)*(Datos!$E$27-Datos!$D$27)*(1-X482)))</f>
        <v>0.243436265263208</v>
      </c>
      <c r="Z482" s="24" t="n">
        <f aca="false">(1+Q482)</f>
        <v>1.162979310903</v>
      </c>
      <c r="AA482" s="24" t="n">
        <f aca="false">Z482*(1+S482)</f>
        <v>1.35210605178603</v>
      </c>
      <c r="AB482" s="24" t="n">
        <f aca="false">AA482*(1+U482)</f>
        <v>1.57477910062374</v>
      </c>
      <c r="AC482" s="24" t="n">
        <f aca="false">AB482*(1+W482)</f>
        <v>1.92354548204265</v>
      </c>
      <c r="AD482" s="24" t="n">
        <f aca="false">AC482*(1+Y482)</f>
        <v>2.39180621025502</v>
      </c>
      <c r="AE482" s="23" t="n">
        <f aca="false">E482*Q482</f>
        <v>4511.28101541811</v>
      </c>
      <c r="AF482" s="23" t="n">
        <f aca="false">AE482*(1+S482)</f>
        <v>5244.91734725536</v>
      </c>
      <c r="AG482" s="23" t="n">
        <f aca="false">AF482*(1+U482)</f>
        <v>6108.68223838388</v>
      </c>
      <c r="AH482" s="23" t="n">
        <f aca="false">AG482*(1+W482)</f>
        <v>7461.57230320327</v>
      </c>
      <c r="AI482" s="23" t="n">
        <f aca="false">AH482*(1+Y482)</f>
        <v>9277.98959768647</v>
      </c>
      <c r="AJ482" s="25" t="n">
        <f aca="false">G482*Z482</f>
        <v>46001.8027872201</v>
      </c>
      <c r="AK482" s="25" t="n">
        <f aca="false">I482*AA482</f>
        <v>55260.9125485495</v>
      </c>
      <c r="AL482" s="25" t="n">
        <f aca="false">K482*AB482</f>
        <v>59599.5032933738</v>
      </c>
      <c r="AM482" s="25" t="n">
        <f aca="false">M482*AC482</f>
        <v>71229.6006365269</v>
      </c>
      <c r="AN482" s="25" t="n">
        <f aca="false">O482*AD482</f>
        <v>99293.9831047258</v>
      </c>
      <c r="AO482" s="25" t="n">
        <f aca="false">C482/Datos!$D$8</f>
        <v>14800.1177548875</v>
      </c>
      <c r="AP482" s="25" t="n">
        <f aca="false">AJ482-AO482</f>
        <v>31201.6850323326</v>
      </c>
      <c r="AQ482" s="25" t="n">
        <f aca="false">AK482-AO482</f>
        <v>40460.794793662</v>
      </c>
      <c r="AR482" s="25" t="n">
        <f aca="false">AL482-AO482</f>
        <v>44799.3855384863</v>
      </c>
      <c r="AS482" s="25" t="n">
        <f aca="false">AM482-AO482</f>
        <v>56429.4828816394</v>
      </c>
      <c r="AT482" s="25" t="n">
        <f aca="false">AN482-AO482</f>
        <v>84493.8653498383</v>
      </c>
      <c r="AU482" s="25" t="n">
        <f aca="false">AP482*Datos!$D$6</f>
        <v>15600.8425161663</v>
      </c>
      <c r="AV482" s="25" t="n">
        <f aca="false">AQ482*Datos!$D$6</f>
        <v>20230.397396831</v>
      </c>
      <c r="AW482" s="25" t="n">
        <f aca="false">AR482*Datos!$D$6</f>
        <v>22399.6927692432</v>
      </c>
      <c r="AX482" s="25" t="n">
        <f aca="false">AS482*Datos!$D$6</f>
        <v>28214.7414408197</v>
      </c>
      <c r="AY482" s="25" t="n">
        <f aca="false">AT482*Datos!$D$6</f>
        <v>42246.9326749192</v>
      </c>
      <c r="AZ482" s="25" t="n">
        <f aca="false">AJ482-AU482-AE482</f>
        <v>25889.6792556357</v>
      </c>
      <c r="BA482" s="25" t="n">
        <f aca="false">AK482-AV482-AF482</f>
        <v>29785.5978044632</v>
      </c>
      <c r="BB482" s="25" t="n">
        <f aca="false">AL482-AW482-AG482</f>
        <v>31091.1282857468</v>
      </c>
      <c r="BC482" s="25" t="n">
        <f aca="false">AM482-AX482-AH482</f>
        <v>35553.2868925039</v>
      </c>
      <c r="BD482" s="25" t="n">
        <f aca="false">AN482-AY482-AI482</f>
        <v>47769.0608321202</v>
      </c>
      <c r="BE482" s="25" t="n">
        <f aca="false">AZ482/Z482</f>
        <v>22261.5131781953</v>
      </c>
      <c r="BF482" s="25" t="n">
        <f aca="false">BA482/AA482</f>
        <v>22029.03963422</v>
      </c>
      <c r="BG482" s="25" t="n">
        <f aca="false">BB482/AB482</f>
        <v>19743.1679614189</v>
      </c>
      <c r="BH482" s="25" t="n">
        <f aca="false">BC482/AC482</f>
        <v>18483.2057387847</v>
      </c>
      <c r="BI482" s="25" t="n">
        <f aca="false">BD482/AD482</f>
        <v>19971.9612012492</v>
      </c>
      <c r="BJ482" s="25" t="n">
        <f aca="false">E482*AD482</f>
        <v>66205.3968022019</v>
      </c>
      <c r="BK482" s="25" t="n">
        <f aca="false">0.2*C482*AD482</f>
        <v>35399.0135586456</v>
      </c>
      <c r="BL482" s="25" t="n">
        <f aca="false">BJ482+BK482</f>
        <v>101604.410360847</v>
      </c>
      <c r="BM482" s="25" t="n">
        <f aca="false">BK482*Datos!$D$6</f>
        <v>17699.5067793228</v>
      </c>
      <c r="BN482" s="25" t="n">
        <f aca="false">BL482-BM482</f>
        <v>83904.9035815247</v>
      </c>
      <c r="BO482" s="25" t="n">
        <f aca="false">BN482/AD482</f>
        <v>35080.1428735225</v>
      </c>
      <c r="BP482" s="25" t="n">
        <f aca="false">-(C482+E482)</f>
        <v>-101680.672770516</v>
      </c>
      <c r="BQ482" s="25" t="n">
        <f aca="false">BE482</f>
        <v>22261.5131781953</v>
      </c>
      <c r="BR482" s="25" t="n">
        <f aca="false">BF482</f>
        <v>22029.03963422</v>
      </c>
      <c r="BS482" s="25" t="n">
        <f aca="false">BG482</f>
        <v>19743.1679614189</v>
      </c>
      <c r="BT482" s="25" t="n">
        <f aca="false">BH482</f>
        <v>18483.2057387847</v>
      </c>
      <c r="BU482" s="25" t="n">
        <f aca="false">BI482+BO482</f>
        <v>55052.1040747717</v>
      </c>
      <c r="BV482" s="27" t="n">
        <f aca="false">IFERROR(IRR(BP482:BU482,0.1),NA())*100</f>
        <v>9.46218174631027</v>
      </c>
    </row>
    <row r="483" customFormat="false" ht="15" hidden="false" customHeight="true" outlineLevel="0" collapsed="false">
      <c r="A483" s="23" t="n">
        <v>482</v>
      </c>
      <c r="B483" s="24" t="n">
        <f aca="true">RAND()</f>
        <v>0.934819051237095</v>
      </c>
      <c r="C483" s="25" t="n">
        <f aca="false">IF(B483&lt;=(Datos!$D$14-Datos!$C$14)/(Datos!$E$14-Datos!$C$14),Datos!$C$14+SQRT((Datos!$E$14-Datos!$C$14)*(Datos!$D$14-Datos!$C$14)*B483),Datos!$E$14-SQRT((Datos!$E$14-Datos!$C$14)*(Datos!$E$14-Datos!$D$14)*(1-B483)))</f>
        <v>91155.9546294987</v>
      </c>
      <c r="D483" s="24" t="n">
        <f aca="true">RAND()</f>
        <v>0.820871783863686</v>
      </c>
      <c r="E483" s="25" t="n">
        <f aca="false">IF(D483&lt;=(Datos!$D$15-Datos!$C$15)/(Datos!$E$15-Datos!$C$15),Datos!$C$15+SQRT((Datos!$E$15-Datos!$C$15)*(Datos!$D$15-Datos!$C$15)*D483),Datos!$E$15-SQRT((Datos!$E$15-Datos!$C$15)*(Datos!$E$15-Datos!$D$15)*(1-D483)))</f>
        <v>34816.4459662846</v>
      </c>
      <c r="F483" s="24" t="n">
        <f aca="true">RAND()</f>
        <v>0.855551532015093</v>
      </c>
      <c r="G483" s="25" t="n">
        <f aca="false">IF(F483&lt;=(Datos!$D$19-Datos!$C$19)/(Datos!$E$19-Datos!$C$19),Datos!$C$19+SQRT((Datos!$E$19-Datos!$C$19)*(Datos!$D$19-Datos!$C$19)*F483),Datos!$E$19-SQRT((Datos!$E$19-Datos!$C$19)*(Datos!$E$19-Datos!$D$19)*(1-F483)))</f>
        <v>41708.5512158218</v>
      </c>
      <c r="H483" s="24" t="n">
        <f aca="true">RAND()</f>
        <v>0.335796145314523</v>
      </c>
      <c r="I483" s="25" t="n">
        <f aca="false">IF(H483&lt;=(Datos!$D$19-Datos!$C$19)/(Datos!$E$19-Datos!$C$19),Datos!$C$19+SQRT((Datos!$E$19-Datos!$C$19)*(Datos!$D$19-Datos!$C$19)*H483),Datos!$E$19-SQRT((Datos!$E$19-Datos!$C$19)*(Datos!$E$19-Datos!$D$19)*(1-H483)))</f>
        <v>37097.1418047816</v>
      </c>
      <c r="J483" s="24" t="n">
        <f aca="true">RAND()</f>
        <v>0.813726565172225</v>
      </c>
      <c r="K483" s="25" t="n">
        <f aca="false">IF(J483&lt;=(Datos!$D$19-Datos!$C$19)/(Datos!$E$19-Datos!$C$19),Datos!$C$19+SQRT((Datos!$E$19-Datos!$C$19)*(Datos!$D$19-Datos!$C$19)*J483),Datos!$E$19-SQRT((Datos!$E$19-Datos!$C$19)*(Datos!$E$19-Datos!$D$19)*(1-J483)))</f>
        <v>41262.2857770981</v>
      </c>
      <c r="L483" s="24" t="n">
        <f aca="true">RAND()</f>
        <v>0.46795677168277</v>
      </c>
      <c r="M483" s="25" t="n">
        <f aca="false">IF(L483&lt;=(Datos!$D$19-Datos!$C$19)/(Datos!$E$19-Datos!$C$19),Datos!$C$19+SQRT((Datos!$E$19-Datos!$C$19)*(Datos!$D$19-Datos!$C$19)*L483),Datos!$E$19-SQRT((Datos!$E$19-Datos!$C$19)*(Datos!$E$19-Datos!$D$19)*(1-L483)))</f>
        <v>38378.1570618135</v>
      </c>
      <c r="N483" s="24" t="n">
        <f aca="true">RAND()</f>
        <v>0.99866135433574</v>
      </c>
      <c r="O483" s="25" t="n">
        <f aca="false">IF(N483&lt;=(Datos!$D$19-Datos!$C$19)/(Datos!$E$19-Datos!$C$19),Datos!$C$19+SQRT((Datos!$E$19-Datos!$C$19)*(Datos!$D$19-Datos!$C$19)*N483),Datos!$E$19-SQRT((Datos!$E$19-Datos!$C$19)*(Datos!$E$19-Datos!$D$19)*(1-N483)))</f>
        <v>44683.1428952674</v>
      </c>
      <c r="P483" s="24" t="n">
        <f aca="true">RAND()</f>
        <v>0.98432494753404</v>
      </c>
      <c r="Q483" s="26" t="n">
        <f aca="false">IF(P483&lt;=(Datos!$D$23-Datos!$C$23)/(Datos!$E$23-Datos!$C$23),Datos!$C$23+SQRT((Datos!$E$23-Datos!$C$23)*(Datos!$D$23-Datos!$C$23)*P483),Datos!$E$23-SQRT((Datos!$E$23-Datos!$C$23)*(Datos!$E$23-Datos!$D$23)*(1-P483)))</f>
        <v>0.174688211747563</v>
      </c>
      <c r="R483" s="24" t="n">
        <f aca="true">RAND()</f>
        <v>0.369604727419005</v>
      </c>
      <c r="S483" s="26" t="n">
        <f aca="false">IF(R483&lt;=(Datos!$D$24-Datos!$C$24)/(Datos!$E$24-Datos!$C$24),Datos!$C$24+SQRT((Datos!$E$24-Datos!$C$24)*(Datos!$D$24-Datos!$C$24)*R483),Datos!$E$24-SQRT((Datos!$E$24-Datos!$C$24)*(Datos!$E$24-Datos!$D$24)*(1-R483)))</f>
        <v>0.145793187266296</v>
      </c>
      <c r="T483" s="24" t="n">
        <f aca="true">RAND()</f>
        <v>0.857245008024846</v>
      </c>
      <c r="U483" s="26" t="n">
        <f aca="false">IF(T483&lt;=(Datos!$D$25-Datos!$C$25)/(Datos!$E$25-Datos!$C$25),Datos!$C$25+SQRT((Datos!$E$25-Datos!$C$25)*(Datos!$D$25-Datos!$C$25)*T483),Datos!$E$25-SQRT((Datos!$E$25-Datos!$C$25)*(Datos!$E$25-Datos!$D$25)*(1-T483)))</f>
        <v>0.20000715184046</v>
      </c>
      <c r="V483" s="24" t="n">
        <f aca="true">RAND()</f>
        <v>0.0690577040483654</v>
      </c>
      <c r="W483" s="26" t="n">
        <f aca="false">IF(V483&lt;=(Datos!$D$26-Datos!$C$26)/(Datos!$E$26-Datos!$C$26),Datos!$C$26+SQRT((Datos!$E$26-Datos!$C$26)*(Datos!$D$26-Datos!$C$26)*V483),Datos!$E$26-SQRT((Datos!$E$26-Datos!$C$26)*(Datos!$E$26-Datos!$D$26)*(1-V483)))</f>
        <v>0.189832638794734</v>
      </c>
      <c r="X483" s="24" t="n">
        <f aca="true">RAND()</f>
        <v>0.935131762107799</v>
      </c>
      <c r="Y483" s="26" t="n">
        <f aca="false">IF(X483&lt;=(Datos!$D$27-Datos!$C$27)/(Datos!$E$27-Datos!$C$27),Datos!$C$27+SQRT((Datos!$E$27-Datos!$C$27)*(Datos!$D$27-Datos!$C$27)*X483),Datos!$E$27-SQRT((Datos!$E$27-Datos!$C$27)*(Datos!$E$27-Datos!$D$27)*(1-X483)))</f>
        <v>0.261284004578493</v>
      </c>
      <c r="Z483" s="24" t="n">
        <f aca="false">(1+Q483)</f>
        <v>1.17468821174756</v>
      </c>
      <c r="AA483" s="24" t="n">
        <f aca="false">Z483*(1+S483)</f>
        <v>1.34594975018239</v>
      </c>
      <c r="AB483" s="24" t="n">
        <f aca="false">AA483*(1+U483)</f>
        <v>1.61514932623674</v>
      </c>
      <c r="AC483" s="24" t="n">
        <f aca="false">AB483*(1+W483)</f>
        <v>1.9217573848838</v>
      </c>
      <c r="AD483" s="24" t="n">
        <f aca="false">AC483*(1+Y483)</f>
        <v>2.42388185023453</v>
      </c>
      <c r="AE483" s="23" t="n">
        <f aca="false">E483*Q483</f>
        <v>6082.02268525591</v>
      </c>
      <c r="AF483" s="23" t="n">
        <f aca="false">AE483*(1+S483)</f>
        <v>6968.74015756528</v>
      </c>
      <c r="AG483" s="23" t="n">
        <f aca="false">AF483*(1+U483)</f>
        <v>8362.53802839615</v>
      </c>
      <c r="AH483" s="23" t="n">
        <f aca="false">AG483*(1+W483)</f>
        <v>9950.02068934791</v>
      </c>
      <c r="AI483" s="23" t="n">
        <f aca="false">AH483*(1+Y483)</f>
        <v>12549.8019406996</v>
      </c>
      <c r="AJ483" s="25" t="n">
        <f aca="false">G483*Z483</f>
        <v>48994.5434422954</v>
      </c>
      <c r="AK483" s="25" t="n">
        <f aca="false">I483*AA483</f>
        <v>49930.8887446263</v>
      </c>
      <c r="AL483" s="25" t="n">
        <f aca="false">K483*AB483</f>
        <v>66644.753071868</v>
      </c>
      <c r="AM483" s="25" t="n">
        <f aca="false">M483*AC483</f>
        <v>73753.5067517705</v>
      </c>
      <c r="AN483" s="25" t="n">
        <f aca="false">O483*AD483</f>
        <v>108306.659075275</v>
      </c>
      <c r="AO483" s="25" t="n">
        <f aca="false">C483/Datos!$D$8</f>
        <v>18231.1909258997</v>
      </c>
      <c r="AP483" s="25" t="n">
        <f aca="false">AJ483-AO483</f>
        <v>30763.3525163956</v>
      </c>
      <c r="AQ483" s="25" t="n">
        <f aca="false">AK483-AO483</f>
        <v>31699.6978187266</v>
      </c>
      <c r="AR483" s="25" t="n">
        <f aca="false">AL483-AO483</f>
        <v>48413.5621459682</v>
      </c>
      <c r="AS483" s="25" t="n">
        <f aca="false">AM483-AO483</f>
        <v>55522.3158258708</v>
      </c>
      <c r="AT483" s="25" t="n">
        <f aca="false">AN483-AO483</f>
        <v>90075.468149375</v>
      </c>
      <c r="AU483" s="25" t="n">
        <f aca="false">AP483*Datos!$D$6</f>
        <v>15381.6762581978</v>
      </c>
      <c r="AV483" s="25" t="n">
        <f aca="false">AQ483*Datos!$D$6</f>
        <v>15849.8489093633</v>
      </c>
      <c r="AW483" s="25" t="n">
        <f aca="false">AR483*Datos!$D$6</f>
        <v>24206.7810729841</v>
      </c>
      <c r="AX483" s="25" t="n">
        <f aca="false">AS483*Datos!$D$6</f>
        <v>27761.1579129354</v>
      </c>
      <c r="AY483" s="25" t="n">
        <f aca="false">AT483*Datos!$D$6</f>
        <v>45037.7340746875</v>
      </c>
      <c r="AZ483" s="25" t="n">
        <f aca="false">AJ483-AU483-AE483</f>
        <v>27530.8444988416</v>
      </c>
      <c r="BA483" s="25" t="n">
        <f aca="false">AK483-AV483-AF483</f>
        <v>27112.2996776977</v>
      </c>
      <c r="BB483" s="25" t="n">
        <f aca="false">AL483-AW483-AG483</f>
        <v>34075.4339704877</v>
      </c>
      <c r="BC483" s="25" t="n">
        <f aca="false">AM483-AX483-AH483</f>
        <v>36042.3281494872</v>
      </c>
      <c r="BD483" s="25" t="n">
        <f aca="false">AN483-AY483-AI483</f>
        <v>50719.1230598876</v>
      </c>
      <c r="BE483" s="25" t="n">
        <f aca="false">AZ483/Z483</f>
        <v>23436.7249313624</v>
      </c>
      <c r="BF483" s="25" t="n">
        <f aca="false">BA483/AA483</f>
        <v>20143.6195326191</v>
      </c>
      <c r="BG483" s="25" t="n">
        <f aca="false">BB483/AB483</f>
        <v>21097.3892116109</v>
      </c>
      <c r="BH483" s="25" t="n">
        <f aca="false">BC483/AC483</f>
        <v>18754.8794832218</v>
      </c>
      <c r="BI483" s="25" t="n">
        <f aca="false">BD483/AD483</f>
        <v>20924.7505421851</v>
      </c>
      <c r="BJ483" s="25" t="n">
        <f aca="false">E483*AD483</f>
        <v>84390.9514673485</v>
      </c>
      <c r="BK483" s="25" t="n">
        <f aca="false">0.2*C483*AD483</f>
        <v>44190.2527934488</v>
      </c>
      <c r="BL483" s="25" t="n">
        <f aca="false">BJ483+BK483</f>
        <v>128581.204260797</v>
      </c>
      <c r="BM483" s="25" t="n">
        <f aca="false">BK483*Datos!$D$6</f>
        <v>22095.1263967244</v>
      </c>
      <c r="BN483" s="25" t="n">
        <f aca="false">BL483-BM483</f>
        <v>106486.077864073</v>
      </c>
      <c r="BO483" s="25" t="n">
        <f aca="false">BN483/AD483</f>
        <v>43932.0414292345</v>
      </c>
      <c r="BP483" s="25" t="n">
        <f aca="false">-(C483+E483)</f>
        <v>-125972.400595783</v>
      </c>
      <c r="BQ483" s="25" t="n">
        <f aca="false">BE483</f>
        <v>23436.7249313624</v>
      </c>
      <c r="BR483" s="25" t="n">
        <f aca="false">BF483</f>
        <v>20143.6195326191</v>
      </c>
      <c r="BS483" s="25" t="n">
        <f aca="false">BG483</f>
        <v>21097.3892116109</v>
      </c>
      <c r="BT483" s="25" t="n">
        <f aca="false">BH483</f>
        <v>18754.8794832218</v>
      </c>
      <c r="BU483" s="25" t="n">
        <f aca="false">BI483+BO483</f>
        <v>64856.7919714196</v>
      </c>
      <c r="BV483" s="27" t="n">
        <f aca="false">IFERROR(IRR(BP483:BU483,0.1),NA())*100</f>
        <v>4.7787850627745</v>
      </c>
    </row>
    <row r="484" customFormat="false" ht="15" hidden="false" customHeight="true" outlineLevel="0" collapsed="false">
      <c r="A484" s="23" t="n">
        <v>483</v>
      </c>
      <c r="B484" s="24" t="n">
        <f aca="true">RAND()</f>
        <v>0.755409030052136</v>
      </c>
      <c r="C484" s="25" t="n">
        <f aca="false">IF(B484&lt;=(Datos!$D$14-Datos!$C$14)/(Datos!$E$14-Datos!$C$14),Datos!$C$14+SQRT((Datos!$E$14-Datos!$C$14)*(Datos!$D$14-Datos!$C$14)*B484),Datos!$E$14-SQRT((Datos!$E$14-Datos!$C$14)*(Datos!$E$14-Datos!$D$14)*(1-B484)))</f>
        <v>82867.8908497104</v>
      </c>
      <c r="D484" s="24" t="n">
        <f aca="true">RAND()</f>
        <v>0.633238735796394</v>
      </c>
      <c r="E484" s="25" t="n">
        <f aca="false">IF(D484&lt;=(Datos!$D$15-Datos!$C$15)/(Datos!$E$15-Datos!$C$15),Datos!$C$15+SQRT((Datos!$E$15-Datos!$C$15)*(Datos!$D$15-Datos!$C$15)*D484),Datos!$E$15-SQRT((Datos!$E$15-Datos!$C$15)*(Datos!$E$15-Datos!$D$15)*(1-D484)))</f>
        <v>32582.8449099037</v>
      </c>
      <c r="F484" s="24" t="n">
        <f aca="true">RAND()</f>
        <v>0.223357264034673</v>
      </c>
      <c r="G484" s="25" t="n">
        <f aca="false">IF(F484&lt;=(Datos!$D$19-Datos!$C$19)/(Datos!$E$19-Datos!$C$19),Datos!$C$19+SQRT((Datos!$E$19-Datos!$C$19)*(Datos!$D$19-Datos!$C$19)*F484),Datos!$E$19-SQRT((Datos!$E$19-Datos!$C$19)*(Datos!$E$19-Datos!$D$19)*(1-F484)))</f>
        <v>35788.228537748</v>
      </c>
      <c r="H484" s="24" t="n">
        <f aca="true">RAND()</f>
        <v>0.153758550529257</v>
      </c>
      <c r="I484" s="25" t="n">
        <f aca="false">IF(H484&lt;=(Datos!$D$19-Datos!$C$19)/(Datos!$E$19-Datos!$C$19),Datos!$C$19+SQRT((Datos!$E$19-Datos!$C$19)*(Datos!$D$19-Datos!$C$19)*H484),Datos!$E$19-SQRT((Datos!$E$19-Datos!$C$19)*(Datos!$E$19-Datos!$D$19)*(1-H484)))</f>
        <v>34802.4767130501</v>
      </c>
      <c r="J484" s="24" t="n">
        <f aca="true">RAND()</f>
        <v>0.277940927447566</v>
      </c>
      <c r="K484" s="25" t="n">
        <f aca="false">IF(J484&lt;=(Datos!$D$19-Datos!$C$19)/(Datos!$E$19-Datos!$C$19),Datos!$C$19+SQRT((Datos!$E$19-Datos!$C$19)*(Datos!$D$19-Datos!$C$19)*J484),Datos!$E$19-SQRT((Datos!$E$19-Datos!$C$19)*(Datos!$E$19-Datos!$D$19)*(1-J484)))</f>
        <v>36456.8675932789</v>
      </c>
      <c r="L484" s="24" t="n">
        <f aca="true">RAND()</f>
        <v>0.949633753554011</v>
      </c>
      <c r="M484" s="25" t="n">
        <f aca="false">IF(L484&lt;=(Datos!$D$19-Datos!$C$19)/(Datos!$E$19-Datos!$C$19),Datos!$C$19+SQRT((Datos!$E$19-Datos!$C$19)*(Datos!$D$19-Datos!$C$19)*L484),Datos!$E$19-SQRT((Datos!$E$19-Datos!$C$19)*(Datos!$E$19-Datos!$D$19)*(1-L484)))</f>
        <v>43056.4289353231</v>
      </c>
      <c r="N484" s="24" t="n">
        <f aca="true">RAND()</f>
        <v>0.734366116949759</v>
      </c>
      <c r="O484" s="25" t="n">
        <f aca="false">IF(N484&lt;=(Datos!$D$19-Datos!$C$19)/(Datos!$E$19-Datos!$C$19),Datos!$C$19+SQRT((Datos!$E$19-Datos!$C$19)*(Datos!$D$19-Datos!$C$19)*N484),Datos!$E$19-SQRT((Datos!$E$19-Datos!$C$19)*(Datos!$E$19-Datos!$D$19)*(1-N484)))</f>
        <v>40536.5326002346</v>
      </c>
      <c r="P484" s="24" t="n">
        <f aca="true">RAND()</f>
        <v>0.848271925266142</v>
      </c>
      <c r="Q484" s="26" t="n">
        <f aca="false">IF(P484&lt;=(Datos!$D$23-Datos!$C$23)/(Datos!$E$23-Datos!$C$23),Datos!$C$23+SQRT((Datos!$E$23-Datos!$C$23)*(Datos!$D$23-Datos!$C$23)*P484),Datos!$E$23-SQRT((Datos!$E$23-Datos!$C$23)*(Datos!$E$23-Datos!$D$23)*(1-P484)))</f>
        <v>0.163473943769884</v>
      </c>
      <c r="R484" s="24" t="n">
        <f aca="true">RAND()</f>
        <v>0.65651352259822</v>
      </c>
      <c r="S484" s="26" t="n">
        <f aca="false">IF(R484&lt;=(Datos!$D$24-Datos!$C$24)/(Datos!$E$24-Datos!$C$24),Datos!$C$24+SQRT((Datos!$E$24-Datos!$C$24)*(Datos!$D$24-Datos!$C$24)*R484),Datos!$E$24-SQRT((Datos!$E$24-Datos!$C$24)*(Datos!$E$24-Datos!$D$24)*(1-R484)))</f>
        <v>0.155134850506719</v>
      </c>
      <c r="T484" s="24" t="n">
        <f aca="true">RAND()</f>
        <v>0.916840367899266</v>
      </c>
      <c r="U484" s="26" t="n">
        <f aca="false">IF(T484&lt;=(Datos!$D$25-Datos!$C$25)/(Datos!$E$25-Datos!$C$25),Datos!$C$25+SQRT((Datos!$E$25-Datos!$C$25)*(Datos!$D$25-Datos!$C$25)*T484),Datos!$E$25-SQRT((Datos!$E$25-Datos!$C$25)*(Datos!$E$25-Datos!$D$25)*(1-T484)))</f>
        <v>0.204740675969033</v>
      </c>
      <c r="V484" s="24" t="n">
        <f aca="true">RAND()</f>
        <v>0.967394114195718</v>
      </c>
      <c r="W484" s="26" t="n">
        <f aca="false">IF(V484&lt;=(Datos!$D$26-Datos!$C$26)/(Datos!$E$26-Datos!$C$26),Datos!$C$26+SQRT((Datos!$E$26-Datos!$C$26)*(Datos!$D$26-Datos!$C$26)*V484),Datos!$E$26-SQRT((Datos!$E$26-Datos!$C$26)*(Datos!$E$26-Datos!$D$26)*(1-V484)))</f>
        <v>0.239317275613637</v>
      </c>
      <c r="X484" s="24" t="n">
        <f aca="true">RAND()</f>
        <v>0.48265934590707</v>
      </c>
      <c r="Y484" s="26" t="n">
        <f aca="false">IF(X484&lt;=(Datos!$D$27-Datos!$C$27)/(Datos!$E$27-Datos!$C$27),Datos!$C$27+SQRT((Datos!$E$27-Datos!$C$27)*(Datos!$D$27-Datos!$C$27)*X484),Datos!$E$27-SQRT((Datos!$E$27-Datos!$C$27)*(Datos!$E$27-Datos!$D$27)*(1-X484)))</f>
        <v>0.227145108721124</v>
      </c>
      <c r="Z484" s="24" t="n">
        <f aca="false">(1+Q484)</f>
        <v>1.16347394376988</v>
      </c>
      <c r="AA484" s="24" t="n">
        <f aca="false">Z484*(1+S484)</f>
        <v>1.34396930010509</v>
      </c>
      <c r="AB484" s="24" t="n">
        <f aca="false">AA484*(1+U484)</f>
        <v>1.61913448309023</v>
      </c>
      <c r="AC484" s="24" t="n">
        <f aca="false">AB484*(1+W484)</f>
        <v>2.00662133643548</v>
      </c>
      <c r="AD484" s="24" t="n">
        <f aca="false">AC484*(1+Y484)</f>
        <v>2.46241555806225</v>
      </c>
      <c r="AE484" s="23" t="n">
        <f aca="false">E484*Q484</f>
        <v>5326.44615666447</v>
      </c>
      <c r="AF484" s="23" t="n">
        <f aca="false">AE484*(1+S484)</f>
        <v>6152.7635849107</v>
      </c>
      <c r="AG484" s="23" t="n">
        <f aca="false">AF484*(1+U484)</f>
        <v>7412.48456036296</v>
      </c>
      <c r="AH484" s="23" t="n">
        <f aca="false">AG484*(1+W484)</f>
        <v>9186.42017087718</v>
      </c>
      <c r="AI484" s="23" t="n">
        <f aca="false">AH484*(1+Y484)</f>
        <v>11273.070579349</v>
      </c>
      <c r="AJ484" s="25" t="n">
        <f aca="false">G484*Z484</f>
        <v>41638.6713973516</v>
      </c>
      <c r="AK484" s="25" t="n">
        <f aca="false">I484*AA484</f>
        <v>46773.4602699616</v>
      </c>
      <c r="AL484" s="25" t="n">
        <f aca="false">K484*AB484</f>
        <v>59028.5714657326</v>
      </c>
      <c r="AM484" s="25" t="n">
        <f aca="false">M484*AC484</f>
        <v>86397.9489723374</v>
      </c>
      <c r="AN484" s="25" t="n">
        <f aca="false">O484*AD484</f>
        <v>99817.7885447152</v>
      </c>
      <c r="AO484" s="25" t="n">
        <f aca="false">C484/Datos!$D$8</f>
        <v>16573.5781699421</v>
      </c>
      <c r="AP484" s="25" t="n">
        <f aca="false">AJ484-AO484</f>
        <v>25065.0932274096</v>
      </c>
      <c r="AQ484" s="25" t="n">
        <f aca="false">AK484-AO484</f>
        <v>30199.8821000195</v>
      </c>
      <c r="AR484" s="25" t="n">
        <f aca="false">AL484-AO484</f>
        <v>42454.9932957905</v>
      </c>
      <c r="AS484" s="25" t="n">
        <f aca="false">AM484-AO484</f>
        <v>69824.3708023953</v>
      </c>
      <c r="AT484" s="25" t="n">
        <f aca="false">AN484-AO484</f>
        <v>83244.2103747731</v>
      </c>
      <c r="AU484" s="25" t="n">
        <f aca="false">AP484*Datos!$D$6</f>
        <v>12532.5466137048</v>
      </c>
      <c r="AV484" s="25" t="n">
        <f aca="false">AQ484*Datos!$D$6</f>
        <v>15099.9410500098</v>
      </c>
      <c r="AW484" s="25" t="n">
        <f aca="false">AR484*Datos!$D$6</f>
        <v>21227.4966478953</v>
      </c>
      <c r="AX484" s="25" t="n">
        <f aca="false">AS484*Datos!$D$6</f>
        <v>34912.1854011977</v>
      </c>
      <c r="AY484" s="25" t="n">
        <f aca="false">AT484*Datos!$D$6</f>
        <v>41622.1051873865</v>
      </c>
      <c r="AZ484" s="25" t="n">
        <f aca="false">AJ484-AU484-AE484</f>
        <v>23779.6786269824</v>
      </c>
      <c r="BA484" s="25" t="n">
        <f aca="false">AK484-AV484-AF484</f>
        <v>25520.7556350411</v>
      </c>
      <c r="BB484" s="25" t="n">
        <f aca="false">AL484-AW484-AG484</f>
        <v>30388.5902574744</v>
      </c>
      <c r="BC484" s="25" t="n">
        <f aca="false">AM484-AX484-AH484</f>
        <v>42299.3434002626</v>
      </c>
      <c r="BD484" s="25" t="n">
        <f aca="false">AN484-AY484-AI484</f>
        <v>46922.6127779796</v>
      </c>
      <c r="BE484" s="25" t="n">
        <f aca="false">AZ484/Z484</f>
        <v>20438.5141191315</v>
      </c>
      <c r="BF484" s="25" t="n">
        <f aca="false">BA484/AA484</f>
        <v>18989.0912188586</v>
      </c>
      <c r="BG484" s="25" t="n">
        <f aca="false">BB484/AB484</f>
        <v>18768.4164439977</v>
      </c>
      <c r="BH484" s="25" t="n">
        <f aca="false">BC484/AC484</f>
        <v>21079.8832007848</v>
      </c>
      <c r="BI484" s="25" t="n">
        <f aca="false">BD484/AD484</f>
        <v>19055.5215687902</v>
      </c>
      <c r="BJ484" s="25" t="n">
        <f aca="false">E484*AD484</f>
        <v>80232.5042320762</v>
      </c>
      <c r="BK484" s="25" t="n">
        <f aca="false">0.2*C484*AD484</f>
        <v>40811.0367384262</v>
      </c>
      <c r="BL484" s="25" t="n">
        <f aca="false">BJ484+BK484</f>
        <v>121043.540970502</v>
      </c>
      <c r="BM484" s="25" t="n">
        <f aca="false">BK484*Datos!$D$6</f>
        <v>20405.5183692131</v>
      </c>
      <c r="BN484" s="25" t="n">
        <f aca="false">BL484-BM484</f>
        <v>100638.022601289</v>
      </c>
      <c r="BO484" s="25" t="n">
        <f aca="false">BN484/AD484</f>
        <v>40869.6339948748</v>
      </c>
      <c r="BP484" s="25" t="n">
        <f aca="false">-(C484+E484)</f>
        <v>-115450.735759614</v>
      </c>
      <c r="BQ484" s="25" t="n">
        <f aca="false">BE484</f>
        <v>20438.5141191315</v>
      </c>
      <c r="BR484" s="25" t="n">
        <f aca="false">BF484</f>
        <v>18989.0912188586</v>
      </c>
      <c r="BS484" s="25" t="n">
        <f aca="false">BG484</f>
        <v>18768.4164439977</v>
      </c>
      <c r="BT484" s="25" t="n">
        <f aca="false">BH484</f>
        <v>21079.8832007848</v>
      </c>
      <c r="BU484" s="25" t="n">
        <f aca="false">BI484+BO484</f>
        <v>59925.155563665</v>
      </c>
      <c r="BV484" s="27" t="n">
        <f aca="false">IFERROR(IRR(BP484:BU484,0.1),NA())*100</f>
        <v>5.45595119103531</v>
      </c>
    </row>
    <row r="485" customFormat="false" ht="15" hidden="false" customHeight="true" outlineLevel="0" collapsed="false">
      <c r="A485" s="23" t="n">
        <v>484</v>
      </c>
      <c r="B485" s="24" t="n">
        <f aca="true">RAND()</f>
        <v>0.991356838602587</v>
      </c>
      <c r="C485" s="25" t="n">
        <f aca="false">IF(B485&lt;=(Datos!$D$14-Datos!$C$14)/(Datos!$E$14-Datos!$C$14),Datos!$C$14+SQRT((Datos!$E$14-Datos!$C$14)*(Datos!$D$14-Datos!$C$14)*B485),Datos!$E$14-SQRT((Datos!$E$14-Datos!$C$14)*(Datos!$E$14-Datos!$D$14)*(1-B485)))</f>
        <v>96779.4730746514</v>
      </c>
      <c r="D485" s="24" t="n">
        <f aca="true">RAND()</f>
        <v>0.906938380993454</v>
      </c>
      <c r="E485" s="25" t="n">
        <f aca="false">IF(D485&lt;=(Datos!$D$15-Datos!$C$15)/(Datos!$E$15-Datos!$C$15),Datos!$C$15+SQRT((Datos!$E$15-Datos!$C$15)*(Datos!$D$15-Datos!$C$15)*D485),Datos!$E$15-SQRT((Datos!$E$15-Datos!$C$15)*(Datos!$E$15-Datos!$D$15)*(1-D485)))</f>
        <v>36263.7929860644</v>
      </c>
      <c r="F485" s="24" t="n">
        <f aca="true">RAND()</f>
        <v>0.727722560464699</v>
      </c>
      <c r="G485" s="25" t="n">
        <f aca="false">IF(F485&lt;=(Datos!$D$19-Datos!$C$19)/(Datos!$E$19-Datos!$C$19),Datos!$C$19+SQRT((Datos!$E$19-Datos!$C$19)*(Datos!$D$19-Datos!$C$19)*F485),Datos!$E$19-SQRT((Datos!$E$19-Datos!$C$19)*(Datos!$E$19-Datos!$D$19)*(1-F485)))</f>
        <v>40481.0611903736</v>
      </c>
      <c r="H485" s="24" t="n">
        <f aca="true">RAND()</f>
        <v>0.939143508188682</v>
      </c>
      <c r="I485" s="25" t="n">
        <f aca="false">IF(H485&lt;=(Datos!$D$19-Datos!$C$19)/(Datos!$E$19-Datos!$C$19),Datos!$C$19+SQRT((Datos!$E$19-Datos!$C$19)*(Datos!$D$19-Datos!$C$19)*H485),Datos!$E$19-SQRT((Datos!$E$19-Datos!$C$19)*(Datos!$E$19-Datos!$D$19)*(1-H485)))</f>
        <v>42863.5925281331</v>
      </c>
      <c r="J485" s="24" t="n">
        <f aca="true">RAND()</f>
        <v>0.104668270934038</v>
      </c>
      <c r="K485" s="25" t="n">
        <f aca="false">IF(J485&lt;=(Datos!$D$19-Datos!$C$19)/(Datos!$E$19-Datos!$C$19),Datos!$C$19+SQRT((Datos!$E$19-Datos!$C$19)*(Datos!$D$19-Datos!$C$19)*J485),Datos!$E$19-SQRT((Datos!$E$19-Datos!$C$19)*(Datos!$E$19-Datos!$D$19)*(1-J485)))</f>
        <v>33962.3529171574</v>
      </c>
      <c r="L485" s="24" t="n">
        <f aca="true">RAND()</f>
        <v>0.410219611517709</v>
      </c>
      <c r="M485" s="25" t="n">
        <f aca="false">IF(L485&lt;=(Datos!$D$19-Datos!$C$19)/(Datos!$E$19-Datos!$C$19),Datos!$C$19+SQRT((Datos!$E$19-Datos!$C$19)*(Datos!$D$19-Datos!$C$19)*L485),Datos!$E$19-SQRT((Datos!$E$19-Datos!$C$19)*(Datos!$E$19-Datos!$D$19)*(1-L485)))</f>
        <v>37844.2935773501</v>
      </c>
      <c r="N485" s="24" t="n">
        <f aca="true">RAND()</f>
        <v>0.509906809292931</v>
      </c>
      <c r="O485" s="25" t="n">
        <f aca="false">IF(N485&lt;=(Datos!$D$19-Datos!$C$19)/(Datos!$E$19-Datos!$C$19),Datos!$C$19+SQRT((Datos!$E$19-Datos!$C$19)*(Datos!$D$19-Datos!$C$19)*N485),Datos!$E$19-SQRT((Datos!$E$19-Datos!$C$19)*(Datos!$E$19-Datos!$D$19)*(1-N485)))</f>
        <v>38745.6287020396</v>
      </c>
      <c r="P485" s="24" t="n">
        <f aca="true">RAND()</f>
        <v>0.661405328963772</v>
      </c>
      <c r="Q485" s="26" t="n">
        <f aca="false">IF(P485&lt;=(Datos!$D$23-Datos!$C$23)/(Datos!$E$23-Datos!$C$23),Datos!$C$23+SQRT((Datos!$E$23-Datos!$C$23)*(Datos!$D$23-Datos!$C$23)*P485),Datos!$E$23-SQRT((Datos!$E$23-Datos!$C$23)*(Datos!$E$23-Datos!$D$23)*(1-P485)))</f>
        <v>0.155312545536949</v>
      </c>
      <c r="R485" s="24" t="n">
        <f aca="true">RAND()</f>
        <v>0.423559877213581</v>
      </c>
      <c r="S485" s="26" t="n">
        <f aca="false">IF(R485&lt;=(Datos!$D$24-Datos!$C$24)/(Datos!$E$24-Datos!$C$24),Datos!$C$24+SQRT((Datos!$E$24-Datos!$C$24)*(Datos!$D$24-Datos!$C$24)*R485),Datos!$E$24-SQRT((Datos!$E$24-Datos!$C$24)*(Datos!$E$24-Datos!$D$24)*(1-R485)))</f>
        <v>0.147611732632786</v>
      </c>
      <c r="T485" s="24" t="n">
        <f aca="true">RAND()</f>
        <v>0.673854693546504</v>
      </c>
      <c r="U485" s="26" t="n">
        <f aca="false">IF(T485&lt;=(Datos!$D$25-Datos!$C$25)/(Datos!$E$25-Datos!$C$25),Datos!$C$25+SQRT((Datos!$E$25-Datos!$C$25)*(Datos!$D$25-Datos!$C$25)*T485),Datos!$E$25-SQRT((Datos!$E$25-Datos!$C$25)*(Datos!$E$25-Datos!$D$25)*(1-T485)))</f>
        <v>0.189780687332936</v>
      </c>
      <c r="V485" s="24" t="n">
        <f aca="true">RAND()</f>
        <v>0.379277887068086</v>
      </c>
      <c r="W485" s="26" t="n">
        <f aca="false">IF(V485&lt;=(Datos!$D$26-Datos!$C$26)/(Datos!$E$26-Datos!$C$26),Datos!$C$26+SQRT((Datos!$E$26-Datos!$C$26)*(Datos!$D$26-Datos!$C$26)*V485),Datos!$E$26-SQRT((Datos!$E$26-Datos!$C$26)*(Datos!$E$26-Datos!$D$26)*(1-V485)))</f>
        <v>0.203389621378263</v>
      </c>
      <c r="X485" s="24" t="n">
        <f aca="true">RAND()</f>
        <v>0.578415340911683</v>
      </c>
      <c r="Y485" s="26" t="n">
        <f aca="false">IF(X485&lt;=(Datos!$D$27-Datos!$C$27)/(Datos!$E$27-Datos!$C$27),Datos!$C$27+SQRT((Datos!$E$27-Datos!$C$27)*(Datos!$D$27-Datos!$C$27)*X485),Datos!$E$27-SQRT((Datos!$E$27-Datos!$C$27)*(Datos!$E$27-Datos!$D$27)*(1-X485)))</f>
        <v>0.232286719258922</v>
      </c>
      <c r="Z485" s="24" t="n">
        <f aca="false">(1+Q485)</f>
        <v>1.15531254553695</v>
      </c>
      <c r="AA485" s="24" t="n">
        <f aca="false">Z485*(1+S485)</f>
        <v>1.32585023211605</v>
      </c>
      <c r="AB485" s="24" t="n">
        <f aca="false">AA485*(1+U485)</f>
        <v>1.57747100046757</v>
      </c>
      <c r="AC485" s="24" t="n">
        <f aca="false">AB485*(1+W485)</f>
        <v>1.89831222998786</v>
      </c>
      <c r="AD485" s="24" t="n">
        <f aca="false">AC485*(1+Y485)</f>
        <v>2.33926495002083</v>
      </c>
      <c r="AE485" s="23" t="n">
        <f aca="false">E485*Q485</f>
        <v>5632.22199949062</v>
      </c>
      <c r="AF485" s="23" t="n">
        <f aca="false">AE485*(1+S485)</f>
        <v>6463.60404740792</v>
      </c>
      <c r="AG485" s="23" t="n">
        <f aca="false">AF485*(1+U485)</f>
        <v>7690.27126617294</v>
      </c>
      <c r="AH485" s="23" t="n">
        <f aca="false">AG485*(1+W485)</f>
        <v>9254.39262729599</v>
      </c>
      <c r="AI485" s="23" t="n">
        <f aca="false">AH485*(1+Y485)</f>
        <v>11404.0651294245</v>
      </c>
      <c r="AJ485" s="25" t="n">
        <f aca="false">G485*Z485</f>
        <v>46768.2778498875</v>
      </c>
      <c r="AK485" s="25" t="n">
        <f aca="false">I485*AA485</f>
        <v>56830.7041027531</v>
      </c>
      <c r="AL485" s="25" t="n">
        <f aca="false">K485*AB485</f>
        <v>53574.626834461</v>
      </c>
      <c r="AM485" s="25" t="n">
        <f aca="false">M485*AC485</f>
        <v>71840.2853331347</v>
      </c>
      <c r="AN485" s="25" t="n">
        <f aca="false">O485*AD485</f>
        <v>90636.2911892022</v>
      </c>
      <c r="AO485" s="25" t="n">
        <f aca="false">C485/Datos!$D$8</f>
        <v>19355.8946149303</v>
      </c>
      <c r="AP485" s="25" t="n">
        <f aca="false">AJ485-AO485</f>
        <v>27412.3832349573</v>
      </c>
      <c r="AQ485" s="25" t="n">
        <f aca="false">AK485-AO485</f>
        <v>37474.8094878229</v>
      </c>
      <c r="AR485" s="25" t="n">
        <f aca="false">AL485-AO485</f>
        <v>34218.7322195307</v>
      </c>
      <c r="AS485" s="25" t="n">
        <f aca="false">AM485-AO485</f>
        <v>52484.3907182044</v>
      </c>
      <c r="AT485" s="25" t="n">
        <f aca="false">AN485-AO485</f>
        <v>71280.3965742719</v>
      </c>
      <c r="AU485" s="25" t="n">
        <f aca="false">AP485*Datos!$D$6</f>
        <v>13706.1916174786</v>
      </c>
      <c r="AV485" s="25" t="n">
        <f aca="false">AQ485*Datos!$D$6</f>
        <v>18737.4047439114</v>
      </c>
      <c r="AW485" s="25" t="n">
        <f aca="false">AR485*Datos!$D$6</f>
        <v>17109.3661097653</v>
      </c>
      <c r="AX485" s="25" t="n">
        <f aca="false">AS485*Datos!$D$6</f>
        <v>26242.1953591022</v>
      </c>
      <c r="AY485" s="25" t="n">
        <f aca="false">AT485*Datos!$D$6</f>
        <v>35640.198287136</v>
      </c>
      <c r="AZ485" s="25" t="n">
        <f aca="false">AJ485-AU485-AE485</f>
        <v>27429.8642329183</v>
      </c>
      <c r="BA485" s="25" t="n">
        <f aca="false">AK485-AV485-AF485</f>
        <v>31629.6953114338</v>
      </c>
      <c r="BB485" s="25" t="n">
        <f aca="false">AL485-AW485-AG485</f>
        <v>28774.9894585227</v>
      </c>
      <c r="BC485" s="25" t="n">
        <f aca="false">AM485-AX485-AH485</f>
        <v>36343.6973467365</v>
      </c>
      <c r="BD485" s="25" t="n">
        <f aca="false">AN485-AY485-AI485</f>
        <v>43592.0277726417</v>
      </c>
      <c r="BE485" s="25" t="n">
        <f aca="false">AZ485/Z485</f>
        <v>23742.3754627107</v>
      </c>
      <c r="BF485" s="25" t="n">
        <f aca="false">BA485/AA485</f>
        <v>23856.1600286881</v>
      </c>
      <c r="BG485" s="25" t="n">
        <f aca="false">BB485/AB485</f>
        <v>18241.2161301182</v>
      </c>
      <c r="BH485" s="25" t="n">
        <f aca="false">BC485/AC485</f>
        <v>19145.2685035743</v>
      </c>
      <c r="BI485" s="25" t="n">
        <f aca="false">BD485/AD485</f>
        <v>18634.9253735682</v>
      </c>
      <c r="BJ485" s="25" t="n">
        <f aca="false">E485*AD485</f>
        <v>84830.6198871114</v>
      </c>
      <c r="BK485" s="25" t="n">
        <f aca="false">0.2*C485*AD485</f>
        <v>45278.5658490032</v>
      </c>
      <c r="BL485" s="25" t="n">
        <f aca="false">BJ485+BK485</f>
        <v>130109.185736115</v>
      </c>
      <c r="BM485" s="25" t="n">
        <f aca="false">BK485*Datos!$D$6</f>
        <v>22639.2829245016</v>
      </c>
      <c r="BN485" s="25" t="n">
        <f aca="false">BL485-BM485</f>
        <v>107469.902811613</v>
      </c>
      <c r="BO485" s="25" t="n">
        <f aca="false">BN485/AD485</f>
        <v>45941.7402935295</v>
      </c>
      <c r="BP485" s="25" t="n">
        <f aca="false">-(C485+E485)</f>
        <v>-133043.266060716</v>
      </c>
      <c r="BQ485" s="25" t="n">
        <f aca="false">BE485</f>
        <v>23742.3754627107</v>
      </c>
      <c r="BR485" s="25" t="n">
        <f aca="false">BF485</f>
        <v>23856.1600286881</v>
      </c>
      <c r="BS485" s="25" t="n">
        <f aca="false">BG485</f>
        <v>18241.2161301182</v>
      </c>
      <c r="BT485" s="25" t="n">
        <f aca="false">BH485</f>
        <v>19145.2685035743</v>
      </c>
      <c r="BU485" s="25" t="n">
        <f aca="false">BI485+BO485</f>
        <v>64576.6656670976</v>
      </c>
      <c r="BV485" s="27" t="n">
        <f aca="false">IFERROR(IRR(BP485:BU485,0.1),NA())*100</f>
        <v>3.42617597506484</v>
      </c>
    </row>
    <row r="486" customFormat="false" ht="15" hidden="false" customHeight="true" outlineLevel="0" collapsed="false">
      <c r="A486" s="23" t="n">
        <v>485</v>
      </c>
      <c r="B486" s="24" t="n">
        <f aca="true">RAND()</f>
        <v>0.545272720540988</v>
      </c>
      <c r="C486" s="25" t="n">
        <f aca="false">IF(B486&lt;=(Datos!$D$14-Datos!$C$14)/(Datos!$E$14-Datos!$C$14),Datos!$C$14+SQRT((Datos!$E$14-Datos!$C$14)*(Datos!$D$14-Datos!$C$14)*B486),Datos!$E$14-SQRT((Datos!$E$14-Datos!$C$14)*(Datos!$E$14-Datos!$D$14)*(1-B486)))</f>
        <v>76640.3609755884</v>
      </c>
      <c r="D486" s="24" t="n">
        <f aca="true">RAND()</f>
        <v>0.921366619278462</v>
      </c>
      <c r="E486" s="25" t="n">
        <f aca="false">IF(D486&lt;=(Datos!$D$15-Datos!$C$15)/(Datos!$E$15-Datos!$C$15),Datos!$C$15+SQRT((Datos!$E$15-Datos!$C$15)*(Datos!$D$15-Datos!$C$15)*D486),Datos!$E$15-SQRT((Datos!$E$15-Datos!$C$15)*(Datos!$E$15-Datos!$D$15)*(1-D486)))</f>
        <v>36565.614012923</v>
      </c>
      <c r="F486" s="24" t="n">
        <f aca="true">RAND()</f>
        <v>0.560706448345088</v>
      </c>
      <c r="G486" s="25" t="n">
        <f aca="false">IF(F486&lt;=(Datos!$D$19-Datos!$C$19)/(Datos!$E$19-Datos!$C$19),Datos!$C$19+SQRT((Datos!$E$19-Datos!$C$19)*(Datos!$D$19-Datos!$C$19)*F486),Datos!$E$19-SQRT((Datos!$E$19-Datos!$C$19)*(Datos!$E$19-Datos!$D$19)*(1-F486)))</f>
        <v>39170.9305553888</v>
      </c>
      <c r="H486" s="24" t="n">
        <f aca="true">RAND()</f>
        <v>0.784174353594515</v>
      </c>
      <c r="I486" s="25" t="n">
        <f aca="false">IF(H486&lt;=(Datos!$D$19-Datos!$C$19)/(Datos!$E$19-Datos!$C$19),Datos!$C$19+SQRT((Datos!$E$19-Datos!$C$19)*(Datos!$D$19-Datos!$C$19)*H486),Datos!$E$19-SQRT((Datos!$E$19-Datos!$C$19)*(Datos!$E$19-Datos!$D$19)*(1-H486)))</f>
        <v>40976.7024121485</v>
      </c>
      <c r="J486" s="24" t="n">
        <f aca="true">RAND()</f>
        <v>0.237680829365858</v>
      </c>
      <c r="K486" s="25" t="n">
        <f aca="false">IF(J486&lt;=(Datos!$D$19-Datos!$C$19)/(Datos!$E$19-Datos!$C$19),Datos!$C$19+SQRT((Datos!$E$19-Datos!$C$19)*(Datos!$D$19-Datos!$C$19)*J486),Datos!$E$19-SQRT((Datos!$E$19-Datos!$C$19)*(Datos!$E$19-Datos!$D$19)*(1-J486)))</f>
        <v>35970.939993408</v>
      </c>
      <c r="L486" s="24" t="n">
        <f aca="true">RAND()</f>
        <v>0.0229923872832392</v>
      </c>
      <c r="M486" s="25" t="n">
        <f aca="false">IF(L486&lt;=(Datos!$D$19-Datos!$C$19)/(Datos!$E$19-Datos!$C$19),Datos!$C$19+SQRT((Datos!$E$19-Datos!$C$19)*(Datos!$D$19-Datos!$C$19)*L486),Datos!$E$19-SQRT((Datos!$E$19-Datos!$C$19)*(Datos!$E$19-Datos!$D$19)*(1-L486)))</f>
        <v>31857.1101454911</v>
      </c>
      <c r="N486" s="24" t="n">
        <f aca="true">RAND()</f>
        <v>0.327143116412457</v>
      </c>
      <c r="O486" s="25" t="n">
        <f aca="false">IF(N486&lt;=(Datos!$D$19-Datos!$C$19)/(Datos!$E$19-Datos!$C$19),Datos!$C$19+SQRT((Datos!$E$19-Datos!$C$19)*(Datos!$D$19-Datos!$C$19)*N486),Datos!$E$19-SQRT((Datos!$E$19-Datos!$C$19)*(Datos!$E$19-Datos!$D$19)*(1-N486)))</f>
        <v>37005.1029586915</v>
      </c>
      <c r="P486" s="24" t="n">
        <f aca="true">RAND()</f>
        <v>0.619624125389305</v>
      </c>
      <c r="Q486" s="26" t="n">
        <f aca="false">IF(P486&lt;=(Datos!$D$23-Datos!$C$23)/(Datos!$E$23-Datos!$C$23),Datos!$C$23+SQRT((Datos!$E$23-Datos!$C$23)*(Datos!$D$23-Datos!$C$23)*P486),Datos!$E$23-SQRT((Datos!$E$23-Datos!$C$23)*(Datos!$E$23-Datos!$D$23)*(1-P486)))</f>
        <v>0.153833674803304</v>
      </c>
      <c r="R486" s="24" t="n">
        <f aca="true">RAND()</f>
        <v>0.179644768942077</v>
      </c>
      <c r="S486" s="26" t="n">
        <f aca="false">IF(R486&lt;=(Datos!$D$24-Datos!$C$24)/(Datos!$E$24-Datos!$C$24),Datos!$C$24+SQRT((Datos!$E$24-Datos!$C$24)*(Datos!$D$24-Datos!$C$24)*R486),Datos!$E$24-SQRT((Datos!$E$24-Datos!$C$24)*(Datos!$E$24-Datos!$D$24)*(1-R486)))</f>
        <v>0.137982229675314</v>
      </c>
      <c r="T486" s="24" t="n">
        <f aca="true">RAND()</f>
        <v>0.952468666171458</v>
      </c>
      <c r="U486" s="26" t="n">
        <f aca="false">IF(T486&lt;=(Datos!$D$25-Datos!$C$25)/(Datos!$E$25-Datos!$C$25),Datos!$C$25+SQRT((Datos!$E$25-Datos!$C$25)*(Datos!$D$25-Datos!$C$25)*T486),Datos!$E$25-SQRT((Datos!$E$25-Datos!$C$25)*(Datos!$E$25-Datos!$D$25)*(1-T486)))</f>
        <v>0.208463634249907</v>
      </c>
      <c r="V486" s="24" t="n">
        <f aca="true">RAND()</f>
        <v>0.77732111537748</v>
      </c>
      <c r="W486" s="26" t="n">
        <f aca="false">IF(V486&lt;=(Datos!$D$26-Datos!$C$26)/(Datos!$E$26-Datos!$C$26),Datos!$C$26+SQRT((Datos!$E$26-Datos!$C$26)*(Datos!$D$26-Datos!$C$26)*V486),Datos!$E$26-SQRT((Datos!$E$26-Datos!$C$26)*(Datos!$E$26-Datos!$D$26)*(1-V486)))</f>
        <v>0.222082691817104</v>
      </c>
      <c r="X486" s="24" t="n">
        <f aca="true">RAND()</f>
        <v>0.67935624574059</v>
      </c>
      <c r="Y486" s="26" t="n">
        <f aca="false">IF(X486&lt;=(Datos!$D$27-Datos!$C$27)/(Datos!$E$27-Datos!$C$27),Datos!$C$27+SQRT((Datos!$E$27-Datos!$C$27)*(Datos!$D$27-Datos!$C$27)*X486),Datos!$E$27-SQRT((Datos!$E$27-Datos!$C$27)*(Datos!$E$27-Datos!$D$27)*(1-X486)))</f>
        <v>0.238388988560709</v>
      </c>
      <c r="Z486" s="24" t="n">
        <f aca="false">(1+Q486)</f>
        <v>1.1538336748033</v>
      </c>
      <c r="AA486" s="24" t="n">
        <f aca="false">Z486*(1+S486)</f>
        <v>1.31304221792713</v>
      </c>
      <c r="AB486" s="24" t="n">
        <f aca="false">AA486*(1+U486)</f>
        <v>1.58676377059977</v>
      </c>
      <c r="AC486" s="24" t="n">
        <f aca="false">AB486*(1+W486)</f>
        <v>1.93915654005243</v>
      </c>
      <c r="AD486" s="24" t="n">
        <f aca="false">AC486*(1+Y486)</f>
        <v>2.40143010629641</v>
      </c>
      <c r="AE486" s="23" t="n">
        <f aca="false">E486*Q486</f>
        <v>5625.02277504713</v>
      </c>
      <c r="AF486" s="23" t="n">
        <f aca="false">AE486*(1+S486)</f>
        <v>6401.17595952256</v>
      </c>
      <c r="AG486" s="23" t="n">
        <f aca="false">AF486*(1+U486)</f>
        <v>7735.58836351777</v>
      </c>
      <c r="AH486" s="23" t="n">
        <f aca="false">AG486*(1+W486)</f>
        <v>9453.52865007685</v>
      </c>
      <c r="AI486" s="23" t="n">
        <f aca="false">AH486*(1+Y486)</f>
        <v>11707.1457832984</v>
      </c>
      <c r="AJ486" s="25" t="n">
        <f aca="false">G486*Z486</f>
        <v>45196.7387481892</v>
      </c>
      <c r="AK486" s="25" t="n">
        <f aca="false">I486*AA486</f>
        <v>53804.1402185873</v>
      </c>
      <c r="AL486" s="25" t="n">
        <f aca="false">K486*AB486</f>
        <v>57077.3843759582</v>
      </c>
      <c r="AM486" s="25" t="n">
        <f aca="false">M486*AC486</f>
        <v>61775.9234857995</v>
      </c>
      <c r="AN486" s="25" t="n">
        <f aca="false">O486*AD486</f>
        <v>88865.1683316001</v>
      </c>
      <c r="AO486" s="25" t="n">
        <f aca="false">C486/Datos!$D$8</f>
        <v>15328.0721951177</v>
      </c>
      <c r="AP486" s="25" t="n">
        <f aca="false">AJ486-AO486</f>
        <v>29868.6665530716</v>
      </c>
      <c r="AQ486" s="25" t="n">
        <f aca="false">AK486-AO486</f>
        <v>38476.0680234696</v>
      </c>
      <c r="AR486" s="25" t="n">
        <f aca="false">AL486-AO486</f>
        <v>41749.3121808405</v>
      </c>
      <c r="AS486" s="25" t="n">
        <f aca="false">AM486-AO486</f>
        <v>46447.8512906819</v>
      </c>
      <c r="AT486" s="25" t="n">
        <f aca="false">AN486-AO486</f>
        <v>73537.0961364824</v>
      </c>
      <c r="AU486" s="25" t="n">
        <f aca="false">AP486*Datos!$D$6</f>
        <v>14934.3332765358</v>
      </c>
      <c r="AV486" s="25" t="n">
        <f aca="false">AQ486*Datos!$D$6</f>
        <v>19238.0340117348</v>
      </c>
      <c r="AW486" s="25" t="n">
        <f aca="false">AR486*Datos!$D$6</f>
        <v>20874.6560904202</v>
      </c>
      <c r="AX486" s="25" t="n">
        <f aca="false">AS486*Datos!$D$6</f>
        <v>23223.9256453409</v>
      </c>
      <c r="AY486" s="25" t="n">
        <f aca="false">AT486*Datos!$D$6</f>
        <v>36768.5480682412</v>
      </c>
      <c r="AZ486" s="25" t="n">
        <f aca="false">AJ486-AU486-AE486</f>
        <v>24637.3826966063</v>
      </c>
      <c r="BA486" s="25" t="n">
        <f aca="false">AK486-AV486-AF486</f>
        <v>28164.9302473299</v>
      </c>
      <c r="BB486" s="25" t="n">
        <f aca="false">AL486-AW486-AG486</f>
        <v>28467.1399220202</v>
      </c>
      <c r="BC486" s="25" t="n">
        <f aca="false">AM486-AX486-AH486</f>
        <v>29098.4691903817</v>
      </c>
      <c r="BD486" s="25" t="n">
        <f aca="false">AN486-AY486-AI486</f>
        <v>40389.4744800605</v>
      </c>
      <c r="BE486" s="25" t="n">
        <f aca="false">AZ486/Z486</f>
        <v>21352.6292693843</v>
      </c>
      <c r="BF486" s="25" t="n">
        <f aca="false">BA486/AA486</f>
        <v>21450.1330290761</v>
      </c>
      <c r="BG486" s="25" t="n">
        <f aca="false">BB486/AB486</f>
        <v>17940.3767904658</v>
      </c>
      <c r="BH486" s="25" t="n">
        <f aca="false">BC486/AC486</f>
        <v>15005.7350138401</v>
      </c>
      <c r="BI486" s="25" t="n">
        <f aca="false">BD486/AD486</f>
        <v>16818.925678562</v>
      </c>
      <c r="BJ486" s="25" t="n">
        <f aca="false">E486*AD486</f>
        <v>87809.7663458472</v>
      </c>
      <c r="BK486" s="25" t="n">
        <f aca="false">0.2*C486*AD486</f>
        <v>36809.2940408405</v>
      </c>
      <c r="BL486" s="25" t="n">
        <f aca="false">BJ486+BK486</f>
        <v>124619.060386688</v>
      </c>
      <c r="BM486" s="25" t="n">
        <f aca="false">BK486*Datos!$D$6</f>
        <v>18404.6470204202</v>
      </c>
      <c r="BN486" s="25" t="n">
        <f aca="false">BL486-BM486</f>
        <v>106214.413366267</v>
      </c>
      <c r="BO486" s="25" t="n">
        <f aca="false">BN486/AD486</f>
        <v>44229.6501104819</v>
      </c>
      <c r="BP486" s="25" t="n">
        <f aca="false">-(C486+E486)</f>
        <v>-113205.974988511</v>
      </c>
      <c r="BQ486" s="25" t="n">
        <f aca="false">BE486</f>
        <v>21352.6292693843</v>
      </c>
      <c r="BR486" s="25" t="n">
        <f aca="false">BF486</f>
        <v>21450.1330290761</v>
      </c>
      <c r="BS486" s="25" t="n">
        <f aca="false">BG486</f>
        <v>17940.3767904658</v>
      </c>
      <c r="BT486" s="25" t="n">
        <f aca="false">BH486</f>
        <v>15005.7350138401</v>
      </c>
      <c r="BU486" s="25" t="n">
        <f aca="false">BI486+BO486</f>
        <v>61048.5757890439</v>
      </c>
      <c r="BV486" s="27" t="n">
        <f aca="false">IFERROR(IRR(BP486:BU486,0.1),NA())*100</f>
        <v>5.61133994283826</v>
      </c>
    </row>
    <row r="487" customFormat="false" ht="15" hidden="false" customHeight="true" outlineLevel="0" collapsed="false">
      <c r="A487" s="23" t="n">
        <v>486</v>
      </c>
      <c r="B487" s="24" t="n">
        <f aca="true">RAND()</f>
        <v>0.0972313611612572</v>
      </c>
      <c r="C487" s="25" t="n">
        <f aca="false">IF(B487&lt;=(Datos!$D$14-Datos!$C$14)/(Datos!$E$14-Datos!$C$14),Datos!$C$14+SQRT((Datos!$E$14-Datos!$C$14)*(Datos!$D$14-Datos!$C$14)*B487),Datos!$E$14-SQRT((Datos!$E$14-Datos!$C$14)*(Datos!$E$14-Datos!$D$14)*(1-B487)))</f>
        <v>66236.3887358393</v>
      </c>
      <c r="D487" s="24" t="n">
        <f aca="true">RAND()</f>
        <v>0.74089397799806</v>
      </c>
      <c r="E487" s="25" t="n">
        <f aca="false">IF(D487&lt;=(Datos!$D$15-Datos!$C$15)/(Datos!$E$15-Datos!$C$15),Datos!$C$15+SQRT((Datos!$E$15-Datos!$C$15)*(Datos!$D$15-Datos!$C$15)*D487),Datos!$E$15-SQRT((Datos!$E$15-Datos!$C$15)*(Datos!$E$15-Datos!$D$15)*(1-D487)))</f>
        <v>33765.7475748659</v>
      </c>
      <c r="F487" s="24" t="n">
        <f aca="true">RAND()</f>
        <v>0.570249122164764</v>
      </c>
      <c r="G487" s="25" t="n">
        <f aca="false">IF(F487&lt;=(Datos!$D$19-Datos!$C$19)/(Datos!$E$19-Datos!$C$19),Datos!$C$19+SQRT((Datos!$E$19-Datos!$C$19)*(Datos!$D$19-Datos!$C$19)*F487),Datos!$E$19-SQRT((Datos!$E$19-Datos!$C$19)*(Datos!$E$19-Datos!$D$19)*(1-F487)))</f>
        <v>39248.6414312976</v>
      </c>
      <c r="H487" s="24" t="n">
        <f aca="true">RAND()</f>
        <v>0.0643134521092981</v>
      </c>
      <c r="I487" s="25" t="n">
        <f aca="false">IF(H487&lt;=(Datos!$D$19-Datos!$C$19)/(Datos!$E$19-Datos!$C$19),Datos!$C$19+SQRT((Datos!$E$19-Datos!$C$19)*(Datos!$D$19-Datos!$C$19)*H487),Datos!$E$19-SQRT((Datos!$E$19-Datos!$C$19)*(Datos!$E$19-Datos!$D$19)*(1-H487)))</f>
        <v>33105.9648768772</v>
      </c>
      <c r="J487" s="24" t="n">
        <f aca="true">RAND()</f>
        <v>0.00532889006826537</v>
      </c>
      <c r="K487" s="25" t="n">
        <f aca="false">IF(J487&lt;=(Datos!$D$19-Datos!$C$19)/(Datos!$E$19-Datos!$C$19),Datos!$C$19+SQRT((Datos!$E$19-Datos!$C$19)*(Datos!$D$19-Datos!$C$19)*J487),Datos!$E$19-SQRT((Datos!$E$19-Datos!$C$19)*(Datos!$E$19-Datos!$D$19)*(1-J487)))</f>
        <v>30894.054534265</v>
      </c>
      <c r="L487" s="24" t="n">
        <f aca="true">RAND()</f>
        <v>0.485384903799195</v>
      </c>
      <c r="M487" s="25" t="n">
        <f aca="false">IF(L487&lt;=(Datos!$D$19-Datos!$C$19)/(Datos!$E$19-Datos!$C$19),Datos!$C$19+SQRT((Datos!$E$19-Datos!$C$19)*(Datos!$D$19-Datos!$C$19)*L487),Datos!$E$19-SQRT((Datos!$E$19-Datos!$C$19)*(Datos!$E$19-Datos!$D$19)*(1-L487)))</f>
        <v>38532.7449024261</v>
      </c>
      <c r="N487" s="24" t="n">
        <f aca="true">RAND()</f>
        <v>0.152843661181412</v>
      </c>
      <c r="O487" s="25" t="n">
        <f aca="false">IF(N487&lt;=(Datos!$D$19-Datos!$C$19)/(Datos!$E$19-Datos!$C$19),Datos!$C$19+SQRT((Datos!$E$19-Datos!$C$19)*(Datos!$D$19-Datos!$C$19)*N487),Datos!$E$19-SQRT((Datos!$E$19-Datos!$C$19)*(Datos!$E$19-Datos!$D$19)*(1-N487)))</f>
        <v>34788.167622088</v>
      </c>
      <c r="P487" s="24" t="n">
        <f aca="true">RAND()</f>
        <v>0.957581071814902</v>
      </c>
      <c r="Q487" s="26" t="n">
        <f aca="false">IF(P487&lt;=(Datos!$D$23-Datos!$C$23)/(Datos!$E$23-Datos!$C$23),Datos!$C$23+SQRT((Datos!$E$23-Datos!$C$23)*(Datos!$D$23-Datos!$C$23)*P487),Datos!$E$23-SQRT((Datos!$E$23-Datos!$C$23)*(Datos!$E$23-Datos!$D$23)*(1-P487)))</f>
        <v>0.171261918360808</v>
      </c>
      <c r="R487" s="24" t="n">
        <f aca="true">RAND()</f>
        <v>0.0974891898055436</v>
      </c>
      <c r="S487" s="26" t="n">
        <f aca="false">IF(R487&lt;=(Datos!$D$24-Datos!$C$24)/(Datos!$E$24-Datos!$C$24),Datos!$C$24+SQRT((Datos!$E$24-Datos!$C$24)*(Datos!$D$24-Datos!$C$24)*R487),Datos!$E$24-SQRT((Datos!$E$24-Datos!$C$24)*(Datos!$E$24-Datos!$D$24)*(1-R487)))</f>
        <v>0.133246906871039</v>
      </c>
      <c r="T487" s="24" t="n">
        <f aca="true">RAND()</f>
        <v>0.175997729258662</v>
      </c>
      <c r="U487" s="26" t="n">
        <f aca="false">IF(T487&lt;=(Datos!$D$25-Datos!$C$25)/(Datos!$E$25-Datos!$C$25),Datos!$C$25+SQRT((Datos!$E$25-Datos!$C$25)*(Datos!$D$25-Datos!$C$25)*T487),Datos!$E$25-SQRT((Datos!$E$25-Datos!$C$25)*(Datos!$E$25-Datos!$D$25)*(1-T487)))</f>
        <v>0.169224859724929</v>
      </c>
      <c r="V487" s="24" t="n">
        <f aca="true">RAND()</f>
        <v>0.858842789054442</v>
      </c>
      <c r="W487" s="26" t="n">
        <f aca="false">IF(V487&lt;=(Datos!$D$26-Datos!$C$26)/(Datos!$E$26-Datos!$C$26),Datos!$C$26+SQRT((Datos!$E$26-Datos!$C$26)*(Datos!$D$26-Datos!$C$26)*V487),Datos!$E$26-SQRT((Datos!$E$26-Datos!$C$26)*(Datos!$E$26-Datos!$D$26)*(1-V487)))</f>
        <v>0.227772759093638</v>
      </c>
      <c r="X487" s="24" t="n">
        <f aca="true">RAND()</f>
        <v>0.775681331550498</v>
      </c>
      <c r="Y487" s="26" t="n">
        <f aca="false">IF(X487&lt;=(Datos!$D$27-Datos!$C$27)/(Datos!$E$27-Datos!$C$27),Datos!$C$27+SQRT((Datos!$E$27-Datos!$C$27)*(Datos!$D$27-Datos!$C$27)*X487),Datos!$E$27-SQRT((Datos!$E$27-Datos!$C$27)*(Datos!$E$27-Datos!$D$27)*(1-X487)))</f>
        <v>0.245195965612773</v>
      </c>
      <c r="Z487" s="24" t="n">
        <f aca="false">(1+Q487)</f>
        <v>1.17126191836081</v>
      </c>
      <c r="AA487" s="24" t="n">
        <f aca="false">Z487*(1+S487)</f>
        <v>1.32732894611823</v>
      </c>
      <c r="AB487" s="24" t="n">
        <f aca="false">AA487*(1+U487)</f>
        <v>1.55194600083392</v>
      </c>
      <c r="AC487" s="24" t="n">
        <f aca="false">AB487*(1+W487)</f>
        <v>1.9054370234082</v>
      </c>
      <c r="AD487" s="24" t="n">
        <f aca="false">AC487*(1+Y487)</f>
        <v>2.3726424942771</v>
      </c>
      <c r="AE487" s="23" t="n">
        <f aca="false">E487*Q487</f>
        <v>5782.78670455834</v>
      </c>
      <c r="AF487" s="23" t="n">
        <f aca="false">AE487*(1+S487)</f>
        <v>6553.32514603571</v>
      </c>
      <c r="AG487" s="23" t="n">
        <f aca="false">AF487*(1+U487)</f>
        <v>7662.31067460545</v>
      </c>
      <c r="AH487" s="23" t="n">
        <f aca="false">AG487*(1+W487)</f>
        <v>9407.57631799297</v>
      </c>
      <c r="AI487" s="23" t="n">
        <f aca="false">AH487*(1+Y487)</f>
        <v>11714.2760773591</v>
      </c>
      <c r="AJ487" s="25" t="n">
        <f aca="false">G487*Z487</f>
        <v>45970.4390558771</v>
      </c>
      <c r="AK487" s="25" t="n">
        <f aca="false">I487*AA487</f>
        <v>43942.5054702524</v>
      </c>
      <c r="AL487" s="25" t="n">
        <f aca="false">K487*AB487</f>
        <v>47945.9043839976</v>
      </c>
      <c r="AM487" s="25" t="n">
        <f aca="false">M487*AC487</f>
        <v>73421.7187506263</v>
      </c>
      <c r="AN487" s="25" t="n">
        <f aca="false">O487*AD487</f>
        <v>82539.8847982007</v>
      </c>
      <c r="AO487" s="25" t="n">
        <f aca="false">C487/Datos!$D$8</f>
        <v>13247.2777471679</v>
      </c>
      <c r="AP487" s="25" t="n">
        <f aca="false">AJ487-AO487</f>
        <v>32723.1613087093</v>
      </c>
      <c r="AQ487" s="25" t="n">
        <f aca="false">AK487-AO487</f>
        <v>30695.2277230845</v>
      </c>
      <c r="AR487" s="25" t="n">
        <f aca="false">AL487-AO487</f>
        <v>34698.6266368297</v>
      </c>
      <c r="AS487" s="25" t="n">
        <f aca="false">AM487-AO487</f>
        <v>60174.4410034585</v>
      </c>
      <c r="AT487" s="25" t="n">
        <f aca="false">AN487-AO487</f>
        <v>69292.6070510328</v>
      </c>
      <c r="AU487" s="25" t="n">
        <f aca="false">AP487*Datos!$D$6</f>
        <v>16361.5806543546</v>
      </c>
      <c r="AV487" s="25" t="n">
        <f aca="false">AQ487*Datos!$D$6</f>
        <v>15347.6138615423</v>
      </c>
      <c r="AW487" s="25" t="n">
        <f aca="false">AR487*Datos!$D$6</f>
        <v>17349.3133184149</v>
      </c>
      <c r="AX487" s="25" t="n">
        <f aca="false">AS487*Datos!$D$6</f>
        <v>30087.2205017292</v>
      </c>
      <c r="AY487" s="25" t="n">
        <f aca="false">AT487*Datos!$D$6</f>
        <v>34646.3035255164</v>
      </c>
      <c r="AZ487" s="25" t="n">
        <f aca="false">AJ487-AU487-AE487</f>
        <v>23826.0716969642</v>
      </c>
      <c r="BA487" s="25" t="n">
        <f aca="false">AK487-AV487-AF487</f>
        <v>22041.5664626744</v>
      </c>
      <c r="BB487" s="25" t="n">
        <f aca="false">AL487-AW487-AG487</f>
        <v>22934.2803909773</v>
      </c>
      <c r="BC487" s="25" t="n">
        <f aca="false">AM487-AX487-AH487</f>
        <v>33926.9219309041</v>
      </c>
      <c r="BD487" s="25" t="n">
        <f aca="false">AN487-AY487-AI487</f>
        <v>36179.3051953252</v>
      </c>
      <c r="BE487" s="25" t="n">
        <f aca="false">AZ487/Z487</f>
        <v>20342.223480047</v>
      </c>
      <c r="BF487" s="25" t="n">
        <f aca="false">BA487/AA487</f>
        <v>16605.9562907409</v>
      </c>
      <c r="BG487" s="25" t="n">
        <f aca="false">BB487/AB487</f>
        <v>14777.7566865431</v>
      </c>
      <c r="BH487" s="25" t="n">
        <f aca="false">BC487/AC487</f>
        <v>17805.3231432546</v>
      </c>
      <c r="BI487" s="25" t="n">
        <f aca="false">BD487/AD487</f>
        <v>15248.5278682275</v>
      </c>
      <c r="BJ487" s="25" t="n">
        <f aca="false">E487*AD487</f>
        <v>80114.0475471606</v>
      </c>
      <c r="BK487" s="25" t="n">
        <f aca="false">0.2*C487*AD487</f>
        <v>31431.0541164219</v>
      </c>
      <c r="BL487" s="25" t="n">
        <f aca="false">BJ487+BK487</f>
        <v>111545.101663582</v>
      </c>
      <c r="BM487" s="25" t="n">
        <f aca="false">BK487*Datos!$D$6</f>
        <v>15715.5270582109</v>
      </c>
      <c r="BN487" s="25" t="n">
        <f aca="false">BL487-BM487</f>
        <v>95829.5746053716</v>
      </c>
      <c r="BO487" s="25" t="n">
        <f aca="false">BN487/AD487</f>
        <v>40389.3864484498</v>
      </c>
      <c r="BP487" s="25" t="n">
        <f aca="false">-(C487+E487)</f>
        <v>-100002.136310705</v>
      </c>
      <c r="BQ487" s="25" t="n">
        <f aca="false">BE487</f>
        <v>20342.223480047</v>
      </c>
      <c r="BR487" s="25" t="n">
        <f aca="false">BF487</f>
        <v>16605.9562907409</v>
      </c>
      <c r="BS487" s="25" t="n">
        <f aca="false">BG487</f>
        <v>14777.7566865431</v>
      </c>
      <c r="BT487" s="25" t="n">
        <f aca="false">BH487</f>
        <v>17805.3231432546</v>
      </c>
      <c r="BU487" s="25" t="n">
        <f aca="false">BI487+BO487</f>
        <v>55637.9143166773</v>
      </c>
      <c r="BV487" s="27" t="n">
        <f aca="false">IFERROR(IRR(BP487:BU487,0.1),NA())*100</f>
        <v>6.63145288896604</v>
      </c>
    </row>
    <row r="488" customFormat="false" ht="15" hidden="false" customHeight="true" outlineLevel="0" collapsed="false">
      <c r="A488" s="23" t="n">
        <v>487</v>
      </c>
      <c r="B488" s="24" t="n">
        <f aca="true">RAND()</f>
        <v>0.0354565104738295</v>
      </c>
      <c r="C488" s="25" t="n">
        <f aca="false">IF(B488&lt;=(Datos!$D$14-Datos!$C$14)/(Datos!$E$14-Datos!$C$14),Datos!$C$14+SQRT((Datos!$E$14-Datos!$C$14)*(Datos!$D$14-Datos!$C$14)*B488),Datos!$E$14-SQRT((Datos!$E$14-Datos!$C$14)*(Datos!$E$14-Datos!$D$14)*(1-B488)))</f>
        <v>63765.9798445467</v>
      </c>
      <c r="D488" s="24" t="n">
        <f aca="true">RAND()</f>
        <v>0.237269073260674</v>
      </c>
      <c r="E488" s="25" t="n">
        <f aca="false">IF(D488&lt;=(Datos!$D$15-Datos!$C$15)/(Datos!$E$15-Datos!$C$15),Datos!$C$15+SQRT((Datos!$E$15-Datos!$C$15)*(Datos!$D$15-Datos!$C$15)*D488),Datos!$E$15-SQRT((Datos!$E$15-Datos!$C$15)*(Datos!$E$15-Datos!$D$15)*(1-D488)))</f>
        <v>29218.4334171053</v>
      </c>
      <c r="F488" s="24" t="n">
        <f aca="true">RAND()</f>
        <v>0.062913332689579</v>
      </c>
      <c r="G488" s="25" t="n">
        <f aca="false">IF(F488&lt;=(Datos!$D$19-Datos!$C$19)/(Datos!$E$19-Datos!$C$19),Datos!$C$19+SQRT((Datos!$E$19-Datos!$C$19)*(Datos!$D$19-Datos!$C$19)*F488),Datos!$E$19-SQRT((Datos!$E$19-Datos!$C$19)*(Datos!$E$19-Datos!$D$19)*(1-F488)))</f>
        <v>33071.9700362206</v>
      </c>
      <c r="H488" s="24" t="n">
        <f aca="true">RAND()</f>
        <v>0.046995997373611</v>
      </c>
      <c r="I488" s="25" t="n">
        <f aca="false">IF(H488&lt;=(Datos!$D$19-Datos!$C$19)/(Datos!$E$19-Datos!$C$19),Datos!$C$19+SQRT((Datos!$E$19-Datos!$C$19)*(Datos!$D$19-Datos!$C$19)*H488),Datos!$E$19-SQRT((Datos!$E$19-Datos!$C$19)*(Datos!$E$19-Datos!$D$19)*(1-H488)))</f>
        <v>32655.0705463399</v>
      </c>
      <c r="J488" s="24" t="n">
        <f aca="true">RAND()</f>
        <v>0.751287429703425</v>
      </c>
      <c r="K488" s="25" t="n">
        <f aca="false">IF(J488&lt;=(Datos!$D$19-Datos!$C$19)/(Datos!$E$19-Datos!$C$19),Datos!$C$19+SQRT((Datos!$E$19-Datos!$C$19)*(Datos!$D$19-Datos!$C$19)*J488),Datos!$E$19-SQRT((Datos!$E$19-Datos!$C$19)*(Datos!$E$19-Datos!$D$19)*(1-J488)))</f>
        <v>40681.0368406013</v>
      </c>
      <c r="L488" s="24" t="n">
        <f aca="true">RAND()</f>
        <v>0.643956487300534</v>
      </c>
      <c r="M488" s="25" t="n">
        <f aca="false">IF(L488&lt;=(Datos!$D$19-Datos!$C$19)/(Datos!$E$19-Datos!$C$19),Datos!$C$19+SQRT((Datos!$E$19-Datos!$C$19)*(Datos!$D$19-Datos!$C$19)*L488),Datos!$E$19-SQRT((Datos!$E$19-Datos!$C$19)*(Datos!$E$19-Datos!$D$19)*(1-L488)))</f>
        <v>39828.1978559185</v>
      </c>
      <c r="N488" s="24" t="n">
        <f aca="true">RAND()</f>
        <v>0.20208238038697</v>
      </c>
      <c r="O488" s="25" t="n">
        <f aca="false">IF(N488&lt;=(Datos!$D$19-Datos!$C$19)/(Datos!$E$19-Datos!$C$19),Datos!$C$19+SQRT((Datos!$E$19-Datos!$C$19)*(Datos!$D$19-Datos!$C$19)*N488),Datos!$E$19-SQRT((Datos!$E$19-Datos!$C$19)*(Datos!$E$19-Datos!$D$19)*(1-N488)))</f>
        <v>35505.6659050514</v>
      </c>
      <c r="P488" s="24" t="n">
        <f aca="true">RAND()</f>
        <v>0.675544639255142</v>
      </c>
      <c r="Q488" s="26" t="n">
        <f aca="false">IF(P488&lt;=(Datos!$D$23-Datos!$C$23)/(Datos!$E$23-Datos!$C$23),Datos!$C$23+SQRT((Datos!$E$23-Datos!$C$23)*(Datos!$D$23-Datos!$C$23)*P488),Datos!$E$23-SQRT((Datos!$E$23-Datos!$C$23)*(Datos!$E$23-Datos!$D$23)*(1-P488)))</f>
        <v>0.155833501508478</v>
      </c>
      <c r="R488" s="24" t="n">
        <f aca="true">RAND()</f>
        <v>0.687281395018865</v>
      </c>
      <c r="S488" s="26" t="n">
        <f aca="false">IF(R488&lt;=(Datos!$D$24-Datos!$C$24)/(Datos!$E$24-Datos!$C$24),Datos!$C$24+SQRT((Datos!$E$24-Datos!$C$24)*(Datos!$D$24-Datos!$C$24)*R488),Datos!$E$24-SQRT((Datos!$E$24-Datos!$C$24)*(Datos!$E$24-Datos!$D$24)*(1-R488)))</f>
        <v>0.156274623523197</v>
      </c>
      <c r="T488" s="24" t="n">
        <f aca="true">RAND()</f>
        <v>0.104423331170662</v>
      </c>
      <c r="U488" s="26" t="n">
        <f aca="false">IF(T488&lt;=(Datos!$D$25-Datos!$C$25)/(Datos!$E$25-Datos!$C$25),Datos!$C$25+SQRT((Datos!$E$25-Datos!$C$25)*(Datos!$D$25-Datos!$C$25)*T488),Datos!$E$25-SQRT((Datos!$E$25-Datos!$C$25)*(Datos!$E$25-Datos!$D$25)*(1-T488)))</f>
        <v>0.164808409619483</v>
      </c>
      <c r="V488" s="24" t="n">
        <f aca="true">RAND()</f>
        <v>0.0113187752137586</v>
      </c>
      <c r="W488" s="26" t="n">
        <f aca="false">IF(V488&lt;=(Datos!$D$26-Datos!$C$26)/(Datos!$E$26-Datos!$C$26),Datos!$C$26+SQRT((Datos!$E$26-Datos!$C$26)*(Datos!$D$26-Datos!$C$26)*V488),Datos!$E$26-SQRT((Datos!$E$26-Datos!$C$26)*(Datos!$E$26-Datos!$D$26)*(1-V488)))</f>
        <v>0.183980739290542</v>
      </c>
      <c r="X488" s="24" t="n">
        <f aca="true">RAND()</f>
        <v>0.766706607898692</v>
      </c>
      <c r="Y488" s="26" t="n">
        <f aca="false">IF(X488&lt;=(Datos!$D$27-Datos!$C$27)/(Datos!$E$27-Datos!$C$27),Datos!$C$27+SQRT((Datos!$E$27-Datos!$C$27)*(Datos!$D$27-Datos!$C$27)*X488),Datos!$E$27-SQRT((Datos!$E$27-Datos!$C$27)*(Datos!$E$27-Datos!$D$27)*(1-X488)))</f>
        <v>0.244506559516623</v>
      </c>
      <c r="Z488" s="24" t="n">
        <f aca="false">(1+Q488)</f>
        <v>1.15583350150848</v>
      </c>
      <c r="AA488" s="24" t="n">
        <f aca="false">Z488*(1+S488)</f>
        <v>1.33646094681221</v>
      </c>
      <c r="AB488" s="24" t="n">
        <f aca="false">AA488*(1+U488)</f>
        <v>1.55672094997488</v>
      </c>
      <c r="AC488" s="24" t="n">
        <f aca="false">AB488*(1+W488)</f>
        <v>1.84312762122034</v>
      </c>
      <c r="AD488" s="24" t="n">
        <f aca="false">AC488*(1+Y488)</f>
        <v>2.29378441463498</v>
      </c>
      <c r="AE488" s="23" t="n">
        <f aca="false">E488*Q488</f>
        <v>4553.21078797983</v>
      </c>
      <c r="AF488" s="23" t="n">
        <f aca="false">AE488*(1+S488)</f>
        <v>5264.76208969314</v>
      </c>
      <c r="AG488" s="23" t="n">
        <f aca="false">AF488*(1+U488)</f>
        <v>6132.43915672041</v>
      </c>
      <c r="AH488" s="23" t="n">
        <f aca="false">AG488*(1+W488)</f>
        <v>7260.6898464281</v>
      </c>
      <c r="AI488" s="23" t="n">
        <f aca="false">AH488*(1+Y488)</f>
        <v>9035.97614049551</v>
      </c>
      <c r="AJ488" s="25" t="n">
        <f aca="false">G488*Z488</f>
        <v>38225.6909287483</v>
      </c>
      <c r="AK488" s="25" t="n">
        <f aca="false">I488*AA488</f>
        <v>43642.2265005811</v>
      </c>
      <c r="AL488" s="25" t="n">
        <f aca="false">K488*AB488</f>
        <v>63329.0223164641</v>
      </c>
      <c r="AM488" s="25" t="n">
        <f aca="false">M488*AC488</f>
        <v>73408.4515716719</v>
      </c>
      <c r="AN488" s="25" t="n">
        <f aca="false">O488*AD488</f>
        <v>81442.3430842434</v>
      </c>
      <c r="AO488" s="25" t="n">
        <f aca="false">C488/Datos!$D$8</f>
        <v>12753.1959689093</v>
      </c>
      <c r="AP488" s="25" t="n">
        <f aca="false">AJ488-AO488</f>
        <v>25472.4949598389</v>
      </c>
      <c r="AQ488" s="25" t="n">
        <f aca="false">AK488-AO488</f>
        <v>30889.0305316717</v>
      </c>
      <c r="AR488" s="25" t="n">
        <f aca="false">AL488-AO488</f>
        <v>50575.8263475547</v>
      </c>
      <c r="AS488" s="25" t="n">
        <f aca="false">AM488-AO488</f>
        <v>60655.2556027625</v>
      </c>
      <c r="AT488" s="25" t="n">
        <f aca="false">AN488-AO488</f>
        <v>68689.1471153341</v>
      </c>
      <c r="AU488" s="25" t="n">
        <f aca="false">AP488*Datos!$D$6</f>
        <v>12736.2474799195</v>
      </c>
      <c r="AV488" s="25" t="n">
        <f aca="false">AQ488*Datos!$D$6</f>
        <v>15444.5152658359</v>
      </c>
      <c r="AW488" s="25" t="n">
        <f aca="false">AR488*Datos!$D$6</f>
        <v>25287.9131737774</v>
      </c>
      <c r="AX488" s="25" t="n">
        <f aca="false">AS488*Datos!$D$6</f>
        <v>30327.6278013813</v>
      </c>
      <c r="AY488" s="25" t="n">
        <f aca="false">AT488*Datos!$D$6</f>
        <v>34344.573557667</v>
      </c>
      <c r="AZ488" s="25" t="n">
        <f aca="false">AJ488-AU488-AE488</f>
        <v>20936.232660849</v>
      </c>
      <c r="BA488" s="25" t="n">
        <f aca="false">AK488-AV488-AF488</f>
        <v>22932.9491450521</v>
      </c>
      <c r="BB488" s="25" t="n">
        <f aca="false">AL488-AW488-AG488</f>
        <v>31908.6699859663</v>
      </c>
      <c r="BC488" s="25" t="n">
        <f aca="false">AM488-AX488-AH488</f>
        <v>35820.1339238625</v>
      </c>
      <c r="BD488" s="25" t="n">
        <f aca="false">AN488-AY488-AI488</f>
        <v>38061.7933860809</v>
      </c>
      <c r="BE488" s="25" t="n">
        <f aca="false">AZ488/Z488</f>
        <v>18113.5367970604</v>
      </c>
      <c r="BF488" s="25" t="n">
        <f aca="false">BA488/AA488</f>
        <v>17159.4607382676</v>
      </c>
      <c r="BG488" s="25" t="n">
        <f aca="false">BB488/AB488</f>
        <v>20497.3601636704</v>
      </c>
      <c r="BH488" s="25" t="n">
        <f aca="false">BC488/AC488</f>
        <v>19434.4295595473</v>
      </c>
      <c r="BI488" s="25" t="n">
        <f aca="false">BD488/AD488</f>
        <v>16593.4484266421</v>
      </c>
      <c r="BJ488" s="25" t="n">
        <f aca="false">E488*AD488</f>
        <v>67020.7871922059</v>
      </c>
      <c r="BK488" s="25" t="n">
        <f aca="false">0.2*C488*AD488</f>
        <v>29253.0821502699</v>
      </c>
      <c r="BL488" s="25" t="n">
        <f aca="false">BJ488+BK488</f>
        <v>96273.8693424758</v>
      </c>
      <c r="BM488" s="25" t="n">
        <f aca="false">BK488*Datos!$D$6</f>
        <v>14626.5410751349</v>
      </c>
      <c r="BN488" s="25" t="n">
        <f aca="false">BL488-BM488</f>
        <v>81647.3282673408</v>
      </c>
      <c r="BO488" s="25" t="n">
        <f aca="false">BN488/AD488</f>
        <v>35595.03140156</v>
      </c>
      <c r="BP488" s="25" t="n">
        <f aca="false">-(C488+E488)</f>
        <v>-92984.413261652</v>
      </c>
      <c r="BQ488" s="25" t="n">
        <f aca="false">BE488</f>
        <v>18113.5367970604</v>
      </c>
      <c r="BR488" s="25" t="n">
        <f aca="false">BF488</f>
        <v>17159.4607382676</v>
      </c>
      <c r="BS488" s="25" t="n">
        <f aca="false">BG488</f>
        <v>20497.3601636704</v>
      </c>
      <c r="BT488" s="25" t="n">
        <f aca="false">BH488</f>
        <v>19434.4295595473</v>
      </c>
      <c r="BU488" s="25" t="n">
        <f aca="false">BI488+BO488</f>
        <v>52188.479828202</v>
      </c>
      <c r="BV488" s="27" t="n">
        <f aca="false">IFERROR(IRR(BP488:BU488,0.1),NA())*100</f>
        <v>9.55286248869644</v>
      </c>
    </row>
    <row r="489" customFormat="false" ht="15" hidden="false" customHeight="true" outlineLevel="0" collapsed="false">
      <c r="A489" s="23" t="n">
        <v>488</v>
      </c>
      <c r="B489" s="24" t="n">
        <f aca="true">RAND()</f>
        <v>0.993032453748143</v>
      </c>
      <c r="C489" s="25" t="n">
        <f aca="false">IF(B489&lt;=(Datos!$D$14-Datos!$C$14)/(Datos!$E$14-Datos!$C$14),Datos!$C$14+SQRT((Datos!$E$14-Datos!$C$14)*(Datos!$D$14-Datos!$C$14)*B489),Datos!$E$14-SQRT((Datos!$E$14-Datos!$C$14)*(Datos!$E$14-Datos!$D$14)*(1-B489)))</f>
        <v>97108.4510202611</v>
      </c>
      <c r="D489" s="24" t="n">
        <f aca="true">RAND()</f>
        <v>0.595979762673045</v>
      </c>
      <c r="E489" s="25" t="n">
        <f aca="false">IF(D489&lt;=(Datos!$D$15-Datos!$C$15)/(Datos!$E$15-Datos!$C$15),Datos!$C$15+SQRT((Datos!$E$15-Datos!$C$15)*(Datos!$D$15-Datos!$C$15)*D489),Datos!$E$15-SQRT((Datos!$E$15-Datos!$C$15)*(Datos!$E$15-Datos!$D$15)*(1-D489)))</f>
        <v>32215.2048454026</v>
      </c>
      <c r="F489" s="24" t="n">
        <f aca="true">RAND()</f>
        <v>0.186866348336472</v>
      </c>
      <c r="G489" s="25" t="n">
        <f aca="false">IF(F489&lt;=(Datos!$D$19-Datos!$C$19)/(Datos!$E$19-Datos!$C$19),Datos!$C$19+SQRT((Datos!$E$19-Datos!$C$19)*(Datos!$D$19-Datos!$C$19)*F489),Datos!$E$19-SQRT((Datos!$E$19-Datos!$C$19)*(Datos!$E$19-Datos!$D$19)*(1-F489)))</f>
        <v>35294.3320872864</v>
      </c>
      <c r="H489" s="24" t="n">
        <f aca="true">RAND()</f>
        <v>0.880955301490056</v>
      </c>
      <c r="I489" s="25" t="n">
        <f aca="false">IF(H489&lt;=(Datos!$D$19-Datos!$C$19)/(Datos!$E$19-Datos!$C$19),Datos!$C$19+SQRT((Datos!$E$19-Datos!$C$19)*(Datos!$D$19-Datos!$C$19)*H489),Datos!$E$19-SQRT((Datos!$E$19-Datos!$C$19)*(Datos!$E$19-Datos!$D$19)*(1-H489)))</f>
        <v>42011.9651293457</v>
      </c>
      <c r="J489" s="24" t="n">
        <f aca="true">RAND()</f>
        <v>0.146261018831564</v>
      </c>
      <c r="K489" s="25" t="n">
        <f aca="false">IF(J489&lt;=(Datos!$D$19-Datos!$C$19)/(Datos!$E$19-Datos!$C$19),Datos!$C$19+SQRT((Datos!$E$19-Datos!$C$19)*(Datos!$D$19-Datos!$C$19)*J489),Datos!$E$19-SQRT((Datos!$E$19-Datos!$C$19)*(Datos!$E$19-Datos!$D$19)*(1-J489)))</f>
        <v>34683.9249379911</v>
      </c>
      <c r="L489" s="24" t="n">
        <f aca="true">RAND()</f>
        <v>0.876490424670773</v>
      </c>
      <c r="M489" s="25" t="n">
        <f aca="false">IF(L489&lt;=(Datos!$D$19-Datos!$C$19)/(Datos!$E$19-Datos!$C$19),Datos!$C$19+SQRT((Datos!$E$19-Datos!$C$19)*(Datos!$D$19-Datos!$C$19)*L489),Datos!$E$19-SQRT((Datos!$E$19-Datos!$C$19)*(Datos!$E$19-Datos!$D$19)*(1-L489)))</f>
        <v>41956.4464601897</v>
      </c>
      <c r="N489" s="24" t="n">
        <f aca="true">RAND()</f>
        <v>0.604556266250249</v>
      </c>
      <c r="O489" s="25" t="n">
        <f aca="false">IF(N489&lt;=(Datos!$D$19-Datos!$C$19)/(Datos!$E$19-Datos!$C$19),Datos!$C$19+SQRT((Datos!$E$19-Datos!$C$19)*(Datos!$D$19-Datos!$C$19)*N489),Datos!$E$19-SQRT((Datos!$E$19-Datos!$C$19)*(Datos!$E$19-Datos!$D$19)*(1-N489)))</f>
        <v>39522.7853035516</v>
      </c>
      <c r="P489" s="24" t="n">
        <f aca="true">RAND()</f>
        <v>0.82006954532999</v>
      </c>
      <c r="Q489" s="26" t="n">
        <f aca="false">IF(P489&lt;=(Datos!$D$23-Datos!$C$23)/(Datos!$E$23-Datos!$C$23),Datos!$C$23+SQRT((Datos!$E$23-Datos!$C$23)*(Datos!$D$23-Datos!$C$23)*P489),Datos!$E$23-SQRT((Datos!$E$23-Datos!$C$23)*(Datos!$E$23-Datos!$D$23)*(1-P489)))</f>
        <v>0.162003477602436</v>
      </c>
      <c r="R489" s="24" t="n">
        <f aca="true">RAND()</f>
        <v>0.403122037281807</v>
      </c>
      <c r="S489" s="26" t="n">
        <f aca="false">IF(R489&lt;=(Datos!$D$24-Datos!$C$24)/(Datos!$E$24-Datos!$C$24),Datos!$C$24+SQRT((Datos!$E$24-Datos!$C$24)*(Datos!$D$24-Datos!$C$24)*R489),Datos!$E$24-SQRT((Datos!$E$24-Datos!$C$24)*(Datos!$E$24-Datos!$D$24)*(1-R489)))</f>
        <v>0.146937328507245</v>
      </c>
      <c r="T489" s="24" t="n">
        <f aca="true">RAND()</f>
        <v>0.242069250118975</v>
      </c>
      <c r="U489" s="26" t="n">
        <f aca="false">IF(T489&lt;=(Datos!$D$25-Datos!$C$25)/(Datos!$E$25-Datos!$C$25),Datos!$C$25+SQRT((Datos!$E$25-Datos!$C$25)*(Datos!$D$25-Datos!$C$25)*T489),Datos!$E$25-SQRT((Datos!$E$25-Datos!$C$25)*(Datos!$E$25-Datos!$D$25)*(1-T489)))</f>
        <v>0.172546516920577</v>
      </c>
      <c r="V489" s="24" t="n">
        <f aca="true">RAND()</f>
        <v>0.925393466044863</v>
      </c>
      <c r="W489" s="26" t="n">
        <f aca="false">IF(V489&lt;=(Datos!$D$26-Datos!$C$26)/(Datos!$E$26-Datos!$C$26),Datos!$C$26+SQRT((Datos!$E$26-Datos!$C$26)*(Datos!$D$26-Datos!$C$26)*V489),Datos!$E$26-SQRT((Datos!$E$26-Datos!$C$26)*(Datos!$E$26-Datos!$D$26)*(1-V489)))</f>
        <v>0.233840703330807</v>
      </c>
      <c r="X489" s="24" t="n">
        <f aca="true">RAND()</f>
        <v>0.715021545162611</v>
      </c>
      <c r="Y489" s="26" t="n">
        <f aca="false">IF(X489&lt;=(Datos!$D$27-Datos!$C$27)/(Datos!$E$27-Datos!$C$27),Datos!$C$27+SQRT((Datos!$E$27-Datos!$C$27)*(Datos!$D$27-Datos!$C$27)*X489),Datos!$E$27-SQRT((Datos!$E$27-Datos!$C$27)*(Datos!$E$27-Datos!$D$27)*(1-X489)))</f>
        <v>0.240771392375947</v>
      </c>
      <c r="Z489" s="24" t="n">
        <f aca="false">(1+Q489)</f>
        <v>1.16200347760244</v>
      </c>
      <c r="AA489" s="24" t="n">
        <f aca="false">Z489*(1+S489)</f>
        <v>1.33274516431747</v>
      </c>
      <c r="AB489" s="24" t="n">
        <f aca="false">AA489*(1+U489)</f>
        <v>1.56270570036319</v>
      </c>
      <c r="AC489" s="24" t="n">
        <f aca="false">AB489*(1+W489)</f>
        <v>1.92812990043518</v>
      </c>
      <c r="AD489" s="24" t="n">
        <f aca="false">AC489*(1+Y489)</f>
        <v>2.39236842124465</v>
      </c>
      <c r="AE489" s="23" t="n">
        <f aca="false">E489*Q489</f>
        <v>5218.97521663007</v>
      </c>
      <c r="AF489" s="23" t="n">
        <f aca="false">AE489*(1+S489)</f>
        <v>5985.83749250722</v>
      </c>
      <c r="AG489" s="23" t="n">
        <f aca="false">AF489*(1+U489)</f>
        <v>7018.67290269193</v>
      </c>
      <c r="AH489" s="23" t="n">
        <f aca="false">AG489*(1+W489)</f>
        <v>8659.9243107063</v>
      </c>
      <c r="AI489" s="23" t="n">
        <f aca="false">AH489*(1+Y489)</f>
        <v>10744.9863448654</v>
      </c>
      <c r="AJ489" s="25" t="n">
        <f aca="false">G489*Z489</f>
        <v>41012.1366250821</v>
      </c>
      <c r="AK489" s="25" t="n">
        <f aca="false">I489*AA489</f>
        <v>55991.2433696096</v>
      </c>
      <c r="AL489" s="25" t="n">
        <f aca="false">K489*AB489</f>
        <v>54200.7672115675</v>
      </c>
      <c r="AM489" s="25" t="n">
        <f aca="false">M489*AC489</f>
        <v>80897.4789358993</v>
      </c>
      <c r="AN489" s="25" t="n">
        <f aca="false">O489*AD489</f>
        <v>94553.0634798489</v>
      </c>
      <c r="AO489" s="25" t="n">
        <f aca="false">C489/Datos!$D$8</f>
        <v>19421.6902040522</v>
      </c>
      <c r="AP489" s="25" t="n">
        <f aca="false">AJ489-AO489</f>
        <v>21590.4464210299</v>
      </c>
      <c r="AQ489" s="25" t="n">
        <f aca="false">AK489-AO489</f>
        <v>36569.5531655574</v>
      </c>
      <c r="AR489" s="25" t="n">
        <f aca="false">AL489-AO489</f>
        <v>34779.0770075153</v>
      </c>
      <c r="AS489" s="25" t="n">
        <f aca="false">AM489-AO489</f>
        <v>61475.7887318471</v>
      </c>
      <c r="AT489" s="25" t="n">
        <f aca="false">AN489-AO489</f>
        <v>75131.3732757967</v>
      </c>
      <c r="AU489" s="25" t="n">
        <f aca="false">AP489*Datos!$D$6</f>
        <v>10795.2232105149</v>
      </c>
      <c r="AV489" s="25" t="n">
        <f aca="false">AQ489*Datos!$D$6</f>
        <v>18284.7765827787</v>
      </c>
      <c r="AW489" s="25" t="n">
        <f aca="false">AR489*Datos!$D$6</f>
        <v>17389.5385037577</v>
      </c>
      <c r="AX489" s="25" t="n">
        <f aca="false">AS489*Datos!$D$6</f>
        <v>30737.8943659235</v>
      </c>
      <c r="AY489" s="25" t="n">
        <f aca="false">AT489*Datos!$D$6</f>
        <v>37565.6866378983</v>
      </c>
      <c r="AZ489" s="25" t="n">
        <f aca="false">AJ489-AU489-AE489</f>
        <v>24997.9381979371</v>
      </c>
      <c r="BA489" s="25" t="n">
        <f aca="false">AK489-AV489-AF489</f>
        <v>31720.6292943237</v>
      </c>
      <c r="BB489" s="25" t="n">
        <f aca="false">AL489-AW489-AG489</f>
        <v>29792.5558051179</v>
      </c>
      <c r="BC489" s="25" t="n">
        <f aca="false">AM489-AX489-AH489</f>
        <v>41499.6602592695</v>
      </c>
      <c r="BD489" s="25" t="n">
        <f aca="false">AN489-AY489-AI489</f>
        <v>46242.3904970852</v>
      </c>
      <c r="BE489" s="25" t="n">
        <f aca="false">AZ489/Z489</f>
        <v>21512.7912091239</v>
      </c>
      <c r="BF489" s="25" t="n">
        <f aca="false">BA489/AA489</f>
        <v>23800.9712161054</v>
      </c>
      <c r="BG489" s="25" t="n">
        <f aca="false">BB489/AB489</f>
        <v>19064.7258778117</v>
      </c>
      <c r="BH489" s="25" t="n">
        <f aca="false">BC489/AC489</f>
        <v>21523.2699051568</v>
      </c>
      <c r="BI489" s="25" t="n">
        <f aca="false">BD489/AD489</f>
        <v>19329.1259349708</v>
      </c>
      <c r="BJ489" s="25" t="n">
        <f aca="false">E489*AD489</f>
        <v>77070.6387560688</v>
      </c>
      <c r="BK489" s="25" t="n">
        <f aca="false">0.2*C489*AD489</f>
        <v>46463.8383313711</v>
      </c>
      <c r="BL489" s="25" t="n">
        <f aca="false">BJ489+BK489</f>
        <v>123534.47708744</v>
      </c>
      <c r="BM489" s="25" t="n">
        <f aca="false">BK489*Datos!$D$6</f>
        <v>23231.9191656856</v>
      </c>
      <c r="BN489" s="25" t="n">
        <f aca="false">BL489-BM489</f>
        <v>100302.557921754</v>
      </c>
      <c r="BO489" s="25" t="n">
        <f aca="false">BN489/AD489</f>
        <v>41926.0499474287</v>
      </c>
      <c r="BP489" s="25" t="n">
        <f aca="false">-(C489+E489)</f>
        <v>-129323.655865664</v>
      </c>
      <c r="BQ489" s="25" t="n">
        <f aca="false">BE489</f>
        <v>21512.7912091239</v>
      </c>
      <c r="BR489" s="25" t="n">
        <f aca="false">BF489</f>
        <v>23800.9712161054</v>
      </c>
      <c r="BS489" s="25" t="n">
        <f aca="false">BG489</f>
        <v>19064.7258778117</v>
      </c>
      <c r="BT489" s="25" t="n">
        <f aca="false">BH489</f>
        <v>21523.2699051568</v>
      </c>
      <c r="BU489" s="25" t="n">
        <f aca="false">BI489+BO489</f>
        <v>61255.1758823995</v>
      </c>
      <c r="BV489" s="27" t="n">
        <f aca="false">IFERROR(IRR(BP489:BU489,0.1),NA())*100</f>
        <v>3.77969160565152</v>
      </c>
    </row>
    <row r="490" customFormat="false" ht="15" hidden="false" customHeight="true" outlineLevel="0" collapsed="false">
      <c r="A490" s="23" t="n">
        <v>489</v>
      </c>
      <c r="B490" s="24" t="n">
        <f aca="true">RAND()</f>
        <v>0.928711545653482</v>
      </c>
      <c r="C490" s="25" t="n">
        <f aca="false">IF(B490&lt;=(Datos!$D$14-Datos!$C$14)/(Datos!$E$14-Datos!$C$14),Datos!$C$14+SQRT((Datos!$E$14-Datos!$C$14)*(Datos!$D$14-Datos!$C$14)*B490),Datos!$E$14-SQRT((Datos!$E$14-Datos!$C$14)*(Datos!$E$14-Datos!$D$14)*(1-B490)))</f>
        <v>90750.884084637</v>
      </c>
      <c r="D490" s="24" t="n">
        <f aca="true">RAND()</f>
        <v>0.00800028199698053</v>
      </c>
      <c r="E490" s="25" t="n">
        <f aca="false">IF(D490&lt;=(Datos!$D$15-Datos!$C$15)/(Datos!$E$15-Datos!$C$15),Datos!$C$15+SQRT((Datos!$E$15-Datos!$C$15)*(Datos!$D$15-Datos!$C$15)*D490),Datos!$E$15-SQRT((Datos!$E$15-Datos!$C$15)*(Datos!$E$15-Datos!$D$15)*(1-D490)))</f>
        <v>25774.6103212413</v>
      </c>
      <c r="F490" s="24" t="n">
        <f aca="true">RAND()</f>
        <v>0.606070474918956</v>
      </c>
      <c r="G490" s="25" t="n">
        <f aca="false">IF(F490&lt;=(Datos!$D$19-Datos!$C$19)/(Datos!$E$19-Datos!$C$19),Datos!$C$19+SQRT((Datos!$E$19-Datos!$C$19)*(Datos!$D$19-Datos!$C$19)*F490),Datos!$E$19-SQRT((Datos!$E$19-Datos!$C$19)*(Datos!$E$19-Datos!$D$19)*(1-F490)))</f>
        <v>39534.7035212346</v>
      </c>
      <c r="H490" s="24" t="n">
        <f aca="true">RAND()</f>
        <v>0.0461241858689683</v>
      </c>
      <c r="I490" s="25" t="n">
        <f aca="false">IF(H490&lt;=(Datos!$D$19-Datos!$C$19)/(Datos!$E$19-Datos!$C$19),Datos!$C$19+SQRT((Datos!$E$19-Datos!$C$19)*(Datos!$D$19-Datos!$C$19)*H490),Datos!$E$19-SQRT((Datos!$E$19-Datos!$C$19)*(Datos!$E$19-Datos!$D$19)*(1-H490)))</f>
        <v>32630.3284738498</v>
      </c>
      <c r="J490" s="24" t="n">
        <f aca="true">RAND()</f>
        <v>0.395243228948547</v>
      </c>
      <c r="K490" s="25" t="n">
        <f aca="false">IF(J490&lt;=(Datos!$D$19-Datos!$C$19)/(Datos!$E$19-Datos!$C$19),Datos!$C$19+SQRT((Datos!$E$19-Datos!$C$19)*(Datos!$D$19-Datos!$C$19)*J490),Datos!$E$19-SQRT((Datos!$E$19-Datos!$C$19)*(Datos!$E$19-Datos!$D$19)*(1-J490)))</f>
        <v>37699.7717071535</v>
      </c>
      <c r="L490" s="24" t="n">
        <f aca="true">RAND()</f>
        <v>0.427817731930825</v>
      </c>
      <c r="M490" s="25" t="n">
        <f aca="false">IF(L490&lt;=(Datos!$D$19-Datos!$C$19)/(Datos!$E$19-Datos!$C$19),Datos!$C$19+SQRT((Datos!$E$19-Datos!$C$19)*(Datos!$D$19-Datos!$C$19)*L490),Datos!$E$19-SQRT((Datos!$E$19-Datos!$C$19)*(Datos!$E$19-Datos!$D$19)*(1-L490)))</f>
        <v>38010.783968478</v>
      </c>
      <c r="N490" s="24" t="n">
        <f aca="true">RAND()</f>
        <v>0.559560996544268</v>
      </c>
      <c r="O490" s="25" t="n">
        <f aca="false">IF(N490&lt;=(Datos!$D$19-Datos!$C$19)/(Datos!$E$19-Datos!$C$19),Datos!$C$19+SQRT((Datos!$E$19-Datos!$C$19)*(Datos!$D$19-Datos!$C$19)*N490),Datos!$E$19-SQRT((Datos!$E$19-Datos!$C$19)*(Datos!$E$19-Datos!$D$19)*(1-N490)))</f>
        <v>39161.558245279</v>
      </c>
      <c r="P490" s="24" t="n">
        <f aca="true">RAND()</f>
        <v>0.282888383715902</v>
      </c>
      <c r="Q490" s="26" t="n">
        <f aca="false">IF(P490&lt;=(Datos!$D$23-Datos!$C$23)/(Datos!$E$23-Datos!$C$23),Datos!$C$23+SQRT((Datos!$E$23-Datos!$C$23)*(Datos!$D$23-Datos!$C$23)*P490),Datos!$E$23-SQRT((Datos!$E$23-Datos!$C$23)*(Datos!$E$23-Datos!$D$23)*(1-P490)))</f>
        <v>0.142565440183799</v>
      </c>
      <c r="R490" s="24" t="n">
        <f aca="true">RAND()</f>
        <v>0.377542242457154</v>
      </c>
      <c r="S490" s="26" t="n">
        <f aca="false">IF(R490&lt;=(Datos!$D$24-Datos!$C$24)/(Datos!$E$24-Datos!$C$24),Datos!$C$24+SQRT((Datos!$E$24-Datos!$C$24)*(Datos!$D$24-Datos!$C$24)*R490),Datos!$E$24-SQRT((Datos!$E$24-Datos!$C$24)*(Datos!$E$24-Datos!$D$24)*(1-R490)))</f>
        <v>0.146068679222831</v>
      </c>
      <c r="T490" s="24" t="n">
        <f aca="true">RAND()</f>
        <v>0.178040910019654</v>
      </c>
      <c r="U490" s="26" t="n">
        <f aca="false">IF(T490&lt;=(Datos!$D$25-Datos!$C$25)/(Datos!$E$25-Datos!$C$25),Datos!$C$25+SQRT((Datos!$E$25-Datos!$C$25)*(Datos!$D$25-Datos!$C$25)*T490),Datos!$E$25-SQRT((Datos!$E$25-Datos!$C$25)*(Datos!$E$25-Datos!$D$25)*(1-T490)))</f>
        <v>0.169336129681021</v>
      </c>
      <c r="V490" s="24" t="n">
        <f aca="true">RAND()</f>
        <v>0.932496466365181</v>
      </c>
      <c r="W490" s="26" t="n">
        <f aca="false">IF(V490&lt;=(Datos!$D$26-Datos!$C$26)/(Datos!$E$26-Datos!$C$26),Datos!$C$26+SQRT((Datos!$E$26-Datos!$C$26)*(Datos!$D$26-Datos!$C$26)*V490),Datos!$E$26-SQRT((Datos!$E$26-Datos!$C$26)*(Datos!$E$26-Datos!$D$26)*(1-V490)))</f>
        <v>0.234629171534303</v>
      </c>
      <c r="X490" s="24" t="n">
        <f aca="true">RAND()</f>
        <v>0.740408695752875</v>
      </c>
      <c r="Y490" s="26" t="n">
        <f aca="false">IF(X490&lt;=(Datos!$D$27-Datos!$C$27)/(Datos!$E$27-Datos!$C$27),Datos!$C$27+SQRT((Datos!$E$27-Datos!$C$27)*(Datos!$D$27-Datos!$C$27)*X490),Datos!$E$27-SQRT((Datos!$E$27-Datos!$C$27)*(Datos!$E$27-Datos!$D$27)*(1-X490)))</f>
        <v>0.242559473255115</v>
      </c>
      <c r="Z490" s="24" t="n">
        <f aca="false">(1+Q490)</f>
        <v>1.1425654401838</v>
      </c>
      <c r="AA490" s="24" t="n">
        <f aca="false">Z490*(1+S490)</f>
        <v>1.3094584649571</v>
      </c>
      <c r="AB490" s="24" t="n">
        <f aca="false">AA490*(1+U490)</f>
        <v>1.53119709339099</v>
      </c>
      <c r="AC490" s="24" t="n">
        <f aca="false">AB490*(1+W490)</f>
        <v>1.89046059886905</v>
      </c>
      <c r="AD490" s="24" t="n">
        <f aca="false">AC490*(1+Y490)</f>
        <v>2.34900972594027</v>
      </c>
      <c r="AE490" s="23" t="n">
        <f aca="false">E490*Q490</f>
        <v>3674.56866601366</v>
      </c>
      <c r="AF490" s="23" t="n">
        <f aca="false">AE490*(1+S490)</f>
        <v>4211.30805777188</v>
      </c>
      <c r="AG490" s="23" t="n">
        <f aca="false">AF490*(1+U490)</f>
        <v>4924.43466516947</v>
      </c>
      <c r="AH490" s="23" t="n">
        <f aca="false">AG490*(1+W490)</f>
        <v>6079.85069093298</v>
      </c>
      <c r="AI490" s="23" t="n">
        <f aca="false">AH490*(1+Y490)</f>
        <v>7554.57607199543</v>
      </c>
      <c r="AJ490" s="25" t="n">
        <f aca="false">G490*Z490</f>
        <v>45170.9859312754</v>
      </c>
      <c r="AK490" s="25" t="n">
        <f aca="false">I490*AA490</f>
        <v>42728.0598344134</v>
      </c>
      <c r="AL490" s="25" t="n">
        <f aca="false">K490*AB490</f>
        <v>57725.7808594972</v>
      </c>
      <c r="AM490" s="25" t="n">
        <f aca="false">M490*AC490</f>
        <v>71857.8894245309</v>
      </c>
      <c r="AN490" s="25" t="n">
        <f aca="false">O490*AD490</f>
        <v>91990.8812011369</v>
      </c>
      <c r="AO490" s="25" t="n">
        <f aca="false">C490/Datos!$D$8</f>
        <v>18150.1768169274</v>
      </c>
      <c r="AP490" s="25" t="n">
        <f aca="false">AJ490-AO490</f>
        <v>27020.809114348</v>
      </c>
      <c r="AQ490" s="25" t="n">
        <f aca="false">AK490-AO490</f>
        <v>24577.883017486</v>
      </c>
      <c r="AR490" s="25" t="n">
        <f aca="false">AL490-AO490</f>
        <v>39575.6040425699</v>
      </c>
      <c r="AS490" s="25" t="n">
        <f aca="false">AM490-AO490</f>
        <v>53707.7126076035</v>
      </c>
      <c r="AT490" s="25" t="n">
        <f aca="false">AN490-AO490</f>
        <v>73840.7043842095</v>
      </c>
      <c r="AU490" s="25" t="n">
        <f aca="false">AP490*Datos!$D$6</f>
        <v>13510.404557174</v>
      </c>
      <c r="AV490" s="25" t="n">
        <f aca="false">AQ490*Datos!$D$6</f>
        <v>12288.941508743</v>
      </c>
      <c r="AW490" s="25" t="n">
        <f aca="false">AR490*Datos!$D$6</f>
        <v>19787.8020212849</v>
      </c>
      <c r="AX490" s="25" t="n">
        <f aca="false">AS490*Datos!$D$6</f>
        <v>26853.8563038017</v>
      </c>
      <c r="AY490" s="25" t="n">
        <f aca="false">AT490*Datos!$D$6</f>
        <v>36920.3521921048</v>
      </c>
      <c r="AZ490" s="25" t="n">
        <f aca="false">AJ490-AU490-AE490</f>
        <v>27986.0127080877</v>
      </c>
      <c r="BA490" s="25" t="n">
        <f aca="false">AK490-AV490-AF490</f>
        <v>26227.8102678985</v>
      </c>
      <c r="BB490" s="25" t="n">
        <f aca="false">AL490-AW490-AG490</f>
        <v>33013.5441730429</v>
      </c>
      <c r="BC490" s="25" t="n">
        <f aca="false">AM490-AX490-AH490</f>
        <v>38924.1824297961</v>
      </c>
      <c r="BD490" s="25" t="n">
        <f aca="false">AN490-AY490-AI490</f>
        <v>47515.9529370367</v>
      </c>
      <c r="BE490" s="25" t="n">
        <f aca="false">AZ490/Z490</f>
        <v>24494.0129675074</v>
      </c>
      <c r="BF490" s="25" t="n">
        <f aca="false">BA490/AA490</f>
        <v>20029.5091213586</v>
      </c>
      <c r="BG490" s="25" t="n">
        <f aca="false">BB490/AB490</f>
        <v>21560.6105285448</v>
      </c>
      <c r="BH490" s="25" t="n">
        <f aca="false">BC490/AC490</f>
        <v>20589.7877232047</v>
      </c>
      <c r="BI490" s="25" t="n">
        <f aca="false">BD490/AD490</f>
        <v>20228.0784163279</v>
      </c>
      <c r="BJ490" s="25" t="n">
        <f aca="false">E490*AD490</f>
        <v>60544.8103269163</v>
      </c>
      <c r="BK490" s="25" t="n">
        <f aca="false">0.2*C490*AD490</f>
        <v>42634.9418704981</v>
      </c>
      <c r="BL490" s="25" t="n">
        <f aca="false">BJ490+BK490</f>
        <v>103179.752197414</v>
      </c>
      <c r="BM490" s="25" t="n">
        <f aca="false">BK490*Datos!$D$6</f>
        <v>21317.470935249</v>
      </c>
      <c r="BN490" s="25" t="n">
        <f aca="false">BL490-BM490</f>
        <v>81862.2812621654</v>
      </c>
      <c r="BO490" s="25" t="n">
        <f aca="false">BN490/AD490</f>
        <v>34849.698729705</v>
      </c>
      <c r="BP490" s="25" t="n">
        <f aca="false">-(C490+E490)</f>
        <v>-116525.494405878</v>
      </c>
      <c r="BQ490" s="25" t="n">
        <f aca="false">BE490</f>
        <v>24494.0129675074</v>
      </c>
      <c r="BR490" s="25" t="n">
        <f aca="false">BF490</f>
        <v>20029.5091213586</v>
      </c>
      <c r="BS490" s="25" t="n">
        <f aca="false">BG490</f>
        <v>21560.6105285448</v>
      </c>
      <c r="BT490" s="25" t="n">
        <f aca="false">BH490</f>
        <v>20589.7877232047</v>
      </c>
      <c r="BU490" s="25" t="n">
        <f aca="false">BI490+BO490</f>
        <v>55077.7771460329</v>
      </c>
      <c r="BV490" s="27" t="n">
        <f aca="false">IFERROR(IRR(BP490:BU490,0.1),NA())*100</f>
        <v>5.99374196721067</v>
      </c>
    </row>
    <row r="491" customFormat="false" ht="15" hidden="false" customHeight="true" outlineLevel="0" collapsed="false">
      <c r="A491" s="23" t="n">
        <v>490</v>
      </c>
      <c r="B491" s="24" t="n">
        <f aca="true">RAND()</f>
        <v>0.570477687920327</v>
      </c>
      <c r="C491" s="25" t="n">
        <f aca="false">IF(B491&lt;=(Datos!$D$14-Datos!$C$14)/(Datos!$E$14-Datos!$C$14),Datos!$C$14+SQRT((Datos!$E$14-Datos!$C$14)*(Datos!$D$14-Datos!$C$14)*B491),Datos!$E$14-SQRT((Datos!$E$14-Datos!$C$14)*(Datos!$E$14-Datos!$D$14)*(1-B491)))</f>
        <v>77296.987545799</v>
      </c>
      <c r="D491" s="24" t="n">
        <f aca="true">RAND()</f>
        <v>0.431730417587544</v>
      </c>
      <c r="E491" s="25" t="n">
        <f aca="false">IF(D491&lt;=(Datos!$D$15-Datos!$C$15)/(Datos!$E$15-Datos!$C$15),Datos!$C$15+SQRT((Datos!$E$15-Datos!$C$15)*(Datos!$D$15-Datos!$C$15)*D491),Datos!$E$15-SQRT((Datos!$E$15-Datos!$C$15)*(Datos!$E$15-Datos!$D$15)*(1-D491)))</f>
        <v>30767.4252041011</v>
      </c>
      <c r="F491" s="24" t="n">
        <f aca="true">RAND()</f>
        <v>0.422638778255171</v>
      </c>
      <c r="G491" s="25" t="n">
        <f aca="false">IF(F491&lt;=(Datos!$D$19-Datos!$C$19)/(Datos!$E$19-Datos!$C$19),Datos!$C$19+SQRT((Datos!$E$19-Datos!$C$19)*(Datos!$D$19-Datos!$C$19)*F491),Datos!$E$19-SQRT((Datos!$E$19-Datos!$C$19)*(Datos!$E$19-Datos!$D$19)*(1-F491)))</f>
        <v>37962.1490025166</v>
      </c>
      <c r="H491" s="24" t="n">
        <f aca="true">RAND()</f>
        <v>0.895605832301762</v>
      </c>
      <c r="I491" s="25" t="n">
        <f aca="false">IF(H491&lt;=(Datos!$D$19-Datos!$C$19)/(Datos!$E$19-Datos!$C$19),Datos!$C$19+SQRT((Datos!$E$19-Datos!$C$19)*(Datos!$D$19-Datos!$C$19)*H491),Datos!$E$19-SQRT((Datos!$E$19-Datos!$C$19)*(Datos!$E$19-Datos!$D$19)*(1-H491)))</f>
        <v>42201.8644462128</v>
      </c>
      <c r="J491" s="24" t="n">
        <f aca="true">RAND()</f>
        <v>0.695649456151749</v>
      </c>
      <c r="K491" s="25" t="n">
        <f aca="false">IF(J491&lt;=(Datos!$D$19-Datos!$C$19)/(Datos!$E$19-Datos!$C$19),Datos!$C$19+SQRT((Datos!$E$19-Datos!$C$19)*(Datos!$D$19-Datos!$C$19)*J491),Datos!$E$19-SQRT((Datos!$E$19-Datos!$C$19)*(Datos!$E$19-Datos!$D$19)*(1-J491)))</f>
        <v>40222.3132387505</v>
      </c>
      <c r="L491" s="24" t="n">
        <f aca="true">RAND()</f>
        <v>0.309657617920548</v>
      </c>
      <c r="M491" s="25" t="n">
        <f aca="false">IF(L491&lt;=(Datos!$D$19-Datos!$C$19)/(Datos!$E$19-Datos!$C$19),Datos!$C$19+SQRT((Datos!$E$19-Datos!$C$19)*(Datos!$D$19-Datos!$C$19)*L491),Datos!$E$19-SQRT((Datos!$E$19-Datos!$C$19)*(Datos!$E$19-Datos!$D$19)*(1-L491)))</f>
        <v>36815.3241073394</v>
      </c>
      <c r="N491" s="24" t="n">
        <f aca="true">RAND()</f>
        <v>0.0368210926445558</v>
      </c>
      <c r="O491" s="25" t="n">
        <f aca="false">IF(N491&lt;=(Datos!$D$19-Datos!$C$19)/(Datos!$E$19-Datos!$C$19),Datos!$C$19+SQRT((Datos!$E$19-Datos!$C$19)*(Datos!$D$19-Datos!$C$19)*N491),Datos!$E$19-SQRT((Datos!$E$19-Datos!$C$19)*(Datos!$E$19-Datos!$D$19)*(1-N491)))</f>
        <v>32350.1412503684</v>
      </c>
      <c r="P491" s="24" t="n">
        <f aca="true">RAND()</f>
        <v>0.573882433884496</v>
      </c>
      <c r="Q491" s="26" t="n">
        <f aca="false">IF(P491&lt;=(Datos!$D$23-Datos!$C$23)/(Datos!$E$23-Datos!$C$23),Datos!$C$23+SQRT((Datos!$E$23-Datos!$C$23)*(Datos!$D$23-Datos!$C$23)*P491),Datos!$E$23-SQRT((Datos!$E$23-Datos!$C$23)*(Datos!$E$23-Datos!$D$23)*(1-P491)))</f>
        <v>0.152305025383512</v>
      </c>
      <c r="R491" s="24" t="n">
        <f aca="true">RAND()</f>
        <v>0.621077384401451</v>
      </c>
      <c r="S491" s="26" t="n">
        <f aca="false">IF(R491&lt;=(Datos!$D$24-Datos!$C$24)/(Datos!$E$24-Datos!$C$24),Datos!$C$24+SQRT((Datos!$E$24-Datos!$C$24)*(Datos!$D$24-Datos!$C$24)*R491),Datos!$E$24-SQRT((Datos!$E$24-Datos!$C$24)*(Datos!$E$24-Datos!$D$24)*(1-R491)))</f>
        <v>0.15388370799525</v>
      </c>
      <c r="T491" s="24" t="n">
        <f aca="true">RAND()</f>
        <v>0.306121149470676</v>
      </c>
      <c r="U491" s="26" t="n">
        <f aca="false">IF(T491&lt;=(Datos!$D$25-Datos!$C$25)/(Datos!$E$25-Datos!$C$25),Datos!$C$25+SQRT((Datos!$E$25-Datos!$C$25)*(Datos!$D$25-Datos!$C$25)*T491),Datos!$E$25-SQRT((Datos!$E$25-Datos!$C$25)*(Datos!$E$25-Datos!$D$25)*(1-T491)))</f>
        <v>0.175354573825809</v>
      </c>
      <c r="V491" s="24" t="n">
        <f aca="true">RAND()</f>
        <v>0.411611430294656</v>
      </c>
      <c r="W491" s="26" t="n">
        <f aca="false">IF(V491&lt;=(Datos!$D$26-Datos!$C$26)/(Datos!$E$26-Datos!$C$26),Datos!$C$26+SQRT((Datos!$E$26-Datos!$C$26)*(Datos!$D$26-Datos!$C$26)*V491),Datos!$E$26-SQRT((Datos!$E$26-Datos!$C$26)*(Datos!$E$26-Datos!$D$26)*(1-V491)))</f>
        <v>0.204619828184892</v>
      </c>
      <c r="X491" s="24" t="n">
        <f aca="true">RAND()</f>
        <v>0.880133758976872</v>
      </c>
      <c r="Y491" s="26" t="n">
        <f aca="false">IF(X491&lt;=(Datos!$D$27-Datos!$C$27)/(Datos!$E$27-Datos!$C$27),Datos!$C$27+SQRT((Datos!$E$27-Datos!$C$27)*(Datos!$D$27-Datos!$C$27)*X491),Datos!$E$27-SQRT((Datos!$E$27-Datos!$C$27)*(Datos!$E$27-Datos!$D$27)*(1-X491)))</f>
        <v>0.25455834711492</v>
      </c>
      <c r="Z491" s="24" t="n">
        <f aca="false">(1+Q491)</f>
        <v>1.15230502538351</v>
      </c>
      <c r="AA491" s="24" t="n">
        <f aca="false">Z491*(1+S491)</f>
        <v>1.32962599543109</v>
      </c>
      <c r="AB491" s="24" t="n">
        <f aca="false">AA491*(1+U491)</f>
        <v>1.56278199520762</v>
      </c>
      <c r="AC491" s="24" t="n">
        <f aca="false">AB491*(1+W491)</f>
        <v>1.88255817855745</v>
      </c>
      <c r="AD491" s="24" t="n">
        <f aca="false">AC491*(1+Y491)</f>
        <v>2.36177907683871</v>
      </c>
      <c r="AE491" s="23" t="n">
        <f aca="false">E491*Q491</f>
        <v>4686.03347669592</v>
      </c>
      <c r="AF491" s="23" t="n">
        <f aca="false">AE491*(1+S491)</f>
        <v>5407.13768387976</v>
      </c>
      <c r="AG491" s="23" t="n">
        <f aca="false">AF491*(1+U491)</f>
        <v>6355.30400805397</v>
      </c>
      <c r="AH491" s="23" t="n">
        <f aca="false">AG491*(1+W491)</f>
        <v>7655.72522224474</v>
      </c>
      <c r="AI491" s="23" t="n">
        <f aca="false">AH491*(1+Y491)</f>
        <v>9604.55398078536</v>
      </c>
      <c r="AJ491" s="25" t="n">
        <f aca="false">G491*Z491</f>
        <v>43743.9750699575</v>
      </c>
      <c r="AK491" s="25" t="n">
        <f aca="false">I491*AA491</f>
        <v>56112.6960233435</v>
      </c>
      <c r="AL491" s="25" t="n">
        <f aca="false">K491*AB491</f>
        <v>62858.7069351205</v>
      </c>
      <c r="AM491" s="25" t="n">
        <f aca="false">M491*AC491</f>
        <v>69306.9894945151</v>
      </c>
      <c r="AN491" s="25" t="n">
        <f aca="false">O491*AD491</f>
        <v>76403.886737897</v>
      </c>
      <c r="AO491" s="25" t="n">
        <f aca="false">C491/Datos!$D$8</f>
        <v>15459.3975091598</v>
      </c>
      <c r="AP491" s="25" t="n">
        <f aca="false">AJ491-AO491</f>
        <v>28284.5775607977</v>
      </c>
      <c r="AQ491" s="25" t="n">
        <f aca="false">AK491-AO491</f>
        <v>40653.2985141837</v>
      </c>
      <c r="AR491" s="25" t="n">
        <f aca="false">AL491-AO491</f>
        <v>47399.3094259607</v>
      </c>
      <c r="AS491" s="25" t="n">
        <f aca="false">AM491-AO491</f>
        <v>53847.5919853553</v>
      </c>
      <c r="AT491" s="25" t="n">
        <f aca="false">AN491-AO491</f>
        <v>60944.4892287372</v>
      </c>
      <c r="AU491" s="25" t="n">
        <f aca="false">AP491*Datos!$D$6</f>
        <v>14142.2887803989</v>
      </c>
      <c r="AV491" s="25" t="n">
        <f aca="false">AQ491*Datos!$D$6</f>
        <v>20326.6492570919</v>
      </c>
      <c r="AW491" s="25" t="n">
        <f aca="false">AR491*Datos!$D$6</f>
        <v>23699.6547129803</v>
      </c>
      <c r="AX491" s="25" t="n">
        <f aca="false">AS491*Datos!$D$6</f>
        <v>26923.7959926777</v>
      </c>
      <c r="AY491" s="25" t="n">
        <f aca="false">AT491*Datos!$D$6</f>
        <v>30472.2446143686</v>
      </c>
      <c r="AZ491" s="25" t="n">
        <f aca="false">AJ491-AU491-AE491</f>
        <v>24915.6528128627</v>
      </c>
      <c r="BA491" s="25" t="n">
        <f aca="false">AK491-AV491-AF491</f>
        <v>30378.9090823719</v>
      </c>
      <c r="BB491" s="25" t="n">
        <f aca="false">AL491-AW491-AG491</f>
        <v>32803.7482140862</v>
      </c>
      <c r="BC491" s="25" t="n">
        <f aca="false">AM491-AX491-AH491</f>
        <v>34727.4682795927</v>
      </c>
      <c r="BD491" s="25" t="n">
        <f aca="false">AN491-AY491-AI491</f>
        <v>36327.088142743</v>
      </c>
      <c r="BE491" s="25" t="n">
        <f aca="false">AZ491/Z491</f>
        <v>21622.445675415</v>
      </c>
      <c r="BF491" s="25" t="n">
        <f aca="false">BA491/AA491</f>
        <v>22847.7099475801</v>
      </c>
      <c r="BG491" s="25" t="n">
        <f aca="false">BB491/AB491</f>
        <v>20990.6105360064</v>
      </c>
      <c r="BH491" s="25" t="n">
        <f aca="false">BC491/AC491</f>
        <v>18446.9562083884</v>
      </c>
      <c r="BI491" s="25" t="n">
        <f aca="false">BD491/AD491</f>
        <v>15381.2388715746</v>
      </c>
      <c r="BJ491" s="25" t="n">
        <f aca="false">E491*AD491</f>
        <v>72665.8610952458</v>
      </c>
      <c r="BK491" s="25" t="n">
        <f aca="false">0.2*C491*AD491</f>
        <v>36511.6815776661</v>
      </c>
      <c r="BL491" s="25" t="n">
        <f aca="false">BJ491+BK491</f>
        <v>109177.542672912</v>
      </c>
      <c r="BM491" s="25" t="n">
        <f aca="false">BK491*Datos!$D$6</f>
        <v>18255.840788833</v>
      </c>
      <c r="BN491" s="25" t="n">
        <f aca="false">BL491-BM491</f>
        <v>90921.7018840789</v>
      </c>
      <c r="BO491" s="25" t="n">
        <f aca="false">BN491/AD491</f>
        <v>38497.123958681</v>
      </c>
      <c r="BP491" s="25" t="n">
        <f aca="false">-(C491+E491)</f>
        <v>-108064.4127499</v>
      </c>
      <c r="BQ491" s="25" t="n">
        <f aca="false">BE491</f>
        <v>21622.445675415</v>
      </c>
      <c r="BR491" s="25" t="n">
        <f aca="false">BF491</f>
        <v>22847.7099475801</v>
      </c>
      <c r="BS491" s="25" t="n">
        <f aca="false">BG491</f>
        <v>20990.6105360064</v>
      </c>
      <c r="BT491" s="25" t="n">
        <f aca="false">BH491</f>
        <v>18446.9562083884</v>
      </c>
      <c r="BU491" s="25" t="n">
        <f aca="false">BI491+BO491</f>
        <v>53878.3628302555</v>
      </c>
      <c r="BV491" s="27" t="n">
        <f aca="false">IFERROR(IRR(BP491:BU491,0.1),NA())*100</f>
        <v>7.51811530224261</v>
      </c>
    </row>
    <row r="492" customFormat="false" ht="15" hidden="false" customHeight="true" outlineLevel="0" collapsed="false">
      <c r="A492" s="23" t="n">
        <v>491</v>
      </c>
      <c r="B492" s="24" t="n">
        <f aca="true">RAND()</f>
        <v>0.777502478515585</v>
      </c>
      <c r="C492" s="25" t="n">
        <f aca="false">IF(B492&lt;=(Datos!$D$14-Datos!$C$14)/(Datos!$E$14-Datos!$C$14),Datos!$C$14+SQRT((Datos!$E$14-Datos!$C$14)*(Datos!$D$14-Datos!$C$14)*B492),Datos!$E$14-SQRT((Datos!$E$14-Datos!$C$14)*(Datos!$E$14-Datos!$D$14)*(1-B492)))</f>
        <v>83659.9563714995</v>
      </c>
      <c r="D492" s="24" t="n">
        <f aca="true">RAND()</f>
        <v>0.340043846608623</v>
      </c>
      <c r="E492" s="25" t="n">
        <f aca="false">IF(D492&lt;=(Datos!$D$15-Datos!$C$15)/(Datos!$E$15-Datos!$C$15),Datos!$C$15+SQRT((Datos!$E$15-Datos!$C$15)*(Datos!$D$15-Datos!$C$15)*D492),Datos!$E$15-SQRT((Datos!$E$15-Datos!$C$15)*(Datos!$E$15-Datos!$D$15)*(1-D492)))</f>
        <v>30050.4561406712</v>
      </c>
      <c r="F492" s="24" t="n">
        <f aca="true">RAND()</f>
        <v>0.572116147356213</v>
      </c>
      <c r="G492" s="25" t="n">
        <f aca="false">IF(F492&lt;=(Datos!$D$19-Datos!$C$19)/(Datos!$E$19-Datos!$C$19),Datos!$C$19+SQRT((Datos!$E$19-Datos!$C$19)*(Datos!$D$19-Datos!$C$19)*F492),Datos!$E$19-SQRT((Datos!$E$19-Datos!$C$19)*(Datos!$E$19-Datos!$D$19)*(1-F492)))</f>
        <v>39263.7693248176</v>
      </c>
      <c r="H492" s="24" t="n">
        <f aca="true">RAND()</f>
        <v>0.0887299605798781</v>
      </c>
      <c r="I492" s="25" t="n">
        <f aca="false">IF(H492&lt;=(Datos!$D$19-Datos!$C$19)/(Datos!$E$19-Datos!$C$19),Datos!$C$19+SQRT((Datos!$E$19-Datos!$C$19)*(Datos!$D$19-Datos!$C$19)*H492),Datos!$E$19-SQRT((Datos!$E$19-Datos!$C$19)*(Datos!$E$19-Datos!$D$19)*(1-H492)))</f>
        <v>33648.2179330437</v>
      </c>
      <c r="J492" s="24" t="n">
        <f aca="true">RAND()</f>
        <v>0.76416295750066</v>
      </c>
      <c r="K492" s="25" t="n">
        <f aca="false">IF(J492&lt;=(Datos!$D$19-Datos!$C$19)/(Datos!$E$19-Datos!$C$19),Datos!$C$19+SQRT((Datos!$E$19-Datos!$C$19)*(Datos!$D$19-Datos!$C$19)*J492),Datos!$E$19-SQRT((Datos!$E$19-Datos!$C$19)*(Datos!$E$19-Datos!$D$19)*(1-J492)))</f>
        <v>40794.3159667599</v>
      </c>
      <c r="L492" s="24" t="n">
        <f aca="true">RAND()</f>
        <v>0.507624703895628</v>
      </c>
      <c r="M492" s="25" t="n">
        <f aca="false">IF(L492&lt;=(Datos!$D$19-Datos!$C$19)/(Datos!$E$19-Datos!$C$19),Datos!$C$19+SQRT((Datos!$E$19-Datos!$C$19)*(Datos!$D$19-Datos!$C$19)*L492),Datos!$E$19-SQRT((Datos!$E$19-Datos!$C$19)*(Datos!$E$19-Datos!$D$19)*(1-L492)))</f>
        <v>38726.0360751228</v>
      </c>
      <c r="N492" s="24" t="n">
        <f aca="true">RAND()</f>
        <v>0.0792984586403673</v>
      </c>
      <c r="O492" s="25" t="n">
        <f aca="false">IF(N492&lt;=(Datos!$D$19-Datos!$C$19)/(Datos!$E$19-Datos!$C$19),Datos!$C$19+SQRT((Datos!$E$19-Datos!$C$19)*(Datos!$D$19-Datos!$C$19)*N492),Datos!$E$19-SQRT((Datos!$E$19-Datos!$C$19)*(Datos!$E$19-Datos!$D$19)*(1-N492)))</f>
        <v>33448.8793536532</v>
      </c>
      <c r="P492" s="24" t="n">
        <f aca="true">RAND()</f>
        <v>0.607832996057828</v>
      </c>
      <c r="Q492" s="26" t="n">
        <f aca="false">IF(P492&lt;=(Datos!$D$23-Datos!$C$23)/(Datos!$E$23-Datos!$C$23),Datos!$C$23+SQRT((Datos!$E$23-Datos!$C$23)*(Datos!$D$23-Datos!$C$23)*P492),Datos!$E$23-SQRT((Datos!$E$23-Datos!$C$23)*(Datos!$E$23-Datos!$D$23)*(1-P492)))</f>
        <v>0.153431209905306</v>
      </c>
      <c r="R492" s="24" t="n">
        <f aca="true">RAND()</f>
        <v>0.254932463326111</v>
      </c>
      <c r="S492" s="26" t="n">
        <f aca="false">IF(R492&lt;=(Datos!$D$24-Datos!$C$24)/(Datos!$E$24-Datos!$C$24),Datos!$C$24+SQRT((Datos!$E$24-Datos!$C$24)*(Datos!$D$24-Datos!$C$24)*R492),Datos!$E$24-SQRT((Datos!$E$24-Datos!$C$24)*(Datos!$E$24-Datos!$D$24)*(1-R492)))</f>
        <v>0.14142144798997</v>
      </c>
      <c r="T492" s="24" t="n">
        <f aca="true">RAND()</f>
        <v>0.0175798712485253</v>
      </c>
      <c r="U492" s="26" t="n">
        <f aca="false">IF(T492&lt;=(Datos!$D$25-Datos!$C$25)/(Datos!$E$25-Datos!$C$25),Datos!$C$25+SQRT((Datos!$E$25-Datos!$C$25)*(Datos!$D$25-Datos!$C$25)*T492),Datos!$E$25-SQRT((Datos!$E$25-Datos!$C$25)*(Datos!$E$25-Datos!$D$25)*(1-T492)))</f>
        <v>0.1560759961835</v>
      </c>
      <c r="V492" s="24" t="n">
        <f aca="true">RAND()</f>
        <v>0.435638139197737</v>
      </c>
      <c r="W492" s="26" t="n">
        <f aca="false">IF(V492&lt;=(Datos!$D$26-Datos!$C$26)/(Datos!$E$26-Datos!$C$26),Datos!$C$26+SQRT((Datos!$E$26-Datos!$C$26)*(Datos!$D$26-Datos!$C$26)*V492),Datos!$E$26-SQRT((Datos!$E$26-Datos!$C$26)*(Datos!$E$26-Datos!$D$26)*(1-V492)))</f>
        <v>0.205556029511216</v>
      </c>
      <c r="X492" s="24" t="n">
        <f aca="true">RAND()</f>
        <v>0.286299062324381</v>
      </c>
      <c r="Y492" s="26" t="n">
        <f aca="false">IF(X492&lt;=(Datos!$D$27-Datos!$C$27)/(Datos!$E$27-Datos!$C$27),Datos!$C$27+SQRT((Datos!$E$27-Datos!$C$27)*(Datos!$D$27-Datos!$C$27)*X492),Datos!$E$27-SQRT((Datos!$E$27-Datos!$C$27)*(Datos!$E$27-Datos!$D$27)*(1-X492)))</f>
        <v>0.217803011856197</v>
      </c>
      <c r="Z492" s="24" t="n">
        <f aca="false">(1+Q492)</f>
        <v>1.15343120990531</v>
      </c>
      <c r="AA492" s="24" t="n">
        <f aca="false">Z492*(1+S492)</f>
        <v>1.31655112176694</v>
      </c>
      <c r="AB492" s="24" t="n">
        <f aca="false">AA492*(1+U492)</f>
        <v>1.52203314962322</v>
      </c>
      <c r="AC492" s="24" t="n">
        <f aca="false">AB492*(1+W492)</f>
        <v>1.83489624064422</v>
      </c>
      <c r="AD492" s="24" t="n">
        <f aca="false">AC492*(1+Y492)</f>
        <v>2.23454216830014</v>
      </c>
      <c r="AE492" s="23" t="n">
        <f aca="false">E492*Q492</f>
        <v>4610.67784386952</v>
      </c>
      <c r="AF492" s="23" t="n">
        <f aca="false">AE492*(1+S492)</f>
        <v>5262.72658076482</v>
      </c>
      <c r="AG492" s="23" t="n">
        <f aca="false">AF492*(1+U492)</f>
        <v>6084.11187449908</v>
      </c>
      <c r="AH492" s="23" t="n">
        <f aca="false">AG492*(1+W492)</f>
        <v>7334.73775452315</v>
      </c>
      <c r="AI492" s="23" t="n">
        <f aca="false">AH492*(1+Y492)</f>
        <v>8932.26572863365</v>
      </c>
      <c r="AJ492" s="25" t="n">
        <f aca="false">G492*Z492</f>
        <v>45288.0569577672</v>
      </c>
      <c r="AK492" s="25" t="n">
        <f aca="false">I492*AA492</f>
        <v>44299.5990652071</v>
      </c>
      <c r="AL492" s="25" t="n">
        <f aca="false">K492*AB492</f>
        <v>62090.3012176123</v>
      </c>
      <c r="AM492" s="25" t="n">
        <f aca="false">M492*AC492</f>
        <v>71058.2580092951</v>
      </c>
      <c r="AN492" s="25" t="n">
        <f aca="false">O492*AD492</f>
        <v>74742.9313981219</v>
      </c>
      <c r="AO492" s="25" t="n">
        <f aca="false">C492/Datos!$D$8</f>
        <v>16731.9912742999</v>
      </c>
      <c r="AP492" s="25" t="n">
        <f aca="false">AJ492-AO492</f>
        <v>28556.0656834673</v>
      </c>
      <c r="AQ492" s="25" t="n">
        <f aca="false">AK492-AO492</f>
        <v>27567.6077909072</v>
      </c>
      <c r="AR492" s="25" t="n">
        <f aca="false">AL492-AO492</f>
        <v>45358.3099433124</v>
      </c>
      <c r="AS492" s="25" t="n">
        <f aca="false">AM492-AO492</f>
        <v>54326.2667349951</v>
      </c>
      <c r="AT492" s="25" t="n">
        <f aca="false">AN492-AO492</f>
        <v>58010.940123822</v>
      </c>
      <c r="AU492" s="25" t="n">
        <f aca="false">AP492*Datos!$D$6</f>
        <v>14278.0328417337</v>
      </c>
      <c r="AV492" s="25" t="n">
        <f aca="false">AQ492*Datos!$D$6</f>
        <v>13783.8038954536</v>
      </c>
      <c r="AW492" s="25" t="n">
        <f aca="false">AR492*Datos!$D$6</f>
        <v>22679.1549716562</v>
      </c>
      <c r="AX492" s="25" t="n">
        <f aca="false">AS492*Datos!$D$6</f>
        <v>27163.1333674976</v>
      </c>
      <c r="AY492" s="25" t="n">
        <f aca="false">AT492*Datos!$D$6</f>
        <v>29005.470061911</v>
      </c>
      <c r="AZ492" s="25" t="n">
        <f aca="false">AJ492-AU492-AE492</f>
        <v>26399.346272164</v>
      </c>
      <c r="BA492" s="25" t="n">
        <f aca="false">AK492-AV492-AF492</f>
        <v>25253.0685889887</v>
      </c>
      <c r="BB492" s="25" t="n">
        <f aca="false">AL492-AW492-AG492</f>
        <v>33327.034371457</v>
      </c>
      <c r="BC492" s="25" t="n">
        <f aca="false">AM492-AX492-AH492</f>
        <v>36560.3868872743</v>
      </c>
      <c r="BD492" s="25" t="n">
        <f aca="false">AN492-AY492-AI492</f>
        <v>36805.1956075773</v>
      </c>
      <c r="BE492" s="25" t="n">
        <f aca="false">AZ492/Z492</f>
        <v>22887.6642537975</v>
      </c>
      <c r="BF492" s="25" t="n">
        <f aca="false">BA492/AA492</f>
        <v>19181.2290244352</v>
      </c>
      <c r="BG492" s="25" t="n">
        <f aca="false">BB492/AB492</f>
        <v>21896.3919279335</v>
      </c>
      <c r="BH492" s="25" t="n">
        <f aca="false">BC492/AC492</f>
        <v>19925.0432135816</v>
      </c>
      <c r="BI492" s="25" t="n">
        <f aca="false">BD492/AD492</f>
        <v>16471.0230711715</v>
      </c>
      <c r="BJ492" s="25" t="n">
        <f aca="false">E492*AD492</f>
        <v>67149.0114229837</v>
      </c>
      <c r="BK492" s="25" t="n">
        <f aca="false">0.2*C492*AD492</f>
        <v>37388.3400620531</v>
      </c>
      <c r="BL492" s="25" t="n">
        <f aca="false">BJ492+BK492</f>
        <v>104537.351485037</v>
      </c>
      <c r="BM492" s="25" t="n">
        <f aca="false">BK492*Datos!$D$6</f>
        <v>18694.1700310266</v>
      </c>
      <c r="BN492" s="25" t="n">
        <f aca="false">BL492-BM492</f>
        <v>85843.1814540103</v>
      </c>
      <c r="BO492" s="25" t="n">
        <f aca="false">BN492/AD492</f>
        <v>38416.4517778212</v>
      </c>
      <c r="BP492" s="25" t="n">
        <f aca="false">-(C492+E492)</f>
        <v>-113710.412512171</v>
      </c>
      <c r="BQ492" s="25" t="n">
        <f aca="false">BE492</f>
        <v>22887.6642537975</v>
      </c>
      <c r="BR492" s="25" t="n">
        <f aca="false">BF492</f>
        <v>19181.2290244352</v>
      </c>
      <c r="BS492" s="25" t="n">
        <f aca="false">BG492</f>
        <v>21896.3919279335</v>
      </c>
      <c r="BT492" s="25" t="n">
        <f aca="false">BH492</f>
        <v>19925.0432135816</v>
      </c>
      <c r="BU492" s="25" t="n">
        <f aca="false">BI492+BO492</f>
        <v>54887.4748489927</v>
      </c>
      <c r="BV492" s="27" t="n">
        <f aca="false">IFERROR(IRR(BP492:BU492,0.1),NA())*100</f>
        <v>6.03783691421769</v>
      </c>
    </row>
    <row r="493" customFormat="false" ht="15" hidden="false" customHeight="true" outlineLevel="0" collapsed="false">
      <c r="A493" s="23" t="n">
        <v>492</v>
      </c>
      <c r="B493" s="24" t="n">
        <f aca="true">RAND()</f>
        <v>0.725206931156723</v>
      </c>
      <c r="C493" s="25" t="n">
        <f aca="false">IF(B493&lt;=(Datos!$D$14-Datos!$C$14)/(Datos!$E$14-Datos!$C$14),Datos!$C$14+SQRT((Datos!$E$14-Datos!$C$14)*(Datos!$D$14-Datos!$C$14)*B493),Datos!$E$14-SQRT((Datos!$E$14-Datos!$C$14)*(Datos!$E$14-Datos!$D$14)*(1-B493)))</f>
        <v>81840.9338728025</v>
      </c>
      <c r="D493" s="24" t="n">
        <f aca="true">RAND()</f>
        <v>0.390396972598229</v>
      </c>
      <c r="E493" s="25" t="n">
        <f aca="false">IF(D493&lt;=(Datos!$D$15-Datos!$C$15)/(Datos!$E$15-Datos!$C$15),Datos!$C$15+SQRT((Datos!$E$15-Datos!$C$15)*(Datos!$D$15-Datos!$C$15)*D493),Datos!$E$15-SQRT((Datos!$E$15-Datos!$C$15)*(Datos!$E$15-Datos!$D$15)*(1-D493)))</f>
        <v>30437.5497852138</v>
      </c>
      <c r="F493" s="24" t="n">
        <f aca="true">RAND()</f>
        <v>0.614742072994742</v>
      </c>
      <c r="G493" s="25" t="n">
        <f aca="false">IF(F493&lt;=(Datos!$D$19-Datos!$C$19)/(Datos!$E$19-Datos!$C$19),Datos!$C$19+SQRT((Datos!$E$19-Datos!$C$19)*(Datos!$D$19-Datos!$C$19)*F493),Datos!$E$19-SQRT((Datos!$E$19-Datos!$C$19)*(Datos!$E$19-Datos!$D$19)*(1-F493)))</f>
        <v>39602.6720733977</v>
      </c>
      <c r="H493" s="24" t="n">
        <f aca="true">RAND()</f>
        <v>0.819641669280326</v>
      </c>
      <c r="I493" s="25" t="n">
        <f aca="false">IF(H493&lt;=(Datos!$D$19-Datos!$C$19)/(Datos!$E$19-Datos!$C$19),Datos!$C$19+SQRT((Datos!$E$19-Datos!$C$19)*(Datos!$D$19-Datos!$C$19)*H493),Datos!$E$19-SQRT((Datos!$E$19-Datos!$C$19)*(Datos!$E$19-Datos!$D$19)*(1-H493)))</f>
        <v>41322.1100065424</v>
      </c>
      <c r="J493" s="24" t="n">
        <f aca="true">RAND()</f>
        <v>0.815443769270755</v>
      </c>
      <c r="K493" s="25" t="n">
        <f aca="false">IF(J493&lt;=(Datos!$D$19-Datos!$C$19)/(Datos!$E$19-Datos!$C$19),Datos!$C$19+SQRT((Datos!$E$19-Datos!$C$19)*(Datos!$D$19-Datos!$C$19)*J493),Datos!$E$19-SQRT((Datos!$E$19-Datos!$C$19)*(Datos!$E$19-Datos!$D$19)*(1-J493)))</f>
        <v>41279.554152431</v>
      </c>
      <c r="L493" s="24" t="n">
        <f aca="true">RAND()</f>
        <v>0.649634110276865</v>
      </c>
      <c r="M493" s="25" t="n">
        <f aca="false">IF(L493&lt;=(Datos!$D$19-Datos!$C$19)/(Datos!$E$19-Datos!$C$19),Datos!$C$19+SQRT((Datos!$E$19-Datos!$C$19)*(Datos!$D$19-Datos!$C$19)*L493),Datos!$E$19-SQRT((Datos!$E$19-Datos!$C$19)*(Datos!$E$19-Datos!$D$19)*(1-L493)))</f>
        <v>39871.4293059075</v>
      </c>
      <c r="N493" s="24" t="n">
        <f aca="true">RAND()</f>
        <v>0.491728782723605</v>
      </c>
      <c r="O493" s="25" t="n">
        <f aca="false">IF(N493&lt;=(Datos!$D$19-Datos!$C$19)/(Datos!$E$19-Datos!$C$19),Datos!$C$19+SQRT((Datos!$E$19-Datos!$C$19)*(Datos!$D$19-Datos!$C$19)*N493),Datos!$E$19-SQRT((Datos!$E$19-Datos!$C$19)*(Datos!$E$19-Datos!$D$19)*(1-N493)))</f>
        <v>38588.3244820245</v>
      </c>
      <c r="P493" s="24" t="n">
        <f aca="true">RAND()</f>
        <v>0.470189053353468</v>
      </c>
      <c r="Q493" s="26" t="n">
        <f aca="false">IF(P493&lt;=(Datos!$D$23-Datos!$C$23)/(Datos!$E$23-Datos!$C$23),Datos!$C$23+SQRT((Datos!$E$23-Datos!$C$23)*(Datos!$D$23-Datos!$C$23)*P493),Datos!$E$23-SQRT((Datos!$E$23-Datos!$C$23)*(Datos!$E$23-Datos!$D$23)*(1-P493)))</f>
        <v>0.149091928365721</v>
      </c>
      <c r="R493" s="24" t="n">
        <f aca="true">RAND()</f>
        <v>0.918061906406874</v>
      </c>
      <c r="S493" s="26" t="n">
        <f aca="false">IF(R493&lt;=(Datos!$D$24-Datos!$C$24)/(Datos!$E$24-Datos!$C$24),Datos!$C$24+SQRT((Datos!$E$24-Datos!$C$24)*(Datos!$D$24-Datos!$C$24)*R493),Datos!$E$24-SQRT((Datos!$E$24-Datos!$C$24)*(Datos!$E$24-Datos!$D$24)*(1-R493)))</f>
        <v>0.167855512836368</v>
      </c>
      <c r="T493" s="24" t="n">
        <f aca="true">RAND()</f>
        <v>0.48760349148918</v>
      </c>
      <c r="U493" s="26" t="n">
        <f aca="false">IF(T493&lt;=(Datos!$D$25-Datos!$C$25)/(Datos!$E$25-Datos!$C$25),Datos!$C$25+SQRT((Datos!$E$25-Datos!$C$25)*(Datos!$D$25-Datos!$C$25)*T493),Datos!$E$25-SQRT((Datos!$E$25-Datos!$C$25)*(Datos!$E$25-Datos!$D$25)*(1-T493)))</f>
        <v>0.182122431125661</v>
      </c>
      <c r="V493" s="24" t="n">
        <f aca="true">RAND()</f>
        <v>0.49125478318199</v>
      </c>
      <c r="W493" s="26" t="n">
        <f aca="false">IF(V493&lt;=(Datos!$D$26-Datos!$C$26)/(Datos!$E$26-Datos!$C$26),Datos!$C$26+SQRT((Datos!$E$26-Datos!$C$26)*(Datos!$D$26-Datos!$C$26)*V493),Datos!$E$26-SQRT((Datos!$E$26-Datos!$C$26)*(Datos!$E$26-Datos!$D$26)*(1-V493)))</f>
        <v>0.2078027458374</v>
      </c>
      <c r="X493" s="24" t="n">
        <f aca="true">RAND()</f>
        <v>0.984638303221671</v>
      </c>
      <c r="Y493" s="26" t="n">
        <f aca="false">IF(X493&lt;=(Datos!$D$27-Datos!$C$27)/(Datos!$E$27-Datos!$C$27),Datos!$C$27+SQRT((Datos!$E$27-Datos!$C$27)*(Datos!$D$27-Datos!$C$27)*X493),Datos!$E$27-SQRT((Datos!$E$27-Datos!$C$27)*(Datos!$E$27-Datos!$D$27)*(1-X493)))</f>
        <v>0.270892137319712</v>
      </c>
      <c r="Z493" s="24" t="n">
        <f aca="false">(1+Q493)</f>
        <v>1.14909192836572</v>
      </c>
      <c r="AA493" s="24" t="n">
        <f aca="false">Z493*(1+S493)</f>
        <v>1.34197334329768</v>
      </c>
      <c r="AB493" s="24" t="n">
        <f aca="false">AA493*(1+U493)</f>
        <v>1.58637679108489</v>
      </c>
      <c r="AC493" s="24" t="n">
        <f aca="false">AB493*(1+W493)</f>
        <v>1.91603024420505</v>
      </c>
      <c r="AD493" s="24" t="n">
        <f aca="false">AC493*(1+Y493)</f>
        <v>2.43506777222696</v>
      </c>
      <c r="AE493" s="23" t="n">
        <f aca="false">E493*Q493</f>
        <v>4537.99299220515</v>
      </c>
      <c r="AF493" s="23" t="n">
        <f aca="false">AE493*(1+S493)</f>
        <v>5299.72013315959</v>
      </c>
      <c r="AG493" s="23" t="n">
        <f aca="false">AF493*(1+U493)</f>
        <v>6264.91804809623</v>
      </c>
      <c r="AH493" s="23" t="n">
        <f aca="false">AG493*(1+W493)</f>
        <v>7566.78522093692</v>
      </c>
      <c r="AI493" s="23" t="n">
        <f aca="false">AH493*(1+Y493)</f>
        <v>9616.56784207573</v>
      </c>
      <c r="AJ493" s="25" t="n">
        <f aca="false">G493*Z493</f>
        <v>45507.1108212558</v>
      </c>
      <c r="AK493" s="25" t="n">
        <f aca="false">I493*AA493</f>
        <v>55453.1701175942</v>
      </c>
      <c r="AL493" s="25" t="n">
        <f aca="false">K493*AB493</f>
        <v>65484.9266537482</v>
      </c>
      <c r="AM493" s="25" t="n">
        <f aca="false">M493*AC493</f>
        <v>76394.8644298023</v>
      </c>
      <c r="AN493" s="25" t="n">
        <f aca="false">O493*AD493</f>
        <v>93965.1853304145</v>
      </c>
      <c r="AO493" s="25" t="n">
        <f aca="false">C493/Datos!$D$8</f>
        <v>16368.1867745605</v>
      </c>
      <c r="AP493" s="25" t="n">
        <f aca="false">AJ493-AO493</f>
        <v>29138.9240466953</v>
      </c>
      <c r="AQ493" s="25" t="n">
        <f aca="false">AK493-AO493</f>
        <v>39084.9833430337</v>
      </c>
      <c r="AR493" s="25" t="n">
        <f aca="false">AL493-AO493</f>
        <v>49116.7398791877</v>
      </c>
      <c r="AS493" s="25" t="n">
        <f aca="false">AM493-AO493</f>
        <v>60026.6776552418</v>
      </c>
      <c r="AT493" s="25" t="n">
        <f aca="false">AN493-AO493</f>
        <v>77596.998555854</v>
      </c>
      <c r="AU493" s="25" t="n">
        <f aca="false">AP493*Datos!$D$6</f>
        <v>14569.4620233477</v>
      </c>
      <c r="AV493" s="25" t="n">
        <f aca="false">AQ493*Datos!$D$6</f>
        <v>19542.4916715169</v>
      </c>
      <c r="AW493" s="25" t="n">
        <f aca="false">AR493*Datos!$D$6</f>
        <v>24558.3699395939</v>
      </c>
      <c r="AX493" s="25" t="n">
        <f aca="false">AS493*Datos!$D$6</f>
        <v>30013.3388276209</v>
      </c>
      <c r="AY493" s="25" t="n">
        <f aca="false">AT493*Datos!$D$6</f>
        <v>38798.499277927</v>
      </c>
      <c r="AZ493" s="25" t="n">
        <f aca="false">AJ493-AU493-AE493</f>
        <v>26399.655805703</v>
      </c>
      <c r="BA493" s="25" t="n">
        <f aca="false">AK493-AV493-AF493</f>
        <v>30610.9583129178</v>
      </c>
      <c r="BB493" s="25" t="n">
        <f aca="false">AL493-AW493-AG493</f>
        <v>34661.6386660581</v>
      </c>
      <c r="BC493" s="25" t="n">
        <f aca="false">AM493-AX493-AH493</f>
        <v>38814.7403812445</v>
      </c>
      <c r="BD493" s="25" t="n">
        <f aca="false">AN493-AY493-AI493</f>
        <v>45550.1182104118</v>
      </c>
      <c r="BE493" s="25" t="n">
        <f aca="false">AZ493/Z493</f>
        <v>22974.3636292438</v>
      </c>
      <c r="BF493" s="25" t="n">
        <f aca="false">BA493/AA493</f>
        <v>22810.4071260435</v>
      </c>
      <c r="BG493" s="25" t="n">
        <f aca="false">BB493/AB493</f>
        <v>21849.5623869748</v>
      </c>
      <c r="BH493" s="25" t="n">
        <f aca="false">BC493/AC493</f>
        <v>20257.8954578812</v>
      </c>
      <c r="BI493" s="25" t="n">
        <f aca="false">BD493/AD493</f>
        <v>18705.8934169846</v>
      </c>
      <c r="BJ493" s="25" t="n">
        <f aca="false">E493*AD493</f>
        <v>74117.4965475278</v>
      </c>
      <c r="BK493" s="25" t="n">
        <f aca="false">0.2*C493*AD493</f>
        <v>39857.6441045239</v>
      </c>
      <c r="BL493" s="25" t="n">
        <f aca="false">BJ493+BK493</f>
        <v>113975.140652052</v>
      </c>
      <c r="BM493" s="25" t="n">
        <f aca="false">BK493*Datos!$D$6</f>
        <v>19928.8220522619</v>
      </c>
      <c r="BN493" s="25" t="n">
        <f aca="false">BL493-BM493</f>
        <v>94046.3185997897</v>
      </c>
      <c r="BO493" s="25" t="n">
        <f aca="false">BN493/AD493</f>
        <v>38621.643172494</v>
      </c>
      <c r="BP493" s="25" t="n">
        <f aca="false">-(C493+E493)</f>
        <v>-112278.483658016</v>
      </c>
      <c r="BQ493" s="25" t="n">
        <f aca="false">BE493</f>
        <v>22974.3636292438</v>
      </c>
      <c r="BR493" s="25" t="n">
        <f aca="false">BF493</f>
        <v>22810.4071260435</v>
      </c>
      <c r="BS493" s="25" t="n">
        <f aca="false">BG493</f>
        <v>21849.5623869748</v>
      </c>
      <c r="BT493" s="25" t="n">
        <f aca="false">BH493</f>
        <v>20257.8954578812</v>
      </c>
      <c r="BU493" s="25" t="n">
        <f aca="false">BI493+BO493</f>
        <v>57327.5365894786</v>
      </c>
      <c r="BV493" s="27" t="n">
        <f aca="false">IFERROR(IRR(BP493:BU493,0.1),NA())*100</f>
        <v>7.94168204489358</v>
      </c>
    </row>
    <row r="494" customFormat="false" ht="15" hidden="false" customHeight="true" outlineLevel="0" collapsed="false">
      <c r="A494" s="23" t="n">
        <v>493</v>
      </c>
      <c r="B494" s="24" t="n">
        <f aca="true">RAND()</f>
        <v>0.5462776639248</v>
      </c>
      <c r="C494" s="25" t="n">
        <f aca="false">IF(B494&lt;=(Datos!$D$14-Datos!$C$14)/(Datos!$E$14-Datos!$C$14),Datos!$C$14+SQRT((Datos!$E$14-Datos!$C$14)*(Datos!$D$14-Datos!$C$14)*B494),Datos!$E$14-SQRT((Datos!$E$14-Datos!$C$14)*(Datos!$E$14-Datos!$D$14)*(1-B494)))</f>
        <v>76666.1875534614</v>
      </c>
      <c r="D494" s="24" t="n">
        <f aca="true">RAND()</f>
        <v>0.435068060827697</v>
      </c>
      <c r="E494" s="25" t="n">
        <f aca="false">IF(D494&lt;=(Datos!$D$15-Datos!$C$15)/(Datos!$E$15-Datos!$C$15),Datos!$C$15+SQRT((Datos!$E$15-Datos!$C$15)*(Datos!$D$15-Datos!$C$15)*D494),Datos!$E$15-SQRT((Datos!$E$15-Datos!$C$15)*(Datos!$E$15-Datos!$D$15)*(1-D494)))</f>
        <v>30794.5781804501</v>
      </c>
      <c r="F494" s="24" t="n">
        <f aca="true">RAND()</f>
        <v>0.921761435160469</v>
      </c>
      <c r="G494" s="25" t="n">
        <f aca="false">IF(F494&lt;=(Datos!$D$19-Datos!$C$19)/(Datos!$E$19-Datos!$C$19),Datos!$C$19+SQRT((Datos!$E$19-Datos!$C$19)*(Datos!$D$19-Datos!$C$19)*F494),Datos!$E$19-SQRT((Datos!$E$19-Datos!$C$19)*(Datos!$E$19-Datos!$D$19)*(1-F494)))</f>
        <v>42577.6267085842</v>
      </c>
      <c r="H494" s="24" t="n">
        <f aca="true">RAND()</f>
        <v>0.721241783630007</v>
      </c>
      <c r="I494" s="25" t="n">
        <f aca="false">IF(H494&lt;=(Datos!$D$19-Datos!$C$19)/(Datos!$E$19-Datos!$C$19),Datos!$C$19+SQRT((Datos!$E$19-Datos!$C$19)*(Datos!$D$19-Datos!$C$19)*H494),Datos!$E$19-SQRT((Datos!$E$19-Datos!$C$19)*(Datos!$E$19-Datos!$D$19)*(1-H494)))</f>
        <v>40427.5973244092</v>
      </c>
      <c r="J494" s="24" t="n">
        <f aca="true">RAND()</f>
        <v>0.215000765004503</v>
      </c>
      <c r="K494" s="25" t="n">
        <f aca="false">IF(J494&lt;=(Datos!$D$19-Datos!$C$19)/(Datos!$E$19-Datos!$C$19),Datos!$C$19+SQRT((Datos!$E$19-Datos!$C$19)*(Datos!$D$19-Datos!$C$19)*J494),Datos!$E$19-SQRT((Datos!$E$19-Datos!$C$19)*(Datos!$E$19-Datos!$D$19)*(1-J494)))</f>
        <v>35678.9184490249</v>
      </c>
      <c r="L494" s="24" t="n">
        <f aca="true">RAND()</f>
        <v>0.0756304615430107</v>
      </c>
      <c r="M494" s="25" t="n">
        <f aca="false">IF(L494&lt;=(Datos!$D$19-Datos!$C$19)/(Datos!$E$19-Datos!$C$19),Datos!$C$19+SQRT((Datos!$E$19-Datos!$C$19)*(Datos!$D$19-Datos!$C$19)*L494),Datos!$E$19-SQRT((Datos!$E$19-Datos!$C$19)*(Datos!$E$19-Datos!$D$19)*(1-L494)))</f>
        <v>33368.1700122547</v>
      </c>
      <c r="N494" s="24" t="n">
        <f aca="true">RAND()</f>
        <v>0.833260048763382</v>
      </c>
      <c r="O494" s="25" t="n">
        <f aca="false">IF(N494&lt;=(Datos!$D$19-Datos!$C$19)/(Datos!$E$19-Datos!$C$19),Datos!$C$19+SQRT((Datos!$E$19-Datos!$C$19)*(Datos!$D$19-Datos!$C$19)*N494),Datos!$E$19-SQRT((Datos!$E$19-Datos!$C$19)*(Datos!$E$19-Datos!$D$19)*(1-N494)))</f>
        <v>41463.6888792491</v>
      </c>
      <c r="P494" s="24" t="n">
        <f aca="true">RAND()</f>
        <v>0.863377947088407</v>
      </c>
      <c r="Q494" s="26" t="n">
        <f aca="false">IF(P494&lt;=(Datos!$D$23-Datos!$C$23)/(Datos!$E$23-Datos!$C$23),Datos!$C$23+SQRT((Datos!$E$23-Datos!$C$23)*(Datos!$D$23-Datos!$C$23)*P494),Datos!$E$23-SQRT((Datos!$E$23-Datos!$C$23)*(Datos!$E$23-Datos!$D$23)*(1-P494)))</f>
        <v>0.164318173089819</v>
      </c>
      <c r="R494" s="24" t="n">
        <f aca="true">RAND()</f>
        <v>0.0091225638284794</v>
      </c>
      <c r="S494" s="26" t="n">
        <f aca="false">IF(R494&lt;=(Datos!$D$24-Datos!$C$24)/(Datos!$E$24-Datos!$C$24),Datos!$C$24+SQRT((Datos!$E$24-Datos!$C$24)*(Datos!$D$24-Datos!$C$24)*R494),Datos!$E$24-SQRT((Datos!$E$24-Datos!$C$24)*(Datos!$E$24-Datos!$D$24)*(1-R494)))</f>
        <v>0.124052235789199</v>
      </c>
      <c r="T494" s="24" t="n">
        <f aca="true">RAND()</f>
        <v>0.910099444005171</v>
      </c>
      <c r="U494" s="26" t="n">
        <f aca="false">IF(T494&lt;=(Datos!$D$25-Datos!$C$25)/(Datos!$E$25-Datos!$C$25),Datos!$C$25+SQRT((Datos!$E$25-Datos!$C$25)*(Datos!$D$25-Datos!$C$25)*T494),Datos!$E$25-SQRT((Datos!$E$25-Datos!$C$25)*(Datos!$E$25-Datos!$D$25)*(1-T494)))</f>
        <v>0.204134264694458</v>
      </c>
      <c r="V494" s="24" t="n">
        <f aca="true">RAND()</f>
        <v>0.456231674574873</v>
      </c>
      <c r="W494" s="26" t="n">
        <f aca="false">IF(V494&lt;=(Datos!$D$26-Datos!$C$26)/(Datos!$E$26-Datos!$C$26),Datos!$C$26+SQRT((Datos!$E$26-Datos!$C$26)*(Datos!$D$26-Datos!$C$26)*V494),Datos!$E$26-SQRT((Datos!$E$26-Datos!$C$26)*(Datos!$E$26-Datos!$D$26)*(1-V494)))</f>
        <v>0.206374443969298</v>
      </c>
      <c r="X494" s="24" t="n">
        <f aca="true">RAND()</f>
        <v>0.989897936600097</v>
      </c>
      <c r="Y494" s="26" t="n">
        <f aca="false">IF(X494&lt;=(Datos!$D$27-Datos!$C$27)/(Datos!$E$27-Datos!$C$27),Datos!$C$27+SQRT((Datos!$E$27-Datos!$C$27)*(Datos!$D$27-Datos!$C$27)*X494),Datos!$E$27-SQRT((Datos!$E$27-Datos!$C$27)*(Datos!$E$27-Datos!$D$27)*(1-X494)))</f>
        <v>0.272614125484448</v>
      </c>
      <c r="Z494" s="24" t="n">
        <f aca="false">(1+Q494)</f>
        <v>1.16431817308982</v>
      </c>
      <c r="AA494" s="24" t="n">
        <f aca="false">Z494*(1+S494)</f>
        <v>1.30875444563161</v>
      </c>
      <c r="AB494" s="24" t="n">
        <f aca="false">AA494*(1+U494)</f>
        <v>1.57591607205622</v>
      </c>
      <c r="AC494" s="24" t="n">
        <f aca="false">AB494*(1+W494)</f>
        <v>1.9011448751691</v>
      </c>
      <c r="AD494" s="24" t="n">
        <f aca="false">AC494*(1+Y494)</f>
        <v>2.41942382273256</v>
      </c>
      <c r="AE494" s="23" t="n">
        <f aca="false">E494*Q494</f>
        <v>5060.10882768317</v>
      </c>
      <c r="AF494" s="23" t="n">
        <f aca="false">AE494*(1+S494)</f>
        <v>5687.82664109393</v>
      </c>
      <c r="AG494" s="23" t="n">
        <f aca="false">AF494*(1+U494)</f>
        <v>6848.90695018319</v>
      </c>
      <c r="AH494" s="23" t="n">
        <f aca="false">AG494*(1+W494)</f>
        <v>8262.3463138247</v>
      </c>
      <c r="AI494" s="23" t="n">
        <f aca="false">AH494*(1+Y494)</f>
        <v>10514.7786286177</v>
      </c>
      <c r="AJ494" s="25" t="n">
        <f aca="false">G494*Z494</f>
        <v>49573.904543839</v>
      </c>
      <c r="AK494" s="25" t="n">
        <f aca="false">I494*AA494</f>
        <v>52909.7977245251</v>
      </c>
      <c r="AL494" s="25" t="n">
        <f aca="false">K494*AB494</f>
        <v>56226.9810174015</v>
      </c>
      <c r="AM494" s="25" t="n">
        <f aca="false">M494*AC494</f>
        <v>63437.7254125692</v>
      </c>
      <c r="AN494" s="25" t="n">
        <f aca="false">O494*AD494</f>
        <v>100318.236652827</v>
      </c>
      <c r="AO494" s="25" t="n">
        <f aca="false">C494/Datos!$D$8</f>
        <v>15333.2375106923</v>
      </c>
      <c r="AP494" s="25" t="n">
        <f aca="false">AJ494-AO494</f>
        <v>34240.6670331467</v>
      </c>
      <c r="AQ494" s="25" t="n">
        <f aca="false">AK494-AO494</f>
        <v>37576.5602138328</v>
      </c>
      <c r="AR494" s="25" t="n">
        <f aca="false">AL494-AO494</f>
        <v>40893.7435067092</v>
      </c>
      <c r="AS494" s="25" t="n">
        <f aca="false">AM494-AO494</f>
        <v>48104.4879018769</v>
      </c>
      <c r="AT494" s="25" t="n">
        <f aca="false">AN494-AO494</f>
        <v>84984.9991421343</v>
      </c>
      <c r="AU494" s="25" t="n">
        <f aca="false">AP494*Datos!$D$6</f>
        <v>17120.3335165734</v>
      </c>
      <c r="AV494" s="25" t="n">
        <f aca="false">AQ494*Datos!$D$6</f>
        <v>18788.2801069164</v>
      </c>
      <c r="AW494" s="25" t="n">
        <f aca="false">AR494*Datos!$D$6</f>
        <v>20446.8717533546</v>
      </c>
      <c r="AX494" s="25" t="n">
        <f aca="false">AS494*Datos!$D$6</f>
        <v>24052.2439509385</v>
      </c>
      <c r="AY494" s="25" t="n">
        <f aca="false">AT494*Datos!$D$6</f>
        <v>42492.4995710672</v>
      </c>
      <c r="AZ494" s="25" t="n">
        <f aca="false">AJ494-AU494-AE494</f>
        <v>27393.4621995825</v>
      </c>
      <c r="BA494" s="25" t="n">
        <f aca="false">AK494-AV494-AF494</f>
        <v>28433.6909765147</v>
      </c>
      <c r="BB494" s="25" t="n">
        <f aca="false">AL494-AW494-AG494</f>
        <v>28931.2023138637</v>
      </c>
      <c r="BC494" s="25" t="n">
        <f aca="false">AM494-AX494-AH494</f>
        <v>31123.135147806</v>
      </c>
      <c r="BD494" s="25" t="n">
        <f aca="false">AN494-AY494-AI494</f>
        <v>47310.9584531418</v>
      </c>
      <c r="BE494" s="25" t="n">
        <f aca="false">AZ494/Z494</f>
        <v>23527.471126631</v>
      </c>
      <c r="BF494" s="25" t="n">
        <f aca="false">BA494/AA494</f>
        <v>21725.7645782381</v>
      </c>
      <c r="BG494" s="25" t="n">
        <f aca="false">BB494/AB494</f>
        <v>18358.339525096</v>
      </c>
      <c r="BH494" s="25" t="n">
        <f aca="false">BC494/AC494</f>
        <v>16370.7330011016</v>
      </c>
      <c r="BI494" s="25" t="n">
        <f aca="false">BD494/AD494</f>
        <v>19554.6385914757</v>
      </c>
      <c r="BJ494" s="25" t="n">
        <f aca="false">E494*AD494</f>
        <v>74505.1360607814</v>
      </c>
      <c r="BK494" s="25" t="n">
        <f aca="false">0.2*C494*AD494</f>
        <v>37097.6001129855</v>
      </c>
      <c r="BL494" s="25" t="n">
        <f aca="false">BJ494+BK494</f>
        <v>111602.736173767</v>
      </c>
      <c r="BM494" s="25" t="n">
        <f aca="false">BK494*Datos!$D$6</f>
        <v>18548.8000564927</v>
      </c>
      <c r="BN494" s="25" t="n">
        <f aca="false">BL494-BM494</f>
        <v>93053.9361172741</v>
      </c>
      <c r="BO494" s="25" t="n">
        <f aca="false">BN494/AD494</f>
        <v>38461.1969357962</v>
      </c>
      <c r="BP494" s="25" t="n">
        <f aca="false">-(C494+E494)</f>
        <v>-107460.765733911</v>
      </c>
      <c r="BQ494" s="25" t="n">
        <f aca="false">BE494</f>
        <v>23527.471126631</v>
      </c>
      <c r="BR494" s="25" t="n">
        <f aca="false">BF494</f>
        <v>21725.7645782381</v>
      </c>
      <c r="BS494" s="25" t="n">
        <f aca="false">BG494</f>
        <v>18358.339525096</v>
      </c>
      <c r="BT494" s="25" t="n">
        <f aca="false">BH494</f>
        <v>16370.7330011016</v>
      </c>
      <c r="BU494" s="25" t="n">
        <f aca="false">BI494+BO494</f>
        <v>58015.8355272719</v>
      </c>
      <c r="BV494" s="27" t="n">
        <f aca="false">IFERROR(IRR(BP494:BU494,0.1),NA())*100</f>
        <v>7.70478270075125</v>
      </c>
    </row>
    <row r="495" customFormat="false" ht="15" hidden="false" customHeight="true" outlineLevel="0" collapsed="false">
      <c r="A495" s="23" t="n">
        <v>494</v>
      </c>
      <c r="B495" s="24" t="n">
        <f aca="true">RAND()</f>
        <v>0.218761712316539</v>
      </c>
      <c r="C495" s="25" t="n">
        <f aca="false">IF(B495&lt;=(Datos!$D$14-Datos!$C$14)/(Datos!$E$14-Datos!$C$14),Datos!$C$14+SQRT((Datos!$E$14-Datos!$C$14)*(Datos!$D$14-Datos!$C$14)*B495),Datos!$E$14-SQRT((Datos!$E$14-Datos!$C$14)*(Datos!$E$14-Datos!$D$14)*(1-B495)))</f>
        <v>69354.3938834441</v>
      </c>
      <c r="D495" s="24" t="n">
        <f aca="true">RAND()</f>
        <v>0.80970491284184</v>
      </c>
      <c r="E495" s="25" t="n">
        <f aca="false">IF(D495&lt;=(Datos!$D$15-Datos!$C$15)/(Datos!$E$15-Datos!$C$15),Datos!$C$15+SQRT((Datos!$E$15-Datos!$C$15)*(Datos!$D$15-Datos!$C$15)*D495),Datos!$E$15-SQRT((Datos!$E$15-Datos!$C$15)*(Datos!$E$15-Datos!$D$15)*(1-D495)))</f>
        <v>34657.3168656822</v>
      </c>
      <c r="F495" s="24" t="n">
        <f aca="true">RAND()</f>
        <v>0.43457109722136</v>
      </c>
      <c r="G495" s="25" t="n">
        <f aca="false">IF(F495&lt;=(Datos!$D$19-Datos!$C$19)/(Datos!$E$19-Datos!$C$19),Datos!$C$19+SQRT((Datos!$E$19-Datos!$C$19)*(Datos!$D$19-Datos!$C$19)*F495),Datos!$E$19-SQRT((Datos!$E$19-Datos!$C$19)*(Datos!$E$19-Datos!$D$19)*(1-F495)))</f>
        <v>38073.7639662802</v>
      </c>
      <c r="H495" s="24" t="n">
        <f aca="true">RAND()</f>
        <v>0.675233911498527</v>
      </c>
      <c r="I495" s="25" t="n">
        <f aca="false">IF(H495&lt;=(Datos!$D$19-Datos!$C$19)/(Datos!$E$19-Datos!$C$19),Datos!$C$19+SQRT((Datos!$E$19-Datos!$C$19)*(Datos!$D$19-Datos!$C$19)*H495),Datos!$E$19-SQRT((Datos!$E$19-Datos!$C$19)*(Datos!$E$19-Datos!$D$19)*(1-H495)))</f>
        <v>40064.6725906369</v>
      </c>
      <c r="J495" s="24" t="n">
        <f aca="true">RAND()</f>
        <v>0.0523739723913149</v>
      </c>
      <c r="K495" s="25" t="n">
        <f aca="false">IF(J495&lt;=(Datos!$D$19-Datos!$C$19)/(Datos!$E$19-Datos!$C$19),Datos!$C$19+SQRT((Datos!$E$19-Datos!$C$19)*(Datos!$D$19-Datos!$C$19)*J495),Datos!$E$19-SQRT((Datos!$E$19-Datos!$C$19)*(Datos!$E$19-Datos!$D$19)*(1-J495)))</f>
        <v>32802.8727867489</v>
      </c>
      <c r="L495" s="24" t="n">
        <f aca="true">RAND()</f>
        <v>0.963769448609054</v>
      </c>
      <c r="M495" s="25" t="n">
        <f aca="false">IF(L495&lt;=(Datos!$D$19-Datos!$C$19)/(Datos!$E$19-Datos!$C$19),Datos!$C$19+SQRT((Datos!$E$19-Datos!$C$19)*(Datos!$D$19-Datos!$C$19)*L495),Datos!$E$19-SQRT((Datos!$E$19-Datos!$C$19)*(Datos!$E$19-Datos!$D$19)*(1-L495)))</f>
        <v>43351.5791331335</v>
      </c>
      <c r="N495" s="24" t="n">
        <f aca="true">RAND()</f>
        <v>0.751164203919823</v>
      </c>
      <c r="O495" s="25" t="n">
        <f aca="false">IF(N495&lt;=(Datos!$D$19-Datos!$C$19)/(Datos!$E$19-Datos!$C$19),Datos!$C$19+SQRT((Datos!$E$19-Datos!$C$19)*(Datos!$D$19-Datos!$C$19)*N495),Datos!$E$19-SQRT((Datos!$E$19-Datos!$C$19)*(Datos!$E$19-Datos!$D$19)*(1-N495)))</f>
        <v>40679.9670480408</v>
      </c>
      <c r="P495" s="24" t="n">
        <f aca="true">RAND()</f>
        <v>0.074035936571139</v>
      </c>
      <c r="Q495" s="26" t="n">
        <f aca="false">IF(P495&lt;=(Datos!$D$23-Datos!$C$23)/(Datos!$E$23-Datos!$C$23),Datos!$C$23+SQRT((Datos!$E$23-Datos!$C$23)*(Datos!$D$23-Datos!$C$23)*P495),Datos!$E$23-SQRT((Datos!$E$23-Datos!$C$23)*(Datos!$E$23-Datos!$D$23)*(1-P495)))</f>
        <v>0.131544032476914</v>
      </c>
      <c r="R495" s="24" t="n">
        <f aca="true">RAND()</f>
        <v>0.380271813872576</v>
      </c>
      <c r="S495" s="26" t="n">
        <f aca="false">IF(R495&lt;=(Datos!$D$24-Datos!$C$24)/(Datos!$E$24-Datos!$C$24),Datos!$C$24+SQRT((Datos!$E$24-Datos!$C$24)*(Datos!$D$24-Datos!$C$24)*R495),Datos!$E$24-SQRT((Datos!$E$24-Datos!$C$24)*(Datos!$E$24-Datos!$D$24)*(1-R495)))</f>
        <v>0.146162745746015</v>
      </c>
      <c r="T495" s="24" t="n">
        <f aca="true">RAND()</f>
        <v>0.372379728300417</v>
      </c>
      <c r="U495" s="26" t="n">
        <f aca="false">IF(T495&lt;=(Datos!$D$25-Datos!$C$25)/(Datos!$E$25-Datos!$C$25),Datos!$C$25+SQRT((Datos!$E$25-Datos!$C$25)*(Datos!$D$25-Datos!$C$25)*T495),Datos!$E$25-SQRT((Datos!$E$25-Datos!$C$25)*(Datos!$E$25-Datos!$D$25)*(1-T495)))</f>
        <v>0.177964216946499</v>
      </c>
      <c r="V495" s="24" t="n">
        <f aca="true">RAND()</f>
        <v>0.137835658248848</v>
      </c>
      <c r="W495" s="26" t="n">
        <f aca="false">IF(V495&lt;=(Datos!$D$26-Datos!$C$26)/(Datos!$E$26-Datos!$C$26),Datos!$C$26+SQRT((Datos!$E$26-Datos!$C$26)*(Datos!$D$26-Datos!$C$26)*V495),Datos!$E$26-SQRT((Datos!$E$26-Datos!$C$26)*(Datos!$E$26-Datos!$D$26)*(1-V495)))</f>
        <v>0.193891361400107</v>
      </c>
      <c r="X495" s="24" t="n">
        <f aca="true">RAND()</f>
        <v>0.241108042126736</v>
      </c>
      <c r="Y495" s="26" t="n">
        <f aca="false">IF(X495&lt;=(Datos!$D$27-Datos!$C$27)/(Datos!$E$27-Datos!$C$27),Datos!$C$27+SQRT((Datos!$E$27-Datos!$C$27)*(Datos!$D$27-Datos!$C$27)*X495),Datos!$E$27-SQRT((Datos!$E$27-Datos!$C$27)*(Datos!$E$27-Datos!$D$27)*(1-X495)))</f>
        <v>0.215514539261805</v>
      </c>
      <c r="Z495" s="24" t="n">
        <f aca="false">(1+Q495)</f>
        <v>1.13154403247691</v>
      </c>
      <c r="AA495" s="24" t="n">
        <f aca="false">Z495*(1+S495)</f>
        <v>1.29693361519626</v>
      </c>
      <c r="AB495" s="24" t="n">
        <f aca="false">AA495*(1+U495)</f>
        <v>1.52774139045625</v>
      </c>
      <c r="AC495" s="24" t="n">
        <f aca="false">AB495*(1+W495)</f>
        <v>1.82395724851911</v>
      </c>
      <c r="AD495" s="24" t="n">
        <f aca="false">AC495*(1+Y495)</f>
        <v>2.21704655456693</v>
      </c>
      <c r="AE495" s="23" t="n">
        <f aca="false">E495*Q495</f>
        <v>4558.96321534201</v>
      </c>
      <c r="AF495" s="23" t="n">
        <f aca="false">AE495*(1+S495)</f>
        <v>5225.31379665148</v>
      </c>
      <c r="AG495" s="23" t="n">
        <f aca="false">AF495*(1+U495)</f>
        <v>6155.23267477229</v>
      </c>
      <c r="AH495" s="23" t="n">
        <f aca="false">AG495*(1+W495)</f>
        <v>7348.67911781832</v>
      </c>
      <c r="AI495" s="23" t="n">
        <f aca="false">AH495*(1+Y495)</f>
        <v>8932.42631207778</v>
      </c>
      <c r="AJ495" s="25" t="n">
        <f aca="false">G495*Z495</f>
        <v>43082.1404099789</v>
      </c>
      <c r="AK495" s="25" t="n">
        <f aca="false">I495*AA495</f>
        <v>51961.2206646292</v>
      </c>
      <c r="AL495" s="25" t="n">
        <f aca="false">K495*AB495</f>
        <v>50114.3064821873</v>
      </c>
      <c r="AM495" s="25" t="n">
        <f aca="false">M495*AC495</f>
        <v>79071.4269946285</v>
      </c>
      <c r="AN495" s="25" t="n">
        <f aca="false">O495*AD495</f>
        <v>90189.3807837552</v>
      </c>
      <c r="AO495" s="25" t="n">
        <f aca="false">C495/Datos!$D$8</f>
        <v>13870.8787766888</v>
      </c>
      <c r="AP495" s="25" t="n">
        <f aca="false">AJ495-AO495</f>
        <v>29211.2616332901</v>
      </c>
      <c r="AQ495" s="25" t="n">
        <f aca="false">AK495-AO495</f>
        <v>38090.3418879404</v>
      </c>
      <c r="AR495" s="25" t="n">
        <f aca="false">AL495-AO495</f>
        <v>36243.4277054985</v>
      </c>
      <c r="AS495" s="25" t="n">
        <f aca="false">AM495-AO495</f>
        <v>65200.5482179397</v>
      </c>
      <c r="AT495" s="25" t="n">
        <f aca="false">AN495-AO495</f>
        <v>76318.5020070664</v>
      </c>
      <c r="AU495" s="25" t="n">
        <f aca="false">AP495*Datos!$D$6</f>
        <v>14605.630816645</v>
      </c>
      <c r="AV495" s="25" t="n">
        <f aca="false">AQ495*Datos!$D$6</f>
        <v>19045.1709439702</v>
      </c>
      <c r="AW495" s="25" t="n">
        <f aca="false">AR495*Datos!$D$6</f>
        <v>18121.7138527492</v>
      </c>
      <c r="AX495" s="25" t="n">
        <f aca="false">AS495*Datos!$D$6</f>
        <v>32600.2741089699</v>
      </c>
      <c r="AY495" s="25" t="n">
        <f aca="false">AT495*Datos!$D$6</f>
        <v>38159.2510035332</v>
      </c>
      <c r="AZ495" s="25" t="n">
        <f aca="false">AJ495-AU495-AE495</f>
        <v>23917.5463779918</v>
      </c>
      <c r="BA495" s="25" t="n">
        <f aca="false">AK495-AV495-AF495</f>
        <v>27690.7359240075</v>
      </c>
      <c r="BB495" s="25" t="n">
        <f aca="false">AL495-AW495-AG495</f>
        <v>25837.3599546657</v>
      </c>
      <c r="BC495" s="25" t="n">
        <f aca="false">AM495-AX495-AH495</f>
        <v>39122.4737678404</v>
      </c>
      <c r="BD495" s="25" t="n">
        <f aca="false">AN495-AY495-AI495</f>
        <v>43097.7034681443</v>
      </c>
      <c r="BE495" s="25" t="n">
        <f aca="false">AZ495/Z495</f>
        <v>21137.0885193368</v>
      </c>
      <c r="BF495" s="25" t="n">
        <f aca="false">BA495/AA495</f>
        <v>21350.9277572524</v>
      </c>
      <c r="BG495" s="25" t="n">
        <f aca="false">BB495/AB495</f>
        <v>16912.1293146018</v>
      </c>
      <c r="BH495" s="25" t="n">
        <f aca="false">BC495/AC495</f>
        <v>21449.2273871026</v>
      </c>
      <c r="BI495" s="25" t="n">
        <f aca="false">BD495/AD495</f>
        <v>19439.2415348097</v>
      </c>
      <c r="BJ495" s="25" t="n">
        <f aca="false">E495*AD495</f>
        <v>76836.8849475952</v>
      </c>
      <c r="BK495" s="25" t="n">
        <f aca="false">0.2*C495*AD495</f>
        <v>30752.3840006735</v>
      </c>
      <c r="BL495" s="25" t="n">
        <f aca="false">BJ495+BK495</f>
        <v>107589.268948269</v>
      </c>
      <c r="BM495" s="25" t="n">
        <f aca="false">BK495*Datos!$D$6</f>
        <v>15376.1920003368</v>
      </c>
      <c r="BN495" s="25" t="n">
        <f aca="false">BL495-BM495</f>
        <v>92213.076947932</v>
      </c>
      <c r="BO495" s="25" t="n">
        <f aca="false">BN495/AD495</f>
        <v>41592.7562540266</v>
      </c>
      <c r="BP495" s="25" t="n">
        <f aca="false">-(C495+E495)</f>
        <v>-104011.710749126</v>
      </c>
      <c r="BQ495" s="25" t="n">
        <f aca="false">BE495</f>
        <v>21137.0885193368</v>
      </c>
      <c r="BR495" s="25" t="n">
        <f aca="false">BF495</f>
        <v>21350.9277572524</v>
      </c>
      <c r="BS495" s="25" t="n">
        <f aca="false">BG495</f>
        <v>16912.1293146018</v>
      </c>
      <c r="BT495" s="25" t="n">
        <f aca="false">BH495</f>
        <v>21449.2273871026</v>
      </c>
      <c r="BU495" s="25" t="n">
        <f aca="false">BI495+BO495</f>
        <v>61031.9977888363</v>
      </c>
      <c r="BV495" s="27" t="n">
        <f aca="false">IFERROR(IRR(BP495:BU495,0.1),NA())*100</f>
        <v>9.39564047558792</v>
      </c>
    </row>
    <row r="496" customFormat="false" ht="15" hidden="false" customHeight="true" outlineLevel="0" collapsed="false">
      <c r="A496" s="23" t="n">
        <v>495</v>
      </c>
      <c r="B496" s="24" t="n">
        <f aca="true">RAND()</f>
        <v>0.441188235534117</v>
      </c>
      <c r="C496" s="25" t="n">
        <f aca="false">IF(B496&lt;=(Datos!$D$14-Datos!$C$14)/(Datos!$E$14-Datos!$C$14),Datos!$C$14+SQRT((Datos!$E$14-Datos!$C$14)*(Datos!$D$14-Datos!$C$14)*B496),Datos!$E$14-SQRT((Datos!$E$14-Datos!$C$14)*(Datos!$E$14-Datos!$D$14)*(1-B496)))</f>
        <v>74104.5541193232</v>
      </c>
      <c r="D496" s="24" t="n">
        <f aca="true">RAND()</f>
        <v>0.856057274490503</v>
      </c>
      <c r="E496" s="25" t="n">
        <f aca="false">IF(D496&lt;=(Datos!$D$15-Datos!$C$15)/(Datos!$E$15-Datos!$C$15),Datos!$C$15+SQRT((Datos!$E$15-Datos!$C$15)*(Datos!$D$15-Datos!$C$15)*D496),Datos!$E$15-SQRT((Datos!$E$15-Datos!$C$15)*(Datos!$E$15-Datos!$D$15)*(1-D496)))</f>
        <v>35353.3443395895</v>
      </c>
      <c r="F496" s="24" t="n">
        <f aca="true">RAND()</f>
        <v>0.651629461229603</v>
      </c>
      <c r="G496" s="25" t="n">
        <f aca="false">IF(F496&lt;=(Datos!$D$19-Datos!$C$19)/(Datos!$E$19-Datos!$C$19),Datos!$C$19+SQRT((Datos!$E$19-Datos!$C$19)*(Datos!$D$19-Datos!$C$19)*F496),Datos!$E$19-SQRT((Datos!$E$19-Datos!$C$19)*(Datos!$E$19-Datos!$D$19)*(1-F496)))</f>
        <v>39886.57772864</v>
      </c>
      <c r="H496" s="24" t="n">
        <f aca="true">RAND()</f>
        <v>0.739345255054518</v>
      </c>
      <c r="I496" s="25" t="n">
        <f aca="false">IF(H496&lt;=(Datos!$D$19-Datos!$C$19)/(Datos!$E$19-Datos!$C$19),Datos!$C$19+SQRT((Datos!$E$19-Datos!$C$19)*(Datos!$D$19-Datos!$C$19)*H496),Datos!$E$19-SQRT((Datos!$E$19-Datos!$C$19)*(Datos!$E$19-Datos!$D$19)*(1-H496)))</f>
        <v>40578.5629179065</v>
      </c>
      <c r="J496" s="24" t="n">
        <f aca="true">RAND()</f>
        <v>0.0510855721073421</v>
      </c>
      <c r="K496" s="25" t="n">
        <f aca="false">IF(J496&lt;=(Datos!$D$19-Datos!$C$19)/(Datos!$E$19-Datos!$C$19),Datos!$C$19+SQRT((Datos!$E$19-Datos!$C$19)*(Datos!$D$19-Datos!$C$19)*J496),Datos!$E$19-SQRT((Datos!$E$19-Datos!$C$19)*(Datos!$E$19-Datos!$D$19)*(1-J496)))</f>
        <v>32768.1827642158</v>
      </c>
      <c r="L496" s="24" t="n">
        <f aca="true">RAND()</f>
        <v>0.936469228111552</v>
      </c>
      <c r="M496" s="25" t="n">
        <f aca="false">IF(L496&lt;=(Datos!$D$19-Datos!$C$19)/(Datos!$E$19-Datos!$C$19),Datos!$C$19+SQRT((Datos!$E$19-Datos!$C$19)*(Datos!$D$19-Datos!$C$19)*L496),Datos!$E$19-SQRT((Datos!$E$19-Datos!$C$19)*(Datos!$E$19-Datos!$D$19)*(1-L496)))</f>
        <v>42817.156008407</v>
      </c>
      <c r="N496" s="24" t="n">
        <f aca="true">RAND()</f>
        <v>0.319199087400708</v>
      </c>
      <c r="O496" s="25" t="n">
        <f aca="false">IF(N496&lt;=(Datos!$D$19-Datos!$C$19)/(Datos!$E$19-Datos!$C$19),Datos!$C$19+SQRT((Datos!$E$19-Datos!$C$19)*(Datos!$D$19-Datos!$C$19)*N496),Datos!$E$19-SQRT((Datos!$E$19-Datos!$C$19)*(Datos!$E$19-Datos!$D$19)*(1-N496)))</f>
        <v>36919.5276652461</v>
      </c>
      <c r="P496" s="24" t="n">
        <f aca="true">RAND()</f>
        <v>0.616610259384219</v>
      </c>
      <c r="Q496" s="26" t="n">
        <f aca="false">IF(P496&lt;=(Datos!$D$23-Datos!$C$23)/(Datos!$E$23-Datos!$C$23),Datos!$C$23+SQRT((Datos!$E$23-Datos!$C$23)*(Datos!$D$23-Datos!$C$23)*P496),Datos!$E$23-SQRT((Datos!$E$23-Datos!$C$23)*(Datos!$E$23-Datos!$D$23)*(1-P496)))</f>
        <v>0.153730216348276</v>
      </c>
      <c r="R496" s="24" t="n">
        <f aca="true">RAND()</f>
        <v>0.999843982656265</v>
      </c>
      <c r="S496" s="26" t="n">
        <f aca="false">IF(R496&lt;=(Datos!$D$24-Datos!$C$24)/(Datos!$E$24-Datos!$C$24),Datos!$C$24+SQRT((Datos!$E$24-Datos!$C$24)*(Datos!$D$24-Datos!$C$24)*R496),Datos!$E$24-SQRT((Datos!$E$24-Datos!$C$24)*(Datos!$E$24-Datos!$D$24)*(1-R496)))</f>
        <v>0.17947006489197</v>
      </c>
      <c r="T496" s="24" t="n">
        <f aca="true">RAND()</f>
        <v>0.24114494208049</v>
      </c>
      <c r="U496" s="26" t="n">
        <f aca="false">IF(T496&lt;=(Datos!$D$25-Datos!$C$25)/(Datos!$E$25-Datos!$C$25),Datos!$C$25+SQRT((Datos!$E$25-Datos!$C$25)*(Datos!$D$25-Datos!$C$25)*T496),Datos!$E$25-SQRT((Datos!$E$25-Datos!$C$25)*(Datos!$E$25-Datos!$D$25)*(1-T496)))</f>
        <v>0.172503430368924</v>
      </c>
      <c r="V496" s="24" t="n">
        <f aca="true">RAND()</f>
        <v>0.523175611324846</v>
      </c>
      <c r="W496" s="26" t="n">
        <f aca="false">IF(V496&lt;=(Datos!$D$26-Datos!$C$26)/(Datos!$E$26-Datos!$C$26),Datos!$C$26+SQRT((Datos!$E$26-Datos!$C$26)*(Datos!$D$26-Datos!$C$26)*V496),Datos!$E$26-SQRT((Datos!$E$26-Datos!$C$26)*(Datos!$E$26-Datos!$D$26)*(1-V496)))</f>
        <v>0.209148006653738</v>
      </c>
      <c r="X496" s="24" t="n">
        <f aca="true">RAND()</f>
        <v>0.883582663872292</v>
      </c>
      <c r="Y496" s="26" t="n">
        <f aca="false">IF(X496&lt;=(Datos!$D$27-Datos!$C$27)/(Datos!$E$27-Datos!$C$27),Datos!$C$27+SQRT((Datos!$E$27-Datos!$C$27)*(Datos!$D$27-Datos!$C$27)*X496),Datos!$E$27-SQRT((Datos!$E$27-Datos!$C$27)*(Datos!$E$27-Datos!$D$27)*(1-X496)))</f>
        <v>0.25492703417843</v>
      </c>
      <c r="Z496" s="24" t="n">
        <f aca="false">(1+Q496)</f>
        <v>1.15373021634828</v>
      </c>
      <c r="AA496" s="24" t="n">
        <f aca="false">Z496*(1+S496)</f>
        <v>1.36079025314413</v>
      </c>
      <c r="AB496" s="24" t="n">
        <f aca="false">AA496*(1+U496)</f>
        <v>1.59553123982409</v>
      </c>
      <c r="AC496" s="24" t="n">
        <f aca="false">AB496*(1+W496)</f>
        <v>1.92923341818706</v>
      </c>
      <c r="AD496" s="24" t="n">
        <f aca="false">AC496*(1+Y496)</f>
        <v>2.4210471717234</v>
      </c>
      <c r="AE496" s="23" t="n">
        <f aca="false">E496*Q496</f>
        <v>5434.87727396018</v>
      </c>
      <c r="AF496" s="23" t="n">
        <f aca="false">AE496*(1+S496)</f>
        <v>6410.27505099771</v>
      </c>
      <c r="AG496" s="23" t="n">
        <f aca="false">AF496*(1+U496)</f>
        <v>7516.06948690315</v>
      </c>
      <c r="AH496" s="23" t="n">
        <f aca="false">AG496*(1+W496)</f>
        <v>9088.04043795993</v>
      </c>
      <c r="AI496" s="23" t="n">
        <f aca="false">AH496*(1+Y496)</f>
        <v>11404.8276333027</v>
      </c>
      <c r="AJ496" s="25" t="n">
        <f aca="false">G496*Z496</f>
        <v>46018.3499522561</v>
      </c>
      <c r="AK496" s="25" t="n">
        <f aca="false">I496*AA496</f>
        <v>55218.912905283</v>
      </c>
      <c r="AL496" s="25" t="n">
        <f aca="false">K496*AB496</f>
        <v>52282.6592725715</v>
      </c>
      <c r="AM496" s="25" t="n">
        <f aca="false">M496*AC496</f>
        <v>82604.2882431477</v>
      </c>
      <c r="AN496" s="25" t="n">
        <f aca="false">O496*AD496</f>
        <v>89383.918035308</v>
      </c>
      <c r="AO496" s="25" t="n">
        <f aca="false">C496/Datos!$D$8</f>
        <v>14820.9108238646</v>
      </c>
      <c r="AP496" s="25" t="n">
        <f aca="false">AJ496-AO496</f>
        <v>31197.4391283915</v>
      </c>
      <c r="AQ496" s="25" t="n">
        <f aca="false">AK496-AO496</f>
        <v>40398.0020814183</v>
      </c>
      <c r="AR496" s="25" t="n">
        <f aca="false">AL496-AO496</f>
        <v>37461.7484487068</v>
      </c>
      <c r="AS496" s="25" t="n">
        <f aca="false">AM496-AO496</f>
        <v>67783.3774192831</v>
      </c>
      <c r="AT496" s="25" t="n">
        <f aca="false">AN496-AO496</f>
        <v>74563.0072114434</v>
      </c>
      <c r="AU496" s="25" t="n">
        <f aca="false">AP496*Datos!$D$6</f>
        <v>15598.7195641957</v>
      </c>
      <c r="AV496" s="25" t="n">
        <f aca="false">AQ496*Datos!$D$6</f>
        <v>20199.0010407092</v>
      </c>
      <c r="AW496" s="25" t="n">
        <f aca="false">AR496*Datos!$D$6</f>
        <v>18730.8742243534</v>
      </c>
      <c r="AX496" s="25" t="n">
        <f aca="false">AS496*Datos!$D$6</f>
        <v>33891.6887096415</v>
      </c>
      <c r="AY496" s="25" t="n">
        <f aca="false">AT496*Datos!$D$6</f>
        <v>37281.5036057217</v>
      </c>
      <c r="AZ496" s="25" t="n">
        <f aca="false">AJ496-AU496-AE496</f>
        <v>24984.7531141002</v>
      </c>
      <c r="BA496" s="25" t="n">
        <f aca="false">AK496-AV496-AF496</f>
        <v>28609.6368135761</v>
      </c>
      <c r="BB496" s="25" t="n">
        <f aca="false">AL496-AW496-AG496</f>
        <v>26035.7155613149</v>
      </c>
      <c r="BC496" s="25" t="n">
        <f aca="false">AM496-AX496-AH496</f>
        <v>39624.5590955463</v>
      </c>
      <c r="BD496" s="25" t="n">
        <f aca="false">AN496-AY496-AI496</f>
        <v>40697.5867962837</v>
      </c>
      <c r="BE496" s="25" t="n">
        <f aca="false">AZ496/Z496</f>
        <v>21655.6286383663</v>
      </c>
      <c r="BF496" s="25" t="n">
        <f aca="false">BA496/AA496</f>
        <v>21024.2811097986</v>
      </c>
      <c r="BG496" s="25" t="n">
        <f aca="false">BB496/AB496</f>
        <v>16317.8977079668</v>
      </c>
      <c r="BH496" s="25" t="n">
        <f aca="false">BC496/AC496</f>
        <v>20539.0175818032</v>
      </c>
      <c r="BI496" s="25" t="n">
        <f aca="false">BD496/AD496</f>
        <v>16809.9107161606</v>
      </c>
      <c r="BJ496" s="25" t="n">
        <f aca="false">E496*AD496</f>
        <v>85592.1143243269</v>
      </c>
      <c r="BK496" s="25" t="n">
        <f aca="false">0.2*C496*AD496</f>
        <v>35882.1242324823</v>
      </c>
      <c r="BL496" s="25" t="n">
        <f aca="false">BJ496+BK496</f>
        <v>121474.238556809</v>
      </c>
      <c r="BM496" s="25" t="n">
        <f aca="false">BK496*Datos!$D$6</f>
        <v>17941.0621162411</v>
      </c>
      <c r="BN496" s="25" t="n">
        <f aca="false">BL496-BM496</f>
        <v>103533.176440568</v>
      </c>
      <c r="BO496" s="25" t="n">
        <f aca="false">BN496/AD496</f>
        <v>42763.7997515219</v>
      </c>
      <c r="BP496" s="25" t="n">
        <f aca="false">-(C496+E496)</f>
        <v>-109457.898458913</v>
      </c>
      <c r="BQ496" s="25" t="n">
        <f aca="false">BE496</f>
        <v>21655.6286383663</v>
      </c>
      <c r="BR496" s="25" t="n">
        <f aca="false">BF496</f>
        <v>21024.2811097986</v>
      </c>
      <c r="BS496" s="25" t="n">
        <f aca="false">BG496</f>
        <v>16317.8977079668</v>
      </c>
      <c r="BT496" s="25" t="n">
        <f aca="false">BH496</f>
        <v>20539.0175818032</v>
      </c>
      <c r="BU496" s="25" t="n">
        <f aca="false">BI496+BO496</f>
        <v>59573.7104676825</v>
      </c>
      <c r="BV496" s="27" t="n">
        <f aca="false">IFERROR(IRR(BP496:BU496,0.1),NA())*100</f>
        <v>7.17592719062962</v>
      </c>
    </row>
    <row r="497" customFormat="false" ht="15" hidden="false" customHeight="true" outlineLevel="0" collapsed="false">
      <c r="A497" s="23" t="n">
        <v>496</v>
      </c>
      <c r="B497" s="24" t="n">
        <f aca="true">RAND()</f>
        <v>0.0836597124789943</v>
      </c>
      <c r="C497" s="25" t="n">
        <f aca="false">IF(B497&lt;=(Datos!$D$14-Datos!$C$14)/(Datos!$E$14-Datos!$C$14),Datos!$C$14+SQRT((Datos!$E$14-Datos!$C$14)*(Datos!$D$14-Datos!$C$14)*B497),Datos!$E$14-SQRT((Datos!$E$14-Datos!$C$14)*(Datos!$E$14-Datos!$D$14)*(1-B497)))</f>
        <v>65784.7977485473</v>
      </c>
      <c r="D497" s="24" t="n">
        <f aca="true">RAND()</f>
        <v>0.873190338376407</v>
      </c>
      <c r="E497" s="25" t="n">
        <f aca="false">IF(D497&lt;=(Datos!$D$15-Datos!$C$15)/(Datos!$E$15-Datos!$C$15),Datos!$C$15+SQRT((Datos!$E$15-Datos!$C$15)*(Datos!$D$15-Datos!$C$15)*D497),Datos!$E$15-SQRT((Datos!$E$15-Datos!$C$15)*(Datos!$E$15-Datos!$D$15)*(1-D497)))</f>
        <v>35638.6413534841</v>
      </c>
      <c r="F497" s="24" t="n">
        <f aca="true">RAND()</f>
        <v>0.941652717366764</v>
      </c>
      <c r="G497" s="25" t="n">
        <f aca="false">IF(F497&lt;=(Datos!$D$19-Datos!$C$19)/(Datos!$E$19-Datos!$C$19),Datos!$C$19+SQRT((Datos!$E$19-Datos!$C$19)*(Datos!$D$19-Datos!$C$19)*F497),Datos!$E$19-SQRT((Datos!$E$19-Datos!$C$19)*(Datos!$E$19-Datos!$D$19)*(1-F497)))</f>
        <v>42908.0998595792</v>
      </c>
      <c r="H497" s="24" t="n">
        <f aca="true">RAND()</f>
        <v>0.659640232222514</v>
      </c>
      <c r="I497" s="25" t="n">
        <f aca="false">IF(H497&lt;=(Datos!$D$19-Datos!$C$19)/(Datos!$E$19-Datos!$C$19),Datos!$C$19+SQRT((Datos!$E$19-Datos!$C$19)*(Datos!$D$19-Datos!$C$19)*H497),Datos!$E$19-SQRT((Datos!$E$19-Datos!$C$19)*(Datos!$E$19-Datos!$D$19)*(1-H497)))</f>
        <v>39947.1621497479</v>
      </c>
      <c r="J497" s="24" t="n">
        <f aca="true">RAND()</f>
        <v>0.223862976676609</v>
      </c>
      <c r="K497" s="25" t="n">
        <f aca="false">IF(J497&lt;=(Datos!$D$19-Datos!$C$19)/(Datos!$E$19-Datos!$C$19),Datos!$C$19+SQRT((Datos!$E$19-Datos!$C$19)*(Datos!$D$19-Datos!$C$19)*J497),Datos!$E$19-SQRT((Datos!$E$19-Datos!$C$19)*(Datos!$E$19-Datos!$D$19)*(1-J497)))</f>
        <v>35794.7775195853</v>
      </c>
      <c r="L497" s="24" t="n">
        <f aca="true">RAND()</f>
        <v>0.00680015026335432</v>
      </c>
      <c r="M497" s="25" t="n">
        <f aca="false">IF(L497&lt;=(Datos!$D$19-Datos!$C$19)/(Datos!$E$19-Datos!$C$19),Datos!$C$19+SQRT((Datos!$E$19-Datos!$C$19)*(Datos!$D$19-Datos!$C$19)*L497),Datos!$E$19-SQRT((Datos!$E$19-Datos!$C$19)*(Datos!$E$19-Datos!$D$19)*(1-L497)))</f>
        <v>31009.9616524914</v>
      </c>
      <c r="N497" s="24" t="n">
        <f aca="true">RAND()</f>
        <v>0.839704048464001</v>
      </c>
      <c r="O497" s="25" t="n">
        <f aca="false">IF(N497&lt;=(Datos!$D$19-Datos!$C$19)/(Datos!$E$19-Datos!$C$19),Datos!$C$19+SQRT((Datos!$E$19-Datos!$C$19)*(Datos!$D$19-Datos!$C$19)*N497),Datos!$E$19-SQRT((Datos!$E$19-Datos!$C$19)*(Datos!$E$19-Datos!$D$19)*(1-N497)))</f>
        <v>41532.6960956386</v>
      </c>
      <c r="P497" s="24" t="n">
        <f aca="true">RAND()</f>
        <v>0.186776856865774</v>
      </c>
      <c r="Q497" s="26" t="n">
        <f aca="false">IF(P497&lt;=(Datos!$D$23-Datos!$C$23)/(Datos!$E$23-Datos!$C$23),Datos!$C$23+SQRT((Datos!$E$23-Datos!$C$23)*(Datos!$D$23-Datos!$C$23)*P497),Datos!$E$23-SQRT((Datos!$E$23-Datos!$C$23)*(Datos!$E$23-Datos!$D$23)*(1-P497)))</f>
        <v>0.138335712213012</v>
      </c>
      <c r="R497" s="24" t="n">
        <f aca="true">RAND()</f>
        <v>0.545934081846796</v>
      </c>
      <c r="S497" s="26" t="n">
        <f aca="false">IF(R497&lt;=(Datos!$D$24-Datos!$C$24)/(Datos!$E$24-Datos!$C$24),Datos!$C$24+SQRT((Datos!$E$24-Datos!$C$24)*(Datos!$D$24-Datos!$C$24)*R497),Datos!$E$24-SQRT((Datos!$E$24-Datos!$C$24)*(Datos!$E$24-Datos!$D$24)*(1-R497)))</f>
        <v>0.151411214564523</v>
      </c>
      <c r="T497" s="24" t="n">
        <f aca="true">RAND()</f>
        <v>0.943534226578141</v>
      </c>
      <c r="U497" s="26" t="n">
        <f aca="false">IF(T497&lt;=(Datos!$D$25-Datos!$C$25)/(Datos!$E$25-Datos!$C$25),Datos!$C$25+SQRT((Datos!$E$25-Datos!$C$25)*(Datos!$D$25-Datos!$C$25)*T497),Datos!$E$25-SQRT((Datos!$E$25-Datos!$C$25)*(Datos!$E$25-Datos!$D$25)*(1-T497)))</f>
        <v>0.207426052108379</v>
      </c>
      <c r="V497" s="24" t="n">
        <f aca="true">RAND()</f>
        <v>0.0954473158428252</v>
      </c>
      <c r="W497" s="26" t="n">
        <f aca="false">IF(V497&lt;=(Datos!$D$26-Datos!$C$26)/(Datos!$E$26-Datos!$C$26),Datos!$C$26+SQRT((Datos!$E$26-Datos!$C$26)*(Datos!$D$26-Datos!$C$26)*V497),Datos!$E$26-SQRT((Datos!$E$26-Datos!$C$26)*(Datos!$E$26-Datos!$D$26)*(1-V497)))</f>
        <v>0.191559681750808</v>
      </c>
      <c r="X497" s="24" t="n">
        <f aca="true">RAND()</f>
        <v>0.504905227742152</v>
      </c>
      <c r="Y497" s="26" t="n">
        <f aca="false">IF(X497&lt;=(Datos!$D$27-Datos!$C$27)/(Datos!$E$27-Datos!$C$27),Datos!$C$27+SQRT((Datos!$E$27-Datos!$C$27)*(Datos!$D$27-Datos!$C$27)*X497),Datos!$E$27-SQRT((Datos!$E$27-Datos!$C$27)*(Datos!$E$27-Datos!$D$27)*(1-X497)))</f>
        <v>0.228293987098284</v>
      </c>
      <c r="Z497" s="24" t="n">
        <f aca="false">(1+Q497)</f>
        <v>1.13833571221301</v>
      </c>
      <c r="AA497" s="24" t="n">
        <f aca="false">Z497*(1+S497)</f>
        <v>1.31069250498135</v>
      </c>
      <c r="AB497" s="24" t="n">
        <f aca="false">AA497*(1+U497)</f>
        <v>1.58256427681768</v>
      </c>
      <c r="AC497" s="24" t="n">
        <f aca="false">AB497*(1+W497)</f>
        <v>1.88571978603507</v>
      </c>
      <c r="AD497" s="24" t="n">
        <f aca="false">AC497*(1+Y497)</f>
        <v>2.31621827453914</v>
      </c>
      <c r="AE497" s="23" t="n">
        <f aca="false">E497*Q497</f>
        <v>4930.09683393832</v>
      </c>
      <c r="AF497" s="23" t="n">
        <f aca="false">AE497*(1+S497)</f>
        <v>5676.56878348563</v>
      </c>
      <c r="AG497" s="23" t="n">
        <f aca="false">AF497*(1+U497)</f>
        <v>6854.03703576572</v>
      </c>
      <c r="AH497" s="23" t="n">
        <f aca="false">AG497*(1+W497)</f>
        <v>8166.99418904525</v>
      </c>
      <c r="AI497" s="23" t="n">
        <f aca="false">AH497*(1+Y497)</f>
        <v>10031.4698550709</v>
      </c>
      <c r="AJ497" s="25" t="n">
        <f aca="false">G497*Z497</f>
        <v>48843.8224133611</v>
      </c>
      <c r="AK497" s="25" t="n">
        <f aca="false">I497*AA497</f>
        <v>52358.4460249494</v>
      </c>
      <c r="AL497" s="25" t="n">
        <f aca="false">K497*AB497</f>
        <v>56647.5361991323</v>
      </c>
      <c r="AM497" s="25" t="n">
        <f aca="false">M497*AC497</f>
        <v>58476.0982522918</v>
      </c>
      <c r="AN497" s="25" t="n">
        <f aca="false">O497*AD497</f>
        <v>96198.7896875985</v>
      </c>
      <c r="AO497" s="25" t="n">
        <f aca="false">C497/Datos!$D$8</f>
        <v>13156.9595497095</v>
      </c>
      <c r="AP497" s="25" t="n">
        <f aca="false">AJ497-AO497</f>
        <v>35686.8628636516</v>
      </c>
      <c r="AQ497" s="25" t="n">
        <f aca="false">AK497-AO497</f>
        <v>39201.48647524</v>
      </c>
      <c r="AR497" s="25" t="n">
        <f aca="false">AL497-AO497</f>
        <v>43490.5766494228</v>
      </c>
      <c r="AS497" s="25" t="n">
        <f aca="false">AM497-AO497</f>
        <v>45319.1387025824</v>
      </c>
      <c r="AT497" s="25" t="n">
        <f aca="false">AN497-AO497</f>
        <v>83041.8301378891</v>
      </c>
      <c r="AU497" s="25" t="n">
        <f aca="false">AP497*Datos!$D$6</f>
        <v>17843.4314318258</v>
      </c>
      <c r="AV497" s="25" t="n">
        <f aca="false">AQ497*Datos!$D$6</f>
        <v>19600.74323762</v>
      </c>
      <c r="AW497" s="25" t="n">
        <f aca="false">AR497*Datos!$D$6</f>
        <v>21745.2883247114</v>
      </c>
      <c r="AX497" s="25" t="n">
        <f aca="false">AS497*Datos!$D$6</f>
        <v>22659.5693512912</v>
      </c>
      <c r="AY497" s="25" t="n">
        <f aca="false">AT497*Datos!$D$6</f>
        <v>41520.9150689445</v>
      </c>
      <c r="AZ497" s="25" t="n">
        <f aca="false">AJ497-AU497-AE497</f>
        <v>26070.2941475969</v>
      </c>
      <c r="BA497" s="25" t="n">
        <f aca="false">AK497-AV497-AF497</f>
        <v>27081.1340038438</v>
      </c>
      <c r="BB497" s="25" t="n">
        <f aca="false">AL497-AW497-AG497</f>
        <v>28048.2108386551</v>
      </c>
      <c r="BC497" s="25" t="n">
        <f aca="false">AM497-AX497-AH497</f>
        <v>27649.5347119554</v>
      </c>
      <c r="BD497" s="25" t="n">
        <f aca="false">AN497-AY497-AI497</f>
        <v>44646.4047635831</v>
      </c>
      <c r="BE497" s="25" t="n">
        <f aca="false">AZ497/Z497</f>
        <v>22902.1139088348</v>
      </c>
      <c r="BF497" s="25" t="n">
        <f aca="false">BA497/AA497</f>
        <v>20661.6989880697</v>
      </c>
      <c r="BG497" s="25" t="n">
        <f aca="false">BB497/AB497</f>
        <v>17723.2680210982</v>
      </c>
      <c r="BH497" s="25" t="n">
        <f aca="false">BC497/AC497</f>
        <v>14662.5892758391</v>
      </c>
      <c r="BI497" s="25" t="n">
        <f aca="false">BD497/AD497</f>
        <v>19275.5601897953</v>
      </c>
      <c r="BJ497" s="25" t="n">
        <f aca="false">E497*AD497</f>
        <v>82546.8723826862</v>
      </c>
      <c r="BK497" s="25" t="n">
        <f aca="false">0.2*C497*AD497</f>
        <v>30474.3901464093</v>
      </c>
      <c r="BL497" s="25" t="n">
        <f aca="false">BJ497+BK497</f>
        <v>113021.262529096</v>
      </c>
      <c r="BM497" s="25" t="n">
        <f aca="false">BK497*Datos!$D$6</f>
        <v>15237.1950732047</v>
      </c>
      <c r="BN497" s="25" t="n">
        <f aca="false">BL497-BM497</f>
        <v>97784.0674558909</v>
      </c>
      <c r="BO497" s="25" t="n">
        <f aca="false">BN497/AD497</f>
        <v>42217.1211283388</v>
      </c>
      <c r="BP497" s="25" t="n">
        <f aca="false">-(C497+E497)</f>
        <v>-101423.439102031</v>
      </c>
      <c r="BQ497" s="25" t="n">
        <f aca="false">BE497</f>
        <v>22902.1139088348</v>
      </c>
      <c r="BR497" s="25" t="n">
        <f aca="false">BF497</f>
        <v>20661.6989880697</v>
      </c>
      <c r="BS497" s="25" t="n">
        <f aca="false">BG497</f>
        <v>17723.2680210982</v>
      </c>
      <c r="BT497" s="25" t="n">
        <f aca="false">BH497</f>
        <v>14662.5892758391</v>
      </c>
      <c r="BU497" s="25" t="n">
        <f aca="false">BI497+BO497</f>
        <v>61492.6813181342</v>
      </c>
      <c r="BV497" s="27" t="n">
        <f aca="false">IFERROR(IRR(BP497:BU497,0.1),NA())*100</f>
        <v>9.33033531792574</v>
      </c>
    </row>
    <row r="498" customFormat="false" ht="15" hidden="false" customHeight="true" outlineLevel="0" collapsed="false">
      <c r="A498" s="23" t="n">
        <v>497</v>
      </c>
      <c r="B498" s="24" t="n">
        <f aca="true">RAND()</f>
        <v>0.527771413307308</v>
      </c>
      <c r="C498" s="25" t="n">
        <f aca="false">IF(B498&lt;=(Datos!$D$14-Datos!$C$14)/(Datos!$E$14-Datos!$C$14),Datos!$C$14+SQRT((Datos!$E$14-Datos!$C$14)*(Datos!$D$14-Datos!$C$14)*B498),Datos!$E$14-SQRT((Datos!$E$14-Datos!$C$14)*(Datos!$E$14-Datos!$D$14)*(1-B498)))</f>
        <v>76195.078155322</v>
      </c>
      <c r="D498" s="24" t="n">
        <f aca="true">RAND()</f>
        <v>0.370360128846644</v>
      </c>
      <c r="E498" s="25" t="n">
        <f aca="false">IF(D498&lt;=(Datos!$D$15-Datos!$C$15)/(Datos!$E$15-Datos!$C$15),Datos!$C$15+SQRT((Datos!$E$15-Datos!$C$15)*(Datos!$D$15-Datos!$C$15)*D498),Datos!$E$15-SQRT((Datos!$E$15-Datos!$C$15)*(Datos!$E$15-Datos!$D$15)*(1-D498)))</f>
        <v>30281.6678039386</v>
      </c>
      <c r="F498" s="24" t="n">
        <f aca="true">RAND()</f>
        <v>0.322791954251461</v>
      </c>
      <c r="G498" s="25" t="n">
        <f aca="false">IF(F498&lt;=(Datos!$D$19-Datos!$C$19)/(Datos!$E$19-Datos!$C$19),Datos!$C$19+SQRT((Datos!$E$19-Datos!$C$19)*(Datos!$D$19-Datos!$C$19)*F498),Datos!$E$19-SQRT((Datos!$E$19-Datos!$C$19)*(Datos!$E$19-Datos!$D$19)*(1-F498)))</f>
        <v>36958.3613830929</v>
      </c>
      <c r="H498" s="24" t="n">
        <f aca="true">RAND()</f>
        <v>0.648983444029453</v>
      </c>
      <c r="I498" s="25" t="n">
        <f aca="false">IF(H498&lt;=(Datos!$D$19-Datos!$C$19)/(Datos!$E$19-Datos!$C$19),Datos!$C$19+SQRT((Datos!$E$19-Datos!$C$19)*(Datos!$D$19-Datos!$C$19)*H498),Datos!$E$19-SQRT((Datos!$E$19-Datos!$C$19)*(Datos!$E$19-Datos!$D$19)*(1-H498)))</f>
        <v>39866.4845109298</v>
      </c>
      <c r="J498" s="24" t="n">
        <f aca="true">RAND()</f>
        <v>0.214937694955358</v>
      </c>
      <c r="K498" s="25" t="n">
        <f aca="false">IF(J498&lt;=(Datos!$D$19-Datos!$C$19)/(Datos!$E$19-Datos!$C$19),Datos!$C$19+SQRT((Datos!$E$19-Datos!$C$19)*(Datos!$D$19-Datos!$C$19)*J498),Datos!$E$19-SQRT((Datos!$E$19-Datos!$C$19)*(Datos!$E$19-Datos!$D$19)*(1-J498)))</f>
        <v>35678.0854381828</v>
      </c>
      <c r="L498" s="24" t="n">
        <f aca="true">RAND()</f>
        <v>0.246518989904427</v>
      </c>
      <c r="M498" s="25" t="n">
        <f aca="false">IF(L498&lt;=(Datos!$D$19-Datos!$C$19)/(Datos!$E$19-Datos!$C$19),Datos!$C$19+SQRT((Datos!$E$19-Datos!$C$19)*(Datos!$D$19-Datos!$C$19)*L498),Datos!$E$19-SQRT((Datos!$E$19-Datos!$C$19)*(Datos!$E$19-Datos!$D$19)*(1-L498)))</f>
        <v>36080.9414144246</v>
      </c>
      <c r="N498" s="24" t="n">
        <f aca="true">RAND()</f>
        <v>0.509461406044654</v>
      </c>
      <c r="O498" s="25" t="n">
        <f aca="false">IF(N498&lt;=(Datos!$D$19-Datos!$C$19)/(Datos!$E$19-Datos!$C$19),Datos!$C$19+SQRT((Datos!$E$19-Datos!$C$19)*(Datos!$D$19-Datos!$C$19)*N498),Datos!$E$19-SQRT((Datos!$E$19-Datos!$C$19)*(Datos!$E$19-Datos!$D$19)*(1-N498)))</f>
        <v>38741.8082172225</v>
      </c>
      <c r="P498" s="24" t="n">
        <f aca="true">RAND()</f>
        <v>0.385309036874809</v>
      </c>
      <c r="Q498" s="26" t="n">
        <f aca="false">IF(P498&lt;=(Datos!$D$23-Datos!$C$23)/(Datos!$E$23-Datos!$C$23),Datos!$C$23+SQRT((Datos!$E$23-Datos!$C$23)*(Datos!$D$23-Datos!$C$23)*P498),Datos!$E$23-SQRT((Datos!$E$23-Datos!$C$23)*(Datos!$E$23-Datos!$D$23)*(1-P498)))</f>
        <v>0.146335456448952</v>
      </c>
      <c r="R498" s="24" t="n">
        <f aca="true">RAND()</f>
        <v>0.0586507417525027</v>
      </c>
      <c r="S498" s="26" t="n">
        <f aca="false">IF(R498&lt;=(Datos!$D$24-Datos!$C$24)/(Datos!$E$24-Datos!$C$24),Datos!$C$24+SQRT((Datos!$E$24-Datos!$C$24)*(Datos!$D$24-Datos!$C$24)*R498),Datos!$E$24-SQRT((Datos!$E$24-Datos!$C$24)*(Datos!$E$24-Datos!$D$24)*(1-R498)))</f>
        <v>0.130274791246274</v>
      </c>
      <c r="T498" s="24" t="n">
        <f aca="true">RAND()</f>
        <v>0.090935235827889</v>
      </c>
      <c r="U498" s="26" t="n">
        <f aca="false">IF(T498&lt;=(Datos!$D$25-Datos!$C$25)/(Datos!$E$25-Datos!$C$25),Datos!$C$25+SQRT((Datos!$E$25-Datos!$C$25)*(Datos!$D$25-Datos!$C$25)*T498),Datos!$E$25-SQRT((Datos!$E$25-Datos!$C$25)*(Datos!$E$25-Datos!$D$25)*(1-T498)))</f>
        <v>0.16381897229314</v>
      </c>
      <c r="V498" s="24" t="n">
        <f aca="true">RAND()</f>
        <v>0.864840728754913</v>
      </c>
      <c r="W498" s="26" t="n">
        <f aca="false">IF(V498&lt;=(Datos!$D$26-Datos!$C$26)/(Datos!$E$26-Datos!$C$26),Datos!$C$26+SQRT((Datos!$E$26-Datos!$C$26)*(Datos!$D$26-Datos!$C$26)*V498),Datos!$E$26-SQRT((Datos!$E$26-Datos!$C$26)*(Datos!$E$26-Datos!$D$26)*(1-V498)))</f>
        <v>0.228250116107027</v>
      </c>
      <c r="X498" s="24" t="n">
        <f aca="true">RAND()</f>
        <v>0.626784583217602</v>
      </c>
      <c r="Y498" s="26" t="n">
        <f aca="false">IF(X498&lt;=(Datos!$D$27-Datos!$C$27)/(Datos!$E$27-Datos!$C$27),Datos!$C$27+SQRT((Datos!$E$27-Datos!$C$27)*(Datos!$D$27-Datos!$C$27)*X498),Datos!$E$27-SQRT((Datos!$E$27-Datos!$C$27)*(Datos!$E$27-Datos!$D$27)*(1-X498)))</f>
        <v>0.235107202686567</v>
      </c>
      <c r="Z498" s="24" t="n">
        <f aca="false">(1+Q498)</f>
        <v>1.14633545644895</v>
      </c>
      <c r="AA498" s="24" t="n">
        <f aca="false">Z498*(1+S498)</f>
        <v>1.29567406873604</v>
      </c>
      <c r="AB498" s="24" t="n">
        <f aca="false">AA498*(1+U498)</f>
        <v>1.50793006310325</v>
      </c>
      <c r="AC498" s="24" t="n">
        <f aca="false">AB498*(1+W498)</f>
        <v>1.85211527508784</v>
      </c>
      <c r="AD498" s="24" t="n">
        <f aca="false">AC498*(1+Y498)</f>
        <v>2.28756091646681</v>
      </c>
      <c r="AE498" s="23" t="n">
        <f aca="false">E498*Q498</f>
        <v>4431.2816801249</v>
      </c>
      <c r="AF498" s="23" t="n">
        <f aca="false">AE498*(1+S498)</f>
        <v>5008.5659759566</v>
      </c>
      <c r="AG498" s="23" t="n">
        <f aca="false">AF498*(1+U498)</f>
        <v>5829.0641068002</v>
      </c>
      <c r="AH498" s="23" t="n">
        <f aca="false">AG498*(1+W498)</f>
        <v>7159.54866597265</v>
      </c>
      <c r="AI498" s="23" t="n">
        <f aca="false">AH498*(1+Y498)</f>
        <v>8842.81012532783</v>
      </c>
      <c r="AJ498" s="25" t="n">
        <f aca="false">G498*Z498</f>
        <v>42366.6800656932</v>
      </c>
      <c r="AK498" s="25" t="n">
        <f aca="false">I498*AA498</f>
        <v>51653.9701924788</v>
      </c>
      <c r="AL498" s="25" t="n">
        <f aca="false">K498*AB498</f>
        <v>53800.0576262022</v>
      </c>
      <c r="AM498" s="25" t="n">
        <f aca="false">M498*AC498</f>
        <v>66826.0627332054</v>
      </c>
      <c r="AN498" s="25" t="n">
        <f aca="false">O498*AD498</f>
        <v>88624.2463109708</v>
      </c>
      <c r="AO498" s="25" t="n">
        <f aca="false">C498/Datos!$D$8</f>
        <v>15239.0156310644</v>
      </c>
      <c r="AP498" s="25" t="n">
        <f aca="false">AJ498-AO498</f>
        <v>27127.6644346288</v>
      </c>
      <c r="AQ498" s="25" t="n">
        <f aca="false">AK498-AO498</f>
        <v>36414.9545614144</v>
      </c>
      <c r="AR498" s="25" t="n">
        <f aca="false">AL498-AO498</f>
        <v>38561.0419951378</v>
      </c>
      <c r="AS498" s="25" t="n">
        <f aca="false">AM498-AO498</f>
        <v>51587.047102141</v>
      </c>
      <c r="AT498" s="25" t="n">
        <f aca="false">AN498-AO498</f>
        <v>73385.2306799064</v>
      </c>
      <c r="AU498" s="25" t="n">
        <f aca="false">AP498*Datos!$D$6</f>
        <v>13563.8322173144</v>
      </c>
      <c r="AV498" s="25" t="n">
        <f aca="false">AQ498*Datos!$D$6</f>
        <v>18207.4772807072</v>
      </c>
      <c r="AW498" s="25" t="n">
        <f aca="false">AR498*Datos!$D$6</f>
        <v>19280.5209975689</v>
      </c>
      <c r="AX498" s="25" t="n">
        <f aca="false">AS498*Datos!$D$6</f>
        <v>25793.5235510705</v>
      </c>
      <c r="AY498" s="25" t="n">
        <f aca="false">AT498*Datos!$D$6</f>
        <v>36692.6153399532</v>
      </c>
      <c r="AZ498" s="25" t="n">
        <f aca="false">AJ498-AU498-AE498</f>
        <v>24371.5661682539</v>
      </c>
      <c r="BA498" s="25" t="n">
        <f aca="false">AK498-AV498-AF498</f>
        <v>28437.926935815</v>
      </c>
      <c r="BB498" s="25" t="n">
        <f aca="false">AL498-AW498-AG498</f>
        <v>28690.4725218331</v>
      </c>
      <c r="BC498" s="25" t="n">
        <f aca="false">AM498-AX498-AH498</f>
        <v>33872.9905161622</v>
      </c>
      <c r="BD498" s="25" t="n">
        <f aca="false">AN498-AY498-AI498</f>
        <v>43088.8208456898</v>
      </c>
      <c r="BE498" s="25" t="n">
        <f aca="false">AZ498/Z498</f>
        <v>21260.4138091922</v>
      </c>
      <c r="BF498" s="25" t="n">
        <f aca="false">BA498/AA498</f>
        <v>21948.3646559021</v>
      </c>
      <c r="BG498" s="25" t="n">
        <f aca="false">BB498/AB498</f>
        <v>19026.3946742924</v>
      </c>
      <c r="BH498" s="25" t="n">
        <f aca="false">BC498/AC498</f>
        <v>18288.8133215983</v>
      </c>
      <c r="BI498" s="25" t="n">
        <f aca="false">BD498/AD498</f>
        <v>18836.1413833916</v>
      </c>
      <c r="BJ498" s="25" t="n">
        <f aca="false">E498*AD498</f>
        <v>69271.1597537213</v>
      </c>
      <c r="BK498" s="25" t="n">
        <f aca="false">0.2*C498*AD498</f>
        <v>34860.1765630497</v>
      </c>
      <c r="BL498" s="25" t="n">
        <f aca="false">BJ498+BK498</f>
        <v>104131.336316771</v>
      </c>
      <c r="BM498" s="25" t="n">
        <f aca="false">BK498*Datos!$D$6</f>
        <v>17430.0882815248</v>
      </c>
      <c r="BN498" s="25" t="n">
        <f aca="false">BL498-BM498</f>
        <v>86701.2480352461</v>
      </c>
      <c r="BO498" s="25" t="n">
        <f aca="false">BN498/AD498</f>
        <v>37901.1756194708</v>
      </c>
      <c r="BP498" s="25" t="n">
        <f aca="false">-(C498+E498)</f>
        <v>-106476.745959261</v>
      </c>
      <c r="BQ498" s="25" t="n">
        <f aca="false">BE498</f>
        <v>21260.4138091922</v>
      </c>
      <c r="BR498" s="25" t="n">
        <f aca="false">BF498</f>
        <v>21948.3646559021</v>
      </c>
      <c r="BS498" s="25" t="n">
        <f aca="false">BG498</f>
        <v>19026.3946742924</v>
      </c>
      <c r="BT498" s="25" t="n">
        <f aca="false">BH498</f>
        <v>18288.8133215983</v>
      </c>
      <c r="BU498" s="25" t="n">
        <f aca="false">BI498+BO498</f>
        <v>56737.3170028624</v>
      </c>
      <c r="BV498" s="27" t="n">
        <f aca="false">IFERROR(IRR(BP498:BU498,0.1),NA())*100</f>
        <v>7.75023570778551</v>
      </c>
    </row>
    <row r="499" customFormat="false" ht="15" hidden="false" customHeight="true" outlineLevel="0" collapsed="false">
      <c r="A499" s="23" t="n">
        <v>498</v>
      </c>
      <c r="B499" s="24" t="n">
        <f aca="true">RAND()</f>
        <v>0.391938777039065</v>
      </c>
      <c r="C499" s="25" t="n">
        <f aca="false">IF(B499&lt;=(Datos!$D$14-Datos!$C$14)/(Datos!$E$14-Datos!$C$14),Datos!$C$14+SQRT((Datos!$E$14-Datos!$C$14)*(Datos!$D$14-Datos!$C$14)*B499),Datos!$E$14-SQRT((Datos!$E$14-Datos!$C$14)*(Datos!$E$14-Datos!$D$14)*(1-B499)))</f>
        <v>72987.5312577113</v>
      </c>
      <c r="D499" s="24" t="n">
        <f aca="true">RAND()</f>
        <v>0.895369003611775</v>
      </c>
      <c r="E499" s="25" t="n">
        <f aca="false">IF(D499&lt;=(Datos!$D$15-Datos!$C$15)/(Datos!$E$15-Datos!$C$15),Datos!$C$15+SQRT((Datos!$E$15-Datos!$C$15)*(Datos!$D$15-Datos!$C$15)*D499),Datos!$E$15-SQRT((Datos!$E$15-Datos!$C$15)*(Datos!$E$15-Datos!$D$15)*(1-D499)))</f>
        <v>36038.3526837648</v>
      </c>
      <c r="F499" s="24" t="n">
        <f aca="true">RAND()</f>
        <v>0.362797747862516</v>
      </c>
      <c r="G499" s="25" t="n">
        <f aca="false">IF(F499&lt;=(Datos!$D$19-Datos!$C$19)/(Datos!$E$19-Datos!$C$19),Datos!$C$19+SQRT((Datos!$E$19-Datos!$C$19)*(Datos!$D$19-Datos!$C$19)*F499),Datos!$E$19-SQRT((Datos!$E$19-Datos!$C$19)*(Datos!$E$19-Datos!$D$19)*(1-F499)))</f>
        <v>37376.9683596568</v>
      </c>
      <c r="H499" s="24" t="n">
        <f aca="true">RAND()</f>
        <v>0.680347010244125</v>
      </c>
      <c r="I499" s="25" t="n">
        <f aca="false">IF(H499&lt;=(Datos!$D$19-Datos!$C$19)/(Datos!$E$19-Datos!$C$19),Datos!$C$19+SQRT((Datos!$E$19-Datos!$C$19)*(Datos!$D$19-Datos!$C$19)*H499),Datos!$E$19-SQRT((Datos!$E$19-Datos!$C$19)*(Datos!$E$19-Datos!$D$19)*(1-H499)))</f>
        <v>40103.6774787918</v>
      </c>
      <c r="J499" s="24" t="n">
        <f aca="true">RAND()</f>
        <v>0.225275829936851</v>
      </c>
      <c r="K499" s="25" t="n">
        <f aca="false">IF(J499&lt;=(Datos!$D$19-Datos!$C$19)/(Datos!$E$19-Datos!$C$19),Datos!$C$19+SQRT((Datos!$E$19-Datos!$C$19)*(Datos!$D$19-Datos!$C$19)*J499),Datos!$E$19-SQRT((Datos!$E$19-Datos!$C$19)*(Datos!$E$19-Datos!$D$19)*(1-J499)))</f>
        <v>35813.0348778007</v>
      </c>
      <c r="L499" s="24" t="n">
        <f aca="true">RAND()</f>
        <v>0.91134400684314</v>
      </c>
      <c r="M499" s="25" t="n">
        <f aca="false">IF(L499&lt;=(Datos!$D$19-Datos!$C$19)/(Datos!$E$19-Datos!$C$19),Datos!$C$19+SQRT((Datos!$E$19-Datos!$C$19)*(Datos!$D$19-Datos!$C$19)*L499),Datos!$E$19-SQRT((Datos!$E$19-Datos!$C$19)*(Datos!$E$19-Datos!$D$19)*(1-L499)))</f>
        <v>42421.3958258848</v>
      </c>
      <c r="N499" s="24" t="n">
        <f aca="true">RAND()</f>
        <v>0.65622399087841</v>
      </c>
      <c r="O499" s="25" t="n">
        <f aca="false">IF(N499&lt;=(Datos!$D$19-Datos!$C$19)/(Datos!$E$19-Datos!$C$19),Datos!$C$19+SQRT((Datos!$E$19-Datos!$C$19)*(Datos!$D$19-Datos!$C$19)*N499),Datos!$E$19-SQRT((Datos!$E$19-Datos!$C$19)*(Datos!$E$19-Datos!$D$19)*(1-N499)))</f>
        <v>39921.3708040654</v>
      </c>
      <c r="P499" s="24" t="n">
        <f aca="true">RAND()</f>
        <v>0.692735708706516</v>
      </c>
      <c r="Q499" s="26" t="n">
        <f aca="false">IF(P499&lt;=(Datos!$D$23-Datos!$C$23)/(Datos!$E$23-Datos!$C$23),Datos!$C$23+SQRT((Datos!$E$23-Datos!$C$23)*(Datos!$D$23-Datos!$C$23)*P499),Datos!$E$23-SQRT((Datos!$E$23-Datos!$C$23)*(Datos!$E$23-Datos!$D$23)*(1-P499)))</f>
        <v>0.156482437959511</v>
      </c>
      <c r="R499" s="24" t="n">
        <f aca="true">RAND()</f>
        <v>0.997041349527814</v>
      </c>
      <c r="S499" s="26" t="n">
        <f aca="false">IF(R499&lt;=(Datos!$D$24-Datos!$C$24)/(Datos!$E$24-Datos!$C$24),Datos!$C$24+SQRT((Datos!$E$24-Datos!$C$24)*(Datos!$D$24-Datos!$C$24)*R499),Datos!$E$24-SQRT((Datos!$E$24-Datos!$C$24)*(Datos!$E$24-Datos!$D$24)*(1-R499)))</f>
        <v>0.177692280162166</v>
      </c>
      <c r="T499" s="24" t="n">
        <f aca="true">RAND()</f>
        <v>0.907346727133285</v>
      </c>
      <c r="U499" s="26" t="n">
        <f aca="false">IF(T499&lt;=(Datos!$D$25-Datos!$C$25)/(Datos!$E$25-Datos!$C$25),Datos!$C$25+SQRT((Datos!$E$25-Datos!$C$25)*(Datos!$D$25-Datos!$C$25)*T499),Datos!$E$25-SQRT((Datos!$E$25-Datos!$C$25)*(Datos!$E$25-Datos!$D$25)*(1-T499)))</f>
        <v>0.203893195101858</v>
      </c>
      <c r="V499" s="24" t="n">
        <f aca="true">RAND()</f>
        <v>0.727291981376259</v>
      </c>
      <c r="W499" s="26" t="n">
        <f aca="false">IF(V499&lt;=(Datos!$D$26-Datos!$C$26)/(Datos!$E$26-Datos!$C$26),Datos!$C$26+SQRT((Datos!$E$26-Datos!$C$26)*(Datos!$D$26-Datos!$C$26)*V499),Datos!$E$26-SQRT((Datos!$E$26-Datos!$C$26)*(Datos!$E$26-Datos!$D$26)*(1-V499)))</f>
        <v>0.219105371580433</v>
      </c>
      <c r="X499" s="24" t="n">
        <f aca="true">RAND()</f>
        <v>0.165769444771896</v>
      </c>
      <c r="Y499" s="26" t="n">
        <f aca="false">IF(X499&lt;=(Datos!$D$27-Datos!$C$27)/(Datos!$E$27-Datos!$C$27),Datos!$C$27+SQRT((Datos!$E$27-Datos!$C$27)*(Datos!$D$27-Datos!$C$27)*X499),Datos!$E$27-SQRT((Datos!$E$27-Datos!$C$27)*(Datos!$E$27-Datos!$D$27)*(1-X499)))</f>
        <v>0.211156027530804</v>
      </c>
      <c r="Z499" s="24" t="n">
        <f aca="false">(1+Q499)</f>
        <v>1.15648243795951</v>
      </c>
      <c r="AA499" s="24" t="n">
        <f aca="false">Z499*(1+S499)</f>
        <v>1.36198043932804</v>
      </c>
      <c r="AB499" s="24" t="n">
        <f aca="false">AA499*(1+U499)</f>
        <v>1.63967898276886</v>
      </c>
      <c r="AC499" s="24" t="n">
        <f aca="false">AB499*(1+W499)</f>
        <v>1.99894145556106</v>
      </c>
      <c r="AD499" s="24" t="n">
        <f aca="false">AC499*(1+Y499)</f>
        <v>2.42102999258398</v>
      </c>
      <c r="AE499" s="23" t="n">
        <f aca="false">E499*Q499</f>
        <v>5639.36928800018</v>
      </c>
      <c r="AF499" s="23" t="n">
        <f aca="false">AE499*(1+S499)</f>
        <v>6641.44167546142</v>
      </c>
      <c r="AG499" s="23" t="n">
        <f aca="false">AF499*(1+U499)</f>
        <v>7995.58643875389</v>
      </c>
      <c r="AH499" s="23" t="n">
        <f aca="false">AG499*(1+W499)</f>
        <v>9747.46237642054</v>
      </c>
      <c r="AI499" s="23" t="n">
        <f aca="false">AH499*(1+Y499)</f>
        <v>11805.6978103315</v>
      </c>
      <c r="AJ499" s="25" t="n">
        <f aca="false">G499*Z499</f>
        <v>43225.8074921114</v>
      </c>
      <c r="AK499" s="25" t="n">
        <f aca="false">I499*AA499</f>
        <v>54620.4242712347</v>
      </c>
      <c r="AL499" s="25" t="n">
        <f aca="false">K499*AB499</f>
        <v>58721.8805982981</v>
      </c>
      <c r="AM499" s="25" t="n">
        <f aca="false">M499*AC499</f>
        <v>84797.886719126</v>
      </c>
      <c r="AN499" s="25" t="n">
        <f aca="false">O499*AD499</f>
        <v>96650.8360617086</v>
      </c>
      <c r="AO499" s="25" t="n">
        <f aca="false">C499/Datos!$D$8</f>
        <v>14597.5062515423</v>
      </c>
      <c r="AP499" s="25" t="n">
        <f aca="false">AJ499-AO499</f>
        <v>28628.3012405691</v>
      </c>
      <c r="AQ499" s="25" t="n">
        <f aca="false">AK499-AO499</f>
        <v>40022.9180196924</v>
      </c>
      <c r="AR499" s="25" t="n">
        <f aca="false">AL499-AO499</f>
        <v>44124.3743467558</v>
      </c>
      <c r="AS499" s="25" t="n">
        <f aca="false">AM499-AO499</f>
        <v>70200.3804675837</v>
      </c>
      <c r="AT499" s="25" t="n">
        <f aca="false">AN499-AO499</f>
        <v>82053.3298101664</v>
      </c>
      <c r="AU499" s="25" t="n">
        <f aca="false">AP499*Datos!$D$6</f>
        <v>14314.1506202846</v>
      </c>
      <c r="AV499" s="25" t="n">
        <f aca="false">AQ499*Datos!$D$6</f>
        <v>20011.4590098462</v>
      </c>
      <c r="AW499" s="25" t="n">
        <f aca="false">AR499*Datos!$D$6</f>
        <v>22062.1871733779</v>
      </c>
      <c r="AX499" s="25" t="n">
        <f aca="false">AS499*Datos!$D$6</f>
        <v>35100.1902337919</v>
      </c>
      <c r="AY499" s="25" t="n">
        <f aca="false">AT499*Datos!$D$6</f>
        <v>41026.6649050832</v>
      </c>
      <c r="AZ499" s="25" t="n">
        <f aca="false">AJ499-AU499-AE499</f>
        <v>23272.2875838266</v>
      </c>
      <c r="BA499" s="25" t="n">
        <f aca="false">AK499-AV499-AF499</f>
        <v>27967.5235859271</v>
      </c>
      <c r="BB499" s="25" t="n">
        <f aca="false">AL499-AW499-AG499</f>
        <v>28664.1069861663</v>
      </c>
      <c r="BC499" s="25" t="n">
        <f aca="false">AM499-AX499-AH499</f>
        <v>39950.2341089136</v>
      </c>
      <c r="BD499" s="25" t="n">
        <f aca="false">AN499-AY499-AI499</f>
        <v>43818.473346294</v>
      </c>
      <c r="BE499" s="25" t="n">
        <f aca="false">AZ499/Z499</f>
        <v>20123.33851337</v>
      </c>
      <c r="BF499" s="25" t="n">
        <f aca="false">BA499/AA499</f>
        <v>20534.4531964978</v>
      </c>
      <c r="BG499" s="25" t="n">
        <f aca="false">BB499/AB499</f>
        <v>17481.5358904963</v>
      </c>
      <c r="BH499" s="25" t="n">
        <f aca="false">BC499/AC499</f>
        <v>19985.6949275688</v>
      </c>
      <c r="BI499" s="25" t="n">
        <f aca="false">BD499/AD499</f>
        <v>18099.10388575</v>
      </c>
      <c r="BJ499" s="25" t="n">
        <f aca="false">E499*AD499</f>
        <v>87249.9327307138</v>
      </c>
      <c r="BK499" s="25" t="n">
        <f aca="false">0.2*C499*AD499</f>
        <v>35341.0004519159</v>
      </c>
      <c r="BL499" s="25" t="n">
        <f aca="false">BJ499+BK499</f>
        <v>122590.93318263</v>
      </c>
      <c r="BM499" s="25" t="n">
        <f aca="false">BK499*Datos!$D$6</f>
        <v>17670.500225958</v>
      </c>
      <c r="BN499" s="25" t="n">
        <f aca="false">BL499-BM499</f>
        <v>104920.432956672</v>
      </c>
      <c r="BO499" s="25" t="n">
        <f aca="false">BN499/AD499</f>
        <v>43337.1058095359</v>
      </c>
      <c r="BP499" s="25" t="n">
        <f aca="false">-(C499+E499)</f>
        <v>-109025.883941476</v>
      </c>
      <c r="BQ499" s="25" t="n">
        <f aca="false">BE499</f>
        <v>20123.33851337</v>
      </c>
      <c r="BR499" s="25" t="n">
        <f aca="false">BF499</f>
        <v>20534.4531964978</v>
      </c>
      <c r="BS499" s="25" t="n">
        <f aca="false">BG499</f>
        <v>17481.5358904963</v>
      </c>
      <c r="BT499" s="25" t="n">
        <f aca="false">BH499</f>
        <v>19985.6949275688</v>
      </c>
      <c r="BU499" s="25" t="n">
        <f aca="false">BI499+BO499</f>
        <v>61436.2096952859</v>
      </c>
      <c r="BV499" s="27" t="n">
        <f aca="false">IFERROR(IRR(BP499:BU499,0.1),NA())*100</f>
        <v>7.29598443616951</v>
      </c>
    </row>
    <row r="500" customFormat="false" ht="15" hidden="false" customHeight="true" outlineLevel="0" collapsed="false">
      <c r="A500" s="23" t="n">
        <v>499</v>
      </c>
      <c r="B500" s="24" t="n">
        <f aca="true">RAND()</f>
        <v>0.897375929608353</v>
      </c>
      <c r="C500" s="25" t="n">
        <f aca="false">IF(B500&lt;=(Datos!$D$14-Datos!$C$14)/(Datos!$E$14-Datos!$C$14),Datos!$C$14+SQRT((Datos!$E$14-Datos!$C$14)*(Datos!$D$14-Datos!$C$14)*B500),Datos!$E$14-SQRT((Datos!$E$14-Datos!$C$14)*(Datos!$E$14-Datos!$D$14)*(1-B500)))</f>
        <v>88902.7532932724</v>
      </c>
      <c r="D500" s="24" t="n">
        <f aca="true">RAND()</f>
        <v>0.876678043515094</v>
      </c>
      <c r="E500" s="25" t="n">
        <f aca="false">IF(D500&lt;=(Datos!$D$15-Datos!$C$15)/(Datos!$E$15-Datos!$C$15),Datos!$C$15+SQRT((Datos!$E$15-Datos!$C$15)*(Datos!$D$15-Datos!$C$15)*D500),Datos!$E$15-SQRT((Datos!$E$15-Datos!$C$15)*(Datos!$E$15-Datos!$D$15)*(1-D500)))</f>
        <v>35699.0357508187</v>
      </c>
      <c r="F500" s="24" t="n">
        <f aca="true">RAND()</f>
        <v>0.709748729208253</v>
      </c>
      <c r="G500" s="25" t="n">
        <f aca="false">IF(F500&lt;=(Datos!$D$19-Datos!$C$19)/(Datos!$E$19-Datos!$C$19),Datos!$C$19+SQRT((Datos!$E$19-Datos!$C$19)*(Datos!$D$19-Datos!$C$19)*F500),Datos!$E$19-SQRT((Datos!$E$19-Datos!$C$19)*(Datos!$E$19-Datos!$D$19)*(1-F500)))</f>
        <v>40334.2904816758</v>
      </c>
      <c r="H500" s="24" t="n">
        <f aca="true">RAND()</f>
        <v>0.525140375735923</v>
      </c>
      <c r="I500" s="25" t="n">
        <f aca="false">IF(H500&lt;=(Datos!$D$19-Datos!$C$19)/(Datos!$E$19-Datos!$C$19),Datos!$C$19+SQRT((Datos!$E$19-Datos!$C$19)*(Datos!$D$19-Datos!$C$19)*H500),Datos!$E$19-SQRT((Datos!$E$19-Datos!$C$19)*(Datos!$E$19-Datos!$D$19)*(1-H500)))</f>
        <v>38875.3059868598</v>
      </c>
      <c r="J500" s="24" t="n">
        <f aca="true">RAND()</f>
        <v>0.830321707269303</v>
      </c>
      <c r="K500" s="25" t="n">
        <f aca="false">IF(J500&lt;=(Datos!$D$19-Datos!$C$19)/(Datos!$E$19-Datos!$C$19),Datos!$C$19+SQRT((Datos!$E$19-Datos!$C$19)*(Datos!$D$19-Datos!$C$19)*J500),Datos!$E$19-SQRT((Datos!$E$19-Datos!$C$19)*(Datos!$E$19-Datos!$D$19)*(1-J500)))</f>
        <v>41432.6659877715</v>
      </c>
      <c r="L500" s="24" t="n">
        <f aca="true">RAND()</f>
        <v>0.316650916809073</v>
      </c>
      <c r="M500" s="25" t="n">
        <f aca="false">IF(L500&lt;=(Datos!$D$19-Datos!$C$19)/(Datos!$E$19-Datos!$C$19),Datos!$C$19+SQRT((Datos!$E$19-Datos!$C$19)*(Datos!$D$19-Datos!$C$19)*L500),Datos!$E$19-SQRT((Datos!$E$19-Datos!$C$19)*(Datos!$E$19-Datos!$D$19)*(1-L500)))</f>
        <v>36891.8529816996</v>
      </c>
      <c r="N500" s="24" t="n">
        <f aca="true">RAND()</f>
        <v>0.0696858531180132</v>
      </c>
      <c r="O500" s="25" t="n">
        <f aca="false">IF(N500&lt;=(Datos!$D$19-Datos!$C$19)/(Datos!$E$19-Datos!$C$19),Datos!$C$19+SQRT((Datos!$E$19-Datos!$C$19)*(Datos!$D$19-Datos!$C$19)*N500),Datos!$E$19-SQRT((Datos!$E$19-Datos!$C$19)*(Datos!$E$19-Datos!$D$19)*(1-N500)))</f>
        <v>33233.091085587</v>
      </c>
      <c r="P500" s="24" t="n">
        <f aca="true">RAND()</f>
        <v>0.193094043062961</v>
      </c>
      <c r="Q500" s="26" t="n">
        <f aca="false">IF(P500&lt;=(Datos!$D$23-Datos!$C$23)/(Datos!$E$23-Datos!$C$23),Datos!$C$23+SQRT((Datos!$E$23-Datos!$C$23)*(Datos!$D$23-Datos!$C$23)*P500),Datos!$E$23-SQRT((Datos!$E$23-Datos!$C$23)*(Datos!$E$23-Datos!$D$23)*(1-P500)))</f>
        <v>0.138643209957336</v>
      </c>
      <c r="R500" s="24" t="n">
        <f aca="true">RAND()</f>
        <v>0.0765717342303187</v>
      </c>
      <c r="S500" s="26" t="n">
        <f aca="false">IF(R500&lt;=(Datos!$D$24-Datos!$C$24)/(Datos!$E$24-Datos!$C$24),Datos!$C$24+SQRT((Datos!$E$24-Datos!$C$24)*(Datos!$D$24-Datos!$C$24)*R500),Datos!$E$24-SQRT((Datos!$E$24-Datos!$C$24)*(Datos!$E$24-Datos!$D$24)*(1-R500)))</f>
        <v>0.13174006480453</v>
      </c>
      <c r="T500" s="24" t="n">
        <f aca="true">RAND()</f>
        <v>0.379939924314047</v>
      </c>
      <c r="U500" s="26" t="n">
        <f aca="false">IF(T500&lt;=(Datos!$D$25-Datos!$C$25)/(Datos!$E$25-Datos!$C$25),Datos!$C$25+SQRT((Datos!$E$25-Datos!$C$25)*(Datos!$D$25-Datos!$C$25)*T500),Datos!$E$25-SQRT((Datos!$E$25-Datos!$C$25)*(Datos!$E$25-Datos!$D$25)*(1-T500)))</f>
        <v>0.178246660706347</v>
      </c>
      <c r="V500" s="24" t="n">
        <f aca="true">RAND()</f>
        <v>0.982318330141442</v>
      </c>
      <c r="W500" s="26" t="n">
        <f aca="false">IF(V500&lt;=(Datos!$D$26-Datos!$C$26)/(Datos!$E$26-Datos!$C$26),Datos!$C$26+SQRT((Datos!$E$26-Datos!$C$26)*(Datos!$D$26-Datos!$C$26)*V500),Datos!$E$26-SQRT((Datos!$E$26-Datos!$C$26)*(Datos!$E$26-Datos!$D$26)*(1-V500)))</f>
        <v>0.24213324434694</v>
      </c>
      <c r="X500" s="24" t="n">
        <f aca="true">RAND()</f>
        <v>0.925991328938631</v>
      </c>
      <c r="Y500" s="26" t="n">
        <f aca="false">IF(X500&lt;=(Datos!$D$27-Datos!$C$27)/(Datos!$E$27-Datos!$C$27),Datos!$C$27+SQRT((Datos!$E$27-Datos!$C$27)*(Datos!$D$27-Datos!$C$27)*X500),Datos!$E$27-SQRT((Datos!$E$27-Datos!$C$27)*(Datos!$E$27-Datos!$D$27)*(1-X500)))</f>
        <v>0.260008831356537</v>
      </c>
      <c r="Z500" s="24" t="n">
        <f aca="false">(1+Q500)</f>
        <v>1.13864320995734</v>
      </c>
      <c r="AA500" s="24" t="n">
        <f aca="false">Z500*(1+S500)</f>
        <v>1.28864814022635</v>
      </c>
      <c r="AB500" s="24" t="n">
        <f aca="false">AA500*(1+U500)</f>
        <v>1.51834536804715</v>
      </c>
      <c r="AC500" s="24" t="n">
        <f aca="false">AB500*(1+W500)</f>
        <v>1.88598725805155</v>
      </c>
      <c r="AD500" s="24" t="n">
        <f aca="false">AC500*(1+Y500)</f>
        <v>2.37636060097085</v>
      </c>
      <c r="AE500" s="23" t="n">
        <f aca="false">E500*Q500</f>
        <v>4949.42890887521</v>
      </c>
      <c r="AF500" s="23" t="n">
        <f aca="false">AE500*(1+S500)</f>
        <v>5601.46699407585</v>
      </c>
      <c r="AG500" s="23" t="n">
        <f aca="false">AF500*(1+U500)</f>
        <v>6599.90978082669</v>
      </c>
      <c r="AH500" s="23" t="n">
        <f aca="false">AG500*(1+W500)</f>
        <v>8197.96734845536</v>
      </c>
      <c r="AI500" s="23" t="n">
        <f aca="false">AH500*(1+Y500)</f>
        <v>10329.5112582263</v>
      </c>
      <c r="AJ500" s="25" t="n">
        <f aca="false">G500*Z500</f>
        <v>45926.365985407</v>
      </c>
      <c r="AK500" s="25" t="n">
        <f aca="false">I500*AA500</f>
        <v>50096.5907606973</v>
      </c>
      <c r="AL500" s="25" t="n">
        <f aca="false">K500*AB500</f>
        <v>62909.0964883774</v>
      </c>
      <c r="AM500" s="25" t="n">
        <f aca="false">M500*AC500</f>
        <v>69577.5646493965</v>
      </c>
      <c r="AN500" s="25" t="n">
        <f aca="false">O500*AD500</f>
        <v>78973.8083042646</v>
      </c>
      <c r="AO500" s="25" t="n">
        <f aca="false">C500/Datos!$D$8</f>
        <v>17780.5506586545</v>
      </c>
      <c r="AP500" s="25" t="n">
        <f aca="false">AJ500-AO500</f>
        <v>28145.8153267525</v>
      </c>
      <c r="AQ500" s="25" t="n">
        <f aca="false">AK500-AO500</f>
        <v>32316.0401020428</v>
      </c>
      <c r="AR500" s="25" t="n">
        <f aca="false">AL500-AO500</f>
        <v>45128.5458297229</v>
      </c>
      <c r="AS500" s="25" t="n">
        <f aca="false">AM500-AO500</f>
        <v>51797.013990742</v>
      </c>
      <c r="AT500" s="25" t="n">
        <f aca="false">AN500-AO500</f>
        <v>61193.2576456101</v>
      </c>
      <c r="AU500" s="25" t="n">
        <f aca="false">AP500*Datos!$D$6</f>
        <v>14072.9076633762</v>
      </c>
      <c r="AV500" s="25" t="n">
        <f aca="false">AQ500*Datos!$D$6</f>
        <v>16158.0200510214</v>
      </c>
      <c r="AW500" s="25" t="n">
        <f aca="false">AR500*Datos!$D$6</f>
        <v>22564.2729148615</v>
      </c>
      <c r="AX500" s="25" t="n">
        <f aca="false">AS500*Datos!$D$6</f>
        <v>25898.506995371</v>
      </c>
      <c r="AY500" s="25" t="n">
        <f aca="false">AT500*Datos!$D$6</f>
        <v>30596.6288228051</v>
      </c>
      <c r="AZ500" s="25" t="n">
        <f aca="false">AJ500-AU500-AE500</f>
        <v>26904.0294131555</v>
      </c>
      <c r="BA500" s="25" t="n">
        <f aca="false">AK500-AV500-AF500</f>
        <v>28337.1037156</v>
      </c>
      <c r="BB500" s="25" t="n">
        <f aca="false">AL500-AW500-AG500</f>
        <v>33744.9137926893</v>
      </c>
      <c r="BC500" s="25" t="n">
        <f aca="false">AM500-AX500-AH500</f>
        <v>35481.0903055701</v>
      </c>
      <c r="BD500" s="25" t="n">
        <f aca="false">AN500-AY500-AI500</f>
        <v>38047.6682232333</v>
      </c>
      <c r="BE500" s="25" t="n">
        <f aca="false">AZ500/Z500</f>
        <v>23628.1472351322</v>
      </c>
      <c r="BF500" s="25" t="n">
        <f aca="false">BA500/AA500</f>
        <v>21989.7913410425</v>
      </c>
      <c r="BG500" s="25" t="n">
        <f aca="false">BB500/AB500</f>
        <v>22224.7945051468</v>
      </c>
      <c r="BH500" s="25" t="n">
        <f aca="false">BC500/AC500</f>
        <v>18813.0063732383</v>
      </c>
      <c r="BI500" s="25" t="n">
        <f aca="false">BD500/AD500</f>
        <v>16010.8984333813</v>
      </c>
      <c r="BJ500" s="25" t="n">
        <f aca="false">E500*AD500</f>
        <v>84833.7820508955</v>
      </c>
      <c r="BK500" s="25" t="n">
        <f aca="false">0.2*C500*AD500</f>
        <v>42253.0000487929</v>
      </c>
      <c r="BL500" s="25" t="n">
        <f aca="false">BJ500+BK500</f>
        <v>127086.782099688</v>
      </c>
      <c r="BM500" s="25" t="n">
        <f aca="false">BK500*Datos!$D$6</f>
        <v>21126.5000243964</v>
      </c>
      <c r="BN500" s="25" t="n">
        <f aca="false">BL500-BM500</f>
        <v>105960.282075292</v>
      </c>
      <c r="BO500" s="25" t="n">
        <f aca="false">BN500/AD500</f>
        <v>44589.3110801459</v>
      </c>
      <c r="BP500" s="25" t="n">
        <f aca="false">-(C500+E500)</f>
        <v>-124601.789044091</v>
      </c>
      <c r="BQ500" s="25" t="n">
        <f aca="false">BE500</f>
        <v>23628.1472351322</v>
      </c>
      <c r="BR500" s="25" t="n">
        <f aca="false">BF500</f>
        <v>21989.7913410425</v>
      </c>
      <c r="BS500" s="25" t="n">
        <f aca="false">BG500</f>
        <v>22224.7945051468</v>
      </c>
      <c r="BT500" s="25" t="n">
        <f aca="false">BH500</f>
        <v>18813.0063732383</v>
      </c>
      <c r="BU500" s="25" t="n">
        <f aca="false">BI500+BO500</f>
        <v>60600.2095135272</v>
      </c>
      <c r="BV500" s="27" t="n">
        <f aca="false">IFERROR(IRR(BP500:BU500,0.1),NA())*100</f>
        <v>5.00114370258501</v>
      </c>
    </row>
    <row r="501" customFormat="false" ht="15" hidden="false" customHeight="true" outlineLevel="0" collapsed="false">
      <c r="A501" s="23" t="n">
        <v>500</v>
      </c>
      <c r="B501" s="24" t="n">
        <f aca="true">RAND()</f>
        <v>0.4871699726751</v>
      </c>
      <c r="C501" s="25" t="n">
        <f aca="false">IF(B501&lt;=(Datos!$D$14-Datos!$C$14)/(Datos!$E$14-Datos!$C$14),Datos!$C$14+SQRT((Datos!$E$14-Datos!$C$14)*(Datos!$D$14-Datos!$C$14)*B501),Datos!$E$14-SQRT((Datos!$E$14-Datos!$C$14)*(Datos!$E$14-Datos!$D$14)*(1-B501)))</f>
        <v>75192.8229580656</v>
      </c>
      <c r="D501" s="24" t="n">
        <f aca="true">RAND()</f>
        <v>0.169380539390924</v>
      </c>
      <c r="E501" s="25" t="n">
        <f aca="false">IF(D501&lt;=(Datos!$D$15-Datos!$C$15)/(Datos!$E$15-Datos!$C$15),Datos!$C$15+SQRT((Datos!$E$15-Datos!$C$15)*(Datos!$D$15-Datos!$C$15)*D501),Datos!$E$15-SQRT((Datos!$E$15-Datos!$C$15)*(Datos!$E$15-Datos!$D$15)*(1-D501)))</f>
        <v>28564.2026393458</v>
      </c>
      <c r="F501" s="24" t="n">
        <f aca="true">RAND()</f>
        <v>0.611814432505285</v>
      </c>
      <c r="G501" s="25" t="n">
        <f aca="false">IF(F501&lt;=(Datos!$D$19-Datos!$C$19)/(Datos!$E$19-Datos!$C$19),Datos!$C$19+SQRT((Datos!$E$19-Datos!$C$19)*(Datos!$D$19-Datos!$C$19)*F501),Datos!$E$19-SQRT((Datos!$E$19-Datos!$C$19)*(Datos!$E$19-Datos!$D$19)*(1-F501)))</f>
        <v>39579.7789575644</v>
      </c>
      <c r="H501" s="24" t="n">
        <f aca="true">RAND()</f>
        <v>0.236842805190919</v>
      </c>
      <c r="I501" s="25" t="n">
        <f aca="false">IF(H501&lt;=(Datos!$D$19-Datos!$C$19)/(Datos!$E$19-Datos!$C$19),Datos!$C$19+SQRT((Datos!$E$19-Datos!$C$19)*(Datos!$D$19-Datos!$C$19)*H501),Datos!$E$19-SQRT((Datos!$E$19-Datos!$C$19)*(Datos!$E$19-Datos!$D$19)*(1-H501)))</f>
        <v>35960.4044140174</v>
      </c>
      <c r="J501" s="24" t="n">
        <f aca="true">RAND()</f>
        <v>0.587081806453085</v>
      </c>
      <c r="K501" s="25" t="n">
        <f aca="false">IF(J501&lt;=(Datos!$D$19-Datos!$C$19)/(Datos!$E$19-Datos!$C$19),Datos!$C$19+SQRT((Datos!$E$19-Datos!$C$19)*(Datos!$D$19-Datos!$C$19)*J501),Datos!$E$19-SQRT((Datos!$E$19-Datos!$C$19)*(Datos!$E$19-Datos!$D$19)*(1-J501)))</f>
        <v>39384.1499864379</v>
      </c>
      <c r="L501" s="24" t="n">
        <f aca="true">RAND()</f>
        <v>0.310498446135408</v>
      </c>
      <c r="M501" s="25" t="n">
        <f aca="false">IF(L501&lt;=(Datos!$D$19-Datos!$C$19)/(Datos!$E$19-Datos!$C$19),Datos!$C$19+SQRT((Datos!$E$19-Datos!$C$19)*(Datos!$D$19-Datos!$C$19)*L501),Datos!$E$19-SQRT((Datos!$E$19-Datos!$C$19)*(Datos!$E$19-Datos!$D$19)*(1-L501)))</f>
        <v>36824.5708231589</v>
      </c>
      <c r="N501" s="24" t="n">
        <f aca="true">RAND()</f>
        <v>0.911187048745264</v>
      </c>
      <c r="O501" s="25" t="n">
        <f aca="false">IF(N501&lt;=(Datos!$D$19-Datos!$C$19)/(Datos!$E$19-Datos!$C$19),Datos!$C$19+SQRT((Datos!$E$19-Datos!$C$19)*(Datos!$D$19-Datos!$C$19)*N501),Datos!$E$19-SQRT((Datos!$E$19-Datos!$C$19)*(Datos!$E$19-Datos!$D$19)*(1-N501)))</f>
        <v>42419.1142326509</v>
      </c>
      <c r="P501" s="24" t="n">
        <f aca="true">RAND()</f>
        <v>0.783862645470805</v>
      </c>
      <c r="Q501" s="26" t="n">
        <f aca="false">IF(P501&lt;=(Datos!$D$23-Datos!$C$23)/(Datos!$E$23-Datos!$C$23),Datos!$C$23+SQRT((Datos!$E$23-Datos!$C$23)*(Datos!$D$23-Datos!$C$23)*P501),Datos!$E$23-SQRT((Datos!$E$23-Datos!$C$23)*(Datos!$E$23-Datos!$D$23)*(1-P501)))</f>
        <v>0.160275719578333</v>
      </c>
      <c r="R501" s="24" t="n">
        <f aca="true">RAND()</f>
        <v>0.577832184434631</v>
      </c>
      <c r="S501" s="26" t="n">
        <f aca="false">IF(R501&lt;=(Datos!$D$24-Datos!$C$24)/(Datos!$E$24-Datos!$C$24),Datos!$C$24+SQRT((Datos!$E$24-Datos!$C$24)*(Datos!$D$24-Datos!$C$24)*R501),Datos!$E$24-SQRT((Datos!$E$24-Datos!$C$24)*(Datos!$E$24-Datos!$D$24)*(1-R501)))</f>
        <v>0.152433678736225</v>
      </c>
      <c r="T501" s="24" t="n">
        <f aca="true">RAND()</f>
        <v>0.718222186787475</v>
      </c>
      <c r="U501" s="26" t="n">
        <f aca="false">IF(T501&lt;=(Datos!$D$25-Datos!$C$25)/(Datos!$E$25-Datos!$C$25),Datos!$C$25+SQRT((Datos!$E$25-Datos!$C$25)*(Datos!$D$25-Datos!$C$25)*T501),Datos!$E$25-SQRT((Datos!$E$25-Datos!$C$25)*(Datos!$E$25-Datos!$D$25)*(1-T501)))</f>
        <v>0.1919112499923</v>
      </c>
      <c r="V501" s="24" t="n">
        <f aca="true">RAND()</f>
        <v>0.0849526865167445</v>
      </c>
      <c r="W501" s="26" t="n">
        <f aca="false">IF(V501&lt;=(Datos!$D$26-Datos!$C$26)/(Datos!$E$26-Datos!$C$26),Datos!$C$26+SQRT((Datos!$E$26-Datos!$C$26)*(Datos!$D$26-Datos!$C$26)*V501),Datos!$E$26-SQRT((Datos!$E$26-Datos!$C$26)*(Datos!$E$26-Datos!$D$26)*(1-V501)))</f>
        <v>0.1909056756381</v>
      </c>
      <c r="X501" s="24" t="n">
        <f aca="true">RAND()</f>
        <v>0.495054255521319</v>
      </c>
      <c r="Y501" s="26" t="n">
        <f aca="false">IF(X501&lt;=(Datos!$D$27-Datos!$C$27)/(Datos!$E$27-Datos!$C$27),Datos!$C$27+SQRT((Datos!$E$27-Datos!$C$27)*(Datos!$D$27-Datos!$C$27)*X501),Datos!$E$27-SQRT((Datos!$E$27-Datos!$C$27)*(Datos!$E$27-Datos!$D$27)*(1-X501)))</f>
        <v>0.227782119727196</v>
      </c>
      <c r="Z501" s="24" t="n">
        <f aca="false">(1+Q501)</f>
        <v>1.16027571957833</v>
      </c>
      <c r="AA501" s="24" t="n">
        <f aca="false">Z501*(1+S501)</f>
        <v>1.33714081586198</v>
      </c>
      <c r="AB501" s="24" t="n">
        <f aca="false">AA501*(1+U501)</f>
        <v>1.59375318124978</v>
      </c>
      <c r="AC501" s="24" t="n">
        <f aca="false">AB501*(1+W501)</f>
        <v>1.89800970911663</v>
      </c>
      <c r="AD501" s="24" t="n">
        <f aca="false">AC501*(1+Y501)</f>
        <v>2.33034238392202</v>
      </c>
      <c r="AE501" s="23" t="n">
        <f aca="false">E501*Q501</f>
        <v>4578.14813220247</v>
      </c>
      <c r="AF501" s="23" t="n">
        <f aca="false">AE501*(1+S501)</f>
        <v>5276.01209379346</v>
      </c>
      <c r="AG501" s="23" t="n">
        <f aca="false">AF501*(1+U501)</f>
        <v>6288.53816968786</v>
      </c>
      <c r="AH501" s="23" t="n">
        <f aca="false">AG501*(1+W501)</f>
        <v>7489.0557977481</v>
      </c>
      <c r="AI501" s="23" t="n">
        <f aca="false">AH501*(1+Y501)</f>
        <v>9194.92880211441</v>
      </c>
      <c r="AJ501" s="25" t="n">
        <f aca="false">G501*Z501</f>
        <v>45923.4565107394</v>
      </c>
      <c r="AK501" s="25" t="n">
        <f aca="false">I501*AA501</f>
        <v>48084.1244968859</v>
      </c>
      <c r="AL501" s="25" t="n">
        <f aca="false">K501*AB501</f>
        <v>62768.6143317037</v>
      </c>
      <c r="AM501" s="25" t="n">
        <f aca="false">M501*AC501</f>
        <v>69893.3929564086</v>
      </c>
      <c r="AN501" s="25" t="n">
        <f aca="false">O501*AD501</f>
        <v>98851.0597847762</v>
      </c>
      <c r="AO501" s="25" t="n">
        <f aca="false">C501/Datos!$D$8</f>
        <v>15038.5645916131</v>
      </c>
      <c r="AP501" s="25" t="n">
        <f aca="false">AJ501-AO501</f>
        <v>30884.8919191262</v>
      </c>
      <c r="AQ501" s="25" t="n">
        <f aca="false">AK501-AO501</f>
        <v>33045.5599052728</v>
      </c>
      <c r="AR501" s="25" t="n">
        <f aca="false">AL501-AO501</f>
        <v>47730.0497400906</v>
      </c>
      <c r="AS501" s="25" t="n">
        <f aca="false">AM501-AO501</f>
        <v>54854.8283647955</v>
      </c>
      <c r="AT501" s="25" t="n">
        <f aca="false">AN501-AO501</f>
        <v>83812.4951931631</v>
      </c>
      <c r="AU501" s="25" t="n">
        <f aca="false">AP501*Datos!$D$6</f>
        <v>15442.4459595631</v>
      </c>
      <c r="AV501" s="25" t="n">
        <f aca="false">AQ501*Datos!$D$6</f>
        <v>16522.7799526364</v>
      </c>
      <c r="AW501" s="25" t="n">
        <f aca="false">AR501*Datos!$D$6</f>
        <v>23865.0248700453</v>
      </c>
      <c r="AX501" s="25" t="n">
        <f aca="false">AS501*Datos!$D$6</f>
        <v>27427.4141823978</v>
      </c>
      <c r="AY501" s="25" t="n">
        <f aca="false">AT501*Datos!$D$6</f>
        <v>41906.2475965815</v>
      </c>
      <c r="AZ501" s="25" t="n">
        <f aca="false">AJ501-AU501-AE501</f>
        <v>25902.8624189738</v>
      </c>
      <c r="BA501" s="25" t="n">
        <f aca="false">AK501-AV501-AF501</f>
        <v>26285.332450456</v>
      </c>
      <c r="BB501" s="25" t="n">
        <f aca="false">AL501-AW501-AG501</f>
        <v>32615.0512919706</v>
      </c>
      <c r="BC501" s="25" t="n">
        <f aca="false">AM501-AX501-AH501</f>
        <v>34976.9229762628</v>
      </c>
      <c r="BD501" s="25" t="n">
        <f aca="false">AN501-AY501-AI501</f>
        <v>47749.8833860802</v>
      </c>
      <c r="BE501" s="25" t="n">
        <f aca="false">AZ501/Z501</f>
        <v>22324.7474560507</v>
      </c>
      <c r="BF501" s="25" t="n">
        <f aca="false">BA501/AA501</f>
        <v>19657.8641072379</v>
      </c>
      <c r="BG501" s="25" t="n">
        <f aca="false">BB501/AB501</f>
        <v>20464.3050603324</v>
      </c>
      <c r="BH501" s="25" t="n">
        <f aca="false">BC501/AC501</f>
        <v>18428.210776931</v>
      </c>
      <c r="BI501" s="25" t="n">
        <f aca="false">BD501/AD501</f>
        <v>20490.5011879482</v>
      </c>
      <c r="BJ501" s="25" t="n">
        <f aca="false">E501*AD501</f>
        <v>66564.3720734047</v>
      </c>
      <c r="BK501" s="25" t="n">
        <f aca="false">0.2*C501*AD501</f>
        <v>35045.004461185</v>
      </c>
      <c r="BL501" s="25" t="n">
        <f aca="false">BJ501+BK501</f>
        <v>101609.37653459</v>
      </c>
      <c r="BM501" s="25" t="n">
        <f aca="false">BK501*Datos!$D$6</f>
        <v>17522.5022305925</v>
      </c>
      <c r="BN501" s="25" t="n">
        <f aca="false">BL501-BM501</f>
        <v>84086.8743039972</v>
      </c>
      <c r="BO501" s="25" t="n">
        <f aca="false">BN501/AD501</f>
        <v>36083.4849351523</v>
      </c>
      <c r="BP501" s="25" t="n">
        <f aca="false">-(C501+E501)</f>
        <v>-103757.025597411</v>
      </c>
      <c r="BQ501" s="25" t="n">
        <f aca="false">BE501</f>
        <v>22324.7474560507</v>
      </c>
      <c r="BR501" s="25" t="n">
        <f aca="false">BF501</f>
        <v>19657.8641072379</v>
      </c>
      <c r="BS501" s="25" t="n">
        <f aca="false">BG501</f>
        <v>20464.3050603324</v>
      </c>
      <c r="BT501" s="25" t="n">
        <f aca="false">BH501</f>
        <v>18428.210776931</v>
      </c>
      <c r="BU501" s="25" t="n">
        <f aca="false">BI501+BO501</f>
        <v>56573.9861231005</v>
      </c>
      <c r="BV501" s="27" t="n">
        <f aca="false">IFERROR(IRR(BP501:BU501,0.1),NA())*100</f>
        <v>8.6460196746897</v>
      </c>
    </row>
    <row r="502" customFormat="false" ht="15" hidden="false" customHeight="true" outlineLevel="0" collapsed="false">
      <c r="A502" s="23" t="n">
        <v>501</v>
      </c>
      <c r="B502" s="24" t="n">
        <f aca="true">RAND()</f>
        <v>0.805154688670882</v>
      </c>
      <c r="C502" s="25" t="n">
        <f aca="false">IF(B502&lt;=(Datos!$D$14-Datos!$C$14)/(Datos!$E$14-Datos!$C$14),Datos!$C$14+SQRT((Datos!$E$14-Datos!$C$14)*(Datos!$D$14-Datos!$C$14)*B502),Datos!$E$14-SQRT((Datos!$E$14-Datos!$C$14)*(Datos!$E$14-Datos!$D$14)*(1-B502)))</f>
        <v>84709.0100518331</v>
      </c>
      <c r="D502" s="24" t="n">
        <f aca="true">RAND()</f>
        <v>0.631785808510701</v>
      </c>
      <c r="E502" s="25" t="n">
        <f aca="false">IF(D502&lt;=(Datos!$D$15-Datos!$C$15)/(Datos!$E$15-Datos!$C$15),Datos!$C$15+SQRT((Datos!$E$15-Datos!$C$15)*(Datos!$D$15-Datos!$C$15)*D502),Datos!$E$15-SQRT((Datos!$E$15-Datos!$C$15)*(Datos!$E$15-Datos!$D$15)*(1-D502)))</f>
        <v>32568.1678757257</v>
      </c>
      <c r="F502" s="24" t="n">
        <f aca="true">RAND()</f>
        <v>0.267287624631294</v>
      </c>
      <c r="G502" s="25" t="n">
        <f aca="false">IF(F502&lt;=(Datos!$D$19-Datos!$C$19)/(Datos!$E$19-Datos!$C$19),Datos!$C$19+SQRT((Datos!$E$19-Datos!$C$19)*(Datos!$D$19-Datos!$C$19)*F502),Datos!$E$19-SQRT((Datos!$E$19-Datos!$C$19)*(Datos!$E$19-Datos!$D$19)*(1-F502)))</f>
        <v>36331.9146942054</v>
      </c>
      <c r="H502" s="24" t="n">
        <f aca="true">RAND()</f>
        <v>0.0138440971736455</v>
      </c>
      <c r="I502" s="25" t="n">
        <f aca="false">IF(H502&lt;=(Datos!$D$19-Datos!$C$19)/(Datos!$E$19-Datos!$C$19),Datos!$C$19+SQRT((Datos!$E$19-Datos!$C$19)*(Datos!$D$19-Datos!$C$19)*H502),Datos!$E$19-SQRT((Datos!$E$19-Datos!$C$19)*(Datos!$E$19-Datos!$D$19)*(1-H502)))</f>
        <v>31441.0463476401</v>
      </c>
      <c r="J502" s="24" t="n">
        <f aca="true">RAND()</f>
        <v>0.113433629470714</v>
      </c>
      <c r="K502" s="25" t="n">
        <f aca="false">IF(J502&lt;=(Datos!$D$19-Datos!$C$19)/(Datos!$E$19-Datos!$C$19),Datos!$C$19+SQRT((Datos!$E$19-Datos!$C$19)*(Datos!$D$19-Datos!$C$19)*J502),Datos!$E$19-SQRT((Datos!$E$19-Datos!$C$19)*(Datos!$E$19-Datos!$D$19)*(1-J502)))</f>
        <v>34124.92962614</v>
      </c>
      <c r="L502" s="24" t="n">
        <f aca="true">RAND()</f>
        <v>0.877609770362956</v>
      </c>
      <c r="M502" s="25" t="n">
        <f aca="false">IF(L502&lt;=(Datos!$D$19-Datos!$C$19)/(Datos!$E$19-Datos!$C$19),Datos!$C$19+SQRT((Datos!$E$19-Datos!$C$19)*(Datos!$D$19-Datos!$C$19)*L502),Datos!$E$19-SQRT((Datos!$E$19-Datos!$C$19)*(Datos!$E$19-Datos!$D$19)*(1-L502)))</f>
        <v>41970.2694471656</v>
      </c>
      <c r="N502" s="24" t="n">
        <f aca="true">RAND()</f>
        <v>0.336013879433707</v>
      </c>
      <c r="O502" s="25" t="n">
        <f aca="false">IF(N502&lt;=(Datos!$D$19-Datos!$C$19)/(Datos!$E$19-Datos!$C$19),Datos!$C$19+SQRT((Datos!$E$19-Datos!$C$19)*(Datos!$D$19-Datos!$C$19)*N502),Datos!$E$19-SQRT((Datos!$E$19-Datos!$C$19)*(Datos!$E$19-Datos!$D$19)*(1-N502)))</f>
        <v>37099.442366486</v>
      </c>
      <c r="P502" s="24" t="n">
        <f aca="true">RAND()</f>
        <v>0.276581266640262</v>
      </c>
      <c r="Q502" s="26" t="n">
        <f aca="false">IF(P502&lt;=(Datos!$D$23-Datos!$C$23)/(Datos!$E$23-Datos!$C$23),Datos!$C$23+SQRT((Datos!$E$23-Datos!$C$23)*(Datos!$D$23-Datos!$C$23)*P502),Datos!$E$23-SQRT((Datos!$E$23-Datos!$C$23)*(Datos!$E$23-Datos!$D$23)*(1-P502)))</f>
        <v>0.142312469158577</v>
      </c>
      <c r="R502" s="24" t="n">
        <f aca="true">RAND()</f>
        <v>0.113303069937464</v>
      </c>
      <c r="S502" s="26" t="n">
        <f aca="false">IF(R502&lt;=(Datos!$D$24-Datos!$C$24)/(Datos!$E$24-Datos!$C$24),Datos!$C$24+SQRT((Datos!$E$24-Datos!$C$24)*(Datos!$D$24-Datos!$C$24)*R502),Datos!$E$24-SQRT((Datos!$E$24-Datos!$C$24)*(Datos!$E$24-Datos!$D$24)*(1-R502)))</f>
        <v>0.134280949754391</v>
      </c>
      <c r="T502" s="24" t="n">
        <f aca="true">RAND()</f>
        <v>0.963961978243498</v>
      </c>
      <c r="U502" s="26" t="n">
        <f aca="false">IF(T502&lt;=(Datos!$D$25-Datos!$C$25)/(Datos!$E$25-Datos!$C$25),Datos!$C$25+SQRT((Datos!$E$25-Datos!$C$25)*(Datos!$D$25-Datos!$C$25)*T502),Datos!$E$25-SQRT((Datos!$E$25-Datos!$C$25)*(Datos!$E$25-Datos!$D$25)*(1-T502)))</f>
        <v>0.209954779200127</v>
      </c>
      <c r="V502" s="24" t="n">
        <f aca="true">RAND()</f>
        <v>0.167067233673545</v>
      </c>
      <c r="W502" s="26" t="n">
        <f aca="false">IF(V502&lt;=(Datos!$D$26-Datos!$C$26)/(Datos!$E$26-Datos!$C$26),Datos!$C$26+SQRT((Datos!$E$26-Datos!$C$26)*(Datos!$D$26-Datos!$C$26)*V502),Datos!$E$26-SQRT((Datos!$E$26-Datos!$C$26)*(Datos!$E$26-Datos!$D$26)*(1-V502)))</f>
        <v>0.195293597586669</v>
      </c>
      <c r="X502" s="24" t="n">
        <f aca="true">RAND()</f>
        <v>0.646976414872676</v>
      </c>
      <c r="Y502" s="26" t="n">
        <f aca="false">IF(X502&lt;=(Datos!$D$27-Datos!$C$27)/(Datos!$E$27-Datos!$C$27),Datos!$C$27+SQRT((Datos!$E$27-Datos!$C$27)*(Datos!$D$27-Datos!$C$27)*X502),Datos!$E$27-SQRT((Datos!$E$27-Datos!$C$27)*(Datos!$E$27-Datos!$D$27)*(1-X502)))</f>
        <v>0.236338491096991</v>
      </c>
      <c r="Z502" s="24" t="n">
        <f aca="false">(1+Q502)</f>
        <v>1.14231246915858</v>
      </c>
      <c r="AA502" s="24" t="n">
        <f aca="false">Z502*(1+S502)</f>
        <v>1.29570327243347</v>
      </c>
      <c r="AB502" s="24" t="n">
        <f aca="false">AA502*(1+U502)</f>
        <v>1.56774236690613</v>
      </c>
      <c r="AC502" s="24" t="n">
        <f aca="false">AB502*(1+W502)</f>
        <v>1.87391241382826</v>
      </c>
      <c r="AD502" s="24" t="n">
        <f aca="false">AC502*(1+Y502)</f>
        <v>2.31679004616036</v>
      </c>
      <c r="AE502" s="23" t="n">
        <f aca="false">E502*Q502</f>
        <v>4634.85638636559</v>
      </c>
      <c r="AF502" s="23" t="n">
        <f aca="false">AE502*(1+S502)</f>
        <v>5257.22930390197</v>
      </c>
      <c r="AG502" s="23" t="n">
        <f aca="false">AF502*(1+U502)</f>
        <v>6361.00972160714</v>
      </c>
      <c r="AH502" s="23" t="n">
        <f aca="false">AG502*(1+W502)</f>
        <v>7603.27419442358</v>
      </c>
      <c r="AI502" s="23" t="n">
        <f aca="false">AH502*(1+Y502)</f>
        <v>9400.22054493033</v>
      </c>
      <c r="AJ502" s="25" t="n">
        <f aca="false">G502*Z502</f>
        <v>41502.3991835966</v>
      </c>
      <c r="AK502" s="25" t="n">
        <f aca="false">I502*AA502</f>
        <v>40738.2666413698</v>
      </c>
      <c r="AL502" s="25" t="n">
        <f aca="false">K502*AB502</f>
        <v>53499.0979425897</v>
      </c>
      <c r="AM502" s="25" t="n">
        <f aca="false">M502*AC502</f>
        <v>78648.6089287607</v>
      </c>
      <c r="AN502" s="25" t="n">
        <f aca="false">O502*AD502</f>
        <v>85951.6187927745</v>
      </c>
      <c r="AO502" s="25" t="n">
        <f aca="false">C502/Datos!$D$8</f>
        <v>16941.8020103666</v>
      </c>
      <c r="AP502" s="25" t="n">
        <f aca="false">AJ502-AO502</f>
        <v>24560.5971732299</v>
      </c>
      <c r="AQ502" s="25" t="n">
        <f aca="false">AK502-AO502</f>
        <v>23796.4646310032</v>
      </c>
      <c r="AR502" s="25" t="n">
        <f aca="false">AL502-AO502</f>
        <v>36557.295932223</v>
      </c>
      <c r="AS502" s="25" t="n">
        <f aca="false">AM502-AO502</f>
        <v>61706.8069183941</v>
      </c>
      <c r="AT502" s="25" t="n">
        <f aca="false">AN502-AO502</f>
        <v>69009.8167824079</v>
      </c>
      <c r="AU502" s="25" t="n">
        <f aca="false">AP502*Datos!$D$6</f>
        <v>12280.298586615</v>
      </c>
      <c r="AV502" s="25" t="n">
        <f aca="false">AQ502*Datos!$D$6</f>
        <v>11898.2323155016</v>
      </c>
      <c r="AW502" s="25" t="n">
        <f aca="false">AR502*Datos!$D$6</f>
        <v>18278.6479661115</v>
      </c>
      <c r="AX502" s="25" t="n">
        <f aca="false">AS502*Datos!$D$6</f>
        <v>30853.403459197</v>
      </c>
      <c r="AY502" s="25" t="n">
        <f aca="false">AT502*Datos!$D$6</f>
        <v>34504.9083912039</v>
      </c>
      <c r="AZ502" s="25" t="n">
        <f aca="false">AJ502-AU502-AE502</f>
        <v>24587.244210616</v>
      </c>
      <c r="BA502" s="25" t="n">
        <f aca="false">AK502-AV502-AF502</f>
        <v>23582.8050219662</v>
      </c>
      <c r="BB502" s="25" t="n">
        <f aca="false">AL502-AW502-AG502</f>
        <v>28859.440254871</v>
      </c>
      <c r="BC502" s="25" t="n">
        <f aca="false">AM502-AX502-AH502</f>
        <v>40191.9312751401</v>
      </c>
      <c r="BD502" s="25" t="n">
        <f aca="false">AN502-AY502-AI502</f>
        <v>42046.4898566402</v>
      </c>
      <c r="BE502" s="25" t="n">
        <f aca="false">AZ502/Z502</f>
        <v>21524.0968425451</v>
      </c>
      <c r="BF502" s="25" t="n">
        <f aca="false">BA502/AA502</f>
        <v>18200.7759984083</v>
      </c>
      <c r="BG502" s="25" t="n">
        <f aca="false">BB502/AB502</f>
        <v>18408.2798705146</v>
      </c>
      <c r="BH502" s="25" t="n">
        <f aca="false">BC502/AC502</f>
        <v>21448.1375855934</v>
      </c>
      <c r="BI502" s="25" t="n">
        <f aca="false">BD502/AD502</f>
        <v>18148.5974209551</v>
      </c>
      <c r="BJ502" s="25" t="n">
        <f aca="false">E502*AD502</f>
        <v>75453.6071561608</v>
      </c>
      <c r="BK502" s="25" t="n">
        <f aca="false">0.2*C502*AD502</f>
        <v>39250.5982616369</v>
      </c>
      <c r="BL502" s="25" t="n">
        <f aca="false">BJ502+BK502</f>
        <v>114704.205417798</v>
      </c>
      <c r="BM502" s="25" t="n">
        <f aca="false">BK502*Datos!$D$6</f>
        <v>19625.2991308184</v>
      </c>
      <c r="BN502" s="25" t="n">
        <f aca="false">BL502-BM502</f>
        <v>95078.9062869793</v>
      </c>
      <c r="BO502" s="25" t="n">
        <f aca="false">BN502/AD502</f>
        <v>41039.0688809091</v>
      </c>
      <c r="BP502" s="25" t="n">
        <f aca="false">-(C502+E502)</f>
        <v>-117277.177927559</v>
      </c>
      <c r="BQ502" s="25" t="n">
        <f aca="false">BE502</f>
        <v>21524.0968425451</v>
      </c>
      <c r="BR502" s="25" t="n">
        <f aca="false">BF502</f>
        <v>18200.7759984083</v>
      </c>
      <c r="BS502" s="25" t="n">
        <f aca="false">BG502</f>
        <v>18408.2798705146</v>
      </c>
      <c r="BT502" s="25" t="n">
        <f aca="false">BH502</f>
        <v>21448.1375855934</v>
      </c>
      <c r="BU502" s="25" t="n">
        <f aca="false">BI502+BO502</f>
        <v>59187.6663018641</v>
      </c>
      <c r="BV502" s="27" t="n">
        <f aca="false">IFERROR(IRR(BP502:BU502,0.1),NA())*100</f>
        <v>4.90991242928794</v>
      </c>
    </row>
    <row r="503" customFormat="false" ht="15" hidden="false" customHeight="true" outlineLevel="0" collapsed="false">
      <c r="A503" s="23" t="n">
        <v>502</v>
      </c>
      <c r="B503" s="24" t="n">
        <f aca="true">RAND()</f>
        <v>0.986022272571192</v>
      </c>
      <c r="C503" s="25" t="n">
        <f aca="false">IF(B503&lt;=(Datos!$D$14-Datos!$C$14)/(Datos!$E$14-Datos!$C$14),Datos!$C$14+SQRT((Datos!$E$14-Datos!$C$14)*(Datos!$D$14-Datos!$C$14)*B503),Datos!$E$14-SQRT((Datos!$E$14-Datos!$C$14)*(Datos!$E$14-Datos!$D$14)*(1-B503)))</f>
        <v>95904.4813619555</v>
      </c>
      <c r="D503" s="24" t="n">
        <f aca="true">RAND()</f>
        <v>0.810952513983833</v>
      </c>
      <c r="E503" s="25" t="n">
        <f aca="false">IF(D503&lt;=(Datos!$D$15-Datos!$C$15)/(Datos!$E$15-Datos!$C$15),Datos!$C$15+SQRT((Datos!$E$15-Datos!$C$15)*(Datos!$D$15-Datos!$C$15)*D503),Datos!$E$15-SQRT((Datos!$E$15-Datos!$C$15)*(Datos!$E$15-Datos!$D$15)*(1-D503)))</f>
        <v>34674.8593537424</v>
      </c>
      <c r="F503" s="24" t="n">
        <f aca="true">RAND()</f>
        <v>0.757243920025645</v>
      </c>
      <c r="G503" s="25" t="n">
        <f aca="false">IF(F503&lt;=(Datos!$D$19-Datos!$C$19)/(Datos!$E$19-Datos!$C$19),Datos!$C$19+SQRT((Datos!$E$19-Datos!$C$19)*(Datos!$D$19-Datos!$C$19)*F503),Datos!$E$19-SQRT((Datos!$E$19-Datos!$C$19)*(Datos!$E$19-Datos!$D$19)*(1-F503)))</f>
        <v>40733.0683157476</v>
      </c>
      <c r="H503" s="24" t="n">
        <f aca="true">RAND()</f>
        <v>0.108750596127805</v>
      </c>
      <c r="I503" s="25" t="n">
        <f aca="false">IF(H503&lt;=(Datos!$D$19-Datos!$C$19)/(Datos!$E$19-Datos!$C$19),Datos!$C$19+SQRT((Datos!$E$19-Datos!$C$19)*(Datos!$D$19-Datos!$C$19)*H503),Datos!$E$19-SQRT((Datos!$E$19-Datos!$C$19)*(Datos!$E$19-Datos!$D$19)*(1-H503)))</f>
        <v>34038.8846751511</v>
      </c>
      <c r="J503" s="24" t="n">
        <f aca="true">RAND()</f>
        <v>0.6583493772383</v>
      </c>
      <c r="K503" s="25" t="n">
        <f aca="false">IF(J503&lt;=(Datos!$D$19-Datos!$C$19)/(Datos!$E$19-Datos!$C$19),Datos!$C$19+SQRT((Datos!$E$19-Datos!$C$19)*(Datos!$D$19-Datos!$C$19)*J503),Datos!$E$19-SQRT((Datos!$E$19-Datos!$C$19)*(Datos!$E$19-Datos!$D$19)*(1-J503)))</f>
        <v>39937.4245449083</v>
      </c>
      <c r="L503" s="24" t="n">
        <f aca="true">RAND()</f>
        <v>0.938767168459051</v>
      </c>
      <c r="M503" s="25" t="n">
        <f aca="false">IF(L503&lt;=(Datos!$D$19-Datos!$C$19)/(Datos!$E$19-Datos!$C$19),Datos!$C$19+SQRT((Datos!$E$19-Datos!$C$19)*(Datos!$D$19-Datos!$C$19)*L503),Datos!$E$19-SQRT((Datos!$E$19-Datos!$C$19)*(Datos!$E$19-Datos!$D$19)*(1-L503)))</f>
        <v>42856.9968815769</v>
      </c>
      <c r="N503" s="24" t="n">
        <f aca="true">RAND()</f>
        <v>0.359033192096708</v>
      </c>
      <c r="O503" s="25" t="n">
        <f aca="false">IF(N503&lt;=(Datos!$D$19-Datos!$C$19)/(Datos!$E$19-Datos!$C$19),Datos!$C$19+SQRT((Datos!$E$19-Datos!$C$19)*(Datos!$D$19-Datos!$C$19)*N503),Datos!$E$19-SQRT((Datos!$E$19-Datos!$C$19)*(Datos!$E$19-Datos!$D$19)*(1-N503)))</f>
        <v>37338.5951526506</v>
      </c>
      <c r="P503" s="24" t="n">
        <f aca="true">RAND()</f>
        <v>0.061037631601256</v>
      </c>
      <c r="Q503" s="26" t="n">
        <f aca="false">IF(P503&lt;=(Datos!$D$23-Datos!$C$23)/(Datos!$E$23-Datos!$C$23),Datos!$C$23+SQRT((Datos!$E$23-Datos!$C$23)*(Datos!$D$23-Datos!$C$23)*P503),Datos!$E$23-SQRT((Datos!$E$23-Datos!$C$23)*(Datos!$E$23-Datos!$D$23)*(1-P503)))</f>
        <v>0.130481781188436</v>
      </c>
      <c r="R503" s="24" t="n">
        <f aca="true">RAND()</f>
        <v>0.0822736594801442</v>
      </c>
      <c r="S503" s="26" t="n">
        <f aca="false">IF(R503&lt;=(Datos!$D$24-Datos!$C$24)/(Datos!$E$24-Datos!$C$24),Datos!$C$24+SQRT((Datos!$E$24-Datos!$C$24)*(Datos!$D$24-Datos!$C$24)*R503),Datos!$E$24-SQRT((Datos!$E$24-Datos!$C$24)*(Datos!$E$24-Datos!$D$24)*(1-R503)))</f>
        <v>0.132169329770544</v>
      </c>
      <c r="T503" s="24" t="n">
        <f aca="true">RAND()</f>
        <v>0.473589587633111</v>
      </c>
      <c r="U503" s="26" t="n">
        <f aca="false">IF(T503&lt;=(Datos!$D$25-Datos!$C$25)/(Datos!$E$25-Datos!$C$25),Datos!$C$25+SQRT((Datos!$E$25-Datos!$C$25)*(Datos!$D$25-Datos!$C$25)*T503),Datos!$E$25-SQRT((Datos!$E$25-Datos!$C$25)*(Datos!$E$25-Datos!$D$25)*(1-T503)))</f>
        <v>0.18160795453968</v>
      </c>
      <c r="V503" s="24" t="n">
        <f aca="true">RAND()</f>
        <v>0.591547252851316</v>
      </c>
      <c r="W503" s="26" t="n">
        <f aca="false">IF(V503&lt;=(Datos!$D$26-Datos!$C$26)/(Datos!$E$26-Datos!$C$26),Datos!$C$26+SQRT((Datos!$E$26-Datos!$C$26)*(Datos!$D$26-Datos!$C$26)*V503),Datos!$E$26-SQRT((Datos!$E$26-Datos!$C$26)*(Datos!$E$26-Datos!$D$26)*(1-V503)))</f>
        <v>0.212190151877845</v>
      </c>
      <c r="X503" s="24" t="n">
        <f aca="true">RAND()</f>
        <v>0.978410718415626</v>
      </c>
      <c r="Y503" s="26" t="n">
        <f aca="false">IF(X503&lt;=(Datos!$D$27-Datos!$C$27)/(Datos!$E$27-Datos!$C$27),Datos!$C$27+SQRT((Datos!$E$27-Datos!$C$27)*(Datos!$D$27-Datos!$C$27)*X503),Datos!$E$27-SQRT((Datos!$E$27-Datos!$C$27)*(Datos!$E$27-Datos!$D$27)*(1-X503)))</f>
        <v>0.269202679936409</v>
      </c>
      <c r="Z503" s="24" t="n">
        <f aca="false">(1+Q503)</f>
        <v>1.13048178118844</v>
      </c>
      <c r="AA503" s="24" t="n">
        <f aca="false">Z503*(1+S503)</f>
        <v>1.27989680052592</v>
      </c>
      <c r="AB503" s="24" t="n">
        <f aca="false">AA503*(1+U503)</f>
        <v>1.51233624049132</v>
      </c>
      <c r="AC503" s="24" t="n">
        <f aca="false">AB503*(1+W503)</f>
        <v>1.83323909705154</v>
      </c>
      <c r="AD503" s="24" t="n">
        <f aca="false">AC503*(1+Y503)</f>
        <v>2.32675197494202</v>
      </c>
      <c r="AE503" s="23" t="n">
        <f aca="false">E503*Q503</f>
        <v>4524.43741093482</v>
      </c>
      <c r="AF503" s="23" t="n">
        <f aca="false">AE503*(1+S503)</f>
        <v>5122.42927112686</v>
      </c>
      <c r="AG503" s="23" t="n">
        <f aca="false">AF503*(1+U503)</f>
        <v>6052.70317333039</v>
      </c>
      <c r="AH503" s="23" t="n">
        <f aca="false">AG503*(1+W503)</f>
        <v>7337.02717895088</v>
      </c>
      <c r="AI503" s="23" t="n">
        <f aca="false">AH503*(1+Y503)</f>
        <v>9312.17455829073</v>
      </c>
      <c r="AJ503" s="25" t="n">
        <f aca="false">G503*Z503</f>
        <v>46047.9916228567</v>
      </c>
      <c r="AK503" s="25" t="n">
        <f aca="false">I503*AA503</f>
        <v>43566.2595891968</v>
      </c>
      <c r="AL503" s="25" t="n">
        <f aca="false">K503*AB503</f>
        <v>60398.8144911522</v>
      </c>
      <c r="AM503" s="25" t="n">
        <f aca="false">M503*AC503</f>
        <v>78567.1222655227</v>
      </c>
      <c r="AN503" s="25" t="n">
        <f aca="false">O503*AD503</f>
        <v>86877.6500129901</v>
      </c>
      <c r="AO503" s="25" t="n">
        <f aca="false">C503/Datos!$D$8</f>
        <v>19180.8962723911</v>
      </c>
      <c r="AP503" s="25" t="n">
        <f aca="false">AJ503-AO503</f>
        <v>26867.0953504656</v>
      </c>
      <c r="AQ503" s="25" t="n">
        <f aca="false">AK503-AO503</f>
        <v>24385.3633168057</v>
      </c>
      <c r="AR503" s="25" t="n">
        <f aca="false">AL503-AO503</f>
        <v>41217.9182187611</v>
      </c>
      <c r="AS503" s="25" t="n">
        <f aca="false">AM503-AO503</f>
        <v>59386.2259931316</v>
      </c>
      <c r="AT503" s="25" t="n">
        <f aca="false">AN503-AO503</f>
        <v>67696.753740599</v>
      </c>
      <c r="AU503" s="25" t="n">
        <f aca="false">AP503*Datos!$D$6</f>
        <v>13433.5476752328</v>
      </c>
      <c r="AV503" s="25" t="n">
        <f aca="false">AQ503*Datos!$D$6</f>
        <v>12192.6816584029</v>
      </c>
      <c r="AW503" s="25" t="n">
        <f aca="false">AR503*Datos!$D$6</f>
        <v>20608.9591093805</v>
      </c>
      <c r="AX503" s="25" t="n">
        <f aca="false">AS503*Datos!$D$6</f>
        <v>29693.1129965658</v>
      </c>
      <c r="AY503" s="25" t="n">
        <f aca="false">AT503*Datos!$D$6</f>
        <v>33848.3768702995</v>
      </c>
      <c r="AZ503" s="25" t="n">
        <f aca="false">AJ503-AU503-AE503</f>
        <v>28090.0065366891</v>
      </c>
      <c r="BA503" s="25" t="n">
        <f aca="false">AK503-AV503-AF503</f>
        <v>26251.1486596671</v>
      </c>
      <c r="BB503" s="25" t="n">
        <f aca="false">AL503-AW503-AG503</f>
        <v>33737.1522084413</v>
      </c>
      <c r="BC503" s="25" t="n">
        <f aca="false">AM503-AX503-AH503</f>
        <v>41536.982090006</v>
      </c>
      <c r="BD503" s="25" t="n">
        <f aca="false">AN503-AY503-AI503</f>
        <v>43717.0985843999</v>
      </c>
      <c r="BE503" s="25" t="n">
        <f aca="false">AZ503/Z503</f>
        <v>24847.8188716664</v>
      </c>
      <c r="BF503" s="25" t="n">
        <f aca="false">BA503/AA503</f>
        <v>20510.3635299973</v>
      </c>
      <c r="BG503" s="25" t="n">
        <f aca="false">BB503/AB503</f>
        <v>22307.9704798193</v>
      </c>
      <c r="BH503" s="25" t="n">
        <f aca="false">BC503/AC503</f>
        <v>22657.7003276939</v>
      </c>
      <c r="BI503" s="25" t="n">
        <f aca="false">BD503/AD503</f>
        <v>18788.895015546</v>
      </c>
      <c r="BJ503" s="25" t="n">
        <f aca="false">E503*AD503</f>
        <v>80679.7974821567</v>
      </c>
      <c r="BK503" s="25" t="n">
        <f aca="false">0.2*C503*AD503</f>
        <v>44629.188282944</v>
      </c>
      <c r="BL503" s="25" t="n">
        <f aca="false">BJ503+BK503</f>
        <v>125308.985765101</v>
      </c>
      <c r="BM503" s="25" t="n">
        <f aca="false">BK503*Datos!$D$6</f>
        <v>22314.594141472</v>
      </c>
      <c r="BN503" s="25" t="n">
        <f aca="false">BL503-BM503</f>
        <v>102994.391623629</v>
      </c>
      <c r="BO503" s="25" t="n">
        <f aca="false">BN503/AD503</f>
        <v>44265.3074899379</v>
      </c>
      <c r="BP503" s="25" t="n">
        <f aca="false">-(C503+E503)</f>
        <v>-130579.340715698</v>
      </c>
      <c r="BQ503" s="25" t="n">
        <f aca="false">BE503</f>
        <v>24847.8188716664</v>
      </c>
      <c r="BR503" s="25" t="n">
        <f aca="false">BF503</f>
        <v>20510.3635299973</v>
      </c>
      <c r="BS503" s="25" t="n">
        <f aca="false">BG503</f>
        <v>22307.9704798193</v>
      </c>
      <c r="BT503" s="25" t="n">
        <f aca="false">BH503</f>
        <v>22657.7003276939</v>
      </c>
      <c r="BU503" s="25" t="n">
        <f aca="false">BI503+BO503</f>
        <v>63054.2025054839</v>
      </c>
      <c r="BV503" s="27" t="n">
        <f aca="false">IFERROR(IRR(BP503:BU503,0.1),NA())*100</f>
        <v>4.76391370578225</v>
      </c>
    </row>
    <row r="504" customFormat="false" ht="15" hidden="false" customHeight="true" outlineLevel="0" collapsed="false">
      <c r="A504" s="23" t="n">
        <v>503</v>
      </c>
      <c r="B504" s="24" t="n">
        <f aca="true">RAND()</f>
        <v>0.774638102132759</v>
      </c>
      <c r="C504" s="25" t="n">
        <f aca="false">IF(B504&lt;=(Datos!$D$14-Datos!$C$14)/(Datos!$E$14-Datos!$C$14),Datos!$C$14+SQRT((Datos!$E$14-Datos!$C$14)*(Datos!$D$14-Datos!$C$14)*B504),Datos!$E$14-SQRT((Datos!$E$14-Datos!$C$14)*(Datos!$E$14-Datos!$D$14)*(1-B504)))</f>
        <v>83555.1139426055</v>
      </c>
      <c r="D504" s="24" t="n">
        <f aca="true">RAND()</f>
        <v>0.459326036557339</v>
      </c>
      <c r="E504" s="25" t="n">
        <f aca="false">IF(D504&lt;=(Datos!$D$15-Datos!$C$15)/(Datos!$E$15-Datos!$C$15),Datos!$C$15+SQRT((Datos!$E$15-Datos!$C$15)*(Datos!$D$15-Datos!$C$15)*D504),Datos!$E$15-SQRT((Datos!$E$15-Datos!$C$15)*(Datos!$E$15-Datos!$D$15)*(1-D504)))</f>
        <v>30994.385389303</v>
      </c>
      <c r="F504" s="24" t="n">
        <f aca="true">RAND()</f>
        <v>0.685859575200532</v>
      </c>
      <c r="G504" s="25" t="n">
        <f aca="false">IF(F504&lt;=(Datos!$D$19-Datos!$C$19)/(Datos!$E$19-Datos!$C$19),Datos!$C$19+SQRT((Datos!$E$19-Datos!$C$19)*(Datos!$D$19-Datos!$C$19)*F504),Datos!$E$19-SQRT((Datos!$E$19-Datos!$C$19)*(Datos!$E$19-Datos!$D$19)*(1-F504)))</f>
        <v>40146.0807732349</v>
      </c>
      <c r="H504" s="24" t="n">
        <f aca="true">RAND()</f>
        <v>0.758575250226258</v>
      </c>
      <c r="I504" s="25" t="n">
        <f aca="false">IF(H504&lt;=(Datos!$D$19-Datos!$C$19)/(Datos!$E$19-Datos!$C$19),Datos!$C$19+SQRT((Datos!$E$19-Datos!$C$19)*(Datos!$D$19-Datos!$C$19)*H504),Datos!$E$19-SQRT((Datos!$E$19-Datos!$C$19)*(Datos!$E$19-Datos!$D$19)*(1-H504)))</f>
        <v>40744.7848194209</v>
      </c>
      <c r="J504" s="24" t="n">
        <f aca="true">RAND()</f>
        <v>0.206869294696201</v>
      </c>
      <c r="K504" s="25" t="n">
        <f aca="false">IF(J504&lt;=(Datos!$D$19-Datos!$C$19)/(Datos!$E$19-Datos!$C$19),Datos!$C$19+SQRT((Datos!$E$19-Datos!$C$19)*(Datos!$D$19-Datos!$C$19)*J504),Datos!$E$19-SQRT((Datos!$E$19-Datos!$C$19)*(Datos!$E$19-Datos!$D$19)*(1-J504)))</f>
        <v>35570.4931742558</v>
      </c>
      <c r="L504" s="24" t="n">
        <f aca="true">RAND()</f>
        <v>0.21803495564871</v>
      </c>
      <c r="M504" s="25" t="n">
        <f aca="false">IF(L504&lt;=(Datos!$D$19-Datos!$C$19)/(Datos!$E$19-Datos!$C$19),Datos!$C$19+SQRT((Datos!$E$19-Datos!$C$19)*(Datos!$D$19-Datos!$C$19)*L504),Datos!$E$19-SQRT((Datos!$E$19-Datos!$C$19)*(Datos!$E$19-Datos!$D$19)*(1-L504)))</f>
        <v>35718.8498273085</v>
      </c>
      <c r="N504" s="24" t="n">
        <f aca="true">RAND()</f>
        <v>0.448652385466541</v>
      </c>
      <c r="O504" s="25" t="n">
        <f aca="false">IF(N504&lt;=(Datos!$D$19-Datos!$C$19)/(Datos!$E$19-Datos!$C$19),Datos!$C$19+SQRT((Datos!$E$19-Datos!$C$19)*(Datos!$D$19-Datos!$C$19)*N504),Datos!$E$19-SQRT((Datos!$E$19-Datos!$C$19)*(Datos!$E$19-Datos!$D$19)*(1-N504)))</f>
        <v>38203.5271572648</v>
      </c>
      <c r="P504" s="24" t="n">
        <f aca="true">RAND()</f>
        <v>0.0492820717383133</v>
      </c>
      <c r="Q504" s="26" t="n">
        <f aca="false">IF(P504&lt;=(Datos!$D$23-Datos!$C$23)/(Datos!$E$23-Datos!$C$23),Datos!$C$23+SQRT((Datos!$E$23-Datos!$C$23)*(Datos!$D$23-Datos!$C$23)*P504),Datos!$E$23-SQRT((Datos!$E$23-Datos!$C$23)*(Datos!$E$23-Datos!$D$23)*(1-P504)))</f>
        <v>0.129418478068614</v>
      </c>
      <c r="R504" s="24" t="n">
        <f aca="true">RAND()</f>
        <v>0.169973965722323</v>
      </c>
      <c r="S504" s="26" t="n">
        <f aca="false">IF(R504&lt;=(Datos!$D$24-Datos!$C$24)/(Datos!$E$24-Datos!$C$24),Datos!$C$24+SQRT((Datos!$E$24-Datos!$C$24)*(Datos!$D$24-Datos!$C$24)*R504),Datos!$E$24-SQRT((Datos!$E$24-Datos!$C$24)*(Datos!$E$24-Datos!$D$24)*(1-R504)))</f>
        <v>0.137491516180714</v>
      </c>
      <c r="T504" s="24" t="n">
        <f aca="true">RAND()</f>
        <v>0.477292087995916</v>
      </c>
      <c r="U504" s="26" t="n">
        <f aca="false">IF(T504&lt;=(Datos!$D$25-Datos!$C$25)/(Datos!$E$25-Datos!$C$25),Datos!$C$25+SQRT((Datos!$E$25-Datos!$C$25)*(Datos!$D$25-Datos!$C$25)*T504),Datos!$E$25-SQRT((Datos!$E$25-Datos!$C$25)*(Datos!$E$25-Datos!$D$25)*(1-T504)))</f>
        <v>0.181743207745402</v>
      </c>
      <c r="V504" s="24" t="n">
        <f aca="true">RAND()</f>
        <v>0.846878617544561</v>
      </c>
      <c r="W504" s="26" t="n">
        <f aca="false">IF(V504&lt;=(Datos!$D$26-Datos!$C$26)/(Datos!$E$26-Datos!$C$26),Datos!$C$26+SQRT((Datos!$E$26-Datos!$C$26)*(Datos!$D$26-Datos!$C$26)*V504),Datos!$E$26-SQRT((Datos!$E$26-Datos!$C$26)*(Datos!$E$26-Datos!$D$26)*(1-V504)))</f>
        <v>0.226849949490465</v>
      </c>
      <c r="X504" s="24" t="n">
        <f aca="true">RAND()</f>
        <v>0.853760301510382</v>
      </c>
      <c r="Y504" s="26" t="n">
        <f aca="false">IF(X504&lt;=(Datos!$D$27-Datos!$C$27)/(Datos!$E$27-Datos!$C$27),Datos!$C$27+SQRT((Datos!$E$27-Datos!$C$27)*(Datos!$D$27-Datos!$C$27)*X504),Datos!$E$27-SQRT((Datos!$E$27-Datos!$C$27)*(Datos!$E$27-Datos!$D$27)*(1-X504)))</f>
        <v>0.25189849876174</v>
      </c>
      <c r="Z504" s="24" t="n">
        <f aca="false">(1+Q504)</f>
        <v>1.12941847806861</v>
      </c>
      <c r="AA504" s="24" t="n">
        <f aca="false">Z504*(1+S504)</f>
        <v>1.28470393702078</v>
      </c>
      <c r="AB504" s="24" t="n">
        <f aca="false">AA504*(1+U504)</f>
        <v>1.51819015153809</v>
      </c>
      <c r="AC504" s="24" t="n">
        <f aca="false">AB504*(1+W504)</f>
        <v>1.86259151073142</v>
      </c>
      <c r="AD504" s="24" t="n">
        <f aca="false">AC504*(1+Y504)</f>
        <v>2.33177551609103</v>
      </c>
      <c r="AE504" s="23" t="n">
        <f aca="false">E504*Q504</f>
        <v>4011.24618575568</v>
      </c>
      <c r="AF504" s="23" t="n">
        <f aca="false">AE504*(1+S504)</f>
        <v>4562.75850560934</v>
      </c>
      <c r="AG504" s="23" t="n">
        <f aca="false">AF504*(1+U504)</f>
        <v>5392.0088725864</v>
      </c>
      <c r="AH504" s="23" t="n">
        <f aca="false">AG504*(1+W504)</f>
        <v>6615.18581298476</v>
      </c>
      <c r="AI504" s="23" t="n">
        <f aca="false">AH504*(1+Y504)</f>
        <v>8281.54118830558</v>
      </c>
      <c r="AJ504" s="25" t="n">
        <f aca="false">G504*Z504</f>
        <v>45341.7254473266</v>
      </c>
      <c r="AK504" s="25" t="n">
        <f aca="false">I504*AA504</f>
        <v>52344.9854705747</v>
      </c>
      <c r="AL504" s="25" t="n">
        <f aca="false">K504*AB504</f>
        <v>54002.7724225079</v>
      </c>
      <c r="AM504" s="25" t="n">
        <f aca="false">M504*AC504</f>
        <v>66529.6264614354</v>
      </c>
      <c r="AN504" s="25" t="n">
        <f aca="false">O504*AD504</f>
        <v>89082.0492536288</v>
      </c>
      <c r="AO504" s="25" t="n">
        <f aca="false">C504/Datos!$D$8</f>
        <v>16711.0227885211</v>
      </c>
      <c r="AP504" s="25" t="n">
        <f aca="false">AJ504-AO504</f>
        <v>28630.7026588055</v>
      </c>
      <c r="AQ504" s="25" t="n">
        <f aca="false">AK504-AO504</f>
        <v>35633.9626820536</v>
      </c>
      <c r="AR504" s="25" t="n">
        <f aca="false">AL504-AO504</f>
        <v>37291.7496339868</v>
      </c>
      <c r="AS504" s="25" t="n">
        <f aca="false">AM504-AO504</f>
        <v>49818.6036729143</v>
      </c>
      <c r="AT504" s="25" t="n">
        <f aca="false">AN504-AO504</f>
        <v>72371.0264651077</v>
      </c>
      <c r="AU504" s="25" t="n">
        <f aca="false">AP504*Datos!$D$6</f>
        <v>14315.3513294028</v>
      </c>
      <c r="AV504" s="25" t="n">
        <f aca="false">AQ504*Datos!$D$6</f>
        <v>17816.9813410268</v>
      </c>
      <c r="AW504" s="25" t="n">
        <f aca="false">AR504*Datos!$D$6</f>
        <v>18645.8748169934</v>
      </c>
      <c r="AX504" s="25" t="n">
        <f aca="false">AS504*Datos!$D$6</f>
        <v>24909.3018364571</v>
      </c>
      <c r="AY504" s="25" t="n">
        <f aca="false">AT504*Datos!$D$6</f>
        <v>36185.5132325538</v>
      </c>
      <c r="AZ504" s="25" t="n">
        <f aca="false">AJ504-AU504-AE504</f>
        <v>27015.1279321682</v>
      </c>
      <c r="BA504" s="25" t="n">
        <f aca="false">AK504-AV504-AF504</f>
        <v>29965.2456239385</v>
      </c>
      <c r="BB504" s="25" t="n">
        <f aca="false">AL504-AW504-AG504</f>
        <v>29964.8887329281</v>
      </c>
      <c r="BC504" s="25" t="n">
        <f aca="false">AM504-AX504-AH504</f>
        <v>35005.1388119935</v>
      </c>
      <c r="BD504" s="25" t="n">
        <f aca="false">AN504-AY504-AI504</f>
        <v>44614.9948327694</v>
      </c>
      <c r="BE504" s="25" t="n">
        <f aca="false">AZ504/Z504</f>
        <v>23919.5023428038</v>
      </c>
      <c r="BF504" s="25" t="n">
        <f aca="false">BA504/AA504</f>
        <v>23324.63127141</v>
      </c>
      <c r="BG504" s="25" t="n">
        <f aca="false">BB504/AB504</f>
        <v>19737.2435215513</v>
      </c>
      <c r="BH504" s="25" t="n">
        <f aca="false">BC504/AC504</f>
        <v>18793.7820022852</v>
      </c>
      <c r="BI504" s="25" t="n">
        <f aca="false">BD504/AD504</f>
        <v>19133.4862746829</v>
      </c>
      <c r="BJ504" s="25" t="n">
        <f aca="false">E504*AD504</f>
        <v>72271.9489870663</v>
      </c>
      <c r="BK504" s="25" t="n">
        <f aca="false">0.2*C504*AD504</f>
        <v>38966.3537871127</v>
      </c>
      <c r="BL504" s="25" t="n">
        <f aca="false">BJ504+BK504</f>
        <v>111238.302774179</v>
      </c>
      <c r="BM504" s="25" t="n">
        <f aca="false">BK504*Datos!$D$6</f>
        <v>19483.1768935564</v>
      </c>
      <c r="BN504" s="25" t="n">
        <f aca="false">BL504-BM504</f>
        <v>91755.1258806226</v>
      </c>
      <c r="BO504" s="25" t="n">
        <f aca="false">BN504/AD504</f>
        <v>39349.8967835636</v>
      </c>
      <c r="BP504" s="25" t="n">
        <f aca="false">-(C504+E504)</f>
        <v>-114549.499331908</v>
      </c>
      <c r="BQ504" s="25" t="n">
        <f aca="false">BE504</f>
        <v>23919.5023428038</v>
      </c>
      <c r="BR504" s="25" t="n">
        <f aca="false">BF504</f>
        <v>23324.63127141</v>
      </c>
      <c r="BS504" s="25" t="n">
        <f aca="false">BG504</f>
        <v>19737.2435215513</v>
      </c>
      <c r="BT504" s="25" t="n">
        <f aca="false">BH504</f>
        <v>18793.7820022852</v>
      </c>
      <c r="BU504" s="25" t="n">
        <f aca="false">BI504+BO504</f>
        <v>58483.3830582465</v>
      </c>
      <c r="BV504" s="27" t="n">
        <f aca="false">IFERROR(IRR(BP504:BU504,0.1),NA())*100</f>
        <v>7.09232103594204</v>
      </c>
    </row>
    <row r="505" customFormat="false" ht="15" hidden="false" customHeight="true" outlineLevel="0" collapsed="false">
      <c r="A505" s="23" t="n">
        <v>504</v>
      </c>
      <c r="B505" s="24" t="n">
        <f aca="true">RAND()</f>
        <v>0.90734538200546</v>
      </c>
      <c r="C505" s="25" t="n">
        <f aca="false">IF(B505&lt;=(Datos!$D$14-Datos!$C$14)/(Datos!$E$14-Datos!$C$14),Datos!$C$14+SQRT((Datos!$E$14-Datos!$C$14)*(Datos!$D$14-Datos!$C$14)*B505),Datos!$E$14-SQRT((Datos!$E$14-Datos!$C$14)*(Datos!$E$14-Datos!$D$14)*(1-B505)))</f>
        <v>89455.5445093903</v>
      </c>
      <c r="D505" s="24" t="n">
        <f aca="true">RAND()</f>
        <v>0.108474427680111</v>
      </c>
      <c r="E505" s="25" t="n">
        <f aca="false">IF(D505&lt;=(Datos!$D$15-Datos!$C$15)/(Datos!$E$15-Datos!$C$15),Datos!$C$15+SQRT((Datos!$E$15-Datos!$C$15)*(Datos!$D$15-Datos!$C$15)*D505),Datos!$E$15-SQRT((Datos!$E$15-Datos!$C$15)*(Datos!$E$15-Datos!$D$15)*(1-D505)))</f>
        <v>27852.2941776767</v>
      </c>
      <c r="F505" s="24" t="n">
        <f aca="true">RAND()</f>
        <v>0.869631237561789</v>
      </c>
      <c r="G505" s="25" t="n">
        <f aca="false">IF(F505&lt;=(Datos!$D$19-Datos!$C$19)/(Datos!$E$19-Datos!$C$19),Datos!$C$19+SQRT((Datos!$E$19-Datos!$C$19)*(Datos!$D$19-Datos!$C$19)*F505),Datos!$E$19-SQRT((Datos!$E$19-Datos!$C$19)*(Datos!$E$19-Datos!$D$19)*(1-F505)))</f>
        <v>41873.0754433684</v>
      </c>
      <c r="H505" s="24" t="n">
        <f aca="true">RAND()</f>
        <v>0.310322842639207</v>
      </c>
      <c r="I505" s="25" t="n">
        <f aca="false">IF(H505&lt;=(Datos!$D$19-Datos!$C$19)/(Datos!$E$19-Datos!$C$19),Datos!$C$19+SQRT((Datos!$E$19-Datos!$C$19)*(Datos!$D$19-Datos!$C$19)*H505),Datos!$E$19-SQRT((Datos!$E$19-Datos!$C$19)*(Datos!$E$19-Datos!$D$19)*(1-H505)))</f>
        <v>36822.640720123</v>
      </c>
      <c r="J505" s="24" t="n">
        <f aca="true">RAND()</f>
        <v>0.873777041008463</v>
      </c>
      <c r="K505" s="25" t="n">
        <f aca="false">IF(J505&lt;=(Datos!$D$19-Datos!$C$19)/(Datos!$E$19-Datos!$C$19),Datos!$C$19+SQRT((Datos!$E$19-Datos!$C$19)*(Datos!$D$19-Datos!$C$19)*J505),Datos!$E$19-SQRT((Datos!$E$19-Datos!$C$19)*(Datos!$E$19-Datos!$D$19)*(1-J505)))</f>
        <v>41923.1961511391</v>
      </c>
      <c r="L505" s="24" t="n">
        <f aca="true">RAND()</f>
        <v>0.748585459946553</v>
      </c>
      <c r="M505" s="25" t="n">
        <f aca="false">IF(L505&lt;=(Datos!$D$19-Datos!$C$19)/(Datos!$E$19-Datos!$C$19),Datos!$C$19+SQRT((Datos!$E$19-Datos!$C$19)*(Datos!$D$19-Datos!$C$19)*L505),Datos!$E$19-SQRT((Datos!$E$19-Datos!$C$19)*(Datos!$E$19-Datos!$D$19)*(1-L505)))</f>
        <v>40657.6399845236</v>
      </c>
      <c r="N505" s="24" t="n">
        <f aca="true">RAND()</f>
        <v>0.197946280380772</v>
      </c>
      <c r="O505" s="25" t="n">
        <f aca="false">IF(N505&lt;=(Datos!$D$19-Datos!$C$19)/(Datos!$E$19-Datos!$C$19),Datos!$C$19+SQRT((Datos!$E$19-Datos!$C$19)*(Datos!$D$19-Datos!$C$19)*N505),Datos!$E$19-SQRT((Datos!$E$19-Datos!$C$19)*(Datos!$E$19-Datos!$D$19)*(1-N505)))</f>
        <v>35449.0312952961</v>
      </c>
      <c r="P505" s="24" t="n">
        <f aca="true">RAND()</f>
        <v>0.546443526616345</v>
      </c>
      <c r="Q505" s="26" t="n">
        <f aca="false">IF(P505&lt;=(Datos!$D$23-Datos!$C$23)/(Datos!$E$23-Datos!$C$23),Datos!$C$23+SQRT((Datos!$E$23-Datos!$C$23)*(Datos!$D$23-Datos!$C$23)*P505),Datos!$E$23-SQRT((Datos!$E$23-Datos!$C$23)*(Datos!$E$23-Datos!$D$23)*(1-P505)))</f>
        <v>0.151427256832943</v>
      </c>
      <c r="R505" s="24" t="n">
        <f aca="true">RAND()</f>
        <v>0.136557908588368</v>
      </c>
      <c r="S505" s="26" t="n">
        <f aca="false">IF(R505&lt;=(Datos!$D$24-Datos!$C$24)/(Datos!$E$24-Datos!$C$24),Datos!$C$24+SQRT((Datos!$E$24-Datos!$C$24)*(Datos!$D$24-Datos!$C$24)*R505),Datos!$E$24-SQRT((Datos!$E$24-Datos!$C$24)*(Datos!$E$24-Datos!$D$24)*(1-R505)))</f>
        <v>0.135678145153655</v>
      </c>
      <c r="T505" s="24" t="n">
        <f aca="true">RAND()</f>
        <v>0.125531615688056</v>
      </c>
      <c r="U505" s="26" t="n">
        <f aca="false">IF(T505&lt;=(Datos!$D$25-Datos!$C$25)/(Datos!$E$25-Datos!$C$25),Datos!$C$25+SQRT((Datos!$E$25-Datos!$C$25)*(Datos!$D$25-Datos!$C$25)*T505),Datos!$E$25-SQRT((Datos!$E$25-Datos!$C$25)*(Datos!$E$25-Datos!$D$25)*(1-T505)))</f>
        <v>0.166236267826841</v>
      </c>
      <c r="V505" s="24" t="n">
        <f aca="true">RAND()</f>
        <v>0.18728148039096</v>
      </c>
      <c r="W505" s="26" t="n">
        <f aca="false">IF(V505&lt;=(Datos!$D$26-Datos!$C$26)/(Datos!$E$26-Datos!$C$26),Datos!$C$26+SQRT((Datos!$E$26-Datos!$C$26)*(Datos!$D$26-Datos!$C$26)*V505),Datos!$E$26-SQRT((Datos!$E$26-Datos!$C$26)*(Datos!$E$26-Datos!$D$26)*(1-V505)))</f>
        <v>0.196192407867496</v>
      </c>
      <c r="X505" s="24" t="n">
        <f aca="true">RAND()</f>
        <v>0.961326979049136</v>
      </c>
      <c r="Y505" s="26" t="n">
        <f aca="false">IF(X505&lt;=(Datos!$D$27-Datos!$C$27)/(Datos!$E$27-Datos!$C$27),Datos!$C$27+SQRT((Datos!$E$27-Datos!$C$27)*(Datos!$D$27-Datos!$C$27)*X505),Datos!$E$27-SQRT((Datos!$E$27-Datos!$C$27)*(Datos!$E$27-Datos!$D$27)*(1-X505)))</f>
        <v>0.265548899241419</v>
      </c>
      <c r="Z505" s="24" t="n">
        <f aca="false">(1+Q505)</f>
        <v>1.15142725683294</v>
      </c>
      <c r="AA505" s="24" t="n">
        <f aca="false">Z505*(1+S505)</f>
        <v>1.3076507713194</v>
      </c>
      <c r="AB505" s="24" t="n">
        <f aca="false">AA505*(1+U505)</f>
        <v>1.52502975516442</v>
      </c>
      <c r="AC505" s="24" t="n">
        <f aca="false">AB505*(1+W505)</f>
        <v>1.82422901489971</v>
      </c>
      <c r="AD505" s="24" t="n">
        <f aca="false">AC505*(1+Y505)</f>
        <v>2.30865102177059</v>
      </c>
      <c r="AE505" s="23" t="n">
        <f aca="false">E505*Q505</f>
        <v>4217.59650382974</v>
      </c>
      <c r="AF505" s="23" t="n">
        <f aca="false">AE505*(1+S505)</f>
        <v>4789.8321744759</v>
      </c>
      <c r="AG505" s="23" t="n">
        <f aca="false">AF505*(1+U505)</f>
        <v>5586.0759986777</v>
      </c>
      <c r="AH505" s="23" t="n">
        <f aca="false">AG505*(1+W505)</f>
        <v>6682.0216993891</v>
      </c>
      <c r="AI505" s="23" t="n">
        <f aca="false">AH505*(1+Y505)</f>
        <v>8456.42520636915</v>
      </c>
      <c r="AJ505" s="25" t="n">
        <f aca="false">G505*Z505</f>
        <v>48213.8003929165</v>
      </c>
      <c r="AK505" s="25" t="n">
        <f aca="false">I505*AA505</f>
        <v>48151.154539686</v>
      </c>
      <c r="AL505" s="25" t="n">
        <f aca="false">K505*AB505</f>
        <v>63934.1215620818</v>
      </c>
      <c r="AM505" s="25" t="n">
        <f aca="false">M505*AC505</f>
        <v>74168.8465371145</v>
      </c>
      <c r="AN505" s="25" t="n">
        <f aca="false">O505*AD505</f>
        <v>81839.4423206628</v>
      </c>
      <c r="AO505" s="25" t="n">
        <f aca="false">C505/Datos!$D$8</f>
        <v>17891.1089018781</v>
      </c>
      <c r="AP505" s="25" t="n">
        <f aca="false">AJ505-AO505</f>
        <v>30322.6914910385</v>
      </c>
      <c r="AQ505" s="25" t="n">
        <f aca="false">AK505-AO505</f>
        <v>30260.0456378079</v>
      </c>
      <c r="AR505" s="25" t="n">
        <f aca="false">AL505-AO505</f>
        <v>46043.0126602037</v>
      </c>
      <c r="AS505" s="25" t="n">
        <f aca="false">AM505-AO505</f>
        <v>56277.7376352364</v>
      </c>
      <c r="AT505" s="25" t="n">
        <f aca="false">AN505-AO505</f>
        <v>63948.3334187847</v>
      </c>
      <c r="AU505" s="25" t="n">
        <f aca="false">AP505*Datos!$D$6</f>
        <v>15161.3457455192</v>
      </c>
      <c r="AV505" s="25" t="n">
        <f aca="false">AQ505*Datos!$D$6</f>
        <v>15130.0228189039</v>
      </c>
      <c r="AW505" s="25" t="n">
        <f aca="false">AR505*Datos!$D$6</f>
        <v>23021.5063301019</v>
      </c>
      <c r="AX505" s="25" t="n">
        <f aca="false">AS505*Datos!$D$6</f>
        <v>28138.8688176182</v>
      </c>
      <c r="AY505" s="25" t="n">
        <f aca="false">AT505*Datos!$D$6</f>
        <v>31974.1667093923</v>
      </c>
      <c r="AZ505" s="25" t="n">
        <f aca="false">AJ505-AU505-AE505</f>
        <v>28834.8581435676</v>
      </c>
      <c r="BA505" s="25" t="n">
        <f aca="false">AK505-AV505-AF505</f>
        <v>28231.2995463061</v>
      </c>
      <c r="BB505" s="25" t="n">
        <f aca="false">AL505-AW505-AG505</f>
        <v>35326.5392333023</v>
      </c>
      <c r="BC505" s="25" t="n">
        <f aca="false">AM505-AX505-AH505</f>
        <v>39347.9560201072</v>
      </c>
      <c r="BD505" s="25" t="n">
        <f aca="false">AN505-AY505-AI505</f>
        <v>41408.8504049013</v>
      </c>
      <c r="BE505" s="25" t="n">
        <f aca="false">AZ505/Z505</f>
        <v>25042.7093613184</v>
      </c>
      <c r="BF505" s="25" t="n">
        <f aca="false">BA505/AA505</f>
        <v>21589.3265736548</v>
      </c>
      <c r="BG505" s="25" t="n">
        <f aca="false">BB505/AB505</f>
        <v>23164.4917836331</v>
      </c>
      <c r="BH505" s="25" t="n">
        <f aca="false">BC505/AC505</f>
        <v>21569.6361031021</v>
      </c>
      <c r="BI505" s="25" t="n">
        <f aca="false">BD505/AD505</f>
        <v>17936.3836346055</v>
      </c>
      <c r="BJ505" s="25" t="n">
        <f aca="false">E505*AD505</f>
        <v>64301.2274119482</v>
      </c>
      <c r="BK505" s="25" t="n">
        <f aca="false">0.2*C505*AD505</f>
        <v>41304.3268469296</v>
      </c>
      <c r="BL505" s="25" t="n">
        <f aca="false">BJ505+BK505</f>
        <v>105605.554258878</v>
      </c>
      <c r="BM505" s="25" t="n">
        <f aca="false">BK505*Datos!$D$6</f>
        <v>20652.1634234648</v>
      </c>
      <c r="BN505" s="25" t="n">
        <f aca="false">BL505-BM505</f>
        <v>84953.3908354131</v>
      </c>
      <c r="BO505" s="25" t="n">
        <f aca="false">BN505/AD505</f>
        <v>36797.8486286157</v>
      </c>
      <c r="BP505" s="25" t="n">
        <f aca="false">-(C505+E505)</f>
        <v>-117307.838687067</v>
      </c>
      <c r="BQ505" s="25" t="n">
        <f aca="false">BE505</f>
        <v>25042.7093613184</v>
      </c>
      <c r="BR505" s="25" t="n">
        <f aca="false">BF505</f>
        <v>21589.3265736548</v>
      </c>
      <c r="BS505" s="25" t="n">
        <f aca="false">BG505</f>
        <v>23164.4917836331</v>
      </c>
      <c r="BT505" s="25" t="n">
        <f aca="false">BH505</f>
        <v>21569.6361031021</v>
      </c>
      <c r="BU505" s="25" t="n">
        <f aca="false">BI505+BO505</f>
        <v>54734.2322632212</v>
      </c>
      <c r="BV505" s="27" t="n">
        <f aca="false">IFERROR(IRR(BP505:BU505,0.1),NA())*100</f>
        <v>6.8151440716346</v>
      </c>
    </row>
    <row r="506" customFormat="false" ht="15" hidden="false" customHeight="true" outlineLevel="0" collapsed="false">
      <c r="A506" s="23" t="n">
        <v>505</v>
      </c>
      <c r="B506" s="24" t="n">
        <f aca="true">RAND()</f>
        <v>0.865026932885585</v>
      </c>
      <c r="C506" s="25" t="n">
        <f aca="false">IF(B506&lt;=(Datos!$D$14-Datos!$C$14)/(Datos!$E$14-Datos!$C$14),Datos!$C$14+SQRT((Datos!$E$14-Datos!$C$14)*(Datos!$D$14-Datos!$C$14)*B506),Datos!$E$14-SQRT((Datos!$E$14-Datos!$C$14)*(Datos!$E$14-Datos!$D$14)*(1-B506)))</f>
        <v>87273.3476303743</v>
      </c>
      <c r="D506" s="24" t="n">
        <f aca="true">RAND()</f>
        <v>0.340972886140523</v>
      </c>
      <c r="E506" s="25" t="n">
        <f aca="false">IF(D506&lt;=(Datos!$D$15-Datos!$C$15)/(Datos!$E$15-Datos!$C$15),Datos!$C$15+SQRT((Datos!$E$15-Datos!$C$15)*(Datos!$D$15-Datos!$C$15)*D506),Datos!$E$15-SQRT((Datos!$E$15-Datos!$C$15)*(Datos!$E$15-Datos!$D$15)*(1-D506)))</f>
        <v>30057.4617386242</v>
      </c>
      <c r="F506" s="24" t="n">
        <f aca="true">RAND()</f>
        <v>0.579874080943203</v>
      </c>
      <c r="G506" s="25" t="n">
        <f aca="false">IF(F506&lt;=(Datos!$D$19-Datos!$C$19)/(Datos!$E$19-Datos!$C$19),Datos!$C$19+SQRT((Datos!$E$19-Datos!$C$19)*(Datos!$D$19-Datos!$C$19)*F506),Datos!$E$19-SQRT((Datos!$E$19-Datos!$C$19)*(Datos!$E$19-Datos!$D$19)*(1-F506)))</f>
        <v>39326.3665026354</v>
      </c>
      <c r="H506" s="24" t="n">
        <f aca="true">RAND()</f>
        <v>0.283608978320118</v>
      </c>
      <c r="I506" s="25" t="n">
        <f aca="false">IF(H506&lt;=(Datos!$D$19-Datos!$C$19)/(Datos!$E$19-Datos!$C$19),Datos!$C$19+SQRT((Datos!$E$19-Datos!$C$19)*(Datos!$D$19-Datos!$C$19)*H506),Datos!$E$19-SQRT((Datos!$E$19-Datos!$C$19)*(Datos!$E$19-Datos!$D$19)*(1-H506)))</f>
        <v>36522.3727851157</v>
      </c>
      <c r="J506" s="24" t="n">
        <f aca="true">RAND()</f>
        <v>0.814474005307517</v>
      </c>
      <c r="K506" s="25" t="n">
        <f aca="false">IF(J506&lt;=(Datos!$D$19-Datos!$C$19)/(Datos!$E$19-Datos!$C$19),Datos!$C$19+SQRT((Datos!$E$19-Datos!$C$19)*(Datos!$D$19-Datos!$C$19)*J506),Datos!$E$19-SQRT((Datos!$E$19-Datos!$C$19)*(Datos!$E$19-Datos!$D$19)*(1-J506)))</f>
        <v>41269.7922843445</v>
      </c>
      <c r="L506" s="24" t="n">
        <f aca="true">RAND()</f>
        <v>0.810802117224795</v>
      </c>
      <c r="M506" s="25" t="n">
        <f aca="false">IF(L506&lt;=(Datos!$D$19-Datos!$C$19)/(Datos!$E$19-Datos!$C$19),Datos!$C$19+SQRT((Datos!$E$19-Datos!$C$19)*(Datos!$D$19-Datos!$C$19)*L506),Datos!$E$19-SQRT((Datos!$E$19-Datos!$C$19)*(Datos!$E$19-Datos!$D$19)*(1-L506)))</f>
        <v>41233.0594366064</v>
      </c>
      <c r="N506" s="24" t="n">
        <f aca="true">RAND()</f>
        <v>0.645479608950292</v>
      </c>
      <c r="O506" s="25" t="n">
        <f aca="false">IF(N506&lt;=(Datos!$D$19-Datos!$C$19)/(Datos!$E$19-Datos!$C$19),Datos!$C$19+SQRT((Datos!$E$19-Datos!$C$19)*(Datos!$D$19-Datos!$C$19)*N506),Datos!$E$19-SQRT((Datos!$E$19-Datos!$C$19)*(Datos!$E$19-Datos!$D$19)*(1-N506)))</f>
        <v>39839.8140908527</v>
      </c>
      <c r="P506" s="24" t="n">
        <f aca="true">RAND()</f>
        <v>0.358117073926166</v>
      </c>
      <c r="Q506" s="26" t="n">
        <f aca="false">IF(P506&lt;=(Datos!$D$23-Datos!$C$23)/(Datos!$E$23-Datos!$C$23),Datos!$C$23+SQRT((Datos!$E$23-Datos!$C$23)*(Datos!$D$23-Datos!$C$23)*P506),Datos!$E$23-SQRT((Datos!$E$23-Datos!$C$23)*(Datos!$E$23-Datos!$D$23)*(1-P506)))</f>
        <v>0.145389185356508</v>
      </c>
      <c r="R506" s="24" t="n">
        <f aca="true">RAND()</f>
        <v>0.724134996050967</v>
      </c>
      <c r="S506" s="26" t="n">
        <f aca="false">IF(R506&lt;=(Datos!$D$24-Datos!$C$24)/(Datos!$E$24-Datos!$C$24),Datos!$C$24+SQRT((Datos!$E$24-Datos!$C$24)*(Datos!$D$24-Datos!$C$24)*R506),Datos!$E$24-SQRT((Datos!$E$24-Datos!$C$24)*(Datos!$E$24-Datos!$D$24)*(1-R506)))</f>
        <v>0.157716440878795</v>
      </c>
      <c r="T506" s="24" t="n">
        <f aca="true">RAND()</f>
        <v>0.817800688016956</v>
      </c>
      <c r="U506" s="26" t="n">
        <f aca="false">IF(T506&lt;=(Datos!$D$25-Datos!$C$25)/(Datos!$E$25-Datos!$C$25),Datos!$C$25+SQRT((Datos!$E$25-Datos!$C$25)*(Datos!$D$25-Datos!$C$25)*T506),Datos!$E$25-SQRT((Datos!$E$25-Datos!$C$25)*(Datos!$E$25-Datos!$D$25)*(1-T506)))</f>
        <v>0.197413320882597</v>
      </c>
      <c r="V506" s="24" t="n">
        <f aca="true">RAND()</f>
        <v>0.0529507622686772</v>
      </c>
      <c r="W506" s="26" t="n">
        <f aca="false">IF(V506&lt;=(Datos!$D$26-Datos!$C$26)/(Datos!$E$26-Datos!$C$26),Datos!$C$26+SQRT((Datos!$E$26-Datos!$C$26)*(Datos!$D$26-Datos!$C$26)*V506),Datos!$E$26-SQRT((Datos!$E$26-Datos!$C$26)*(Datos!$E$26-Datos!$D$26)*(1-V506)))</f>
        <v>0.188609940021635</v>
      </c>
      <c r="X506" s="24" t="n">
        <f aca="true">RAND()</f>
        <v>0.260915268269506</v>
      </c>
      <c r="Y506" s="26" t="n">
        <f aca="false">IF(X506&lt;=(Datos!$D$27-Datos!$C$27)/(Datos!$E$27-Datos!$C$27),Datos!$C$27+SQRT((Datos!$E$27-Datos!$C$27)*(Datos!$D$27-Datos!$C$27)*X506),Datos!$E$27-SQRT((Datos!$E$27-Datos!$C$27)*(Datos!$E$27-Datos!$D$27)*(1-X506)))</f>
        <v>0.216541876804922</v>
      </c>
      <c r="Z506" s="24" t="n">
        <f aca="false">(1+Q506)</f>
        <v>1.14538918535651</v>
      </c>
      <c r="AA506" s="24" t="n">
        <f aca="false">Z506*(1+S506)</f>
        <v>1.326035891092</v>
      </c>
      <c r="AB506" s="24" t="n">
        <f aca="false">AA506*(1+U506)</f>
        <v>1.58781303996198</v>
      </c>
      <c r="AC506" s="24" t="n">
        <f aca="false">AB506*(1+W506)</f>
        <v>1.88729036219478</v>
      </c>
      <c r="AD506" s="24" t="n">
        <f aca="false">AC506*(1+Y506)</f>
        <v>2.29596775930028</v>
      </c>
      <c r="AE506" s="23" t="n">
        <f aca="false">E506*Q506</f>
        <v>4370.02987606297</v>
      </c>
      <c r="AF506" s="23" t="n">
        <f aca="false">AE506*(1+S506)</f>
        <v>5059.25543464962</v>
      </c>
      <c r="AG506" s="23" t="n">
        <f aca="false">AF506*(1+U506)</f>
        <v>6058.01985119713</v>
      </c>
      <c r="AH506" s="23" t="n">
        <f aca="false">AG506*(1+W506)</f>
        <v>7200.62261198129</v>
      </c>
      <c r="AI506" s="23" t="n">
        <f aca="false">AH506*(1+Y506)</f>
        <v>8759.85894654368</v>
      </c>
      <c r="AJ506" s="25" t="n">
        <f aca="false">G506*Z506</f>
        <v>45043.9948914851</v>
      </c>
      <c r="AK506" s="25" t="n">
        <f aca="false">I506*AA506</f>
        <v>48429.977140905</v>
      </c>
      <c r="AL506" s="25" t="n">
        <f aca="false">K506*AB506</f>
        <v>65528.7143456045</v>
      </c>
      <c r="AM506" s="25" t="n">
        <f aca="false">M506*AC506</f>
        <v>77818.7556785118</v>
      </c>
      <c r="AN506" s="25" t="n">
        <f aca="false">O506*AD506</f>
        <v>91470.9286891149</v>
      </c>
      <c r="AO506" s="25" t="n">
        <f aca="false">C506/Datos!$D$8</f>
        <v>17454.6695260749</v>
      </c>
      <c r="AP506" s="25" t="n">
        <f aca="false">AJ506-AO506</f>
        <v>27589.3253654102</v>
      </c>
      <c r="AQ506" s="25" t="n">
        <f aca="false">AK506-AO506</f>
        <v>30975.3076148301</v>
      </c>
      <c r="AR506" s="25" t="n">
        <f aca="false">AL506-AO506</f>
        <v>48074.0448195297</v>
      </c>
      <c r="AS506" s="25" t="n">
        <f aca="false">AM506-AO506</f>
        <v>60364.0861524369</v>
      </c>
      <c r="AT506" s="25" t="n">
        <f aca="false">AN506-AO506</f>
        <v>74016.25916304</v>
      </c>
      <c r="AU506" s="25" t="n">
        <f aca="false">AP506*Datos!$D$6</f>
        <v>13794.6626827051</v>
      </c>
      <c r="AV506" s="25" t="n">
        <f aca="false">AQ506*Datos!$D$6</f>
        <v>15487.6538074151</v>
      </c>
      <c r="AW506" s="25" t="n">
        <f aca="false">AR506*Datos!$D$6</f>
        <v>24037.0224097648</v>
      </c>
      <c r="AX506" s="25" t="n">
        <f aca="false">AS506*Datos!$D$6</f>
        <v>30182.0430762185</v>
      </c>
      <c r="AY506" s="25" t="n">
        <f aca="false">AT506*Datos!$D$6</f>
        <v>37008.12958152</v>
      </c>
      <c r="AZ506" s="25" t="n">
        <f aca="false">AJ506-AU506-AE506</f>
        <v>26879.302332717</v>
      </c>
      <c r="BA506" s="25" t="n">
        <f aca="false">AK506-AV506-AF506</f>
        <v>27883.0678988403</v>
      </c>
      <c r="BB506" s="25" t="n">
        <f aca="false">AL506-AW506-AG506</f>
        <v>35433.6720846426</v>
      </c>
      <c r="BC506" s="25" t="n">
        <f aca="false">AM506-AX506-AH506</f>
        <v>40436.089990312</v>
      </c>
      <c r="BD506" s="25" t="n">
        <f aca="false">AN506-AY506-AI506</f>
        <v>45702.9401610512</v>
      </c>
      <c r="BE506" s="25" t="n">
        <f aca="false">AZ506/Z506</f>
        <v>23467.3966511659</v>
      </c>
      <c r="BF506" s="25" t="n">
        <f aca="false">BA506/AA506</f>
        <v>21027.3855226335</v>
      </c>
      <c r="BG506" s="25" t="n">
        <f aca="false">BB506/AB506</f>
        <v>22316.0228520928</v>
      </c>
      <c r="BH506" s="25" t="n">
        <f aca="false">BC506/AC506</f>
        <v>21425.4736845515</v>
      </c>
      <c r="BI506" s="25" t="n">
        <f aca="false">BD506/AD506</f>
        <v>19905.741261358</v>
      </c>
      <c r="BJ506" s="25" t="n">
        <f aca="false">E506*AD506</f>
        <v>69010.963078283</v>
      </c>
      <c r="BK506" s="25" t="n">
        <f aca="false">0.2*C506*AD506</f>
        <v>40075.358481109</v>
      </c>
      <c r="BL506" s="25" t="n">
        <f aca="false">BJ506+BK506</f>
        <v>109086.321559392</v>
      </c>
      <c r="BM506" s="25" t="n">
        <f aca="false">BK506*Datos!$D$6</f>
        <v>20037.6792405545</v>
      </c>
      <c r="BN506" s="25" t="n">
        <f aca="false">BL506-BM506</f>
        <v>89048.6423188375</v>
      </c>
      <c r="BO506" s="25" t="n">
        <f aca="false">BN506/AD506</f>
        <v>38784.7965016616</v>
      </c>
      <c r="BP506" s="25" t="n">
        <f aca="false">-(C506+E506)</f>
        <v>-117330.809368999</v>
      </c>
      <c r="BQ506" s="25" t="n">
        <f aca="false">BE506</f>
        <v>23467.3966511659</v>
      </c>
      <c r="BR506" s="25" t="n">
        <f aca="false">BF506</f>
        <v>21027.3855226335</v>
      </c>
      <c r="BS506" s="25" t="n">
        <f aca="false">BG506</f>
        <v>22316.0228520928</v>
      </c>
      <c r="BT506" s="25" t="n">
        <f aca="false">BH506</f>
        <v>21425.4736845515</v>
      </c>
      <c r="BU506" s="25" t="n">
        <f aca="false">BI506+BO506</f>
        <v>58690.5377630196</v>
      </c>
      <c r="BV506" s="27" t="n">
        <f aca="false">IFERROR(IRR(BP506:BU506,0.1),NA())*100</f>
        <v>6.82828386312876</v>
      </c>
    </row>
    <row r="507" customFormat="false" ht="15" hidden="false" customHeight="true" outlineLevel="0" collapsed="false">
      <c r="A507" s="23" t="n">
        <v>506</v>
      </c>
      <c r="B507" s="24" t="n">
        <f aca="true">RAND()</f>
        <v>0.944362952753312</v>
      </c>
      <c r="C507" s="25" t="n">
        <f aca="false">IF(B507&lt;=(Datos!$D$14-Datos!$C$14)/(Datos!$E$14-Datos!$C$14),Datos!$C$14+SQRT((Datos!$E$14-Datos!$C$14)*(Datos!$D$14-Datos!$C$14)*B507),Datos!$E$14-SQRT((Datos!$E$14-Datos!$C$14)*(Datos!$E$14-Datos!$D$14)*(1-B507)))</f>
        <v>91829.0479932859</v>
      </c>
      <c r="D507" s="24" t="n">
        <f aca="true">RAND()</f>
        <v>0.267892595420247</v>
      </c>
      <c r="E507" s="25" t="n">
        <f aca="false">IF(D507&lt;=(Datos!$D$15-Datos!$C$15)/(Datos!$E$15-Datos!$C$15),Datos!$C$15+SQRT((Datos!$E$15-Datos!$C$15)*(Datos!$D$15-Datos!$C$15)*D507),Datos!$E$15-SQRT((Datos!$E$15-Datos!$C$15)*(Datos!$E$15-Datos!$D$15)*(1-D507)))</f>
        <v>29482.4038926137</v>
      </c>
      <c r="F507" s="24" t="n">
        <f aca="true">RAND()</f>
        <v>0.835588403923165</v>
      </c>
      <c r="G507" s="25" t="n">
        <f aca="false">IF(F507&lt;=(Datos!$D$19-Datos!$C$19)/(Datos!$E$19-Datos!$C$19),Datos!$C$19+SQRT((Datos!$E$19-Datos!$C$19)*(Datos!$D$19-Datos!$C$19)*F507),Datos!$E$19-SQRT((Datos!$E$19-Datos!$C$19)*(Datos!$E$19-Datos!$D$19)*(1-F507)))</f>
        <v>41488.4661890048</v>
      </c>
      <c r="H507" s="24" t="n">
        <f aca="true">RAND()</f>
        <v>0.26482013107834</v>
      </c>
      <c r="I507" s="25" t="n">
        <f aca="false">IF(H507&lt;=(Datos!$D$19-Datos!$C$19)/(Datos!$E$19-Datos!$C$19),Datos!$C$19+SQRT((Datos!$E$19-Datos!$C$19)*(Datos!$D$19-Datos!$C$19)*H507),Datos!$E$19-SQRT((Datos!$E$19-Datos!$C$19)*(Datos!$E$19-Datos!$D$19)*(1-H507)))</f>
        <v>36302.6200632555</v>
      </c>
      <c r="J507" s="24" t="n">
        <f aca="true">RAND()</f>
        <v>0.25818726110098</v>
      </c>
      <c r="K507" s="25" t="n">
        <f aca="false">IF(J507&lt;=(Datos!$D$19-Datos!$C$19)/(Datos!$E$19-Datos!$C$19),Datos!$C$19+SQRT((Datos!$E$19-Datos!$C$19)*(Datos!$D$19-Datos!$C$19)*J507),Datos!$E$19-SQRT((Datos!$E$19-Datos!$C$19)*(Datos!$E$19-Datos!$D$19)*(1-J507)))</f>
        <v>36223.1896295346</v>
      </c>
      <c r="L507" s="24" t="n">
        <f aca="true">RAND()</f>
        <v>0.841104534315652</v>
      </c>
      <c r="M507" s="25" t="n">
        <f aca="false">IF(L507&lt;=(Datos!$D$19-Datos!$C$19)/(Datos!$E$19-Datos!$C$19),Datos!$C$19+SQRT((Datos!$E$19-Datos!$C$19)*(Datos!$D$19-Datos!$C$19)*L507),Datos!$E$19-SQRT((Datos!$E$19-Datos!$C$19)*(Datos!$E$19-Datos!$D$19)*(1-L507)))</f>
        <v>41547.8760268023</v>
      </c>
      <c r="N507" s="24" t="n">
        <f aca="true">RAND()</f>
        <v>0.613389456781435</v>
      </c>
      <c r="O507" s="25" t="n">
        <f aca="false">IF(N507&lt;=(Datos!$D$19-Datos!$C$19)/(Datos!$E$19-Datos!$C$19),Datos!$C$19+SQRT((Datos!$E$19-Datos!$C$19)*(Datos!$D$19-Datos!$C$19)*N507),Datos!$E$19-SQRT((Datos!$E$19-Datos!$C$19)*(Datos!$E$19-Datos!$D$19)*(1-N507)))</f>
        <v>39592.1018821328</v>
      </c>
      <c r="P507" s="24" t="n">
        <f aca="true">RAND()</f>
        <v>0.266809934959847</v>
      </c>
      <c r="Q507" s="26" t="n">
        <f aca="false">IF(P507&lt;=(Datos!$D$23-Datos!$C$23)/(Datos!$E$23-Datos!$C$23),Datos!$C$23+SQRT((Datos!$E$23-Datos!$C$23)*(Datos!$D$23-Datos!$C$23)*P507),Datos!$E$23-SQRT((Datos!$E$23-Datos!$C$23)*(Datos!$E$23-Datos!$D$23)*(1-P507)))</f>
        <v>0.141914786855631</v>
      </c>
      <c r="R507" s="24" t="n">
        <f aca="true">RAND()</f>
        <v>0.249847399639838</v>
      </c>
      <c r="S507" s="26" t="n">
        <f aca="false">IF(R507&lt;=(Datos!$D$24-Datos!$C$24)/(Datos!$E$24-Datos!$C$24),Datos!$C$24+SQRT((Datos!$E$24-Datos!$C$24)*(Datos!$D$24-Datos!$C$24)*R507),Datos!$E$24-SQRT((Datos!$E$24-Datos!$C$24)*(Datos!$E$24-Datos!$D$24)*(1-R507)))</f>
        <v>0.141206728162348</v>
      </c>
      <c r="T507" s="24" t="n">
        <f aca="true">RAND()</f>
        <v>0.405493232820485</v>
      </c>
      <c r="U507" s="26" t="n">
        <f aca="false">IF(T507&lt;=(Datos!$D$25-Datos!$C$25)/(Datos!$E$25-Datos!$C$25),Datos!$C$25+SQRT((Datos!$E$25-Datos!$C$25)*(Datos!$D$25-Datos!$C$25)*T507),Datos!$E$25-SQRT((Datos!$E$25-Datos!$C$25)*(Datos!$E$25-Datos!$D$25)*(1-T507)))</f>
        <v>0.179181086150502</v>
      </c>
      <c r="V507" s="24" t="n">
        <f aca="true">RAND()</f>
        <v>0.764155114309882</v>
      </c>
      <c r="W507" s="26" t="n">
        <f aca="false">IF(V507&lt;=(Datos!$D$26-Datos!$C$26)/(Datos!$E$26-Datos!$C$26),Datos!$C$26+SQRT((Datos!$E$26-Datos!$C$26)*(Datos!$D$26-Datos!$C$26)*V507),Datos!$E$26-SQRT((Datos!$E$26-Datos!$C$26)*(Datos!$E$26-Datos!$D$26)*(1-V507)))</f>
        <v>0.221269230781</v>
      </c>
      <c r="X507" s="24" t="n">
        <f aca="true">RAND()</f>
        <v>0.0582781546243759</v>
      </c>
      <c r="Y507" s="26" t="n">
        <f aca="false">IF(X507&lt;=(Datos!$D$27-Datos!$C$27)/(Datos!$E$27-Datos!$C$27),Datos!$C$27+SQRT((Datos!$E$27-Datos!$C$27)*(Datos!$D$27-Datos!$C$27)*X507),Datos!$E$27-SQRT((Datos!$E$27-Datos!$C$27)*(Datos!$E$27-Datos!$D$27)*(1-X507)))</f>
        <v>0.202543963388252</v>
      </c>
      <c r="Z507" s="24" t="n">
        <f aca="false">(1+Q507)</f>
        <v>1.14191478685563</v>
      </c>
      <c r="AA507" s="24" t="n">
        <f aca="false">Z507*(1+S507)</f>
        <v>1.30316083774772</v>
      </c>
      <c r="AB507" s="24" t="n">
        <f aca="false">AA507*(1+U507)</f>
        <v>1.53666261208415</v>
      </c>
      <c r="AC507" s="24" t="n">
        <f aca="false">AB507*(1+W507)</f>
        <v>1.87667876622994</v>
      </c>
      <c r="AD507" s="24" t="n">
        <f aca="false">AC507*(1+Y507)</f>
        <v>2.25678872154872</v>
      </c>
      <c r="AE507" s="23" t="n">
        <f aca="false">E507*Q507</f>
        <v>4183.98906441189</v>
      </c>
      <c r="AF507" s="23" t="n">
        <f aca="false">AE507*(1+S507)</f>
        <v>4774.79647086454</v>
      </c>
      <c r="AG507" s="23" t="n">
        <f aca="false">AF507*(1+U507)</f>
        <v>5630.34968866163</v>
      </c>
      <c r="AH507" s="23" t="n">
        <f aca="false">AG507*(1+W507)</f>
        <v>6876.17283329983</v>
      </c>
      <c r="AI507" s="23" t="n">
        <f aca="false">AH507*(1+Y507)</f>
        <v>8268.90013189901</v>
      </c>
      <c r="AJ507" s="25" t="n">
        <f aca="false">G507*Z507</f>
        <v>47376.2930251844</v>
      </c>
      <c r="AK507" s="25" t="n">
        <f aca="false">I507*AA507</f>
        <v>47308.1527740692</v>
      </c>
      <c r="AL507" s="25" t="n">
        <f aca="false">K507*AB507</f>
        <v>55662.8211941403</v>
      </c>
      <c r="AM507" s="25" t="n">
        <f aca="false">M507*AC507</f>
        <v>77972.0167214538</v>
      </c>
      <c r="AN507" s="25" t="n">
        <f aca="false">O507*AD507</f>
        <v>89351.0089900053</v>
      </c>
      <c r="AO507" s="25" t="n">
        <f aca="false">C507/Datos!$D$8</f>
        <v>18365.8095986572</v>
      </c>
      <c r="AP507" s="25" t="n">
        <f aca="false">AJ507-AO507</f>
        <v>29010.4834265273</v>
      </c>
      <c r="AQ507" s="25" t="n">
        <f aca="false">AK507-AO507</f>
        <v>28942.343175412</v>
      </c>
      <c r="AR507" s="25" t="n">
        <f aca="false">AL507-AO507</f>
        <v>37297.0115954831</v>
      </c>
      <c r="AS507" s="25" t="n">
        <f aca="false">AM507-AO507</f>
        <v>59606.2071227966</v>
      </c>
      <c r="AT507" s="25" t="n">
        <f aca="false">AN507-AO507</f>
        <v>70985.1993913481</v>
      </c>
      <c r="AU507" s="25" t="n">
        <f aca="false">AP507*Datos!$D$6</f>
        <v>14505.2417132636</v>
      </c>
      <c r="AV507" s="25" t="n">
        <f aca="false">AQ507*Datos!$D$6</f>
        <v>14471.171587706</v>
      </c>
      <c r="AW507" s="25" t="n">
        <f aca="false">AR507*Datos!$D$6</f>
        <v>18648.5057977415</v>
      </c>
      <c r="AX507" s="25" t="n">
        <f aca="false">AS507*Datos!$D$6</f>
        <v>29803.1035613983</v>
      </c>
      <c r="AY507" s="25" t="n">
        <f aca="false">AT507*Datos!$D$6</f>
        <v>35492.599695674</v>
      </c>
      <c r="AZ507" s="25" t="n">
        <f aca="false">AJ507-AU507-AE507</f>
        <v>28687.0622475089</v>
      </c>
      <c r="BA507" s="25" t="n">
        <f aca="false">AK507-AV507-AF507</f>
        <v>28062.1847154987</v>
      </c>
      <c r="BB507" s="25" t="n">
        <f aca="false">AL507-AW507-AG507</f>
        <v>31383.9657077371</v>
      </c>
      <c r="BC507" s="25" t="n">
        <f aca="false">AM507-AX507-AH507</f>
        <v>41292.7403267556</v>
      </c>
      <c r="BD507" s="25" t="n">
        <f aca="false">AN507-AY507-AI507</f>
        <v>45589.5091624322</v>
      </c>
      <c r="BE507" s="25" t="n">
        <f aca="false">AZ507/Z507</f>
        <v>25121.8940132139</v>
      </c>
      <c r="BF507" s="25" t="n">
        <f aca="false">BA507/AA507</f>
        <v>21533.9380241039</v>
      </c>
      <c r="BG507" s="25" t="n">
        <f aca="false">BB507/AB507</f>
        <v>20423.4589043404</v>
      </c>
      <c r="BH507" s="25" t="n">
        <f aca="false">BC507/AC507</f>
        <v>22003.0945464943</v>
      </c>
      <c r="BI507" s="25" t="n">
        <f aca="false">BD507/AD507</f>
        <v>20201.0532608238</v>
      </c>
      <c r="BJ507" s="25" t="n">
        <f aca="false">E507*AD507</f>
        <v>66535.5565889948</v>
      </c>
      <c r="BK507" s="25" t="n">
        <f aca="false">0.2*C507*AD507</f>
        <v>41447.7519643608</v>
      </c>
      <c r="BL507" s="25" t="n">
        <f aca="false">BJ507+BK507</f>
        <v>107983.308553356</v>
      </c>
      <c r="BM507" s="25" t="n">
        <f aca="false">BK507*Datos!$D$6</f>
        <v>20723.8759821804</v>
      </c>
      <c r="BN507" s="25" t="n">
        <f aca="false">BL507-BM507</f>
        <v>87259.4325711753</v>
      </c>
      <c r="BO507" s="25" t="n">
        <f aca="false">BN507/AD507</f>
        <v>38665.3086919423</v>
      </c>
      <c r="BP507" s="25" t="n">
        <f aca="false">-(C507+E507)</f>
        <v>-121311.4518859</v>
      </c>
      <c r="BQ507" s="25" t="n">
        <f aca="false">BE507</f>
        <v>25121.8940132139</v>
      </c>
      <c r="BR507" s="25" t="n">
        <f aca="false">BF507</f>
        <v>21533.9380241039</v>
      </c>
      <c r="BS507" s="25" t="n">
        <f aca="false">BG507</f>
        <v>20423.4589043404</v>
      </c>
      <c r="BT507" s="25" t="n">
        <f aca="false">BH507</f>
        <v>22003.0945464943</v>
      </c>
      <c r="BU507" s="25" t="n">
        <f aca="false">BI507+BO507</f>
        <v>58866.3619527661</v>
      </c>
      <c r="BV507" s="27" t="n">
        <f aca="false">IFERROR(IRR(BP507:BU507,0.1),NA())*100</f>
        <v>6.03115237318416</v>
      </c>
    </row>
    <row r="508" customFormat="false" ht="15" hidden="false" customHeight="true" outlineLevel="0" collapsed="false">
      <c r="A508" s="23" t="n">
        <v>507</v>
      </c>
      <c r="B508" s="24" t="n">
        <f aca="true">RAND()</f>
        <v>0.735996411846142</v>
      </c>
      <c r="C508" s="25" t="n">
        <f aca="false">IF(B508&lt;=(Datos!$D$14-Datos!$C$14)/(Datos!$E$14-Datos!$C$14),Datos!$C$14+SQRT((Datos!$E$14-Datos!$C$14)*(Datos!$D$14-Datos!$C$14)*B508),Datos!$E$14-SQRT((Datos!$E$14-Datos!$C$14)*(Datos!$E$14-Datos!$D$14)*(1-B508)))</f>
        <v>82201.0026747396</v>
      </c>
      <c r="D508" s="24" t="n">
        <f aca="true">RAND()</f>
        <v>0.00445945409231468</v>
      </c>
      <c r="E508" s="25" t="n">
        <f aca="false">IF(D508&lt;=(Datos!$D$15-Datos!$C$15)/(Datos!$E$15-Datos!$C$15),Datos!$C$15+SQRT((Datos!$E$15-Datos!$C$15)*(Datos!$D$15-Datos!$C$15)*D508),Datos!$E$15-SQRT((Datos!$E$15-Datos!$C$15)*(Datos!$E$15-Datos!$D$15)*(1-D508)))</f>
        <v>25578.324352698</v>
      </c>
      <c r="F508" s="24" t="n">
        <f aca="true">RAND()</f>
        <v>0.59718561200698</v>
      </c>
      <c r="G508" s="25" t="n">
        <f aca="false">IF(F508&lt;=(Datos!$D$19-Datos!$C$19)/(Datos!$E$19-Datos!$C$19),Datos!$C$19+SQRT((Datos!$E$19-Datos!$C$19)*(Datos!$D$19-Datos!$C$19)*F508),Datos!$E$19-SQRT((Datos!$E$19-Datos!$C$19)*(Datos!$E$19-Datos!$D$19)*(1-F508)))</f>
        <v>39464.5571370797</v>
      </c>
      <c r="H508" s="24" t="n">
        <f aca="true">RAND()</f>
        <v>0.323196728990697</v>
      </c>
      <c r="I508" s="25" t="n">
        <f aca="false">IF(H508&lt;=(Datos!$D$19-Datos!$C$19)/(Datos!$E$19-Datos!$C$19),Datos!$C$19+SQRT((Datos!$E$19-Datos!$C$19)*(Datos!$D$19-Datos!$C$19)*H508),Datos!$E$19-SQRT((Datos!$E$19-Datos!$C$19)*(Datos!$E$19-Datos!$D$19)*(1-H508)))</f>
        <v>36962.7228401398</v>
      </c>
      <c r="J508" s="24" t="n">
        <f aca="true">RAND()</f>
        <v>0.0873113027822385</v>
      </c>
      <c r="K508" s="25" t="n">
        <f aca="false">IF(J508&lt;=(Datos!$D$19-Datos!$C$19)/(Datos!$E$19-Datos!$C$19),Datos!$C$19+SQRT((Datos!$E$19-Datos!$C$19)*(Datos!$D$19-Datos!$C$19)*J508),Datos!$E$19-SQRT((Datos!$E$19-Datos!$C$19)*(Datos!$E$19-Datos!$D$19)*(1-J508)))</f>
        <v>33618.9356746612</v>
      </c>
      <c r="L508" s="24" t="n">
        <f aca="true">RAND()</f>
        <v>0.623297709309441</v>
      </c>
      <c r="M508" s="25" t="n">
        <f aca="false">IF(L508&lt;=(Datos!$D$19-Datos!$C$19)/(Datos!$E$19-Datos!$C$19),Datos!$C$19+SQRT((Datos!$E$19-Datos!$C$19)*(Datos!$D$19-Datos!$C$19)*L508),Datos!$E$19-SQRT((Datos!$E$19-Datos!$C$19)*(Datos!$E$19-Datos!$D$19)*(1-L508)))</f>
        <v>39669.2634877956</v>
      </c>
      <c r="N508" s="24" t="n">
        <f aca="true">RAND()</f>
        <v>0.348046778099334</v>
      </c>
      <c r="O508" s="25" t="n">
        <f aca="false">IF(N508&lt;=(Datos!$D$19-Datos!$C$19)/(Datos!$E$19-Datos!$C$19),Datos!$C$19+SQRT((Datos!$E$19-Datos!$C$19)*(Datos!$D$19-Datos!$C$19)*N508),Datos!$E$19-SQRT((Datos!$E$19-Datos!$C$19)*(Datos!$E$19-Datos!$D$19)*(1-N508)))</f>
        <v>37225.4423196715</v>
      </c>
      <c r="P508" s="24" t="n">
        <f aca="true">RAND()</f>
        <v>0.480804077705549</v>
      </c>
      <c r="Q508" s="26" t="n">
        <f aca="false">IF(P508&lt;=(Datos!$D$23-Datos!$C$23)/(Datos!$E$23-Datos!$C$23),Datos!$C$23+SQRT((Datos!$E$23-Datos!$C$23)*(Datos!$D$23-Datos!$C$23)*P508),Datos!$E$23-SQRT((Datos!$E$23-Datos!$C$23)*(Datos!$E$23-Datos!$D$23)*(1-P508)))</f>
        <v>0.14941848636266</v>
      </c>
      <c r="R508" s="24" t="n">
        <f aca="true">RAND()</f>
        <v>0.00152596712928256</v>
      </c>
      <c r="S508" s="26" t="n">
        <f aca="false">IF(R508&lt;=(Datos!$D$24-Datos!$C$24)/(Datos!$E$24-Datos!$C$24),Datos!$C$24+SQRT((Datos!$E$24-Datos!$C$24)*(Datos!$D$24-Datos!$C$24)*R508),Datos!$E$24-SQRT((Datos!$E$24-Datos!$C$24)*(Datos!$E$24-Datos!$D$24)*(1-R508)))</f>
        <v>0.121657329427938</v>
      </c>
      <c r="T508" s="24" t="n">
        <f aca="true">RAND()</f>
        <v>0.314746079738695</v>
      </c>
      <c r="U508" s="26" t="n">
        <f aca="false">IF(T508&lt;=(Datos!$D$25-Datos!$C$25)/(Datos!$E$25-Datos!$C$25),Datos!$C$25+SQRT((Datos!$E$25-Datos!$C$25)*(Datos!$D$25-Datos!$C$25)*T508),Datos!$E$25-SQRT((Datos!$E$25-Datos!$C$25)*(Datos!$E$25-Datos!$D$25)*(1-T508)))</f>
        <v>0.175709273958073</v>
      </c>
      <c r="V508" s="24" t="n">
        <f aca="true">RAND()</f>
        <v>0.91117906225923</v>
      </c>
      <c r="W508" s="26" t="n">
        <f aca="false">IF(V508&lt;=(Datos!$D$26-Datos!$C$26)/(Datos!$E$26-Datos!$C$26),Datos!$C$26+SQRT((Datos!$E$26-Datos!$C$26)*(Datos!$D$26-Datos!$C$26)*V508),Datos!$E$26-SQRT((Datos!$E$26-Datos!$C$26)*(Datos!$E$26-Datos!$D$26)*(1-V508)))</f>
        <v>0.232368401034146</v>
      </c>
      <c r="X508" s="24" t="n">
        <f aca="true">RAND()</f>
        <v>0.710961023659567</v>
      </c>
      <c r="Y508" s="26" t="n">
        <f aca="false">IF(X508&lt;=(Datos!$D$27-Datos!$C$27)/(Datos!$E$27-Datos!$C$27),Datos!$C$27+SQRT((Datos!$E$27-Datos!$C$27)*(Datos!$D$27-Datos!$C$27)*X508),Datos!$E$27-SQRT((Datos!$E$27-Datos!$C$27)*(Datos!$E$27-Datos!$D$27)*(1-X508)))</f>
        <v>0.240492906051719</v>
      </c>
      <c r="Z508" s="24" t="n">
        <f aca="false">(1+Q508)</f>
        <v>1.14941848636266</v>
      </c>
      <c r="AA508" s="24" t="n">
        <f aca="false">Z508*(1+S508)</f>
        <v>1.28925366980864</v>
      </c>
      <c r="AB508" s="24" t="n">
        <f aca="false">AA508*(1+U508)</f>
        <v>1.5157874960785</v>
      </c>
      <c r="AC508" s="24" t="n">
        <f aca="false">AB508*(1+W508)</f>
        <v>1.86800861284982</v>
      </c>
      <c r="AD508" s="24" t="n">
        <f aca="false">AC508*(1+Y508)</f>
        <v>2.31725143268371</v>
      </c>
      <c r="AE508" s="23" t="n">
        <f aca="false">E508*Q508</f>
        <v>3821.8745084733</v>
      </c>
      <c r="AF508" s="23" t="n">
        <f aca="false">AE508*(1+S508)</f>
        <v>4286.83355458287</v>
      </c>
      <c r="AG508" s="23" t="n">
        <f aca="false">AF508*(1+U508)</f>
        <v>5040.06996603773</v>
      </c>
      <c r="AH508" s="23" t="n">
        <f aca="false">AG508*(1+W508)</f>
        <v>6211.22296514614</v>
      </c>
      <c r="AI508" s="23" t="n">
        <f aca="false">AH508*(1+Y508)</f>
        <v>7704.97802616931</v>
      </c>
      <c r="AJ508" s="25" t="n">
        <f aca="false">G508*Z508</f>
        <v>45361.2915294749</v>
      </c>
      <c r="AK508" s="25" t="n">
        <f aca="false">I508*AA508</f>
        <v>47654.32606777</v>
      </c>
      <c r="AL508" s="25" t="n">
        <f aca="false">K508*AB508</f>
        <v>50959.162327119</v>
      </c>
      <c r="AM508" s="25" t="n">
        <f aca="false">M508*AC508</f>
        <v>74102.5258606108</v>
      </c>
      <c r="AN508" s="25" t="n">
        <f aca="false">O508*AD508</f>
        <v>86260.7095475435</v>
      </c>
      <c r="AO508" s="25" t="n">
        <f aca="false">C508/Datos!$D$8</f>
        <v>16440.2005349479</v>
      </c>
      <c r="AP508" s="25" t="n">
        <f aca="false">AJ508-AO508</f>
        <v>28921.090994527</v>
      </c>
      <c r="AQ508" s="25" t="n">
        <f aca="false">AK508-AO508</f>
        <v>31214.1255328221</v>
      </c>
      <c r="AR508" s="25" t="n">
        <f aca="false">AL508-AO508</f>
        <v>34518.961792171</v>
      </c>
      <c r="AS508" s="25" t="n">
        <f aca="false">AM508-AO508</f>
        <v>57662.3253256629</v>
      </c>
      <c r="AT508" s="25" t="n">
        <f aca="false">AN508-AO508</f>
        <v>69820.5090125956</v>
      </c>
      <c r="AU508" s="25" t="n">
        <f aca="false">AP508*Datos!$D$6</f>
        <v>14460.5454972635</v>
      </c>
      <c r="AV508" s="25" t="n">
        <f aca="false">AQ508*Datos!$D$6</f>
        <v>15607.062766411</v>
      </c>
      <c r="AW508" s="25" t="n">
        <f aca="false">AR508*Datos!$D$6</f>
        <v>17259.4808960855</v>
      </c>
      <c r="AX508" s="25" t="n">
        <f aca="false">AS508*Datos!$D$6</f>
        <v>28831.1626628314</v>
      </c>
      <c r="AY508" s="25" t="n">
        <f aca="false">AT508*Datos!$D$6</f>
        <v>34910.2545062978</v>
      </c>
      <c r="AZ508" s="25" t="n">
        <f aca="false">AJ508-AU508-AE508</f>
        <v>27078.8715237381</v>
      </c>
      <c r="BA508" s="25" t="n">
        <f aca="false">AK508-AV508-AF508</f>
        <v>27760.4297467761</v>
      </c>
      <c r="BB508" s="25" t="n">
        <f aca="false">AL508-AW508-AG508</f>
        <v>28659.6114649957</v>
      </c>
      <c r="BC508" s="25" t="n">
        <f aca="false">AM508-AX508-AH508</f>
        <v>39060.1402326332</v>
      </c>
      <c r="BD508" s="25" t="n">
        <f aca="false">AN508-AY508-AI508</f>
        <v>43645.4770150764</v>
      </c>
      <c r="BE508" s="25" t="n">
        <f aca="false">AZ508/Z508</f>
        <v>23558.7576196284</v>
      </c>
      <c r="BF508" s="25" t="n">
        <f aca="false">BA508/AA508</f>
        <v>21532.1704307395</v>
      </c>
      <c r="BG508" s="25" t="n">
        <f aca="false">BB508/AB508</f>
        <v>18907.4072316476</v>
      </c>
      <c r="BH508" s="25" t="n">
        <f aca="false">BC508/AC508</f>
        <v>20910.0429002003</v>
      </c>
      <c r="BI508" s="25" t="n">
        <f aca="false">BD508/AD508</f>
        <v>18835.0199721438</v>
      </c>
      <c r="BJ508" s="25" t="n">
        <f aca="false">E508*AD508</f>
        <v>59271.4087519381</v>
      </c>
      <c r="BK508" s="25" t="n">
        <f aca="false">0.2*C508*AD508</f>
        <v>38096.0782432155</v>
      </c>
      <c r="BL508" s="25" t="n">
        <f aca="false">BJ508+BK508</f>
        <v>97367.4869951535</v>
      </c>
      <c r="BM508" s="25" t="n">
        <f aca="false">BK508*Datos!$D$6</f>
        <v>19048.0391216077</v>
      </c>
      <c r="BN508" s="25" t="n">
        <f aca="false">BL508-BM508</f>
        <v>78319.4478735458</v>
      </c>
      <c r="BO508" s="25" t="n">
        <f aca="false">BN508/AD508</f>
        <v>33798.424620172</v>
      </c>
      <c r="BP508" s="25" t="n">
        <f aca="false">-(C508+E508)</f>
        <v>-107779.327027438</v>
      </c>
      <c r="BQ508" s="25" t="n">
        <f aca="false">BE508</f>
        <v>23558.7576196284</v>
      </c>
      <c r="BR508" s="25" t="n">
        <f aca="false">BF508</f>
        <v>21532.1704307395</v>
      </c>
      <c r="BS508" s="25" t="n">
        <f aca="false">BG508</f>
        <v>18907.4072316476</v>
      </c>
      <c r="BT508" s="25" t="n">
        <f aca="false">BH508</f>
        <v>20910.0429002003</v>
      </c>
      <c r="BU508" s="25" t="n">
        <f aca="false">BI508+BO508</f>
        <v>52633.4445923158</v>
      </c>
      <c r="BV508" s="27" t="n">
        <f aca="false">IFERROR(IRR(BP508:BU508,0.1),NA())*100</f>
        <v>7.59451514874101</v>
      </c>
    </row>
    <row r="509" customFormat="false" ht="15" hidden="false" customHeight="true" outlineLevel="0" collapsed="false">
      <c r="A509" s="23" t="n">
        <v>508</v>
      </c>
      <c r="B509" s="24" t="n">
        <f aca="true">RAND()</f>
        <v>0.575058697876856</v>
      </c>
      <c r="C509" s="25" t="n">
        <f aca="false">IF(B509&lt;=(Datos!$D$14-Datos!$C$14)/(Datos!$E$14-Datos!$C$14),Datos!$C$14+SQRT((Datos!$E$14-Datos!$C$14)*(Datos!$D$14-Datos!$C$14)*B509),Datos!$E$14-SQRT((Datos!$E$14-Datos!$C$14)*(Datos!$E$14-Datos!$D$14)*(1-B509)))</f>
        <v>77418.3799839832</v>
      </c>
      <c r="D509" s="24" t="n">
        <f aca="true">RAND()</f>
        <v>0.806112294263984</v>
      </c>
      <c r="E509" s="25" t="n">
        <f aca="false">IF(D509&lt;=(Datos!$D$15-Datos!$C$15)/(Datos!$E$15-Datos!$C$15),Datos!$C$15+SQRT((Datos!$E$15-Datos!$C$15)*(Datos!$D$15-Datos!$C$15)*D509),Datos!$E$15-SQRT((Datos!$E$15-Datos!$C$15)*(Datos!$E$15-Datos!$D$15)*(1-D509)))</f>
        <v>34607.1198918943</v>
      </c>
      <c r="F509" s="24" t="n">
        <f aca="true">RAND()</f>
        <v>0.0389184938066718</v>
      </c>
      <c r="G509" s="25" t="n">
        <f aca="false">IF(F509&lt;=(Datos!$D$19-Datos!$C$19)/(Datos!$E$19-Datos!$C$19),Datos!$C$19+SQRT((Datos!$E$19-Datos!$C$19)*(Datos!$D$19-Datos!$C$19)*F509),Datos!$E$19-SQRT((Datos!$E$19-Datos!$C$19)*(Datos!$E$19-Datos!$D$19)*(1-F509)))</f>
        <v>32416.148602839</v>
      </c>
      <c r="H509" s="24" t="n">
        <f aca="true">RAND()</f>
        <v>0.972173245063075</v>
      </c>
      <c r="I509" s="25" t="n">
        <f aca="false">IF(H509&lt;=(Datos!$D$19-Datos!$C$19)/(Datos!$E$19-Datos!$C$19),Datos!$C$19+SQRT((Datos!$E$19-Datos!$C$19)*(Datos!$D$19-Datos!$C$19)*H509),Datos!$E$19-SQRT((Datos!$E$19-Datos!$C$19)*(Datos!$E$19-Datos!$D$19)*(1-H509)))</f>
        <v>43555.3524235062</v>
      </c>
      <c r="J509" s="24" t="n">
        <f aca="true">RAND()</f>
        <v>0.124326341586927</v>
      </c>
      <c r="K509" s="25" t="n">
        <f aca="false">IF(J509&lt;=(Datos!$D$19-Datos!$C$19)/(Datos!$E$19-Datos!$C$19),Datos!$C$19+SQRT((Datos!$E$19-Datos!$C$19)*(Datos!$D$19-Datos!$C$19)*J509),Datos!$E$19-SQRT((Datos!$E$19-Datos!$C$19)*(Datos!$E$19-Datos!$D$19)*(1-J509)))</f>
        <v>34318.4431497982</v>
      </c>
      <c r="L509" s="24" t="n">
        <f aca="true">RAND()</f>
        <v>0.141660283994536</v>
      </c>
      <c r="M509" s="25" t="n">
        <f aca="false">IF(L509&lt;=(Datos!$D$19-Datos!$C$19)/(Datos!$E$19-Datos!$C$19),Datos!$C$19+SQRT((Datos!$E$19-Datos!$C$19)*(Datos!$D$19-Datos!$C$19)*L509),Datos!$E$19-SQRT((Datos!$E$19-Datos!$C$19)*(Datos!$E$19-Datos!$D$19)*(1-L509)))</f>
        <v>34609.6683827777</v>
      </c>
      <c r="N509" s="24" t="n">
        <f aca="true">RAND()</f>
        <v>0.142686493531174</v>
      </c>
      <c r="O509" s="25" t="n">
        <f aca="false">IF(N509&lt;=(Datos!$D$19-Datos!$C$19)/(Datos!$E$19-Datos!$C$19),Datos!$C$19+SQRT((Datos!$E$19-Datos!$C$19)*(Datos!$D$19-Datos!$C$19)*N509),Datos!$E$19-SQRT((Datos!$E$19-Datos!$C$19)*(Datos!$E$19-Datos!$D$19)*(1-N509)))</f>
        <v>34626.3348376091</v>
      </c>
      <c r="P509" s="24" t="n">
        <f aca="true">RAND()</f>
        <v>0.416444272039679</v>
      </c>
      <c r="Q509" s="26" t="n">
        <f aca="false">IF(P509&lt;=(Datos!$D$23-Datos!$C$23)/(Datos!$E$23-Datos!$C$23),Datos!$C$23+SQRT((Datos!$E$23-Datos!$C$23)*(Datos!$D$23-Datos!$C$23)*P509),Datos!$E$23-SQRT((Datos!$E$23-Datos!$C$23)*(Datos!$E$23-Datos!$D$23)*(1-P509)))</f>
        <v>0.147378818266525</v>
      </c>
      <c r="R509" s="24" t="n">
        <f aca="true">RAND()</f>
        <v>0.962333726706184</v>
      </c>
      <c r="S509" s="26" t="n">
        <f aca="false">IF(R509&lt;=(Datos!$D$24-Datos!$C$24)/(Datos!$E$24-Datos!$C$24),Datos!$C$24+SQRT((Datos!$E$24-Datos!$C$24)*(Datos!$D$24-Datos!$C$24)*R509),Datos!$E$24-SQRT((Datos!$E$24-Datos!$C$24)*(Datos!$E$24-Datos!$D$24)*(1-R509)))</f>
        <v>0.171765967456412</v>
      </c>
      <c r="T509" s="24" t="n">
        <f aca="true">RAND()</f>
        <v>0.452294089676058</v>
      </c>
      <c r="U509" s="26" t="n">
        <f aca="false">IF(T509&lt;=(Datos!$D$25-Datos!$C$25)/(Datos!$E$25-Datos!$C$25),Datos!$C$25+SQRT((Datos!$E$25-Datos!$C$25)*(Datos!$D$25-Datos!$C$25)*T509),Datos!$E$25-SQRT((Datos!$E$25-Datos!$C$25)*(Datos!$E$25-Datos!$D$25)*(1-T509)))</f>
        <v>0.180839094125556</v>
      </c>
      <c r="V509" s="24" t="n">
        <f aca="true">RAND()</f>
        <v>0.606452664027644</v>
      </c>
      <c r="W509" s="26" t="n">
        <f aca="false">IF(V509&lt;=(Datos!$D$26-Datos!$C$26)/(Datos!$E$26-Datos!$C$26),Datos!$C$26+SQRT((Datos!$E$26-Datos!$C$26)*(Datos!$D$26-Datos!$C$26)*V509),Datos!$E$26-SQRT((Datos!$E$26-Datos!$C$26)*(Datos!$E$26-Datos!$D$26)*(1-V509)))</f>
        <v>0.21288644889123</v>
      </c>
      <c r="X509" s="24" t="n">
        <f aca="true">RAND()</f>
        <v>0.653828946937947</v>
      </c>
      <c r="Y509" s="26" t="n">
        <f aca="false">IF(X509&lt;=(Datos!$D$27-Datos!$C$27)/(Datos!$E$27-Datos!$C$27),Datos!$C$27+SQRT((Datos!$E$27-Datos!$C$27)*(Datos!$D$27-Datos!$C$27)*X509),Datos!$E$27-SQRT((Datos!$E$27-Datos!$C$27)*(Datos!$E$27-Datos!$D$27)*(1-X509)))</f>
        <v>0.236764323914907</v>
      </c>
      <c r="Z509" s="24" t="n">
        <f aca="false">(1+Q509)</f>
        <v>1.14737881826653</v>
      </c>
      <c r="AA509" s="24" t="n">
        <f aca="false">Z509*(1+S509)</f>
        <v>1.34445945102507</v>
      </c>
      <c r="AB509" s="24" t="n">
        <f aca="false">AA509*(1+U509)</f>
        <v>1.58759028023699</v>
      </c>
      <c r="AC509" s="24" t="n">
        <f aca="false">AB509*(1+W509)</f>
        <v>1.92556673729087</v>
      </c>
      <c r="AD509" s="24" t="n">
        <f aca="false">AC509*(1+Y509)</f>
        <v>2.38147224399858</v>
      </c>
      <c r="AE509" s="23" t="n">
        <f aca="false">E509*Q509</f>
        <v>5100.35643327534</v>
      </c>
      <c r="AF509" s="23" t="n">
        <f aca="false">AE509*(1+S509)</f>
        <v>5976.42409040941</v>
      </c>
      <c r="AG509" s="23" t="n">
        <f aca="false">AF509*(1+U509)</f>
        <v>7057.19520902921</v>
      </c>
      <c r="AH509" s="23" t="n">
        <f aca="false">AG509*(1+W509)</f>
        <v>8559.57643621164</v>
      </c>
      <c r="AI509" s="23" t="n">
        <f aca="false">AH509*(1+Y509)</f>
        <v>10586.1787641293</v>
      </c>
      <c r="AJ509" s="25" t="n">
        <f aca="false">G509*Z509</f>
        <v>37193.6022766775</v>
      </c>
      <c r="AK509" s="25" t="n">
        <f aca="false">I509*AA509</f>
        <v>58558.4052085106</v>
      </c>
      <c r="AL509" s="25" t="n">
        <f aca="false">K509*AB509</f>
        <v>54483.6267774852</v>
      </c>
      <c r="AM509" s="25" t="n">
        <f aca="false">M509*AC509</f>
        <v>66643.2262265443</v>
      </c>
      <c r="AN509" s="25" t="n">
        <f aca="false">O509*AD509</f>
        <v>82461.6553271672</v>
      </c>
      <c r="AO509" s="25" t="n">
        <f aca="false">C509/Datos!$D$8</f>
        <v>15483.6759967966</v>
      </c>
      <c r="AP509" s="25" t="n">
        <f aca="false">AJ509-AO509</f>
        <v>21709.9262798809</v>
      </c>
      <c r="AQ509" s="25" t="n">
        <f aca="false">AK509-AO509</f>
        <v>43074.729211714</v>
      </c>
      <c r="AR509" s="25" t="n">
        <f aca="false">AL509-AO509</f>
        <v>38999.9507806886</v>
      </c>
      <c r="AS509" s="25" t="n">
        <f aca="false">AM509-AO509</f>
        <v>51159.5502297477</v>
      </c>
      <c r="AT509" s="25" t="n">
        <f aca="false">AN509-AO509</f>
        <v>66977.9793303706</v>
      </c>
      <c r="AU509" s="25" t="n">
        <f aca="false">AP509*Datos!$D$6</f>
        <v>10854.9631399404</v>
      </c>
      <c r="AV509" s="25" t="n">
        <f aca="false">AQ509*Datos!$D$6</f>
        <v>21537.364605857</v>
      </c>
      <c r="AW509" s="25" t="n">
        <f aca="false">AR509*Datos!$D$6</f>
        <v>19499.9753903443</v>
      </c>
      <c r="AX509" s="25" t="n">
        <f aca="false">AS509*Datos!$D$6</f>
        <v>25579.7751148738</v>
      </c>
      <c r="AY509" s="25" t="n">
        <f aca="false">AT509*Datos!$D$6</f>
        <v>33488.9896651853</v>
      </c>
      <c r="AZ509" s="25" t="n">
        <f aca="false">AJ509-AU509-AE509</f>
        <v>21238.2827034617</v>
      </c>
      <c r="BA509" s="25" t="n">
        <f aca="false">AK509-AV509-AF509</f>
        <v>31044.6165122442</v>
      </c>
      <c r="BB509" s="25" t="n">
        <f aca="false">AL509-AW509-AG509</f>
        <v>27926.4561781117</v>
      </c>
      <c r="BC509" s="25" t="n">
        <f aca="false">AM509-AX509-AH509</f>
        <v>32503.8746754588</v>
      </c>
      <c r="BD509" s="25" t="n">
        <f aca="false">AN509-AY509-AI509</f>
        <v>38386.4868978527</v>
      </c>
      <c r="BE509" s="25" t="n">
        <f aca="false">AZ509/Z509</f>
        <v>18510.2621430198</v>
      </c>
      <c r="BF509" s="25" t="n">
        <f aca="false">BA509/AA509</f>
        <v>23090.7793378034</v>
      </c>
      <c r="BG509" s="25" t="n">
        <f aca="false">BB509/AB509</f>
        <v>17590.468098572</v>
      </c>
      <c r="BH509" s="25" t="n">
        <f aca="false">BC509/AC509</f>
        <v>16880.1600308018</v>
      </c>
      <c r="BI509" s="25" t="n">
        <f aca="false">BD509/AD509</f>
        <v>16118.8050772325</v>
      </c>
      <c r="BJ509" s="25" t="n">
        <f aca="false">E509*AD509</f>
        <v>82415.8954672773</v>
      </c>
      <c r="BK509" s="25" t="n">
        <f aca="false">0.2*C509*AD509</f>
        <v>36873.9446214382</v>
      </c>
      <c r="BL509" s="25" t="n">
        <f aca="false">BJ509+BK509</f>
        <v>119289.840088715</v>
      </c>
      <c r="BM509" s="25" t="n">
        <f aca="false">BK509*Datos!$D$6</f>
        <v>18436.9723107191</v>
      </c>
      <c r="BN509" s="25" t="n">
        <f aca="false">BL509-BM509</f>
        <v>100852.867777996</v>
      </c>
      <c r="BO509" s="25" t="n">
        <f aca="false">BN509/AD509</f>
        <v>42348.9578902926</v>
      </c>
      <c r="BP509" s="25" t="n">
        <f aca="false">-(C509+E509)</f>
        <v>-112025.499875877</v>
      </c>
      <c r="BQ509" s="25" t="n">
        <f aca="false">BE509</f>
        <v>18510.2621430198</v>
      </c>
      <c r="BR509" s="25" t="n">
        <f aca="false">BF509</f>
        <v>23090.7793378034</v>
      </c>
      <c r="BS509" s="25" t="n">
        <f aca="false">BG509</f>
        <v>17590.468098572</v>
      </c>
      <c r="BT509" s="25" t="n">
        <f aca="false">BH509</f>
        <v>16880.1600308018</v>
      </c>
      <c r="BU509" s="25" t="n">
        <f aca="false">BI509+BO509</f>
        <v>58467.7629675251</v>
      </c>
      <c r="BV509" s="27" t="n">
        <f aca="false">IFERROR(IRR(BP509:BU509,0.1),NA())*100</f>
        <v>5.39197416199661</v>
      </c>
    </row>
    <row r="510" customFormat="false" ht="15" hidden="false" customHeight="true" outlineLevel="0" collapsed="false">
      <c r="A510" s="23" t="n">
        <v>509</v>
      </c>
      <c r="B510" s="24" t="n">
        <f aca="true">RAND()</f>
        <v>0.436612702481322</v>
      </c>
      <c r="C510" s="25" t="n">
        <f aca="false">IF(B510&lt;=(Datos!$D$14-Datos!$C$14)/(Datos!$E$14-Datos!$C$14),Datos!$C$14+SQRT((Datos!$E$14-Datos!$C$14)*(Datos!$D$14-Datos!$C$14)*B510),Datos!$E$14-SQRT((Datos!$E$14-Datos!$C$14)*(Datos!$E$14-Datos!$D$14)*(1-B510)))</f>
        <v>73998.7547024683</v>
      </c>
      <c r="D510" s="24" t="n">
        <f aca="true">RAND()</f>
        <v>0.921036120142809</v>
      </c>
      <c r="E510" s="25" t="n">
        <f aca="false">IF(D510&lt;=(Datos!$D$15-Datos!$C$15)/(Datos!$E$15-Datos!$C$15),Datos!$C$15+SQRT((Datos!$E$15-Datos!$C$15)*(Datos!$D$15-Datos!$C$15)*D510),Datos!$E$15-SQRT((Datos!$E$15-Datos!$C$15)*(Datos!$E$15-Datos!$D$15)*(1-D510)))</f>
        <v>36558.4041523475</v>
      </c>
      <c r="F510" s="24" t="n">
        <f aca="true">RAND()</f>
        <v>0.680741409487396</v>
      </c>
      <c r="G510" s="25" t="n">
        <f aca="false">IF(F510&lt;=(Datos!$D$19-Datos!$C$19)/(Datos!$E$19-Datos!$C$19),Datos!$C$19+SQRT((Datos!$E$19-Datos!$C$19)*(Datos!$D$19-Datos!$C$19)*F510),Datos!$E$19-SQRT((Datos!$E$19-Datos!$C$19)*(Datos!$E$19-Datos!$D$19)*(1-F510)))</f>
        <v>40106.699039662</v>
      </c>
      <c r="H510" s="24" t="n">
        <f aca="true">RAND()</f>
        <v>0.0625741497810709</v>
      </c>
      <c r="I510" s="25" t="n">
        <f aca="false">IF(H510&lt;=(Datos!$D$19-Datos!$C$19)/(Datos!$E$19-Datos!$C$19),Datos!$C$19+SQRT((Datos!$E$19-Datos!$C$19)*(Datos!$D$19-Datos!$C$19)*H510),Datos!$E$19-SQRT((Datos!$E$19-Datos!$C$19)*(Datos!$E$19-Datos!$D$19)*(1-H510)))</f>
        <v>33063.6779313695</v>
      </c>
      <c r="J510" s="24" t="n">
        <f aca="true">RAND()</f>
        <v>0.137066467755891</v>
      </c>
      <c r="K510" s="25" t="n">
        <f aca="false">IF(J510&lt;=(Datos!$D$19-Datos!$C$19)/(Datos!$E$19-Datos!$C$19),Datos!$C$19+SQRT((Datos!$E$19-Datos!$C$19)*(Datos!$D$19-Datos!$C$19)*J510),Datos!$E$19-SQRT((Datos!$E$19-Datos!$C$19)*(Datos!$E$19-Datos!$D$19)*(1-J510)))</f>
        <v>34534.3103294088</v>
      </c>
      <c r="L510" s="24" t="n">
        <f aca="true">RAND()</f>
        <v>0.460961977047248</v>
      </c>
      <c r="M510" s="25" t="n">
        <f aca="false">IF(L510&lt;=(Datos!$D$19-Datos!$C$19)/(Datos!$E$19-Datos!$C$19),Datos!$C$19+SQRT((Datos!$E$19-Datos!$C$19)*(Datos!$D$19-Datos!$C$19)*L510),Datos!$E$19-SQRT((Datos!$E$19-Datos!$C$19)*(Datos!$E$19-Datos!$D$19)*(1-L510)))</f>
        <v>38315.3049587545</v>
      </c>
      <c r="N510" s="24" t="n">
        <f aca="true">RAND()</f>
        <v>0.00729810825848221</v>
      </c>
      <c r="O510" s="25" t="n">
        <f aca="false">IF(N510&lt;=(Datos!$D$19-Datos!$C$19)/(Datos!$E$19-Datos!$C$19),Datos!$C$19+SQRT((Datos!$E$19-Datos!$C$19)*(Datos!$D$19-Datos!$C$19)*N510),Datos!$E$19-SQRT((Datos!$E$19-Datos!$C$19)*(Datos!$E$19-Datos!$D$19)*(1-N510)))</f>
        <v>31046.2868816784</v>
      </c>
      <c r="P510" s="24" t="n">
        <f aca="true">RAND()</f>
        <v>0.192619292326908</v>
      </c>
      <c r="Q510" s="26" t="n">
        <f aca="false">IF(P510&lt;=(Datos!$D$23-Datos!$C$23)/(Datos!$E$23-Datos!$C$23),Datos!$C$23+SQRT((Datos!$E$23-Datos!$C$23)*(Datos!$D$23-Datos!$C$23)*P510),Datos!$E$23-SQRT((Datos!$E$23-Datos!$C$23)*(Datos!$E$23-Datos!$D$23)*(1-P510)))</f>
        <v>0.138620277285487</v>
      </c>
      <c r="R510" s="24" t="n">
        <f aca="true">RAND()</f>
        <v>0.508921634336156</v>
      </c>
      <c r="S510" s="26" t="n">
        <f aca="false">IF(R510&lt;=(Datos!$D$24-Datos!$C$24)/(Datos!$E$24-Datos!$C$24),Datos!$C$24+SQRT((Datos!$E$24-Datos!$C$24)*(Datos!$D$24-Datos!$C$24)*R510),Datos!$E$24-SQRT((Datos!$E$24-Datos!$C$24)*(Datos!$E$24-Datos!$D$24)*(1-R510)))</f>
        <v>0.150268853735604</v>
      </c>
      <c r="T510" s="24" t="n">
        <f aca="true">RAND()</f>
        <v>0.953849699642611</v>
      </c>
      <c r="U510" s="26" t="n">
        <f aca="false">IF(T510&lt;=(Datos!$D$25-Datos!$C$25)/(Datos!$E$25-Datos!$C$25),Datos!$C$25+SQRT((Datos!$E$25-Datos!$C$25)*(Datos!$D$25-Datos!$C$25)*T510),Datos!$E$25-SQRT((Datos!$E$25-Datos!$C$25)*(Datos!$E$25-Datos!$D$25)*(1-T510)))</f>
        <v>0.208632465482758</v>
      </c>
      <c r="V510" s="24" t="n">
        <f aca="true">RAND()</f>
        <v>0.21368751748399</v>
      </c>
      <c r="W510" s="26" t="n">
        <f aca="false">IF(V510&lt;=(Datos!$D$26-Datos!$C$26)/(Datos!$E$26-Datos!$C$26),Datos!$C$26+SQRT((Datos!$E$26-Datos!$C$26)*(Datos!$D$26-Datos!$C$26)*V510),Datos!$E$26-SQRT((Datos!$E$26-Datos!$C$26)*(Datos!$E$26-Datos!$D$26)*(1-V510)))</f>
        <v>0.197296315343957</v>
      </c>
      <c r="X510" s="24" t="n">
        <f aca="true">RAND()</f>
        <v>0.411254108971104</v>
      </c>
      <c r="Y510" s="26" t="n">
        <f aca="false">IF(X510&lt;=(Datos!$D$27-Datos!$C$27)/(Datos!$E$27-Datos!$C$27),Datos!$C$27+SQRT((Datos!$E$27-Datos!$C$27)*(Datos!$D$27-Datos!$C$27)*X510),Datos!$E$27-SQRT((Datos!$E$27-Datos!$C$27)*(Datos!$E$27-Datos!$D$27)*(1-X510)))</f>
        <v>0.223615358371663</v>
      </c>
      <c r="Z510" s="24" t="n">
        <f aca="false">(1+Q510)</f>
        <v>1.13862027728549</v>
      </c>
      <c r="AA510" s="24" t="n">
        <f aca="false">Z510*(1+S510)</f>
        <v>1.30971944119329</v>
      </c>
      <c r="AB510" s="24" t="n">
        <f aca="false">AA510*(1+U510)</f>
        <v>1.58296943730015</v>
      </c>
      <c r="AC510" s="24" t="n">
        <f aca="false">AB510*(1+W510)</f>
        <v>1.89528347458157</v>
      </c>
      <c r="AD510" s="24" t="n">
        <f aca="false">AC510*(1+Y510)</f>
        <v>2.31909796796601</v>
      </c>
      <c r="AE510" s="23" t="n">
        <f aca="false">E510*Q510</f>
        <v>5067.73612071333</v>
      </c>
      <c r="AF510" s="23" t="n">
        <f aca="false">AE510*(1+S510)</f>
        <v>5829.25901860743</v>
      </c>
      <c r="AG510" s="23" t="n">
        <f aca="false">AF510*(1+U510)</f>
        <v>7045.4316995971</v>
      </c>
      <c r="AH510" s="23" t="n">
        <f aca="false">AG510*(1+W510)</f>
        <v>8435.46941393512</v>
      </c>
      <c r="AI510" s="23" t="n">
        <f aca="false">AH510*(1+Y510)</f>
        <v>10321.7699299654</v>
      </c>
      <c r="AJ510" s="25" t="n">
        <f aca="false">G510*Z510</f>
        <v>45666.3007815455</v>
      </c>
      <c r="AK510" s="25" t="n">
        <f aca="false">I510*AA510</f>
        <v>43304.1417840683</v>
      </c>
      <c r="AL510" s="25" t="n">
        <f aca="false">K510*AB510</f>
        <v>54666.7577896931</v>
      </c>
      <c r="AM510" s="25" t="n">
        <f aca="false">M510*AC510</f>
        <v>72618.3643118805</v>
      </c>
      <c r="AN510" s="25" t="n">
        <f aca="false">O510*AD510</f>
        <v>71999.3808201903</v>
      </c>
      <c r="AO510" s="25" t="n">
        <f aca="false">C510/Datos!$D$8</f>
        <v>14799.7509404937</v>
      </c>
      <c r="AP510" s="25" t="n">
        <f aca="false">AJ510-AO510</f>
        <v>30866.5498410518</v>
      </c>
      <c r="AQ510" s="25" t="n">
        <f aca="false">AK510-AO510</f>
        <v>28504.3908435746</v>
      </c>
      <c r="AR510" s="25" t="n">
        <f aca="false">AL510-AO510</f>
        <v>39867.0068491994</v>
      </c>
      <c r="AS510" s="25" t="n">
        <f aca="false">AM510-AO510</f>
        <v>57818.6133713868</v>
      </c>
      <c r="AT510" s="25" t="n">
        <f aca="false">AN510-AO510</f>
        <v>57199.6298796966</v>
      </c>
      <c r="AU510" s="25" t="n">
        <f aca="false">AP510*Datos!$D$6</f>
        <v>15433.2749205259</v>
      </c>
      <c r="AV510" s="25" t="n">
        <f aca="false">AQ510*Datos!$D$6</f>
        <v>14252.1954217873</v>
      </c>
      <c r="AW510" s="25" t="n">
        <f aca="false">AR510*Datos!$D$6</f>
        <v>19933.5034245997</v>
      </c>
      <c r="AX510" s="25" t="n">
        <f aca="false">AS510*Datos!$D$6</f>
        <v>28909.3066856934</v>
      </c>
      <c r="AY510" s="25" t="n">
        <f aca="false">AT510*Datos!$D$6</f>
        <v>28599.8149398483</v>
      </c>
      <c r="AZ510" s="25" t="n">
        <f aca="false">AJ510-AU510-AE510</f>
        <v>25165.2897403063</v>
      </c>
      <c r="BA510" s="25" t="n">
        <f aca="false">AK510-AV510-AF510</f>
        <v>23222.6873436736</v>
      </c>
      <c r="BB510" s="25" t="n">
        <f aca="false">AL510-AW510-AG510</f>
        <v>27687.8226654963</v>
      </c>
      <c r="BC510" s="25" t="n">
        <f aca="false">AM510-AX510-AH510</f>
        <v>35273.588212252</v>
      </c>
      <c r="BD510" s="25" t="n">
        <f aca="false">AN510-AY510-AI510</f>
        <v>33077.7959503765</v>
      </c>
      <c r="BE510" s="25" t="n">
        <f aca="false">AZ510/Z510</f>
        <v>22101.5647115483</v>
      </c>
      <c r="BF510" s="25" t="n">
        <f aca="false">BA510/AA510</f>
        <v>17731.0396511449</v>
      </c>
      <c r="BG510" s="25" t="n">
        <f aca="false">BB510/AB510</f>
        <v>17491.0658494579</v>
      </c>
      <c r="BH510" s="25" t="n">
        <f aca="false">BC510/AC510</f>
        <v>18611.2466474386</v>
      </c>
      <c r="BI510" s="25" t="n">
        <f aca="false">BD510/AD510</f>
        <v>14263.2163053412</v>
      </c>
      <c r="BJ510" s="25" t="n">
        <f aca="false">E510*AD510</f>
        <v>84782.5207817894</v>
      </c>
      <c r="BK510" s="25" t="n">
        <f aca="false">0.2*C510*AD510</f>
        <v>34322.0723325019</v>
      </c>
      <c r="BL510" s="25" t="n">
        <f aca="false">BJ510+BK510</f>
        <v>119104.593114291</v>
      </c>
      <c r="BM510" s="25" t="n">
        <f aca="false">BK510*Datos!$D$6</f>
        <v>17161.036166251</v>
      </c>
      <c r="BN510" s="25" t="n">
        <f aca="false">BL510-BM510</f>
        <v>101943.55694804</v>
      </c>
      <c r="BO510" s="25" t="n">
        <f aca="false">BN510/AD510</f>
        <v>43958.2796225944</v>
      </c>
      <c r="BP510" s="25" t="n">
        <f aca="false">-(C510+E510)</f>
        <v>-110557.158854816</v>
      </c>
      <c r="BQ510" s="25" t="n">
        <f aca="false">BE510</f>
        <v>22101.5647115483</v>
      </c>
      <c r="BR510" s="25" t="n">
        <f aca="false">BF510</f>
        <v>17731.0396511449</v>
      </c>
      <c r="BS510" s="25" t="n">
        <f aca="false">BG510</f>
        <v>17491.0658494579</v>
      </c>
      <c r="BT510" s="25" t="n">
        <f aca="false">BH510</f>
        <v>18611.2466474386</v>
      </c>
      <c r="BU510" s="25" t="n">
        <f aca="false">BI510+BO510</f>
        <v>58221.4959279356</v>
      </c>
      <c r="BV510" s="27" t="n">
        <f aca="false">IFERROR(IRR(BP510:BU510,0.1),NA())*100</f>
        <v>5.72000654653905</v>
      </c>
    </row>
    <row r="511" customFormat="false" ht="15" hidden="false" customHeight="true" outlineLevel="0" collapsed="false">
      <c r="A511" s="23" t="n">
        <v>510</v>
      </c>
      <c r="B511" s="24" t="n">
        <f aca="true">RAND()</f>
        <v>0.787139780044493</v>
      </c>
      <c r="C511" s="25" t="n">
        <f aca="false">IF(B511&lt;=(Datos!$D$14-Datos!$C$14)/(Datos!$E$14-Datos!$C$14),Datos!$C$14+SQRT((Datos!$E$14-Datos!$C$14)*(Datos!$D$14-Datos!$C$14)*B511),Datos!$E$14-SQRT((Datos!$E$14-Datos!$C$14)*(Datos!$E$14-Datos!$D$14)*(1-B511)))</f>
        <v>84017.7515991457</v>
      </c>
      <c r="D511" s="24" t="n">
        <f aca="true">RAND()</f>
        <v>0.861079094651164</v>
      </c>
      <c r="E511" s="25" t="n">
        <f aca="false">IF(D511&lt;=(Datos!$D$15-Datos!$C$15)/(Datos!$E$15-Datos!$C$15),Datos!$C$15+SQRT((Datos!$E$15-Datos!$C$15)*(Datos!$D$15-Datos!$C$15)*D511),Datos!$E$15-SQRT((Datos!$E$15-Datos!$C$15)*(Datos!$E$15-Datos!$D$15)*(1-D511)))</f>
        <v>35435.1193003184</v>
      </c>
      <c r="F511" s="24" t="n">
        <f aca="true">RAND()</f>
        <v>0.884596127610663</v>
      </c>
      <c r="G511" s="25" t="n">
        <f aca="false">IF(F511&lt;=(Datos!$D$19-Datos!$C$19)/(Datos!$E$19-Datos!$C$19),Datos!$C$19+SQRT((Datos!$E$19-Datos!$C$19)*(Datos!$D$19-Datos!$C$19)*F511),Datos!$E$19-SQRT((Datos!$E$19-Datos!$C$19)*(Datos!$E$19-Datos!$D$19)*(1-F511)))</f>
        <v>42058.0125035615</v>
      </c>
      <c r="H511" s="24" t="n">
        <f aca="true">RAND()</f>
        <v>0.422487653682186</v>
      </c>
      <c r="I511" s="25" t="n">
        <f aca="false">IF(H511&lt;=(Datos!$D$19-Datos!$C$19)/(Datos!$E$19-Datos!$C$19),Datos!$C$19+SQRT((Datos!$E$19-Datos!$C$19)*(Datos!$D$19-Datos!$C$19)*H511),Datos!$E$19-SQRT((Datos!$E$19-Datos!$C$19)*(Datos!$E$19-Datos!$D$19)*(1-H511)))</f>
        <v>37960.7253471231</v>
      </c>
      <c r="J511" s="24" t="n">
        <f aca="true">RAND()</f>
        <v>0.413709892341576</v>
      </c>
      <c r="K511" s="25" t="n">
        <f aca="false">IF(J511&lt;=(Datos!$D$19-Datos!$C$19)/(Datos!$E$19-Datos!$C$19),Datos!$C$19+SQRT((Datos!$E$19-Datos!$C$19)*(Datos!$D$19-Datos!$C$19)*J511),Datos!$E$19-SQRT((Datos!$E$19-Datos!$C$19)*(Datos!$E$19-Datos!$D$19)*(1-J511)))</f>
        <v>37877.5937856198</v>
      </c>
      <c r="L511" s="24" t="n">
        <f aca="true">RAND()</f>
        <v>0.494085143909981</v>
      </c>
      <c r="M511" s="25" t="n">
        <f aca="false">IF(L511&lt;=(Datos!$D$19-Datos!$C$19)/(Datos!$E$19-Datos!$C$19),Datos!$C$19+SQRT((Datos!$E$19-Datos!$C$19)*(Datos!$D$19-Datos!$C$19)*L511),Datos!$E$19-SQRT((Datos!$E$19-Datos!$C$19)*(Datos!$E$19-Datos!$D$19)*(1-L511)))</f>
        <v>38608.8774870187</v>
      </c>
      <c r="N511" s="24" t="n">
        <f aca="true">RAND()</f>
        <v>0.978043697289147</v>
      </c>
      <c r="O511" s="25" t="n">
        <f aca="false">IF(N511&lt;=(Datos!$D$19-Datos!$C$19)/(Datos!$E$19-Datos!$C$19),Datos!$C$19+SQRT((Datos!$E$19-Datos!$C$19)*(Datos!$D$19-Datos!$C$19)*N511),Datos!$E$19-SQRT((Datos!$E$19-Datos!$C$19)*(Datos!$E$19-Datos!$D$19)*(1-N511)))</f>
        <v>43716.753062223</v>
      </c>
      <c r="P511" s="24" t="n">
        <f aca="true">RAND()</f>
        <v>0.224358247503992</v>
      </c>
      <c r="Q511" s="26" t="n">
        <f aca="false">IF(P511&lt;=(Datos!$D$23-Datos!$C$23)/(Datos!$E$23-Datos!$C$23),Datos!$C$23+SQRT((Datos!$E$23-Datos!$C$23)*(Datos!$D$23-Datos!$C$23)*P511),Datos!$E$23-SQRT((Datos!$E$23-Datos!$C$23)*(Datos!$E$23-Datos!$D$23)*(1-P511)))</f>
        <v>0.140095891259339</v>
      </c>
      <c r="R511" s="24" t="n">
        <f aca="true">RAND()</f>
        <v>0.532044925488702</v>
      </c>
      <c r="S511" s="26" t="n">
        <f aca="false">IF(R511&lt;=(Datos!$D$24-Datos!$C$24)/(Datos!$E$24-Datos!$C$24),Datos!$C$24+SQRT((Datos!$E$24-Datos!$C$24)*(Datos!$D$24-Datos!$C$24)*R511),Datos!$E$24-SQRT((Datos!$E$24-Datos!$C$24)*(Datos!$E$24-Datos!$D$24)*(1-R511)))</f>
        <v>0.150977265219826</v>
      </c>
      <c r="T511" s="24" t="n">
        <f aca="true">RAND()</f>
        <v>0.302832500492997</v>
      </c>
      <c r="U511" s="26" t="n">
        <f aca="false">IF(T511&lt;=(Datos!$D$25-Datos!$C$25)/(Datos!$E$25-Datos!$C$25),Datos!$C$25+SQRT((Datos!$E$25-Datos!$C$25)*(Datos!$D$25-Datos!$C$25)*T511),Datos!$E$25-SQRT((Datos!$E$25-Datos!$C$25)*(Datos!$E$25-Datos!$D$25)*(1-T511)))</f>
        <v>0.175218014415003</v>
      </c>
      <c r="V511" s="24" t="n">
        <f aca="true">RAND()</f>
        <v>0.635188976531685</v>
      </c>
      <c r="W511" s="26" t="n">
        <f aca="false">IF(V511&lt;=(Datos!$D$26-Datos!$C$26)/(Datos!$E$26-Datos!$C$26),Datos!$C$26+SQRT((Datos!$E$26-Datos!$C$26)*(Datos!$D$26-Datos!$C$26)*V511),Datos!$E$26-SQRT((Datos!$E$26-Datos!$C$26)*(Datos!$E$26-Datos!$D$26)*(1-V511)))</f>
        <v>0.21426712183242</v>
      </c>
      <c r="X511" s="24" t="n">
        <f aca="true">RAND()</f>
        <v>0.373912478916926</v>
      </c>
      <c r="Y511" s="26" t="n">
        <f aca="false">IF(X511&lt;=(Datos!$D$27-Datos!$C$27)/(Datos!$E$27-Datos!$C$27),Datos!$C$27+SQRT((Datos!$E$27-Datos!$C$27)*(Datos!$D$27-Datos!$C$27)*X511),Datos!$E$27-SQRT((Datos!$E$27-Datos!$C$27)*(Datos!$E$27-Datos!$D$27)*(1-X511)))</f>
        <v>0.221854728362071</v>
      </c>
      <c r="Z511" s="24" t="n">
        <f aca="false">(1+Q511)</f>
        <v>1.14009589125934</v>
      </c>
      <c r="AA511" s="24" t="n">
        <f aca="false">Z511*(1+S511)</f>
        <v>1.31222445101003</v>
      </c>
      <c r="AB511" s="24" t="n">
        <f aca="false">AA511*(1+U511)</f>
        <v>1.54214981378283</v>
      </c>
      <c r="AC511" s="24" t="n">
        <f aca="false">AB511*(1+W511)</f>
        <v>1.87258181581648</v>
      </c>
      <c r="AD511" s="24" t="n">
        <f aca="false">AC511*(1+Y511)</f>
        <v>2.2880229459002</v>
      </c>
      <c r="AE511" s="23" t="n">
        <f aca="false">E511*Q511</f>
        <v>4964.31462025912</v>
      </c>
      <c r="AF511" s="23" t="n">
        <f aca="false">AE511*(1+S511)</f>
        <v>5713.81326531664</v>
      </c>
      <c r="AG511" s="23" t="n">
        <f aca="false">AF511*(1+U511)</f>
        <v>6714.97628040353</v>
      </c>
      <c r="AH511" s="23" t="n">
        <f aca="false">AG511*(1+W511)</f>
        <v>8153.77492117856</v>
      </c>
      <c r="AI511" s="23" t="n">
        <f aca="false">AH511*(1+Y511)</f>
        <v>9962.7284414421</v>
      </c>
      <c r="AJ511" s="25" t="n">
        <f aca="false">G511*Z511</f>
        <v>47950.1672498444</v>
      </c>
      <c r="AK511" s="25" t="n">
        <f aca="false">I511*AA511</f>
        <v>49812.9919785713</v>
      </c>
      <c r="AL511" s="25" t="n">
        <f aca="false">K511*AB511</f>
        <v>58412.9242030353</v>
      </c>
      <c r="AM511" s="25" t="n">
        <f aca="false">M511*AC511</f>
        <v>72298.2819112774</v>
      </c>
      <c r="AN511" s="25" t="n">
        <f aca="false">O511*AD511</f>
        <v>100024.934126619</v>
      </c>
      <c r="AO511" s="25" t="n">
        <f aca="false">C511/Datos!$D$8</f>
        <v>16803.5503198291</v>
      </c>
      <c r="AP511" s="25" t="n">
        <f aca="false">AJ511-AO511</f>
        <v>31146.6169300153</v>
      </c>
      <c r="AQ511" s="25" t="n">
        <f aca="false">AK511-AO511</f>
        <v>33009.4416587421</v>
      </c>
      <c r="AR511" s="25" t="n">
        <f aca="false">AL511-AO511</f>
        <v>41609.3738832062</v>
      </c>
      <c r="AS511" s="25" t="n">
        <f aca="false">AM511-AO511</f>
        <v>55494.7315914483</v>
      </c>
      <c r="AT511" s="25" t="n">
        <f aca="false">AN511-AO511</f>
        <v>83221.3838067899</v>
      </c>
      <c r="AU511" s="25" t="n">
        <f aca="false">AP511*Datos!$D$6</f>
        <v>15573.3084650076</v>
      </c>
      <c r="AV511" s="25" t="n">
        <f aca="false">AQ511*Datos!$D$6</f>
        <v>16504.7208293711</v>
      </c>
      <c r="AW511" s="25" t="n">
        <f aca="false">AR511*Datos!$D$6</f>
        <v>20804.6869416031</v>
      </c>
      <c r="AX511" s="25" t="n">
        <f aca="false">AS511*Datos!$D$6</f>
        <v>27747.3657957241</v>
      </c>
      <c r="AY511" s="25" t="n">
        <f aca="false">AT511*Datos!$D$6</f>
        <v>41610.6919033949</v>
      </c>
      <c r="AZ511" s="25" t="n">
        <f aca="false">AJ511-AU511-AE511</f>
        <v>27412.5441645777</v>
      </c>
      <c r="BA511" s="25" t="n">
        <f aca="false">AK511-AV511-AF511</f>
        <v>27594.4578838836</v>
      </c>
      <c r="BB511" s="25" t="n">
        <f aca="false">AL511-AW511-AG511</f>
        <v>30893.2609810287</v>
      </c>
      <c r="BC511" s="25" t="n">
        <f aca="false">AM511-AX511-AH511</f>
        <v>36397.1411943747</v>
      </c>
      <c r="BD511" s="25" t="n">
        <f aca="false">AN511-AY511-AI511</f>
        <v>48451.513781782</v>
      </c>
      <c r="BE511" s="25" t="n">
        <f aca="false">AZ511/Z511</f>
        <v>24044.0689022202</v>
      </c>
      <c r="BF511" s="25" t="n">
        <f aca="false">BA511/AA511</f>
        <v>21028.7636864591</v>
      </c>
      <c r="BG511" s="25" t="n">
        <f aca="false">BB511/AB511</f>
        <v>20032.5939185174</v>
      </c>
      <c r="BH511" s="25" t="n">
        <f aca="false">BC511/AC511</f>
        <v>19436.8763420385</v>
      </c>
      <c r="BI511" s="25" t="n">
        <f aca="false">BD511/AD511</f>
        <v>21176.1485471988</v>
      </c>
      <c r="BJ511" s="25" t="n">
        <f aca="false">E511*AD511</f>
        <v>81076.3660498395</v>
      </c>
      <c r="BK511" s="25" t="n">
        <f aca="false">0.2*C511*AD511</f>
        <v>38446.9087043577</v>
      </c>
      <c r="BL511" s="25" t="n">
        <f aca="false">BJ511+BK511</f>
        <v>119523.274754197</v>
      </c>
      <c r="BM511" s="25" t="n">
        <f aca="false">BK511*Datos!$D$6</f>
        <v>19223.4543521788</v>
      </c>
      <c r="BN511" s="25" t="n">
        <f aca="false">BL511-BM511</f>
        <v>100299.820402018</v>
      </c>
      <c r="BO511" s="25" t="n">
        <f aca="false">BN511/AD511</f>
        <v>43836.894460233</v>
      </c>
      <c r="BP511" s="25" t="n">
        <f aca="false">-(C511+E511)</f>
        <v>-119452.870899464</v>
      </c>
      <c r="BQ511" s="25" t="n">
        <f aca="false">BE511</f>
        <v>24044.0689022202</v>
      </c>
      <c r="BR511" s="25" t="n">
        <f aca="false">BF511</f>
        <v>21028.7636864591</v>
      </c>
      <c r="BS511" s="25" t="n">
        <f aca="false">BG511</f>
        <v>20032.5939185174</v>
      </c>
      <c r="BT511" s="25" t="n">
        <f aca="false">BH511</f>
        <v>19436.8763420385</v>
      </c>
      <c r="BU511" s="25" t="n">
        <f aca="false">BI511+BO511</f>
        <v>65013.0430074318</v>
      </c>
      <c r="BV511" s="27" t="n">
        <f aca="false">IFERROR(IRR(BP511:BU511,0.1),NA())*100</f>
        <v>6.71256000226655</v>
      </c>
    </row>
    <row r="512" customFormat="false" ht="15" hidden="false" customHeight="true" outlineLevel="0" collapsed="false">
      <c r="A512" s="23" t="n">
        <v>511</v>
      </c>
      <c r="B512" s="24" t="n">
        <f aca="true">RAND()</f>
        <v>0.437388955754408</v>
      </c>
      <c r="C512" s="25" t="n">
        <f aca="false">IF(B512&lt;=(Datos!$D$14-Datos!$C$14)/(Datos!$E$14-Datos!$C$14),Datos!$C$14+SQRT((Datos!$E$14-Datos!$C$14)*(Datos!$D$14-Datos!$C$14)*B512),Datos!$E$14-SQRT((Datos!$E$14-Datos!$C$14)*(Datos!$E$14-Datos!$D$14)*(1-B512)))</f>
        <v>74016.6735560146</v>
      </c>
      <c r="D512" s="24" t="n">
        <f aca="true">RAND()</f>
        <v>0.716461549878963</v>
      </c>
      <c r="E512" s="25" t="n">
        <f aca="false">IF(D512&lt;=(Datos!$D$15-Datos!$C$15)/(Datos!$E$15-Datos!$C$15),Datos!$C$15+SQRT((Datos!$E$15-Datos!$C$15)*(Datos!$D$15-Datos!$C$15)*D512),Datos!$E$15-SQRT((Datos!$E$15-Datos!$C$15)*(Datos!$E$15-Datos!$D$15)*(1-D512)))</f>
        <v>33478.4382608032</v>
      </c>
      <c r="F512" s="24" t="n">
        <f aca="true">RAND()</f>
        <v>0.205337593916646</v>
      </c>
      <c r="G512" s="25" t="n">
        <f aca="false">IF(F512&lt;=(Datos!$D$19-Datos!$C$19)/(Datos!$E$19-Datos!$C$19),Datos!$C$19+SQRT((Datos!$E$19-Datos!$C$19)*(Datos!$D$19-Datos!$C$19)*F512),Datos!$E$19-SQRT((Datos!$E$19-Datos!$C$19)*(Datos!$E$19-Datos!$D$19)*(1-F512)))</f>
        <v>35549.8323476928</v>
      </c>
      <c r="H512" s="24" t="n">
        <f aca="true">RAND()</f>
        <v>0.823736349633346</v>
      </c>
      <c r="I512" s="25" t="n">
        <f aca="false">IF(H512&lt;=(Datos!$D$19-Datos!$C$19)/(Datos!$E$19-Datos!$C$19),Datos!$C$19+SQRT((Datos!$E$19-Datos!$C$19)*(Datos!$D$19-Datos!$C$19)*H512),Datos!$E$19-SQRT((Datos!$E$19-Datos!$C$19)*(Datos!$E$19-Datos!$D$19)*(1-H512)))</f>
        <v>41364.0993168818</v>
      </c>
      <c r="J512" s="24" t="n">
        <f aca="true">RAND()</f>
        <v>0.711897992723772</v>
      </c>
      <c r="K512" s="25" t="n">
        <f aca="false">IF(J512&lt;=(Datos!$D$19-Datos!$C$19)/(Datos!$E$19-Datos!$C$19),Datos!$C$19+SQRT((Datos!$E$19-Datos!$C$19)*(Datos!$D$19-Datos!$C$19)*J512),Datos!$E$19-SQRT((Datos!$E$19-Datos!$C$19)*(Datos!$E$19-Datos!$D$19)*(1-J512)))</f>
        <v>40351.5969897483</v>
      </c>
      <c r="L512" s="24" t="n">
        <f aca="true">RAND()</f>
        <v>0.434009550095424</v>
      </c>
      <c r="M512" s="25" t="n">
        <f aca="false">IF(L512&lt;=(Datos!$D$19-Datos!$C$19)/(Datos!$E$19-Datos!$C$19),Datos!$C$19+SQRT((Datos!$E$19-Datos!$C$19)*(Datos!$D$19-Datos!$C$19)*L512),Datos!$E$19-SQRT((Datos!$E$19-Datos!$C$19)*(Datos!$E$19-Datos!$D$19)*(1-L512)))</f>
        <v>38068.5458735954</v>
      </c>
      <c r="N512" s="24" t="n">
        <f aca="true">RAND()</f>
        <v>0.557190114059631</v>
      </c>
      <c r="O512" s="25" t="n">
        <f aca="false">IF(N512&lt;=(Datos!$D$19-Datos!$C$19)/(Datos!$E$19-Datos!$C$19),Datos!$C$19+SQRT((Datos!$E$19-Datos!$C$19)*(Datos!$D$19-Datos!$C$19)*N512),Datos!$E$19-SQRT((Datos!$E$19-Datos!$C$19)*(Datos!$E$19-Datos!$D$19)*(1-N512)))</f>
        <v>39142.128696805</v>
      </c>
      <c r="P512" s="24" t="n">
        <f aca="true">RAND()</f>
        <v>0.417089494006884</v>
      </c>
      <c r="Q512" s="26" t="n">
        <f aca="false">IF(P512&lt;=(Datos!$D$23-Datos!$C$23)/(Datos!$E$23-Datos!$C$23),Datos!$C$23+SQRT((Datos!$E$23-Datos!$C$23)*(Datos!$D$23-Datos!$C$23)*P512),Datos!$E$23-SQRT((Datos!$E$23-Datos!$C$23)*(Datos!$E$23-Datos!$D$23)*(1-P512)))</f>
        <v>0.147400019876131</v>
      </c>
      <c r="R512" s="24" t="n">
        <f aca="true">RAND()</f>
        <v>0.648348677273152</v>
      </c>
      <c r="S512" s="26" t="n">
        <f aca="false">IF(R512&lt;=(Datos!$D$24-Datos!$C$24)/(Datos!$E$24-Datos!$C$24),Datos!$C$24+SQRT((Datos!$E$24-Datos!$C$24)*(Datos!$D$24-Datos!$C$24)*R512),Datos!$E$24-SQRT((Datos!$E$24-Datos!$C$24)*(Datos!$E$24-Datos!$D$24)*(1-R512)))</f>
        <v>0.154841057635339</v>
      </c>
      <c r="T512" s="24" t="n">
        <f aca="true">RAND()</f>
        <v>0.84484478813401</v>
      </c>
      <c r="U512" s="26" t="n">
        <f aca="false">IF(T512&lt;=(Datos!$D$25-Datos!$C$25)/(Datos!$E$25-Datos!$C$25),Datos!$C$25+SQRT((Datos!$E$25-Datos!$C$25)*(Datos!$D$25-Datos!$C$25)*T512),Datos!$E$25-SQRT((Datos!$E$25-Datos!$C$25)*(Datos!$E$25-Datos!$D$25)*(1-T512)))</f>
        <v>0.199156905382723</v>
      </c>
      <c r="V512" s="24" t="n">
        <f aca="true">RAND()</f>
        <v>0.0182654864618946</v>
      </c>
      <c r="W512" s="26" t="n">
        <f aca="false">IF(V512&lt;=(Datos!$D$26-Datos!$C$26)/(Datos!$E$26-Datos!$C$26),Datos!$C$26+SQRT((Datos!$E$26-Datos!$C$26)*(Datos!$D$26-Datos!$C$26)*V512),Datos!$E$26-SQRT((Datos!$E$26-Datos!$C$26)*(Datos!$E$26-Datos!$D$26)*(1-V512)))</f>
        <v>0.185056844969608</v>
      </c>
      <c r="X512" s="24" t="n">
        <f aca="true">RAND()</f>
        <v>0.703707138475034</v>
      </c>
      <c r="Y512" s="26" t="n">
        <f aca="false">IF(X512&lt;=(Datos!$D$27-Datos!$C$27)/(Datos!$E$27-Datos!$C$27),Datos!$C$27+SQRT((Datos!$E$27-Datos!$C$27)*(Datos!$D$27-Datos!$C$27)*X512),Datos!$E$27-SQRT((Datos!$E$27-Datos!$C$27)*(Datos!$E$27-Datos!$D$27)*(1-X512)))</f>
        <v>0.240000231847737</v>
      </c>
      <c r="Z512" s="24" t="n">
        <f aca="false">(1+Q512)</f>
        <v>1.14740001987613</v>
      </c>
      <c r="AA512" s="24" t="n">
        <f aca="false">Z512*(1+S512)</f>
        <v>1.32506465248456</v>
      </c>
      <c r="AB512" s="24" t="n">
        <f aca="false">AA512*(1+U512)</f>
        <v>1.58896042810542</v>
      </c>
      <c r="AC512" s="24" t="n">
        <f aca="false">AB512*(1+W512)</f>
        <v>1.88300843171217</v>
      </c>
      <c r="AD512" s="24" t="n">
        <f aca="false">AC512*(1+Y512)</f>
        <v>2.33493089189433</v>
      </c>
      <c r="AE512" s="23" t="n">
        <f aca="false">E512*Q512</f>
        <v>4934.72246506423</v>
      </c>
      <c r="AF512" s="23" t="n">
        <f aca="false">AE512*(1+S512)</f>
        <v>5698.82011069164</v>
      </c>
      <c r="AG512" s="23" t="n">
        <f aca="false">AF512*(1+U512)</f>
        <v>6833.77948826981</v>
      </c>
      <c r="AH512" s="23" t="n">
        <f aca="false">AG512*(1+W512)</f>
        <v>8098.41715958705</v>
      </c>
      <c r="AI512" s="23" t="n">
        <f aca="false">AH512*(1+Y512)</f>
        <v>10042.0391554876</v>
      </c>
      <c r="AJ512" s="25" t="n">
        <f aca="false">G512*Z512</f>
        <v>40789.8783423358</v>
      </c>
      <c r="AK512" s="25" t="n">
        <f aca="false">I512*AA512</f>
        <v>54810.1058866609</v>
      </c>
      <c r="AL512" s="25" t="n">
        <f aca="false">K512*AB512</f>
        <v>64117.0908275678</v>
      </c>
      <c r="AM512" s="25" t="n">
        <f aca="false">M512*AC512</f>
        <v>71683.3928630015</v>
      </c>
      <c r="AN512" s="25" t="n">
        <f aca="false">O512*AD512</f>
        <v>91394.1654686734</v>
      </c>
      <c r="AO512" s="25" t="n">
        <f aca="false">C512/Datos!$D$8</f>
        <v>14803.3347112029</v>
      </c>
      <c r="AP512" s="25" t="n">
        <f aca="false">AJ512-AO512</f>
        <v>25986.5436311329</v>
      </c>
      <c r="AQ512" s="25" t="n">
        <f aca="false">AK512-AO512</f>
        <v>40006.771175458</v>
      </c>
      <c r="AR512" s="25" t="n">
        <f aca="false">AL512-AO512</f>
        <v>49313.7561163649</v>
      </c>
      <c r="AS512" s="25" t="n">
        <f aca="false">AM512-AO512</f>
        <v>56880.0581517986</v>
      </c>
      <c r="AT512" s="25" t="n">
        <f aca="false">AN512-AO512</f>
        <v>76590.8307574705</v>
      </c>
      <c r="AU512" s="25" t="n">
        <f aca="false">AP512*Datos!$D$6</f>
        <v>12993.2718155664</v>
      </c>
      <c r="AV512" s="25" t="n">
        <f aca="false">AQ512*Datos!$D$6</f>
        <v>20003.385587729</v>
      </c>
      <c r="AW512" s="25" t="n">
        <f aca="false">AR512*Datos!$D$6</f>
        <v>24656.8780581824</v>
      </c>
      <c r="AX512" s="25" t="n">
        <f aca="false">AS512*Datos!$D$6</f>
        <v>28440.0290758993</v>
      </c>
      <c r="AY512" s="25" t="n">
        <f aca="false">AT512*Datos!$D$6</f>
        <v>38295.4153787352</v>
      </c>
      <c r="AZ512" s="25" t="n">
        <f aca="false">AJ512-AU512-AE512</f>
        <v>22861.8840617051</v>
      </c>
      <c r="BA512" s="25" t="n">
        <f aca="false">AK512-AV512-AF512</f>
        <v>29107.9001882403</v>
      </c>
      <c r="BB512" s="25" t="n">
        <f aca="false">AL512-AW512-AG512</f>
        <v>32626.4332811155</v>
      </c>
      <c r="BC512" s="25" t="n">
        <f aca="false">AM512-AX512-AH512</f>
        <v>35144.9466275152</v>
      </c>
      <c r="BD512" s="25" t="n">
        <f aca="false">AN512-AY512-AI512</f>
        <v>43056.7109344505</v>
      </c>
      <c r="BE512" s="25" t="n">
        <f aca="false">AZ512/Z512</f>
        <v>19924.9465449488</v>
      </c>
      <c r="BF512" s="25" t="n">
        <f aca="false">BA512/AA512</f>
        <v>21967.1546846122</v>
      </c>
      <c r="BG512" s="25" t="n">
        <f aca="false">BB512/AB512</f>
        <v>20533.1943477141</v>
      </c>
      <c r="BH512" s="25" t="n">
        <f aca="false">BC512/AC512</f>
        <v>18664.2534550729</v>
      </c>
      <c r="BI512" s="25" t="n">
        <f aca="false">BD512/AD512</f>
        <v>18440.2506660566</v>
      </c>
      <c r="BJ512" s="25" t="n">
        <f aca="false">E512*AD512</f>
        <v>78169.8397075264</v>
      </c>
      <c r="BK512" s="25" t="n">
        <f aca="false">0.2*C512*AD512</f>
        <v>34564.7635202393</v>
      </c>
      <c r="BL512" s="25" t="n">
        <f aca="false">BJ512+BK512</f>
        <v>112734.603227766</v>
      </c>
      <c r="BM512" s="25" t="n">
        <f aca="false">BK512*Datos!$D$6</f>
        <v>17282.3817601197</v>
      </c>
      <c r="BN512" s="25" t="n">
        <f aca="false">BL512-BM512</f>
        <v>95452.2214676461</v>
      </c>
      <c r="BO512" s="25" t="n">
        <f aca="false">BN512/AD512</f>
        <v>40880.1056164047</v>
      </c>
      <c r="BP512" s="25" t="n">
        <f aca="false">-(C512+E512)</f>
        <v>-107495.111816818</v>
      </c>
      <c r="BQ512" s="25" t="n">
        <f aca="false">BE512</f>
        <v>19924.9465449488</v>
      </c>
      <c r="BR512" s="25" t="n">
        <f aca="false">BF512</f>
        <v>21967.1546846122</v>
      </c>
      <c r="BS512" s="25" t="n">
        <f aca="false">BG512</f>
        <v>20533.1943477141</v>
      </c>
      <c r="BT512" s="25" t="n">
        <f aca="false">BH512</f>
        <v>18664.2534550729</v>
      </c>
      <c r="BU512" s="25" t="n">
        <f aca="false">BI512+BO512</f>
        <v>59320.3562824613</v>
      </c>
      <c r="BV512" s="27" t="n">
        <f aca="false">IFERROR(IRR(BP512:BU512,0.1),NA())*100</f>
        <v>8.05330934866672</v>
      </c>
    </row>
    <row r="513" customFormat="false" ht="15" hidden="false" customHeight="true" outlineLevel="0" collapsed="false">
      <c r="A513" s="23" t="n">
        <v>512</v>
      </c>
      <c r="B513" s="24" t="n">
        <f aca="true">RAND()</f>
        <v>0.115733605611967</v>
      </c>
      <c r="C513" s="25" t="n">
        <f aca="false">IF(B513&lt;=(Datos!$D$14-Datos!$C$14)/(Datos!$E$14-Datos!$C$14),Datos!$C$14+SQRT((Datos!$E$14-Datos!$C$14)*(Datos!$D$14-Datos!$C$14)*B513),Datos!$E$14-SQRT((Datos!$E$14-Datos!$C$14)*(Datos!$E$14-Datos!$D$14)*(1-B513)))</f>
        <v>66803.9284420684</v>
      </c>
      <c r="D513" s="24" t="n">
        <f aca="true">RAND()</f>
        <v>0.175050537314681</v>
      </c>
      <c r="E513" s="25" t="n">
        <f aca="false">IF(D513&lt;=(Datos!$D$15-Datos!$C$15)/(Datos!$E$15-Datos!$C$15),Datos!$C$15+SQRT((Datos!$E$15-Datos!$C$15)*(Datos!$D$15-Datos!$C$15)*D513),Datos!$E$15-SQRT((Datos!$E$15-Datos!$C$15)*(Datos!$E$15-Datos!$D$15)*(1-D513)))</f>
        <v>28623.3672596911</v>
      </c>
      <c r="F513" s="24" t="n">
        <f aca="true">RAND()</f>
        <v>0.374780948055573</v>
      </c>
      <c r="G513" s="25" t="n">
        <f aca="false">IF(F513&lt;=(Datos!$D$19-Datos!$C$19)/(Datos!$E$19-Datos!$C$19),Datos!$C$19+SQRT((Datos!$E$19-Datos!$C$19)*(Datos!$D$19-Datos!$C$19)*F513),Datos!$E$19-SQRT((Datos!$E$19-Datos!$C$19)*(Datos!$E$19-Datos!$D$19)*(1-F513)))</f>
        <v>37497.8091605706</v>
      </c>
      <c r="H513" s="24" t="n">
        <f aca="true">RAND()</f>
        <v>0.161122858627384</v>
      </c>
      <c r="I513" s="25" t="n">
        <f aca="false">IF(H513&lt;=(Datos!$D$19-Datos!$C$19)/(Datos!$E$19-Datos!$C$19),Datos!$C$19+SQRT((Datos!$E$19-Datos!$C$19)*(Datos!$D$19-Datos!$C$19)*H513),Datos!$E$19-SQRT((Datos!$E$19-Datos!$C$19)*(Datos!$E$19-Datos!$D$19)*(1-H513)))</f>
        <v>34916.1396231299</v>
      </c>
      <c r="J513" s="24" t="n">
        <f aca="true">RAND()</f>
        <v>0.360825966995543</v>
      </c>
      <c r="K513" s="25" t="n">
        <f aca="false">IF(J513&lt;=(Datos!$D$19-Datos!$C$19)/(Datos!$E$19-Datos!$C$19),Datos!$C$19+SQRT((Datos!$E$19-Datos!$C$19)*(Datos!$D$19-Datos!$C$19)*J513),Datos!$E$19-SQRT((Datos!$E$19-Datos!$C$19)*(Datos!$E$19-Datos!$D$19)*(1-J513)))</f>
        <v>37356.8943888934</v>
      </c>
      <c r="L513" s="24" t="n">
        <f aca="true">RAND()</f>
        <v>0.431412660075714</v>
      </c>
      <c r="M513" s="25" t="n">
        <f aca="false">IF(L513&lt;=(Datos!$D$19-Datos!$C$19)/(Datos!$E$19-Datos!$C$19),Datos!$C$19+SQRT((Datos!$E$19-Datos!$C$19)*(Datos!$D$19-Datos!$C$19)*L513),Datos!$E$19-SQRT((Datos!$E$19-Datos!$C$19)*(Datos!$E$19-Datos!$D$19)*(1-L513)))</f>
        <v>38044.3706410979</v>
      </c>
      <c r="N513" s="24" t="n">
        <f aca="true">RAND()</f>
        <v>0.117120264377937</v>
      </c>
      <c r="O513" s="25" t="n">
        <f aca="false">IF(N513&lt;=(Datos!$D$19-Datos!$C$19)/(Datos!$E$19-Datos!$C$19),Datos!$C$19+SQRT((Datos!$E$19-Datos!$C$19)*(Datos!$D$19-Datos!$C$19)*N513),Datos!$E$19-SQRT((Datos!$E$19-Datos!$C$19)*(Datos!$E$19-Datos!$D$19)*(1-N513)))</f>
        <v>34191.4245378738</v>
      </c>
      <c r="P513" s="24" t="n">
        <f aca="true">RAND()</f>
        <v>0.805838011238697</v>
      </c>
      <c r="Q513" s="26" t="n">
        <f aca="false">IF(P513&lt;=(Datos!$D$23-Datos!$C$23)/(Datos!$E$23-Datos!$C$23),Datos!$C$23+SQRT((Datos!$E$23-Datos!$C$23)*(Datos!$D$23-Datos!$C$23)*P513),Datos!$E$23-SQRT((Datos!$E$23-Datos!$C$23)*(Datos!$E$23-Datos!$D$23)*(1-P513)))</f>
        <v>0.161305306106535</v>
      </c>
      <c r="R513" s="24" t="n">
        <f aca="true">RAND()</f>
        <v>0.532278094977775</v>
      </c>
      <c r="S513" s="26" t="n">
        <f aca="false">IF(R513&lt;=(Datos!$D$24-Datos!$C$24)/(Datos!$E$24-Datos!$C$24),Datos!$C$24+SQRT((Datos!$E$24-Datos!$C$24)*(Datos!$D$24-Datos!$C$24)*R513),Datos!$E$24-SQRT((Datos!$E$24-Datos!$C$24)*(Datos!$E$24-Datos!$D$24)*(1-R513)))</f>
        <v>0.150984496746739</v>
      </c>
      <c r="T513" s="24" t="n">
        <f aca="true">RAND()</f>
        <v>0.506439342998098</v>
      </c>
      <c r="U513" s="26" t="n">
        <f aca="false">IF(T513&lt;=(Datos!$D$25-Datos!$C$25)/(Datos!$E$25-Datos!$C$25),Datos!$C$25+SQRT((Datos!$E$25-Datos!$C$25)*(Datos!$D$25-Datos!$C$25)*T513),Datos!$E$25-SQRT((Datos!$E$25-Datos!$C$25)*(Datos!$E$25-Datos!$D$25)*(1-T513)))</f>
        <v>0.182825145062753</v>
      </c>
      <c r="V513" s="24" t="n">
        <f aca="true">RAND()</f>
        <v>0.926994177884493</v>
      </c>
      <c r="W513" s="26" t="n">
        <f aca="false">IF(V513&lt;=(Datos!$D$26-Datos!$C$26)/(Datos!$E$26-Datos!$C$26),Datos!$C$26+SQRT((Datos!$E$26-Datos!$C$26)*(Datos!$D$26-Datos!$C$26)*V513),Datos!$E$26-SQRT((Datos!$E$26-Datos!$C$26)*(Datos!$E$26-Datos!$D$26)*(1-V513)))</f>
        <v>0.234014995232898</v>
      </c>
      <c r="X513" s="24" t="n">
        <f aca="true">RAND()</f>
        <v>0.774571136189446</v>
      </c>
      <c r="Y513" s="26" t="n">
        <f aca="false">IF(X513&lt;=(Datos!$D$27-Datos!$C$27)/(Datos!$E$27-Datos!$C$27),Datos!$C$27+SQRT((Datos!$E$27-Datos!$C$27)*(Datos!$D$27-Datos!$C$27)*X513),Datos!$E$27-SQRT((Datos!$E$27-Datos!$C$27)*(Datos!$E$27-Datos!$D$27)*(1-X513)))</f>
        <v>0.245109946050816</v>
      </c>
      <c r="Z513" s="24" t="n">
        <f aca="false">(1+Q513)</f>
        <v>1.16130530610654</v>
      </c>
      <c r="AA513" s="24" t="n">
        <f aca="false">Z513*(1+S513)</f>
        <v>1.33664440331835</v>
      </c>
      <c r="AB513" s="24" t="n">
        <f aca="false">AA513*(1+U513)</f>
        <v>1.58101661025234</v>
      </c>
      <c r="AC513" s="24" t="n">
        <f aca="false">AB513*(1+W513)</f>
        <v>1.95099820476368</v>
      </c>
      <c r="AD513" s="24" t="n">
        <f aca="false">AC513*(1+Y513)</f>
        <v>2.42920726947854</v>
      </c>
      <c r="AE513" s="23" t="n">
        <f aca="false">E513*Q513</f>
        <v>4617.10101762425</v>
      </c>
      <c r="AF513" s="23" t="n">
        <f aca="false">AE513*(1+S513)</f>
        <v>5314.2116911991</v>
      </c>
      <c r="AG513" s="23" t="n">
        <f aca="false">AF513*(1+U513)</f>
        <v>6285.78321453676</v>
      </c>
      <c r="AH513" s="23" t="n">
        <f aca="false">AG513*(1+W513)</f>
        <v>7756.75074352161</v>
      </c>
      <c r="AI513" s="23" t="n">
        <f aca="false">AH513*(1+Y513)</f>
        <v>9658.00749979581</v>
      </c>
      <c r="AJ513" s="25" t="n">
        <f aca="false">G513*Z513</f>
        <v>43546.4047455409</v>
      </c>
      <c r="AK513" s="25" t="n">
        <f aca="false">I513*AA513</f>
        <v>46670.4626127386</v>
      </c>
      <c r="AL513" s="25" t="n">
        <f aca="false">K513*AB513</f>
        <v>59061.870536283</v>
      </c>
      <c r="AM513" s="25" t="n">
        <f aca="false">M513*AC513</f>
        <v>74224.4988221458</v>
      </c>
      <c r="AN513" s="25" t="n">
        <f aca="false">O513*AD513</f>
        <v>83058.05704123</v>
      </c>
      <c r="AO513" s="25" t="n">
        <f aca="false">C513/Datos!$D$8</f>
        <v>13360.7856884137</v>
      </c>
      <c r="AP513" s="25" t="n">
        <f aca="false">AJ513-AO513</f>
        <v>30185.6190571272</v>
      </c>
      <c r="AQ513" s="25" t="n">
        <f aca="false">AK513-AO513</f>
        <v>33309.6769243249</v>
      </c>
      <c r="AR513" s="25" t="n">
        <f aca="false">AL513-AO513</f>
        <v>45701.0848478693</v>
      </c>
      <c r="AS513" s="25" t="n">
        <f aca="false">AM513-AO513</f>
        <v>60863.7131337322</v>
      </c>
      <c r="AT513" s="25" t="n">
        <f aca="false">AN513-AO513</f>
        <v>69697.2713528163</v>
      </c>
      <c r="AU513" s="25" t="n">
        <f aca="false">AP513*Datos!$D$6</f>
        <v>15092.8095285636</v>
      </c>
      <c r="AV513" s="25" t="n">
        <f aca="false">AQ513*Datos!$D$6</f>
        <v>16654.8384621625</v>
      </c>
      <c r="AW513" s="25" t="n">
        <f aca="false">AR513*Datos!$D$6</f>
        <v>22850.5424239347</v>
      </c>
      <c r="AX513" s="25" t="n">
        <f aca="false">AS513*Datos!$D$6</f>
        <v>30431.8565668661</v>
      </c>
      <c r="AY513" s="25" t="n">
        <f aca="false">AT513*Datos!$D$6</f>
        <v>34848.6356764082</v>
      </c>
      <c r="AZ513" s="25" t="n">
        <f aca="false">AJ513-AU513-AE513</f>
        <v>23836.494199353</v>
      </c>
      <c r="BA513" s="25" t="n">
        <f aca="false">AK513-AV513-AF513</f>
        <v>24701.412459377</v>
      </c>
      <c r="BB513" s="25" t="n">
        <f aca="false">AL513-AW513-AG513</f>
        <v>29925.5448978116</v>
      </c>
      <c r="BC513" s="25" t="n">
        <f aca="false">AM513-AX513-AH513</f>
        <v>36035.8915117582</v>
      </c>
      <c r="BD513" s="25" t="n">
        <f aca="false">AN513-AY513-AI513</f>
        <v>38551.413865026</v>
      </c>
      <c r="BE513" s="25" t="n">
        <f aca="false">AZ513/Z513</f>
        <v>20525.6051737753</v>
      </c>
      <c r="BF513" s="25" t="n">
        <f aca="false">BA513/AA513</f>
        <v>18480.1674985908</v>
      </c>
      <c r="BG513" s="25" t="n">
        <f aca="false">BB513/AB513</f>
        <v>18928.0395308657</v>
      </c>
      <c r="BH513" s="25" t="n">
        <f aca="false">BC513/AC513</f>
        <v>18470.4893237578</v>
      </c>
      <c r="BI513" s="25" t="n">
        <f aca="false">BD513/AD513</f>
        <v>15869.9565695362</v>
      </c>
      <c r="BJ513" s="25" t="n">
        <f aca="false">E513*AD513</f>
        <v>69532.0918241956</v>
      </c>
      <c r="BK513" s="25" t="n">
        <f aca="false">0.2*C513*AD513</f>
        <v>32456.1177202393</v>
      </c>
      <c r="BL513" s="25" t="n">
        <f aca="false">BJ513+BK513</f>
        <v>101988.209544435</v>
      </c>
      <c r="BM513" s="25" t="n">
        <f aca="false">BK513*Datos!$D$6</f>
        <v>16228.0588601197</v>
      </c>
      <c r="BN513" s="25" t="n">
        <f aca="false">BL513-BM513</f>
        <v>85760.1506843153</v>
      </c>
      <c r="BO513" s="25" t="n">
        <f aca="false">BN513/AD513</f>
        <v>35303.7601038979</v>
      </c>
      <c r="BP513" s="25" t="n">
        <f aca="false">-(C513+E513)</f>
        <v>-95427.2957017594</v>
      </c>
      <c r="BQ513" s="25" t="n">
        <f aca="false">BE513</f>
        <v>20525.6051737753</v>
      </c>
      <c r="BR513" s="25" t="n">
        <f aca="false">BF513</f>
        <v>18480.1674985908</v>
      </c>
      <c r="BS513" s="25" t="n">
        <f aca="false">BG513</f>
        <v>18928.0395308657</v>
      </c>
      <c r="BT513" s="25" t="n">
        <f aca="false">BH513</f>
        <v>18470.4893237578</v>
      </c>
      <c r="BU513" s="25" t="n">
        <f aca="false">BI513+BO513</f>
        <v>51173.7166734341</v>
      </c>
      <c r="BV513" s="27" t="n">
        <f aca="false">IFERROR(IRR(BP513:BU513,0.1),NA())*100</f>
        <v>8.97148216054526</v>
      </c>
    </row>
    <row r="514" customFormat="false" ht="15" hidden="false" customHeight="true" outlineLevel="0" collapsed="false">
      <c r="A514" s="23" t="n">
        <v>513</v>
      </c>
      <c r="B514" s="24" t="n">
        <f aca="true">RAND()</f>
        <v>0.498832864549986</v>
      </c>
      <c r="C514" s="25" t="n">
        <f aca="false">IF(B514&lt;=(Datos!$D$14-Datos!$C$14)/(Datos!$E$14-Datos!$C$14),Datos!$C$14+SQRT((Datos!$E$14-Datos!$C$14)*(Datos!$D$14-Datos!$C$14)*B514),Datos!$E$14-SQRT((Datos!$E$14-Datos!$C$14)*(Datos!$E$14-Datos!$D$14)*(1-B514)))</f>
        <v>75476.53037313</v>
      </c>
      <c r="D514" s="24" t="n">
        <f aca="true">RAND()</f>
        <v>0.963505626443545</v>
      </c>
      <c r="E514" s="25" t="n">
        <f aca="false">IF(D514&lt;=(Datos!$D$15-Datos!$C$15)/(Datos!$E$15-Datos!$C$15),Datos!$C$15+SQRT((Datos!$E$15-Datos!$C$15)*(Datos!$D$15-Datos!$C$15)*D514),Datos!$E$15-SQRT((Datos!$E$15-Datos!$C$15)*(Datos!$E$15-Datos!$D$15)*(1-D514)))</f>
        <v>37660.3085602011</v>
      </c>
      <c r="F514" s="24" t="n">
        <f aca="true">RAND()</f>
        <v>0.421137538764313</v>
      </c>
      <c r="G514" s="25" t="n">
        <f aca="false">IF(F514&lt;=(Datos!$D$19-Datos!$C$19)/(Datos!$E$19-Datos!$C$19),Datos!$C$19+SQRT((Datos!$E$19-Datos!$C$19)*(Datos!$D$19-Datos!$C$19)*F514),Datos!$E$19-SQRT((Datos!$E$19-Datos!$C$19)*(Datos!$E$19-Datos!$D$19)*(1-F514)))</f>
        <v>37947.995395988</v>
      </c>
      <c r="H514" s="24" t="n">
        <f aca="true">RAND()</f>
        <v>0.154703067968906</v>
      </c>
      <c r="I514" s="25" t="n">
        <f aca="false">IF(H514&lt;=(Datos!$D$19-Datos!$C$19)/(Datos!$E$19-Datos!$C$19),Datos!$C$19+SQRT((Datos!$E$19-Datos!$C$19)*(Datos!$D$19-Datos!$C$19)*H514),Datos!$E$19-SQRT((Datos!$E$19-Datos!$C$19)*(Datos!$E$19-Datos!$D$19)*(1-H514)))</f>
        <v>34817.2046038482</v>
      </c>
      <c r="J514" s="24" t="n">
        <f aca="true">RAND()</f>
        <v>0.627384273386712</v>
      </c>
      <c r="K514" s="25" t="n">
        <f aca="false">IF(J514&lt;=(Datos!$D$19-Datos!$C$19)/(Datos!$E$19-Datos!$C$19),Datos!$C$19+SQRT((Datos!$E$19-Datos!$C$19)*(Datos!$D$19-Datos!$C$19)*J514),Datos!$E$19-SQRT((Datos!$E$19-Datos!$C$19)*(Datos!$E$19-Datos!$D$19)*(1-J514)))</f>
        <v>39700.9092876909</v>
      </c>
      <c r="L514" s="24" t="n">
        <f aca="true">RAND()</f>
        <v>0.583645365891159</v>
      </c>
      <c r="M514" s="25" t="n">
        <f aca="false">IF(L514&lt;=(Datos!$D$19-Datos!$C$19)/(Datos!$E$19-Datos!$C$19),Datos!$C$19+SQRT((Datos!$E$19-Datos!$C$19)*(Datos!$D$19-Datos!$C$19)*L514),Datos!$E$19-SQRT((Datos!$E$19-Datos!$C$19)*(Datos!$E$19-Datos!$D$19)*(1-L514)))</f>
        <v>39356.6449587271</v>
      </c>
      <c r="N514" s="24" t="n">
        <f aca="true">RAND()</f>
        <v>0.224054511288636</v>
      </c>
      <c r="O514" s="25" t="n">
        <f aca="false">IF(N514&lt;=(Datos!$D$19-Datos!$C$19)/(Datos!$E$19-Datos!$C$19),Datos!$C$19+SQRT((Datos!$E$19-Datos!$C$19)*(Datos!$D$19-Datos!$C$19)*N514),Datos!$E$19-SQRT((Datos!$E$19-Datos!$C$19)*(Datos!$E$19-Datos!$D$19)*(1-N514)))</f>
        <v>35797.2559623752</v>
      </c>
      <c r="P514" s="24" t="n">
        <f aca="true">RAND()</f>
        <v>0.708491752052407</v>
      </c>
      <c r="Q514" s="26" t="n">
        <f aca="false">IF(P514&lt;=(Datos!$D$23-Datos!$C$23)/(Datos!$E$23-Datos!$C$23),Datos!$C$23+SQRT((Datos!$E$23-Datos!$C$23)*(Datos!$D$23-Datos!$C$23)*P514),Datos!$E$23-SQRT((Datos!$E$23-Datos!$C$23)*(Datos!$E$23-Datos!$D$23)*(1-P514)))</f>
        <v>0.157093344934154</v>
      </c>
      <c r="R514" s="24" t="n">
        <f aca="true">RAND()</f>
        <v>0.974679696243508</v>
      </c>
      <c r="S514" s="26" t="n">
        <f aca="false">IF(R514&lt;=(Datos!$D$24-Datos!$C$24)/(Datos!$E$24-Datos!$C$24),Datos!$C$24+SQRT((Datos!$E$24-Datos!$C$24)*(Datos!$D$24-Datos!$C$24)*R514),Datos!$E$24-SQRT((Datos!$E$24-Datos!$C$24)*(Datos!$E$24-Datos!$D$24)*(1-R514)))</f>
        <v>0.173248959579318</v>
      </c>
      <c r="T514" s="24" t="n">
        <f aca="true">RAND()</f>
        <v>0.155227169097942</v>
      </c>
      <c r="U514" s="26" t="n">
        <f aca="false">IF(T514&lt;=(Datos!$D$25-Datos!$C$25)/(Datos!$E$25-Datos!$C$25),Datos!$C$25+SQRT((Datos!$E$25-Datos!$C$25)*(Datos!$D$25-Datos!$C$25)*T514),Datos!$E$25-SQRT((Datos!$E$25-Datos!$C$25)*(Datos!$E$25-Datos!$D$25)*(1-T514)))</f>
        <v>0.168054834674006</v>
      </c>
      <c r="V514" s="24" t="n">
        <f aca="true">RAND()</f>
        <v>0.727273237048635</v>
      </c>
      <c r="W514" s="26" t="n">
        <f aca="false">IF(V514&lt;=(Datos!$D$26-Datos!$C$26)/(Datos!$E$26-Datos!$C$26),Datos!$C$26+SQRT((Datos!$E$26-Datos!$C$26)*(Datos!$D$26-Datos!$C$26)*V514),Datos!$E$26-SQRT((Datos!$E$26-Datos!$C$26)*(Datos!$E$26-Datos!$D$26)*(1-V514)))</f>
        <v>0.219104309842152</v>
      </c>
      <c r="X514" s="24" t="n">
        <f aca="true">RAND()</f>
        <v>0.528282900689941</v>
      </c>
      <c r="Y514" s="26" t="n">
        <f aca="false">IF(X514&lt;=(Datos!$D$27-Datos!$C$27)/(Datos!$E$27-Datos!$C$27),Datos!$C$27+SQRT((Datos!$E$27-Datos!$C$27)*(Datos!$D$27-Datos!$C$27)*X514),Datos!$E$27-SQRT((Datos!$E$27-Datos!$C$27)*(Datos!$E$27-Datos!$D$27)*(1-X514)))</f>
        <v>0.229529490429813</v>
      </c>
      <c r="Z514" s="24" t="n">
        <f aca="false">(1+Q514)</f>
        <v>1.15709334493415</v>
      </c>
      <c r="AA514" s="24" t="n">
        <f aca="false">Z514*(1+S514)</f>
        <v>1.35755856308015</v>
      </c>
      <c r="AB514" s="24" t="n">
        <f aca="false">AA514*(1+U514)</f>
        <v>1.58570284295886</v>
      </c>
      <c r="AC514" s="24" t="n">
        <f aca="false">AB514*(1+W514)</f>
        <v>1.9331371699801</v>
      </c>
      <c r="AD514" s="24" t="n">
        <f aca="false">AC514*(1+Y514)</f>
        <v>2.37684915953657</v>
      </c>
      <c r="AE514" s="23" t="n">
        <f aca="false">E514*Q514</f>
        <v>5916.18384297433</v>
      </c>
      <c r="AF514" s="23" t="n">
        <f aca="false">AE514*(1+S514)</f>
        <v>6941.1565384496</v>
      </c>
      <c r="AG514" s="23" t="n">
        <f aca="false">AF514*(1+U514)</f>
        <v>8107.65145296514</v>
      </c>
      <c r="AH514" s="23" t="n">
        <f aca="false">AG514*(1+W514)</f>
        <v>9884.07282900778</v>
      </c>
      <c r="AI514" s="23" t="n">
        <f aca="false">AH514*(1+Y514)</f>
        <v>12152.7590288211</v>
      </c>
      <c r="AJ514" s="25" t="n">
        <f aca="false">G514*Z514</f>
        <v>43909.3729262897</v>
      </c>
      <c r="AK514" s="25" t="n">
        <f aca="false">I514*AA514</f>
        <v>47266.3942524676</v>
      </c>
      <c r="AL514" s="25" t="n">
        <f aca="false">K514*AB514</f>
        <v>62953.8447255433</v>
      </c>
      <c r="AM514" s="25" t="n">
        <f aca="false">M514*AC514</f>
        <v>76081.7932554255</v>
      </c>
      <c r="AN514" s="25" t="n">
        <f aca="false">O514*AD514</f>
        <v>85084.677747887</v>
      </c>
      <c r="AO514" s="25" t="n">
        <f aca="false">C514/Datos!$D$8</f>
        <v>15095.306074626</v>
      </c>
      <c r="AP514" s="25" t="n">
        <f aca="false">AJ514-AO514</f>
        <v>28814.0668516637</v>
      </c>
      <c r="AQ514" s="25" t="n">
        <f aca="false">AK514-AO514</f>
        <v>32171.0881778417</v>
      </c>
      <c r="AR514" s="25" t="n">
        <f aca="false">AL514-AO514</f>
        <v>47858.5386509173</v>
      </c>
      <c r="AS514" s="25" t="n">
        <f aca="false">AM514-AO514</f>
        <v>60986.4871807995</v>
      </c>
      <c r="AT514" s="25" t="n">
        <f aca="false">AN514-AO514</f>
        <v>69989.371673261</v>
      </c>
      <c r="AU514" s="25" t="n">
        <f aca="false">AP514*Datos!$D$6</f>
        <v>14407.0334258318</v>
      </c>
      <c r="AV514" s="25" t="n">
        <f aca="false">AQ514*Datos!$D$6</f>
        <v>16085.5440889208</v>
      </c>
      <c r="AW514" s="25" t="n">
        <f aca="false">AR514*Datos!$D$6</f>
        <v>23929.2693254587</v>
      </c>
      <c r="AX514" s="25" t="n">
        <f aca="false">AS514*Datos!$D$6</f>
        <v>30493.2435903997</v>
      </c>
      <c r="AY514" s="25" t="n">
        <f aca="false">AT514*Datos!$D$6</f>
        <v>34994.6858366305</v>
      </c>
      <c r="AZ514" s="25" t="n">
        <f aca="false">AJ514-AU514-AE514</f>
        <v>23586.1556574835</v>
      </c>
      <c r="BA514" s="25" t="n">
        <f aca="false">AK514-AV514-AF514</f>
        <v>24239.6936250972</v>
      </c>
      <c r="BB514" s="25" t="n">
        <f aca="false">AL514-AW514-AG514</f>
        <v>30916.9239471195</v>
      </c>
      <c r="BC514" s="25" t="n">
        <f aca="false">AM514-AX514-AH514</f>
        <v>35704.4768360179</v>
      </c>
      <c r="BD514" s="25" t="n">
        <f aca="false">AN514-AY514-AI514</f>
        <v>37937.2328824354</v>
      </c>
      <c r="BE514" s="25" t="n">
        <f aca="false">AZ514/Z514</f>
        <v>20383.9696777668</v>
      </c>
      <c r="BF514" s="25" t="n">
        <f aca="false">BA514/AA514</f>
        <v>17855.3576135236</v>
      </c>
      <c r="BG514" s="25" t="n">
        <f aca="false">BB514/AB514</f>
        <v>19497.2999414125</v>
      </c>
      <c r="BH514" s="25" t="n">
        <f aca="false">BC514/AC514</f>
        <v>18469.7068529211</v>
      </c>
      <c r="BI514" s="25" t="n">
        <f aca="false">BD514/AD514</f>
        <v>15961.1444967893</v>
      </c>
      <c r="BJ514" s="25" t="n">
        <f aca="false">E514*AD514</f>
        <v>89512.8727492017</v>
      </c>
      <c r="BK514" s="25" t="n">
        <f aca="false">0.2*C514*AD514</f>
        <v>35879.265556422</v>
      </c>
      <c r="BL514" s="25" t="n">
        <f aca="false">BJ514+BK514</f>
        <v>125392.138305624</v>
      </c>
      <c r="BM514" s="25" t="n">
        <f aca="false">BK514*Datos!$D$6</f>
        <v>17939.632778211</v>
      </c>
      <c r="BN514" s="25" t="n">
        <f aca="false">BL514-BM514</f>
        <v>107452.505527413</v>
      </c>
      <c r="BO514" s="25" t="n">
        <f aca="false">BN514/AD514</f>
        <v>45207.9615975141</v>
      </c>
      <c r="BP514" s="25" t="n">
        <f aca="false">-(C514+E514)</f>
        <v>-113136.838933331</v>
      </c>
      <c r="BQ514" s="25" t="n">
        <f aca="false">BE514</f>
        <v>20383.9696777668</v>
      </c>
      <c r="BR514" s="25" t="n">
        <f aca="false">BF514</f>
        <v>17855.3576135236</v>
      </c>
      <c r="BS514" s="25" t="n">
        <f aca="false">BG514</f>
        <v>19497.2999414125</v>
      </c>
      <c r="BT514" s="25" t="n">
        <f aca="false">BH514</f>
        <v>18469.7068529211</v>
      </c>
      <c r="BU514" s="25" t="n">
        <f aca="false">BI514+BO514</f>
        <v>61169.1060943034</v>
      </c>
      <c r="BV514" s="27" t="n">
        <f aca="false">IFERROR(IRR(BP514:BU514,0.1),NA())*100</f>
        <v>5.64544821204551</v>
      </c>
    </row>
    <row r="515" customFormat="false" ht="15" hidden="false" customHeight="true" outlineLevel="0" collapsed="false">
      <c r="A515" s="23" t="n">
        <v>514</v>
      </c>
      <c r="B515" s="24" t="n">
        <f aca="true">RAND()</f>
        <v>0.348710197552142</v>
      </c>
      <c r="C515" s="25" t="n">
        <f aca="false">IF(B515&lt;=(Datos!$D$14-Datos!$C$14)/(Datos!$E$14-Datos!$C$14),Datos!$C$14+SQRT((Datos!$E$14-Datos!$C$14)*(Datos!$D$14-Datos!$C$14)*B515),Datos!$E$14-SQRT((Datos!$E$14-Datos!$C$14)*(Datos!$E$14-Datos!$D$14)*(1-B515)))</f>
        <v>72043.8242433371</v>
      </c>
      <c r="D515" s="24" t="n">
        <f aca="true">RAND()</f>
        <v>0.956909397285355</v>
      </c>
      <c r="E515" s="25" t="n">
        <f aca="false">IF(D515&lt;=(Datos!$D$15-Datos!$C$15)/(Datos!$E$15-Datos!$C$15),Datos!$C$15+SQRT((Datos!$E$15-Datos!$C$15)*(Datos!$D$15-Datos!$C$15)*D515),Datos!$E$15-SQRT((Datos!$E$15-Datos!$C$15)*(Datos!$E$15-Datos!$D$15)*(1-D515)))</f>
        <v>37457.6407792767</v>
      </c>
      <c r="F515" s="24" t="n">
        <f aca="true">RAND()</f>
        <v>0.533642161910187</v>
      </c>
      <c r="G515" s="25" t="n">
        <f aca="false">IF(F515&lt;=(Datos!$D$19-Datos!$C$19)/(Datos!$E$19-Datos!$C$19),Datos!$C$19+SQRT((Datos!$E$19-Datos!$C$19)*(Datos!$D$19-Datos!$C$19)*F515),Datos!$E$19-SQRT((Datos!$E$19-Datos!$C$19)*(Datos!$E$19-Datos!$D$19)*(1-F515)))</f>
        <v>38946.8611415696</v>
      </c>
      <c r="H515" s="24" t="n">
        <f aca="true">RAND()</f>
        <v>0.421304135711315</v>
      </c>
      <c r="I515" s="25" t="n">
        <f aca="false">IF(H515&lt;=(Datos!$D$19-Datos!$C$19)/(Datos!$E$19-Datos!$C$19),Datos!$C$19+SQRT((Datos!$E$19-Datos!$C$19)*(Datos!$D$19-Datos!$C$19)*H515),Datos!$E$19-SQRT((Datos!$E$19-Datos!$C$19)*(Datos!$E$19-Datos!$D$19)*(1-H515)))</f>
        <v>37949.5673062562</v>
      </c>
      <c r="J515" s="24" t="n">
        <f aca="true">RAND()</f>
        <v>0.780240925130965</v>
      </c>
      <c r="K515" s="25" t="n">
        <f aca="false">IF(J515&lt;=(Datos!$D$19-Datos!$C$19)/(Datos!$E$19-Datos!$C$19),Datos!$C$19+SQRT((Datos!$E$19-Datos!$C$19)*(Datos!$D$19-Datos!$C$19)*J515),Datos!$E$19-SQRT((Datos!$E$19-Datos!$C$19)*(Datos!$E$19-Datos!$D$19)*(1-J515)))</f>
        <v>40940.2055944694</v>
      </c>
      <c r="L515" s="24" t="n">
        <f aca="true">RAND()</f>
        <v>0.23810755901424</v>
      </c>
      <c r="M515" s="25" t="n">
        <f aca="false">IF(L515&lt;=(Datos!$D$19-Datos!$C$19)/(Datos!$E$19-Datos!$C$19),Datos!$C$19+SQRT((Datos!$E$19-Datos!$C$19)*(Datos!$D$19-Datos!$C$19)*L515),Datos!$E$19-SQRT((Datos!$E$19-Datos!$C$19)*(Datos!$E$19-Datos!$D$19)*(1-L515)))</f>
        <v>35976.2976709779</v>
      </c>
      <c r="N515" s="24" t="n">
        <f aca="true">RAND()</f>
        <v>0.172225096200516</v>
      </c>
      <c r="O515" s="25" t="n">
        <f aca="false">IF(N515&lt;=(Datos!$D$19-Datos!$C$19)/(Datos!$E$19-Datos!$C$19),Datos!$C$19+SQRT((Datos!$E$19-Datos!$C$19)*(Datos!$D$19-Datos!$C$19)*N515),Datos!$E$19-SQRT((Datos!$E$19-Datos!$C$19)*(Datos!$E$19-Datos!$D$19)*(1-N515)))</f>
        <v>35082.6926358061</v>
      </c>
      <c r="P515" s="24" t="n">
        <f aca="true">RAND()</f>
        <v>0.0243611603691212</v>
      </c>
      <c r="Q515" s="26" t="n">
        <f aca="false">IF(P515&lt;=(Datos!$D$23-Datos!$C$23)/(Datos!$E$23-Datos!$C$23),Datos!$C$23+SQRT((Datos!$E$23-Datos!$C$23)*(Datos!$D$23-Datos!$C$23)*P515),Datos!$E$23-SQRT((Datos!$E$23-Datos!$C$23)*(Datos!$E$23-Datos!$D$23)*(1-P515)))</f>
        <v>0.126621939947207</v>
      </c>
      <c r="R515" s="24" t="n">
        <f aca="true">RAND()</f>
        <v>0.62786567407407</v>
      </c>
      <c r="S515" s="26" t="n">
        <f aca="false">IF(R515&lt;=(Datos!$D$24-Datos!$C$24)/(Datos!$E$24-Datos!$C$24),Datos!$C$24+SQRT((Datos!$E$24-Datos!$C$24)*(Datos!$D$24-Datos!$C$24)*R515),Datos!$E$24-SQRT((Datos!$E$24-Datos!$C$24)*(Datos!$E$24-Datos!$D$24)*(1-R515)))</f>
        <v>0.154118698126511</v>
      </c>
      <c r="T515" s="24" t="n">
        <f aca="true">RAND()</f>
        <v>0.534806464310125</v>
      </c>
      <c r="U515" s="26" t="n">
        <f aca="false">IF(T515&lt;=(Datos!$D$25-Datos!$C$25)/(Datos!$E$25-Datos!$C$25),Datos!$C$25+SQRT((Datos!$E$25-Datos!$C$25)*(Datos!$D$25-Datos!$C$25)*T515),Datos!$E$25-SQRT((Datos!$E$25-Datos!$C$25)*(Datos!$E$25-Datos!$D$25)*(1-T515)))</f>
        <v>0.183909254649818</v>
      </c>
      <c r="V515" s="24" t="n">
        <f aca="true">RAND()</f>
        <v>0.0434532039861739</v>
      </c>
      <c r="W515" s="26" t="n">
        <f aca="false">IF(V515&lt;=(Datos!$D$26-Datos!$C$26)/(Datos!$E$26-Datos!$C$26),Datos!$C$26+SQRT((Datos!$E$26-Datos!$C$26)*(Datos!$D$26-Datos!$C$26)*V515),Datos!$E$26-SQRT((Datos!$E$26-Datos!$C$26)*(Datos!$E$26-Datos!$D$26)*(1-V515)))</f>
        <v>0.187799646503569</v>
      </c>
      <c r="X515" s="24" t="n">
        <f aca="true">RAND()</f>
        <v>0.504061271423821</v>
      </c>
      <c r="Y515" s="26" t="n">
        <f aca="false">IF(X515&lt;=(Datos!$D$27-Datos!$C$27)/(Datos!$E$27-Datos!$C$27),Datos!$C$27+SQRT((Datos!$E$27-Datos!$C$27)*(Datos!$D$27-Datos!$C$27)*X515),Datos!$E$27-SQRT((Datos!$E$27-Datos!$C$27)*(Datos!$E$27-Datos!$D$27)*(1-X515)))</f>
        <v>0.228249935900413</v>
      </c>
      <c r="Z515" s="24" t="n">
        <f aca="false">(1+Q515)</f>
        <v>1.12662193994721</v>
      </c>
      <c r="AA515" s="24" t="n">
        <f aca="false">Z515*(1+S515)</f>
        <v>1.30025544661263</v>
      </c>
      <c r="AB515" s="24" t="n">
        <f aca="false">AA515*(1+U515)</f>
        <v>1.53938445665353</v>
      </c>
      <c r="AC515" s="24" t="n">
        <f aca="false">AB515*(1+W515)</f>
        <v>1.82848031344615</v>
      </c>
      <c r="AD515" s="24" t="n">
        <f aca="false">AC515*(1+Y515)</f>
        <v>2.24583082778541</v>
      </c>
      <c r="AE515" s="23" t="n">
        <f aca="false">E515*Q515</f>
        <v>4742.95914131764</v>
      </c>
      <c r="AF515" s="23" t="n">
        <f aca="false">AE515*(1+S515)</f>
        <v>5473.93782944474</v>
      </c>
      <c r="AG515" s="23" t="n">
        <f aca="false">AF515*(1+U515)</f>
        <v>6480.64565565737</v>
      </c>
      <c r="AH515" s="23" t="n">
        <f aca="false">AG515*(1+W515)</f>
        <v>7697.70861890472</v>
      </c>
      <c r="AI515" s="23" t="n">
        <f aca="false">AH515*(1+Y515)</f>
        <v>9454.71011774977</v>
      </c>
      <c r="AJ515" s="25" t="n">
        <f aca="false">G515*Z515</f>
        <v>43878.3882541696</v>
      </c>
      <c r="AK515" s="25" t="n">
        <f aca="false">I515*AA515</f>
        <v>49344.1315865524</v>
      </c>
      <c r="AL515" s="25" t="n">
        <f aca="false">K515*AB515</f>
        <v>63022.7161443261</v>
      </c>
      <c r="AM515" s="25" t="n">
        <f aca="false">M515*AC515</f>
        <v>65781.9520420618</v>
      </c>
      <c r="AN515" s="25" t="n">
        <f aca="false">O515*AD515</f>
        <v>78789.7926432133</v>
      </c>
      <c r="AO515" s="25" t="n">
        <f aca="false">C515/Datos!$D$8</f>
        <v>14408.7648486674</v>
      </c>
      <c r="AP515" s="25" t="n">
        <f aca="false">AJ515-AO515</f>
        <v>29469.6234055022</v>
      </c>
      <c r="AQ515" s="25" t="n">
        <f aca="false">AK515-AO515</f>
        <v>34935.366737885</v>
      </c>
      <c r="AR515" s="25" t="n">
        <f aca="false">AL515-AO515</f>
        <v>48613.9512956587</v>
      </c>
      <c r="AS515" s="25" t="n">
        <f aca="false">AM515-AO515</f>
        <v>51373.1871933944</v>
      </c>
      <c r="AT515" s="25" t="n">
        <f aca="false">AN515-AO515</f>
        <v>64381.0277945459</v>
      </c>
      <c r="AU515" s="25" t="n">
        <f aca="false">AP515*Datos!$D$6</f>
        <v>14734.8117027511</v>
      </c>
      <c r="AV515" s="25" t="n">
        <f aca="false">AQ515*Datos!$D$6</f>
        <v>17467.6833689425</v>
      </c>
      <c r="AW515" s="25" t="n">
        <f aca="false">AR515*Datos!$D$6</f>
        <v>24306.9756478294</v>
      </c>
      <c r="AX515" s="25" t="n">
        <f aca="false">AS515*Datos!$D$6</f>
        <v>25686.5935966972</v>
      </c>
      <c r="AY515" s="25" t="n">
        <f aca="false">AT515*Datos!$D$6</f>
        <v>32190.513897273</v>
      </c>
      <c r="AZ515" s="25" t="n">
        <f aca="false">AJ515-AU515-AE515</f>
        <v>24400.6174101009</v>
      </c>
      <c r="BA515" s="25" t="n">
        <f aca="false">AK515-AV515-AF515</f>
        <v>26402.5103881652</v>
      </c>
      <c r="BB515" s="25" t="n">
        <f aca="false">AL515-AW515-AG515</f>
        <v>32235.0948408394</v>
      </c>
      <c r="BC515" s="25" t="n">
        <f aca="false">AM515-AX515-AH515</f>
        <v>32397.6498264599</v>
      </c>
      <c r="BD515" s="25" t="n">
        <f aca="false">AN515-AY515-AI515</f>
        <v>37144.5686281906</v>
      </c>
      <c r="BE515" s="25" t="n">
        <f aca="false">AZ515/Z515</f>
        <v>21658.2125244643</v>
      </c>
      <c r="BF515" s="25" t="n">
        <f aca="false">BA515/AA515</f>
        <v>20305.6333714639</v>
      </c>
      <c r="BG515" s="25" t="n">
        <f aca="false">BB515/AB515</f>
        <v>20940.2496572658</v>
      </c>
      <c r="BH515" s="25" t="n">
        <f aca="false">BC515/AC515</f>
        <v>17718.3476290208</v>
      </c>
      <c r="BI515" s="25" t="n">
        <f aca="false">BD515/AD515</f>
        <v>16539.3440007316</v>
      </c>
      <c r="BJ515" s="25" t="n">
        <f aca="false">E515*AD515</f>
        <v>84123.5243982114</v>
      </c>
      <c r="BK515" s="25" t="n">
        <f aca="false">0.2*C515*AD515</f>
        <v>32359.648287448</v>
      </c>
      <c r="BL515" s="25" t="n">
        <f aca="false">BJ515+BK515</f>
        <v>116483.172685659</v>
      </c>
      <c r="BM515" s="25" t="n">
        <f aca="false">BK515*Datos!$D$6</f>
        <v>16179.824143724</v>
      </c>
      <c r="BN515" s="25" t="n">
        <f aca="false">BL515-BM515</f>
        <v>100303.348541935</v>
      </c>
      <c r="BO515" s="25" t="n">
        <f aca="false">BN515/AD515</f>
        <v>44662.0232036104</v>
      </c>
      <c r="BP515" s="25" t="n">
        <f aca="false">-(C515+E515)</f>
        <v>-109501.465022614</v>
      </c>
      <c r="BQ515" s="25" t="n">
        <f aca="false">BE515</f>
        <v>21658.2125244643</v>
      </c>
      <c r="BR515" s="25" t="n">
        <f aca="false">BF515</f>
        <v>20305.6333714639</v>
      </c>
      <c r="BS515" s="25" t="n">
        <f aca="false">BG515</f>
        <v>20940.2496572658</v>
      </c>
      <c r="BT515" s="25" t="n">
        <f aca="false">BH515</f>
        <v>17718.3476290208</v>
      </c>
      <c r="BU515" s="25" t="n">
        <f aca="false">BI515+BO515</f>
        <v>61201.367204342</v>
      </c>
      <c r="BV515" s="27" t="n">
        <f aca="false">IFERROR(IRR(BP515:BU515,0.1),NA())*100</f>
        <v>7.78234412255423</v>
      </c>
    </row>
    <row r="516" customFormat="false" ht="15" hidden="false" customHeight="true" outlineLevel="0" collapsed="false">
      <c r="A516" s="23" t="n">
        <v>515</v>
      </c>
      <c r="B516" s="24" t="n">
        <f aca="true">RAND()</f>
        <v>0.138369671952215</v>
      </c>
      <c r="C516" s="25" t="n">
        <f aca="false">IF(B516&lt;=(Datos!$D$14-Datos!$C$14)/(Datos!$E$14-Datos!$C$14),Datos!$C$14+SQRT((Datos!$E$14-Datos!$C$14)*(Datos!$D$14-Datos!$C$14)*B516),Datos!$E$14-SQRT((Datos!$E$14-Datos!$C$14)*(Datos!$E$14-Datos!$D$14)*(1-B516)))</f>
        <v>67439.6148274549</v>
      </c>
      <c r="D516" s="24" t="n">
        <f aca="true">RAND()</f>
        <v>0.53885919079426</v>
      </c>
      <c r="E516" s="25" t="n">
        <f aca="false">IF(D516&lt;=(Datos!$D$15-Datos!$C$15)/(Datos!$E$15-Datos!$C$15),Datos!$C$15+SQRT((Datos!$E$15-Datos!$C$15)*(Datos!$D$15-Datos!$C$15)*D516),Datos!$E$15-SQRT((Datos!$E$15-Datos!$C$15)*(Datos!$E$15-Datos!$D$15)*(1-D516)))</f>
        <v>31683.0822187026</v>
      </c>
      <c r="F516" s="24" t="n">
        <f aca="true">RAND()</f>
        <v>0.355467026227901</v>
      </c>
      <c r="G516" s="25" t="n">
        <f aca="false">IF(F516&lt;=(Datos!$D$19-Datos!$C$19)/(Datos!$E$19-Datos!$C$19),Datos!$C$19+SQRT((Datos!$E$19-Datos!$C$19)*(Datos!$D$19-Datos!$C$19)*F516),Datos!$E$19-SQRT((Datos!$E$19-Datos!$C$19)*(Datos!$E$19-Datos!$D$19)*(1-F516)))</f>
        <v>37302.0581984934</v>
      </c>
      <c r="H516" s="24" t="n">
        <f aca="true">RAND()</f>
        <v>0.979927752600623</v>
      </c>
      <c r="I516" s="25" t="n">
        <f aca="false">IF(H516&lt;=(Datos!$D$19-Datos!$C$19)/(Datos!$E$19-Datos!$C$19),Datos!$C$19+SQRT((Datos!$E$19-Datos!$C$19)*(Datos!$D$19-Datos!$C$19)*H516),Datos!$E$19-SQRT((Datos!$E$19-Datos!$C$19)*(Datos!$E$19-Datos!$D$19)*(1-H516)))</f>
        <v>43773.0450069569</v>
      </c>
      <c r="J516" s="24" t="n">
        <f aca="true">RAND()</f>
        <v>0.932348394409955</v>
      </c>
      <c r="K516" s="25" t="n">
        <f aca="false">IF(J516&lt;=(Datos!$D$19-Datos!$C$19)/(Datos!$E$19-Datos!$C$19),Datos!$C$19+SQRT((Datos!$E$19-Datos!$C$19)*(Datos!$D$19-Datos!$C$19)*J516),Datos!$E$19-SQRT((Datos!$E$19-Datos!$C$19)*(Datos!$E$19-Datos!$D$19)*(1-J516)))</f>
        <v>42747.474657356</v>
      </c>
      <c r="L516" s="24" t="n">
        <f aca="true">RAND()</f>
        <v>0.970872845328046</v>
      </c>
      <c r="M516" s="25" t="n">
        <f aca="false">IF(L516&lt;=(Datos!$D$19-Datos!$C$19)/(Datos!$E$19-Datos!$C$19),Datos!$C$19+SQRT((Datos!$E$19-Datos!$C$19)*(Datos!$D$19-Datos!$C$19)*L516),Datos!$E$19-SQRT((Datos!$E$19-Datos!$C$19)*(Datos!$E$19-Datos!$D$19)*(1-L516)))</f>
        <v>43521.9822056563</v>
      </c>
      <c r="N516" s="24" t="n">
        <f aca="true">RAND()</f>
        <v>0.240099131565719</v>
      </c>
      <c r="O516" s="25" t="n">
        <f aca="false">IF(N516&lt;=(Datos!$D$19-Datos!$C$19)/(Datos!$E$19-Datos!$C$19),Datos!$C$19+SQRT((Datos!$E$19-Datos!$C$19)*(Datos!$D$19-Datos!$C$19)*N516),Datos!$E$19-SQRT((Datos!$E$19-Datos!$C$19)*(Datos!$E$19-Datos!$D$19)*(1-N516)))</f>
        <v>36001.2390166413</v>
      </c>
      <c r="P516" s="24" t="n">
        <f aca="true">RAND()</f>
        <v>0.379977572503768</v>
      </c>
      <c r="Q516" s="26" t="n">
        <f aca="false">IF(P516&lt;=(Datos!$D$23-Datos!$C$23)/(Datos!$E$23-Datos!$C$23),Datos!$C$23+SQRT((Datos!$E$23-Datos!$C$23)*(Datos!$D$23-Datos!$C$23)*P516),Datos!$E$23-SQRT((Datos!$E$23-Datos!$C$23)*(Datos!$E$23-Datos!$D$23)*(1-P516)))</f>
        <v>0.14615262186678</v>
      </c>
      <c r="R516" s="24" t="n">
        <f aca="true">RAND()</f>
        <v>0.234049793325084</v>
      </c>
      <c r="S516" s="26" t="n">
        <f aca="false">IF(R516&lt;=(Datos!$D$24-Datos!$C$24)/(Datos!$E$24-Datos!$C$24),Datos!$C$24+SQRT((Datos!$E$24-Datos!$C$24)*(Datos!$D$24-Datos!$C$24)*R516),Datos!$E$24-SQRT((Datos!$E$24-Datos!$C$24)*(Datos!$E$24-Datos!$D$24)*(1-R516)))</f>
        <v>0.140525341117388</v>
      </c>
      <c r="T516" s="24" t="n">
        <f aca="true">RAND()</f>
        <v>0.886065039407195</v>
      </c>
      <c r="U516" s="26" t="n">
        <f aca="false">IF(T516&lt;=(Datos!$D$25-Datos!$C$25)/(Datos!$E$25-Datos!$C$25),Datos!$C$25+SQRT((Datos!$E$25-Datos!$C$25)*(Datos!$D$25-Datos!$C$25)*T516),Datos!$E$25-SQRT((Datos!$E$25-Datos!$C$25)*(Datos!$E$25-Datos!$D$25)*(1-T516)))</f>
        <v>0.202138928093201</v>
      </c>
      <c r="V516" s="24" t="n">
        <f aca="true">RAND()</f>
        <v>0.141594197603031</v>
      </c>
      <c r="W516" s="26" t="n">
        <f aca="false">IF(V516&lt;=(Datos!$D$26-Datos!$C$26)/(Datos!$E$26-Datos!$C$26),Datos!$C$26+SQRT((Datos!$E$26-Datos!$C$26)*(Datos!$D$26-Datos!$C$26)*V516),Datos!$E$26-SQRT((Datos!$E$26-Datos!$C$26)*(Datos!$E$26-Datos!$D$26)*(1-V516)))</f>
        <v>0.194079484246386</v>
      </c>
      <c r="X516" s="24" t="n">
        <f aca="true">RAND()</f>
        <v>0.935799860546373</v>
      </c>
      <c r="Y516" s="26" t="n">
        <f aca="false">IF(X516&lt;=(Datos!$D$27-Datos!$C$27)/(Datos!$E$27-Datos!$C$27),Datos!$C$27+SQRT((Datos!$E$27-Datos!$C$27)*(Datos!$D$27-Datos!$C$27)*X516),Datos!$E$27-SQRT((Datos!$E$27-Datos!$C$27)*(Datos!$E$27-Datos!$D$27)*(1-X516)))</f>
        <v>0.261380634998755</v>
      </c>
      <c r="Z516" s="24" t="n">
        <f aca="false">(1+Q516)</f>
        <v>1.14615262186678</v>
      </c>
      <c r="AA516" s="24" t="n">
        <f aca="false">Z516*(1+S516)</f>
        <v>1.3072161100272</v>
      </c>
      <c r="AB516" s="24" t="n">
        <f aca="false">AA516*(1+U516)</f>
        <v>1.57145537329426</v>
      </c>
      <c r="AC516" s="24" t="n">
        <f aca="false">AB516*(1+W516)</f>
        <v>1.87644262165942</v>
      </c>
      <c r="AD516" s="24" t="n">
        <f aca="false">AC516*(1+Y516)</f>
        <v>2.36690838564749</v>
      </c>
      <c r="AE516" s="23" t="n">
        <f aca="false">E516*Q516</f>
        <v>4630.56553508414</v>
      </c>
      <c r="AF516" s="23" t="n">
        <f aca="false">AE516*(1+S516)</f>
        <v>5281.27733646826</v>
      </c>
      <c r="AG516" s="23" t="n">
        <f aca="false">AF516*(1+U516)</f>
        <v>6348.82907622487</v>
      </c>
      <c r="AH516" s="23" t="n">
        <f aca="false">AG516*(1+W516)</f>
        <v>7581.00654890706</v>
      </c>
      <c r="AI516" s="23" t="n">
        <f aca="false">AH516*(1+Y516)</f>
        <v>9562.53485459011</v>
      </c>
      <c r="AJ516" s="25" t="n">
        <f aca="false">G516*Z516</f>
        <v>42753.8518052305</v>
      </c>
      <c r="AK516" s="25" t="n">
        <f aca="false">I516*AA516</f>
        <v>57220.8296180397</v>
      </c>
      <c r="AL516" s="25" t="n">
        <f aca="false">K516*AB516</f>
        <v>67175.7487450623</v>
      </c>
      <c r="AM516" s="25" t="n">
        <f aca="false">M516*AC516</f>
        <v>81666.5023897965</v>
      </c>
      <c r="AN516" s="25" t="n">
        <f aca="false">O516*AD516</f>
        <v>85211.634522188</v>
      </c>
      <c r="AO516" s="25" t="n">
        <f aca="false">C516/Datos!$D$8</f>
        <v>13487.922965491</v>
      </c>
      <c r="AP516" s="25" t="n">
        <f aca="false">AJ516-AO516</f>
        <v>29265.9288397395</v>
      </c>
      <c r="AQ516" s="25" t="n">
        <f aca="false">AK516-AO516</f>
        <v>43732.9066525488</v>
      </c>
      <c r="AR516" s="25" t="n">
        <f aca="false">AL516-AO516</f>
        <v>53687.8257795713</v>
      </c>
      <c r="AS516" s="25" t="n">
        <f aca="false">AM516-AO516</f>
        <v>68178.5794243055</v>
      </c>
      <c r="AT516" s="25" t="n">
        <f aca="false">AN516-AO516</f>
        <v>71723.711556697</v>
      </c>
      <c r="AU516" s="25" t="n">
        <f aca="false">AP516*Datos!$D$6</f>
        <v>14632.9644198698</v>
      </c>
      <c r="AV516" s="25" t="n">
        <f aca="false">AQ516*Datos!$D$6</f>
        <v>21866.4533262744</v>
      </c>
      <c r="AW516" s="25" t="n">
        <f aca="false">AR516*Datos!$D$6</f>
        <v>26843.9128897857</v>
      </c>
      <c r="AX516" s="25" t="n">
        <f aca="false">AS516*Datos!$D$6</f>
        <v>34089.2897121528</v>
      </c>
      <c r="AY516" s="25" t="n">
        <f aca="false">AT516*Datos!$D$6</f>
        <v>35861.8557783485</v>
      </c>
      <c r="AZ516" s="25" t="n">
        <f aca="false">AJ516-AU516-AE516</f>
        <v>23490.3218502766</v>
      </c>
      <c r="BA516" s="25" t="n">
        <f aca="false">AK516-AV516-AF516</f>
        <v>30073.0989552971</v>
      </c>
      <c r="BB516" s="25" t="n">
        <f aca="false">AL516-AW516-AG516</f>
        <v>33983.0067790518</v>
      </c>
      <c r="BC516" s="25" t="n">
        <f aca="false">AM516-AX516-AH516</f>
        <v>39996.2061287367</v>
      </c>
      <c r="BD516" s="25" t="n">
        <f aca="false">AN516-AY516-AI516</f>
        <v>39787.2438892494</v>
      </c>
      <c r="BE516" s="25" t="n">
        <f aca="false">AZ516/Z516</f>
        <v>20494.933573521</v>
      </c>
      <c r="BF516" s="25" t="n">
        <f aca="false">BA516/AA516</f>
        <v>23005.4531340433</v>
      </c>
      <c r="BG516" s="25" t="n">
        <f aca="false">BB516/AB516</f>
        <v>21625.1809351816</v>
      </c>
      <c r="BH516" s="25" t="n">
        <f aca="false">BC516/AC516</f>
        <v>21314.9102813313</v>
      </c>
      <c r="BI516" s="25" t="n">
        <f aca="false">BD516/AD516</f>
        <v>16809.794637812</v>
      </c>
      <c r="BJ516" s="25" t="n">
        <f aca="false">E516*AD516</f>
        <v>74990.9529866061</v>
      </c>
      <c r="BK516" s="25" t="n">
        <f aca="false">0.2*C516*AD516</f>
        <v>31924.677971988</v>
      </c>
      <c r="BL516" s="25" t="n">
        <f aca="false">BJ516+BK516</f>
        <v>106915.630958594</v>
      </c>
      <c r="BM516" s="25" t="n">
        <f aca="false">BK516*Datos!$D$6</f>
        <v>15962.338985994</v>
      </c>
      <c r="BN516" s="25" t="n">
        <f aca="false">BL516-BM516</f>
        <v>90953.2919726001</v>
      </c>
      <c r="BO516" s="25" t="n">
        <f aca="false">BN516/AD516</f>
        <v>38427.0437014481</v>
      </c>
      <c r="BP516" s="25" t="n">
        <f aca="false">-(C516+E516)</f>
        <v>-99122.6970461574</v>
      </c>
      <c r="BQ516" s="25" t="n">
        <f aca="false">BE516</f>
        <v>20494.933573521</v>
      </c>
      <c r="BR516" s="25" t="n">
        <f aca="false">BF516</f>
        <v>23005.4531340433</v>
      </c>
      <c r="BS516" s="25" t="n">
        <f aca="false">BG516</f>
        <v>21625.1809351816</v>
      </c>
      <c r="BT516" s="25" t="n">
        <f aca="false">BH516</f>
        <v>21314.9102813313</v>
      </c>
      <c r="BU516" s="25" t="n">
        <f aca="false">BI516+BO516</f>
        <v>55236.83833926</v>
      </c>
      <c r="BV516" s="27" t="n">
        <f aca="false">IFERROR(IRR(BP516:BU516,0.1),NA())*100</f>
        <v>11.2229834742883</v>
      </c>
    </row>
    <row r="517" customFormat="false" ht="15" hidden="false" customHeight="true" outlineLevel="0" collapsed="false">
      <c r="A517" s="23" t="n">
        <v>516</v>
      </c>
      <c r="B517" s="24" t="n">
        <f aca="true">RAND()</f>
        <v>0.324433083425929</v>
      </c>
      <c r="C517" s="25" t="n">
        <f aca="false">IF(B517&lt;=(Datos!$D$14-Datos!$C$14)/(Datos!$E$14-Datos!$C$14),Datos!$C$14+SQRT((Datos!$E$14-Datos!$C$14)*(Datos!$D$14-Datos!$C$14)*B517),Datos!$E$14-SQRT((Datos!$E$14-Datos!$C$14)*(Datos!$E$14-Datos!$D$14)*(1-B517)))</f>
        <v>71527.5519161263</v>
      </c>
      <c r="D517" s="24" t="n">
        <f aca="true">RAND()</f>
        <v>0.0331279044387837</v>
      </c>
      <c r="E517" s="25" t="n">
        <f aca="false">IF(D517&lt;=(Datos!$D$15-Datos!$C$15)/(Datos!$E$15-Datos!$C$15),Datos!$C$15+SQRT((Datos!$E$15-Datos!$C$15)*(Datos!$D$15-Datos!$C$15)*D517),Datos!$E$15-SQRT((Datos!$E$15-Datos!$C$15)*(Datos!$E$15-Datos!$D$15)*(1-D517)))</f>
        <v>26576.2591261937</v>
      </c>
      <c r="F517" s="24" t="n">
        <f aca="true">RAND()</f>
        <v>0.948408801176743</v>
      </c>
      <c r="G517" s="25" t="n">
        <f aca="false">IF(F517&lt;=(Datos!$D$19-Datos!$C$19)/(Datos!$E$19-Datos!$C$19),Datos!$C$19+SQRT((Datos!$E$19-Datos!$C$19)*(Datos!$D$19-Datos!$C$19)*F517),Datos!$E$19-SQRT((Datos!$E$19-Datos!$C$19)*(Datos!$E$19-Datos!$D$19)*(1-F517)))</f>
        <v>43032.9362207228</v>
      </c>
      <c r="H517" s="24" t="n">
        <f aca="true">RAND()</f>
        <v>0.388412722052486</v>
      </c>
      <c r="I517" s="25" t="n">
        <f aca="false">IF(H517&lt;=(Datos!$D$19-Datos!$C$19)/(Datos!$E$19-Datos!$C$19),Datos!$C$19+SQRT((Datos!$E$19-Datos!$C$19)*(Datos!$D$19-Datos!$C$19)*H517),Datos!$E$19-SQRT((Datos!$E$19-Datos!$C$19)*(Datos!$E$19-Datos!$D$19)*(1-H517)))</f>
        <v>37632.9488605566</v>
      </c>
      <c r="J517" s="24" t="n">
        <f aca="true">RAND()</f>
        <v>0.179561808749166</v>
      </c>
      <c r="K517" s="25" t="n">
        <f aca="false">IF(J517&lt;=(Datos!$D$19-Datos!$C$19)/(Datos!$E$19-Datos!$C$19),Datos!$C$19+SQRT((Datos!$E$19-Datos!$C$19)*(Datos!$D$19-Datos!$C$19)*J517),Datos!$E$19-SQRT((Datos!$E$19-Datos!$C$19)*(Datos!$E$19-Datos!$D$19)*(1-J517)))</f>
        <v>35189.8238228648</v>
      </c>
      <c r="L517" s="24" t="n">
        <f aca="true">RAND()</f>
        <v>0.202570637528445</v>
      </c>
      <c r="M517" s="25" t="n">
        <f aca="false">IF(L517&lt;=(Datos!$D$19-Datos!$C$19)/(Datos!$E$19-Datos!$C$19),Datos!$C$19+SQRT((Datos!$E$19-Datos!$C$19)*(Datos!$D$19-Datos!$C$19)*L517),Datos!$E$19-SQRT((Datos!$E$19-Datos!$C$19)*(Datos!$E$19-Datos!$D$19)*(1-L517)))</f>
        <v>35512.3130924564</v>
      </c>
      <c r="N517" s="24" t="n">
        <f aca="true">RAND()</f>
        <v>0.0298205380899648</v>
      </c>
      <c r="O517" s="25" t="n">
        <f aca="false">IF(N517&lt;=(Datos!$D$19-Datos!$C$19)/(Datos!$E$19-Datos!$C$19),Datos!$C$19+SQRT((Datos!$E$19-Datos!$C$19)*(Datos!$D$19-Datos!$C$19)*N517),Datos!$E$19-SQRT((Datos!$E$19-Datos!$C$19)*(Datos!$E$19-Datos!$D$19)*(1-N517)))</f>
        <v>32114.96588944</v>
      </c>
      <c r="P517" s="24" t="n">
        <f aca="true">RAND()</f>
        <v>0.883899182418832</v>
      </c>
      <c r="Q517" s="26" t="n">
        <f aca="false">IF(P517&lt;=(Datos!$D$23-Datos!$C$23)/(Datos!$E$23-Datos!$C$23),Datos!$C$23+SQRT((Datos!$E$23-Datos!$C$23)*(Datos!$D$23-Datos!$C$23)*P517),Datos!$E$23-SQRT((Datos!$E$23-Datos!$C$23)*(Datos!$E$23-Datos!$D$23)*(1-P517)))</f>
        <v>0.165543808535921</v>
      </c>
      <c r="R517" s="24" t="n">
        <f aca="true">RAND()</f>
        <v>0.0933178397045278</v>
      </c>
      <c r="S517" s="26" t="n">
        <f aca="false">IF(R517&lt;=(Datos!$D$24-Datos!$C$24)/(Datos!$E$24-Datos!$C$24),Datos!$C$24+SQRT((Datos!$E$24-Datos!$C$24)*(Datos!$D$24-Datos!$C$24)*R517),Datos!$E$24-SQRT((Datos!$E$24-Datos!$C$24)*(Datos!$E$24-Datos!$D$24)*(1-R517)))</f>
        <v>0.132960405528692</v>
      </c>
      <c r="T517" s="24" t="n">
        <f aca="true">RAND()</f>
        <v>0.849757926758188</v>
      </c>
      <c r="U517" s="26" t="n">
        <f aca="false">IF(T517&lt;=(Datos!$D$25-Datos!$C$25)/(Datos!$E$25-Datos!$C$25),Datos!$C$25+SQRT((Datos!$E$25-Datos!$C$25)*(Datos!$D$25-Datos!$C$25)*T517),Datos!$E$25-SQRT((Datos!$E$25-Datos!$C$25)*(Datos!$E$25-Datos!$D$25)*(1-T517)))</f>
        <v>0.19948956838394</v>
      </c>
      <c r="V517" s="24" t="n">
        <f aca="true">RAND()</f>
        <v>0.385062752897045</v>
      </c>
      <c r="W517" s="26" t="n">
        <f aca="false">IF(V517&lt;=(Datos!$D$26-Datos!$C$26)/(Datos!$E$26-Datos!$C$26),Datos!$C$26+SQRT((Datos!$E$26-Datos!$C$26)*(Datos!$D$26-Datos!$C$26)*V517),Datos!$E$26-SQRT((Datos!$E$26-Datos!$C$26)*(Datos!$E$26-Datos!$D$26)*(1-V517)))</f>
        <v>0.203607324232587</v>
      </c>
      <c r="X517" s="24" t="n">
        <f aca="true">RAND()</f>
        <v>0.0332160646103232</v>
      </c>
      <c r="Y517" s="26" t="n">
        <f aca="false">IF(X517&lt;=(Datos!$D$27-Datos!$C$27)/(Datos!$E$27-Datos!$C$27),Datos!$C$27+SQRT((Datos!$E$27-Datos!$C$27)*(Datos!$D$27-Datos!$C$27)*X517),Datos!$E$27-SQRT((Datos!$E$27-Datos!$C$27)*(Datos!$E$27-Datos!$D$27)*(1-X517)))</f>
        <v>0.199470130645766</v>
      </c>
      <c r="Z517" s="24" t="n">
        <f aca="false">(1+Q517)</f>
        <v>1.16554380853592</v>
      </c>
      <c r="AA517" s="24" t="n">
        <f aca="false">Z517*(1+S517)</f>
        <v>1.32051498598031</v>
      </c>
      <c r="AB517" s="24" t="n">
        <f aca="false">AA517*(1+U517)</f>
        <v>1.58394395057805</v>
      </c>
      <c r="AC517" s="24" t="n">
        <f aca="false">AB517*(1+W517)</f>
        <v>1.90644654008964</v>
      </c>
      <c r="AD517" s="24" t="n">
        <f aca="false">AC517*(1+Y517)</f>
        <v>2.28672568051049</v>
      </c>
      <c r="AE517" s="23" t="n">
        <f aca="false">E517*Q517</f>
        <v>4399.53515238763</v>
      </c>
      <c r="AF517" s="23" t="n">
        <f aca="false">AE517*(1+S517)</f>
        <v>4984.49913038683</v>
      </c>
      <c r="AG517" s="23" t="n">
        <f aca="false">AF517*(1+U517)</f>
        <v>5978.85471051782</v>
      </c>
      <c r="AH517" s="23" t="n">
        <f aca="false">AG517*(1+W517)</f>
        <v>7196.19332010175</v>
      </c>
      <c r="AI517" s="23" t="n">
        <f aca="false">AH517*(1+Y517)</f>
        <v>8631.61894181463</v>
      </c>
      <c r="AJ517" s="25" t="n">
        <f aca="false">G517*Z517</f>
        <v>50156.7723751847</v>
      </c>
      <c r="AK517" s="25" t="n">
        <f aca="false">I517*AA517</f>
        <v>49694.8729369958</v>
      </c>
      <c r="AL517" s="25" t="n">
        <f aca="false">K517*AB517</f>
        <v>55738.7085661341</v>
      </c>
      <c r="AM517" s="25" t="n">
        <f aca="false">M517*AC517</f>
        <v>67702.3264256936</v>
      </c>
      <c r="AN517" s="25" t="n">
        <f aca="false">O517*AD517</f>
        <v>73438.1172281008</v>
      </c>
      <c r="AO517" s="25" t="n">
        <f aca="false">C517/Datos!$D$8</f>
        <v>14305.5103832253</v>
      </c>
      <c r="AP517" s="25" t="n">
        <f aca="false">AJ517-AO517</f>
        <v>35851.2619919594</v>
      </c>
      <c r="AQ517" s="25" t="n">
        <f aca="false">AK517-AO517</f>
        <v>35389.3625537706</v>
      </c>
      <c r="AR517" s="25" t="n">
        <f aca="false">AL517-AO517</f>
        <v>41433.1981829088</v>
      </c>
      <c r="AS517" s="25" t="n">
        <f aca="false">AM517-AO517</f>
        <v>53396.8160424684</v>
      </c>
      <c r="AT517" s="25" t="n">
        <f aca="false">AN517-AO517</f>
        <v>59132.6068448756</v>
      </c>
      <c r="AU517" s="25" t="n">
        <f aca="false">AP517*Datos!$D$6</f>
        <v>17925.6309959797</v>
      </c>
      <c r="AV517" s="25" t="n">
        <f aca="false">AQ517*Datos!$D$6</f>
        <v>17694.6812768853</v>
      </c>
      <c r="AW517" s="25" t="n">
        <f aca="false">AR517*Datos!$D$6</f>
        <v>20716.5990914544</v>
      </c>
      <c r="AX517" s="25" t="n">
        <f aca="false">AS517*Datos!$D$6</f>
        <v>26698.4080212342</v>
      </c>
      <c r="AY517" s="25" t="n">
        <f aca="false">AT517*Datos!$D$6</f>
        <v>29566.3034224378</v>
      </c>
      <c r="AZ517" s="25" t="n">
        <f aca="false">AJ517-AU517-AE517</f>
        <v>27831.6062268173</v>
      </c>
      <c r="BA517" s="25" t="n">
        <f aca="false">AK517-AV517-AF517</f>
        <v>27015.6925297237</v>
      </c>
      <c r="BB517" s="25" t="n">
        <f aca="false">AL517-AW517-AG517</f>
        <v>29043.2547641618</v>
      </c>
      <c r="BC517" s="25" t="n">
        <f aca="false">AM517-AX517-AH517</f>
        <v>33807.7250843577</v>
      </c>
      <c r="BD517" s="25" t="n">
        <f aca="false">AN517-AY517-AI517</f>
        <v>35240.1948638484</v>
      </c>
      <c r="BE517" s="25" t="n">
        <f aca="false">AZ517/Z517</f>
        <v>23878.6444773599</v>
      </c>
      <c r="BF517" s="25" t="n">
        <f aca="false">BA517/AA517</f>
        <v>20458.4520558606</v>
      </c>
      <c r="BG517" s="25" t="n">
        <f aca="false">BB517/AB517</f>
        <v>18336.0369245153</v>
      </c>
      <c r="BH517" s="25" t="n">
        <f aca="false">BC517/AC517</f>
        <v>17733.3716804711</v>
      </c>
      <c r="BI517" s="25" t="n">
        <f aca="false">BD517/AD517</f>
        <v>15410.7662166025</v>
      </c>
      <c r="BJ517" s="25" t="n">
        <f aca="false">E517*AD517</f>
        <v>60772.6142357683</v>
      </c>
      <c r="BK517" s="25" t="n">
        <f aca="false">0.2*C517*AD517</f>
        <v>32712.7779661306</v>
      </c>
      <c r="BL517" s="25" t="n">
        <f aca="false">BJ517+BK517</f>
        <v>93485.3922018989</v>
      </c>
      <c r="BM517" s="25" t="n">
        <f aca="false">BK517*Datos!$D$6</f>
        <v>16356.3889830653</v>
      </c>
      <c r="BN517" s="25" t="n">
        <f aca="false">BL517-BM517</f>
        <v>77129.0032188336</v>
      </c>
      <c r="BO517" s="25" t="n">
        <f aca="false">BN517/AD517</f>
        <v>33729.0143178063</v>
      </c>
      <c r="BP517" s="25" t="n">
        <f aca="false">-(C517+E517)</f>
        <v>-98103.8110423199</v>
      </c>
      <c r="BQ517" s="25" t="n">
        <f aca="false">BE517</f>
        <v>23878.6444773599</v>
      </c>
      <c r="BR517" s="25" t="n">
        <f aca="false">BF517</f>
        <v>20458.4520558606</v>
      </c>
      <c r="BS517" s="25" t="n">
        <f aca="false">BG517</f>
        <v>18336.0369245153</v>
      </c>
      <c r="BT517" s="25" t="n">
        <f aca="false">BH517</f>
        <v>17733.3716804711</v>
      </c>
      <c r="BU517" s="25" t="n">
        <f aca="false">BI517+BO517</f>
        <v>49139.7805344088</v>
      </c>
      <c r="BV517" s="27" t="n">
        <f aca="false">IFERROR(IRR(BP517:BU517,0.1),NA())*100</f>
        <v>8.88792147829301</v>
      </c>
    </row>
    <row r="518" customFormat="false" ht="15" hidden="false" customHeight="true" outlineLevel="0" collapsed="false">
      <c r="A518" s="23" t="n">
        <v>517</v>
      </c>
      <c r="B518" s="24" t="n">
        <f aca="true">RAND()</f>
        <v>0.937131754978501</v>
      </c>
      <c r="C518" s="25" t="n">
        <f aca="false">IF(B518&lt;=(Datos!$D$14-Datos!$C$14)/(Datos!$E$14-Datos!$C$14),Datos!$C$14+SQRT((Datos!$E$14-Datos!$C$14)*(Datos!$D$14-Datos!$C$14)*B518),Datos!$E$14-SQRT((Datos!$E$14-Datos!$C$14)*(Datos!$E$14-Datos!$D$14)*(1-B518)))</f>
        <v>91314.2706681707</v>
      </c>
      <c r="D518" s="24" t="n">
        <f aca="true">RAND()</f>
        <v>0.219974368928093</v>
      </c>
      <c r="E518" s="25" t="n">
        <f aca="false">IF(D518&lt;=(Datos!$D$15-Datos!$C$15)/(Datos!$E$15-Datos!$C$15),Datos!$C$15+SQRT((Datos!$E$15-Datos!$C$15)*(Datos!$D$15-Datos!$C$15)*D518),Datos!$E$15-SQRT((Datos!$E$15-Datos!$C$15)*(Datos!$E$15-Datos!$D$15)*(1-D518)))</f>
        <v>29061.7825729114</v>
      </c>
      <c r="F518" s="24" t="n">
        <f aca="true">RAND()</f>
        <v>0.809668370687431</v>
      </c>
      <c r="G518" s="25" t="n">
        <f aca="false">IF(F518&lt;=(Datos!$D$19-Datos!$C$19)/(Datos!$E$19-Datos!$C$19),Datos!$C$19+SQRT((Datos!$E$19-Datos!$C$19)*(Datos!$D$19-Datos!$C$19)*F518),Datos!$E$19-SQRT((Datos!$E$19-Datos!$C$19)*(Datos!$E$19-Datos!$D$19)*(1-F518)))</f>
        <v>41221.7898154758</v>
      </c>
      <c r="H518" s="24" t="n">
        <f aca="true">RAND()</f>
        <v>0.440767020801739</v>
      </c>
      <c r="I518" s="25" t="n">
        <f aca="false">IF(H518&lt;=(Datos!$D$19-Datos!$C$19)/(Datos!$E$19-Datos!$C$19),Datos!$C$19+SQRT((Datos!$E$19-Datos!$C$19)*(Datos!$D$19-Datos!$C$19)*H518),Datos!$E$19-SQRT((Datos!$E$19-Datos!$C$19)*(Datos!$E$19-Datos!$D$19)*(1-H518)))</f>
        <v>38131.1163514158</v>
      </c>
      <c r="J518" s="24" t="n">
        <f aca="true">RAND()</f>
        <v>0.0114842793995461</v>
      </c>
      <c r="K518" s="25" t="n">
        <f aca="false">IF(J518&lt;=(Datos!$D$19-Datos!$C$19)/(Datos!$E$19-Datos!$C$19),Datos!$C$19+SQRT((Datos!$E$19-Datos!$C$19)*(Datos!$D$19-Datos!$C$19)*J518),Datos!$E$19-SQRT((Datos!$E$19-Datos!$C$19)*(Datos!$E$19-Datos!$D$19)*(1-J518)))</f>
        <v>31312.4945371056</v>
      </c>
      <c r="L518" s="24" t="n">
        <f aca="true">RAND()</f>
        <v>0.260163871004367</v>
      </c>
      <c r="M518" s="25" t="n">
        <f aca="false">IF(L518&lt;=(Datos!$D$19-Datos!$C$19)/(Datos!$E$19-Datos!$C$19),Datos!$C$19+SQRT((Datos!$E$19-Datos!$C$19)*(Datos!$D$19-Datos!$C$19)*L518),Datos!$E$19-SQRT((Datos!$E$19-Datos!$C$19)*(Datos!$E$19-Datos!$D$19)*(1-L518)))</f>
        <v>36246.9657155018</v>
      </c>
      <c r="N518" s="24" t="n">
        <f aca="true">RAND()</f>
        <v>0.77279427829739</v>
      </c>
      <c r="O518" s="25" t="n">
        <f aca="false">IF(N518&lt;=(Datos!$D$19-Datos!$C$19)/(Datos!$E$19-Datos!$C$19),Datos!$C$19+SQRT((Datos!$E$19-Datos!$C$19)*(Datos!$D$19-Datos!$C$19)*N518),Datos!$E$19-SQRT((Datos!$E$19-Datos!$C$19)*(Datos!$E$19-Datos!$D$19)*(1-N518)))</f>
        <v>40871.9945339552</v>
      </c>
      <c r="P518" s="24" t="n">
        <f aca="true">RAND()</f>
        <v>0.186421191862503</v>
      </c>
      <c r="Q518" s="26" t="n">
        <f aca="false">IF(P518&lt;=(Datos!$D$23-Datos!$C$23)/(Datos!$E$23-Datos!$C$23),Datos!$C$23+SQRT((Datos!$E$23-Datos!$C$23)*(Datos!$D$23-Datos!$C$23)*P518),Datos!$E$23-SQRT((Datos!$E$23-Datos!$C$23)*(Datos!$E$23-Datos!$D$23)*(1-P518)))</f>
        <v>0.13831824624118</v>
      </c>
      <c r="R518" s="24" t="n">
        <f aca="true">RAND()</f>
        <v>0.459016944628734</v>
      </c>
      <c r="S518" s="26" t="n">
        <f aca="false">IF(R518&lt;=(Datos!$D$24-Datos!$C$24)/(Datos!$E$24-Datos!$C$24),Datos!$C$24+SQRT((Datos!$E$24-Datos!$C$24)*(Datos!$D$24-Datos!$C$24)*R518),Datos!$E$24-SQRT((Datos!$E$24-Datos!$C$24)*(Datos!$E$24-Datos!$D$24)*(1-R518)))</f>
        <v>0.148744225512818</v>
      </c>
      <c r="T518" s="24" t="n">
        <f aca="true">RAND()</f>
        <v>0.338422897524842</v>
      </c>
      <c r="U518" s="26" t="n">
        <f aca="false">IF(T518&lt;=(Datos!$D$25-Datos!$C$25)/(Datos!$E$25-Datos!$C$25),Datos!$C$25+SQRT((Datos!$E$25-Datos!$C$25)*(Datos!$D$25-Datos!$C$25)*T518),Datos!$E$25-SQRT((Datos!$E$25-Datos!$C$25)*(Datos!$E$25-Datos!$D$25)*(1-T518)))</f>
        <v>0.176658733743413</v>
      </c>
      <c r="V518" s="24" t="n">
        <f aca="true">RAND()</f>
        <v>0.958020648373053</v>
      </c>
      <c r="W518" s="26" t="n">
        <f aca="false">IF(V518&lt;=(Datos!$D$26-Datos!$C$26)/(Datos!$E$26-Datos!$C$26),Datos!$C$26+SQRT((Datos!$E$26-Datos!$C$26)*(Datos!$D$26-Datos!$C$26)*V518),Datos!$E$26-SQRT((Datos!$E$26-Datos!$C$26)*(Datos!$E$26-Datos!$D$26)*(1-V518)))</f>
        <v>0.237878625049347</v>
      </c>
      <c r="X518" s="24" t="n">
        <f aca="true">RAND()</f>
        <v>0.385160792733513</v>
      </c>
      <c r="Y518" s="26" t="n">
        <f aca="false">IF(X518&lt;=(Datos!$D$27-Datos!$C$27)/(Datos!$E$27-Datos!$C$27),Datos!$C$27+SQRT((Datos!$E$27-Datos!$C$27)*(Datos!$D$27-Datos!$C$27)*X518),Datos!$E$27-SQRT((Datos!$E$27-Datos!$C$27)*(Datos!$E$27-Datos!$D$27)*(1-X518)))</f>
        <v>0.222379415837402</v>
      </c>
      <c r="Z518" s="24" t="n">
        <f aca="false">(1+Q518)</f>
        <v>1.13831824624118</v>
      </c>
      <c r="AA518" s="24" t="n">
        <f aca="false">Z518*(1+S518)</f>
        <v>1.30763651216543</v>
      </c>
      <c r="AB518" s="24" t="n">
        <f aca="false">AA518*(1+U518)</f>
        <v>1.53864192260123</v>
      </c>
      <c r="AC518" s="24" t="n">
        <f aca="false">AB518*(1+W518)</f>
        <v>1.9046519475929</v>
      </c>
      <c r="AD518" s="24" t="n">
        <f aca="false">AC518*(1+Y518)</f>
        <v>2.32820733507218</v>
      </c>
      <c r="AE518" s="23" t="n">
        <f aca="false">E518*Q518</f>
        <v>4019.7747981276</v>
      </c>
      <c r="AF518" s="23" t="n">
        <f aca="false">AE518*(1+S518)</f>
        <v>4617.69308721103</v>
      </c>
      <c r="AG518" s="23" t="n">
        <f aca="false">AF518*(1+U518)</f>
        <v>5433.44890081344</v>
      </c>
      <c r="AH518" s="23" t="n">
        <f aca="false">AG518*(1+W518)</f>
        <v>6725.95025461483</v>
      </c>
      <c r="AI518" s="23" t="n">
        <f aca="false">AH518*(1+Y518)</f>
        <v>8221.6631431875</v>
      </c>
      <c r="AJ518" s="25" t="n">
        <f aca="false">G518*Z518</f>
        <v>46923.5154896749</v>
      </c>
      <c r="AK518" s="25" t="n">
        <f aca="false">I518*AA518</f>
        <v>49861.6399907396</v>
      </c>
      <c r="AL518" s="25" t="n">
        <f aca="false">K518*AB518</f>
        <v>48178.7167960126</v>
      </c>
      <c r="AM518" s="25" t="n">
        <f aca="false">M518*AC518</f>
        <v>69037.8538443635</v>
      </c>
      <c r="AN518" s="25" t="n">
        <f aca="false">O518*AD518</f>
        <v>95158.4774729844</v>
      </c>
      <c r="AO518" s="25" t="n">
        <f aca="false">C518/Datos!$D$8</f>
        <v>18262.8541336341</v>
      </c>
      <c r="AP518" s="25" t="n">
        <f aca="false">AJ518-AO518</f>
        <v>28660.6613560408</v>
      </c>
      <c r="AQ518" s="25" t="n">
        <f aca="false">AK518-AO518</f>
        <v>31598.7858571055</v>
      </c>
      <c r="AR518" s="25" t="n">
        <f aca="false">AL518-AO518</f>
        <v>29915.8626623785</v>
      </c>
      <c r="AS518" s="25" t="n">
        <f aca="false">AM518-AO518</f>
        <v>50774.9997107293</v>
      </c>
      <c r="AT518" s="25" t="n">
        <f aca="false">AN518-AO518</f>
        <v>76895.6233393502</v>
      </c>
      <c r="AU518" s="25" t="n">
        <f aca="false">AP518*Datos!$D$6</f>
        <v>14330.3306780204</v>
      </c>
      <c r="AV518" s="25" t="n">
        <f aca="false">AQ518*Datos!$D$6</f>
        <v>15799.3929285527</v>
      </c>
      <c r="AW518" s="25" t="n">
        <f aca="false">AR518*Datos!$D$6</f>
        <v>14957.9313311893</v>
      </c>
      <c r="AX518" s="25" t="n">
        <f aca="false">AS518*Datos!$D$6</f>
        <v>25387.4998553647</v>
      </c>
      <c r="AY518" s="25" t="n">
        <f aca="false">AT518*Datos!$D$6</f>
        <v>38447.8116696751</v>
      </c>
      <c r="AZ518" s="25" t="n">
        <f aca="false">AJ518-AU518-AE518</f>
        <v>28573.4100135269</v>
      </c>
      <c r="BA518" s="25" t="n">
        <f aca="false">AK518-AV518-AF518</f>
        <v>29444.5539749759</v>
      </c>
      <c r="BB518" s="25" t="n">
        <f aca="false">AL518-AW518-AG518</f>
        <v>27787.33656401</v>
      </c>
      <c r="BC518" s="25" t="n">
        <f aca="false">AM518-AX518-AH518</f>
        <v>36924.403734384</v>
      </c>
      <c r="BD518" s="25" t="n">
        <f aca="false">AN518-AY518-AI518</f>
        <v>48489.0026601218</v>
      </c>
      <c r="BE518" s="25" t="n">
        <f aca="false">AZ518/Z518</f>
        <v>25101.4249379545</v>
      </c>
      <c r="BF518" s="25" t="n">
        <f aca="false">BA518/AA518</f>
        <v>22517.3843809362</v>
      </c>
      <c r="BG518" s="25" t="n">
        <f aca="false">BB518/AB518</f>
        <v>18059.6512780782</v>
      </c>
      <c r="BH518" s="25" t="n">
        <f aca="false">BC518/AC518</f>
        <v>19386.4310910186</v>
      </c>
      <c r="BI518" s="25" t="n">
        <f aca="false">BD518/AD518</f>
        <v>20826.7545289812</v>
      </c>
      <c r="BJ518" s="25" t="n">
        <f aca="false">E518*AD518</f>
        <v>67661.8553565251</v>
      </c>
      <c r="BK518" s="25" t="n">
        <f aca="false">0.2*C518*AD518</f>
        <v>42519.7109532802</v>
      </c>
      <c r="BL518" s="25" t="n">
        <f aca="false">BJ518+BK518</f>
        <v>110181.566309805</v>
      </c>
      <c r="BM518" s="25" t="n">
        <f aca="false">BK518*Datos!$D$6</f>
        <v>21259.8554766401</v>
      </c>
      <c r="BN518" s="25" t="n">
        <f aca="false">BL518-BM518</f>
        <v>88921.7108331652</v>
      </c>
      <c r="BO518" s="25" t="n">
        <f aca="false">BN518/AD518</f>
        <v>38193.2096397285</v>
      </c>
      <c r="BP518" s="25" t="n">
        <f aca="false">-(C518+E518)</f>
        <v>-120376.053241082</v>
      </c>
      <c r="BQ518" s="25" t="n">
        <f aca="false">BE518</f>
        <v>25101.4249379545</v>
      </c>
      <c r="BR518" s="25" t="n">
        <f aca="false">BF518</f>
        <v>22517.3843809362</v>
      </c>
      <c r="BS518" s="25" t="n">
        <f aca="false">BG518</f>
        <v>18059.6512780782</v>
      </c>
      <c r="BT518" s="25" t="n">
        <f aca="false">BH518</f>
        <v>19386.4310910186</v>
      </c>
      <c r="BU518" s="25" t="n">
        <f aca="false">BI518+BO518</f>
        <v>59019.9641687097</v>
      </c>
      <c r="BV518" s="27" t="n">
        <f aca="false">IFERROR(IRR(BP518:BU518,0.1),NA())*100</f>
        <v>5.45630544121049</v>
      </c>
    </row>
    <row r="519" customFormat="false" ht="15" hidden="false" customHeight="true" outlineLevel="0" collapsed="false">
      <c r="A519" s="23" t="n">
        <v>518</v>
      </c>
      <c r="B519" s="24" t="n">
        <f aca="true">RAND()</f>
        <v>0.399653534965103</v>
      </c>
      <c r="C519" s="25" t="n">
        <f aca="false">IF(B519&lt;=(Datos!$D$14-Datos!$C$14)/(Datos!$E$14-Datos!$C$14),Datos!$C$14+SQRT((Datos!$E$14-Datos!$C$14)*(Datos!$D$14-Datos!$C$14)*B519),Datos!$E$14-SQRT((Datos!$E$14-Datos!$C$14)*(Datos!$E$14-Datos!$D$14)*(1-B519)))</f>
        <v>73159.4381943694</v>
      </c>
      <c r="D519" s="24" t="n">
        <f aca="true">RAND()</f>
        <v>0.690014160486661</v>
      </c>
      <c r="E519" s="25" t="n">
        <f aca="false">IF(D519&lt;=(Datos!$D$15-Datos!$C$15)/(Datos!$E$15-Datos!$C$15),Datos!$C$15+SQRT((Datos!$E$15-Datos!$C$15)*(Datos!$D$15-Datos!$C$15)*D519),Datos!$E$15-SQRT((Datos!$E$15-Datos!$C$15)*(Datos!$E$15-Datos!$D$15)*(1-D519)))</f>
        <v>33181.0648978744</v>
      </c>
      <c r="F519" s="24" t="n">
        <f aca="true">RAND()</f>
        <v>0.961359229560637</v>
      </c>
      <c r="G519" s="25" t="n">
        <f aca="false">IF(F519&lt;=(Datos!$D$19-Datos!$C$19)/(Datos!$E$19-Datos!$C$19),Datos!$C$19+SQRT((Datos!$E$19-Datos!$C$19)*(Datos!$D$19-Datos!$C$19)*F519),Datos!$E$19-SQRT((Datos!$E$19-Datos!$C$19)*(Datos!$E$19-Datos!$D$19)*(1-F519)))</f>
        <v>43297.6317134791</v>
      </c>
      <c r="H519" s="24" t="n">
        <f aca="true">RAND()</f>
        <v>0.304030669477595</v>
      </c>
      <c r="I519" s="25" t="n">
        <f aca="false">IF(H519&lt;=(Datos!$D$19-Datos!$C$19)/(Datos!$E$19-Datos!$C$19),Datos!$C$19+SQRT((Datos!$E$19-Datos!$C$19)*(Datos!$D$19-Datos!$C$19)*H519),Datos!$E$19-SQRT((Datos!$E$19-Datos!$C$19)*(Datos!$E$19-Datos!$D$19)*(1-H519)))</f>
        <v>36753.1178296872</v>
      </c>
      <c r="J519" s="24" t="n">
        <f aca="true">RAND()</f>
        <v>0.0682027235596619</v>
      </c>
      <c r="K519" s="25" t="n">
        <f aca="false">IF(J519&lt;=(Datos!$D$19-Datos!$C$19)/(Datos!$E$19-Datos!$C$19),Datos!$C$19+SQRT((Datos!$E$19-Datos!$C$19)*(Datos!$D$19-Datos!$C$19)*J519),Datos!$E$19-SQRT((Datos!$E$19-Datos!$C$19)*(Datos!$E$19-Datos!$D$19)*(1-J519)))</f>
        <v>33198.5009823274</v>
      </c>
      <c r="L519" s="24" t="n">
        <f aca="true">RAND()</f>
        <v>0.21797576142013</v>
      </c>
      <c r="M519" s="25" t="n">
        <f aca="false">IF(L519&lt;=(Datos!$D$19-Datos!$C$19)/(Datos!$E$19-Datos!$C$19),Datos!$C$19+SQRT((Datos!$E$19-Datos!$C$19)*(Datos!$D$19-Datos!$C$19)*L519),Datos!$E$19-SQRT((Datos!$E$19-Datos!$C$19)*(Datos!$E$19-Datos!$D$19)*(1-L519)))</f>
        <v>35718.0734704111</v>
      </c>
      <c r="N519" s="24" t="n">
        <f aca="true">RAND()</f>
        <v>0.570891561680195</v>
      </c>
      <c r="O519" s="25" t="n">
        <f aca="false">IF(N519&lt;=(Datos!$D$19-Datos!$C$19)/(Datos!$E$19-Datos!$C$19),Datos!$C$19+SQRT((Datos!$E$19-Datos!$C$19)*(Datos!$D$19-Datos!$C$19)*N519),Datos!$E$19-SQRT((Datos!$E$19-Datos!$C$19)*(Datos!$E$19-Datos!$D$19)*(1-N519)))</f>
        <v>39253.8496990187</v>
      </c>
      <c r="P519" s="24" t="n">
        <f aca="true">RAND()</f>
        <v>0.415809152566133</v>
      </c>
      <c r="Q519" s="26" t="n">
        <f aca="false">IF(P519&lt;=(Datos!$D$23-Datos!$C$23)/(Datos!$E$23-Datos!$C$23),Datos!$C$23+SQRT((Datos!$E$23-Datos!$C$23)*(Datos!$D$23-Datos!$C$23)*P519),Datos!$E$23-SQRT((Datos!$E$23-Datos!$C$23)*(Datos!$E$23-Datos!$D$23)*(1-P519)))</f>
        <v>0.14735793257209</v>
      </c>
      <c r="R519" s="24" t="n">
        <f aca="true">RAND()</f>
        <v>0.331401202650285</v>
      </c>
      <c r="S519" s="26" t="n">
        <f aca="false">IF(R519&lt;=(Datos!$D$24-Datos!$C$24)/(Datos!$E$24-Datos!$C$24),Datos!$C$24+SQRT((Datos!$E$24-Datos!$C$24)*(Datos!$D$24-Datos!$C$24)*R519),Datos!$E$24-SQRT((Datos!$E$24-Datos!$C$24)*(Datos!$E$24-Datos!$D$24)*(1-R519)))</f>
        <v>0.144423803241316</v>
      </c>
      <c r="T519" s="24" t="n">
        <f aca="true">RAND()</f>
        <v>0.756089484538665</v>
      </c>
      <c r="U519" s="26" t="n">
        <f aca="false">IF(T519&lt;=(Datos!$D$25-Datos!$C$25)/(Datos!$E$25-Datos!$C$25),Datos!$C$25+SQRT((Datos!$E$25-Datos!$C$25)*(Datos!$D$25-Datos!$C$25)*T519),Datos!$E$25-SQRT((Datos!$E$25-Datos!$C$25)*(Datos!$E$25-Datos!$D$25)*(1-T519)))</f>
        <v>0.193866698576496</v>
      </c>
      <c r="V519" s="24" t="n">
        <f aca="true">RAND()</f>
        <v>0.417089714884521</v>
      </c>
      <c r="W519" s="26" t="n">
        <f aca="false">IF(V519&lt;=(Datos!$D$26-Datos!$C$26)/(Datos!$E$26-Datos!$C$26),Datos!$C$26+SQRT((Datos!$E$26-Datos!$C$26)*(Datos!$D$26-Datos!$C$26)*V519),Datos!$E$26-SQRT((Datos!$E$26-Datos!$C$26)*(Datos!$E$26-Datos!$D$26)*(1-V519)))</f>
        <v>0.204831581852979</v>
      </c>
      <c r="X519" s="24" t="n">
        <f aca="true">RAND()</f>
        <v>0.548745618526155</v>
      </c>
      <c r="Y519" s="26" t="n">
        <f aca="false">IF(X519&lt;=(Datos!$D$27-Datos!$C$27)/(Datos!$E$27-Datos!$C$27),Datos!$C$27+SQRT((Datos!$E$27-Datos!$C$27)*(Datos!$D$27-Datos!$C$27)*X519),Datos!$E$27-SQRT((Datos!$E$27-Datos!$C$27)*(Datos!$E$27-Datos!$D$27)*(1-X519)))</f>
        <v>0.23063631233428</v>
      </c>
      <c r="Z519" s="24" t="n">
        <f aca="false">(1+Q519)</f>
        <v>1.14735793257209</v>
      </c>
      <c r="AA519" s="24" t="n">
        <f aca="false">Z519*(1+S519)</f>
        <v>1.31306372887324</v>
      </c>
      <c r="AB519" s="24" t="n">
        <f aca="false">AA519*(1+U519)</f>
        <v>1.56762305901044</v>
      </c>
      <c r="AC519" s="24" t="n">
        <f aca="false">AB519*(1+W519)</f>
        <v>1.88872176993676</v>
      </c>
      <c r="AD519" s="24" t="n">
        <f aca="false">AC519*(1+Y519)</f>
        <v>2.32432959398045</v>
      </c>
      <c r="AE519" s="23" t="n">
        <f aca="false">E519*Q519</f>
        <v>4889.49312389113</v>
      </c>
      <c r="AF519" s="23" t="n">
        <f aca="false">AE519*(1+S519)</f>
        <v>5595.65231676575</v>
      </c>
      <c r="AG519" s="23" t="n">
        <f aca="false">AF519*(1+U519)</f>
        <v>6680.46295779904</v>
      </c>
      <c r="AH519" s="23" t="n">
        <f aca="false">AG519*(1+W519)</f>
        <v>8048.83275295525</v>
      </c>
      <c r="AI519" s="23" t="n">
        <f aca="false">AH519*(1+Y519)</f>
        <v>9905.18585769221</v>
      </c>
      <c r="AJ519" s="25" t="n">
        <f aca="false">G519*Z519</f>
        <v>49677.8812080451</v>
      </c>
      <c r="AK519" s="25" t="n">
        <f aca="false">I519*AA519</f>
        <v>48259.1859451668</v>
      </c>
      <c r="AL519" s="25" t="n">
        <f aca="false">K519*AB519</f>
        <v>52042.7356644773</v>
      </c>
      <c r="AM519" s="25" t="n">
        <f aca="false">M519*AC519</f>
        <v>67461.5029437661</v>
      </c>
      <c r="AN519" s="25" t="n">
        <f aca="false">O519*AD519</f>
        <v>91238.8845330897</v>
      </c>
      <c r="AO519" s="25" t="n">
        <f aca="false">C519/Datos!$D$8</f>
        <v>14631.8876388739</v>
      </c>
      <c r="AP519" s="25" t="n">
        <f aca="false">AJ519-AO519</f>
        <v>35045.9935691712</v>
      </c>
      <c r="AQ519" s="25" t="n">
        <f aca="false">AK519-AO519</f>
        <v>33627.2983062929</v>
      </c>
      <c r="AR519" s="25" t="n">
        <f aca="false">AL519-AO519</f>
        <v>37410.8480256034</v>
      </c>
      <c r="AS519" s="25" t="n">
        <f aca="false">AM519-AO519</f>
        <v>52829.6153048922</v>
      </c>
      <c r="AT519" s="25" t="n">
        <f aca="false">AN519-AO519</f>
        <v>76606.9968942158</v>
      </c>
      <c r="AU519" s="25" t="n">
        <f aca="false">AP519*Datos!$D$6</f>
        <v>17522.9967845856</v>
      </c>
      <c r="AV519" s="25" t="n">
        <f aca="false">AQ519*Datos!$D$6</f>
        <v>16813.6491531465</v>
      </c>
      <c r="AW519" s="25" t="n">
        <f aca="false">AR519*Datos!$D$6</f>
        <v>18705.4240128017</v>
      </c>
      <c r="AX519" s="25" t="n">
        <f aca="false">AS519*Datos!$D$6</f>
        <v>26414.8076524461</v>
      </c>
      <c r="AY519" s="25" t="n">
        <f aca="false">AT519*Datos!$D$6</f>
        <v>38303.4984471079</v>
      </c>
      <c r="AZ519" s="25" t="n">
        <f aca="false">AJ519-AU519-AE519</f>
        <v>27265.3912995684</v>
      </c>
      <c r="BA519" s="25" t="n">
        <f aca="false">AK519-AV519-AF519</f>
        <v>25849.8844752546</v>
      </c>
      <c r="BB519" s="25" t="n">
        <f aca="false">AL519-AW519-AG519</f>
        <v>26656.8486938765</v>
      </c>
      <c r="BC519" s="25" t="n">
        <f aca="false">AM519-AX519-AH519</f>
        <v>32997.8625383647</v>
      </c>
      <c r="BD519" s="25" t="n">
        <f aca="false">AN519-AY519-AI519</f>
        <v>43030.2002282896</v>
      </c>
      <c r="BE519" s="25" t="n">
        <f aca="false">AZ519/Z519</f>
        <v>23763.6316667513</v>
      </c>
      <c r="BF519" s="25" t="n">
        <f aca="false">BA519/AA519</f>
        <v>19686.6944892589</v>
      </c>
      <c r="BG519" s="25" t="n">
        <f aca="false">BB519/AB519</f>
        <v>17004.6291043356</v>
      </c>
      <c r="BH519" s="25" t="n">
        <f aca="false">BC519/AC519</f>
        <v>17471.0023803398</v>
      </c>
      <c r="BI519" s="25" t="n">
        <f aca="false">BD519/AD519</f>
        <v>18512.9511493246</v>
      </c>
      <c r="BJ519" s="25" t="n">
        <f aca="false">E519*AD519</f>
        <v>77123.7311019152</v>
      </c>
      <c r="BK519" s="25" t="n">
        <f aca="false">0.2*C519*AD519</f>
        <v>34009.3294548312</v>
      </c>
      <c r="BL519" s="25" t="n">
        <f aca="false">BJ519+BK519</f>
        <v>111133.060556746</v>
      </c>
      <c r="BM519" s="25" t="n">
        <f aca="false">BK519*Datos!$D$6</f>
        <v>17004.6647274156</v>
      </c>
      <c r="BN519" s="25" t="n">
        <f aca="false">BL519-BM519</f>
        <v>94128.3958293308</v>
      </c>
      <c r="BO519" s="25" t="n">
        <f aca="false">BN519/AD519</f>
        <v>40497.0087173113</v>
      </c>
      <c r="BP519" s="25" t="n">
        <f aca="false">-(C519+E519)</f>
        <v>-106340.503092244</v>
      </c>
      <c r="BQ519" s="25" t="n">
        <f aca="false">BE519</f>
        <v>23763.6316667513</v>
      </c>
      <c r="BR519" s="25" t="n">
        <f aca="false">BF519</f>
        <v>19686.6944892589</v>
      </c>
      <c r="BS519" s="25" t="n">
        <f aca="false">BG519</f>
        <v>17004.6291043356</v>
      </c>
      <c r="BT519" s="25" t="n">
        <f aca="false">BH519</f>
        <v>17471.0023803398</v>
      </c>
      <c r="BU519" s="25" t="n">
        <f aca="false">BI519+BO519</f>
        <v>59009.959866636</v>
      </c>
      <c r="BV519" s="27" t="n">
        <f aca="false">IFERROR(IRR(BP519:BU519,0.1),NA())*100</f>
        <v>7.70533934550136</v>
      </c>
    </row>
    <row r="520" customFormat="false" ht="15" hidden="false" customHeight="true" outlineLevel="0" collapsed="false">
      <c r="A520" s="23" t="n">
        <v>519</v>
      </c>
      <c r="B520" s="24" t="n">
        <f aca="true">RAND()</f>
        <v>0.778717535833419</v>
      </c>
      <c r="C520" s="25" t="n">
        <f aca="false">IF(B520&lt;=(Datos!$D$14-Datos!$C$14)/(Datos!$E$14-Datos!$C$14),Datos!$C$14+SQRT((Datos!$E$14-Datos!$C$14)*(Datos!$D$14-Datos!$C$14)*B520),Datos!$E$14-SQRT((Datos!$E$14-Datos!$C$14)*(Datos!$E$14-Datos!$D$14)*(1-B520)))</f>
        <v>83704.6338795381</v>
      </c>
      <c r="D520" s="24" t="n">
        <f aca="true">RAND()</f>
        <v>0.727073105850758</v>
      </c>
      <c r="E520" s="25" t="n">
        <f aca="false">IF(D520&lt;=(Datos!$D$15-Datos!$C$15)/(Datos!$E$15-Datos!$C$15),Datos!$C$15+SQRT((Datos!$E$15-Datos!$C$15)*(Datos!$D$15-Datos!$C$15)*D520),Datos!$E$15-SQRT((Datos!$E$15-Datos!$C$15)*(Datos!$E$15-Datos!$D$15)*(1-D520)))</f>
        <v>33601.6381688446</v>
      </c>
      <c r="F520" s="24" t="n">
        <f aca="true">RAND()</f>
        <v>0.434023797670037</v>
      </c>
      <c r="G520" s="25" t="n">
        <f aca="false">IF(F520&lt;=(Datos!$D$19-Datos!$C$19)/(Datos!$E$19-Datos!$C$19),Datos!$C$19+SQRT((Datos!$E$19-Datos!$C$19)*(Datos!$D$19-Datos!$C$19)*F520),Datos!$E$19-SQRT((Datos!$E$19-Datos!$C$19)*(Datos!$E$19-Datos!$D$19)*(1-F520)))</f>
        <v>38068.6783087756</v>
      </c>
      <c r="H520" s="24" t="n">
        <f aca="true">RAND()</f>
        <v>0.245798165848425</v>
      </c>
      <c r="I520" s="25" t="n">
        <f aca="false">IF(H520&lt;=(Datos!$D$19-Datos!$C$19)/(Datos!$E$19-Datos!$C$19),Datos!$C$19+SQRT((Datos!$E$19-Datos!$C$19)*(Datos!$D$19-Datos!$C$19)*H520),Datos!$E$19-SQRT((Datos!$E$19-Datos!$C$19)*(Datos!$E$19-Datos!$D$19)*(1-H520)))</f>
        <v>36072.0445384783</v>
      </c>
      <c r="J520" s="24" t="n">
        <f aca="true">RAND()</f>
        <v>0.656083802456598</v>
      </c>
      <c r="K520" s="25" t="n">
        <f aca="false">IF(J520&lt;=(Datos!$D$19-Datos!$C$19)/(Datos!$E$19-Datos!$C$19),Datos!$C$19+SQRT((Datos!$E$19-Datos!$C$19)*(Datos!$D$19-Datos!$C$19)*J520),Datos!$E$19-SQRT((Datos!$E$19-Datos!$C$19)*(Datos!$E$19-Datos!$D$19)*(1-J520)))</f>
        <v>39920.3110016012</v>
      </c>
      <c r="L520" s="24" t="n">
        <f aca="true">RAND()</f>
        <v>0.876347744532138</v>
      </c>
      <c r="M520" s="25" t="n">
        <f aca="false">IF(L520&lt;=(Datos!$D$19-Datos!$C$19)/(Datos!$E$19-Datos!$C$19),Datos!$C$19+SQRT((Datos!$E$19-Datos!$C$19)*(Datos!$D$19-Datos!$C$19)*L520),Datos!$E$19-SQRT((Datos!$E$19-Datos!$C$19)*(Datos!$E$19-Datos!$D$19)*(1-L520)))</f>
        <v>41954.6889879538</v>
      </c>
      <c r="N520" s="24" t="n">
        <f aca="true">RAND()</f>
        <v>0.816433237346595</v>
      </c>
      <c r="O520" s="25" t="n">
        <f aca="false">IF(N520&lt;=(Datos!$D$19-Datos!$C$19)/(Datos!$E$19-Datos!$C$19),Datos!$C$19+SQRT((Datos!$E$19-Datos!$C$19)*(Datos!$D$19-Datos!$C$19)*N520),Datos!$E$19-SQRT((Datos!$E$19-Datos!$C$19)*(Datos!$E$19-Datos!$D$19)*(1-N520)))</f>
        <v>41289.5408371732</v>
      </c>
      <c r="P520" s="24" t="n">
        <f aca="true">RAND()</f>
        <v>0.411368472664552</v>
      </c>
      <c r="Q520" s="26" t="n">
        <f aca="false">IF(P520&lt;=(Datos!$D$23-Datos!$C$23)/(Datos!$E$23-Datos!$C$23),Datos!$C$23+SQRT((Datos!$E$23-Datos!$C$23)*(Datos!$D$23-Datos!$C$23)*P520),Datos!$E$23-SQRT((Datos!$E$23-Datos!$C$23)*(Datos!$E$23-Datos!$D$23)*(1-P520)))</f>
        <v>0.14721145440428</v>
      </c>
      <c r="R520" s="24" t="n">
        <f aca="true">RAND()</f>
        <v>0.579221109724075</v>
      </c>
      <c r="S520" s="26" t="n">
        <f aca="false">IF(R520&lt;=(Datos!$D$24-Datos!$C$24)/(Datos!$E$24-Datos!$C$24),Datos!$C$24+SQRT((Datos!$E$24-Datos!$C$24)*(Datos!$D$24-Datos!$C$24)*R520),Datos!$E$24-SQRT((Datos!$E$24-Datos!$C$24)*(Datos!$E$24-Datos!$D$24)*(1-R520)))</f>
        <v>0.152479062470609</v>
      </c>
      <c r="T520" s="24" t="n">
        <f aca="true">RAND()</f>
        <v>0.373963882671646</v>
      </c>
      <c r="U520" s="26" t="n">
        <f aca="false">IF(T520&lt;=(Datos!$D$25-Datos!$C$25)/(Datos!$E$25-Datos!$C$25),Datos!$C$25+SQRT((Datos!$E$25-Datos!$C$25)*(Datos!$D$25-Datos!$C$25)*T520),Datos!$E$25-SQRT((Datos!$E$25-Datos!$C$25)*(Datos!$E$25-Datos!$D$25)*(1-T520)))</f>
        <v>0.178023635624423</v>
      </c>
      <c r="V520" s="24" t="n">
        <f aca="true">RAND()</f>
        <v>0.953175915779152</v>
      </c>
      <c r="W520" s="26" t="n">
        <f aca="false">IF(V520&lt;=(Datos!$D$26-Datos!$C$26)/(Datos!$E$26-Datos!$C$26),Datos!$C$26+SQRT((Datos!$E$26-Datos!$C$26)*(Datos!$D$26-Datos!$C$26)*V520),Datos!$E$26-SQRT((Datos!$E$26-Datos!$C$26)*(Datos!$E$26-Datos!$D$26)*(1-V520)))</f>
        <v>0.237198269852361</v>
      </c>
      <c r="X520" s="24" t="n">
        <f aca="true">RAND()</f>
        <v>0.791114015607564</v>
      </c>
      <c r="Y520" s="26" t="n">
        <f aca="false">IF(X520&lt;=(Datos!$D$27-Datos!$C$27)/(Datos!$E$27-Datos!$C$27),Datos!$C$27+SQRT((Datos!$E$27-Datos!$C$27)*(Datos!$D$27-Datos!$C$27)*X520),Datos!$E$27-SQRT((Datos!$E$27-Datos!$C$27)*(Datos!$E$27-Datos!$D$27)*(1-X520)))</f>
        <v>0.246414522249652</v>
      </c>
      <c r="Z520" s="24" t="n">
        <f aca="false">(1+Q520)</f>
        <v>1.14721145440428</v>
      </c>
      <c r="AA520" s="24" t="n">
        <f aca="false">Z520*(1+S520)</f>
        <v>1.32213718142739</v>
      </c>
      <c r="AB520" s="24" t="n">
        <f aca="false">AA520*(1+U520)</f>
        <v>1.55750884925932</v>
      </c>
      <c r="AC520" s="24" t="n">
        <f aca="false">AB520*(1+W520)</f>
        <v>1.92694725358337</v>
      </c>
      <c r="AD520" s="24" t="n">
        <f aca="false">AC520*(1+Y520)</f>
        <v>2.4017750404754</v>
      </c>
      <c r="AE520" s="23" t="n">
        <f aca="false">E520*Q520</f>
        <v>4946.54602520197</v>
      </c>
      <c r="AF520" s="23" t="n">
        <f aca="false">AE520*(1+S520)</f>
        <v>5700.79072559248</v>
      </c>
      <c r="AG520" s="23" t="n">
        <f aca="false">AF520*(1+U520)</f>
        <v>6715.66621649645</v>
      </c>
      <c r="AH520" s="23" t="n">
        <f aca="false">AG520*(1+W520)</f>
        <v>8308.61062395536</v>
      </c>
      <c r="AI520" s="23" t="n">
        <f aca="false">AH520*(1+Y520)</f>
        <v>10355.9729414157</v>
      </c>
      <c r="AJ520" s="25" t="n">
        <f aca="false">G520*Z520</f>
        <v>43672.8238098591</v>
      </c>
      <c r="AK520" s="25" t="n">
        <f aca="false">I520*AA520</f>
        <v>47692.1912944268</v>
      </c>
      <c r="AL520" s="25" t="n">
        <f aca="false">K520*AB520</f>
        <v>62176.237650178</v>
      </c>
      <c r="AM520" s="25" t="n">
        <f aca="false">M520*AC520</f>
        <v>80844.4727202821</v>
      </c>
      <c r="AN520" s="25" t="n">
        <f aca="false">O520*AD520</f>
        <v>99168.1886154122</v>
      </c>
      <c r="AO520" s="25" t="n">
        <f aca="false">C520/Datos!$D$8</f>
        <v>16740.9267759076</v>
      </c>
      <c r="AP520" s="25" t="n">
        <f aca="false">AJ520-AO520</f>
        <v>26931.8970339515</v>
      </c>
      <c r="AQ520" s="25" t="n">
        <f aca="false">AK520-AO520</f>
        <v>30951.2645185192</v>
      </c>
      <c r="AR520" s="25" t="n">
        <f aca="false">AL520-AO520</f>
        <v>45435.3108742704</v>
      </c>
      <c r="AS520" s="25" t="n">
        <f aca="false">AM520-AO520</f>
        <v>64103.5459443745</v>
      </c>
      <c r="AT520" s="25" t="n">
        <f aca="false">AN520-AO520</f>
        <v>82427.2618395045</v>
      </c>
      <c r="AU520" s="25" t="n">
        <f aca="false">AP520*Datos!$D$6</f>
        <v>13465.9485169757</v>
      </c>
      <c r="AV520" s="25" t="n">
        <f aca="false">AQ520*Datos!$D$6</f>
        <v>15475.6322592596</v>
      </c>
      <c r="AW520" s="25" t="n">
        <f aca="false">AR520*Datos!$D$6</f>
        <v>22717.6554371352</v>
      </c>
      <c r="AX520" s="25" t="n">
        <f aca="false">AS520*Datos!$D$6</f>
        <v>32051.7729721873</v>
      </c>
      <c r="AY520" s="25" t="n">
        <f aca="false">AT520*Datos!$D$6</f>
        <v>41213.6309197523</v>
      </c>
      <c r="AZ520" s="25" t="n">
        <f aca="false">AJ520-AU520-AE520</f>
        <v>25260.3292676814</v>
      </c>
      <c r="BA520" s="25" t="n">
        <f aca="false">AK520-AV520-AF520</f>
        <v>26515.7683095748</v>
      </c>
      <c r="BB520" s="25" t="n">
        <f aca="false">AL520-AW520-AG520</f>
        <v>32742.9159965464</v>
      </c>
      <c r="BC520" s="25" t="n">
        <f aca="false">AM520-AX520-AH520</f>
        <v>40484.0891241395</v>
      </c>
      <c r="BD520" s="25" t="n">
        <f aca="false">AN520-AY520-AI520</f>
        <v>47598.5847542442</v>
      </c>
      <c r="BE520" s="25" t="n">
        <f aca="false">AZ520/Z520</f>
        <v>22018.8956192026</v>
      </c>
      <c r="BF520" s="25" t="n">
        <f aca="false">BA520/AA520</f>
        <v>20055.2323027087</v>
      </c>
      <c r="BG520" s="25" t="n">
        <f aca="false">BB520/AB520</f>
        <v>21022.6195582243</v>
      </c>
      <c r="BH520" s="25" t="n">
        <f aca="false">BC520/AC520</f>
        <v>21009.4433300418</v>
      </c>
      <c r="BI520" s="25" t="n">
        <f aca="false">BD520/AD520</f>
        <v>19818.0861871321</v>
      </c>
      <c r="BJ520" s="25" t="n">
        <f aca="false">E520*AD520</f>
        <v>80703.5758730163</v>
      </c>
      <c r="BK520" s="25" t="n">
        <f aca="false">0.2*C520*AD520</f>
        <v>40207.9400848012</v>
      </c>
      <c r="BL520" s="25" t="n">
        <f aca="false">BJ520+BK520</f>
        <v>120911.515957818</v>
      </c>
      <c r="BM520" s="25" t="n">
        <f aca="false">BK520*Datos!$D$6</f>
        <v>20103.9700424006</v>
      </c>
      <c r="BN520" s="25" t="n">
        <f aca="false">BL520-BM520</f>
        <v>100807.545915417</v>
      </c>
      <c r="BO520" s="25" t="n">
        <f aca="false">BN520/AD520</f>
        <v>41972.1015567984</v>
      </c>
      <c r="BP520" s="25" t="n">
        <f aca="false">-(C520+E520)</f>
        <v>-117306.272048383</v>
      </c>
      <c r="BQ520" s="25" t="n">
        <f aca="false">BE520</f>
        <v>22018.8956192026</v>
      </c>
      <c r="BR520" s="25" t="n">
        <f aca="false">BF520</f>
        <v>20055.2323027087</v>
      </c>
      <c r="BS520" s="25" t="n">
        <f aca="false">BG520</f>
        <v>21022.6195582243</v>
      </c>
      <c r="BT520" s="25" t="n">
        <f aca="false">BH520</f>
        <v>21009.4433300418</v>
      </c>
      <c r="BU520" s="25" t="n">
        <f aca="false">BI520+BO520</f>
        <v>61790.1877439306</v>
      </c>
      <c r="BV520" s="27" t="n">
        <f aca="false">IFERROR(IRR(BP520:BU520,0.1),NA())*100</f>
        <v>6.46927521640954</v>
      </c>
    </row>
    <row r="521" customFormat="false" ht="15" hidden="false" customHeight="true" outlineLevel="0" collapsed="false">
      <c r="A521" s="23" t="n">
        <v>520</v>
      </c>
      <c r="B521" s="24" t="n">
        <f aca="true">RAND()</f>
        <v>0.0750193472111324</v>
      </c>
      <c r="C521" s="25" t="n">
        <f aca="false">IF(B521&lt;=(Datos!$D$14-Datos!$C$14)/(Datos!$E$14-Datos!$C$14),Datos!$C$14+SQRT((Datos!$E$14-Datos!$C$14)*(Datos!$D$14-Datos!$C$14)*B521),Datos!$E$14-SQRT((Datos!$E$14-Datos!$C$14)*(Datos!$E$14-Datos!$D$14)*(1-B521)))</f>
        <v>65477.9319897616</v>
      </c>
      <c r="D521" s="24" t="n">
        <f aca="true">RAND()</f>
        <v>0.920965717744509</v>
      </c>
      <c r="E521" s="25" t="n">
        <f aca="false">IF(D521&lt;=(Datos!$D$15-Datos!$C$15)/(Datos!$E$15-Datos!$C$15),Datos!$C$15+SQRT((Datos!$E$15-Datos!$C$15)*(Datos!$D$15-Datos!$C$15)*D521),Datos!$E$15-SQRT((Datos!$E$15-Datos!$C$15)*(Datos!$E$15-Datos!$D$15)*(1-D521)))</f>
        <v>36556.8702698963</v>
      </c>
      <c r="F521" s="24" t="n">
        <f aca="true">RAND()</f>
        <v>0.268068903149544</v>
      </c>
      <c r="G521" s="25" t="n">
        <f aca="false">IF(F521&lt;=(Datos!$D$19-Datos!$C$19)/(Datos!$E$19-Datos!$C$19),Datos!$C$19+SQRT((Datos!$E$19-Datos!$C$19)*(Datos!$D$19-Datos!$C$19)*F521),Datos!$E$19-SQRT((Datos!$E$19-Datos!$C$19)*(Datos!$E$19-Datos!$D$19)*(1-F521)))</f>
        <v>36341.1619970185</v>
      </c>
      <c r="H521" s="24" t="n">
        <f aca="true">RAND()</f>
        <v>0.738977013568028</v>
      </c>
      <c r="I521" s="25" t="n">
        <f aca="false">IF(H521&lt;=(Datos!$D$19-Datos!$C$19)/(Datos!$E$19-Datos!$C$19),Datos!$C$19+SQRT((Datos!$E$19-Datos!$C$19)*(Datos!$D$19-Datos!$C$19)*H521),Datos!$E$19-SQRT((Datos!$E$19-Datos!$C$19)*(Datos!$E$19-Datos!$D$19)*(1-H521)))</f>
        <v>40575.4408149062</v>
      </c>
      <c r="J521" s="24" t="n">
        <f aca="true">RAND()</f>
        <v>0.0597991502837308</v>
      </c>
      <c r="K521" s="25" t="n">
        <f aca="false">IF(J521&lt;=(Datos!$D$19-Datos!$C$19)/(Datos!$E$19-Datos!$C$19),Datos!$C$19+SQRT((Datos!$E$19-Datos!$C$19)*(Datos!$D$19-Datos!$C$19)*J521),Datos!$E$19-SQRT((Datos!$E$19-Datos!$C$19)*(Datos!$E$19-Datos!$D$19)*(1-J521)))</f>
        <v>32994.9745478985</v>
      </c>
      <c r="L521" s="24" t="n">
        <f aca="true">RAND()</f>
        <v>0.96645937839518</v>
      </c>
      <c r="M521" s="25" t="n">
        <f aca="false">IF(L521&lt;=(Datos!$D$19-Datos!$C$19)/(Datos!$E$19-Datos!$C$19),Datos!$C$19+SQRT((Datos!$E$19-Datos!$C$19)*(Datos!$D$19-Datos!$C$19)*L521),Datos!$E$19-SQRT((Datos!$E$19-Datos!$C$19)*(Datos!$E$19-Datos!$D$19)*(1-L521)))</f>
        <v>43413.9525163598</v>
      </c>
      <c r="N521" s="24" t="n">
        <f aca="true">RAND()</f>
        <v>0.903240253733544</v>
      </c>
      <c r="O521" s="25" t="n">
        <f aca="false">IF(N521&lt;=(Datos!$D$19-Datos!$C$19)/(Datos!$E$19-Datos!$C$19),Datos!$C$19+SQRT((Datos!$E$19-Datos!$C$19)*(Datos!$D$19-Datos!$C$19)*N521),Datos!$E$19-SQRT((Datos!$E$19-Datos!$C$19)*(Datos!$E$19-Datos!$D$19)*(1-N521)))</f>
        <v>42306.121574758</v>
      </c>
      <c r="P521" s="24" t="n">
        <f aca="true">RAND()</f>
        <v>0.871421937488746</v>
      </c>
      <c r="Q521" s="26" t="n">
        <f aca="false">IF(P521&lt;=(Datos!$D$23-Datos!$C$23)/(Datos!$E$23-Datos!$C$23),Datos!$C$23+SQRT((Datos!$E$23-Datos!$C$23)*(Datos!$D$23-Datos!$C$23)*P521),Datos!$E$23-SQRT((Datos!$E$23-Datos!$C$23)*(Datos!$E$23-Datos!$D$23)*(1-P521)))</f>
        <v>0.164786830950776</v>
      </c>
      <c r="R521" s="24" t="n">
        <f aca="true">RAND()</f>
        <v>0.0812437957675059</v>
      </c>
      <c r="S521" s="26" t="n">
        <f aca="false">IF(R521&lt;=(Datos!$D$24-Datos!$C$24)/(Datos!$E$24-Datos!$C$24),Datos!$C$24+SQRT((Datos!$E$24-Datos!$C$24)*(Datos!$D$24-Datos!$C$24)*R521),Datos!$E$24-SQRT((Datos!$E$24-Datos!$C$24)*(Datos!$E$24-Datos!$D$24)*(1-R521)))</f>
        <v>0.132092924889435</v>
      </c>
      <c r="T521" s="24" t="n">
        <f aca="true">RAND()</f>
        <v>0.783761597026167</v>
      </c>
      <c r="U521" s="26" t="n">
        <f aca="false">IF(T521&lt;=(Datos!$D$25-Datos!$C$25)/(Datos!$E$25-Datos!$C$25),Datos!$C$25+SQRT((Datos!$E$25-Datos!$C$25)*(Datos!$D$25-Datos!$C$25)*T521),Datos!$E$25-SQRT((Datos!$E$25-Datos!$C$25)*(Datos!$E$25-Datos!$D$25)*(1-T521)))</f>
        <v>0.195393750218151</v>
      </c>
      <c r="V521" s="24" t="n">
        <f aca="true">RAND()</f>
        <v>0.356378949423845</v>
      </c>
      <c r="W521" s="26" t="n">
        <f aca="false">IF(V521&lt;=(Datos!$D$26-Datos!$C$26)/(Datos!$E$26-Datos!$C$26),Datos!$C$26+SQRT((Datos!$E$26-Datos!$C$26)*(Datos!$D$26-Datos!$C$26)*V521),Datos!$E$26-SQRT((Datos!$E$26-Datos!$C$26)*(Datos!$E$26-Datos!$D$26)*(1-V521)))</f>
        <v>0.20253766043465</v>
      </c>
      <c r="X521" s="24" t="n">
        <f aca="true">RAND()</f>
        <v>0.0354822641049202</v>
      </c>
      <c r="Y521" s="26" t="n">
        <f aca="false">IF(X521&lt;=(Datos!$D$27-Datos!$C$27)/(Datos!$E$27-Datos!$C$27),Datos!$C$27+SQRT((Datos!$E$27-Datos!$C$27)*(Datos!$D$27-Datos!$C$27)*X521),Datos!$E$27-SQRT((Datos!$E$27-Datos!$C$27)*(Datos!$E$27-Datos!$D$27)*(1-X521)))</f>
        <v>0.19978785538733</v>
      </c>
      <c r="Z521" s="24" t="n">
        <f aca="false">(1+Q521)</f>
        <v>1.16478683095078</v>
      </c>
      <c r="AA521" s="24" t="n">
        <f aca="false">Z521*(1+S521)</f>
        <v>1.31864693032376</v>
      </c>
      <c r="AB521" s="24" t="n">
        <f aca="false">AA521*(1+U521)</f>
        <v>1.57630229925337</v>
      </c>
      <c r="AC521" s="24" t="n">
        <f aca="false">AB521*(1+W521)</f>
        <v>1.89556287908191</v>
      </c>
      <c r="AD521" s="24" t="n">
        <f aca="false">AC521*(1+Y521)</f>
        <v>2.27427332144552</v>
      </c>
      <c r="AE521" s="23" t="n">
        <f aca="false">E521*Q521</f>
        <v>6024.09080125487</v>
      </c>
      <c r="AF521" s="23" t="n">
        <f aca="false">AE521*(1+S521)</f>
        <v>6819.83057499216</v>
      </c>
      <c r="AG521" s="23" t="n">
        <f aca="false">AF521*(1+U521)</f>
        <v>8152.38284689229</v>
      </c>
      <c r="AH521" s="23" t="n">
        <f aca="false">AG521*(1+W521)</f>
        <v>9803.54739566943</v>
      </c>
      <c r="AI521" s="23" t="n">
        <f aca="false">AH521*(1+Y521)</f>
        <v>11762.1771050383</v>
      </c>
      <c r="AJ521" s="25" t="n">
        <f aca="false">G521*Z521</f>
        <v>42329.706915576</v>
      </c>
      <c r="AK521" s="25" t="n">
        <f aca="false">I521*AA521</f>
        <v>53504.6804771095</v>
      </c>
      <c r="AL521" s="25" t="n">
        <f aca="false">K521*AB521</f>
        <v>52010.0542436589</v>
      </c>
      <c r="AM521" s="25" t="n">
        <f aca="false">M521*AC521</f>
        <v>82293.8768242363</v>
      </c>
      <c r="AN521" s="25" t="n">
        <f aca="false">O521*AD521</f>
        <v>96215.6836313028</v>
      </c>
      <c r="AO521" s="25" t="n">
        <f aca="false">C521/Datos!$D$8</f>
        <v>13095.5863979523</v>
      </c>
      <c r="AP521" s="25" t="n">
        <f aca="false">AJ521-AO521</f>
        <v>29234.1205176237</v>
      </c>
      <c r="AQ521" s="25" t="n">
        <f aca="false">AK521-AO521</f>
        <v>40409.0940791572</v>
      </c>
      <c r="AR521" s="25" t="n">
        <f aca="false">AL521-AO521</f>
        <v>38914.4678457065</v>
      </c>
      <c r="AS521" s="25" t="n">
        <f aca="false">AM521-AO521</f>
        <v>69198.290426284</v>
      </c>
      <c r="AT521" s="25" t="n">
        <f aca="false">AN521-AO521</f>
        <v>83120.0972333505</v>
      </c>
      <c r="AU521" s="25" t="n">
        <f aca="false">AP521*Datos!$D$6</f>
        <v>14617.0602588118</v>
      </c>
      <c r="AV521" s="25" t="n">
        <f aca="false">AQ521*Datos!$D$6</f>
        <v>20204.5470395786</v>
      </c>
      <c r="AW521" s="25" t="n">
        <f aca="false">AR521*Datos!$D$6</f>
        <v>19457.2339228533</v>
      </c>
      <c r="AX521" s="25" t="n">
        <f aca="false">AS521*Datos!$D$6</f>
        <v>34599.145213142</v>
      </c>
      <c r="AY521" s="25" t="n">
        <f aca="false">AT521*Datos!$D$6</f>
        <v>41560.0486166753</v>
      </c>
      <c r="AZ521" s="25" t="n">
        <f aca="false">AJ521-AU521-AE521</f>
        <v>21688.5558555093</v>
      </c>
      <c r="BA521" s="25" t="n">
        <f aca="false">AK521-AV521-AF521</f>
        <v>26480.3028625387</v>
      </c>
      <c r="BB521" s="25" t="n">
        <f aca="false">AL521-AW521-AG521</f>
        <v>24400.4374739133</v>
      </c>
      <c r="BC521" s="25" t="n">
        <f aca="false">AM521-AX521-AH521</f>
        <v>37891.1842154249</v>
      </c>
      <c r="BD521" s="25" t="n">
        <f aca="false">AN521-AY521-AI521</f>
        <v>42893.4579095893</v>
      </c>
      <c r="BE521" s="25" t="n">
        <f aca="false">AZ521/Z521</f>
        <v>18620.1932226566</v>
      </c>
      <c r="BF521" s="25" t="n">
        <f aca="false">BA521/AA521</f>
        <v>20081.4200174395</v>
      </c>
      <c r="BG521" s="25" t="n">
        <f aca="false">BB521/AB521</f>
        <v>15479.5418908358</v>
      </c>
      <c r="BH521" s="25" t="n">
        <f aca="false">BC521/AC521</f>
        <v>19989.4103400975</v>
      </c>
      <c r="BI521" s="25" t="n">
        <f aca="false">BD521/AD521</f>
        <v>18860.2915512048</v>
      </c>
      <c r="BJ521" s="25" t="n">
        <f aca="false">E521*AD521</f>
        <v>83140.3147703701</v>
      </c>
      <c r="BK521" s="25" t="n">
        <f aca="false">0.2*C521*AD521</f>
        <v>29782.9427735478</v>
      </c>
      <c r="BL521" s="25" t="n">
        <f aca="false">BJ521+BK521</f>
        <v>112923.257543918</v>
      </c>
      <c r="BM521" s="25" t="n">
        <f aca="false">BK521*Datos!$D$6</f>
        <v>14891.4713867739</v>
      </c>
      <c r="BN521" s="25" t="n">
        <f aca="false">BL521-BM521</f>
        <v>98031.786157144</v>
      </c>
      <c r="BO521" s="25" t="n">
        <f aca="false">BN521/AD521</f>
        <v>43104.6634688725</v>
      </c>
      <c r="BP521" s="25" t="n">
        <f aca="false">-(C521+E521)</f>
        <v>-102034.802259658</v>
      </c>
      <c r="BQ521" s="25" t="n">
        <f aca="false">BE521</f>
        <v>18620.1932226566</v>
      </c>
      <c r="BR521" s="25" t="n">
        <f aca="false">BF521</f>
        <v>20081.4200174395</v>
      </c>
      <c r="BS521" s="25" t="n">
        <f aca="false">BG521</f>
        <v>15479.5418908358</v>
      </c>
      <c r="BT521" s="25" t="n">
        <f aca="false">BH521</f>
        <v>19989.4103400975</v>
      </c>
      <c r="BU521" s="25" t="n">
        <f aca="false">BI521+BO521</f>
        <v>61964.9550200773</v>
      </c>
      <c r="BV521" s="27" t="n">
        <f aca="false">IFERROR(IRR(BP521:BU521,0.1),NA())*100</f>
        <v>8.48066274956283</v>
      </c>
    </row>
    <row r="522" customFormat="false" ht="15" hidden="false" customHeight="true" outlineLevel="0" collapsed="false">
      <c r="A522" s="23" t="n">
        <v>521</v>
      </c>
      <c r="B522" s="24" t="n">
        <f aca="true">RAND()</f>
        <v>0.171315726131445</v>
      </c>
      <c r="C522" s="25" t="n">
        <f aca="false">IF(B522&lt;=(Datos!$D$14-Datos!$C$14)/(Datos!$E$14-Datos!$C$14),Datos!$C$14+SQRT((Datos!$E$14-Datos!$C$14)*(Datos!$D$14-Datos!$C$14)*B522),Datos!$E$14-SQRT((Datos!$E$14-Datos!$C$14)*(Datos!$E$14-Datos!$D$14)*(1-B522)))</f>
        <v>68278.0607905824</v>
      </c>
      <c r="D522" s="24" t="n">
        <f aca="true">RAND()</f>
        <v>0.214279283534936</v>
      </c>
      <c r="E522" s="25" t="n">
        <f aca="false">IF(D522&lt;=(Datos!$D$15-Datos!$C$15)/(Datos!$E$15-Datos!$C$15),Datos!$C$15+SQRT((Datos!$E$15-Datos!$C$15)*(Datos!$D$15-Datos!$C$15)*D522),Datos!$E$15-SQRT((Datos!$E$15-Datos!$C$15)*(Datos!$E$15-Datos!$D$15)*(1-D522)))</f>
        <v>29008.8584740697</v>
      </c>
      <c r="F522" s="24" t="n">
        <f aca="true">RAND()</f>
        <v>0.0439783162077347</v>
      </c>
      <c r="G522" s="25" t="n">
        <f aca="false">IF(F522&lt;=(Datos!$D$19-Datos!$C$19)/(Datos!$E$19-Datos!$C$19),Datos!$C$19+SQRT((Datos!$E$19-Datos!$C$19)*(Datos!$D$19-Datos!$C$19)*F522),Datos!$E$19-SQRT((Datos!$E$19-Datos!$C$19)*(Datos!$E$19-Datos!$D$19)*(1-F522)))</f>
        <v>32568.4134073704</v>
      </c>
      <c r="H522" s="24" t="n">
        <f aca="true">RAND()</f>
        <v>0.223651124502113</v>
      </c>
      <c r="I522" s="25" t="n">
        <f aca="false">IF(H522&lt;=(Datos!$D$19-Datos!$C$19)/(Datos!$E$19-Datos!$C$19),Datos!$C$19+SQRT((Datos!$E$19-Datos!$C$19)*(Datos!$D$19-Datos!$C$19)*H522),Datos!$E$19-SQRT((Datos!$E$19-Datos!$C$19)*(Datos!$E$19-Datos!$D$19)*(1-H522)))</f>
        <v>35792.0349338827</v>
      </c>
      <c r="J522" s="24" t="n">
        <f aca="true">RAND()</f>
        <v>0.835677742301533</v>
      </c>
      <c r="K522" s="25" t="n">
        <f aca="false">IF(J522&lt;=(Datos!$D$19-Datos!$C$19)/(Datos!$E$19-Datos!$C$19),Datos!$C$19+SQRT((Datos!$E$19-Datos!$C$19)*(Datos!$D$19-Datos!$C$19)*J522),Datos!$E$19-SQRT((Datos!$E$19-Datos!$C$19)*(Datos!$E$19-Datos!$D$19)*(1-J522)))</f>
        <v>41489.4203715932</v>
      </c>
      <c r="L522" s="24" t="n">
        <f aca="true">RAND()</f>
        <v>0.265196013490669</v>
      </c>
      <c r="M522" s="25" t="n">
        <f aca="false">IF(L522&lt;=(Datos!$D$19-Datos!$C$19)/(Datos!$E$19-Datos!$C$19),Datos!$C$19+SQRT((Datos!$E$19-Datos!$C$19)*(Datos!$D$19-Datos!$C$19)*L522),Datos!$E$19-SQRT((Datos!$E$19-Datos!$C$19)*(Datos!$E$19-Datos!$D$19)*(1-L522)))</f>
        <v>36307.0914075825</v>
      </c>
      <c r="N522" s="24" t="n">
        <f aca="true">RAND()</f>
        <v>0.966340048601046</v>
      </c>
      <c r="O522" s="25" t="n">
        <f aca="false">IF(N522&lt;=(Datos!$D$19-Datos!$C$19)/(Datos!$E$19-Datos!$C$19),Datos!$C$19+SQRT((Datos!$E$19-Datos!$C$19)*(Datos!$D$19-Datos!$C$19)*N522),Datos!$E$19-SQRT((Datos!$E$19-Datos!$C$19)*(Datos!$E$19-Datos!$D$19)*(1-N522)))</f>
        <v>43411.1336258447</v>
      </c>
      <c r="P522" s="24" t="n">
        <f aca="true">RAND()</f>
        <v>0.0439672172655098</v>
      </c>
      <c r="Q522" s="26" t="n">
        <f aca="false">IF(P522&lt;=(Datos!$D$23-Datos!$C$23)/(Datos!$E$23-Datos!$C$23),Datos!$C$23+SQRT((Datos!$E$23-Datos!$C$23)*(Datos!$D$23-Datos!$C$23)*P522),Datos!$E$23-SQRT((Datos!$E$23-Datos!$C$23)*(Datos!$E$23-Datos!$D$23)*(1-P522)))</f>
        <v>0.128896122249493</v>
      </c>
      <c r="R522" s="24" t="n">
        <f aca="true">RAND()</f>
        <v>0.815610540589344</v>
      </c>
      <c r="S522" s="26" t="n">
        <f aca="false">IF(R522&lt;=(Datos!$D$24-Datos!$C$24)/(Datos!$E$24-Datos!$C$24),Datos!$C$24+SQRT((Datos!$E$24-Datos!$C$24)*(Datos!$D$24-Datos!$C$24)*R522),Datos!$E$24-SQRT((Datos!$E$24-Datos!$C$24)*(Datos!$E$24-Datos!$D$24)*(1-R522)))</f>
        <v>0.161781848970349</v>
      </c>
      <c r="T522" s="24" t="n">
        <f aca="true">RAND()</f>
        <v>0.0713784317936532</v>
      </c>
      <c r="U522" s="26" t="n">
        <f aca="false">IF(T522&lt;=(Datos!$D$25-Datos!$C$25)/(Datos!$E$25-Datos!$C$25),Datos!$C$25+SQRT((Datos!$E$25-Datos!$C$25)*(Datos!$D$25-Datos!$C$25)*T522),Datos!$E$25-SQRT((Datos!$E$25-Datos!$C$25)*(Datos!$E$25-Datos!$D$25)*(1-T522)))</f>
        <v>0.162243149381049</v>
      </c>
      <c r="V522" s="24" t="n">
        <f aca="true">RAND()</f>
        <v>0.219601879168939</v>
      </c>
      <c r="W522" s="26" t="n">
        <f aca="false">IF(V522&lt;=(Datos!$D$26-Datos!$C$26)/(Datos!$E$26-Datos!$C$26),Datos!$C$26+SQRT((Datos!$E$26-Datos!$C$26)*(Datos!$D$26-Datos!$C$26)*V522),Datos!$E$26-SQRT((Datos!$E$26-Datos!$C$26)*(Datos!$E$26-Datos!$D$26)*(1-V522)))</f>
        <v>0.197534042056426</v>
      </c>
      <c r="X522" s="24" t="n">
        <f aca="true">RAND()</f>
        <v>0.6214814464746</v>
      </c>
      <c r="Y522" s="26" t="n">
        <f aca="false">IF(X522&lt;=(Datos!$D$27-Datos!$C$27)/(Datos!$E$27-Datos!$C$27),Datos!$C$27+SQRT((Datos!$E$27-Datos!$C$27)*(Datos!$D$27-Datos!$C$27)*X522),Datos!$E$27-SQRT((Datos!$E$27-Datos!$C$27)*(Datos!$E$27-Datos!$D$27)*(1-X522)))</f>
        <v>0.234789379687543</v>
      </c>
      <c r="Z522" s="24" t="n">
        <f aca="false">(1+Q522)</f>
        <v>1.12889612224949</v>
      </c>
      <c r="AA522" s="24" t="n">
        <f aca="false">Z522*(1+S522)</f>
        <v>1.31153102420247</v>
      </c>
      <c r="AB522" s="24" t="n">
        <f aca="false">AA522*(1+U522)</f>
        <v>1.52431794808003</v>
      </c>
      <c r="AC522" s="24" t="n">
        <f aca="false">AB522*(1+W522)</f>
        <v>1.82542263374344</v>
      </c>
      <c r="AD522" s="24" t="n">
        <f aca="false">AC522*(1+Y522)</f>
        <v>2.25401248158766</v>
      </c>
      <c r="AE522" s="23" t="n">
        <f aca="false">E522*Q522</f>
        <v>3739.12936819192</v>
      </c>
      <c r="AF522" s="23" t="n">
        <f aca="false">AE522*(1+S522)</f>
        <v>4344.05263091734</v>
      </c>
      <c r="AG522" s="23" t="n">
        <f aca="false">AF522*(1+U522)</f>
        <v>5048.84541083439</v>
      </c>
      <c r="AH522" s="23" t="n">
        <f aca="false">AG522*(1+W522)</f>
        <v>6046.16425255455</v>
      </c>
      <c r="AI522" s="23" t="n">
        <f aca="false">AH522*(1+Y522)</f>
        <v>7465.73940690083</v>
      </c>
      <c r="AJ522" s="25" t="n">
        <f aca="false">G522*Z522</f>
        <v>36766.3556033989</v>
      </c>
      <c r="AK522" s="25" t="n">
        <f aca="false">I522*AA522</f>
        <v>46942.3642351258</v>
      </c>
      <c r="AL522" s="25" t="n">
        <f aca="false">K522*AB522</f>
        <v>63243.0681278569</v>
      </c>
      <c r="AM522" s="25" t="n">
        <f aca="false">M522*AC522</f>
        <v>66275.786420793</v>
      </c>
      <c r="AN522" s="25" t="n">
        <f aca="false">O522*AD522</f>
        <v>97849.2370325238</v>
      </c>
      <c r="AO522" s="25" t="n">
        <f aca="false">C522/Datos!$D$8</f>
        <v>13655.6121581165</v>
      </c>
      <c r="AP522" s="25" t="n">
        <f aca="false">AJ522-AO522</f>
        <v>23110.7434452824</v>
      </c>
      <c r="AQ522" s="25" t="n">
        <f aca="false">AK522-AO522</f>
        <v>33286.7520770093</v>
      </c>
      <c r="AR522" s="25" t="n">
        <f aca="false">AL522-AO522</f>
        <v>49587.4559697404</v>
      </c>
      <c r="AS522" s="25" t="n">
        <f aca="false">AM522-AO522</f>
        <v>52620.1742626765</v>
      </c>
      <c r="AT522" s="25" t="n">
        <f aca="false">AN522-AO522</f>
        <v>84193.6248744073</v>
      </c>
      <c r="AU522" s="25" t="n">
        <f aca="false">AP522*Datos!$D$6</f>
        <v>11555.3717226412</v>
      </c>
      <c r="AV522" s="25" t="n">
        <f aca="false">AQ522*Datos!$D$6</f>
        <v>16643.3760385047</v>
      </c>
      <c r="AW522" s="25" t="n">
        <f aca="false">AR522*Datos!$D$6</f>
        <v>24793.7279848702</v>
      </c>
      <c r="AX522" s="25" t="n">
        <f aca="false">AS522*Datos!$D$6</f>
        <v>26310.0871313382</v>
      </c>
      <c r="AY522" s="25" t="n">
        <f aca="false">AT522*Datos!$D$6</f>
        <v>42096.8124372037</v>
      </c>
      <c r="AZ522" s="25" t="n">
        <f aca="false">AJ522-AU522-AE522</f>
        <v>21471.8545125658</v>
      </c>
      <c r="BA522" s="25" t="n">
        <f aca="false">AK522-AV522-AF522</f>
        <v>25954.9355657038</v>
      </c>
      <c r="BB522" s="25" t="n">
        <f aca="false">AL522-AW522-AG522</f>
        <v>33400.4947321523</v>
      </c>
      <c r="BC522" s="25" t="n">
        <f aca="false">AM522-AX522-AH522</f>
        <v>33919.5350369002</v>
      </c>
      <c r="BD522" s="25" t="n">
        <f aca="false">AN522-AY522-AI522</f>
        <v>48286.6851884193</v>
      </c>
      <c r="BE522" s="25" t="n">
        <f aca="false">AZ522/Z522</f>
        <v>19020.2216921251</v>
      </c>
      <c r="BF522" s="25" t="n">
        <f aca="false">BA522/AA522</f>
        <v>19789.7991635285</v>
      </c>
      <c r="BG522" s="25" t="n">
        <f aca="false">BB522/AB522</f>
        <v>21911.7637329024</v>
      </c>
      <c r="BH522" s="25" t="n">
        <f aca="false">BC522/AC522</f>
        <v>18581.7434329389</v>
      </c>
      <c r="BI522" s="25" t="n">
        <f aca="false">BD522/AD522</f>
        <v>21422.545608269</v>
      </c>
      <c r="BJ522" s="25" t="n">
        <f aca="false">E522*AD522</f>
        <v>65386.3290771631</v>
      </c>
      <c r="BK522" s="25" t="n">
        <f aca="false">0.2*C522*AD522</f>
        <v>30779.9202481148</v>
      </c>
      <c r="BL522" s="25" t="n">
        <f aca="false">BJ522+BK522</f>
        <v>96166.2493252779</v>
      </c>
      <c r="BM522" s="25" t="n">
        <f aca="false">BK522*Datos!$D$6</f>
        <v>15389.9601240574</v>
      </c>
      <c r="BN522" s="25" t="n">
        <f aca="false">BL522-BM522</f>
        <v>80776.2892012205</v>
      </c>
      <c r="BO522" s="25" t="n">
        <f aca="false">BN522/AD522</f>
        <v>35836.6645531279</v>
      </c>
      <c r="BP522" s="25" t="n">
        <f aca="false">-(C522+E522)</f>
        <v>-97286.9192646521</v>
      </c>
      <c r="BQ522" s="25" t="n">
        <f aca="false">BE522</f>
        <v>19020.2216921251</v>
      </c>
      <c r="BR522" s="25" t="n">
        <f aca="false">BF522</f>
        <v>19789.7991635285</v>
      </c>
      <c r="BS522" s="25" t="n">
        <f aca="false">BG522</f>
        <v>21911.7637329024</v>
      </c>
      <c r="BT522" s="25" t="n">
        <f aca="false">BH522</f>
        <v>18581.7434329389</v>
      </c>
      <c r="BU522" s="25" t="n">
        <f aca="false">BI522+BO522</f>
        <v>57259.2101613969</v>
      </c>
      <c r="BV522" s="27" t="n">
        <f aca="false">IFERROR(IRR(BP522:BU522,0.1),NA())*100</f>
        <v>10.3609042102818</v>
      </c>
    </row>
    <row r="523" customFormat="false" ht="15" hidden="false" customHeight="true" outlineLevel="0" collapsed="false">
      <c r="A523" s="23" t="n">
        <v>522</v>
      </c>
      <c r="B523" s="24" t="n">
        <f aca="true">RAND()</f>
        <v>0.280967409186126</v>
      </c>
      <c r="C523" s="25" t="n">
        <f aca="false">IF(B523&lt;=(Datos!$D$14-Datos!$C$14)/(Datos!$E$14-Datos!$C$14),Datos!$C$14+SQRT((Datos!$E$14-Datos!$C$14)*(Datos!$D$14-Datos!$C$14)*B523),Datos!$E$14-SQRT((Datos!$E$14-Datos!$C$14)*(Datos!$E$14-Datos!$D$14)*(1-B523)))</f>
        <v>70625.8768815706</v>
      </c>
      <c r="D523" s="24" t="n">
        <f aca="true">RAND()</f>
        <v>0.410336519123359</v>
      </c>
      <c r="E523" s="25" t="n">
        <f aca="false">IF(D523&lt;=(Datos!$D$15-Datos!$C$15)/(Datos!$E$15-Datos!$C$15),Datos!$C$15+SQRT((Datos!$E$15-Datos!$C$15)*(Datos!$D$15-Datos!$C$15)*D523),Datos!$E$15-SQRT((Datos!$E$15-Datos!$C$15)*(Datos!$E$15-Datos!$D$15)*(1-D523)))</f>
        <v>30595.2393899953</v>
      </c>
      <c r="F523" s="24" t="n">
        <f aca="true">RAND()</f>
        <v>0.846021708187282</v>
      </c>
      <c r="G523" s="25" t="n">
        <f aca="false">IF(F523&lt;=(Datos!$D$19-Datos!$C$19)/(Datos!$E$19-Datos!$C$19),Datos!$C$19+SQRT((Datos!$E$19-Datos!$C$19)*(Datos!$D$19-Datos!$C$19)*F523),Datos!$E$19-SQRT((Datos!$E$19-Datos!$C$19)*(Datos!$E$19-Datos!$D$19)*(1-F523)))</f>
        <v>41601.7104470111</v>
      </c>
      <c r="H523" s="24" t="n">
        <f aca="true">RAND()</f>
        <v>0.646700996244857</v>
      </c>
      <c r="I523" s="25" t="n">
        <f aca="false">IF(H523&lt;=(Datos!$D$19-Datos!$C$19)/(Datos!$E$19-Datos!$C$19),Datos!$C$19+SQRT((Datos!$E$19-Datos!$C$19)*(Datos!$D$19-Datos!$C$19)*H523),Datos!$E$19-SQRT((Datos!$E$19-Datos!$C$19)*(Datos!$E$19-Datos!$D$19)*(1-H523)))</f>
        <v>39849.1192213684</v>
      </c>
      <c r="J523" s="24" t="n">
        <f aca="true">RAND()</f>
        <v>0.153061357447602</v>
      </c>
      <c r="K523" s="25" t="n">
        <f aca="false">IF(J523&lt;=(Datos!$D$19-Datos!$C$19)/(Datos!$E$19-Datos!$C$19),Datos!$C$19+SQRT((Datos!$E$19-Datos!$C$19)*(Datos!$D$19-Datos!$C$19)*J523),Datos!$E$19-SQRT((Datos!$E$19-Datos!$C$19)*(Datos!$E$19-Datos!$D$19)*(1-J523)))</f>
        <v>34791.576318618</v>
      </c>
      <c r="L523" s="24" t="n">
        <f aca="true">RAND()</f>
        <v>0.650251200002461</v>
      </c>
      <c r="M523" s="25" t="n">
        <f aca="false">IF(L523&lt;=(Datos!$D$19-Datos!$C$19)/(Datos!$E$19-Datos!$C$19),Datos!$C$19+SQRT((Datos!$E$19-Datos!$C$19)*(Datos!$D$19-Datos!$C$19)*L523),Datos!$E$19-SQRT((Datos!$E$19-Datos!$C$19)*(Datos!$E$19-Datos!$D$19)*(1-L523)))</f>
        <v>39876.1166457454</v>
      </c>
      <c r="N523" s="24" t="n">
        <f aca="true">RAND()</f>
        <v>0.552737826114398</v>
      </c>
      <c r="O523" s="25" t="n">
        <f aca="false">IF(N523&lt;=(Datos!$D$19-Datos!$C$19)/(Datos!$E$19-Datos!$C$19),Datos!$C$19+SQRT((Datos!$E$19-Datos!$C$19)*(Datos!$D$19-Datos!$C$19)*N523),Datos!$E$19-SQRT((Datos!$E$19-Datos!$C$19)*(Datos!$E$19-Datos!$D$19)*(1-N523)))</f>
        <v>39105.5298537295</v>
      </c>
      <c r="P523" s="24" t="n">
        <f aca="true">RAND()</f>
        <v>0.824914754624965</v>
      </c>
      <c r="Q523" s="26" t="n">
        <f aca="false">IF(P523&lt;=(Datos!$D$23-Datos!$C$23)/(Datos!$E$23-Datos!$C$23),Datos!$C$23+SQRT((Datos!$E$23-Datos!$C$23)*(Datos!$D$23-Datos!$C$23)*P523),Datos!$E$23-SQRT((Datos!$E$23-Datos!$C$23)*(Datos!$E$23-Datos!$D$23)*(1-P523)))</f>
        <v>0.162247438447507</v>
      </c>
      <c r="R523" s="24" t="n">
        <f aca="true">RAND()</f>
        <v>0.421677523534929</v>
      </c>
      <c r="S523" s="26" t="n">
        <f aca="false">IF(R523&lt;=(Datos!$D$24-Datos!$C$24)/(Datos!$E$24-Datos!$C$24),Datos!$C$24+SQRT((Datos!$E$24-Datos!$C$24)*(Datos!$D$24-Datos!$C$24)*R523),Datos!$E$24-SQRT((Datos!$E$24-Datos!$C$24)*(Datos!$E$24-Datos!$D$24)*(1-R523)))</f>
        <v>0.147550309297046</v>
      </c>
      <c r="T523" s="24" t="n">
        <f aca="true">RAND()</f>
        <v>0.0965459456698074</v>
      </c>
      <c r="U523" s="26" t="n">
        <f aca="false">IF(T523&lt;=(Datos!$D$25-Datos!$C$25)/(Datos!$E$25-Datos!$C$25),Datos!$C$25+SQRT((Datos!$E$25-Datos!$C$25)*(Datos!$D$25-Datos!$C$25)*T523),Datos!$E$25-SQRT((Datos!$E$25-Datos!$C$25)*(Datos!$E$25-Datos!$D$25)*(1-T523)))</f>
        <v>0.164238907468854</v>
      </c>
      <c r="V523" s="24" t="n">
        <f aca="true">RAND()</f>
        <v>0.953329459788247</v>
      </c>
      <c r="W523" s="26" t="n">
        <f aca="false">IF(V523&lt;=(Datos!$D$26-Datos!$C$26)/(Datos!$E$26-Datos!$C$26),Datos!$C$26+SQRT((Datos!$E$26-Datos!$C$26)*(Datos!$D$26-Datos!$C$26)*V523),Datos!$E$26-SQRT((Datos!$E$26-Datos!$C$26)*(Datos!$E$26-Datos!$D$26)*(1-V523)))</f>
        <v>0.237219276595547</v>
      </c>
      <c r="X523" s="24" t="n">
        <f aca="true">RAND()</f>
        <v>0.632602444097367</v>
      </c>
      <c r="Y523" s="26" t="n">
        <f aca="false">IF(X523&lt;=(Datos!$D$27-Datos!$C$27)/(Datos!$E$27-Datos!$C$27),Datos!$C$27+SQRT((Datos!$E$27-Datos!$C$27)*(Datos!$D$27-Datos!$C$27)*X523),Datos!$E$27-SQRT((Datos!$E$27-Datos!$C$27)*(Datos!$E$27-Datos!$D$27)*(1-X523)))</f>
        <v>0.235458482267953</v>
      </c>
      <c r="Z523" s="24" t="n">
        <f aca="false">(1+Q523)</f>
        <v>1.16224743844751</v>
      </c>
      <c r="AA523" s="24" t="n">
        <f aca="false">Z523*(1+S523)</f>
        <v>1.33373740747014</v>
      </c>
      <c r="AB523" s="24" t="n">
        <f aca="false">AA523*(1+U523)</f>
        <v>1.55278898212337</v>
      </c>
      <c r="AC523" s="24" t="n">
        <f aca="false">AB523*(1+W523)</f>
        <v>1.92114046116821</v>
      </c>
      <c r="AD523" s="24" t="n">
        <f aca="false">AC523*(1+Y523)</f>
        <v>2.37348927837844</v>
      </c>
      <c r="AE523" s="23" t="n">
        <f aca="false">E523*Q523</f>
        <v>4963.99921971499</v>
      </c>
      <c r="AF523" s="23" t="n">
        <f aca="false">AE523*(1+S523)</f>
        <v>5696.43883993423</v>
      </c>
      <c r="AG523" s="23" t="n">
        <f aca="false">AF523*(1+U523)</f>
        <v>6632.01573146818</v>
      </c>
      <c r="AH523" s="23" t="n">
        <f aca="false">AG523*(1+W523)</f>
        <v>8205.25770565735</v>
      </c>
      <c r="AI523" s="23" t="n">
        <f aca="false">AH523*(1+Y523)</f>
        <v>10137.2552316489</v>
      </c>
      <c r="AJ523" s="25" t="n">
        <f aca="false">G523*Z523</f>
        <v>48351.4814020735</v>
      </c>
      <c r="AK523" s="25" t="n">
        <f aca="false">I523*AA523</f>
        <v>53148.2609602762</v>
      </c>
      <c r="AL523" s="25" t="n">
        <f aca="false">K523*AB523</f>
        <v>54023.9763782544</v>
      </c>
      <c r="AM523" s="25" t="n">
        <f aca="false">M523*AC523</f>
        <v>76607.6211224048</v>
      </c>
      <c r="AN523" s="25" t="n">
        <f aca="false">O523*AD523</f>
        <v>92816.555833135</v>
      </c>
      <c r="AO523" s="25" t="n">
        <f aca="false">C523/Datos!$D$8</f>
        <v>14125.1753763141</v>
      </c>
      <c r="AP523" s="25" t="n">
        <f aca="false">AJ523-AO523</f>
        <v>34226.3060257594</v>
      </c>
      <c r="AQ523" s="25" t="n">
        <f aca="false">AK523-AO523</f>
        <v>39023.0855839621</v>
      </c>
      <c r="AR523" s="25" t="n">
        <f aca="false">AL523-AO523</f>
        <v>39898.8010019403</v>
      </c>
      <c r="AS523" s="25" t="n">
        <f aca="false">AM523-AO523</f>
        <v>62482.4457460907</v>
      </c>
      <c r="AT523" s="25" t="n">
        <f aca="false">AN523-AO523</f>
        <v>78691.3804568209</v>
      </c>
      <c r="AU523" s="25" t="n">
        <f aca="false">AP523*Datos!$D$6</f>
        <v>17113.1530128797</v>
      </c>
      <c r="AV523" s="25" t="n">
        <f aca="false">AQ523*Datos!$D$6</f>
        <v>19511.5427919811</v>
      </c>
      <c r="AW523" s="25" t="n">
        <f aca="false">AR523*Datos!$D$6</f>
        <v>19949.4005009701</v>
      </c>
      <c r="AX523" s="25" t="n">
        <f aca="false">AS523*Datos!$D$6</f>
        <v>31241.2228730454</v>
      </c>
      <c r="AY523" s="25" t="n">
        <f aca="false">AT523*Datos!$D$6</f>
        <v>39345.6902284105</v>
      </c>
      <c r="AZ523" s="25" t="n">
        <f aca="false">AJ523-AU523-AE523</f>
        <v>26274.3291694788</v>
      </c>
      <c r="BA523" s="25" t="n">
        <f aca="false">AK523-AV523-AF523</f>
        <v>27940.2793283609</v>
      </c>
      <c r="BB523" s="25" t="n">
        <f aca="false">AL523-AW523-AG523</f>
        <v>27442.5601458161</v>
      </c>
      <c r="BC523" s="25" t="n">
        <f aca="false">AM523-AX523-AH523</f>
        <v>37161.1405437021</v>
      </c>
      <c r="BD523" s="25" t="n">
        <f aca="false">AN523-AY523-AI523</f>
        <v>43333.6103730757</v>
      </c>
      <c r="BE523" s="25" t="n">
        <f aca="false">AZ523/Z523</f>
        <v>22606.4849018512</v>
      </c>
      <c r="BF523" s="25" t="n">
        <f aca="false">BA523/AA523</f>
        <v>20948.8608266291</v>
      </c>
      <c r="BG523" s="25" t="n">
        <f aca="false">BB523/AB523</f>
        <v>17673.077579601</v>
      </c>
      <c r="BH523" s="25" t="n">
        <f aca="false">BC523/AC523</f>
        <v>19343.2709866019</v>
      </c>
      <c r="BI523" s="25" t="n">
        <f aca="false">BD523/AD523</f>
        <v>18257.3440578932</v>
      </c>
      <c r="BJ523" s="25" t="n">
        <f aca="false">E523*AD523</f>
        <v>72617.4726615755</v>
      </c>
      <c r="BK523" s="25" t="n">
        <f aca="false">0.2*C523*AD523</f>
        <v>33525.9523108967</v>
      </c>
      <c r="BL523" s="25" t="n">
        <f aca="false">BJ523+BK523</f>
        <v>106143.424972472</v>
      </c>
      <c r="BM523" s="25" t="n">
        <f aca="false">BK523*Datos!$D$6</f>
        <v>16762.9761554483</v>
      </c>
      <c r="BN523" s="25" t="n">
        <f aca="false">BL523-BM523</f>
        <v>89380.4488170239</v>
      </c>
      <c r="BO523" s="25" t="n">
        <f aca="false">BN523/AD523</f>
        <v>37657.8270781523</v>
      </c>
      <c r="BP523" s="25" t="n">
        <f aca="false">-(C523+E523)</f>
        <v>-101221.116271566</v>
      </c>
      <c r="BQ523" s="25" t="n">
        <f aca="false">BE523</f>
        <v>22606.4849018512</v>
      </c>
      <c r="BR523" s="25" t="n">
        <f aca="false">BF523</f>
        <v>20948.8608266291</v>
      </c>
      <c r="BS523" s="25" t="n">
        <f aca="false">BG523</f>
        <v>17673.077579601</v>
      </c>
      <c r="BT523" s="25" t="n">
        <f aca="false">BH523</f>
        <v>19343.2709866019</v>
      </c>
      <c r="BU523" s="25" t="n">
        <f aca="false">BI523+BO523</f>
        <v>55915.1711360455</v>
      </c>
      <c r="BV523" s="27" t="n">
        <f aca="false">IFERROR(IRR(BP523:BU523,0.1),NA())*100</f>
        <v>9.27703821209709</v>
      </c>
    </row>
    <row r="524" customFormat="false" ht="15" hidden="false" customHeight="true" outlineLevel="0" collapsed="false">
      <c r="A524" s="23" t="n">
        <v>523</v>
      </c>
      <c r="B524" s="24" t="n">
        <f aca="true">RAND()</f>
        <v>0.478973833599623</v>
      </c>
      <c r="C524" s="25" t="n">
        <f aca="false">IF(B524&lt;=(Datos!$D$14-Datos!$C$14)/(Datos!$E$14-Datos!$C$14),Datos!$C$14+SQRT((Datos!$E$14-Datos!$C$14)*(Datos!$D$14-Datos!$C$14)*B524),Datos!$E$14-SQRT((Datos!$E$14-Datos!$C$14)*(Datos!$E$14-Datos!$D$14)*(1-B524)))</f>
        <v>74995.3724346782</v>
      </c>
      <c r="D524" s="24" t="n">
        <f aca="true">RAND()</f>
        <v>0.91683596203742</v>
      </c>
      <c r="E524" s="25" t="n">
        <f aca="false">IF(D524&lt;=(Datos!$D$15-Datos!$C$15)/(Datos!$E$15-Datos!$C$15),Datos!$C$15+SQRT((Datos!$E$15-Datos!$C$15)*(Datos!$D$15-Datos!$C$15)*D524),Datos!$E$15-SQRT((Datos!$E$15-Datos!$C$15)*(Datos!$E$15-Datos!$D$15)*(1-D524)))</f>
        <v>36468.0592170328</v>
      </c>
      <c r="F524" s="24" t="n">
        <f aca="true">RAND()</f>
        <v>0.125453346747486</v>
      </c>
      <c r="G524" s="25" t="n">
        <f aca="false">IF(F524&lt;=(Datos!$D$19-Datos!$C$19)/(Datos!$E$19-Datos!$C$19),Datos!$C$19+SQRT((Datos!$E$19-Datos!$C$19)*(Datos!$D$19-Datos!$C$19)*F524),Datos!$E$19-SQRT((Datos!$E$19-Datos!$C$19)*(Datos!$E$19-Datos!$D$19)*(1-F524)))</f>
        <v>34337.9721082694</v>
      </c>
      <c r="H524" s="24" t="n">
        <f aca="true">RAND()</f>
        <v>0.604333264334042</v>
      </c>
      <c r="I524" s="25" t="n">
        <f aca="false">IF(H524&lt;=(Datos!$D$19-Datos!$C$19)/(Datos!$E$19-Datos!$C$19),Datos!$C$19+SQRT((Datos!$E$19-Datos!$C$19)*(Datos!$D$19-Datos!$C$19)*H524),Datos!$E$19-SQRT((Datos!$E$19-Datos!$C$19)*(Datos!$E$19-Datos!$D$19)*(1-H524)))</f>
        <v>39521.0288125867</v>
      </c>
      <c r="J524" s="24" t="n">
        <f aca="true">RAND()</f>
        <v>0.87360999864132</v>
      </c>
      <c r="K524" s="25" t="n">
        <f aca="false">IF(J524&lt;=(Datos!$D$19-Datos!$C$19)/(Datos!$E$19-Datos!$C$19),Datos!$C$19+SQRT((Datos!$E$19-Datos!$C$19)*(Datos!$D$19-Datos!$C$19)*J524),Datos!$E$19-SQRT((Datos!$E$19-Datos!$C$19)*(Datos!$E$19-Datos!$D$19)*(1-J524)))</f>
        <v>41921.1609165302</v>
      </c>
      <c r="L524" s="24" t="n">
        <f aca="true">RAND()</f>
        <v>0.309355009646396</v>
      </c>
      <c r="M524" s="25" t="n">
        <f aca="false">IF(L524&lt;=(Datos!$D$19-Datos!$C$19)/(Datos!$E$19-Datos!$C$19),Datos!$C$19+SQRT((Datos!$E$19-Datos!$C$19)*(Datos!$D$19-Datos!$C$19)*L524),Datos!$E$19-SQRT((Datos!$E$19-Datos!$C$19)*(Datos!$E$19-Datos!$D$19)*(1-L524)))</f>
        <v>36811.9932066143</v>
      </c>
      <c r="N524" s="24" t="n">
        <f aca="true">RAND()</f>
        <v>0.285573084179399</v>
      </c>
      <c r="O524" s="25" t="n">
        <f aca="false">IF(N524&lt;=(Datos!$D$19-Datos!$C$19)/(Datos!$E$19-Datos!$C$19),Datos!$C$19+SQRT((Datos!$E$19-Datos!$C$19)*(Datos!$D$19-Datos!$C$19)*N524),Datos!$E$19-SQRT((Datos!$E$19-Datos!$C$19)*(Datos!$E$19-Datos!$D$19)*(1-N524)))</f>
        <v>36544.9188403608</v>
      </c>
      <c r="P524" s="24" t="n">
        <f aca="true">RAND()</f>
        <v>0.187807170000183</v>
      </c>
      <c r="Q524" s="26" t="n">
        <f aca="false">IF(P524&lt;=(Datos!$D$23-Datos!$C$23)/(Datos!$E$23-Datos!$C$23),Datos!$C$23+SQRT((Datos!$E$23-Datos!$C$23)*(Datos!$D$23-Datos!$C$23)*P524),Datos!$E$23-SQRT((Datos!$E$23-Datos!$C$23)*(Datos!$E$23-Datos!$D$23)*(1-P524)))</f>
        <v>0.138386215108073</v>
      </c>
      <c r="R524" s="24" t="n">
        <f aca="true">RAND()</f>
        <v>0.58356592744717</v>
      </c>
      <c r="S524" s="26" t="n">
        <f aca="false">IF(R524&lt;=(Datos!$D$24-Datos!$C$24)/(Datos!$E$24-Datos!$C$24),Datos!$C$24+SQRT((Datos!$E$24-Datos!$C$24)*(Datos!$D$24-Datos!$C$24)*R524),Datos!$E$24-SQRT((Datos!$E$24-Datos!$C$24)*(Datos!$E$24-Datos!$D$24)*(1-R524)))</f>
        <v>0.152621517014358</v>
      </c>
      <c r="T524" s="24" t="n">
        <f aca="true">RAND()</f>
        <v>0.667040036152627</v>
      </c>
      <c r="U524" s="26" t="n">
        <f aca="false">IF(T524&lt;=(Datos!$D$25-Datos!$C$25)/(Datos!$E$25-Datos!$C$25),Datos!$C$25+SQRT((Datos!$E$25-Datos!$C$25)*(Datos!$D$25-Datos!$C$25)*T524),Datos!$E$25-SQRT((Datos!$E$25-Datos!$C$25)*(Datos!$E$25-Datos!$D$25)*(1-T524)))</f>
        <v>0.189466610100209</v>
      </c>
      <c r="V524" s="24" t="n">
        <f aca="true">RAND()</f>
        <v>0.111034287934884</v>
      </c>
      <c r="W524" s="26" t="n">
        <f aca="false">IF(V524&lt;=(Datos!$D$26-Datos!$C$26)/(Datos!$E$26-Datos!$C$26),Datos!$C$26+SQRT((Datos!$E$26-Datos!$C$26)*(Datos!$D$26-Datos!$C$26)*V524),Datos!$E$26-SQRT((Datos!$E$26-Datos!$C$26)*(Datos!$E$26-Datos!$D$26)*(1-V524)))</f>
        <v>0.192467878853632</v>
      </c>
      <c r="X524" s="24" t="n">
        <f aca="true">RAND()</f>
        <v>0.39250196765402</v>
      </c>
      <c r="Y524" s="26" t="n">
        <f aca="false">IF(X524&lt;=(Datos!$D$27-Datos!$C$27)/(Datos!$E$27-Datos!$C$27),Datos!$C$27+SQRT((Datos!$E$27-Datos!$C$27)*(Datos!$D$27-Datos!$C$27)*X524),Datos!$E$27-SQRT((Datos!$E$27-Datos!$C$27)*(Datos!$E$27-Datos!$D$27)*(1-X524)))</f>
        <v>0.222724443480065</v>
      </c>
      <c r="Z524" s="24" t="n">
        <f aca="false">(1+Q524)</f>
        <v>1.13838621510807</v>
      </c>
      <c r="AA524" s="24" t="n">
        <f aca="false">Z524*(1+S524)</f>
        <v>1.3121284462061</v>
      </c>
      <c r="AB524" s="24" t="n">
        <f aca="false">AA524*(1+U524)</f>
        <v>1.56073297492482</v>
      </c>
      <c r="AC524" s="24" t="n">
        <f aca="false">AB524*(1+W524)</f>
        <v>1.86112394006552</v>
      </c>
      <c r="AD524" s="24" t="n">
        <f aca="false">AC524*(1+Y524)</f>
        <v>2.27564173386404</v>
      </c>
      <c r="AE524" s="23" t="n">
        <f aca="false">E524*Q524</f>
        <v>5046.67668738224</v>
      </c>
      <c r="AF524" s="23" t="n">
        <f aca="false">AE524*(1+S524)</f>
        <v>5816.90813929151</v>
      </c>
      <c r="AG524" s="23" t="n">
        <f aca="false">AF524*(1+U524)</f>
        <v>6919.01800570739</v>
      </c>
      <c r="AH524" s="23" t="n">
        <f aca="false">AG524*(1+W524)</f>
        <v>8250.70672501598</v>
      </c>
      <c r="AI524" s="23" t="n">
        <f aca="false">AH524*(1+Y524)</f>
        <v>10088.3407886624</v>
      </c>
      <c r="AJ524" s="25" t="n">
        <f aca="false">G524*Z524</f>
        <v>39089.8741028193</v>
      </c>
      <c r="AK524" s="25" t="n">
        <f aca="false">I524*AA524</f>
        <v>51856.6661283259</v>
      </c>
      <c r="AL524" s="25" t="n">
        <f aca="false">K524*AB524</f>
        <v>65427.7381895585</v>
      </c>
      <c r="AM524" s="25" t="n">
        <f aca="false">M524*AC524</f>
        <v>68511.6818383593</v>
      </c>
      <c r="AN524" s="25" t="n">
        <f aca="false">O524*AD524</f>
        <v>83163.1424737994</v>
      </c>
      <c r="AO524" s="25" t="n">
        <f aca="false">C524/Datos!$D$8</f>
        <v>14999.0744869356</v>
      </c>
      <c r="AP524" s="25" t="n">
        <f aca="false">AJ524-AO524</f>
        <v>24090.7996158837</v>
      </c>
      <c r="AQ524" s="25" t="n">
        <f aca="false">AK524-AO524</f>
        <v>36857.5916413903</v>
      </c>
      <c r="AR524" s="25" t="n">
        <f aca="false">AL524-AO524</f>
        <v>50428.6637026229</v>
      </c>
      <c r="AS524" s="25" t="n">
        <f aca="false">AM524-AO524</f>
        <v>53512.6073514237</v>
      </c>
      <c r="AT524" s="25" t="n">
        <f aca="false">AN524-AO524</f>
        <v>68164.0679868638</v>
      </c>
      <c r="AU524" s="25" t="n">
        <f aca="false">AP524*Datos!$D$6</f>
        <v>12045.3998079418</v>
      </c>
      <c r="AV524" s="25" t="n">
        <f aca="false">AQ524*Datos!$D$6</f>
        <v>18428.7958206951</v>
      </c>
      <c r="AW524" s="25" t="n">
        <f aca="false">AR524*Datos!$D$6</f>
        <v>25214.3318513114</v>
      </c>
      <c r="AX524" s="25" t="n">
        <f aca="false">AS524*Datos!$D$6</f>
        <v>26756.3036757118</v>
      </c>
      <c r="AY524" s="25" t="n">
        <f aca="false">AT524*Datos!$D$6</f>
        <v>34082.0339934319</v>
      </c>
      <c r="AZ524" s="25" t="n">
        <f aca="false">AJ524-AU524-AE524</f>
        <v>21997.7976074952</v>
      </c>
      <c r="BA524" s="25" t="n">
        <f aca="false">AK524-AV524-AF524</f>
        <v>27610.9621683393</v>
      </c>
      <c r="BB524" s="25" t="n">
        <f aca="false">AL524-AW524-AG524</f>
        <v>33294.3883325397</v>
      </c>
      <c r="BC524" s="25" t="n">
        <f aca="false">AM524-AX524-AH524</f>
        <v>33504.6714376315</v>
      </c>
      <c r="BD524" s="25" t="n">
        <f aca="false">AN524-AY524-AI524</f>
        <v>38992.7676917051</v>
      </c>
      <c r="BE524" s="25" t="n">
        <f aca="false">AZ524/Z524</f>
        <v>19323.6682907363</v>
      </c>
      <c r="BF524" s="25" t="n">
        <f aca="false">BA524/AA524</f>
        <v>21042.8805565292</v>
      </c>
      <c r="BG524" s="25" t="n">
        <f aca="false">BB524/AB524</f>
        <v>21332.5334105556</v>
      </c>
      <c r="BH524" s="25" t="n">
        <f aca="false">BC524/AC524</f>
        <v>18002.3859326918</v>
      </c>
      <c r="BI524" s="25" t="n">
        <f aca="false">BD524/AD524</f>
        <v>17134.8446952128</v>
      </c>
      <c r="BJ524" s="25" t="n">
        <f aca="false">E524*AD524</f>
        <v>82988.2375073051</v>
      </c>
      <c r="BK524" s="25" t="n">
        <f aca="false">0.2*C524*AD524</f>
        <v>34132.5198718061</v>
      </c>
      <c r="BL524" s="25" t="n">
        <f aca="false">BJ524+BK524</f>
        <v>117120.757379111</v>
      </c>
      <c r="BM524" s="25" t="n">
        <f aca="false">BK524*Datos!$D$6</f>
        <v>17066.2599359031</v>
      </c>
      <c r="BN524" s="25" t="n">
        <f aca="false">BL524-BM524</f>
        <v>100054.497443208</v>
      </c>
      <c r="BO524" s="25" t="n">
        <f aca="false">BN524/AD524</f>
        <v>43967.5964605006</v>
      </c>
      <c r="BP524" s="25" t="n">
        <f aca="false">-(C524+E524)</f>
        <v>-111463.431651711</v>
      </c>
      <c r="BQ524" s="25" t="n">
        <f aca="false">BE524</f>
        <v>19323.6682907363</v>
      </c>
      <c r="BR524" s="25" t="n">
        <f aca="false">BF524</f>
        <v>21042.8805565292</v>
      </c>
      <c r="BS524" s="25" t="n">
        <f aca="false">BG524</f>
        <v>21332.5334105556</v>
      </c>
      <c r="BT524" s="25" t="n">
        <f aca="false">BH524</f>
        <v>18002.3859326918</v>
      </c>
      <c r="BU524" s="25" t="n">
        <f aca="false">BI524+BO524</f>
        <v>61102.4411557134</v>
      </c>
      <c r="BV524" s="27" t="n">
        <f aca="false">IFERROR(IRR(BP524:BU524,0.1),NA())*100</f>
        <v>6.91244970324681</v>
      </c>
    </row>
    <row r="525" customFormat="false" ht="15" hidden="false" customHeight="true" outlineLevel="0" collapsed="false">
      <c r="A525" s="23" t="n">
        <v>524</v>
      </c>
      <c r="B525" s="24" t="n">
        <f aca="true">RAND()</f>
        <v>0.427158671669937</v>
      </c>
      <c r="C525" s="25" t="n">
        <f aca="false">IF(B525&lt;=(Datos!$D$14-Datos!$C$14)/(Datos!$E$14-Datos!$C$14),Datos!$C$14+SQRT((Datos!$E$14-Datos!$C$14)*(Datos!$D$14-Datos!$C$14)*B525),Datos!$E$14-SQRT((Datos!$E$14-Datos!$C$14)*(Datos!$E$14-Datos!$D$14)*(1-B525)))</f>
        <v>73781.5028272772</v>
      </c>
      <c r="D525" s="24" t="n">
        <f aca="true">RAND()</f>
        <v>0.673132869230411</v>
      </c>
      <c r="E525" s="25" t="n">
        <f aca="false">IF(D525&lt;=(Datos!$D$15-Datos!$C$15)/(Datos!$E$15-Datos!$C$15),Datos!$C$15+SQRT((Datos!$E$15-Datos!$C$15)*(Datos!$D$15-Datos!$C$15)*D525),Datos!$E$15-SQRT((Datos!$E$15-Datos!$C$15)*(Datos!$E$15-Datos!$D$15)*(1-D525)))</f>
        <v>32997.8524997371</v>
      </c>
      <c r="F525" s="24" t="n">
        <f aca="true">RAND()</f>
        <v>0.920322567010694</v>
      </c>
      <c r="G525" s="25" t="n">
        <f aca="false">IF(F525&lt;=(Datos!$D$19-Datos!$C$19)/(Datos!$E$19-Datos!$C$19),Datos!$C$19+SQRT((Datos!$E$19-Datos!$C$19)*(Datos!$D$19-Datos!$C$19)*F525),Datos!$E$19-SQRT((Datos!$E$19-Datos!$C$19)*(Datos!$E$19-Datos!$D$19)*(1-F525)))</f>
        <v>42555.4535238213</v>
      </c>
      <c r="H525" s="24" t="n">
        <f aca="true">RAND()</f>
        <v>0.41949011933122</v>
      </c>
      <c r="I525" s="25" t="n">
        <f aca="false">IF(H525&lt;=(Datos!$D$19-Datos!$C$19)/(Datos!$E$19-Datos!$C$19),Datos!$C$19+SQRT((Datos!$E$19-Datos!$C$19)*(Datos!$D$19-Datos!$C$19)*H525),Datos!$E$19-SQRT((Datos!$E$19-Datos!$C$19)*(Datos!$E$19-Datos!$D$19)*(1-H525)))</f>
        <v>37932.4345506082</v>
      </c>
      <c r="J525" s="24" t="n">
        <f aca="true">RAND()</f>
        <v>0.630864598996206</v>
      </c>
      <c r="K525" s="25" t="n">
        <f aca="false">IF(J525&lt;=(Datos!$D$19-Datos!$C$19)/(Datos!$E$19-Datos!$C$19),Datos!$C$19+SQRT((Datos!$E$19-Datos!$C$19)*(Datos!$D$19-Datos!$C$19)*J525),Datos!$E$19-SQRT((Datos!$E$19-Datos!$C$19)*(Datos!$E$19-Datos!$D$19)*(1-J525)))</f>
        <v>39727.7792866322</v>
      </c>
      <c r="L525" s="24" t="n">
        <f aca="true">RAND()</f>
        <v>0.711855453726014</v>
      </c>
      <c r="M525" s="25" t="n">
        <f aca="false">IF(L525&lt;=(Datos!$D$19-Datos!$C$19)/(Datos!$E$19-Datos!$C$19),Datos!$C$19+SQRT((Datos!$E$19-Datos!$C$19)*(Datos!$D$19-Datos!$C$19)*L525),Datos!$E$19-SQRT((Datos!$E$19-Datos!$C$19)*(Datos!$E$19-Datos!$D$19)*(1-L525)))</f>
        <v>40351.2538281222</v>
      </c>
      <c r="N525" s="24" t="n">
        <f aca="true">RAND()</f>
        <v>0.582496687333947</v>
      </c>
      <c r="O525" s="25" t="n">
        <f aca="false">IF(N525&lt;=(Datos!$D$19-Datos!$C$19)/(Datos!$E$19-Datos!$C$19),Datos!$C$19+SQRT((Datos!$E$19-Datos!$C$19)*(Datos!$D$19-Datos!$C$19)*N525),Datos!$E$19-SQRT((Datos!$E$19-Datos!$C$19)*(Datos!$E$19-Datos!$D$19)*(1-N525)))</f>
        <v>39347.4329684728</v>
      </c>
      <c r="P525" s="24" t="n">
        <f aca="true">RAND()</f>
        <v>0.482204413386768</v>
      </c>
      <c r="Q525" s="26" t="n">
        <f aca="false">IF(P525&lt;=(Datos!$D$23-Datos!$C$23)/(Datos!$E$23-Datos!$C$23),Datos!$C$23+SQRT((Datos!$E$23-Datos!$C$23)*(Datos!$D$23-Datos!$C$23)*P525),Datos!$E$23-SQRT((Datos!$E$23-Datos!$C$23)*(Datos!$E$23-Datos!$D$23)*(1-P525)))</f>
        <v>0.149461295696153</v>
      </c>
      <c r="R525" s="24" t="n">
        <f aca="true">RAND()</f>
        <v>0.724770215869034</v>
      </c>
      <c r="S525" s="26" t="n">
        <f aca="false">IF(R525&lt;=(Datos!$D$24-Datos!$C$24)/(Datos!$E$24-Datos!$C$24),Datos!$C$24+SQRT((Datos!$E$24-Datos!$C$24)*(Datos!$D$24-Datos!$C$24)*R525),Datos!$E$24-SQRT((Datos!$E$24-Datos!$C$24)*(Datos!$E$24-Datos!$D$24)*(1-R525)))</f>
        <v>0.157742111253856</v>
      </c>
      <c r="T525" s="24" t="n">
        <f aca="true">RAND()</f>
        <v>0.186853824559844</v>
      </c>
      <c r="U525" s="26" t="n">
        <f aca="false">IF(T525&lt;=(Datos!$D$25-Datos!$C$25)/(Datos!$E$25-Datos!$C$25),Datos!$C$25+SQRT((Datos!$E$25-Datos!$C$25)*(Datos!$D$25-Datos!$C$25)*T525),Datos!$E$25-SQRT((Datos!$E$25-Datos!$C$25)*(Datos!$E$25-Datos!$D$25)*(1-T525)))</f>
        <v>0.16980891293271</v>
      </c>
      <c r="V525" s="24" t="n">
        <f aca="true">RAND()</f>
        <v>0.0321860296208694</v>
      </c>
      <c r="W525" s="26" t="n">
        <f aca="false">IF(V525&lt;=(Datos!$D$26-Datos!$C$26)/(Datos!$E$26-Datos!$C$26),Datos!$C$26+SQRT((Datos!$E$26-Datos!$C$26)*(Datos!$D$26-Datos!$C$26)*V525),Datos!$E$26-SQRT((Datos!$E$26-Datos!$C$26)*(Datos!$E$26-Datos!$D$26)*(1-V525)))</f>
        <v>0.186712707461913</v>
      </c>
      <c r="X525" s="24" t="n">
        <f aca="true">RAND()</f>
        <v>0.525791800348135</v>
      </c>
      <c r="Y525" s="26" t="n">
        <f aca="false">IF(X525&lt;=(Datos!$D$27-Datos!$C$27)/(Datos!$E$27-Datos!$C$27),Datos!$C$27+SQRT((Datos!$E$27-Datos!$C$27)*(Datos!$D$27-Datos!$C$27)*X525),Datos!$E$27-SQRT((Datos!$E$27-Datos!$C$27)*(Datos!$E$27-Datos!$D$27)*(1-X525)))</f>
        <v>0.229396400541858</v>
      </c>
      <c r="Z525" s="24" t="n">
        <f aca="false">(1+Q525)</f>
        <v>1.14946129569615</v>
      </c>
      <c r="AA525" s="24" t="n">
        <f aca="false">Z525*(1+S525)</f>
        <v>1.33077974728386</v>
      </c>
      <c r="AB525" s="24" t="n">
        <f aca="false">AA525*(1+U525)</f>
        <v>1.556758009523</v>
      </c>
      <c r="AC525" s="24" t="n">
        <f aca="false">AB525*(1+W525)</f>
        <v>1.84742451234405</v>
      </c>
      <c r="AD525" s="24" t="n">
        <f aca="false">AC525*(1+Y525)</f>
        <v>2.27121704574857</v>
      </c>
      <c r="AE525" s="23" t="n">
        <f aca="false">E525*Q525</f>
        <v>4931.90178980125</v>
      </c>
      <c r="AF525" s="23" t="n">
        <f aca="false">AE525*(1+S525)</f>
        <v>5709.87039062117</v>
      </c>
      <c r="AG525" s="23" t="n">
        <f aca="false">AF525*(1+U525)</f>
        <v>6679.45727463922</v>
      </c>
      <c r="AH525" s="23" t="n">
        <f aca="false">AG525*(1+W525)</f>
        <v>7926.59682676328</v>
      </c>
      <c r="AI525" s="23" t="n">
        <f aca="false">AH525*(1+Y525)</f>
        <v>9744.92960736929</v>
      </c>
      <c r="AJ525" s="25" t="n">
        <f aca="false">G525*Z525</f>
        <v>48915.846746429</v>
      </c>
      <c r="AK525" s="25" t="n">
        <f aca="false">I525*AA525</f>
        <v>50479.7156651199</v>
      </c>
      <c r="AL525" s="25" t="n">
        <f aca="false">K525*AB525</f>
        <v>61846.5386050264</v>
      </c>
      <c r="AM525" s="25" t="n">
        <f aca="false">M525*AC525</f>
        <v>74545.8954258896</v>
      </c>
      <c r="AN525" s="25" t="n">
        <f aca="false">O525*AD525</f>
        <v>89366.5604644448</v>
      </c>
      <c r="AO525" s="25" t="n">
        <f aca="false">C525/Datos!$D$8</f>
        <v>14756.3005654554</v>
      </c>
      <c r="AP525" s="25" t="n">
        <f aca="false">AJ525-AO525</f>
        <v>34159.5461809736</v>
      </c>
      <c r="AQ525" s="25" t="n">
        <f aca="false">AK525-AO525</f>
        <v>35723.4150996644</v>
      </c>
      <c r="AR525" s="25" t="n">
        <f aca="false">AL525-AO525</f>
        <v>47090.238039571</v>
      </c>
      <c r="AS525" s="25" t="n">
        <f aca="false">AM525-AO525</f>
        <v>59789.5948604342</v>
      </c>
      <c r="AT525" s="25" t="n">
        <f aca="false">AN525-AO525</f>
        <v>74610.2598989894</v>
      </c>
      <c r="AU525" s="25" t="n">
        <f aca="false">AP525*Datos!$D$6</f>
        <v>17079.7730904868</v>
      </c>
      <c r="AV525" s="25" t="n">
        <f aca="false">AQ525*Datos!$D$6</f>
        <v>17861.7075498322</v>
      </c>
      <c r="AW525" s="25" t="n">
        <f aca="false">AR525*Datos!$D$6</f>
        <v>23545.1190197855</v>
      </c>
      <c r="AX525" s="25" t="n">
        <f aca="false">AS525*Datos!$D$6</f>
        <v>29894.7974302171</v>
      </c>
      <c r="AY525" s="25" t="n">
        <f aca="false">AT525*Datos!$D$6</f>
        <v>37305.1299494947</v>
      </c>
      <c r="AZ525" s="25" t="n">
        <f aca="false">AJ525-AU525-AE525</f>
        <v>26904.171866141</v>
      </c>
      <c r="BA525" s="25" t="n">
        <f aca="false">AK525-AV525-AF525</f>
        <v>26908.1377246665</v>
      </c>
      <c r="BB525" s="25" t="n">
        <f aca="false">AL525-AW525-AG525</f>
        <v>31621.9623106017</v>
      </c>
      <c r="BC525" s="25" t="n">
        <f aca="false">AM525-AX525-AH525</f>
        <v>36724.5011689092</v>
      </c>
      <c r="BD525" s="25" t="n">
        <f aca="false">AN525-AY525-AI525</f>
        <v>42316.5009075808</v>
      </c>
      <c r="BE525" s="25" t="n">
        <f aca="false">AZ525/Z525</f>
        <v>23405.896281046</v>
      </c>
      <c r="BF525" s="25" t="n">
        <f aca="false">BA525/AA525</f>
        <v>20219.8280967128</v>
      </c>
      <c r="BG525" s="25" t="n">
        <f aca="false">BB525/AB525</f>
        <v>20312.702499145</v>
      </c>
      <c r="BH525" s="25" t="n">
        <f aca="false">BC525/AC525</f>
        <v>19878.7560322627</v>
      </c>
      <c r="BI525" s="25" t="n">
        <f aca="false">BD525/AD525</f>
        <v>18631.641122451</v>
      </c>
      <c r="BJ525" s="25" t="n">
        <f aca="false">E525*AD525</f>
        <v>74945.2850705</v>
      </c>
      <c r="BK525" s="25" t="n">
        <f aca="false">0.2*C525*AD525</f>
        <v>33514.7613764517</v>
      </c>
      <c r="BL525" s="25" t="n">
        <f aca="false">BJ525+BK525</f>
        <v>108460.046446952</v>
      </c>
      <c r="BM525" s="25" t="n">
        <f aca="false">BK525*Datos!$D$6</f>
        <v>16757.3806882259</v>
      </c>
      <c r="BN525" s="25" t="n">
        <f aca="false">BL525-BM525</f>
        <v>91702.6657587259</v>
      </c>
      <c r="BO525" s="25" t="n">
        <f aca="false">BN525/AD525</f>
        <v>40376.0027824648</v>
      </c>
      <c r="BP525" s="25" t="n">
        <f aca="false">-(C525+E525)</f>
        <v>-106779.355327014</v>
      </c>
      <c r="BQ525" s="25" t="n">
        <f aca="false">BE525</f>
        <v>23405.896281046</v>
      </c>
      <c r="BR525" s="25" t="n">
        <f aca="false">BF525</f>
        <v>20219.8280967128</v>
      </c>
      <c r="BS525" s="25" t="n">
        <f aca="false">BG525</f>
        <v>20312.702499145</v>
      </c>
      <c r="BT525" s="25" t="n">
        <f aca="false">BH525</f>
        <v>19878.7560322627</v>
      </c>
      <c r="BU525" s="25" t="n">
        <f aca="false">BI525+BO525</f>
        <v>59007.6439049158</v>
      </c>
      <c r="BV525" s="27" t="n">
        <f aca="false">IFERROR(IRR(BP525:BU525,0.1),NA())*100</f>
        <v>8.94760244540965</v>
      </c>
    </row>
    <row r="526" customFormat="false" ht="15" hidden="false" customHeight="true" outlineLevel="0" collapsed="false">
      <c r="A526" s="23" t="n">
        <v>525</v>
      </c>
      <c r="B526" s="24" t="n">
        <f aca="true">RAND()</f>
        <v>0.702273472269747</v>
      </c>
      <c r="C526" s="25" t="n">
        <f aca="false">IF(B526&lt;=(Datos!$D$14-Datos!$C$14)/(Datos!$E$14-Datos!$C$14),Datos!$C$14+SQRT((Datos!$E$14-Datos!$C$14)*(Datos!$D$14-Datos!$C$14)*B526),Datos!$E$14-SQRT((Datos!$E$14-Datos!$C$14)*(Datos!$E$14-Datos!$D$14)*(1-B526)))</f>
        <v>81098.364269823</v>
      </c>
      <c r="D526" s="24" t="n">
        <f aca="true">RAND()</f>
        <v>0.748529867419402</v>
      </c>
      <c r="E526" s="25" t="n">
        <f aca="false">IF(D526&lt;=(Datos!$D$15-Datos!$C$15)/(Datos!$E$15-Datos!$C$15),Datos!$C$15+SQRT((Datos!$E$15-Datos!$C$15)*(Datos!$D$15-Datos!$C$15)*D526),Datos!$E$15-SQRT((Datos!$E$15-Datos!$C$15)*(Datos!$E$15-Datos!$D$15)*(1-D526)))</f>
        <v>33858.2966623998</v>
      </c>
      <c r="F526" s="24" t="n">
        <f aca="true">RAND()</f>
        <v>0.0912692604611593</v>
      </c>
      <c r="G526" s="25" t="n">
        <f aca="false">IF(F526&lt;=(Datos!$D$19-Datos!$C$19)/(Datos!$E$19-Datos!$C$19),Datos!$C$19+SQRT((Datos!$E$19-Datos!$C$19)*(Datos!$D$19-Datos!$C$19)*F526),Datos!$E$19-SQRT((Datos!$E$19-Datos!$C$19)*(Datos!$E$19-Datos!$D$19)*(1-F526)))</f>
        <v>33700.0525765418</v>
      </c>
      <c r="H526" s="24" t="n">
        <f aca="true">RAND()</f>
        <v>0.8055432865617</v>
      </c>
      <c r="I526" s="25" t="n">
        <f aca="false">IF(H526&lt;=(Datos!$D$19-Datos!$C$19)/(Datos!$E$19-Datos!$C$19),Datos!$C$19+SQRT((Datos!$E$19-Datos!$C$19)*(Datos!$D$19-Datos!$C$19)*H526),Datos!$E$19-SQRT((Datos!$E$19-Datos!$C$19)*(Datos!$E$19-Datos!$D$19)*(1-H526)))</f>
        <v>41181.0664436426</v>
      </c>
      <c r="J526" s="24" t="n">
        <f aca="true">RAND()</f>
        <v>0.575453301799619</v>
      </c>
      <c r="K526" s="25" t="n">
        <f aca="false">IF(J526&lt;=(Datos!$D$19-Datos!$C$19)/(Datos!$E$19-Datos!$C$19),Datos!$C$19+SQRT((Datos!$E$19-Datos!$C$19)*(Datos!$D$19-Datos!$C$19)*J526),Datos!$E$19-SQRT((Datos!$E$19-Datos!$C$19)*(Datos!$E$19-Datos!$D$19)*(1-J526)))</f>
        <v>39290.7478315765</v>
      </c>
      <c r="L526" s="24" t="n">
        <f aca="true">RAND()</f>
        <v>0.477384366605166</v>
      </c>
      <c r="M526" s="25" t="n">
        <f aca="false">IF(L526&lt;=(Datos!$D$19-Datos!$C$19)/(Datos!$E$19-Datos!$C$19),Datos!$C$19+SQRT((Datos!$E$19-Datos!$C$19)*(Datos!$D$19-Datos!$C$19)*L526),Datos!$E$19-SQRT((Datos!$E$19-Datos!$C$19)*(Datos!$E$19-Datos!$D$19)*(1-L526)))</f>
        <v>38462.1306413205</v>
      </c>
      <c r="N526" s="24" t="n">
        <f aca="true">RAND()</f>
        <v>0.243716172903793</v>
      </c>
      <c r="O526" s="25" t="n">
        <f aca="false">IF(N526&lt;=(Datos!$D$19-Datos!$C$19)/(Datos!$E$19-Datos!$C$19),Datos!$C$19+SQRT((Datos!$E$19-Datos!$C$19)*(Datos!$D$19-Datos!$C$19)*N526),Datos!$E$19-SQRT((Datos!$E$19-Datos!$C$19)*(Datos!$E$19-Datos!$D$19)*(1-N526)))</f>
        <v>36046.273723176</v>
      </c>
      <c r="P526" s="24" t="n">
        <f aca="true">RAND()</f>
        <v>0.488758989638531</v>
      </c>
      <c r="Q526" s="26" t="n">
        <f aca="false">IF(P526&lt;=(Datos!$D$23-Datos!$C$23)/(Datos!$E$23-Datos!$C$23),Datos!$C$23+SQRT((Datos!$E$23-Datos!$C$23)*(Datos!$D$23-Datos!$C$23)*P526),Datos!$E$23-SQRT((Datos!$E$23-Datos!$C$23)*(Datos!$E$23-Datos!$D$23)*(1-P526)))</f>
        <v>0.149660852674011</v>
      </c>
      <c r="R526" s="24" t="n">
        <f aca="true">RAND()</f>
        <v>0.967333998379708</v>
      </c>
      <c r="S526" s="26" t="n">
        <f aca="false">IF(R526&lt;=(Datos!$D$24-Datos!$C$24)/(Datos!$E$24-Datos!$C$24),Datos!$C$24+SQRT((Datos!$E$24-Datos!$C$24)*(Datos!$D$24-Datos!$C$24)*R526),Datos!$E$24-SQRT((Datos!$E$24-Datos!$C$24)*(Datos!$E$24-Datos!$D$24)*(1-R526)))</f>
        <v>0.172331962251232</v>
      </c>
      <c r="T526" s="24" t="n">
        <f aca="true">RAND()</f>
        <v>0.161228760500097</v>
      </c>
      <c r="U526" s="26" t="n">
        <f aca="false">IF(T526&lt;=(Datos!$D$25-Datos!$C$25)/(Datos!$E$25-Datos!$C$25),Datos!$C$25+SQRT((Datos!$E$25-Datos!$C$25)*(Datos!$D$25-Datos!$C$25)*T526),Datos!$E$25-SQRT((Datos!$E$25-Datos!$C$25)*(Datos!$E$25-Datos!$D$25)*(1-T526)))</f>
        <v>0.168400554259321</v>
      </c>
      <c r="V526" s="24" t="n">
        <f aca="true">RAND()</f>
        <v>0.510030917599136</v>
      </c>
      <c r="W526" s="26" t="n">
        <f aca="false">IF(V526&lt;=(Datos!$D$26-Datos!$C$26)/(Datos!$E$26-Datos!$C$26),Datos!$C$26+SQRT((Datos!$E$26-Datos!$C$26)*(Datos!$D$26-Datos!$C$26)*V526),Datos!$E$26-SQRT((Datos!$E$26-Datos!$C$26)*(Datos!$E$26-Datos!$D$26)*(1-V526)))</f>
        <v>0.208588748045935</v>
      </c>
      <c r="X526" s="24" t="n">
        <f aca="true">RAND()</f>
        <v>0.0579021109182717</v>
      </c>
      <c r="Y526" s="26" t="n">
        <f aca="false">IF(X526&lt;=(Datos!$D$27-Datos!$C$27)/(Datos!$E$27-Datos!$C$27),Datos!$C$27+SQRT((Datos!$E$27-Datos!$C$27)*(Datos!$D$27-Datos!$C$27)*X526),Datos!$E$27-SQRT((Datos!$E$27-Datos!$C$27)*(Datos!$E$27-Datos!$D$27)*(1-X526)))</f>
        <v>0.202503427509261</v>
      </c>
      <c r="Z526" s="24" t="n">
        <f aca="false">(1+Q526)</f>
        <v>1.14966085267401</v>
      </c>
      <c r="AA526" s="24" t="n">
        <f aca="false">Z526*(1+S526)</f>
        <v>1.34778416333875</v>
      </c>
      <c r="AB526" s="24" t="n">
        <f aca="false">AA526*(1+U526)</f>
        <v>1.57475176346693</v>
      </c>
      <c r="AC526" s="24" t="n">
        <f aca="false">AB526*(1+W526)</f>
        <v>1.90322726229162</v>
      </c>
      <c r="AD526" s="24" t="n">
        <f aca="false">AC526*(1+Y526)</f>
        <v>2.28863730623474</v>
      </c>
      <c r="AE526" s="23" t="n">
        <f aca="false">E526*Q526</f>
        <v>5067.26154858435</v>
      </c>
      <c r="AF526" s="23" t="n">
        <f aca="false">AE526*(1+S526)</f>
        <v>5940.51267449211</v>
      </c>
      <c r="AG526" s="23" t="n">
        <f aca="false">AF526*(1+U526)</f>
        <v>6940.89830146111</v>
      </c>
      <c r="AH526" s="23" t="n">
        <f aca="false">AG526*(1+W526)</f>
        <v>8388.69158847704</v>
      </c>
      <c r="AI526" s="23" t="n">
        <f aca="false">AH526*(1+Y526)</f>
        <v>10087.4303874617</v>
      </c>
      <c r="AJ526" s="25" t="n">
        <f aca="false">G526*Z526</f>
        <v>38743.6311803061</v>
      </c>
      <c r="AK526" s="25" t="n">
        <f aca="false">I526*AA526</f>
        <v>55503.1891821422</v>
      </c>
      <c r="AL526" s="25" t="n">
        <f aca="false">K526*AB526</f>
        <v>61873.1744357094</v>
      </c>
      <c r="AM526" s="25" t="n">
        <f aca="false">M526*AC526</f>
        <v>73202.1756023831</v>
      </c>
      <c r="AN526" s="25" t="n">
        <f aca="false">O526*AD526</f>
        <v>82496.8467936098</v>
      </c>
      <c r="AO526" s="25" t="n">
        <f aca="false">C526/Datos!$D$8</f>
        <v>16219.6728539646</v>
      </c>
      <c r="AP526" s="25" t="n">
        <f aca="false">AJ526-AO526</f>
        <v>22523.9583263415</v>
      </c>
      <c r="AQ526" s="25" t="n">
        <f aca="false">AK526-AO526</f>
        <v>39283.5163281776</v>
      </c>
      <c r="AR526" s="25" t="n">
        <f aca="false">AL526-AO526</f>
        <v>45653.5015817448</v>
      </c>
      <c r="AS526" s="25" t="n">
        <f aca="false">AM526-AO526</f>
        <v>56982.5027484185</v>
      </c>
      <c r="AT526" s="25" t="n">
        <f aca="false">AN526-AO526</f>
        <v>66277.1739396452</v>
      </c>
      <c r="AU526" s="25" t="n">
        <f aca="false">AP526*Datos!$D$6</f>
        <v>11261.9791631707</v>
      </c>
      <c r="AV526" s="25" t="n">
        <f aca="false">AQ526*Datos!$D$6</f>
        <v>19641.7581640888</v>
      </c>
      <c r="AW526" s="25" t="n">
        <f aca="false">AR526*Datos!$D$6</f>
        <v>22826.7507908724</v>
      </c>
      <c r="AX526" s="25" t="n">
        <f aca="false">AS526*Datos!$D$6</f>
        <v>28491.2513742093</v>
      </c>
      <c r="AY526" s="25" t="n">
        <f aca="false">AT526*Datos!$D$6</f>
        <v>33138.5869698226</v>
      </c>
      <c r="AZ526" s="25" t="n">
        <f aca="false">AJ526-AU526-AE526</f>
        <v>22414.390468551</v>
      </c>
      <c r="BA526" s="25" t="n">
        <f aca="false">AK526-AV526-AF526</f>
        <v>29920.9183435613</v>
      </c>
      <c r="BB526" s="25" t="n">
        <f aca="false">AL526-AW526-AG526</f>
        <v>32105.5253433759</v>
      </c>
      <c r="BC526" s="25" t="n">
        <f aca="false">AM526-AX526-AH526</f>
        <v>36322.2326396968</v>
      </c>
      <c r="BD526" s="25" t="n">
        <f aca="false">AN526-AY526-AI526</f>
        <v>39270.8294363254</v>
      </c>
      <c r="BE526" s="25" t="n">
        <f aca="false">AZ526/Z526</f>
        <v>19496.5240543914</v>
      </c>
      <c r="BF526" s="25" t="n">
        <f aca="false">BA526/AA526</f>
        <v>22200.0815541866</v>
      </c>
      <c r="BG526" s="25" t="n">
        <f aca="false">BB526/AB526</f>
        <v>20387.6738468883</v>
      </c>
      <c r="BH526" s="25" t="n">
        <f aca="false">BC526/AC526</f>
        <v>19084.5483139844</v>
      </c>
      <c r="BI526" s="25" t="n">
        <f aca="false">BD526/AD526</f>
        <v>17159.0445237186</v>
      </c>
      <c r="BJ526" s="25" t="n">
        <f aca="false">E526*AD526</f>
        <v>77489.3608671314</v>
      </c>
      <c r="BK526" s="25" t="n">
        <f aca="false">0.2*C526*AD526</f>
        <v>37120.9483885063</v>
      </c>
      <c r="BL526" s="25" t="n">
        <f aca="false">BJ526+BK526</f>
        <v>114610.309255638</v>
      </c>
      <c r="BM526" s="25" t="n">
        <f aca="false">BK526*Datos!$D$6</f>
        <v>18560.4741942532</v>
      </c>
      <c r="BN526" s="25" t="n">
        <f aca="false">BL526-BM526</f>
        <v>96049.8350613846</v>
      </c>
      <c r="BO526" s="25" t="n">
        <f aca="false">BN526/AD526</f>
        <v>41968.1330893821</v>
      </c>
      <c r="BP526" s="25" t="n">
        <f aca="false">-(C526+E526)</f>
        <v>-114956.660932223</v>
      </c>
      <c r="BQ526" s="25" t="n">
        <f aca="false">BE526</f>
        <v>19496.5240543914</v>
      </c>
      <c r="BR526" s="25" t="n">
        <f aca="false">BF526</f>
        <v>22200.0815541866</v>
      </c>
      <c r="BS526" s="25" t="n">
        <f aca="false">BG526</f>
        <v>20387.6738468883</v>
      </c>
      <c r="BT526" s="25" t="n">
        <f aca="false">BH526</f>
        <v>19084.5483139844</v>
      </c>
      <c r="BU526" s="25" t="n">
        <f aca="false">BI526+BO526</f>
        <v>59127.1776131007</v>
      </c>
      <c r="BV526" s="27" t="n">
        <f aca="false">IFERROR(IRR(BP526:BU526,0.1),NA())*100</f>
        <v>5.89503204517948</v>
      </c>
    </row>
    <row r="527" customFormat="false" ht="15" hidden="false" customHeight="true" outlineLevel="0" collapsed="false">
      <c r="A527" s="23" t="n">
        <v>526</v>
      </c>
      <c r="B527" s="24" t="n">
        <f aca="true">RAND()</f>
        <v>0.339381494884969</v>
      </c>
      <c r="C527" s="25" t="n">
        <f aca="false">IF(B527&lt;=(Datos!$D$14-Datos!$C$14)/(Datos!$E$14-Datos!$C$14),Datos!$C$14+SQRT((Datos!$E$14-Datos!$C$14)*(Datos!$D$14-Datos!$C$14)*B527),Datos!$E$14-SQRT((Datos!$E$14-Datos!$C$14)*(Datos!$E$14-Datos!$D$14)*(1-B527)))</f>
        <v>71844.3219556332</v>
      </c>
      <c r="D527" s="24" t="n">
        <f aca="true">RAND()</f>
        <v>0.0914312677223481</v>
      </c>
      <c r="E527" s="25" t="n">
        <f aca="false">IF(D527&lt;=(Datos!$D$15-Datos!$C$15)/(Datos!$E$15-Datos!$C$15),Datos!$C$15+SQRT((Datos!$E$15-Datos!$C$15)*(Datos!$D$15-Datos!$C$15)*D527),Datos!$E$15-SQRT((Datos!$E$15-Datos!$C$15)*(Datos!$E$15-Datos!$D$15)*(1-D527)))</f>
        <v>27618.6532949545</v>
      </c>
      <c r="F527" s="24" t="n">
        <f aca="true">RAND()</f>
        <v>0.225220129693364</v>
      </c>
      <c r="G527" s="25" t="n">
        <f aca="false">IF(F527&lt;=(Datos!$D$19-Datos!$C$19)/(Datos!$E$19-Datos!$C$19),Datos!$C$19+SQRT((Datos!$E$19-Datos!$C$19)*(Datos!$D$19-Datos!$C$19)*F527),Datos!$E$19-SQRT((Datos!$E$19-Datos!$C$19)*(Datos!$E$19-Datos!$D$19)*(1-F527)))</f>
        <v>35812.3161866854</v>
      </c>
      <c r="H527" s="24" t="n">
        <f aca="true">RAND()</f>
        <v>0.978936477918465</v>
      </c>
      <c r="I527" s="25" t="n">
        <f aca="false">IF(H527&lt;=(Datos!$D$19-Datos!$C$19)/(Datos!$E$19-Datos!$C$19),Datos!$C$19+SQRT((Datos!$E$19-Datos!$C$19)*(Datos!$D$19-Datos!$C$19)*H527),Datos!$E$19-SQRT((Datos!$E$19-Datos!$C$19)*(Datos!$E$19-Datos!$D$19)*(1-H527)))</f>
        <v>43743.1133081637</v>
      </c>
      <c r="J527" s="24" t="n">
        <f aca="true">RAND()</f>
        <v>0.986458455923656</v>
      </c>
      <c r="K527" s="25" t="n">
        <f aca="false">IF(J527&lt;=(Datos!$D$19-Datos!$C$19)/(Datos!$E$19-Datos!$C$19),Datos!$C$19+SQRT((Datos!$E$19-Datos!$C$19)*(Datos!$D$19-Datos!$C$19)*J527),Datos!$E$19-SQRT((Datos!$E$19-Datos!$C$19)*(Datos!$E$19-Datos!$D$19)*(1-J527)))</f>
        <v>43992.2223431104</v>
      </c>
      <c r="L527" s="24" t="n">
        <f aca="true">RAND()</f>
        <v>0.263418509182841</v>
      </c>
      <c r="M527" s="25" t="n">
        <f aca="false">IF(L527&lt;=(Datos!$D$19-Datos!$C$19)/(Datos!$E$19-Datos!$C$19),Datos!$C$19+SQRT((Datos!$E$19-Datos!$C$19)*(Datos!$D$19-Datos!$C$19)*L527),Datos!$E$19-SQRT((Datos!$E$19-Datos!$C$19)*(Datos!$E$19-Datos!$D$19)*(1-L527)))</f>
        <v>36285.9188968222</v>
      </c>
      <c r="N527" s="24" t="n">
        <f aca="true">RAND()</f>
        <v>0.572101056304959</v>
      </c>
      <c r="O527" s="25" t="n">
        <f aca="false">IF(N527&lt;=(Datos!$D$19-Datos!$C$19)/(Datos!$E$19-Datos!$C$19),Datos!$C$19+SQRT((Datos!$E$19-Datos!$C$19)*(Datos!$D$19-Datos!$C$19)*N527),Datos!$E$19-SQRT((Datos!$E$19-Datos!$C$19)*(Datos!$E$19-Datos!$D$19)*(1-N527)))</f>
        <v>39263.6471460081</v>
      </c>
      <c r="P527" s="24" t="n">
        <f aca="true">RAND()</f>
        <v>0.0940101023533069</v>
      </c>
      <c r="Q527" s="26" t="n">
        <f aca="false">IF(P527&lt;=(Datos!$D$23-Datos!$C$23)/(Datos!$E$23-Datos!$C$23),Datos!$C$23+SQRT((Datos!$E$23-Datos!$C$23)*(Datos!$D$23-Datos!$C$23)*P527),Datos!$E$23-SQRT((Datos!$E$23-Datos!$C$23)*(Datos!$E$23-Datos!$D$23)*(1-P527)))</f>
        <v>0.133008388994643</v>
      </c>
      <c r="R527" s="24" t="n">
        <f aca="true">RAND()</f>
        <v>0.88325452333842</v>
      </c>
      <c r="S527" s="26" t="n">
        <f aca="false">IF(R527&lt;=(Datos!$D$24-Datos!$C$24)/(Datos!$E$24-Datos!$C$24),Datos!$C$24+SQRT((Datos!$E$24-Datos!$C$24)*(Datos!$D$24-Datos!$C$24)*R527),Datos!$E$24-SQRT((Datos!$E$24-Datos!$C$24)*(Datos!$E$24-Datos!$D$24)*(1-R527)))</f>
        <v>0.165503729514429</v>
      </c>
      <c r="T527" s="24" t="n">
        <f aca="true">RAND()</f>
        <v>0.00909209552021754</v>
      </c>
      <c r="U527" s="26" t="n">
        <f aca="false">IF(T527&lt;=(Datos!$D$25-Datos!$C$25)/(Datos!$E$25-Datos!$C$25),Datos!$C$25+SQRT((Datos!$E$25-Datos!$C$25)*(Datos!$D$25-Datos!$C$25)*T527),Datos!$E$25-SQRT((Datos!$E$25-Datos!$C$25)*(Datos!$E$25-Datos!$D$25)*(1-T527)))</f>
        <v>0.154369599591777</v>
      </c>
      <c r="V527" s="24" t="n">
        <f aca="true">RAND()</f>
        <v>0.825894162058913</v>
      </c>
      <c r="W527" s="26" t="n">
        <f aca="false">IF(V527&lt;=(Datos!$D$26-Datos!$C$26)/(Datos!$E$26-Datos!$C$26),Datos!$C$26+SQRT((Datos!$E$26-Datos!$C$26)*(Datos!$D$26-Datos!$C$26)*V527),Datos!$E$26-SQRT((Datos!$E$26-Datos!$C$26)*(Datos!$E$26-Datos!$D$26)*(1-V527)))</f>
        <v>0.225314570435299</v>
      </c>
      <c r="X527" s="24" t="n">
        <f aca="true">RAND()</f>
        <v>0.145112304088814</v>
      </c>
      <c r="Y527" s="26" t="n">
        <f aca="false">IF(X527&lt;=(Datos!$D$27-Datos!$C$27)/(Datos!$E$27-Datos!$C$27),Datos!$C$27+SQRT((Datos!$E$27-Datos!$C$27)*(Datos!$D$27-Datos!$C$27)*X527),Datos!$E$27-SQRT((Datos!$E$27-Datos!$C$27)*(Datos!$E$27-Datos!$D$27)*(1-X527)))</f>
        <v>0.209794019830237</v>
      </c>
      <c r="Z527" s="24" t="n">
        <f aca="false">(1+Q527)</f>
        <v>1.13300838899464</v>
      </c>
      <c r="AA527" s="24" t="n">
        <f aca="false">Z527*(1+S527)</f>
        <v>1.32052550294439</v>
      </c>
      <c r="AB527" s="24" t="n">
        <f aca="false">AA527*(1+U527)</f>
        <v>1.52437449608465</v>
      </c>
      <c r="AC527" s="24" t="n">
        <f aca="false">AB527*(1+W527)</f>
        <v>1.86783828085248</v>
      </c>
      <c r="AD527" s="24" t="n">
        <f aca="false">AC527*(1+Y527)</f>
        <v>2.25969958218533</v>
      </c>
      <c r="AE527" s="23" t="n">
        <f aca="false">E527*Q527</f>
        <v>3673.51258096349</v>
      </c>
      <c r="AF527" s="23" t="n">
        <f aca="false">AE527*(1+S527)</f>
        <v>4281.49261353112</v>
      </c>
      <c r="AG527" s="23" t="n">
        <f aca="false">AF527*(1+U527)</f>
        <v>4942.42491393707</v>
      </c>
      <c r="AH527" s="23" t="n">
        <f aca="false">AG527*(1+W527)</f>
        <v>6056.02526032953</v>
      </c>
      <c r="AI527" s="23" t="n">
        <f aca="false">AH527*(1+Y527)</f>
        <v>7326.54314388751</v>
      </c>
      <c r="AJ527" s="25" t="n">
        <f aca="false">G527*Z527</f>
        <v>40575.6546688432</v>
      </c>
      <c r="AK527" s="25" t="n">
        <f aca="false">I527*AA527</f>
        <v>57763.8967016164</v>
      </c>
      <c r="AL527" s="25" t="n">
        <f aca="false">K527*AB527</f>
        <v>67060.6217659227</v>
      </c>
      <c r="AM527" s="25" t="n">
        <f aca="false">M527*AC527</f>
        <v>67776.228371393</v>
      </c>
      <c r="AN527" s="25" t="n">
        <f aca="false">O527*AD527</f>
        <v>88724.0470509066</v>
      </c>
      <c r="AO527" s="25" t="n">
        <f aca="false">C527/Datos!$D$8</f>
        <v>14368.8643911266</v>
      </c>
      <c r="AP527" s="25" t="n">
        <f aca="false">AJ527-AO527</f>
        <v>26206.7902777165</v>
      </c>
      <c r="AQ527" s="25" t="n">
        <f aca="false">AK527-AO527</f>
        <v>43395.0323104898</v>
      </c>
      <c r="AR527" s="25" t="n">
        <f aca="false">AL527-AO527</f>
        <v>52691.7573747961</v>
      </c>
      <c r="AS527" s="25" t="n">
        <f aca="false">AM527-AO527</f>
        <v>53407.3639802664</v>
      </c>
      <c r="AT527" s="25" t="n">
        <f aca="false">AN527-AO527</f>
        <v>74355.1826597799</v>
      </c>
      <c r="AU527" s="25" t="n">
        <f aca="false">AP527*Datos!$D$6</f>
        <v>13103.3951388583</v>
      </c>
      <c r="AV527" s="25" t="n">
        <f aca="false">AQ527*Datos!$D$6</f>
        <v>21697.5161552449</v>
      </c>
      <c r="AW527" s="25" t="n">
        <f aca="false">AR527*Datos!$D$6</f>
        <v>26345.878687398</v>
      </c>
      <c r="AX527" s="25" t="n">
        <f aca="false">AS527*Datos!$D$6</f>
        <v>26703.6819901332</v>
      </c>
      <c r="AY527" s="25" t="n">
        <f aca="false">AT527*Datos!$D$6</f>
        <v>37177.59132989</v>
      </c>
      <c r="AZ527" s="25" t="n">
        <f aca="false">AJ527-AU527-AE527</f>
        <v>23798.7469490214</v>
      </c>
      <c r="BA527" s="25" t="n">
        <f aca="false">AK527-AV527-AF527</f>
        <v>31784.8879328404</v>
      </c>
      <c r="BB527" s="25" t="n">
        <f aca="false">AL527-AW527-AG527</f>
        <v>35772.3181645876</v>
      </c>
      <c r="BC527" s="25" t="n">
        <f aca="false">AM527-AX527-AH527</f>
        <v>35016.5211209303</v>
      </c>
      <c r="BD527" s="25" t="n">
        <f aca="false">AN527-AY527-AI527</f>
        <v>44219.9125771291</v>
      </c>
      <c r="BE527" s="25" t="n">
        <f aca="false">AZ527/Z527</f>
        <v>21004.9168039602</v>
      </c>
      <c r="BF527" s="25" t="n">
        <f aca="false">BA527/AA527</f>
        <v>24069.8781371274</v>
      </c>
      <c r="BG527" s="25" t="n">
        <f aca="false">BB527/AB527</f>
        <v>23466.8831422126</v>
      </c>
      <c r="BH527" s="25" t="n">
        <f aca="false">BC527/AC527</f>
        <v>18747.0839846738</v>
      </c>
      <c r="BI527" s="25" t="n">
        <f aca="false">BD527/AD527</f>
        <v>19568.934262653</v>
      </c>
      <c r="BJ527" s="25" t="n">
        <f aca="false">E527*AD527</f>
        <v>62409.8593111301</v>
      </c>
      <c r="BK527" s="25" t="n">
        <f aca="false">0.2*C527*AD527</f>
        <v>32469.3168611065</v>
      </c>
      <c r="BL527" s="25" t="n">
        <f aca="false">BJ527+BK527</f>
        <v>94879.1761722366</v>
      </c>
      <c r="BM527" s="25" t="n">
        <f aca="false">BK527*Datos!$D$6</f>
        <v>16234.6584305532</v>
      </c>
      <c r="BN527" s="25" t="n">
        <f aca="false">BL527-BM527</f>
        <v>78644.5177416833</v>
      </c>
      <c r="BO527" s="25" t="n">
        <f aca="false">BN527/AD527</f>
        <v>34803.0854905178</v>
      </c>
      <c r="BP527" s="25" t="n">
        <f aca="false">-(C527+E527)</f>
        <v>-99462.9752505877</v>
      </c>
      <c r="BQ527" s="25" t="n">
        <f aca="false">BE527</f>
        <v>21004.9168039602</v>
      </c>
      <c r="BR527" s="25" t="n">
        <f aca="false">BF527</f>
        <v>24069.8781371274</v>
      </c>
      <c r="BS527" s="25" t="n">
        <f aca="false">BG527</f>
        <v>23466.8831422126</v>
      </c>
      <c r="BT527" s="25" t="n">
        <f aca="false">BH527</f>
        <v>18747.0839846738</v>
      </c>
      <c r="BU527" s="25" t="n">
        <f aca="false">BI527+BO527</f>
        <v>54372.0197531708</v>
      </c>
      <c r="BV527" s="27" t="n">
        <f aca="false">IFERROR(IRR(BP527:BU527,0.1),NA())*100</f>
        <v>11.2689495300627</v>
      </c>
    </row>
    <row r="528" customFormat="false" ht="15" hidden="false" customHeight="true" outlineLevel="0" collapsed="false">
      <c r="A528" s="23" t="n">
        <v>527</v>
      </c>
      <c r="B528" s="24" t="n">
        <f aca="true">RAND()</f>
        <v>0.681166141783623</v>
      </c>
      <c r="C528" s="25" t="n">
        <f aca="false">IF(B528&lt;=(Datos!$D$14-Datos!$C$14)/(Datos!$E$14-Datos!$C$14),Datos!$C$14+SQRT((Datos!$E$14-Datos!$C$14)*(Datos!$D$14-Datos!$C$14)*B528),Datos!$E$14-SQRT((Datos!$E$14-Datos!$C$14)*(Datos!$E$14-Datos!$D$14)*(1-B528)))</f>
        <v>80439.8203009366</v>
      </c>
      <c r="D528" s="24" t="n">
        <f aca="true">RAND()</f>
        <v>0.0471535766537327</v>
      </c>
      <c r="E528" s="25" t="n">
        <f aca="false">IF(D528&lt;=(Datos!$D$15-Datos!$C$15)/(Datos!$E$15-Datos!$C$15),Datos!$C$15+SQRT((Datos!$E$15-Datos!$C$15)*(Datos!$D$15-Datos!$C$15)*D528),Datos!$E$15-SQRT((Datos!$E$15-Datos!$C$15)*(Datos!$E$15-Datos!$D$15)*(1-D528)))</f>
        <v>26880.5632797197</v>
      </c>
      <c r="F528" s="24" t="n">
        <f aca="true">RAND()</f>
        <v>0.460695309999449</v>
      </c>
      <c r="G528" s="25" t="n">
        <f aca="false">IF(F528&lt;=(Datos!$D$19-Datos!$C$19)/(Datos!$E$19-Datos!$C$19),Datos!$C$19+SQRT((Datos!$E$19-Datos!$C$19)*(Datos!$D$19-Datos!$C$19)*F528),Datos!$E$19-SQRT((Datos!$E$19-Datos!$C$19)*(Datos!$E$19-Datos!$D$19)*(1-F528)))</f>
        <v>38312.8994039335</v>
      </c>
      <c r="H528" s="24" t="n">
        <f aca="true">RAND()</f>
        <v>0.675881936963504</v>
      </c>
      <c r="I528" s="25" t="n">
        <f aca="false">IF(H528&lt;=(Datos!$D$19-Datos!$C$19)/(Datos!$E$19-Datos!$C$19),Datos!$C$19+SQRT((Datos!$E$19-Datos!$C$19)*(Datos!$D$19-Datos!$C$19)*H528),Datos!$E$19-SQRT((Datos!$E$19-Datos!$C$19)*(Datos!$E$19-Datos!$D$19)*(1-H528)))</f>
        <v>40069.5989283085</v>
      </c>
      <c r="J528" s="24" t="n">
        <f aca="true">RAND()</f>
        <v>0.164898038350048</v>
      </c>
      <c r="K528" s="25" t="n">
        <f aca="false">IF(J528&lt;=(Datos!$D$19-Datos!$C$19)/(Datos!$E$19-Datos!$C$19),Datos!$C$19+SQRT((Datos!$E$19-Datos!$C$19)*(Datos!$D$19-Datos!$C$19)*J528),Datos!$E$19-SQRT((Datos!$E$19-Datos!$C$19)*(Datos!$E$19-Datos!$D$19)*(1-J528)))</f>
        <v>34973.399818284</v>
      </c>
      <c r="L528" s="24" t="n">
        <f aca="true">RAND()</f>
        <v>0.113752992916881</v>
      </c>
      <c r="M528" s="25" t="n">
        <f aca="false">IF(L528&lt;=(Datos!$D$19-Datos!$C$19)/(Datos!$E$19-Datos!$C$19),Datos!$C$19+SQRT((Datos!$E$19-Datos!$C$19)*(Datos!$D$19-Datos!$C$19)*L528),Datos!$E$19-SQRT((Datos!$E$19-Datos!$C$19)*(Datos!$E$19-Datos!$D$19)*(1-L528)))</f>
        <v>34130.7322519781</v>
      </c>
      <c r="N528" s="24" t="n">
        <f aca="true">RAND()</f>
        <v>0.601015754153857</v>
      </c>
      <c r="O528" s="25" t="n">
        <f aca="false">IF(N528&lt;=(Datos!$D$19-Datos!$C$19)/(Datos!$E$19-Datos!$C$19),Datos!$C$19+SQRT((Datos!$E$19-Datos!$C$19)*(Datos!$D$19-Datos!$C$19)*N528),Datos!$E$19-SQRT((Datos!$E$19-Datos!$C$19)*(Datos!$E$19-Datos!$D$19)*(1-N528)))</f>
        <v>39494.859826405</v>
      </c>
      <c r="P528" s="24" t="n">
        <f aca="true">RAND()</f>
        <v>0.984578673783352</v>
      </c>
      <c r="Q528" s="26" t="n">
        <f aca="false">IF(P528&lt;=(Datos!$D$23-Datos!$C$23)/(Datos!$E$23-Datos!$C$23),Datos!$C$23+SQRT((Datos!$E$23-Datos!$C$23)*(Datos!$D$23-Datos!$C$23)*P528),Datos!$E$23-SQRT((Datos!$E$23-Datos!$C$23)*(Datos!$E$23-Datos!$D$23)*(1-P528)))</f>
        <v>0.174731377106875</v>
      </c>
      <c r="R528" s="24" t="n">
        <f aca="true">RAND()</f>
        <v>0.402706518998623</v>
      </c>
      <c r="S528" s="26" t="n">
        <f aca="false">IF(R528&lt;=(Datos!$D$24-Datos!$C$24)/(Datos!$E$24-Datos!$C$24),Datos!$C$24+SQRT((Datos!$E$24-Datos!$C$24)*(Datos!$D$24-Datos!$C$24)*R528),Datos!$E$24-SQRT((Datos!$E$24-Datos!$C$24)*(Datos!$E$24-Datos!$D$24)*(1-R528)))</f>
        <v>0.146923442094159</v>
      </c>
      <c r="T528" s="24" t="n">
        <f aca="true">RAND()</f>
        <v>0.467887608400011</v>
      </c>
      <c r="U528" s="26" t="n">
        <f aca="false">IF(T528&lt;=(Datos!$D$25-Datos!$C$25)/(Datos!$E$25-Datos!$C$25),Datos!$C$25+SQRT((Datos!$E$25-Datos!$C$25)*(Datos!$D$25-Datos!$C$25)*T528),Datos!$E$25-SQRT((Datos!$E$25-Datos!$C$25)*(Datos!$E$25-Datos!$D$25)*(1-T528)))</f>
        <v>0.181400586837622</v>
      </c>
      <c r="V528" s="24" t="n">
        <f aca="true">RAND()</f>
        <v>0.381106772031614</v>
      </c>
      <c r="W528" s="26" t="n">
        <f aca="false">IF(V528&lt;=(Datos!$D$26-Datos!$C$26)/(Datos!$E$26-Datos!$C$26),Datos!$C$26+SQRT((Datos!$E$26-Datos!$C$26)*(Datos!$D$26-Datos!$C$26)*V528),Datos!$E$26-SQRT((Datos!$E$26-Datos!$C$26)*(Datos!$E$26-Datos!$D$26)*(1-V528)))</f>
        <v>0.203458338041177</v>
      </c>
      <c r="X528" s="24" t="n">
        <f aca="true">RAND()</f>
        <v>0.777313888608061</v>
      </c>
      <c r="Y528" s="26" t="n">
        <f aca="false">IF(X528&lt;=(Datos!$D$27-Datos!$C$27)/(Datos!$E$27-Datos!$C$27),Datos!$C$27+SQRT((Datos!$E$27-Datos!$C$27)*(Datos!$D$27-Datos!$C$27)*X528),Datos!$E$27-SQRT((Datos!$E$27-Datos!$C$27)*(Datos!$E$27-Datos!$D$27)*(1-X528)))</f>
        <v>0.245322846115685</v>
      </c>
      <c r="Z528" s="24" t="n">
        <f aca="false">(1+Q528)</f>
        <v>1.17473137710687</v>
      </c>
      <c r="AA528" s="24" t="n">
        <f aca="false">Z528*(1+S528)</f>
        <v>1.34732695456743</v>
      </c>
      <c r="AB528" s="24" t="n">
        <f aca="false">AA528*(1+U528)</f>
        <v>1.59173285478811</v>
      </c>
      <c r="AC528" s="24" t="n">
        <f aca="false">AB528*(1+W528)</f>
        <v>1.91558417602883</v>
      </c>
      <c r="AD528" s="24" t="n">
        <f aca="false">AC528*(1+Y528)</f>
        <v>2.38552073806639</v>
      </c>
      <c r="AE528" s="23" t="n">
        <f aca="false">E528*Q528</f>
        <v>4696.8778392739</v>
      </c>
      <c r="AF528" s="23" t="n">
        <f aca="false">AE528*(1+S528)</f>
        <v>5386.9592985158</v>
      </c>
      <c r="AG528" s="23" t="n">
        <f aca="false">AF528*(1+U528)</f>
        <v>6364.15687653695</v>
      </c>
      <c r="AH528" s="23" t="n">
        <f aca="false">AG528*(1+W528)</f>
        <v>7658.99765767048</v>
      </c>
      <c r="AI528" s="23" t="n">
        <f aca="false">AH528*(1+Y528)</f>
        <v>9537.92476144357</v>
      </c>
      <c r="AJ528" s="25" t="n">
        <f aca="false">G528*Z528</f>
        <v>45007.3650777399</v>
      </c>
      <c r="AK528" s="25" t="n">
        <f aca="false">I528*AA528</f>
        <v>53986.8506948161</v>
      </c>
      <c r="AL528" s="25" t="n">
        <f aca="false">K528*AB528</f>
        <v>55668.309534403</v>
      </c>
      <c r="AM528" s="25" t="n">
        <f aca="false">M528*AC528</f>
        <v>65380.2906181661</v>
      </c>
      <c r="AN528" s="25" t="n">
        <f aca="false">O528*AD528</f>
        <v>94215.8071629143</v>
      </c>
      <c r="AO528" s="25" t="n">
        <f aca="false">C528/Datos!$D$8</f>
        <v>16087.9640601873</v>
      </c>
      <c r="AP528" s="25" t="n">
        <f aca="false">AJ528-AO528</f>
        <v>28919.4010175526</v>
      </c>
      <c r="AQ528" s="25" t="n">
        <f aca="false">AK528-AO528</f>
        <v>37898.8866346288</v>
      </c>
      <c r="AR528" s="25" t="n">
        <f aca="false">AL528-AO528</f>
        <v>39580.3454742157</v>
      </c>
      <c r="AS528" s="25" t="n">
        <f aca="false">AM528-AO528</f>
        <v>49292.3265579788</v>
      </c>
      <c r="AT528" s="25" t="n">
        <f aca="false">AN528-AO528</f>
        <v>78127.843102727</v>
      </c>
      <c r="AU528" s="25" t="n">
        <f aca="false">AP528*Datos!$D$6</f>
        <v>14459.7005087763</v>
      </c>
      <c r="AV528" s="25" t="n">
        <f aca="false">AQ528*Datos!$D$6</f>
        <v>18949.4433173144</v>
      </c>
      <c r="AW528" s="25" t="n">
        <f aca="false">AR528*Datos!$D$6</f>
        <v>19790.1727371078</v>
      </c>
      <c r="AX528" s="25" t="n">
        <f aca="false">AS528*Datos!$D$6</f>
        <v>24646.1632789894</v>
      </c>
      <c r="AY528" s="25" t="n">
        <f aca="false">AT528*Datos!$D$6</f>
        <v>39063.9215513635</v>
      </c>
      <c r="AZ528" s="25" t="n">
        <f aca="false">AJ528-AU528-AE528</f>
        <v>25850.7867296897</v>
      </c>
      <c r="BA528" s="25" t="n">
        <f aca="false">AK528-AV528-AF528</f>
        <v>29650.4480789859</v>
      </c>
      <c r="BB528" s="25" t="n">
        <f aca="false">AL528-AW528-AG528</f>
        <v>29513.9799207582</v>
      </c>
      <c r="BC528" s="25" t="n">
        <f aca="false">AM528-AX528-AH528</f>
        <v>33075.1296815063</v>
      </c>
      <c r="BD528" s="25" t="n">
        <f aca="false">AN528-AY528-AI528</f>
        <v>45613.9608501072</v>
      </c>
      <c r="BE528" s="25" t="n">
        <f aca="false">AZ528/Z528</f>
        <v>22005.7003954002</v>
      </c>
      <c r="BF528" s="25" t="n">
        <f aca="false">BA528/AA528</f>
        <v>22006.8692149824</v>
      </c>
      <c r="BG528" s="25" t="n">
        <f aca="false">BB528/AB528</f>
        <v>18542.0435545933</v>
      </c>
      <c r="BH528" s="25" t="n">
        <f aca="false">BC528/AC528</f>
        <v>17266.3410438448</v>
      </c>
      <c r="BI528" s="25" t="n">
        <f aca="false">BD528/AD528</f>
        <v>19121.1755665055</v>
      </c>
      <c r="BJ528" s="25" t="n">
        <f aca="false">E528*AD528</f>
        <v>64124.1411546772</v>
      </c>
      <c r="BK528" s="25" t="n">
        <f aca="false">0.2*C528*AD528</f>
        <v>38378.1718988437</v>
      </c>
      <c r="BL528" s="25" t="n">
        <f aca="false">BJ528+BK528</f>
        <v>102502.313053521</v>
      </c>
      <c r="BM528" s="25" t="n">
        <f aca="false">BK528*Datos!$D$6</f>
        <v>19189.0859494218</v>
      </c>
      <c r="BN528" s="25" t="n">
        <f aca="false">BL528-BM528</f>
        <v>83313.227104099</v>
      </c>
      <c r="BO528" s="25" t="n">
        <f aca="false">BN528/AD528</f>
        <v>34924.5453098133</v>
      </c>
      <c r="BP528" s="25" t="n">
        <f aca="false">-(C528+E528)</f>
        <v>-107320.383580656</v>
      </c>
      <c r="BQ528" s="25" t="n">
        <f aca="false">BE528</f>
        <v>22005.7003954002</v>
      </c>
      <c r="BR528" s="25" t="n">
        <f aca="false">BF528</f>
        <v>22006.8692149824</v>
      </c>
      <c r="BS528" s="25" t="n">
        <f aca="false">BG528</f>
        <v>18542.0435545933</v>
      </c>
      <c r="BT528" s="25" t="n">
        <f aca="false">BH528</f>
        <v>17266.3410438448</v>
      </c>
      <c r="BU528" s="25" t="n">
        <f aca="false">BI528+BO528</f>
        <v>54045.7208763188</v>
      </c>
      <c r="BV528" s="27" t="n">
        <f aca="false">IFERROR(IRR(BP528:BU528,0.1),NA())*100</f>
        <v>6.78979100245429</v>
      </c>
    </row>
    <row r="529" customFormat="false" ht="15" hidden="false" customHeight="true" outlineLevel="0" collapsed="false">
      <c r="A529" s="23" t="n">
        <v>528</v>
      </c>
      <c r="B529" s="24" t="n">
        <f aca="true">RAND()</f>
        <v>0.00601038345233134</v>
      </c>
      <c r="C529" s="25" t="n">
        <f aca="false">IF(B529&lt;=(Datos!$D$14-Datos!$C$14)/(Datos!$E$14-Datos!$C$14),Datos!$C$14+SQRT((Datos!$E$14-Datos!$C$14)*(Datos!$D$14-Datos!$C$14)*B529),Datos!$E$14-SQRT((Datos!$E$14-Datos!$C$14)*(Datos!$E$14-Datos!$D$14)*(1-B529)))</f>
        <v>61550.5332569579</v>
      </c>
      <c r="D529" s="24" t="n">
        <f aca="true">RAND()</f>
        <v>0.853691079112553</v>
      </c>
      <c r="E529" s="25" t="n">
        <f aca="false">IF(D529&lt;=(Datos!$D$15-Datos!$C$15)/(Datos!$E$15-Datos!$C$15),Datos!$C$15+SQRT((Datos!$E$15-Datos!$C$15)*(Datos!$D$15-Datos!$C$15)*D529),Datos!$E$15-SQRT((Datos!$E$15-Datos!$C$15)*(Datos!$E$15-Datos!$D$15)*(1-D529)))</f>
        <v>35315.3081069171</v>
      </c>
      <c r="F529" s="24" t="n">
        <f aca="true">RAND()</f>
        <v>0.335041535304524</v>
      </c>
      <c r="G529" s="25" t="n">
        <f aca="false">IF(F529&lt;=(Datos!$D$19-Datos!$C$19)/(Datos!$E$19-Datos!$C$19),Datos!$C$19+SQRT((Datos!$E$19-Datos!$C$19)*(Datos!$D$19-Datos!$C$19)*F529),Datos!$E$19-SQRT((Datos!$E$19-Datos!$C$19)*(Datos!$E$19-Datos!$D$19)*(1-F529)))</f>
        <v>37089.1628769326</v>
      </c>
      <c r="H529" s="24" t="n">
        <f aca="true">RAND()</f>
        <v>0.267993188827768</v>
      </c>
      <c r="I529" s="25" t="n">
        <f aca="false">IF(H529&lt;=(Datos!$D$19-Datos!$C$19)/(Datos!$E$19-Datos!$C$19),Datos!$C$19+SQRT((Datos!$E$19-Datos!$C$19)*(Datos!$D$19-Datos!$C$19)*H529),Datos!$E$19-SQRT((Datos!$E$19-Datos!$C$19)*(Datos!$E$19-Datos!$D$19)*(1-H529)))</f>
        <v>36340.2664237527</v>
      </c>
      <c r="J529" s="24" t="n">
        <f aca="true">RAND()</f>
        <v>0.998073747591249</v>
      </c>
      <c r="K529" s="25" t="n">
        <f aca="false">IF(J529&lt;=(Datos!$D$19-Datos!$C$19)/(Datos!$E$19-Datos!$C$19),Datos!$C$19+SQRT((Datos!$E$19-Datos!$C$19)*(Datos!$D$19-Datos!$C$19)*J529),Datos!$E$19-SQRT((Datos!$E$19-Datos!$C$19)*(Datos!$E$19-Datos!$D$19)*(1-J529)))</f>
        <v>44619.9093125893</v>
      </c>
      <c r="L529" s="24" t="n">
        <f aca="true">RAND()</f>
        <v>0.841255133399296</v>
      </c>
      <c r="M529" s="25" t="n">
        <f aca="false">IF(L529&lt;=(Datos!$D$19-Datos!$C$19)/(Datos!$E$19-Datos!$C$19),Datos!$C$19+SQRT((Datos!$E$19-Datos!$C$19)*(Datos!$D$19-Datos!$C$19)*L529),Datos!$E$19-SQRT((Datos!$E$19-Datos!$C$19)*(Datos!$E$19-Datos!$D$19)*(1-L529)))</f>
        <v>41549.5123540211</v>
      </c>
      <c r="N529" s="24" t="n">
        <f aca="true">RAND()</f>
        <v>0.269551924244585</v>
      </c>
      <c r="O529" s="25" t="n">
        <f aca="false">IF(N529&lt;=(Datos!$D$19-Datos!$C$19)/(Datos!$E$19-Datos!$C$19),Datos!$C$19+SQRT((Datos!$E$19-Datos!$C$19)*(Datos!$D$19-Datos!$C$19)*N529),Datos!$E$19-SQRT((Datos!$E$19-Datos!$C$19)*(Datos!$E$19-Datos!$D$19)*(1-N529)))</f>
        <v>36358.6782145889</v>
      </c>
      <c r="P529" s="24" t="n">
        <f aca="true">RAND()</f>
        <v>0.208551342386596</v>
      </c>
      <c r="Q529" s="26" t="n">
        <f aca="false">IF(P529&lt;=(Datos!$D$23-Datos!$C$23)/(Datos!$E$23-Datos!$C$23),Datos!$C$23+SQRT((Datos!$E$23-Datos!$C$23)*(Datos!$D$23-Datos!$C$23)*P529),Datos!$E$23-SQRT((Datos!$E$23-Datos!$C$23)*(Datos!$E$23-Datos!$D$23)*(1-P529)))</f>
        <v>0.139375046226935</v>
      </c>
      <c r="R529" s="24" t="n">
        <f aca="true">RAND()</f>
        <v>0.570699749061974</v>
      </c>
      <c r="S529" s="26" t="n">
        <f aca="false">IF(R529&lt;=(Datos!$D$24-Datos!$C$24)/(Datos!$E$24-Datos!$C$24),Datos!$C$24+SQRT((Datos!$E$24-Datos!$C$24)*(Datos!$D$24-Datos!$C$24)*R529),Datos!$E$24-SQRT((Datos!$E$24-Datos!$C$24)*(Datos!$E$24-Datos!$D$24)*(1-R529)))</f>
        <v>0.152201790494918</v>
      </c>
      <c r="T529" s="24" t="n">
        <f aca="true">RAND()</f>
        <v>0.513245075326049</v>
      </c>
      <c r="U529" s="26" t="n">
        <f aca="false">IF(T529&lt;=(Datos!$D$25-Datos!$C$25)/(Datos!$E$25-Datos!$C$25),Datos!$C$25+SQRT((Datos!$E$25-Datos!$C$25)*(Datos!$D$25-Datos!$C$25)*T529),Datos!$E$25-SQRT((Datos!$E$25-Datos!$C$25)*(Datos!$E$25-Datos!$D$25)*(1-T529)))</f>
        <v>0.183082337708259</v>
      </c>
      <c r="V529" s="24" t="n">
        <f aca="true">RAND()</f>
        <v>0.715677144741902</v>
      </c>
      <c r="W529" s="26" t="n">
        <f aca="false">IF(V529&lt;=(Datos!$D$26-Datos!$C$26)/(Datos!$E$26-Datos!$C$26),Datos!$C$26+SQRT((Datos!$E$26-Datos!$C$26)*(Datos!$D$26-Datos!$C$26)*V529),Datos!$E$26-SQRT((Datos!$E$26-Datos!$C$26)*(Datos!$E$26-Datos!$D$26)*(1-V529)))</f>
        <v>0.218454318942154</v>
      </c>
      <c r="X529" s="24" t="n">
        <f aca="true">RAND()</f>
        <v>0.274028016728714</v>
      </c>
      <c r="Y529" s="26" t="n">
        <f aca="false">IF(X529&lt;=(Datos!$D$27-Datos!$C$27)/(Datos!$E$27-Datos!$C$27),Datos!$C$27+SQRT((Datos!$E$27-Datos!$C$27)*(Datos!$D$27-Datos!$C$27)*X529),Datos!$E$27-SQRT((Datos!$E$27-Datos!$C$27)*(Datos!$E$27-Datos!$D$27)*(1-X529)))</f>
        <v>0.217200655234158</v>
      </c>
      <c r="Z529" s="24" t="n">
        <f aca="false">(1+Q529)</f>
        <v>1.13937504622694</v>
      </c>
      <c r="AA529" s="24" t="n">
        <f aca="false">Z529*(1+S529)</f>
        <v>1.3127899683079</v>
      </c>
      <c r="AB529" s="24" t="n">
        <f aca="false">AA529*(1+U529)</f>
        <v>1.55313862462567</v>
      </c>
      <c r="AC529" s="24" t="n">
        <f aca="false">AB529*(1+W529)</f>
        <v>1.89242846509102</v>
      </c>
      <c r="AD529" s="24" t="n">
        <f aca="false">AC529*(1+Y529)</f>
        <v>2.30346516769256</v>
      </c>
      <c r="AE529" s="23" t="n">
        <f aca="false">E529*Q529</f>
        <v>4922.07269992002</v>
      </c>
      <c r="AF529" s="23" t="n">
        <f aca="false">AE529*(1+S529)</f>
        <v>5671.220977794</v>
      </c>
      <c r="AG529" s="23" t="n">
        <f aca="false">AF529*(1+U529)</f>
        <v>6709.52137206865</v>
      </c>
      <c r="AH529" s="23" t="n">
        <f aca="false">AG529*(1+W529)</f>
        <v>8175.24529383173</v>
      </c>
      <c r="AI529" s="23" t="n">
        <f aca="false">AH529*(1+Y529)</f>
        <v>9950.91392835195</v>
      </c>
      <c r="AJ529" s="25" t="n">
        <f aca="false">G529*Z529</f>
        <v>42258.4666674234</v>
      </c>
      <c r="AK529" s="25" t="n">
        <f aca="false">I529*AA529</f>
        <v>47707.1372067391</v>
      </c>
      <c r="AL529" s="25" t="n">
        <f aca="false">K529*AB529</f>
        <v>69300.904580677</v>
      </c>
      <c r="AM529" s="25" t="n">
        <f aca="false">M529*AC529</f>
        <v>78629.4798894006</v>
      </c>
      <c r="AN529" s="25" t="n">
        <f aca="false">O529*AD529</f>
        <v>83750.9488106479</v>
      </c>
      <c r="AO529" s="25" t="n">
        <f aca="false">C529/Datos!$D$8</f>
        <v>12310.1066513916</v>
      </c>
      <c r="AP529" s="25" t="n">
        <f aca="false">AJ529-AO529</f>
        <v>29948.3600160318</v>
      </c>
      <c r="AQ529" s="25" t="n">
        <f aca="false">AK529-AO529</f>
        <v>35397.0305553475</v>
      </c>
      <c r="AR529" s="25" t="n">
        <f aca="false">AL529-AO529</f>
        <v>56990.7979292854</v>
      </c>
      <c r="AS529" s="25" t="n">
        <f aca="false">AM529-AO529</f>
        <v>66319.373238009</v>
      </c>
      <c r="AT529" s="25" t="n">
        <f aca="false">AN529-AO529</f>
        <v>71440.8421592564</v>
      </c>
      <c r="AU529" s="25" t="n">
        <f aca="false">AP529*Datos!$D$6</f>
        <v>14974.1800080159</v>
      </c>
      <c r="AV529" s="25" t="n">
        <f aca="false">AQ529*Datos!$D$6</f>
        <v>17698.5152776737</v>
      </c>
      <c r="AW529" s="25" t="n">
        <f aca="false">AR529*Datos!$D$6</f>
        <v>28495.3989646427</v>
      </c>
      <c r="AX529" s="25" t="n">
        <f aca="false">AS529*Datos!$D$6</f>
        <v>33159.6866190045</v>
      </c>
      <c r="AY529" s="25" t="n">
        <f aca="false">AT529*Datos!$D$6</f>
        <v>35720.4210796282</v>
      </c>
      <c r="AZ529" s="25" t="n">
        <f aca="false">AJ529-AU529-AE529</f>
        <v>22362.2139594875</v>
      </c>
      <c r="BA529" s="25" t="n">
        <f aca="false">AK529-AV529-AF529</f>
        <v>24337.4009512713</v>
      </c>
      <c r="BB529" s="25" t="n">
        <f aca="false">AL529-AW529-AG529</f>
        <v>34095.9842439656</v>
      </c>
      <c r="BC529" s="25" t="n">
        <f aca="false">AM529-AX529-AH529</f>
        <v>37294.5479765644</v>
      </c>
      <c r="BD529" s="25" t="n">
        <f aca="false">AN529-AY529-AI529</f>
        <v>38079.6138026678</v>
      </c>
      <c r="BE529" s="25" t="n">
        <f aca="false">AZ529/Z529</f>
        <v>19626.7366338594</v>
      </c>
      <c r="BF529" s="25" t="n">
        <f aca="false">BA529/AA529</f>
        <v>18538.6859579987</v>
      </c>
      <c r="BG529" s="25" t="n">
        <f aca="false">BB529/AB529</f>
        <v>21952.956228993</v>
      </c>
      <c r="BH529" s="25" t="n">
        <f aca="false">BC529/AC529</f>
        <v>19707.2431875361</v>
      </c>
      <c r="BI529" s="25" t="n">
        <f aca="false">BD529/AD529</f>
        <v>16531.4476366982</v>
      </c>
      <c r="BJ529" s="25" t="n">
        <f aca="false">E529*AD529</f>
        <v>81347.5821106142</v>
      </c>
      <c r="BK529" s="25" t="n">
        <f aca="false">0.2*C529*AD529</f>
        <v>28355.901882061</v>
      </c>
      <c r="BL529" s="25" t="n">
        <f aca="false">BJ529+BK529</f>
        <v>109703.483992675</v>
      </c>
      <c r="BM529" s="25" t="n">
        <f aca="false">BK529*Datos!$D$6</f>
        <v>14177.9509410305</v>
      </c>
      <c r="BN529" s="25" t="n">
        <f aca="false">BL529-BM529</f>
        <v>95525.5330516447</v>
      </c>
      <c r="BO529" s="25" t="n">
        <f aca="false">BN529/AD529</f>
        <v>41470.3614326129</v>
      </c>
      <c r="BP529" s="25" t="n">
        <f aca="false">-(C529+E529)</f>
        <v>-96865.841363875</v>
      </c>
      <c r="BQ529" s="25" t="n">
        <f aca="false">BE529</f>
        <v>19626.7366338594</v>
      </c>
      <c r="BR529" s="25" t="n">
        <f aca="false">BF529</f>
        <v>18538.6859579987</v>
      </c>
      <c r="BS529" s="25" t="n">
        <f aca="false">BG529</f>
        <v>21952.956228993</v>
      </c>
      <c r="BT529" s="25" t="n">
        <f aca="false">BH529</f>
        <v>19707.2431875361</v>
      </c>
      <c r="BU529" s="25" t="n">
        <f aca="false">BI529+BO529</f>
        <v>58001.8090693111</v>
      </c>
      <c r="BV529" s="27" t="n">
        <f aca="false">IFERROR(IRR(BP529:BU529,0.1),NA())*100</f>
        <v>10.7643742055321</v>
      </c>
    </row>
    <row r="530" customFormat="false" ht="15" hidden="false" customHeight="true" outlineLevel="0" collapsed="false">
      <c r="A530" s="23" t="n">
        <v>529</v>
      </c>
      <c r="B530" s="24" t="n">
        <f aca="true">RAND()</f>
        <v>0.289841375600411</v>
      </c>
      <c r="C530" s="25" t="n">
        <f aca="false">IF(B530&lt;=(Datos!$D$14-Datos!$C$14)/(Datos!$E$14-Datos!$C$14),Datos!$C$14+SQRT((Datos!$E$14-Datos!$C$14)*(Datos!$D$14-Datos!$C$14)*B530),Datos!$E$14-SQRT((Datos!$E$14-Datos!$C$14)*(Datos!$E$14-Datos!$D$14)*(1-B530)))</f>
        <v>70807.7005140139</v>
      </c>
      <c r="D530" s="24" t="n">
        <f aca="true">RAND()</f>
        <v>0.27435449223051</v>
      </c>
      <c r="E530" s="25" t="n">
        <f aca="false">IF(D530&lt;=(Datos!$D$15-Datos!$C$15)/(Datos!$E$15-Datos!$C$15),Datos!$C$15+SQRT((Datos!$E$15-Datos!$C$15)*(Datos!$D$15-Datos!$C$15)*D530),Datos!$E$15-SQRT((Datos!$E$15-Datos!$C$15)*(Datos!$E$15-Datos!$D$15)*(1-D530)))</f>
        <v>29536.1422946473</v>
      </c>
      <c r="F530" s="24" t="n">
        <f aca="true">RAND()</f>
        <v>0.28045449996294</v>
      </c>
      <c r="G530" s="25" t="n">
        <f aca="false">IF(F530&lt;=(Datos!$D$19-Datos!$C$19)/(Datos!$E$19-Datos!$C$19),Datos!$C$19+SQRT((Datos!$E$19-Datos!$C$19)*(Datos!$D$19-Datos!$C$19)*F530),Datos!$E$19-SQRT((Datos!$E$19-Datos!$C$19)*(Datos!$E$19-Datos!$D$19)*(1-F530)))</f>
        <v>36485.9983806998</v>
      </c>
      <c r="H530" s="24" t="n">
        <f aca="true">RAND()</f>
        <v>0.209413667940171</v>
      </c>
      <c r="I530" s="25" t="n">
        <f aca="false">IF(H530&lt;=(Datos!$D$19-Datos!$C$19)/(Datos!$E$19-Datos!$C$19),Datos!$C$19+SQRT((Datos!$E$19-Datos!$C$19)*(Datos!$D$19-Datos!$C$19)*H530),Datos!$E$19-SQRT((Datos!$E$19-Datos!$C$19)*(Datos!$E$19-Datos!$D$19)*(1-H530)))</f>
        <v>35604.6454117121</v>
      </c>
      <c r="J530" s="24" t="n">
        <f aca="true">RAND()</f>
        <v>0.205608169630403</v>
      </c>
      <c r="K530" s="25" t="n">
        <f aca="false">IF(J530&lt;=(Datos!$D$19-Datos!$C$19)/(Datos!$E$19-Datos!$C$19),Datos!$C$19+SQRT((Datos!$E$19-Datos!$C$19)*(Datos!$D$19-Datos!$C$19)*J530),Datos!$E$19-SQRT((Datos!$E$19-Datos!$C$19)*(Datos!$E$19-Datos!$D$19)*(1-J530)))</f>
        <v>35553.4876829395</v>
      </c>
      <c r="L530" s="24" t="n">
        <f aca="true">RAND()</f>
        <v>0.847941140519761</v>
      </c>
      <c r="M530" s="25" t="n">
        <f aca="false">IF(L530&lt;=(Datos!$D$19-Datos!$C$19)/(Datos!$E$19-Datos!$C$19),Datos!$C$19+SQRT((Datos!$E$19-Datos!$C$19)*(Datos!$D$19-Datos!$C$19)*L530),Datos!$E$19-SQRT((Datos!$E$19-Datos!$C$19)*(Datos!$E$19-Datos!$D$19)*(1-L530)))</f>
        <v>41622.9577347895</v>
      </c>
      <c r="N530" s="24" t="n">
        <f aca="true">RAND()</f>
        <v>0.308444195398846</v>
      </c>
      <c r="O530" s="25" t="n">
        <f aca="false">IF(N530&lt;=(Datos!$D$19-Datos!$C$19)/(Datos!$E$19-Datos!$C$19),Datos!$C$19+SQRT((Datos!$E$19-Datos!$C$19)*(Datos!$D$19-Datos!$C$19)*N530),Datos!$E$19-SQRT((Datos!$E$19-Datos!$C$19)*(Datos!$E$19-Datos!$D$19)*(1-N530)))</f>
        <v>36801.9577556632</v>
      </c>
      <c r="P530" s="24" t="n">
        <f aca="true">RAND()</f>
        <v>0.505273202446717</v>
      </c>
      <c r="Q530" s="26" t="n">
        <f aca="false">IF(P530&lt;=(Datos!$D$23-Datos!$C$23)/(Datos!$E$23-Datos!$C$23),Datos!$C$23+SQRT((Datos!$E$23-Datos!$C$23)*(Datos!$D$23-Datos!$C$23)*P530),Datos!$E$23-SQRT((Datos!$E$23-Datos!$C$23)*(Datos!$E$23-Datos!$D$23)*(1-P530)))</f>
        <v>0.15015861538742</v>
      </c>
      <c r="R530" s="24" t="n">
        <f aca="true">RAND()</f>
        <v>0.37560302029946</v>
      </c>
      <c r="S530" s="26" t="n">
        <f aca="false">IF(R530&lt;=(Datos!$D$24-Datos!$C$24)/(Datos!$E$24-Datos!$C$24),Datos!$C$24+SQRT((Datos!$E$24-Datos!$C$24)*(Datos!$D$24-Datos!$C$24)*R530),Datos!$E$24-SQRT((Datos!$E$24-Datos!$C$24)*(Datos!$E$24-Datos!$D$24)*(1-R530)))</f>
        <v>0.146001642958456</v>
      </c>
      <c r="T530" s="24" t="n">
        <f aca="true">RAND()</f>
        <v>0.588061795784904</v>
      </c>
      <c r="U530" s="26" t="n">
        <f aca="false">IF(T530&lt;=(Datos!$D$25-Datos!$C$25)/(Datos!$E$25-Datos!$C$25),Datos!$C$25+SQRT((Datos!$E$25-Datos!$C$25)*(Datos!$D$25-Datos!$C$25)*T530),Datos!$E$25-SQRT((Datos!$E$25-Datos!$C$25)*(Datos!$E$25-Datos!$D$25)*(1-T530)))</f>
        <v>0.186037859728776</v>
      </c>
      <c r="V530" s="24" t="n">
        <f aca="true">RAND()</f>
        <v>0.0592934759369018</v>
      </c>
      <c r="W530" s="26" t="n">
        <f aca="false">IF(V530&lt;=(Datos!$D$26-Datos!$C$26)/(Datos!$E$26-Datos!$C$26),Datos!$C$26+SQRT((Datos!$E$26-Datos!$C$26)*(Datos!$D$26-Datos!$C$26)*V530),Datos!$E$26-SQRT((Datos!$E$26-Datos!$C$26)*(Datos!$E$26-Datos!$D$26)*(1-V530)))</f>
        <v>0.189111029925956</v>
      </c>
      <c r="X530" s="24" t="n">
        <f aca="true">RAND()</f>
        <v>0.332383788445401</v>
      </c>
      <c r="Y530" s="26" t="n">
        <f aca="false">IF(X530&lt;=(Datos!$D$27-Datos!$C$27)/(Datos!$E$27-Datos!$C$27),Datos!$C$27+SQRT((Datos!$E$27-Datos!$C$27)*(Datos!$D$27-Datos!$C$27)*X530),Datos!$E$27-SQRT((Datos!$E$27-Datos!$C$27)*(Datos!$E$27-Datos!$D$27)*(1-X530)))</f>
        <v>0.219957240006426</v>
      </c>
      <c r="Z530" s="24" t="n">
        <f aca="false">(1+Q530)</f>
        <v>1.15015861538742</v>
      </c>
      <c r="AA530" s="24" t="n">
        <f aca="false">Z530*(1+S530)</f>
        <v>1.31808366289681</v>
      </c>
      <c r="AB530" s="24" t="n">
        <f aca="false">AA530*(1+U530)</f>
        <v>1.56329712648559</v>
      </c>
      <c r="AC530" s="24" t="n">
        <f aca="false">AB530*(1+W530)</f>
        <v>1.85893385615557</v>
      </c>
      <c r="AD530" s="24" t="n">
        <f aca="false">AC530*(1+Y530)</f>
        <v>2.26781981651005</v>
      </c>
      <c r="AE530" s="23" t="n">
        <f aca="false">E530*Q530</f>
        <v>4435.10623085006</v>
      </c>
      <c r="AF530" s="23" t="n">
        <f aca="false">AE530*(1+S530)</f>
        <v>5082.63902724946</v>
      </c>
      <c r="AG530" s="23" t="n">
        <f aca="false">AF530*(1+U530)</f>
        <v>6028.2023136529</v>
      </c>
      <c r="AH530" s="23" t="n">
        <f aca="false">AG530*(1+W530)</f>
        <v>7168.20186178983</v>
      </c>
      <c r="AI530" s="23" t="n">
        <f aca="false">AH530*(1+Y530)</f>
        <v>8744.89975911804</v>
      </c>
      <c r="AJ530" s="25" t="n">
        <f aca="false">G530*Z530</f>
        <v>41964.6853785734</v>
      </c>
      <c r="AK530" s="25" t="n">
        <f aca="false">I530*AA530</f>
        <v>46929.9014404115</v>
      </c>
      <c r="AL530" s="25" t="n">
        <f aca="false">K530*AB530</f>
        <v>55580.6651312803</v>
      </c>
      <c r="AM530" s="25" t="n">
        <f aca="false">M530*AC530</f>
        <v>77374.3253265327</v>
      </c>
      <c r="AN530" s="25" t="n">
        <f aca="false">O530*AD530</f>
        <v>83460.2090846589</v>
      </c>
      <c r="AO530" s="25" t="n">
        <f aca="false">C530/Datos!$D$8</f>
        <v>14161.5401028028</v>
      </c>
      <c r="AP530" s="25" t="n">
        <f aca="false">AJ530-AO530</f>
        <v>27803.1452757706</v>
      </c>
      <c r="AQ530" s="25" t="n">
        <f aca="false">AK530-AO530</f>
        <v>32768.3613376087</v>
      </c>
      <c r="AR530" s="25" t="n">
        <f aca="false">AL530-AO530</f>
        <v>41419.1250284775</v>
      </c>
      <c r="AS530" s="25" t="n">
        <f aca="false">AM530-AO530</f>
        <v>63212.7852237299</v>
      </c>
      <c r="AT530" s="25" t="n">
        <f aca="false">AN530-AO530</f>
        <v>69298.6689818561</v>
      </c>
      <c r="AU530" s="25" t="n">
        <f aca="false">AP530*Datos!$D$6</f>
        <v>13901.5726378853</v>
      </c>
      <c r="AV530" s="25" t="n">
        <f aca="false">AQ530*Datos!$D$6</f>
        <v>16384.1806688044</v>
      </c>
      <c r="AW530" s="25" t="n">
        <f aca="false">AR530*Datos!$D$6</f>
        <v>20709.5625142387</v>
      </c>
      <c r="AX530" s="25" t="n">
        <f aca="false">AS530*Datos!$D$6</f>
        <v>31606.392611865</v>
      </c>
      <c r="AY530" s="25" t="n">
        <f aca="false">AT530*Datos!$D$6</f>
        <v>34649.3344909281</v>
      </c>
      <c r="AZ530" s="25" t="n">
        <f aca="false">AJ530-AU530-AE530</f>
        <v>23628.006509838</v>
      </c>
      <c r="BA530" s="25" t="n">
        <f aca="false">AK530-AV530-AF530</f>
        <v>25463.0817443577</v>
      </c>
      <c r="BB530" s="25" t="n">
        <f aca="false">AL530-AW530-AG530</f>
        <v>28842.9003033886</v>
      </c>
      <c r="BC530" s="25" t="n">
        <f aca="false">AM530-AX530-AH530</f>
        <v>38599.7308528779</v>
      </c>
      <c r="BD530" s="25" t="n">
        <f aca="false">AN530-AY530-AI530</f>
        <v>40065.9748346128</v>
      </c>
      <c r="BE530" s="25" t="n">
        <f aca="false">AZ530/Z530</f>
        <v>20543.2591589806</v>
      </c>
      <c r="BF530" s="25" t="n">
        <f aca="false">BA530/AA530</f>
        <v>19318.2591220321</v>
      </c>
      <c r="BG530" s="25" t="n">
        <f aca="false">BB530/AB530</f>
        <v>18450.0437023316</v>
      </c>
      <c r="BH530" s="25" t="n">
        <f aca="false">BC530/AC530</f>
        <v>20764.4455584371</v>
      </c>
      <c r="BI530" s="25" t="n">
        <f aca="false">BD530/AD530</f>
        <v>17667.1773228749</v>
      </c>
      <c r="BJ530" s="25" t="n">
        <f aca="false">E530*AD530</f>
        <v>66982.6487990619</v>
      </c>
      <c r="BK530" s="25" t="n">
        <f aca="false">0.2*C530*AD530</f>
        <v>32115.821277438</v>
      </c>
      <c r="BL530" s="25" t="n">
        <f aca="false">BJ530+BK530</f>
        <v>99098.4700764999</v>
      </c>
      <c r="BM530" s="25" t="n">
        <f aca="false">BK530*Datos!$D$6</f>
        <v>16057.910638719</v>
      </c>
      <c r="BN530" s="25" t="n">
        <f aca="false">BL530-BM530</f>
        <v>83040.5594377809</v>
      </c>
      <c r="BO530" s="25" t="n">
        <f aca="false">BN530/AD530</f>
        <v>36616.9123460487</v>
      </c>
      <c r="BP530" s="25" t="n">
        <f aca="false">-(C530+E530)</f>
        <v>-100343.842808661</v>
      </c>
      <c r="BQ530" s="25" t="n">
        <f aca="false">BE530</f>
        <v>20543.2591589806</v>
      </c>
      <c r="BR530" s="25" t="n">
        <f aca="false">BF530</f>
        <v>19318.2591220321</v>
      </c>
      <c r="BS530" s="25" t="n">
        <f aca="false">BG530</f>
        <v>18450.0437023316</v>
      </c>
      <c r="BT530" s="25" t="n">
        <f aca="false">BH530</f>
        <v>20764.4455584371</v>
      </c>
      <c r="BU530" s="25" t="n">
        <f aca="false">BI530+BO530</f>
        <v>54284.0896689236</v>
      </c>
      <c r="BV530" s="27" t="n">
        <f aca="false">IFERROR(IRR(BP530:BU530,0.1),NA())*100</f>
        <v>8.67181145533553</v>
      </c>
    </row>
    <row r="531" customFormat="false" ht="15" hidden="false" customHeight="true" outlineLevel="0" collapsed="false">
      <c r="A531" s="23" t="n">
        <v>530</v>
      </c>
      <c r="B531" s="24" t="n">
        <f aca="true">RAND()</f>
        <v>0.502747103479095</v>
      </c>
      <c r="C531" s="25" t="n">
        <f aca="false">IF(B531&lt;=(Datos!$D$14-Datos!$C$14)/(Datos!$E$14-Datos!$C$14),Datos!$C$14+SQRT((Datos!$E$14-Datos!$C$14)*(Datos!$D$14-Datos!$C$14)*B531),Datos!$E$14-SQRT((Datos!$E$14-Datos!$C$14)*(Datos!$E$14-Datos!$D$14)*(1-B531)))</f>
        <v>75572.4852712134</v>
      </c>
      <c r="D531" s="24" t="n">
        <f aca="true">RAND()</f>
        <v>0.195875978875604</v>
      </c>
      <c r="E531" s="25" t="n">
        <f aca="false">IF(D531&lt;=(Datos!$D$15-Datos!$C$15)/(Datos!$E$15-Datos!$C$15),Datos!$C$15+SQRT((Datos!$E$15-Datos!$C$15)*(Datos!$D$15-Datos!$C$15)*D531),Datos!$E$15-SQRT((Datos!$E$15-Datos!$C$15)*(Datos!$E$15-Datos!$D$15)*(1-D531)))</f>
        <v>28832.8446897403</v>
      </c>
      <c r="F531" s="24" t="n">
        <f aca="true">RAND()</f>
        <v>0.615607953024609</v>
      </c>
      <c r="G531" s="25" t="n">
        <f aca="false">IF(F531&lt;=(Datos!$D$19-Datos!$C$19)/(Datos!$E$19-Datos!$C$19),Datos!$C$19+SQRT((Datos!$E$19-Datos!$C$19)*(Datos!$D$19-Datos!$C$19)*F531),Datos!$E$19-SQRT((Datos!$E$19-Datos!$C$19)*(Datos!$E$19-Datos!$D$19)*(1-F531)))</f>
        <v>39609.4324990444</v>
      </c>
      <c r="H531" s="24" t="n">
        <f aca="true">RAND()</f>
        <v>0.320572623181791</v>
      </c>
      <c r="I531" s="25" t="n">
        <f aca="false">IF(H531&lt;=(Datos!$D$19-Datos!$C$19)/(Datos!$E$19-Datos!$C$19),Datos!$C$19+SQRT((Datos!$E$19-Datos!$C$19)*(Datos!$D$19-Datos!$C$19)*H531),Datos!$E$19-SQRT((Datos!$E$19-Datos!$C$19)*(Datos!$E$19-Datos!$D$19)*(1-H531)))</f>
        <v>36934.3992874126</v>
      </c>
      <c r="J531" s="24" t="n">
        <f aca="true">RAND()</f>
        <v>0.0919949293296844</v>
      </c>
      <c r="K531" s="25" t="n">
        <f aca="false">IF(J531&lt;=(Datos!$D$19-Datos!$C$19)/(Datos!$E$19-Datos!$C$19),Datos!$C$19+SQRT((Datos!$E$19-Datos!$C$19)*(Datos!$D$19-Datos!$C$19)*J531),Datos!$E$19-SQRT((Datos!$E$19-Datos!$C$19)*(Datos!$E$19-Datos!$D$19)*(1-J531)))</f>
        <v>33714.7327493984</v>
      </c>
      <c r="L531" s="24" t="n">
        <f aca="true">RAND()</f>
        <v>0.149123013556578</v>
      </c>
      <c r="M531" s="25" t="n">
        <f aca="false">IF(L531&lt;=(Datos!$D$19-Datos!$C$19)/(Datos!$E$19-Datos!$C$19),Datos!$C$19+SQRT((Datos!$E$19-Datos!$C$19)*(Datos!$D$19-Datos!$C$19)*L531),Datos!$E$19-SQRT((Datos!$E$19-Datos!$C$19)*(Datos!$E$19-Datos!$D$19)*(1-L531)))</f>
        <v>34729.5297898931</v>
      </c>
      <c r="N531" s="24" t="n">
        <f aca="true">RAND()</f>
        <v>0.599739170258671</v>
      </c>
      <c r="O531" s="25" t="n">
        <f aca="false">IF(N531&lt;=(Datos!$D$19-Datos!$C$19)/(Datos!$E$19-Datos!$C$19),Datos!$C$19+SQRT((Datos!$E$19-Datos!$C$19)*(Datos!$D$19-Datos!$C$19)*N531),Datos!$E$19-SQRT((Datos!$E$19-Datos!$C$19)*(Datos!$E$19-Datos!$D$19)*(1-N531)))</f>
        <v>39484.7707161956</v>
      </c>
      <c r="P531" s="24" t="n">
        <f aca="true">RAND()</f>
        <v>0.739868784659858</v>
      </c>
      <c r="Q531" s="26" t="n">
        <f aca="false">IF(P531&lt;=(Datos!$D$23-Datos!$C$23)/(Datos!$E$23-Datos!$C$23),Datos!$C$23+SQRT((Datos!$E$23-Datos!$C$23)*(Datos!$D$23-Datos!$C$23)*P531),Datos!$E$23-SQRT((Datos!$E$23-Datos!$C$23)*(Datos!$E$23-Datos!$D$23)*(1-P531)))</f>
        <v>0.158361234147663</v>
      </c>
      <c r="R531" s="24" t="n">
        <f aca="true">RAND()</f>
        <v>0.899713403590087</v>
      </c>
      <c r="S531" s="26" t="n">
        <f aca="false">IF(R531&lt;=(Datos!$D$24-Datos!$C$24)/(Datos!$E$24-Datos!$C$24),Datos!$C$24+SQRT((Datos!$E$24-Datos!$C$24)*(Datos!$D$24-Datos!$C$24)*R531),Datos!$E$24-SQRT((Datos!$E$24-Datos!$C$24)*(Datos!$E$24-Datos!$D$24)*(1-R531)))</f>
        <v>0.166564380418535</v>
      </c>
      <c r="T531" s="24" t="n">
        <f aca="true">RAND()</f>
        <v>0.289893458278582</v>
      </c>
      <c r="U531" s="26" t="n">
        <f aca="false">IF(T531&lt;=(Datos!$D$25-Datos!$C$25)/(Datos!$E$25-Datos!$C$25),Datos!$C$25+SQRT((Datos!$E$25-Datos!$C$25)*(Datos!$D$25-Datos!$C$25)*T531),Datos!$E$25-SQRT((Datos!$E$25-Datos!$C$25)*(Datos!$E$25-Datos!$D$25)*(1-T531)))</f>
        <v>0.174673391789234</v>
      </c>
      <c r="V531" s="24" t="n">
        <f aca="true">RAND()</f>
        <v>0.892037319737465</v>
      </c>
      <c r="W531" s="26" t="n">
        <f aca="false">IF(V531&lt;=(Datos!$D$26-Datos!$C$26)/(Datos!$E$26-Datos!$C$26),Datos!$C$26+SQRT((Datos!$E$26-Datos!$C$26)*(Datos!$D$26-Datos!$C$26)*V531),Datos!$E$26-SQRT((Datos!$E$26-Datos!$C$26)*(Datos!$E$26-Datos!$D$26)*(1-V531)))</f>
        <v>0.230561137355316</v>
      </c>
      <c r="X531" s="24" t="n">
        <f aca="true">RAND()</f>
        <v>0.803564718880749</v>
      </c>
      <c r="Y531" s="26" t="n">
        <f aca="false">IF(X531&lt;=(Datos!$D$27-Datos!$C$27)/(Datos!$E$27-Datos!$C$27),Datos!$C$27+SQRT((Datos!$E$27-Datos!$C$27)*(Datos!$D$27-Datos!$C$27)*X531),Datos!$E$27-SQRT((Datos!$E$27-Datos!$C$27)*(Datos!$E$27-Datos!$D$27)*(1-X531)))</f>
        <v>0.247430834858045</v>
      </c>
      <c r="Z531" s="24" t="n">
        <f aca="false">(1+Q531)</f>
        <v>1.15836123414766</v>
      </c>
      <c r="AA531" s="24" t="n">
        <f aca="false">Z531*(1+S531)</f>
        <v>1.35130295541432</v>
      </c>
      <c r="AB531" s="24" t="n">
        <f aca="false">AA531*(1+U531)</f>
        <v>1.58733962597135</v>
      </c>
      <c r="AC531" s="24" t="n">
        <f aca="false">AB531*(1+W531)</f>
        <v>1.95331845550447</v>
      </c>
      <c r="AD531" s="24" t="n">
        <f aca="false">AC531*(1+Y531)</f>
        <v>2.43662967169357</v>
      </c>
      <c r="AE531" s="23" t="n">
        <f aca="false">E531*Q531</f>
        <v>4566.00486905517</v>
      </c>
      <c r="AF531" s="23" t="n">
        <f aca="false">AE531*(1+S531)</f>
        <v>5326.53864105736</v>
      </c>
      <c r="AG531" s="23" t="n">
        <f aca="false">AF531*(1+U531)</f>
        <v>6256.94321198726</v>
      </c>
      <c r="AH531" s="23" t="n">
        <f aca="false">AG531*(1+W531)</f>
        <v>7699.55115531067</v>
      </c>
      <c r="AI531" s="23" t="n">
        <f aca="false">AH531*(1+Y531)</f>
        <v>9604.65752570141</v>
      </c>
      <c r="AJ531" s="25" t="n">
        <f aca="false">G531*Z531</f>
        <v>45882.0311134817</v>
      </c>
      <c r="AK531" s="25" t="n">
        <f aca="false">I531*AA531</f>
        <v>49909.5629135332</v>
      </c>
      <c r="AL531" s="25" t="n">
        <f aca="false">K531*AB531</f>
        <v>53516.7312721541</v>
      </c>
      <c r="AM531" s="25" t="n">
        <f aca="false">M531*AC531</f>
        <v>67837.8314895906</v>
      </c>
      <c r="AN531" s="25" t="n">
        <f aca="false">O531*AD531</f>
        <v>96209.7639070994</v>
      </c>
      <c r="AO531" s="25" t="n">
        <f aca="false">C531/Datos!$D$8</f>
        <v>15114.4970542427</v>
      </c>
      <c r="AP531" s="25" t="n">
        <f aca="false">AJ531-AO531</f>
        <v>30767.534059239</v>
      </c>
      <c r="AQ531" s="25" t="n">
        <f aca="false">AK531-AO531</f>
        <v>34795.0658592905</v>
      </c>
      <c r="AR531" s="25" t="n">
        <f aca="false">AL531-AO531</f>
        <v>38402.2342179114</v>
      </c>
      <c r="AS531" s="25" t="n">
        <f aca="false">AM531-AO531</f>
        <v>52723.3344353479</v>
      </c>
      <c r="AT531" s="25" t="n">
        <f aca="false">AN531-AO531</f>
        <v>81095.2668528567</v>
      </c>
      <c r="AU531" s="25" t="n">
        <f aca="false">AP531*Datos!$D$6</f>
        <v>15383.7670296195</v>
      </c>
      <c r="AV531" s="25" t="n">
        <f aca="false">AQ531*Datos!$D$6</f>
        <v>17397.5329296452</v>
      </c>
      <c r="AW531" s="25" t="n">
        <f aca="false">AR531*Datos!$D$6</f>
        <v>19201.1171089557</v>
      </c>
      <c r="AX531" s="25" t="n">
        <f aca="false">AS531*Datos!$D$6</f>
        <v>26361.667217674</v>
      </c>
      <c r="AY531" s="25" t="n">
        <f aca="false">AT531*Datos!$D$6</f>
        <v>40547.6334264284</v>
      </c>
      <c r="AZ531" s="25" t="n">
        <f aca="false">AJ531-AU531-AE531</f>
        <v>25932.259214807</v>
      </c>
      <c r="BA531" s="25" t="n">
        <f aca="false">AK531-AV531-AF531</f>
        <v>27185.4913428306</v>
      </c>
      <c r="BB531" s="25" t="n">
        <f aca="false">AL531-AW531-AG531</f>
        <v>28058.6709512111</v>
      </c>
      <c r="BC531" s="25" t="n">
        <f aca="false">AM531-AX531-AH531</f>
        <v>33776.613116606</v>
      </c>
      <c r="BD531" s="25" t="n">
        <f aca="false">AN531-AY531-AI531</f>
        <v>46057.4729549696</v>
      </c>
      <c r="BE531" s="25" t="n">
        <f aca="false">AZ531/Z531</f>
        <v>22387.0226750883</v>
      </c>
      <c r="BF531" s="25" t="n">
        <f aca="false">BA531/AA531</f>
        <v>20117.9840789258</v>
      </c>
      <c r="BG531" s="25" t="n">
        <f aca="false">BB531/AB531</f>
        <v>17676.5390922821</v>
      </c>
      <c r="BH531" s="25" t="n">
        <f aca="false">BC531/AC531</f>
        <v>17291.9131652205</v>
      </c>
      <c r="BI531" s="25" t="n">
        <f aca="false">BD531/AD531</f>
        <v>18902.1226696946</v>
      </c>
      <c r="BJ531" s="25" t="n">
        <f aca="false">E531*AD531</f>
        <v>70254.9648903535</v>
      </c>
      <c r="BK531" s="25" t="n">
        <f aca="false">0.2*C531*AD531</f>
        <v>36828.4319950928</v>
      </c>
      <c r="BL531" s="25" t="n">
        <f aca="false">BJ531+BK531</f>
        <v>107083.396885446</v>
      </c>
      <c r="BM531" s="25" t="n">
        <f aca="false">BK531*Datos!$D$6</f>
        <v>18414.2159975464</v>
      </c>
      <c r="BN531" s="25" t="n">
        <f aca="false">BL531-BM531</f>
        <v>88669.1808878999</v>
      </c>
      <c r="BO531" s="25" t="n">
        <f aca="false">BN531/AD531</f>
        <v>36390.0932168616</v>
      </c>
      <c r="BP531" s="25" t="n">
        <f aca="false">-(C531+E531)</f>
        <v>-104405.329960954</v>
      </c>
      <c r="BQ531" s="25" t="n">
        <f aca="false">BE531</f>
        <v>22387.0226750883</v>
      </c>
      <c r="BR531" s="25" t="n">
        <f aca="false">BF531</f>
        <v>20117.9840789258</v>
      </c>
      <c r="BS531" s="25" t="n">
        <f aca="false">BG531</f>
        <v>17676.5390922821</v>
      </c>
      <c r="BT531" s="25" t="n">
        <f aca="false">BH531</f>
        <v>17291.9131652205</v>
      </c>
      <c r="BU531" s="25" t="n">
        <f aca="false">BI531+BO531</f>
        <v>55292.2158865563</v>
      </c>
      <c r="BV531" s="27" t="n">
        <f aca="false">IFERROR(IRR(BP531:BU531,0.1),NA())*100</f>
        <v>7.34993878767306</v>
      </c>
    </row>
    <row r="532" customFormat="false" ht="15" hidden="false" customHeight="true" outlineLevel="0" collapsed="false">
      <c r="A532" s="23" t="n">
        <v>531</v>
      </c>
      <c r="B532" s="24" t="n">
        <f aca="true">RAND()</f>
        <v>0.303858512980237</v>
      </c>
      <c r="C532" s="25" t="n">
        <f aca="false">IF(B532&lt;=(Datos!$D$14-Datos!$C$14)/(Datos!$E$14-Datos!$C$14),Datos!$C$14+SQRT((Datos!$E$14-Datos!$C$14)*(Datos!$D$14-Datos!$C$14)*B532),Datos!$E$14-SQRT((Datos!$E$14-Datos!$C$14)*(Datos!$E$14-Datos!$D$14)*(1-B532)))</f>
        <v>71097.2356958073</v>
      </c>
      <c r="D532" s="24" t="n">
        <f aca="true">RAND()</f>
        <v>0.873997789789694</v>
      </c>
      <c r="E532" s="25" t="n">
        <f aca="false">IF(D532&lt;=(Datos!$D$15-Datos!$C$15)/(Datos!$E$15-Datos!$C$15),Datos!$C$15+SQRT((Datos!$E$15-Datos!$C$15)*(Datos!$D$15-Datos!$C$15)*D532),Datos!$E$15-SQRT((Datos!$E$15-Datos!$C$15)*(Datos!$E$15-Datos!$D$15)*(1-D532)))</f>
        <v>35652.5488465601</v>
      </c>
      <c r="F532" s="24" t="n">
        <f aca="true">RAND()</f>
        <v>0.116545242638821</v>
      </c>
      <c r="G532" s="25" t="n">
        <f aca="false">IF(F532&lt;=(Datos!$D$19-Datos!$C$19)/(Datos!$E$19-Datos!$C$19),Datos!$C$19+SQRT((Datos!$E$19-Datos!$C$19)*(Datos!$D$19-Datos!$C$19)*F532),Datos!$E$19-SQRT((Datos!$E$19-Datos!$C$19)*(Datos!$E$19-Datos!$D$19)*(1-F532)))</f>
        <v>34181.1226238683</v>
      </c>
      <c r="H532" s="24" t="n">
        <f aca="true">RAND()</f>
        <v>0.516126781073396</v>
      </c>
      <c r="I532" s="25" t="n">
        <f aca="false">IF(H532&lt;=(Datos!$D$19-Datos!$C$19)/(Datos!$E$19-Datos!$C$19),Datos!$C$19+SQRT((Datos!$E$19-Datos!$C$19)*(Datos!$D$19-Datos!$C$19)*H532),Datos!$E$19-SQRT((Datos!$E$19-Datos!$C$19)*(Datos!$E$19-Datos!$D$19)*(1-H532)))</f>
        <v>38798.8077124693</v>
      </c>
      <c r="J532" s="24" t="n">
        <f aca="true">RAND()</f>
        <v>0.130767673492881</v>
      </c>
      <c r="K532" s="25" t="n">
        <f aca="false">IF(J532&lt;=(Datos!$D$19-Datos!$C$19)/(Datos!$E$19-Datos!$C$19),Datos!$C$19+SQRT((Datos!$E$19-Datos!$C$19)*(Datos!$D$19-Datos!$C$19)*J532),Datos!$E$19-SQRT((Datos!$E$19-Datos!$C$19)*(Datos!$E$19-Datos!$D$19)*(1-J532)))</f>
        <v>34428.8995274145</v>
      </c>
      <c r="L532" s="24" t="n">
        <f aca="true">RAND()</f>
        <v>0.703267133168842</v>
      </c>
      <c r="M532" s="25" t="n">
        <f aca="false">IF(L532&lt;=(Datos!$D$19-Datos!$C$19)/(Datos!$E$19-Datos!$C$19),Datos!$C$19+SQRT((Datos!$E$19-Datos!$C$19)*(Datos!$D$19-Datos!$C$19)*L532),Datos!$E$19-SQRT((Datos!$E$19-Datos!$C$19)*(Datos!$E$19-Datos!$D$19)*(1-L532)))</f>
        <v>40282.4831730733</v>
      </c>
      <c r="N532" s="24" t="n">
        <f aca="true">RAND()</f>
        <v>0.235078313905295</v>
      </c>
      <c r="O532" s="25" t="n">
        <f aca="false">IF(N532&lt;=(Datos!$D$19-Datos!$C$19)/(Datos!$E$19-Datos!$C$19),Datos!$C$19+SQRT((Datos!$E$19-Datos!$C$19)*(Datos!$D$19-Datos!$C$19)*N532),Datos!$E$19-SQRT((Datos!$E$19-Datos!$C$19)*(Datos!$E$19-Datos!$D$19)*(1-N532)))</f>
        <v>35938.1602441997</v>
      </c>
      <c r="P532" s="24" t="n">
        <f aca="true">RAND()</f>
        <v>0.254875856147149</v>
      </c>
      <c r="Q532" s="26" t="n">
        <f aca="false">IF(P532&lt;=(Datos!$D$23-Datos!$C$23)/(Datos!$E$23-Datos!$C$23),Datos!$C$23+SQRT((Datos!$E$23-Datos!$C$23)*(Datos!$D$23-Datos!$C$23)*P532),Datos!$E$23-SQRT((Datos!$E$23-Datos!$C$23)*(Datos!$E$23-Datos!$D$23)*(1-P532)))</f>
        <v>0.141419069565807</v>
      </c>
      <c r="R532" s="24" t="n">
        <f aca="true">RAND()</f>
        <v>0.345725865717654</v>
      </c>
      <c r="S532" s="26" t="n">
        <f aca="false">IF(R532&lt;=(Datos!$D$24-Datos!$C$24)/(Datos!$E$24-Datos!$C$24),Datos!$C$24+SQRT((Datos!$E$24-Datos!$C$24)*(Datos!$D$24-Datos!$C$24)*R532),Datos!$E$24-SQRT((Datos!$E$24-Datos!$C$24)*(Datos!$E$24-Datos!$D$24)*(1-R532)))</f>
        <v>0.144946073003416</v>
      </c>
      <c r="T532" s="24" t="n">
        <f aca="true">RAND()</f>
        <v>0.363551722166005</v>
      </c>
      <c r="U532" s="26" t="n">
        <f aca="false">IF(T532&lt;=(Datos!$D$25-Datos!$C$25)/(Datos!$E$25-Datos!$C$25),Datos!$C$25+SQRT((Datos!$E$25-Datos!$C$25)*(Datos!$D$25-Datos!$C$25)*T532),Datos!$E$25-SQRT((Datos!$E$25-Datos!$C$25)*(Datos!$E$25-Datos!$D$25)*(1-T532)))</f>
        <v>0.177630754903705</v>
      </c>
      <c r="V532" s="24" t="n">
        <f aca="true">RAND()</f>
        <v>0.0266775830096524</v>
      </c>
      <c r="W532" s="26" t="n">
        <f aca="false">IF(V532&lt;=(Datos!$D$26-Datos!$C$26)/(Datos!$E$26-Datos!$C$26),Datos!$C$26+SQRT((Datos!$E$26-Datos!$C$26)*(Datos!$D$26-Datos!$C$26)*V532),Datos!$E$26-SQRT((Datos!$E$26-Datos!$C$26)*(Datos!$E$26-Datos!$D$26)*(1-V532)))</f>
        <v>0.186111351422845</v>
      </c>
      <c r="X532" s="24" t="n">
        <f aca="true">RAND()</f>
        <v>0.774161726288904</v>
      </c>
      <c r="Y532" s="26" t="n">
        <f aca="false">IF(X532&lt;=(Datos!$D$27-Datos!$C$27)/(Datos!$E$27-Datos!$C$27),Datos!$C$27+SQRT((Datos!$E$27-Datos!$C$27)*(Datos!$D$27-Datos!$C$27)*X532),Datos!$E$27-SQRT((Datos!$E$27-Datos!$C$27)*(Datos!$E$27-Datos!$D$27)*(1-X532)))</f>
        <v>0.245078277848309</v>
      </c>
      <c r="Z532" s="24" t="n">
        <f aca="false">(1+Q532)</f>
        <v>1.14141906956581</v>
      </c>
      <c r="AA532" s="24" t="n">
        <f aca="false">Z532*(1+S532)</f>
        <v>1.30686328135058</v>
      </c>
      <c r="AB532" s="24" t="n">
        <f aca="false">AA532*(1+U532)</f>
        <v>1.53900239257282</v>
      </c>
      <c r="AC532" s="24" t="n">
        <f aca="false">AB532*(1+W532)</f>
        <v>1.82542820769754</v>
      </c>
      <c r="AD532" s="24" t="n">
        <f aca="false">AC532*(1+Y532)</f>
        <v>2.27280100917578</v>
      </c>
      <c r="AE532" s="23" t="n">
        <f aca="false">E532*Q532</f>
        <v>5041.95028553001</v>
      </c>
      <c r="AF532" s="23" t="n">
        <f aca="false">AE532*(1+S532)</f>
        <v>5772.76117969603</v>
      </c>
      <c r="AG532" s="23" t="n">
        <f aca="false">AF532*(1+U532)</f>
        <v>6798.18110592424</v>
      </c>
      <c r="AH532" s="23" t="n">
        <f aca="false">AG532*(1+W532)</f>
        <v>8063.39977876506</v>
      </c>
      <c r="AI532" s="23" t="n">
        <f aca="false">AH532*(1+Y532)</f>
        <v>10039.5639101472</v>
      </c>
      <c r="AJ532" s="25" t="n">
        <f aca="false">G532*Z532</f>
        <v>39014.9851820505</v>
      </c>
      <c r="AK532" s="25" t="n">
        <f aca="false">I532*AA532</f>
        <v>50704.737159608</v>
      </c>
      <c r="AL532" s="25" t="n">
        <f aca="false">K532*AB532</f>
        <v>52986.1587463401</v>
      </c>
      <c r="AM532" s="25" t="n">
        <f aca="false">M532*AC532</f>
        <v>73532.7810602295</v>
      </c>
      <c r="AN532" s="25" t="n">
        <f aca="false">O532*AD532</f>
        <v>81680.286870938</v>
      </c>
      <c r="AO532" s="25" t="n">
        <f aca="false">C532/Datos!$D$8</f>
        <v>14219.4471391615</v>
      </c>
      <c r="AP532" s="25" t="n">
        <f aca="false">AJ532-AO532</f>
        <v>24795.538042889</v>
      </c>
      <c r="AQ532" s="25" t="n">
        <f aca="false">AK532-AO532</f>
        <v>36485.2900204465</v>
      </c>
      <c r="AR532" s="25" t="n">
        <f aca="false">AL532-AO532</f>
        <v>38766.7116071786</v>
      </c>
      <c r="AS532" s="25" t="n">
        <f aca="false">AM532-AO532</f>
        <v>59313.333921068</v>
      </c>
      <c r="AT532" s="25" t="n">
        <f aca="false">AN532-AO532</f>
        <v>67460.8397317766</v>
      </c>
      <c r="AU532" s="25" t="n">
        <f aca="false">AP532*Datos!$D$6</f>
        <v>12397.7690214445</v>
      </c>
      <c r="AV532" s="25" t="n">
        <f aca="false">AQ532*Datos!$D$6</f>
        <v>18242.6450102233</v>
      </c>
      <c r="AW532" s="25" t="n">
        <f aca="false">AR532*Datos!$D$6</f>
        <v>19383.3558035893</v>
      </c>
      <c r="AX532" s="25" t="n">
        <f aca="false">AS532*Datos!$D$6</f>
        <v>29656.666960534</v>
      </c>
      <c r="AY532" s="25" t="n">
        <f aca="false">AT532*Datos!$D$6</f>
        <v>33730.4198658883</v>
      </c>
      <c r="AZ532" s="25" t="n">
        <f aca="false">AJ532-AU532-AE532</f>
        <v>21575.265875076</v>
      </c>
      <c r="BA532" s="25" t="n">
        <f aca="false">AK532-AV532-AF532</f>
        <v>26689.3309696887</v>
      </c>
      <c r="BB532" s="25" t="n">
        <f aca="false">AL532-AW532-AG532</f>
        <v>26804.6218368265</v>
      </c>
      <c r="BC532" s="25" t="n">
        <f aca="false">AM532-AX532-AH532</f>
        <v>35812.7143209304</v>
      </c>
      <c r="BD532" s="25" t="n">
        <f aca="false">AN532-AY532-AI532</f>
        <v>37910.3030949025</v>
      </c>
      <c r="BE532" s="25" t="n">
        <f aca="false">AZ532/Z532</f>
        <v>18902.1424736518</v>
      </c>
      <c r="BF532" s="25" t="n">
        <f aca="false">BA532/AA532</f>
        <v>20422.4354227066</v>
      </c>
      <c r="BG532" s="25" t="n">
        <f aca="false">BB532/AB532</f>
        <v>17416.8811992657</v>
      </c>
      <c r="BH532" s="25" t="n">
        <f aca="false">BC532/AC532</f>
        <v>19618.8018624419</v>
      </c>
      <c r="BI532" s="25" t="n">
        <f aca="false">BD532/AD532</f>
        <v>16679.9921954674</v>
      </c>
      <c r="BJ532" s="25" t="n">
        <f aca="false">E532*AD532</f>
        <v>81031.1489981506</v>
      </c>
      <c r="BK532" s="25" t="n">
        <f aca="false">0.2*C532*AD532</f>
        <v>32317.9738078078</v>
      </c>
      <c r="BL532" s="25" t="n">
        <f aca="false">BJ532+BK532</f>
        <v>113349.122805958</v>
      </c>
      <c r="BM532" s="25" t="n">
        <f aca="false">BK532*Datos!$D$6</f>
        <v>16158.9869039039</v>
      </c>
      <c r="BN532" s="25" t="n">
        <f aca="false">BL532-BM532</f>
        <v>97190.1359020545</v>
      </c>
      <c r="BO532" s="25" t="n">
        <f aca="false">BN532/AD532</f>
        <v>42762.2724161408</v>
      </c>
      <c r="BP532" s="25" t="n">
        <f aca="false">-(C532+E532)</f>
        <v>-106749.784542367</v>
      </c>
      <c r="BQ532" s="25" t="n">
        <f aca="false">BE532</f>
        <v>18902.1424736518</v>
      </c>
      <c r="BR532" s="25" t="n">
        <f aca="false">BF532</f>
        <v>20422.4354227066</v>
      </c>
      <c r="BS532" s="25" t="n">
        <f aca="false">BG532</f>
        <v>17416.8811992657</v>
      </c>
      <c r="BT532" s="25" t="n">
        <f aca="false">BH532</f>
        <v>19618.8018624419</v>
      </c>
      <c r="BU532" s="25" t="n">
        <f aca="false">BI532+BO532</f>
        <v>59442.2646116083</v>
      </c>
      <c r="BV532" s="27" t="n">
        <f aca="false">IFERROR(IRR(BP532:BU532,0.1),NA())*100</f>
        <v>7.09315838238113</v>
      </c>
    </row>
    <row r="533" customFormat="false" ht="15" hidden="false" customHeight="true" outlineLevel="0" collapsed="false">
      <c r="A533" s="23" t="n">
        <v>532</v>
      </c>
      <c r="B533" s="24" t="n">
        <f aca="true">RAND()</f>
        <v>0.114348277219902</v>
      </c>
      <c r="C533" s="25" t="n">
        <f aca="false">IF(B533&lt;=(Datos!$D$14-Datos!$C$14)/(Datos!$E$14-Datos!$C$14),Datos!$C$14+SQRT((Datos!$E$14-Datos!$C$14)*(Datos!$D$14-Datos!$C$14)*B533),Datos!$E$14-SQRT((Datos!$E$14-Datos!$C$14)*(Datos!$E$14-Datos!$D$14)*(1-B533)))</f>
        <v>66763.0844211766</v>
      </c>
      <c r="D533" s="24" t="n">
        <f aca="true">RAND()</f>
        <v>0.416114662709269</v>
      </c>
      <c r="E533" s="25" t="n">
        <f aca="false">IF(D533&lt;=(Datos!$D$15-Datos!$C$15)/(Datos!$E$15-Datos!$C$15),Datos!$C$15+SQRT((Datos!$E$15-Datos!$C$15)*(Datos!$D$15-Datos!$C$15)*D533),Datos!$E$15-SQRT((Datos!$E$15-Datos!$C$15)*(Datos!$E$15-Datos!$D$15)*(1-D533)))</f>
        <v>30641.431701718</v>
      </c>
      <c r="F533" s="24" t="n">
        <f aca="true">RAND()</f>
        <v>0.535469128502287</v>
      </c>
      <c r="G533" s="25" t="n">
        <f aca="false">IF(F533&lt;=(Datos!$D$19-Datos!$C$19)/(Datos!$E$19-Datos!$C$19),Datos!$C$19+SQRT((Datos!$E$19-Datos!$C$19)*(Datos!$D$19-Datos!$C$19)*F533),Datos!$E$19-SQRT((Datos!$E$19-Datos!$C$19)*(Datos!$E$19-Datos!$D$19)*(1-F533)))</f>
        <v>38962.163202896</v>
      </c>
      <c r="H533" s="24" t="n">
        <f aca="true">RAND()</f>
        <v>0.0985610922692194</v>
      </c>
      <c r="I533" s="25" t="n">
        <f aca="false">IF(H533&lt;=(Datos!$D$19-Datos!$C$19)/(Datos!$E$19-Datos!$C$19),Datos!$C$19+SQRT((Datos!$E$19-Datos!$C$19)*(Datos!$D$19-Datos!$C$19)*H533),Datos!$E$19-SQRT((Datos!$E$19-Datos!$C$19)*(Datos!$E$19-Datos!$D$19)*(1-H533)))</f>
        <v>33845.0180546238</v>
      </c>
      <c r="J533" s="24" t="n">
        <f aca="true">RAND()</f>
        <v>0.204203781940722</v>
      </c>
      <c r="K533" s="25" t="n">
        <f aca="false">IF(J533&lt;=(Datos!$D$19-Datos!$C$19)/(Datos!$E$19-Datos!$C$19),Datos!$C$19+SQRT((Datos!$E$19-Datos!$C$19)*(Datos!$D$19-Datos!$C$19)*J533),Datos!$E$19-SQRT((Datos!$E$19-Datos!$C$19)*(Datos!$E$19-Datos!$D$19)*(1-J533)))</f>
        <v>35534.4888915878</v>
      </c>
      <c r="L533" s="24" t="n">
        <f aca="true">RAND()</f>
        <v>0.958457591910033</v>
      </c>
      <c r="M533" s="25" t="n">
        <f aca="false">IF(L533&lt;=(Datos!$D$19-Datos!$C$19)/(Datos!$E$19-Datos!$C$19),Datos!$C$19+SQRT((Datos!$E$19-Datos!$C$19)*(Datos!$D$19-Datos!$C$19)*L533),Datos!$E$19-SQRT((Datos!$E$19-Datos!$C$19)*(Datos!$E$19-Datos!$D$19)*(1-L533)))</f>
        <v>43234.8709376514</v>
      </c>
      <c r="N533" s="24" t="n">
        <f aca="true">RAND()</f>
        <v>0.943340851427638</v>
      </c>
      <c r="O533" s="25" t="n">
        <f aca="false">IF(N533&lt;=(Datos!$D$19-Datos!$C$19)/(Datos!$E$19-Datos!$C$19),Datos!$C$19+SQRT((Datos!$E$19-Datos!$C$19)*(Datos!$D$19-Datos!$C$19)*N533),Datos!$E$19-SQRT((Datos!$E$19-Datos!$C$19)*(Datos!$E$19-Datos!$D$19)*(1-N533)))</f>
        <v>42938.583947155</v>
      </c>
      <c r="P533" s="24" t="n">
        <f aca="true">RAND()</f>
        <v>0.133500748252954</v>
      </c>
      <c r="Q533" s="26" t="n">
        <f aca="false">IF(P533&lt;=(Datos!$D$23-Datos!$C$23)/(Datos!$E$23-Datos!$C$23),Datos!$C$23+SQRT((Datos!$E$23-Datos!$C$23)*(Datos!$D$23-Datos!$C$23)*P533),Datos!$E$23-SQRT((Datos!$E$23-Datos!$C$23)*(Datos!$E$23-Datos!$D$23)*(1-P533)))</f>
        <v>0.135501656261681</v>
      </c>
      <c r="R533" s="24" t="n">
        <f aca="true">RAND()</f>
        <v>0.643254970606702</v>
      </c>
      <c r="S533" s="26" t="n">
        <f aca="false">IF(R533&lt;=(Datos!$D$24-Datos!$C$24)/(Datos!$E$24-Datos!$C$24),Datos!$C$24+SQRT((Datos!$E$24-Datos!$C$24)*(Datos!$D$24-Datos!$C$24)*R533),Datos!$E$24-SQRT((Datos!$E$24-Datos!$C$24)*(Datos!$E$24-Datos!$D$24)*(1-R533)))</f>
        <v>0.154659497777117</v>
      </c>
      <c r="T533" s="24" t="n">
        <f aca="true">RAND()</f>
        <v>0.577871251683109</v>
      </c>
      <c r="U533" s="26" t="n">
        <f aca="false">IF(T533&lt;=(Datos!$D$25-Datos!$C$25)/(Datos!$E$25-Datos!$C$25),Datos!$C$25+SQRT((Datos!$E$25-Datos!$C$25)*(Datos!$D$25-Datos!$C$25)*T533),Datos!$E$25-SQRT((Datos!$E$25-Datos!$C$25)*(Datos!$E$25-Datos!$D$25)*(1-T533)))</f>
        <v>0.185620347656102</v>
      </c>
      <c r="V533" s="24" t="n">
        <f aca="true">RAND()</f>
        <v>0.341152271605306</v>
      </c>
      <c r="W533" s="26" t="n">
        <f aca="false">IF(V533&lt;=(Datos!$D$26-Datos!$C$26)/(Datos!$E$26-Datos!$C$26),Datos!$C$26+SQRT((Datos!$E$26-Datos!$C$26)*(Datos!$D$26-Datos!$C$26)*V533),Datos!$E$26-SQRT((Datos!$E$26-Datos!$C$26)*(Datos!$E$26-Datos!$D$26)*(1-V533)))</f>
        <v>0.201979514273787</v>
      </c>
      <c r="X533" s="24" t="n">
        <f aca="true">RAND()</f>
        <v>0.20566586797973</v>
      </c>
      <c r="Y533" s="26" t="n">
        <f aca="false">IF(X533&lt;=(Datos!$D$27-Datos!$C$27)/(Datos!$E$27-Datos!$C$27),Datos!$C$27+SQRT((Datos!$E$27-Datos!$C$27)*(Datos!$D$27-Datos!$C$27)*X533),Datos!$E$27-SQRT((Datos!$E$27-Datos!$C$27)*(Datos!$E$27-Datos!$D$27)*(1-X533)))</f>
        <v>0.213564758508104</v>
      </c>
      <c r="Z533" s="24" t="n">
        <f aca="false">(1+Q533)</f>
        <v>1.13550165626168</v>
      </c>
      <c r="AA533" s="24" t="n">
        <f aca="false">Z533*(1+S533)</f>
        <v>1.3111177721442</v>
      </c>
      <c r="AB533" s="24" t="n">
        <f aca="false">AA533*(1+U533)</f>
        <v>1.5544879088277</v>
      </c>
      <c r="AC533" s="24" t="n">
        <f aca="false">AB533*(1+W533)</f>
        <v>1.86846262159719</v>
      </c>
      <c r="AD533" s="24" t="n">
        <f aca="false">AC533*(1+Y533)</f>
        <v>2.26750039016001</v>
      </c>
      <c r="AE533" s="23" t="n">
        <f aca="false">E533*Q533</f>
        <v>4151.96474581196</v>
      </c>
      <c r="AF533" s="23" t="n">
        <f aca="false">AE533*(1+S533)</f>
        <v>4794.10552818754</v>
      </c>
      <c r="AG533" s="23" t="n">
        <f aca="false">AF533*(1+U533)</f>
        <v>5683.98906302975</v>
      </c>
      <c r="AH533" s="23" t="n">
        <f aca="false">AG533*(1+W533)</f>
        <v>6832.03841311802</v>
      </c>
      <c r="AI533" s="23" t="n">
        <f aca="false">AH533*(1+Y533)</f>
        <v>8291.12104693366</v>
      </c>
      <c r="AJ533" s="25" t="n">
        <f aca="false">G533*Z533</f>
        <v>44241.6008484263</v>
      </c>
      <c r="AK533" s="25" t="n">
        <f aca="false">I533*AA533</f>
        <v>44374.8046699585</v>
      </c>
      <c r="AL533" s="25" t="n">
        <f aca="false">K533*AB533</f>
        <v>55237.9333283453</v>
      </c>
      <c r="AM533" s="25" t="n">
        <f aca="false">M533*AC533</f>
        <v>80782.7402965804</v>
      </c>
      <c r="AN533" s="25" t="n">
        <f aca="false">O533*AD533</f>
        <v>97363.2558530924</v>
      </c>
      <c r="AO533" s="25" t="n">
        <f aca="false">C533/Datos!$D$8</f>
        <v>13352.6168842353</v>
      </c>
      <c r="AP533" s="25" t="n">
        <f aca="false">AJ533-AO533</f>
        <v>30888.983964191</v>
      </c>
      <c r="AQ533" s="25" t="n">
        <f aca="false">AK533-AO533</f>
        <v>31022.1877857232</v>
      </c>
      <c r="AR533" s="25" t="n">
        <f aca="false">AL533-AO533</f>
        <v>41885.31644411</v>
      </c>
      <c r="AS533" s="25" t="n">
        <f aca="false">AM533-AO533</f>
        <v>67430.1234123451</v>
      </c>
      <c r="AT533" s="25" t="n">
        <f aca="false">AN533-AO533</f>
        <v>84010.6389688571</v>
      </c>
      <c r="AU533" s="25" t="n">
        <f aca="false">AP533*Datos!$D$6</f>
        <v>15444.4919820955</v>
      </c>
      <c r="AV533" s="25" t="n">
        <f aca="false">AQ533*Datos!$D$6</f>
        <v>15511.0938928616</v>
      </c>
      <c r="AW533" s="25" t="n">
        <f aca="false">AR533*Datos!$D$6</f>
        <v>20942.658222055</v>
      </c>
      <c r="AX533" s="25" t="n">
        <f aca="false">AS533*Datos!$D$6</f>
        <v>33715.0617061725</v>
      </c>
      <c r="AY533" s="25" t="n">
        <f aca="false">AT533*Datos!$D$6</f>
        <v>42005.3194844286</v>
      </c>
      <c r="AZ533" s="25" t="n">
        <f aca="false">AJ533-AU533-AE533</f>
        <v>24645.1441205189</v>
      </c>
      <c r="BA533" s="25" t="n">
        <f aca="false">AK533-AV533-AF533</f>
        <v>24069.6052489094</v>
      </c>
      <c r="BB533" s="25" t="n">
        <f aca="false">AL533-AW533-AG533</f>
        <v>28611.2860432606</v>
      </c>
      <c r="BC533" s="25" t="n">
        <f aca="false">AM533-AX533-AH533</f>
        <v>40235.6401772898</v>
      </c>
      <c r="BD533" s="25" t="n">
        <f aca="false">AN533-AY533-AI533</f>
        <v>47066.8153217302</v>
      </c>
      <c r="BE533" s="25" t="n">
        <f aca="false">AZ533/Z533</f>
        <v>21704.1903766623</v>
      </c>
      <c r="BF533" s="25" t="n">
        <f aca="false">BA533/AA533</f>
        <v>18358.0802276412</v>
      </c>
      <c r="BG533" s="25" t="n">
        <f aca="false">BB533/AB533</f>
        <v>18405.6021798442</v>
      </c>
      <c r="BH533" s="25" t="n">
        <f aca="false">BC533/AC533</f>
        <v>21534.0888879521</v>
      </c>
      <c r="BI533" s="25" t="n">
        <f aca="false">BD533/AD533</f>
        <v>20757.1365923376</v>
      </c>
      <c r="BJ533" s="25" t="n">
        <f aca="false">E533*AD533</f>
        <v>69479.4583387069</v>
      </c>
      <c r="BK533" s="25" t="n">
        <f aca="false">0.2*C533*AD533</f>
        <v>30277.0639946607</v>
      </c>
      <c r="BL533" s="25" t="n">
        <f aca="false">BJ533+BK533</f>
        <v>99756.5223333676</v>
      </c>
      <c r="BM533" s="25" t="n">
        <f aca="false">BK533*Datos!$D$6</f>
        <v>15138.5319973304</v>
      </c>
      <c r="BN533" s="25" t="n">
        <f aca="false">BL533-BM533</f>
        <v>84617.9903360372</v>
      </c>
      <c r="BO533" s="25" t="n">
        <f aca="false">BN533/AD533</f>
        <v>37317.7401438356</v>
      </c>
      <c r="BP533" s="25" t="n">
        <f aca="false">-(C533+E533)</f>
        <v>-97404.5161228945</v>
      </c>
      <c r="BQ533" s="25" t="n">
        <f aca="false">BE533</f>
        <v>21704.1903766623</v>
      </c>
      <c r="BR533" s="25" t="n">
        <f aca="false">BF533</f>
        <v>18358.0802276412</v>
      </c>
      <c r="BS533" s="25" t="n">
        <f aca="false">BG533</f>
        <v>18405.6021798442</v>
      </c>
      <c r="BT533" s="25" t="n">
        <f aca="false">BH533</f>
        <v>21534.0888879521</v>
      </c>
      <c r="BU533" s="25" t="n">
        <f aca="false">BI533+BO533</f>
        <v>58074.8767361732</v>
      </c>
      <c r="BV533" s="27" t="n">
        <f aca="false">IFERROR(IRR(BP533:BU533,0.1),NA())*100</f>
        <v>10.7082249319596</v>
      </c>
    </row>
    <row r="534" customFormat="false" ht="15" hidden="false" customHeight="true" outlineLevel="0" collapsed="false">
      <c r="A534" s="23" t="n">
        <v>533</v>
      </c>
      <c r="B534" s="24" t="n">
        <f aca="true">RAND()</f>
        <v>0.443555748475812</v>
      </c>
      <c r="C534" s="25" t="n">
        <f aca="false">IF(B534&lt;=(Datos!$D$14-Datos!$C$14)/(Datos!$E$14-Datos!$C$14),Datos!$C$14+SQRT((Datos!$E$14-Datos!$C$14)*(Datos!$D$14-Datos!$C$14)*B534),Datos!$E$14-SQRT((Datos!$E$14-Datos!$C$14)*(Datos!$E$14-Datos!$D$14)*(1-B534)))</f>
        <v>74159.4678493452</v>
      </c>
      <c r="D534" s="24" t="n">
        <f aca="true">RAND()</f>
        <v>0.360137646256833</v>
      </c>
      <c r="E534" s="25" t="n">
        <f aca="false">IF(D534&lt;=(Datos!$D$15-Datos!$C$15)/(Datos!$E$15-Datos!$C$15),Datos!$C$15+SQRT((Datos!$E$15-Datos!$C$15)*(Datos!$D$15-Datos!$C$15)*D534),Datos!$E$15-SQRT((Datos!$E$15-Datos!$C$15)*(Datos!$E$15-Datos!$D$15)*(1-D534)))</f>
        <v>30203.0947201948</v>
      </c>
      <c r="F534" s="24" t="n">
        <f aca="true">RAND()</f>
        <v>0.125973902153533</v>
      </c>
      <c r="G534" s="25" t="n">
        <f aca="false">IF(F534&lt;=(Datos!$D$19-Datos!$C$19)/(Datos!$E$19-Datos!$C$19),Datos!$C$19+SQRT((Datos!$E$19-Datos!$C$19)*(Datos!$D$19-Datos!$C$19)*F534),Datos!$E$19-SQRT((Datos!$E$19-Datos!$C$19)*(Datos!$E$19-Datos!$D$19)*(1-F534)))</f>
        <v>34346.9627699153</v>
      </c>
      <c r="H534" s="24" t="n">
        <f aca="true">RAND()</f>
        <v>0.98738051960663</v>
      </c>
      <c r="I534" s="25" t="n">
        <f aca="false">IF(H534&lt;=(Datos!$D$19-Datos!$C$19)/(Datos!$E$19-Datos!$C$19),Datos!$C$19+SQRT((Datos!$E$19-Datos!$C$19)*(Datos!$D$19-Datos!$C$19)*H534),Datos!$E$19-SQRT((Datos!$E$19-Datos!$C$19)*(Datos!$E$19-Datos!$D$19)*(1-H534)))</f>
        <v>44027.1377129816</v>
      </c>
      <c r="J534" s="24" t="n">
        <f aca="true">RAND()</f>
        <v>0.88816378086997</v>
      </c>
      <c r="K534" s="25" t="n">
        <f aca="false">IF(J534&lt;=(Datos!$D$19-Datos!$C$19)/(Datos!$E$19-Datos!$C$19),Datos!$C$19+SQRT((Datos!$E$19-Datos!$C$19)*(Datos!$D$19-Datos!$C$19)*J534),Datos!$E$19-SQRT((Datos!$E$19-Datos!$C$19)*(Datos!$E$19-Datos!$D$19)*(1-J534)))</f>
        <v>42103.8445423713</v>
      </c>
      <c r="L534" s="24" t="n">
        <f aca="true">RAND()</f>
        <v>0.743216210192046</v>
      </c>
      <c r="M534" s="25" t="n">
        <f aca="false">IF(L534&lt;=(Datos!$D$19-Datos!$C$19)/(Datos!$E$19-Datos!$C$19),Datos!$C$19+SQRT((Datos!$E$19-Datos!$C$19)*(Datos!$D$19-Datos!$C$19)*L534),Datos!$E$19-SQRT((Datos!$E$19-Datos!$C$19)*(Datos!$E$19-Datos!$D$19)*(1-L534)))</f>
        <v>40611.5168639271</v>
      </c>
      <c r="N534" s="24" t="n">
        <f aca="true">RAND()</f>
        <v>0.793951434325777</v>
      </c>
      <c r="O534" s="25" t="n">
        <f aca="false">IF(N534&lt;=(Datos!$D$19-Datos!$C$19)/(Datos!$E$19-Datos!$C$19),Datos!$C$19+SQRT((Datos!$E$19-Datos!$C$19)*(Datos!$D$19-Datos!$C$19)*N534),Datos!$E$19-SQRT((Datos!$E$19-Datos!$C$19)*(Datos!$E$19-Datos!$D$19)*(1-N534)))</f>
        <v>41068.8878894686</v>
      </c>
      <c r="P534" s="24" t="n">
        <f aca="true">RAND()</f>
        <v>0.781642522838248</v>
      </c>
      <c r="Q534" s="26" t="n">
        <f aca="false">IF(P534&lt;=(Datos!$D$23-Datos!$C$23)/(Datos!$E$23-Datos!$C$23),Datos!$C$23+SQRT((Datos!$E$23-Datos!$C$23)*(Datos!$D$23-Datos!$C$23)*P534),Datos!$E$23-SQRT((Datos!$E$23-Datos!$C$23)*(Datos!$E$23-Datos!$D$23)*(1-P534)))</f>
        <v>0.160174676323168</v>
      </c>
      <c r="R534" s="24" t="n">
        <f aca="true">RAND()</f>
        <v>0.69746921491594</v>
      </c>
      <c r="S534" s="26" t="n">
        <f aca="false">IF(R534&lt;=(Datos!$D$24-Datos!$C$24)/(Datos!$E$24-Datos!$C$24),Datos!$C$24+SQRT((Datos!$E$24-Datos!$C$24)*(Datos!$D$24-Datos!$C$24)*R534),Datos!$E$24-SQRT((Datos!$E$24-Datos!$C$24)*(Datos!$E$24-Datos!$D$24)*(1-R534)))</f>
        <v>0.156664288886959</v>
      </c>
      <c r="T534" s="24" t="n">
        <f aca="true">RAND()</f>
        <v>0.204512924687086</v>
      </c>
      <c r="U534" s="26" t="n">
        <f aca="false">IF(T534&lt;=(Datos!$D$25-Datos!$C$25)/(Datos!$E$25-Datos!$C$25),Datos!$C$25+SQRT((Datos!$E$25-Datos!$C$25)*(Datos!$D$25-Datos!$C$25)*T534),Datos!$E$25-SQRT((Datos!$E$25-Datos!$C$25)*(Datos!$E$25-Datos!$D$25)*(1-T534)))</f>
        <v>0.170723830288894</v>
      </c>
      <c r="V534" s="24" t="n">
        <f aca="true">RAND()</f>
        <v>0.997423198617377</v>
      </c>
      <c r="W534" s="26" t="n">
        <f aca="false">IF(V534&lt;=(Datos!$D$26-Datos!$C$26)/(Datos!$E$26-Datos!$C$26),Datos!$C$26+SQRT((Datos!$E$26-Datos!$C$26)*(Datos!$D$26-Datos!$C$26)*V534),Datos!$E$26-SQRT((Datos!$E$26-Datos!$C$26)*(Datos!$E$26-Datos!$D$26)*(1-V534)))</f>
        <v>0.246996867495567</v>
      </c>
      <c r="X534" s="24" t="n">
        <f aca="true">RAND()</f>
        <v>0.956976865828023</v>
      </c>
      <c r="Y534" s="26" t="n">
        <f aca="false">IF(X534&lt;=(Datos!$D$27-Datos!$C$27)/(Datos!$E$27-Datos!$C$27),Datos!$C$27+SQRT((Datos!$E$27-Datos!$C$27)*(Datos!$D$27-Datos!$C$27)*X534),Datos!$E$27-SQRT((Datos!$E$27-Datos!$C$27)*(Datos!$E$27-Datos!$D$27)*(1-X534)))</f>
        <v>0.264757791350048</v>
      </c>
      <c r="Z534" s="24" t="n">
        <f aca="false">(1+Q534)</f>
        <v>1.16017467632317</v>
      </c>
      <c r="AA534" s="24" t="n">
        <f aca="false">Z534*(1+S534)</f>
        <v>1.341932616974</v>
      </c>
      <c r="AB534" s="24" t="n">
        <f aca="false">AA534*(1+U534)</f>
        <v>1.57103249333339</v>
      </c>
      <c r="AC534" s="24" t="n">
        <f aca="false">AB534*(1+W534)</f>
        <v>1.95907259792049</v>
      </c>
      <c r="AD534" s="24" t="n">
        <f aca="false">AC534*(1+Y534)</f>
        <v>2.47775233204032</v>
      </c>
      <c r="AE534" s="23" t="n">
        <f aca="false">E534*Q534</f>
        <v>4837.77092076519</v>
      </c>
      <c r="AF534" s="23" t="n">
        <f aca="false">AE534*(1+S534)</f>
        <v>5595.67686186487</v>
      </c>
      <c r="AG534" s="23" t="n">
        <f aca="false">AF534*(1+U534)</f>
        <v>6550.99224878138</v>
      </c>
      <c r="AH534" s="23" t="n">
        <f aca="false">AG534*(1+W534)</f>
        <v>8169.06681321813</v>
      </c>
      <c r="AI534" s="23" t="n">
        <f aca="false">AH534*(1+Y534)</f>
        <v>10331.8909000767</v>
      </c>
      <c r="AJ534" s="25" t="n">
        <f aca="false">G534*Z534</f>
        <v>39848.4764142704</v>
      </c>
      <c r="AK534" s="25" t="n">
        <f aca="false">I534*AA534</f>
        <v>59081.4521290558</v>
      </c>
      <c r="AL534" s="25" t="n">
        <f aca="false">K534*AB534</f>
        <v>66146.5078703233</v>
      </c>
      <c r="AM534" s="25" t="n">
        <f aca="false">M534*AC534</f>
        <v>79560.9098481055</v>
      </c>
      <c r="AN534" s="25" t="n">
        <f aca="false">O534*AD534</f>
        <v>101758.532742433</v>
      </c>
      <c r="AO534" s="25" t="n">
        <f aca="false">C534/Datos!$D$8</f>
        <v>14831.893569869</v>
      </c>
      <c r="AP534" s="25" t="n">
        <f aca="false">AJ534-AO534</f>
        <v>25016.5828444014</v>
      </c>
      <c r="AQ534" s="25" t="n">
        <f aca="false">AK534-AO534</f>
        <v>44249.5585591868</v>
      </c>
      <c r="AR534" s="25" t="n">
        <f aca="false">AL534-AO534</f>
        <v>51314.6143004543</v>
      </c>
      <c r="AS534" s="25" t="n">
        <f aca="false">AM534-AO534</f>
        <v>64729.0162782365</v>
      </c>
      <c r="AT534" s="25" t="n">
        <f aca="false">AN534-AO534</f>
        <v>86926.6391725644</v>
      </c>
      <c r="AU534" s="25" t="n">
        <f aca="false">AP534*Datos!$D$6</f>
        <v>12508.2914222007</v>
      </c>
      <c r="AV534" s="25" t="n">
        <f aca="false">AQ534*Datos!$D$6</f>
        <v>22124.7792795934</v>
      </c>
      <c r="AW534" s="25" t="n">
        <f aca="false">AR534*Datos!$D$6</f>
        <v>25657.3071502271</v>
      </c>
      <c r="AX534" s="25" t="n">
        <f aca="false">AS534*Datos!$D$6</f>
        <v>32364.5081391183</v>
      </c>
      <c r="AY534" s="25" t="n">
        <f aca="false">AT534*Datos!$D$6</f>
        <v>43463.3195862822</v>
      </c>
      <c r="AZ534" s="25" t="n">
        <f aca="false">AJ534-AU534-AE534</f>
        <v>22502.4140713045</v>
      </c>
      <c r="BA534" s="25" t="n">
        <f aca="false">AK534-AV534-AF534</f>
        <v>31360.9959875976</v>
      </c>
      <c r="BB534" s="25" t="n">
        <f aca="false">AL534-AW534-AG534</f>
        <v>33938.2084713148</v>
      </c>
      <c r="BC534" s="25" t="n">
        <f aca="false">AM534-AX534-AH534</f>
        <v>39027.3348957692</v>
      </c>
      <c r="BD534" s="25" t="n">
        <f aca="false">AN534-AY534-AI534</f>
        <v>47963.3222560745</v>
      </c>
      <c r="BE534" s="25" t="n">
        <f aca="false">AZ534/Z534</f>
        <v>19395.7121548449</v>
      </c>
      <c r="BF534" s="25" t="n">
        <f aca="false">BA534/AA534</f>
        <v>23370.0228990002</v>
      </c>
      <c r="BG534" s="25" t="n">
        <f aca="false">BB534/AB534</f>
        <v>21602.4866546873</v>
      </c>
      <c r="BH534" s="25" t="n">
        <f aca="false">BC534/AC534</f>
        <v>19921.3316225216</v>
      </c>
      <c r="BI534" s="25" t="n">
        <f aca="false">BD534/AD534</f>
        <v>19357.5934268534</v>
      </c>
      <c r="BJ534" s="25" t="n">
        <f aca="false">E534*AD534</f>
        <v>74835.7883777975</v>
      </c>
      <c r="BK534" s="25" t="n">
        <f aca="false">0.2*C534*AD534</f>
        <v>36749.7588813169</v>
      </c>
      <c r="BL534" s="25" t="n">
        <f aca="false">BJ534+BK534</f>
        <v>111585.547259114</v>
      </c>
      <c r="BM534" s="25" t="n">
        <f aca="false">BK534*Datos!$D$6</f>
        <v>18374.8794406585</v>
      </c>
      <c r="BN534" s="25" t="n">
        <f aca="false">BL534-BM534</f>
        <v>93210.6678184559</v>
      </c>
      <c r="BO534" s="25" t="n">
        <f aca="false">BN534/AD534</f>
        <v>37619.0415051293</v>
      </c>
      <c r="BP534" s="25" t="n">
        <f aca="false">-(C534+E534)</f>
        <v>-104362.56256954</v>
      </c>
      <c r="BQ534" s="25" t="n">
        <f aca="false">BE534</f>
        <v>19395.7121548449</v>
      </c>
      <c r="BR534" s="25" t="n">
        <f aca="false">BF534</f>
        <v>23370.0228990002</v>
      </c>
      <c r="BS534" s="25" t="n">
        <f aca="false">BG534</f>
        <v>21602.4866546873</v>
      </c>
      <c r="BT534" s="25" t="n">
        <f aca="false">BH534</f>
        <v>19921.3316225216</v>
      </c>
      <c r="BU534" s="25" t="n">
        <f aca="false">BI534+BO534</f>
        <v>56976.6349319827</v>
      </c>
      <c r="BV534" s="27" t="n">
        <f aca="false">IFERROR(IRR(BP534:BU534,0.1),NA())*100</f>
        <v>9.29148939781119</v>
      </c>
    </row>
    <row r="535" customFormat="false" ht="15" hidden="false" customHeight="true" outlineLevel="0" collapsed="false">
      <c r="A535" s="23" t="n">
        <v>534</v>
      </c>
      <c r="B535" s="24" t="n">
        <f aca="true">RAND()</f>
        <v>0.302568358835468</v>
      </c>
      <c r="C535" s="25" t="n">
        <f aca="false">IF(B535&lt;=(Datos!$D$14-Datos!$C$14)/(Datos!$E$14-Datos!$C$14),Datos!$C$14+SQRT((Datos!$E$14-Datos!$C$14)*(Datos!$D$14-Datos!$C$14)*B535),Datos!$E$14-SQRT((Datos!$E$14-Datos!$C$14)*(Datos!$E$14-Datos!$D$14)*(1-B535)))</f>
        <v>71070.4654479641</v>
      </c>
      <c r="D535" s="24" t="n">
        <f aca="true">RAND()</f>
        <v>0.427524297496829</v>
      </c>
      <c r="E535" s="25" t="n">
        <f aca="false">IF(D535&lt;=(Datos!$D$15-Datos!$C$15)/(Datos!$E$15-Datos!$C$15),Datos!$C$15+SQRT((Datos!$E$15-Datos!$C$15)*(Datos!$D$15-Datos!$C$15)*D535),Datos!$E$15-SQRT((Datos!$E$15-Datos!$C$15)*(Datos!$E$15-Datos!$D$15)*(1-D535)))</f>
        <v>30733.3201536108</v>
      </c>
      <c r="F535" s="24" t="n">
        <f aca="true">RAND()</f>
        <v>0.417713974685994</v>
      </c>
      <c r="G535" s="25" t="n">
        <f aca="false">IF(F535&lt;=(Datos!$D$19-Datos!$C$19)/(Datos!$E$19-Datos!$C$19),Datos!$C$19+SQRT((Datos!$E$19-Datos!$C$19)*(Datos!$D$19-Datos!$C$19)*F535),Datos!$E$19-SQRT((Datos!$E$19-Datos!$C$19)*(Datos!$E$19-Datos!$D$19)*(1-F535)))</f>
        <v>37915.6235511107</v>
      </c>
      <c r="H535" s="24" t="n">
        <f aca="true">RAND()</f>
        <v>0.397090377893825</v>
      </c>
      <c r="I535" s="25" t="n">
        <f aca="false">IF(H535&lt;=(Datos!$D$19-Datos!$C$19)/(Datos!$E$19-Datos!$C$19),Datos!$C$19+SQRT((Datos!$E$19-Datos!$C$19)*(Datos!$D$19-Datos!$C$19)*H535),Datos!$E$19-SQRT((Datos!$E$19-Datos!$C$19)*(Datos!$E$19-Datos!$D$19)*(1-H535)))</f>
        <v>37717.7429786223</v>
      </c>
      <c r="J535" s="24" t="n">
        <f aca="true">RAND()</f>
        <v>0.526416528107729</v>
      </c>
      <c r="K535" s="25" t="n">
        <f aca="false">IF(J535&lt;=(Datos!$D$19-Datos!$C$19)/(Datos!$E$19-Datos!$C$19),Datos!$C$19+SQRT((Datos!$E$19-Datos!$C$19)*(Datos!$D$19-Datos!$C$19)*J535),Datos!$E$19-SQRT((Datos!$E$19-Datos!$C$19)*(Datos!$E$19-Datos!$D$19)*(1-J535)))</f>
        <v>38886.0834576409</v>
      </c>
      <c r="L535" s="24" t="n">
        <f aca="true">RAND()</f>
        <v>0.0576335604368771</v>
      </c>
      <c r="M535" s="25" t="n">
        <f aca="false">IF(L535&lt;=(Datos!$D$19-Datos!$C$19)/(Datos!$E$19-Datos!$C$19),Datos!$C$19+SQRT((Datos!$E$19-Datos!$C$19)*(Datos!$D$19-Datos!$C$19)*L535),Datos!$E$19-SQRT((Datos!$E$19-Datos!$C$19)*(Datos!$E$19-Datos!$D$19)*(1-L535)))</f>
        <v>32940.2438785807</v>
      </c>
      <c r="N535" s="24" t="n">
        <f aca="true">RAND()</f>
        <v>0.962009504994927</v>
      </c>
      <c r="O535" s="25" t="n">
        <f aca="false">IF(N535&lt;=(Datos!$D$19-Datos!$C$19)/(Datos!$E$19-Datos!$C$19),Datos!$C$19+SQRT((Datos!$E$19-Datos!$C$19)*(Datos!$D$19-Datos!$C$19)*N535),Datos!$E$19-SQRT((Datos!$E$19-Datos!$C$19)*(Datos!$E$19-Datos!$D$19)*(1-N535)))</f>
        <v>43312.0168468316</v>
      </c>
      <c r="P535" s="24" t="n">
        <f aca="true">RAND()</f>
        <v>0.524016375271292</v>
      </c>
      <c r="Q535" s="26" t="n">
        <f aca="false">IF(P535&lt;=(Datos!$D$23-Datos!$C$23)/(Datos!$E$23-Datos!$C$23),Datos!$C$23+SQRT((Datos!$E$23-Datos!$C$23)*(Datos!$D$23-Datos!$C$23)*P535),Datos!$E$23-SQRT((Datos!$E$23-Datos!$C$23)*(Datos!$E$23-Datos!$D$23)*(1-P535)))</f>
        <v>0.150729357292474</v>
      </c>
      <c r="R535" s="24" t="n">
        <f aca="true">RAND()</f>
        <v>0.799036948427175</v>
      </c>
      <c r="S535" s="26" t="n">
        <f aca="false">IF(R535&lt;=(Datos!$D$24-Datos!$C$24)/(Datos!$E$24-Datos!$C$24),Datos!$C$24+SQRT((Datos!$E$24-Datos!$C$24)*(Datos!$D$24-Datos!$C$24)*R535),Datos!$E$24-SQRT((Datos!$E$24-Datos!$C$24)*(Datos!$E$24-Datos!$D$24)*(1-R535)))</f>
        <v>0.160980707351978</v>
      </c>
      <c r="T535" s="24" t="n">
        <f aca="true">RAND()</f>
        <v>0.373117111480599</v>
      </c>
      <c r="U535" s="26" t="n">
        <f aca="false">IF(T535&lt;=(Datos!$D$25-Datos!$C$25)/(Datos!$E$25-Datos!$C$25),Datos!$C$25+SQRT((Datos!$E$25-Datos!$C$25)*(Datos!$D$25-Datos!$C$25)*T535),Datos!$E$25-SQRT((Datos!$E$25-Datos!$C$25)*(Datos!$E$25-Datos!$D$25)*(1-T535)))</f>
        <v>0.177991890506167</v>
      </c>
      <c r="V535" s="24" t="n">
        <f aca="true">RAND()</f>
        <v>0.550629941181816</v>
      </c>
      <c r="W535" s="26" t="n">
        <f aca="false">IF(V535&lt;=(Datos!$D$26-Datos!$C$26)/(Datos!$E$26-Datos!$C$26),Datos!$C$26+SQRT((Datos!$E$26-Datos!$C$26)*(Datos!$D$26-Datos!$C$26)*V535),Datos!$E$26-SQRT((Datos!$E$26-Datos!$C$26)*(Datos!$E$26-Datos!$D$26)*(1-V535)))</f>
        <v>0.21034151785729</v>
      </c>
      <c r="X535" s="24" t="n">
        <f aca="true">RAND()</f>
        <v>0.808682399497563</v>
      </c>
      <c r="Y535" s="26" t="n">
        <f aca="false">IF(X535&lt;=(Datos!$D$27-Datos!$C$27)/(Datos!$E$27-Datos!$C$27),Datos!$C$27+SQRT((Datos!$E$27-Datos!$C$27)*(Datos!$D$27-Datos!$C$27)*X535),Datos!$E$27-SQRT((Datos!$E$27-Datos!$C$27)*(Datos!$E$27-Datos!$D$27)*(1-X535)))</f>
        <v>0.24785789299512</v>
      </c>
      <c r="Z535" s="24" t="n">
        <f aca="false">(1+Q535)</f>
        <v>1.15072935729247</v>
      </c>
      <c r="AA535" s="24" t="n">
        <f aca="false">Z535*(1+S535)</f>
        <v>1.3359745832001</v>
      </c>
      <c r="AB535" s="24" t="n">
        <f aca="false">AA535*(1+U535)</f>
        <v>1.57376722493208</v>
      </c>
      <c r="AC535" s="24" t="n">
        <f aca="false">AB535*(1+W535)</f>
        <v>1.90479581177835</v>
      </c>
      <c r="AD535" s="24" t="n">
        <f aca="false">AC535*(1+Y535)</f>
        <v>2.37691448827166</v>
      </c>
      <c r="AE535" s="23" t="n">
        <f aca="false">E535*Q535</f>
        <v>4632.41359421758</v>
      </c>
      <c r="AF535" s="23" t="n">
        <f aca="false">AE535*(1+S535)</f>
        <v>5378.14281136165</v>
      </c>
      <c r="AG535" s="23" t="n">
        <f aca="false">AF535*(1+U535)</f>
        <v>6335.40861776806</v>
      </c>
      <c r="AH535" s="23" t="n">
        <f aca="false">AG535*(1+W535)</f>
        <v>7668.00808267555</v>
      </c>
      <c r="AI535" s="23" t="n">
        <f aca="false">AH535*(1+Y535)</f>
        <v>9568.58440951706</v>
      </c>
      <c r="AJ535" s="25" t="n">
        <f aca="false">G535*Z535</f>
        <v>43630.621120313</v>
      </c>
      <c r="AK535" s="25" t="n">
        <f aca="false">I535*AA535</f>
        <v>50389.9459551135</v>
      </c>
      <c r="AL535" s="25" t="n">
        <f aca="false">K535*AB535</f>
        <v>61197.6436516087</v>
      </c>
      <c r="AM535" s="25" t="n">
        <f aca="false">M535*AC535</f>
        <v>62744.438578878</v>
      </c>
      <c r="AN535" s="25" t="n">
        <f aca="false">O535*AD535</f>
        <v>102948.9603595</v>
      </c>
      <c r="AO535" s="25" t="n">
        <f aca="false">C535/Datos!$D$8</f>
        <v>14214.0930895928</v>
      </c>
      <c r="AP535" s="25" t="n">
        <f aca="false">AJ535-AO535</f>
        <v>29416.5280307202</v>
      </c>
      <c r="AQ535" s="25" t="n">
        <f aca="false">AK535-AO535</f>
        <v>36175.8528655207</v>
      </c>
      <c r="AR535" s="25" t="n">
        <f aca="false">AL535-AO535</f>
        <v>46983.5505620159</v>
      </c>
      <c r="AS535" s="25" t="n">
        <f aca="false">AM535-AO535</f>
        <v>48530.3454892851</v>
      </c>
      <c r="AT535" s="25" t="n">
        <f aca="false">AN535-AO535</f>
        <v>88734.8672699072</v>
      </c>
      <c r="AU535" s="25" t="n">
        <f aca="false">AP535*Datos!$D$6</f>
        <v>14708.2640153601</v>
      </c>
      <c r="AV535" s="25" t="n">
        <f aca="false">AQ535*Datos!$D$6</f>
        <v>18087.9264327604</v>
      </c>
      <c r="AW535" s="25" t="n">
        <f aca="false">AR535*Datos!$D$6</f>
        <v>23491.775281008</v>
      </c>
      <c r="AX535" s="25" t="n">
        <f aca="false">AS535*Datos!$D$6</f>
        <v>24265.1727446426</v>
      </c>
      <c r="AY535" s="25" t="n">
        <f aca="false">AT535*Datos!$D$6</f>
        <v>44367.4336349536</v>
      </c>
      <c r="AZ535" s="25" t="n">
        <f aca="false">AJ535-AU535-AE535</f>
        <v>24289.9435107354</v>
      </c>
      <c r="BA535" s="25" t="n">
        <f aca="false">AK535-AV535-AF535</f>
        <v>26923.8767109915</v>
      </c>
      <c r="BB535" s="25" t="n">
        <f aca="false">AL535-AW535-AG535</f>
        <v>31370.4597528327</v>
      </c>
      <c r="BC535" s="25" t="n">
        <f aca="false">AM535-AX535-AH535</f>
        <v>30811.2577515598</v>
      </c>
      <c r="BD535" s="25" t="n">
        <f aca="false">AN535-AY535-AI535</f>
        <v>49012.9423150294</v>
      </c>
      <c r="BE535" s="25" t="n">
        <f aca="false">AZ535/Z535</f>
        <v>21108.3026228571</v>
      </c>
      <c r="BF535" s="25" t="n">
        <f aca="false">BA535/AA535</f>
        <v>20152.9857300877</v>
      </c>
      <c r="BG535" s="25" t="n">
        <f aca="false">BB535/AB535</f>
        <v>19933.3543460893</v>
      </c>
      <c r="BH535" s="25" t="n">
        <f aca="false">BC535/AC535</f>
        <v>16175.6223743447</v>
      </c>
      <c r="BI535" s="25" t="n">
        <f aca="false">BD535/AD535</f>
        <v>20620.4062270109</v>
      </c>
      <c r="BJ535" s="25" t="n">
        <f aca="false">E535*AD535</f>
        <v>73050.4739458088</v>
      </c>
      <c r="BK535" s="25" t="n">
        <f aca="false">0.2*C535*AD535</f>
        <v>33785.6838022952</v>
      </c>
      <c r="BL535" s="25" t="n">
        <f aca="false">BJ535+BK535</f>
        <v>106836.157748104</v>
      </c>
      <c r="BM535" s="25" t="n">
        <f aca="false">BK535*Datos!$D$6</f>
        <v>16892.8419011476</v>
      </c>
      <c r="BN535" s="25" t="n">
        <f aca="false">BL535-BM535</f>
        <v>89943.3158469565</v>
      </c>
      <c r="BO535" s="25" t="n">
        <f aca="false">BN535/AD535</f>
        <v>37840.3666984072</v>
      </c>
      <c r="BP535" s="25" t="n">
        <f aca="false">-(C535+E535)</f>
        <v>-101803.785601575</v>
      </c>
      <c r="BQ535" s="25" t="n">
        <f aca="false">BE535</f>
        <v>21108.3026228571</v>
      </c>
      <c r="BR535" s="25" t="n">
        <f aca="false">BF535</f>
        <v>20152.9857300877</v>
      </c>
      <c r="BS535" s="25" t="n">
        <f aca="false">BG535</f>
        <v>19933.3543460893</v>
      </c>
      <c r="BT535" s="25" t="n">
        <f aca="false">BH535</f>
        <v>16175.6223743447</v>
      </c>
      <c r="BU535" s="25" t="n">
        <f aca="false">BI535+BO535</f>
        <v>58460.7729254182</v>
      </c>
      <c r="BV535" s="27" t="n">
        <f aca="false">IFERROR(IRR(BP535:BU535,0.1),NA())*100</f>
        <v>8.79644732584581</v>
      </c>
    </row>
    <row r="536" customFormat="false" ht="15" hidden="false" customHeight="true" outlineLevel="0" collapsed="false">
      <c r="A536" s="23" t="n">
        <v>535</v>
      </c>
      <c r="B536" s="24" t="n">
        <f aca="true">RAND()</f>
        <v>0.100711816817138</v>
      </c>
      <c r="C536" s="25" t="n">
        <f aca="false">IF(B536&lt;=(Datos!$D$14-Datos!$C$14)/(Datos!$E$14-Datos!$C$14),Datos!$C$14+SQRT((Datos!$E$14-Datos!$C$14)*(Datos!$D$14-Datos!$C$14)*B536),Datos!$E$14-SQRT((Datos!$E$14-Datos!$C$14)*(Datos!$E$14-Datos!$D$14)*(1-B536)))</f>
        <v>66347.0250296383</v>
      </c>
      <c r="D536" s="24" t="n">
        <f aca="true">RAND()</f>
        <v>0.566715700597478</v>
      </c>
      <c r="E536" s="25" t="n">
        <f aca="false">IF(D536&lt;=(Datos!$D$15-Datos!$C$15)/(Datos!$E$15-Datos!$C$15),Datos!$C$15+SQRT((Datos!$E$15-Datos!$C$15)*(Datos!$D$15-Datos!$C$15)*D536),Datos!$E$15-SQRT((Datos!$E$15-Datos!$C$15)*(Datos!$E$15-Datos!$D$15)*(1-D536)))</f>
        <v>31938.1984079005</v>
      </c>
      <c r="F536" s="24" t="n">
        <f aca="true">RAND()</f>
        <v>0.214125681421417</v>
      </c>
      <c r="G536" s="25" t="n">
        <f aca="false">IF(F536&lt;=(Datos!$D$19-Datos!$C$19)/(Datos!$E$19-Datos!$C$19),Datos!$C$19+SQRT((Datos!$E$19-Datos!$C$19)*(Datos!$D$19-Datos!$C$19)*F536),Datos!$E$19-SQRT((Datos!$E$19-Datos!$C$19)*(Datos!$E$19-Datos!$D$19)*(1-F536)))</f>
        <v>35667.3496639269</v>
      </c>
      <c r="H536" s="24" t="n">
        <f aca="true">RAND()</f>
        <v>0.819912215986973</v>
      </c>
      <c r="I536" s="25" t="n">
        <f aca="false">IF(H536&lt;=(Datos!$D$19-Datos!$C$19)/(Datos!$E$19-Datos!$C$19),Datos!$C$19+SQRT((Datos!$E$19-Datos!$C$19)*(Datos!$D$19-Datos!$C$19)*H536),Datos!$E$19-SQRT((Datos!$E$19-Datos!$C$19)*(Datos!$E$19-Datos!$D$19)*(1-H536)))</f>
        <v>41324.8695532026</v>
      </c>
      <c r="J536" s="24" t="n">
        <f aca="true">RAND()</f>
        <v>0.18836275778802</v>
      </c>
      <c r="K536" s="25" t="n">
        <f aca="false">IF(J536&lt;=(Datos!$D$19-Datos!$C$19)/(Datos!$E$19-Datos!$C$19),Datos!$C$19+SQRT((Datos!$E$19-Datos!$C$19)*(Datos!$D$19-Datos!$C$19)*J536),Datos!$E$19-SQRT((Datos!$E$19-Datos!$C$19)*(Datos!$E$19-Datos!$D$19)*(1-J536)))</f>
        <v>35315.4880931296</v>
      </c>
      <c r="L536" s="24" t="n">
        <f aca="true">RAND()</f>
        <v>0.496601411649617</v>
      </c>
      <c r="M536" s="25" t="n">
        <f aca="false">IF(L536&lt;=(Datos!$D$19-Datos!$C$19)/(Datos!$E$19-Datos!$C$19),Datos!$C$19+SQRT((Datos!$E$19-Datos!$C$19)*(Datos!$D$19-Datos!$C$19)*L536),Datos!$E$19-SQRT((Datos!$E$19-Datos!$C$19)*(Datos!$E$19-Datos!$D$19)*(1-L536)))</f>
        <v>38630.7712139439</v>
      </c>
      <c r="N536" s="24" t="n">
        <f aca="true">RAND()</f>
        <v>0.954500364155607</v>
      </c>
      <c r="O536" s="25" t="n">
        <f aca="false">IF(N536&lt;=(Datos!$D$19-Datos!$C$19)/(Datos!$E$19-Datos!$C$19),Datos!$C$19+SQRT((Datos!$E$19-Datos!$C$19)*(Datos!$D$19-Datos!$C$19)*N536),Datos!$E$19-SQRT((Datos!$E$19-Datos!$C$19)*(Datos!$E$19-Datos!$D$19)*(1-N536)))</f>
        <v>43152.7120721638</v>
      </c>
      <c r="P536" s="24" t="n">
        <f aca="true">RAND()</f>
        <v>0.150610852915411</v>
      </c>
      <c r="Q536" s="26" t="n">
        <f aca="false">IF(P536&lt;=(Datos!$D$23-Datos!$C$23)/(Datos!$E$23-Datos!$C$23),Datos!$C$23+SQRT((Datos!$E$23-Datos!$C$23)*(Datos!$D$23-Datos!$C$23)*P536),Datos!$E$23-SQRT((Datos!$E$23-Datos!$C$23)*(Datos!$E$23-Datos!$D$23)*(1-P536)))</f>
        <v>0.136465100523463</v>
      </c>
      <c r="R536" s="24" t="n">
        <f aca="true">RAND()</f>
        <v>0.139907631289869</v>
      </c>
      <c r="S536" s="26" t="n">
        <f aca="false">IF(R536&lt;=(Datos!$D$24-Datos!$C$24)/(Datos!$E$24-Datos!$C$24),Datos!$C$24+SQRT((Datos!$E$24-Datos!$C$24)*(Datos!$D$24-Datos!$C$24)*R536),Datos!$E$24-SQRT((Datos!$E$24-Datos!$C$24)*(Datos!$E$24-Datos!$D$24)*(1-R536)))</f>
        <v>0.135869270188694</v>
      </c>
      <c r="T536" s="24" t="n">
        <f aca="true">RAND()</f>
        <v>0.796080640179973</v>
      </c>
      <c r="U536" s="26" t="n">
        <f aca="false">IF(T536&lt;=(Datos!$D$25-Datos!$C$25)/(Datos!$E$25-Datos!$C$25),Datos!$C$25+SQRT((Datos!$E$25-Datos!$C$25)*(Datos!$D$25-Datos!$C$25)*T536),Datos!$E$25-SQRT((Datos!$E$25-Datos!$C$25)*(Datos!$E$25-Datos!$D$25)*(1-T536)))</f>
        <v>0.196104933406745</v>
      </c>
      <c r="V536" s="24" t="n">
        <f aca="true">RAND()</f>
        <v>0.86104484425967</v>
      </c>
      <c r="W536" s="26" t="n">
        <f aca="false">IF(V536&lt;=(Datos!$D$26-Datos!$C$26)/(Datos!$E$26-Datos!$C$26),Datos!$C$26+SQRT((Datos!$E$26-Datos!$C$26)*(Datos!$D$26-Datos!$C$26)*V536),Datos!$E$26-SQRT((Datos!$E$26-Datos!$C$26)*(Datos!$E$26-Datos!$D$26)*(1-V536)))</f>
        <v>0.22794681326676</v>
      </c>
      <c r="X536" s="24" t="n">
        <f aca="true">RAND()</f>
        <v>0.342778020769645</v>
      </c>
      <c r="Y536" s="26" t="n">
        <f aca="false">IF(X536&lt;=(Datos!$D$27-Datos!$C$27)/(Datos!$E$27-Datos!$C$27),Datos!$C$27+SQRT((Datos!$E$27-Datos!$C$27)*(Datos!$D$27-Datos!$C$27)*X536),Datos!$E$27-SQRT((Datos!$E$27-Datos!$C$27)*(Datos!$E$27-Datos!$D$27)*(1-X536)))</f>
        <v>0.220426526978496</v>
      </c>
      <c r="Z536" s="24" t="n">
        <f aca="false">(1+Q536)</f>
        <v>1.13646510052346</v>
      </c>
      <c r="AA536" s="24" t="n">
        <f aca="false">Z536*(1+S536)</f>
        <v>1.29087578432651</v>
      </c>
      <c r="AB536" s="24" t="n">
        <f aca="false">AA536*(1+U536)</f>
        <v>1.54402289404824</v>
      </c>
      <c r="AC536" s="24" t="n">
        <f aca="false">AB536*(1+W536)</f>
        <v>1.89597799235745</v>
      </c>
      <c r="AD536" s="24" t="n">
        <f aca="false">AC536*(1+Y536)</f>
        <v>2.31390183644046</v>
      </c>
      <c r="AE536" s="23" t="n">
        <f aca="false">E536*Q536</f>
        <v>4358.44945627244</v>
      </c>
      <c r="AF536" s="23" t="n">
        <f aca="false">AE536*(1+S536)</f>
        <v>4950.62880305049</v>
      </c>
      <c r="AG536" s="23" t="n">
        <f aca="false">AF536*(1+U536)</f>
        <v>5921.47153479422</v>
      </c>
      <c r="AH536" s="23" t="n">
        <f aca="false">AG536*(1+W536)</f>
        <v>7271.25210100039</v>
      </c>
      <c r="AI536" s="23" t="n">
        <f aca="false">AH536*(1+Y536)</f>
        <v>8874.028948409</v>
      </c>
      <c r="AJ536" s="25" t="n">
        <f aca="false">G536*Z536</f>
        <v>40534.6981212202</v>
      </c>
      <c r="AK536" s="25" t="n">
        <f aca="false">I536*AA536</f>
        <v>53345.273396681</v>
      </c>
      <c r="AL536" s="25" t="n">
        <f aca="false">K536*AB536</f>
        <v>54527.92213028</v>
      </c>
      <c r="AM536" s="25" t="n">
        <f aca="false">M536*AC536</f>
        <v>73243.0920494334</v>
      </c>
      <c r="AN536" s="25" t="n">
        <f aca="false">O536*AD536</f>
        <v>99851.1397111663</v>
      </c>
      <c r="AO536" s="25" t="n">
        <f aca="false">C536/Datos!$D$8</f>
        <v>13269.4050059277</v>
      </c>
      <c r="AP536" s="25" t="n">
        <f aca="false">AJ536-AO536</f>
        <v>27265.2931152925</v>
      </c>
      <c r="AQ536" s="25" t="n">
        <f aca="false">AK536-AO536</f>
        <v>40075.8683907533</v>
      </c>
      <c r="AR536" s="25" t="n">
        <f aca="false">AL536-AO536</f>
        <v>41258.5171243524</v>
      </c>
      <c r="AS536" s="25" t="n">
        <f aca="false">AM536-AO536</f>
        <v>59973.6870435057</v>
      </c>
      <c r="AT536" s="25" t="n">
        <f aca="false">AN536-AO536</f>
        <v>86581.7347052387</v>
      </c>
      <c r="AU536" s="25" t="n">
        <f aca="false">AP536*Datos!$D$6</f>
        <v>13632.6465576463</v>
      </c>
      <c r="AV536" s="25" t="n">
        <f aca="false">AQ536*Datos!$D$6</f>
        <v>20037.9341953767</v>
      </c>
      <c r="AW536" s="25" t="n">
        <f aca="false">AR536*Datos!$D$6</f>
        <v>20629.2585621762</v>
      </c>
      <c r="AX536" s="25" t="n">
        <f aca="false">AS536*Datos!$D$6</f>
        <v>29986.8435217528</v>
      </c>
      <c r="AY536" s="25" t="n">
        <f aca="false">AT536*Datos!$D$6</f>
        <v>43290.8673526193</v>
      </c>
      <c r="AZ536" s="25" t="n">
        <f aca="false">AJ536-AU536-AE536</f>
        <v>22543.6021073015</v>
      </c>
      <c r="BA536" s="25" t="n">
        <f aca="false">AK536-AV536-AF536</f>
        <v>28356.7103982538</v>
      </c>
      <c r="BB536" s="25" t="n">
        <f aca="false">AL536-AW536-AG536</f>
        <v>27977.1920333096</v>
      </c>
      <c r="BC536" s="25" t="n">
        <f aca="false">AM536-AX536-AH536</f>
        <v>35984.9964266801</v>
      </c>
      <c r="BD536" s="25" t="n">
        <f aca="false">AN536-AY536-AI536</f>
        <v>47686.243410138</v>
      </c>
      <c r="BE536" s="25" t="n">
        <f aca="false">AZ536/Z536</f>
        <v>19836.5986750651</v>
      </c>
      <c r="BF536" s="25" t="n">
        <f aca="false">BA536/AA536</f>
        <v>21967.0325701001</v>
      </c>
      <c r="BG536" s="25" t="n">
        <f aca="false">BB536/AB536</f>
        <v>18119.6743527273</v>
      </c>
      <c r="BH536" s="25" t="n">
        <f aca="false">BC536/AC536</f>
        <v>18979.6487995815</v>
      </c>
      <c r="BI536" s="25" t="n">
        <f aca="false">BD536/AD536</f>
        <v>20608.5853164346</v>
      </c>
      <c r="BJ536" s="25" t="n">
        <f aca="false">E536*AD536</f>
        <v>73901.8559486409</v>
      </c>
      <c r="BK536" s="25" t="n">
        <f aca="false">0.2*C536*AD536</f>
        <v>30704.1006116883</v>
      </c>
      <c r="BL536" s="25" t="n">
        <f aca="false">BJ536+BK536</f>
        <v>104605.956560329</v>
      </c>
      <c r="BM536" s="25" t="n">
        <f aca="false">BK536*Datos!$D$6</f>
        <v>15352.0503058442</v>
      </c>
      <c r="BN536" s="25" t="n">
        <f aca="false">BL536-BM536</f>
        <v>89253.906254485</v>
      </c>
      <c r="BO536" s="25" t="n">
        <f aca="false">BN536/AD536</f>
        <v>38572.9009108643</v>
      </c>
      <c r="BP536" s="25" t="n">
        <f aca="false">-(C536+E536)</f>
        <v>-98285.2234375388</v>
      </c>
      <c r="BQ536" s="25" t="n">
        <f aca="false">BE536</f>
        <v>19836.5986750651</v>
      </c>
      <c r="BR536" s="25" t="n">
        <f aca="false">BF536</f>
        <v>21967.0325701001</v>
      </c>
      <c r="BS536" s="25" t="n">
        <f aca="false">BG536</f>
        <v>18119.6743527273</v>
      </c>
      <c r="BT536" s="25" t="n">
        <f aca="false">BH536</f>
        <v>18979.6487995815</v>
      </c>
      <c r="BU536" s="25" t="n">
        <f aca="false">BI536+BO536</f>
        <v>59181.4862272989</v>
      </c>
      <c r="BV536" s="27" t="n">
        <f aca="false">IFERROR(IRR(BP536:BU536,0.1),NA())*100</f>
        <v>10.4117739509691</v>
      </c>
    </row>
    <row r="537" customFormat="false" ht="15" hidden="false" customHeight="true" outlineLevel="0" collapsed="false">
      <c r="A537" s="23" t="n">
        <v>536</v>
      </c>
      <c r="B537" s="24" t="n">
        <f aca="true">RAND()</f>
        <v>0.133079547149696</v>
      </c>
      <c r="C537" s="25" t="n">
        <f aca="false">IF(B537&lt;=(Datos!$D$14-Datos!$C$14)/(Datos!$E$14-Datos!$C$14),Datos!$C$14+SQRT((Datos!$E$14-Datos!$C$14)*(Datos!$D$14-Datos!$C$14)*B537),Datos!$E$14-SQRT((Datos!$E$14-Datos!$C$14)*(Datos!$E$14-Datos!$D$14)*(1-B537)))</f>
        <v>67296.0139021166</v>
      </c>
      <c r="D537" s="24" t="n">
        <f aca="true">RAND()</f>
        <v>0.0107964183356123</v>
      </c>
      <c r="E537" s="25" t="n">
        <f aca="false">IF(D537&lt;=(Datos!$D$15-Datos!$C$15)/(Datos!$E$15-Datos!$C$15),Datos!$C$15+SQRT((Datos!$E$15-Datos!$C$15)*(Datos!$D$15-Datos!$C$15)*D537),Datos!$E$15-SQRT((Datos!$E$15-Datos!$C$15)*(Datos!$E$15-Datos!$D$15)*(1-D537)))</f>
        <v>25899.8507516088</v>
      </c>
      <c r="F537" s="24" t="n">
        <f aca="true">RAND()</f>
        <v>0.0732498554434046</v>
      </c>
      <c r="G537" s="25" t="n">
        <f aca="false">IF(F537&lt;=(Datos!$D$19-Datos!$C$19)/(Datos!$E$19-Datos!$C$19),Datos!$C$19+SQRT((Datos!$E$19-Datos!$C$19)*(Datos!$D$19-Datos!$C$19)*F537),Datos!$E$19-SQRT((Datos!$E$19-Datos!$C$19)*(Datos!$E$19-Datos!$D$19)*(1-F537)))</f>
        <v>33314.7365380239</v>
      </c>
      <c r="H537" s="24" t="n">
        <f aca="true">RAND()</f>
        <v>0.721669258582481</v>
      </c>
      <c r="I537" s="25" t="n">
        <f aca="false">IF(H537&lt;=(Datos!$D$19-Datos!$C$19)/(Datos!$E$19-Datos!$C$19),Datos!$C$19+SQRT((Datos!$E$19-Datos!$C$19)*(Datos!$D$19-Datos!$C$19)*H537),Datos!$E$19-SQRT((Datos!$E$19-Datos!$C$19)*(Datos!$E$19-Datos!$D$19)*(1-H537)))</f>
        <v>40431.1045529238</v>
      </c>
      <c r="J537" s="24" t="n">
        <f aca="true">RAND()</f>
        <v>0.0159539971333465</v>
      </c>
      <c r="K537" s="25" t="n">
        <f aca="false">IF(J537&lt;=(Datos!$D$19-Datos!$C$19)/(Datos!$E$19-Datos!$C$19),Datos!$C$19+SQRT((Datos!$E$19-Datos!$C$19)*(Datos!$D$19-Datos!$C$19)*J537),Datos!$E$19-SQRT((Datos!$E$19-Datos!$C$19)*(Datos!$E$19-Datos!$D$19)*(1-J537)))</f>
        <v>31546.9646311413</v>
      </c>
      <c r="L537" s="24" t="n">
        <f aca="true">RAND()</f>
        <v>0.781376821665049</v>
      </c>
      <c r="M537" s="25" t="n">
        <f aca="false">IF(L537&lt;=(Datos!$D$19-Datos!$C$19)/(Datos!$E$19-Datos!$C$19),Datos!$C$19+SQRT((Datos!$E$19-Datos!$C$19)*(Datos!$D$19-Datos!$C$19)*L537),Datos!$E$19-SQRT((Datos!$E$19-Datos!$C$19)*(Datos!$E$19-Datos!$D$19)*(1-L537)))</f>
        <v>40950.7113741891</v>
      </c>
      <c r="N537" s="24" t="n">
        <f aca="true">RAND()</f>
        <v>0.0323245760872902</v>
      </c>
      <c r="O537" s="25" t="n">
        <f aca="false">IF(N537&lt;=(Datos!$D$19-Datos!$C$19)/(Datos!$E$19-Datos!$C$19),Datos!$C$19+SQRT((Datos!$E$19-Datos!$C$19)*(Datos!$D$19-Datos!$C$19)*N537),Datos!$E$19-SQRT((Datos!$E$19-Datos!$C$19)*(Datos!$E$19-Datos!$D$19)*(1-N537)))</f>
        <v>32201.9732998139</v>
      </c>
      <c r="P537" s="24" t="n">
        <f aca="true">RAND()</f>
        <v>0.166222783911158</v>
      </c>
      <c r="Q537" s="26" t="n">
        <f aca="false">IF(P537&lt;=(Datos!$D$23-Datos!$C$23)/(Datos!$E$23-Datos!$C$23),Datos!$C$23+SQRT((Datos!$E$23-Datos!$C$23)*(Datos!$D$23-Datos!$C$23)*P537),Datos!$E$23-SQRT((Datos!$E$23-Datos!$C$23)*(Datos!$E$23-Datos!$D$23)*(1-P537)))</f>
        <v>0.137297427873533</v>
      </c>
      <c r="R537" s="24" t="n">
        <f aca="true">RAND()</f>
        <v>0.650694631333479</v>
      </c>
      <c r="S537" s="26" t="n">
        <f aca="false">IF(R537&lt;=(Datos!$D$24-Datos!$C$24)/(Datos!$E$24-Datos!$C$24),Datos!$C$24+SQRT((Datos!$E$24-Datos!$C$24)*(Datos!$D$24-Datos!$C$24)*R537),Datos!$E$24-SQRT((Datos!$E$24-Datos!$C$24)*(Datos!$E$24-Datos!$D$24)*(1-R537)))</f>
        <v>0.154925118871673</v>
      </c>
      <c r="T537" s="24" t="n">
        <f aca="true">RAND()</f>
        <v>0.989432228939426</v>
      </c>
      <c r="U537" s="26" t="n">
        <f aca="false">IF(T537&lt;=(Datos!$D$25-Datos!$C$25)/(Datos!$E$25-Datos!$C$25),Datos!$C$25+SQRT((Datos!$E$25-Datos!$C$25)*(Datos!$D$25-Datos!$C$25)*T537),Datos!$E$25-SQRT((Datos!$E$25-Datos!$C$25)*(Datos!$E$25-Datos!$D$25)*(1-T537)))</f>
        <v>0.214560353047338</v>
      </c>
      <c r="V537" s="24" t="n">
        <f aca="true">RAND()</f>
        <v>0.0994689372693382</v>
      </c>
      <c r="W537" s="26" t="n">
        <f aca="false">IF(V537&lt;=(Datos!$D$26-Datos!$C$26)/(Datos!$E$26-Datos!$C$26),Datos!$C$26+SQRT((Datos!$E$26-Datos!$C$26)*(Datos!$D$26-Datos!$C$26)*V537),Datos!$E$26-SQRT((Datos!$E$26-Datos!$C$26)*(Datos!$E$26-Datos!$D$26)*(1-V537)))</f>
        <v>0.191800699647778</v>
      </c>
      <c r="X537" s="24" t="n">
        <f aca="true">RAND()</f>
        <v>0.661943605150081</v>
      </c>
      <c r="Y537" s="26" t="n">
        <f aca="false">IF(X537&lt;=(Datos!$D$27-Datos!$C$27)/(Datos!$E$27-Datos!$C$27),Datos!$C$27+SQRT((Datos!$E$27-Datos!$C$27)*(Datos!$D$27-Datos!$C$27)*X537),Datos!$E$27-SQRT((Datos!$E$27-Datos!$C$27)*(Datos!$E$27-Datos!$D$27)*(1-X537)))</f>
        <v>0.237274076578855</v>
      </c>
      <c r="Z537" s="24" t="n">
        <f aca="false">(1+Q537)</f>
        <v>1.13729742787353</v>
      </c>
      <c r="AA537" s="24" t="n">
        <f aca="false">Z537*(1+S537)</f>
        <v>1.31349336707929</v>
      </c>
      <c r="AB537" s="24" t="n">
        <f aca="false">AA537*(1+U537)</f>
        <v>1.59531696764516</v>
      </c>
      <c r="AC537" s="24" t="n">
        <f aca="false">AB537*(1+W537)</f>
        <v>1.90129987819947</v>
      </c>
      <c r="AD537" s="24" t="n">
        <f aca="false">AC537*(1+Y537)</f>
        <v>2.35242905109874</v>
      </c>
      <c r="AE537" s="23" t="n">
        <f aca="false">E537*Q537</f>
        <v>3555.98289050428</v>
      </c>
      <c r="AF537" s="23" t="n">
        <f aca="false">AE537*(1+S537)</f>
        <v>4106.8939625213</v>
      </c>
      <c r="AG537" s="23" t="n">
        <f aca="false">AF537*(1+U537)</f>
        <v>4988.07058104785</v>
      </c>
      <c r="AH537" s="23" t="n">
        <f aca="false">AG537*(1+W537)</f>
        <v>5944.78600838532</v>
      </c>
      <c r="AI537" s="23" t="n">
        <f aca="false">AH537*(1+Y537)</f>
        <v>7355.32961898384</v>
      </c>
      <c r="AJ537" s="25" t="n">
        <f aca="false">G537*Z537</f>
        <v>37888.764174979</v>
      </c>
      <c r="AK537" s="25" t="n">
        <f aca="false">I537*AA537</f>
        <v>53105.9876539546</v>
      </c>
      <c r="AL537" s="25" t="n">
        <f aca="false">K537*AB537</f>
        <v>50327.4079537613</v>
      </c>
      <c r="AM537" s="25" t="n">
        <f aca="false">M537*AC537</f>
        <v>77859.5825479274</v>
      </c>
      <c r="AN537" s="25" t="n">
        <f aca="false">O537*AD537</f>
        <v>75752.8574931882</v>
      </c>
      <c r="AO537" s="25" t="n">
        <f aca="false">C537/Datos!$D$8</f>
        <v>13459.2027804233</v>
      </c>
      <c r="AP537" s="25" t="n">
        <f aca="false">AJ537-AO537</f>
        <v>24429.5613945557</v>
      </c>
      <c r="AQ537" s="25" t="n">
        <f aca="false">AK537-AO537</f>
        <v>39646.7848735313</v>
      </c>
      <c r="AR537" s="25" t="n">
        <f aca="false">AL537-AO537</f>
        <v>36868.205173338</v>
      </c>
      <c r="AS537" s="25" t="n">
        <f aca="false">AM537-AO537</f>
        <v>64400.3797675041</v>
      </c>
      <c r="AT537" s="25" t="n">
        <f aca="false">AN537-AO537</f>
        <v>62293.6547127649</v>
      </c>
      <c r="AU537" s="25" t="n">
        <f aca="false">AP537*Datos!$D$6</f>
        <v>12214.7806972778</v>
      </c>
      <c r="AV537" s="25" t="n">
        <f aca="false">AQ537*Datos!$D$6</f>
        <v>19823.3924367656</v>
      </c>
      <c r="AW537" s="25" t="n">
        <f aca="false">AR537*Datos!$D$6</f>
        <v>18434.102586669</v>
      </c>
      <c r="AX537" s="25" t="n">
        <f aca="false">AS537*Datos!$D$6</f>
        <v>32200.189883752</v>
      </c>
      <c r="AY537" s="25" t="n">
        <f aca="false">AT537*Datos!$D$6</f>
        <v>31146.8273563824</v>
      </c>
      <c r="AZ537" s="25" t="n">
        <f aca="false">AJ537-AU537-AE537</f>
        <v>22118.0005871969</v>
      </c>
      <c r="BA537" s="25" t="n">
        <f aca="false">AK537-AV537-AF537</f>
        <v>29175.7012546677</v>
      </c>
      <c r="BB537" s="25" t="n">
        <f aca="false">AL537-AW537-AG537</f>
        <v>26905.2347860445</v>
      </c>
      <c r="BC537" s="25" t="n">
        <f aca="false">AM537-AX537-AH537</f>
        <v>39714.60665579</v>
      </c>
      <c r="BD537" s="25" t="n">
        <f aca="false">AN537-AY537-AI537</f>
        <v>37250.7005178219</v>
      </c>
      <c r="BE537" s="25" t="n">
        <f aca="false">AZ537/Z537</f>
        <v>19447.8595001768</v>
      </c>
      <c r="BF537" s="25" t="n">
        <f aca="false">BA537/AA537</f>
        <v>22212.2943182754</v>
      </c>
      <c r="BG537" s="25" t="n">
        <f aca="false">BB537/AB537</f>
        <v>16865.1342220469</v>
      </c>
      <c r="BH537" s="25" t="n">
        <f aca="false">BC537/AC537</f>
        <v>20888.134013557</v>
      </c>
      <c r="BI537" s="25" t="n">
        <f aca="false">BD537/AD537</f>
        <v>15834.9942585616</v>
      </c>
      <c r="BJ537" s="25" t="n">
        <f aca="false">E537*AD537</f>
        <v>60927.561327206</v>
      </c>
      <c r="BK537" s="25" t="n">
        <f aca="false">0.2*C537*AD537</f>
        <v>31661.8196252967</v>
      </c>
      <c r="BL537" s="25" t="n">
        <f aca="false">BJ537+BK537</f>
        <v>92589.3809525027</v>
      </c>
      <c r="BM537" s="25" t="n">
        <f aca="false">BK537*Datos!$D$6</f>
        <v>15830.9098126484</v>
      </c>
      <c r="BN537" s="25" t="n">
        <f aca="false">BL537-BM537</f>
        <v>76758.4711398544</v>
      </c>
      <c r="BO537" s="25" t="n">
        <f aca="false">BN537/AD537</f>
        <v>32629.4521418205</v>
      </c>
      <c r="BP537" s="25" t="n">
        <f aca="false">-(C537+E537)</f>
        <v>-93195.8646537254</v>
      </c>
      <c r="BQ537" s="25" t="n">
        <f aca="false">BE537</f>
        <v>19447.8595001768</v>
      </c>
      <c r="BR537" s="25" t="n">
        <f aca="false">BF537</f>
        <v>22212.2943182754</v>
      </c>
      <c r="BS537" s="25" t="n">
        <f aca="false">BG537</f>
        <v>16865.1342220469</v>
      </c>
      <c r="BT537" s="25" t="n">
        <f aca="false">BH537</f>
        <v>20888.134013557</v>
      </c>
      <c r="BU537" s="25" t="n">
        <f aca="false">BI537+BO537</f>
        <v>48464.446400382</v>
      </c>
      <c r="BV537" s="27" t="n">
        <f aca="false">IFERROR(IRR(BP537:BU537,0.1),NA())*100</f>
        <v>9.95302798014133</v>
      </c>
    </row>
    <row r="538" customFormat="false" ht="15" hidden="false" customHeight="true" outlineLevel="0" collapsed="false">
      <c r="A538" s="23" t="n">
        <v>537</v>
      </c>
      <c r="B538" s="24" t="n">
        <f aca="true">RAND()</f>
        <v>0.499624695340085</v>
      </c>
      <c r="C538" s="25" t="n">
        <f aca="false">IF(B538&lt;=(Datos!$D$14-Datos!$C$14)/(Datos!$E$14-Datos!$C$14),Datos!$C$14+SQRT((Datos!$E$14-Datos!$C$14)*(Datos!$D$14-Datos!$C$14)*B538),Datos!$E$14-SQRT((Datos!$E$14-Datos!$C$14)*(Datos!$E$14-Datos!$D$14)*(1-B538)))</f>
        <v>75495.9112474694</v>
      </c>
      <c r="D538" s="24" t="n">
        <f aca="true">RAND()</f>
        <v>0.414070991372217</v>
      </c>
      <c r="E538" s="25" t="n">
        <f aca="false">IF(D538&lt;=(Datos!$D$15-Datos!$C$15)/(Datos!$E$15-Datos!$C$15),Datos!$C$15+SQRT((Datos!$E$15-Datos!$C$15)*(Datos!$D$15-Datos!$C$15)*D538),Datos!$E$15-SQRT((Datos!$E$15-Datos!$C$15)*(Datos!$E$15-Datos!$D$15)*(1-D538)))</f>
        <v>30625.0679312238</v>
      </c>
      <c r="F538" s="24" t="n">
        <f aca="true">RAND()</f>
        <v>0.591434548953915</v>
      </c>
      <c r="G538" s="25" t="n">
        <f aca="false">IF(F538&lt;=(Datos!$D$19-Datos!$C$19)/(Datos!$E$19-Datos!$C$19),Datos!$C$19+SQRT((Datos!$E$19-Datos!$C$19)*(Datos!$D$19-Datos!$C$19)*F538),Datos!$E$19-SQRT((Datos!$E$19-Datos!$C$19)*(Datos!$E$19-Datos!$D$19)*(1-F538)))</f>
        <v>39418.8737300745</v>
      </c>
      <c r="H538" s="24" t="n">
        <f aca="true">RAND()</f>
        <v>0.0540781335225973</v>
      </c>
      <c r="I538" s="25" t="n">
        <f aca="false">IF(H538&lt;=(Datos!$D$19-Datos!$C$19)/(Datos!$E$19-Datos!$C$19),Datos!$C$19+SQRT((Datos!$E$19-Datos!$C$19)*(Datos!$D$19-Datos!$C$19)*H538),Datos!$E$19-SQRT((Datos!$E$19-Datos!$C$19)*(Datos!$E$19-Datos!$D$19)*(1-H538)))</f>
        <v>32848.1081489981</v>
      </c>
      <c r="J538" s="24" t="n">
        <f aca="true">RAND()</f>
        <v>0.989985415758544</v>
      </c>
      <c r="K538" s="25" t="n">
        <f aca="false">IF(J538&lt;=(Datos!$D$19-Datos!$C$19)/(Datos!$E$19-Datos!$C$19),Datos!$C$19+SQRT((Datos!$E$19-Datos!$C$19)*(Datos!$D$19-Datos!$C$19)*J538),Datos!$E$19-SQRT((Datos!$E$19-Datos!$C$19)*(Datos!$E$19-Datos!$D$19)*(1-J538)))</f>
        <v>44133.3433101226</v>
      </c>
      <c r="L538" s="24" t="n">
        <f aca="true">RAND()</f>
        <v>0.53470342312994</v>
      </c>
      <c r="M538" s="25" t="n">
        <f aca="false">IF(L538&lt;=(Datos!$D$19-Datos!$C$19)/(Datos!$E$19-Datos!$C$19),Datos!$C$19+SQRT((Datos!$E$19-Datos!$C$19)*(Datos!$D$19-Datos!$C$19)*L538),Datos!$E$19-SQRT((Datos!$E$19-Datos!$C$19)*(Datos!$E$19-Datos!$D$19)*(1-L538)))</f>
        <v>38955.7530933747</v>
      </c>
      <c r="N538" s="24" t="n">
        <f aca="true">RAND()</f>
        <v>0.824482441280007</v>
      </c>
      <c r="O538" s="25" t="n">
        <f aca="false">IF(N538&lt;=(Datos!$D$19-Datos!$C$19)/(Datos!$E$19-Datos!$C$19),Datos!$C$19+SQRT((Datos!$E$19-Datos!$C$19)*(Datos!$D$19-Datos!$C$19)*N538),Datos!$E$19-SQRT((Datos!$E$19-Datos!$C$19)*(Datos!$E$19-Datos!$D$19)*(1-N538)))</f>
        <v>41371.8025268738</v>
      </c>
      <c r="P538" s="24" t="n">
        <f aca="true">RAND()</f>
        <v>0.697392276333964</v>
      </c>
      <c r="Q538" s="26" t="n">
        <f aca="false">IF(P538&lt;=(Datos!$D$23-Datos!$C$23)/(Datos!$E$23-Datos!$C$23),Datos!$C$23+SQRT((Datos!$E$23-Datos!$C$23)*(Datos!$D$23-Datos!$C$23)*P538),Datos!$E$23-SQRT((Datos!$E$23-Datos!$C$23)*(Datos!$E$23-Datos!$D$23)*(1-P538)))</f>
        <v>0.156661321746961</v>
      </c>
      <c r="R538" s="24" t="n">
        <f aca="true">RAND()</f>
        <v>0.207096701013036</v>
      </c>
      <c r="S538" s="26" t="n">
        <f aca="false">IF(R538&lt;=(Datos!$D$24-Datos!$C$24)/(Datos!$E$24-Datos!$C$24),Datos!$C$24+SQRT((Datos!$E$24-Datos!$C$24)*(Datos!$D$24-Datos!$C$24)*R538),Datos!$E$24-SQRT((Datos!$E$24-Datos!$C$24)*(Datos!$E$24-Datos!$D$24)*(1-R538)))</f>
        <v>0.139307357712112</v>
      </c>
      <c r="T538" s="24" t="n">
        <f aca="true">RAND()</f>
        <v>0.80506260996456</v>
      </c>
      <c r="U538" s="26" t="n">
        <f aca="false">IF(T538&lt;=(Datos!$D$25-Datos!$C$25)/(Datos!$E$25-Datos!$C$25),Datos!$C$25+SQRT((Datos!$E$25-Datos!$C$25)*(Datos!$D$25-Datos!$C$25)*T538),Datos!$E$25-SQRT((Datos!$E$25-Datos!$C$25)*(Datos!$E$25-Datos!$D$25)*(1-T538)))</f>
        <v>0.196637108652839</v>
      </c>
      <c r="V538" s="24" t="n">
        <f aca="true">RAND()</f>
        <v>0.53250342638468</v>
      </c>
      <c r="W538" s="26" t="n">
        <f aca="false">IF(V538&lt;=(Datos!$D$26-Datos!$C$26)/(Datos!$E$26-Datos!$C$26),Datos!$C$26+SQRT((Datos!$E$26-Datos!$C$26)*(Datos!$D$26-Datos!$C$26)*V538),Datos!$E$26-SQRT((Datos!$E$26-Datos!$C$26)*(Datos!$E$26-Datos!$D$26)*(1-V538)))</f>
        <v>0.209549561094425</v>
      </c>
      <c r="X538" s="24" t="n">
        <f aca="true">RAND()</f>
        <v>0.248594103597199</v>
      </c>
      <c r="Y538" s="26" t="n">
        <f aca="false">IF(X538&lt;=(Datos!$D$27-Datos!$C$27)/(Datos!$E$27-Datos!$C$27),Datos!$C$27+SQRT((Datos!$E$27-Datos!$C$27)*(Datos!$D$27-Datos!$C$27)*X538),Datos!$E$27-SQRT((Datos!$E$27-Datos!$C$27)*(Datos!$E$27-Datos!$D$27)*(1-X538)))</f>
        <v>0.215907606599461</v>
      </c>
      <c r="Z538" s="24" t="n">
        <f aca="false">(1+Q538)</f>
        <v>1.15666132174696</v>
      </c>
      <c r="AA538" s="24" t="n">
        <f aca="false">Z538*(1+S538)</f>
        <v>1.31779275424733</v>
      </c>
      <c r="AB538" s="24" t="n">
        <f aca="false">AA538*(1+U538)</f>
        <v>1.57691971124619</v>
      </c>
      <c r="AC538" s="24" t="n">
        <f aca="false">AB538*(1+W538)</f>
        <v>1.90736254461897</v>
      </c>
      <c r="AD538" s="24" t="n">
        <f aca="false">AC538*(1+Y538)</f>
        <v>2.31917662654511</v>
      </c>
      <c r="AE538" s="23" t="n">
        <f aca="false">E538*Q538</f>
        <v>4797.763620696</v>
      </c>
      <c r="AF538" s="23" t="n">
        <f aca="false">AE538*(1+S538)</f>
        <v>5466.12739362246</v>
      </c>
      <c r="AG538" s="23" t="n">
        <f aca="false">AF538*(1+U538)</f>
        <v>6540.97087983246</v>
      </c>
      <c r="AH538" s="23" t="n">
        <f aca="false">AG538*(1+W538)</f>
        <v>7911.62845683277</v>
      </c>
      <c r="AI538" s="23" t="n">
        <f aca="false">AH538*(1+Y538)</f>
        <v>9619.80922125172</v>
      </c>
      <c r="AJ538" s="25" t="n">
        <f aca="false">G538*Z538</f>
        <v>45594.2865904045</v>
      </c>
      <c r="AK538" s="25" t="n">
        <f aca="false">I538*AA538</f>
        <v>43286.9989094824</v>
      </c>
      <c r="AL538" s="25" t="n">
        <f aca="false">K538*AB538</f>
        <v>69594.7389889274</v>
      </c>
      <c r="AM538" s="25" t="n">
        <f aca="false">M538*AC538</f>
        <v>74302.7443477276</v>
      </c>
      <c r="AN538" s="25" t="n">
        <f aca="false">O538*AD538</f>
        <v>95948.5174183657</v>
      </c>
      <c r="AO538" s="25" t="n">
        <f aca="false">C538/Datos!$D$8</f>
        <v>15099.1822494939</v>
      </c>
      <c r="AP538" s="25" t="n">
        <f aca="false">AJ538-AO538</f>
        <v>30495.1043409106</v>
      </c>
      <c r="AQ538" s="25" t="n">
        <f aca="false">AK538-AO538</f>
        <v>28187.8166599885</v>
      </c>
      <c r="AR538" s="25" t="n">
        <f aca="false">AL538-AO538</f>
        <v>54495.5567394335</v>
      </c>
      <c r="AS538" s="25" t="n">
        <f aca="false">AM538-AO538</f>
        <v>59203.5620982338</v>
      </c>
      <c r="AT538" s="25" t="n">
        <f aca="false">AN538-AO538</f>
        <v>80849.3351688719</v>
      </c>
      <c r="AU538" s="25" t="n">
        <f aca="false">AP538*Datos!$D$6</f>
        <v>15247.5521704553</v>
      </c>
      <c r="AV538" s="25" t="n">
        <f aca="false">AQ538*Datos!$D$6</f>
        <v>14093.9083299943</v>
      </c>
      <c r="AW538" s="25" t="n">
        <f aca="false">AR538*Datos!$D$6</f>
        <v>27247.7783697168</v>
      </c>
      <c r="AX538" s="25" t="n">
        <f aca="false">AS538*Datos!$D$6</f>
        <v>29601.7810491169</v>
      </c>
      <c r="AY538" s="25" t="n">
        <f aca="false">AT538*Datos!$D$6</f>
        <v>40424.6675844359</v>
      </c>
      <c r="AZ538" s="25" t="n">
        <f aca="false">AJ538-AU538-AE538</f>
        <v>25548.9707992532</v>
      </c>
      <c r="BA538" s="25" t="n">
        <f aca="false">AK538-AV538-AF538</f>
        <v>23726.9631858657</v>
      </c>
      <c r="BB538" s="25" t="n">
        <f aca="false">AL538-AW538-AG538</f>
        <v>35805.9897393782</v>
      </c>
      <c r="BC538" s="25" t="n">
        <f aca="false">AM538-AX538-AH538</f>
        <v>36789.334841778</v>
      </c>
      <c r="BD538" s="25" t="n">
        <f aca="false">AN538-AY538-AI538</f>
        <v>45904.0406126781</v>
      </c>
      <c r="BE538" s="25" t="n">
        <f aca="false">AZ538/Z538</f>
        <v>22088.5494473571</v>
      </c>
      <c r="BF538" s="25" t="n">
        <f aca="false">BA538/AA538</f>
        <v>18005.0794097874</v>
      </c>
      <c r="BG538" s="25" t="n">
        <f aca="false">BB538/AB538</f>
        <v>22706.2858584486</v>
      </c>
      <c r="BH538" s="25" t="n">
        <f aca="false">BC538/AC538</f>
        <v>19288.0661023609</v>
      </c>
      <c r="BI538" s="25" t="n">
        <f aca="false">BD538/AD538</f>
        <v>19793.2490726511</v>
      </c>
      <c r="BJ538" s="25" t="n">
        <f aca="false">E538*AD538</f>
        <v>71024.9417324507</v>
      </c>
      <c r="BK538" s="25" t="n">
        <f aca="false">0.2*C538*AD538</f>
        <v>35017.6705529711</v>
      </c>
      <c r="BL538" s="25" t="n">
        <f aca="false">BJ538+BK538</f>
        <v>106042.612285422</v>
      </c>
      <c r="BM538" s="25" t="n">
        <f aca="false">BK538*Datos!$D$6</f>
        <v>17508.8352764855</v>
      </c>
      <c r="BN538" s="25" t="n">
        <f aca="false">BL538-BM538</f>
        <v>88533.7770089362</v>
      </c>
      <c r="BO538" s="25" t="n">
        <f aca="false">BN538/AD538</f>
        <v>38174.6590559708</v>
      </c>
      <c r="BP538" s="25" t="n">
        <f aca="false">-(C538+E538)</f>
        <v>-106120.979178693</v>
      </c>
      <c r="BQ538" s="25" t="n">
        <f aca="false">BE538</f>
        <v>22088.5494473571</v>
      </c>
      <c r="BR538" s="25" t="n">
        <f aca="false">BF538</f>
        <v>18005.0794097874</v>
      </c>
      <c r="BS538" s="25" t="n">
        <f aca="false">BG538</f>
        <v>22706.2858584486</v>
      </c>
      <c r="BT538" s="25" t="n">
        <f aca="false">BH538</f>
        <v>19288.0661023609</v>
      </c>
      <c r="BU538" s="25" t="n">
        <f aca="false">BI538+BO538</f>
        <v>57967.9081286218</v>
      </c>
      <c r="BV538" s="27" t="n">
        <f aca="false">IFERROR(IRR(BP538:BU538,0.1),NA())*100</f>
        <v>8.43170592674989</v>
      </c>
    </row>
    <row r="539" customFormat="false" ht="15" hidden="false" customHeight="true" outlineLevel="0" collapsed="false">
      <c r="A539" s="23" t="n">
        <v>538</v>
      </c>
      <c r="B539" s="24" t="n">
        <f aca="true">RAND()</f>
        <v>0.347994156796552</v>
      </c>
      <c r="C539" s="25" t="n">
        <f aca="false">IF(B539&lt;=(Datos!$D$14-Datos!$C$14)/(Datos!$E$14-Datos!$C$14),Datos!$C$14+SQRT((Datos!$E$14-Datos!$C$14)*(Datos!$D$14-Datos!$C$14)*B539),Datos!$E$14-SQRT((Datos!$E$14-Datos!$C$14)*(Datos!$E$14-Datos!$D$14)*(1-B539)))</f>
        <v>72028.4606815403</v>
      </c>
      <c r="D539" s="24" t="n">
        <f aca="true">RAND()</f>
        <v>0.099775862205159</v>
      </c>
      <c r="E539" s="25" t="n">
        <f aca="false">IF(D539&lt;=(Datos!$D$15-Datos!$C$15)/(Datos!$E$15-Datos!$C$15),Datos!$C$15+SQRT((Datos!$E$15-Datos!$C$15)*(Datos!$D$15-Datos!$C$15)*D539),Datos!$E$15-SQRT((Datos!$E$15-Datos!$C$15)*(Datos!$E$15-Datos!$D$15)*(1-D539)))</f>
        <v>27735.5419326684</v>
      </c>
      <c r="F539" s="24" t="n">
        <f aca="true">RAND()</f>
        <v>0.966604079365572</v>
      </c>
      <c r="G539" s="25" t="n">
        <f aca="false">IF(F539&lt;=(Datos!$D$19-Datos!$C$19)/(Datos!$E$19-Datos!$C$19),Datos!$C$19+SQRT((Datos!$E$19-Datos!$C$19)*(Datos!$D$19-Datos!$C$19)*F539),Datos!$E$19-SQRT((Datos!$E$19-Datos!$C$19)*(Datos!$E$19-Datos!$D$19)*(1-F539)))</f>
        <v>43417.3774778608</v>
      </c>
      <c r="H539" s="24" t="n">
        <f aca="true">RAND()</f>
        <v>0.410062477901843</v>
      </c>
      <c r="I539" s="25" t="n">
        <f aca="false">IF(H539&lt;=(Datos!$D$19-Datos!$C$19)/(Datos!$E$19-Datos!$C$19),Datos!$C$19+SQRT((Datos!$E$19-Datos!$C$19)*(Datos!$D$19-Datos!$C$19)*H539),Datos!$E$19-SQRT((Datos!$E$19-Datos!$C$19)*(Datos!$E$19-Datos!$D$19)*(1-H539)))</f>
        <v>37842.7910647471</v>
      </c>
      <c r="J539" s="24" t="n">
        <f aca="true">RAND()</f>
        <v>0.10219604309546</v>
      </c>
      <c r="K539" s="25" t="n">
        <f aca="false">IF(J539&lt;=(Datos!$D$19-Datos!$C$19)/(Datos!$E$19-Datos!$C$19),Datos!$C$19+SQRT((Datos!$E$19-Datos!$C$19)*(Datos!$D$19-Datos!$C$19)*J539),Datos!$E$19-SQRT((Datos!$E$19-Datos!$C$19)*(Datos!$E$19-Datos!$D$19)*(1-J539)))</f>
        <v>33915.2785934489</v>
      </c>
      <c r="L539" s="24" t="n">
        <f aca="true">RAND()</f>
        <v>0.100385819455146</v>
      </c>
      <c r="M539" s="25" t="n">
        <f aca="false">IF(L539&lt;=(Datos!$D$19-Datos!$C$19)/(Datos!$E$19-Datos!$C$19),Datos!$C$19+SQRT((Datos!$E$19-Datos!$C$19)*(Datos!$D$19-Datos!$C$19)*L539),Datos!$E$19-SQRT((Datos!$E$19-Datos!$C$19)*(Datos!$E$19-Datos!$D$19)*(1-L539)))</f>
        <v>33880.4475152065</v>
      </c>
      <c r="N539" s="24" t="n">
        <f aca="true">RAND()</f>
        <v>0.0568391509171649</v>
      </c>
      <c r="O539" s="25" t="n">
        <f aca="false">IF(N539&lt;=(Datos!$D$19-Datos!$C$19)/(Datos!$E$19-Datos!$C$19),Datos!$C$19+SQRT((Datos!$E$19-Datos!$C$19)*(Datos!$D$19-Datos!$C$19)*N539),Datos!$E$19-SQRT((Datos!$E$19-Datos!$C$19)*(Datos!$E$19-Datos!$D$19)*(1-N539)))</f>
        <v>32919.9096968185</v>
      </c>
      <c r="P539" s="24" t="n">
        <f aca="true">RAND()</f>
        <v>0.528849735307655</v>
      </c>
      <c r="Q539" s="26" t="n">
        <f aca="false">IF(P539&lt;=(Datos!$D$23-Datos!$C$23)/(Datos!$E$23-Datos!$C$23),Datos!$C$23+SQRT((Datos!$E$23-Datos!$C$23)*(Datos!$D$23-Datos!$C$23)*P539),Datos!$E$23-SQRT((Datos!$E$23-Datos!$C$23)*(Datos!$E$23-Datos!$D$23)*(1-P539)))</f>
        <v>0.150878350382469</v>
      </c>
      <c r="R539" s="24" t="n">
        <f aca="true">RAND()</f>
        <v>0.951813262901011</v>
      </c>
      <c r="S539" s="26" t="n">
        <f aca="false">IF(R539&lt;=(Datos!$D$24-Datos!$C$24)/(Datos!$E$24-Datos!$C$24),Datos!$C$24+SQRT((Datos!$E$24-Datos!$C$24)*(Datos!$D$24-Datos!$C$24)*R539),Datos!$E$24-SQRT((Datos!$E$24-Datos!$C$24)*(Datos!$E$24-Datos!$D$24)*(1-R539)))</f>
        <v>0.170686776778248</v>
      </c>
      <c r="T539" s="24" t="n">
        <f aca="true">RAND()</f>
        <v>0.253520715813108</v>
      </c>
      <c r="U539" s="26" t="n">
        <f aca="false">IF(T539&lt;=(Datos!$D$25-Datos!$C$25)/(Datos!$E$25-Datos!$C$25),Datos!$C$25+SQRT((Datos!$E$25-Datos!$C$25)*(Datos!$D$25-Datos!$C$25)*T539),Datos!$E$25-SQRT((Datos!$E$25-Datos!$C$25)*(Datos!$E$25-Datos!$D$25)*(1-T539)))</f>
        <v>0.173073653876392</v>
      </c>
      <c r="V539" s="24" t="n">
        <f aca="true">RAND()</f>
        <v>0.686036856814486</v>
      </c>
      <c r="W539" s="26" t="n">
        <f aca="false">IF(V539&lt;=(Datos!$D$26-Datos!$C$26)/(Datos!$E$26-Datos!$C$26),Datos!$C$26+SQRT((Datos!$E$26-Datos!$C$26)*(Datos!$D$26-Datos!$C$26)*V539),Datos!$E$26-SQRT((Datos!$E$26-Datos!$C$26)*(Datos!$E$26-Datos!$D$26)*(1-V539)))</f>
        <v>0.216850776764013</v>
      </c>
      <c r="X539" s="24" t="n">
        <f aca="true">RAND()</f>
        <v>0.497750597506542</v>
      </c>
      <c r="Y539" s="26" t="n">
        <f aca="false">IF(X539&lt;=(Datos!$D$27-Datos!$C$27)/(Datos!$E$27-Datos!$C$27),Datos!$C$27+SQRT((Datos!$E$27-Datos!$C$27)*(Datos!$D$27-Datos!$C$27)*X539),Datos!$E$27-SQRT((Datos!$E$27-Datos!$C$27)*(Datos!$E$27-Datos!$D$27)*(1-X539)))</f>
        <v>0.227921724553662</v>
      </c>
      <c r="Z539" s="24" t="n">
        <f aca="false">(1+Q539)</f>
        <v>1.15087835038247</v>
      </c>
      <c r="AA539" s="24" t="n">
        <f aca="false">Z539*(1+S539)</f>
        <v>1.34731806647312</v>
      </c>
      <c r="AB539" s="24" t="n">
        <f aca="false">AA539*(1+U539)</f>
        <v>1.5805033271713</v>
      </c>
      <c r="AC539" s="24" t="n">
        <f aca="false">AB539*(1+W539)</f>
        <v>1.9232367013465</v>
      </c>
      <c r="AD539" s="24" t="n">
        <f aca="false">AC539*(1+Y539)</f>
        <v>2.36158412704229</v>
      </c>
      <c r="AE539" s="23" t="n">
        <f aca="false">E539*Q539</f>
        <v>4184.69281376481</v>
      </c>
      <c r="AF539" s="23" t="n">
        <f aca="false">AE539*(1+S539)</f>
        <v>4898.96454195342</v>
      </c>
      <c r="AG539" s="23" t="n">
        <f aca="false">AF539*(1+U539)</f>
        <v>5746.84623544018</v>
      </c>
      <c r="AH539" s="23" t="n">
        <f aca="false">AG539*(1+W539)</f>
        <v>6993.05430553873</v>
      </c>
      <c r="AI539" s="23" t="n">
        <f aca="false">AH539*(1+Y539)</f>
        <v>8586.92330275453</v>
      </c>
      <c r="AJ539" s="25" t="n">
        <f aca="false">G539*Z539</f>
        <v>49968.1197696535</v>
      </c>
      <c r="AK539" s="25" t="n">
        <f aca="false">I539*AA539</f>
        <v>50986.2760873013</v>
      </c>
      <c r="AL539" s="25" t="n">
        <f aca="false">K539*AB539</f>
        <v>53603.2106588875</v>
      </c>
      <c r="AM539" s="25" t="n">
        <f aca="false">M539*AC539</f>
        <v>65160.1201192889</v>
      </c>
      <c r="AN539" s="25" t="n">
        <f aca="false">O539*AD539</f>
        <v>77743.1362036722</v>
      </c>
      <c r="AO539" s="25" t="n">
        <f aca="false">C539/Datos!$D$8</f>
        <v>14405.6921363081</v>
      </c>
      <c r="AP539" s="25" t="n">
        <f aca="false">AJ539-AO539</f>
        <v>35562.4276333454</v>
      </c>
      <c r="AQ539" s="25" t="n">
        <f aca="false">AK539-AO539</f>
        <v>36580.5839509932</v>
      </c>
      <c r="AR539" s="25" t="n">
        <f aca="false">AL539-AO539</f>
        <v>39197.5185225794</v>
      </c>
      <c r="AS539" s="25" t="n">
        <f aca="false">AM539-AO539</f>
        <v>50754.4279829809</v>
      </c>
      <c r="AT539" s="25" t="n">
        <f aca="false">AN539-AO539</f>
        <v>63337.4440673642</v>
      </c>
      <c r="AU539" s="25" t="n">
        <f aca="false">AP539*Datos!$D$6</f>
        <v>17781.2138166727</v>
      </c>
      <c r="AV539" s="25" t="n">
        <f aca="false">AQ539*Datos!$D$6</f>
        <v>18290.2919754966</v>
      </c>
      <c r="AW539" s="25" t="n">
        <f aca="false">AR539*Datos!$D$6</f>
        <v>19598.7592612897</v>
      </c>
      <c r="AX539" s="25" t="n">
        <f aca="false">AS539*Datos!$D$6</f>
        <v>25377.2139914904</v>
      </c>
      <c r="AY539" s="25" t="n">
        <f aca="false">AT539*Datos!$D$6</f>
        <v>31668.7220336821</v>
      </c>
      <c r="AZ539" s="25" t="n">
        <f aca="false">AJ539-AU539-AE539</f>
        <v>28002.2131392159</v>
      </c>
      <c r="BA539" s="25" t="n">
        <f aca="false">AK539-AV539-AF539</f>
        <v>27797.0195698512</v>
      </c>
      <c r="BB539" s="25" t="n">
        <f aca="false">AL539-AW539-AG539</f>
        <v>28257.6051621576</v>
      </c>
      <c r="BC539" s="25" t="n">
        <f aca="false">AM539-AX539-AH539</f>
        <v>32789.8518222598</v>
      </c>
      <c r="BD539" s="25" t="n">
        <f aca="false">AN539-AY539-AI539</f>
        <v>37487.4908672356</v>
      </c>
      <c r="BE539" s="25" t="n">
        <f aca="false">AZ539/Z539</f>
        <v>24331.1668256771</v>
      </c>
      <c r="BF539" s="25" t="n">
        <f aca="false">BA539/AA539</f>
        <v>20631.3715087452</v>
      </c>
      <c r="BG539" s="25" t="n">
        <f aca="false">BB539/AB539</f>
        <v>17878.8647112383</v>
      </c>
      <c r="BH539" s="25" t="n">
        <f aca="false">BC539/AC539</f>
        <v>17049.3064110636</v>
      </c>
      <c r="BI539" s="25" t="n">
        <f aca="false">BD539/AD539</f>
        <v>15873.8748444189</v>
      </c>
      <c r="BJ539" s="25" t="n">
        <f aca="false">E539*AD539</f>
        <v>65499.8155831055</v>
      </c>
      <c r="BK539" s="25" t="n">
        <f aca="false">0.2*C539*AD539</f>
        <v>34020.2538881631</v>
      </c>
      <c r="BL539" s="25" t="n">
        <f aca="false">BJ539+BK539</f>
        <v>99520.0694712686</v>
      </c>
      <c r="BM539" s="25" t="n">
        <f aca="false">BK539*Datos!$D$6</f>
        <v>17010.1269440815</v>
      </c>
      <c r="BN539" s="25" t="n">
        <f aca="false">BL539-BM539</f>
        <v>82509.942527187</v>
      </c>
      <c r="BO539" s="25" t="n">
        <f aca="false">BN539/AD539</f>
        <v>34938.3880008224</v>
      </c>
      <c r="BP539" s="25" t="n">
        <f aca="false">-(C539+E539)</f>
        <v>-99764.0026142086</v>
      </c>
      <c r="BQ539" s="25" t="n">
        <f aca="false">BE539</f>
        <v>24331.1668256771</v>
      </c>
      <c r="BR539" s="25" t="n">
        <f aca="false">BF539</f>
        <v>20631.3715087452</v>
      </c>
      <c r="BS539" s="25" t="n">
        <f aca="false">BG539</f>
        <v>17878.8647112383</v>
      </c>
      <c r="BT539" s="25" t="n">
        <f aca="false">BH539</f>
        <v>17049.3064110636</v>
      </c>
      <c r="BU539" s="25" t="n">
        <f aca="false">BI539+BO539</f>
        <v>50812.2628452413</v>
      </c>
      <c r="BV539" s="27" t="n">
        <f aca="false">IFERROR(IRR(BP539:BU539,0.1),NA())*100</f>
        <v>8.59543263471216</v>
      </c>
    </row>
    <row r="540" customFormat="false" ht="15" hidden="false" customHeight="true" outlineLevel="0" collapsed="false">
      <c r="A540" s="23" t="n">
        <v>539</v>
      </c>
      <c r="B540" s="24" t="n">
        <f aca="true">RAND()</f>
        <v>0.133792666275377</v>
      </c>
      <c r="C540" s="25" t="n">
        <f aca="false">IF(B540&lt;=(Datos!$D$14-Datos!$C$14)/(Datos!$E$14-Datos!$C$14),Datos!$C$14+SQRT((Datos!$E$14-Datos!$C$14)*(Datos!$D$14-Datos!$C$14)*B540),Datos!$E$14-SQRT((Datos!$E$14-Datos!$C$14)*(Datos!$E$14-Datos!$D$14)*(1-B540)))</f>
        <v>67315.5359687552</v>
      </c>
      <c r="D540" s="24" t="n">
        <f aca="true">RAND()</f>
        <v>0.106884139609511</v>
      </c>
      <c r="E540" s="25" t="n">
        <f aca="false">IF(D540&lt;=(Datos!$D$15-Datos!$C$15)/(Datos!$E$15-Datos!$C$15),Datos!$C$15+SQRT((Datos!$E$15-Datos!$C$15)*(Datos!$D$15-Datos!$C$15)*D540),Datos!$E$15-SQRT((Datos!$E$15-Datos!$C$15)*(Datos!$E$15-Datos!$D$15)*(1-D540)))</f>
        <v>27831.3089677238</v>
      </c>
      <c r="F540" s="24" t="n">
        <f aca="true">RAND()</f>
        <v>0.762642006218884</v>
      </c>
      <c r="G540" s="25" t="n">
        <f aca="false">IF(F540&lt;=(Datos!$D$19-Datos!$C$19)/(Datos!$E$19-Datos!$C$19),Datos!$C$19+SQRT((Datos!$E$19-Datos!$C$19)*(Datos!$D$19-Datos!$C$19)*F540),Datos!$E$19-SQRT((Datos!$E$19-Datos!$C$19)*(Datos!$E$19-Datos!$D$19)*(1-F540)))</f>
        <v>40780.7761929967</v>
      </c>
      <c r="H540" s="24" t="n">
        <f aca="true">RAND()</f>
        <v>0.930071051298844</v>
      </c>
      <c r="I540" s="25" t="n">
        <f aca="false">IF(H540&lt;=(Datos!$D$19-Datos!$C$19)/(Datos!$E$19-Datos!$C$19),Datos!$C$19+SQRT((Datos!$E$19-Datos!$C$19)*(Datos!$D$19-Datos!$C$19)*H540),Datos!$E$19-SQRT((Datos!$E$19-Datos!$C$19)*(Datos!$E$19-Datos!$D$19)*(1-H540)))</f>
        <v>42709.8752975904</v>
      </c>
      <c r="J540" s="24" t="n">
        <f aca="true">RAND()</f>
        <v>0.146612604104077</v>
      </c>
      <c r="K540" s="25" t="n">
        <f aca="false">IF(J540&lt;=(Datos!$D$19-Datos!$C$19)/(Datos!$E$19-Datos!$C$19),Datos!$C$19+SQRT((Datos!$E$19-Datos!$C$19)*(Datos!$D$19-Datos!$C$19)*J540),Datos!$E$19-SQRT((Datos!$E$19-Datos!$C$19)*(Datos!$E$19-Datos!$D$19)*(1-J540)))</f>
        <v>34689.5512168662</v>
      </c>
      <c r="L540" s="24" t="n">
        <f aca="true">RAND()</f>
        <v>0.362237446317667</v>
      </c>
      <c r="M540" s="25" t="n">
        <f aca="false">IF(L540&lt;=(Datos!$D$19-Datos!$C$19)/(Datos!$E$19-Datos!$C$19),Datos!$C$19+SQRT((Datos!$E$19-Datos!$C$19)*(Datos!$D$19-Datos!$C$19)*L540),Datos!$E$19-SQRT((Datos!$E$19-Datos!$C$19)*(Datos!$E$19-Datos!$D$19)*(1-L540)))</f>
        <v>37371.269697118</v>
      </c>
      <c r="N540" s="24" t="n">
        <f aca="true">RAND()</f>
        <v>0.100763953467782</v>
      </c>
      <c r="O540" s="25" t="n">
        <f aca="false">IF(N540&lt;=(Datos!$D$19-Datos!$C$19)/(Datos!$E$19-Datos!$C$19),Datos!$C$19+SQRT((Datos!$E$19-Datos!$C$19)*(Datos!$D$19-Datos!$C$19)*N540),Datos!$E$19-SQRT((Datos!$E$19-Datos!$C$19)*(Datos!$E$19-Datos!$D$19)*(1-N540)))</f>
        <v>33887.7490942919</v>
      </c>
      <c r="P540" s="24" t="n">
        <f aca="true">RAND()</f>
        <v>0.373970488835432</v>
      </c>
      <c r="Q540" s="26" t="n">
        <f aca="false">IF(P540&lt;=(Datos!$D$23-Datos!$C$23)/(Datos!$E$23-Datos!$C$23),Datos!$C$23+SQRT((Datos!$E$23-Datos!$C$23)*(Datos!$D$23-Datos!$C$23)*P540),Datos!$E$23-SQRT((Datos!$E$23-Datos!$C$23)*(Datos!$E$23-Datos!$D$23)*(1-P540)))</f>
        <v>0.14594507428981</v>
      </c>
      <c r="R540" s="24" t="n">
        <f aca="true">RAND()</f>
        <v>0.866883744876662</v>
      </c>
      <c r="S540" s="26" t="n">
        <f aca="false">IF(R540&lt;=(Datos!$D$24-Datos!$C$24)/(Datos!$E$24-Datos!$C$24),Datos!$C$24+SQRT((Datos!$E$24-Datos!$C$24)*(Datos!$D$24-Datos!$C$24)*R540),Datos!$E$24-SQRT((Datos!$E$24-Datos!$C$24)*(Datos!$E$24-Datos!$D$24)*(1-R540)))</f>
        <v>0.164520682856728</v>
      </c>
      <c r="T540" s="24" t="n">
        <f aca="true">RAND()</f>
        <v>0.511442733229236</v>
      </c>
      <c r="U540" s="26" t="n">
        <f aca="false">IF(T540&lt;=(Datos!$D$25-Datos!$C$25)/(Datos!$E$25-Datos!$C$25),Datos!$C$25+SQRT((Datos!$E$25-Datos!$C$25)*(Datos!$D$25-Datos!$C$25)*T540),Datos!$E$25-SQRT((Datos!$E$25-Datos!$C$25)*(Datos!$E$25-Datos!$D$25)*(1-T540)))</f>
        <v>0.183014052033804</v>
      </c>
      <c r="V540" s="24" t="n">
        <f aca="true">RAND()</f>
        <v>0.243773827412906</v>
      </c>
      <c r="W540" s="26" t="n">
        <f aca="false">IF(V540&lt;=(Datos!$D$26-Datos!$C$26)/(Datos!$E$26-Datos!$C$26),Datos!$C$26+SQRT((Datos!$E$26-Datos!$C$26)*(Datos!$D$26-Datos!$C$26)*V540),Datos!$E$26-SQRT((Datos!$E$26-Datos!$C$26)*(Datos!$E$26-Datos!$D$26)*(1-V540)))</f>
        <v>0.198473856077659</v>
      </c>
      <c r="X540" s="24" t="n">
        <f aca="true">RAND()</f>
        <v>0.329347446149557</v>
      </c>
      <c r="Y540" s="26" t="n">
        <f aca="false">IF(X540&lt;=(Datos!$D$27-Datos!$C$27)/(Datos!$E$27-Datos!$C$27),Datos!$C$27+SQRT((Datos!$E$27-Datos!$C$27)*(Datos!$D$27-Datos!$C$27)*X540),Datos!$E$27-SQRT((Datos!$E$27-Datos!$C$27)*(Datos!$E$27-Datos!$D$27)*(1-X540)))</f>
        <v>0.21982009565048</v>
      </c>
      <c r="Z540" s="24" t="n">
        <f aca="false">(1+Q540)</f>
        <v>1.14594507428981</v>
      </c>
      <c r="AA540" s="24" t="n">
        <f aca="false">Z540*(1+S540)</f>
        <v>1.33447674042827</v>
      </c>
      <c r="AB540" s="24" t="n">
        <f aca="false">AA540*(1+U540)</f>
        <v>1.57870473603892</v>
      </c>
      <c r="AC540" s="24" t="n">
        <f aca="false">AB540*(1+W540)</f>
        <v>1.89203635260862</v>
      </c>
      <c r="AD540" s="24" t="n">
        <f aca="false">AC540*(1+Y540)</f>
        <v>2.30794396461324</v>
      </c>
      <c r="AE540" s="23" t="n">
        <f aca="false">E540*Q540</f>
        <v>4061.84245487712</v>
      </c>
      <c r="AF540" s="23" t="n">
        <f aca="false">AE540*(1+S540)</f>
        <v>4730.09954920995</v>
      </c>
      <c r="AG540" s="23" t="n">
        <f aca="false">AF540*(1+U540)</f>
        <v>5595.77423423413</v>
      </c>
      <c r="AH540" s="23" t="n">
        <f aca="false">AG540*(1+W540)</f>
        <v>6706.38912424259</v>
      </c>
      <c r="AI540" s="23" t="n">
        <f aca="false">AH540*(1+Y540)</f>
        <v>8180.58822300294</v>
      </c>
      <c r="AJ540" s="25" t="n">
        <f aca="false">G540*Z540</f>
        <v>46732.5296040797</v>
      </c>
      <c r="AK540" s="25" t="n">
        <f aca="false">I540*AA540</f>
        <v>56995.3351712265</v>
      </c>
      <c r="AL540" s="25" t="n">
        <f aca="false">K540*AB540</f>
        <v>54764.5587971312</v>
      </c>
      <c r="AM540" s="25" t="n">
        <f aca="false">M540*AC540</f>
        <v>70707.8008100883</v>
      </c>
      <c r="AN540" s="25" t="n">
        <f aca="false">O540*AD540</f>
        <v>78211.0259964986</v>
      </c>
      <c r="AO540" s="25" t="n">
        <f aca="false">C540/Datos!$D$8</f>
        <v>13463.107193751</v>
      </c>
      <c r="AP540" s="25" t="n">
        <f aca="false">AJ540-AO540</f>
        <v>33269.4224103287</v>
      </c>
      <c r="AQ540" s="25" t="n">
        <f aca="false">AK540-AO540</f>
        <v>43532.2279774754</v>
      </c>
      <c r="AR540" s="25" t="n">
        <f aca="false">AL540-AO540</f>
        <v>41301.4516033802</v>
      </c>
      <c r="AS540" s="25" t="n">
        <f aca="false">AM540-AO540</f>
        <v>57244.6936163372</v>
      </c>
      <c r="AT540" s="25" t="n">
        <f aca="false">AN540-AO540</f>
        <v>64747.9188027475</v>
      </c>
      <c r="AU540" s="25" t="n">
        <f aca="false">AP540*Datos!$D$6</f>
        <v>16634.7112051643</v>
      </c>
      <c r="AV540" s="25" t="n">
        <f aca="false">AQ540*Datos!$D$6</f>
        <v>21766.1139887377</v>
      </c>
      <c r="AW540" s="25" t="n">
        <f aca="false">AR540*Datos!$D$6</f>
        <v>20650.7258016901</v>
      </c>
      <c r="AX540" s="25" t="n">
        <f aca="false">AS540*Datos!$D$6</f>
        <v>28622.3468081686</v>
      </c>
      <c r="AY540" s="25" t="n">
        <f aca="false">AT540*Datos!$D$6</f>
        <v>32373.9594013738</v>
      </c>
      <c r="AZ540" s="25" t="n">
        <f aca="false">AJ540-AU540-AE540</f>
        <v>26035.9759440382</v>
      </c>
      <c r="BA540" s="25" t="n">
        <f aca="false">AK540-AV540-AF540</f>
        <v>30499.1216332788</v>
      </c>
      <c r="BB540" s="25" t="n">
        <f aca="false">AL540-AW540-AG540</f>
        <v>28518.058761207</v>
      </c>
      <c r="BC540" s="25" t="n">
        <f aca="false">AM540-AX540-AH540</f>
        <v>35379.0648776771</v>
      </c>
      <c r="BD540" s="25" t="n">
        <f aca="false">AN540-AY540-AI540</f>
        <v>37656.4783721219</v>
      </c>
      <c r="BE540" s="25" t="n">
        <f aca="false">AZ540/Z540</f>
        <v>22720.0906292772</v>
      </c>
      <c r="BF540" s="25" t="n">
        <f aca="false">BA540/AA540</f>
        <v>22854.7420193257</v>
      </c>
      <c r="BG540" s="25" t="n">
        <f aca="false">BB540/AB540</f>
        <v>18064.2130920319</v>
      </c>
      <c r="BH540" s="25" t="n">
        <f aca="false">BC540/AC540</f>
        <v>18698.9350542333</v>
      </c>
      <c r="BI540" s="25" t="n">
        <f aca="false">BD540/AD540</f>
        <v>16316.0280099921</v>
      </c>
      <c r="BJ540" s="25" t="n">
        <f aca="false">E540*AD540</f>
        <v>64233.1015593444</v>
      </c>
      <c r="BK540" s="25" t="n">
        <f aca="false">0.2*C540*AD540</f>
        <v>31072.0969927587</v>
      </c>
      <c r="BL540" s="25" t="n">
        <f aca="false">BJ540+BK540</f>
        <v>95305.1985521031</v>
      </c>
      <c r="BM540" s="25" t="n">
        <f aca="false">BK540*Datos!$D$6</f>
        <v>15536.0484963794</v>
      </c>
      <c r="BN540" s="25" t="n">
        <f aca="false">BL540-BM540</f>
        <v>79769.1500557238</v>
      </c>
      <c r="BO540" s="25" t="n">
        <f aca="false">BN540/AD540</f>
        <v>34562.8625645993</v>
      </c>
      <c r="BP540" s="25" t="n">
        <f aca="false">-(C540+E540)</f>
        <v>-95146.844936479</v>
      </c>
      <c r="BQ540" s="25" t="n">
        <f aca="false">BE540</f>
        <v>22720.0906292772</v>
      </c>
      <c r="BR540" s="25" t="n">
        <f aca="false">BF540</f>
        <v>22854.7420193257</v>
      </c>
      <c r="BS540" s="25" t="n">
        <f aca="false">BG540</f>
        <v>18064.2130920319</v>
      </c>
      <c r="BT540" s="25" t="n">
        <f aca="false">BH540</f>
        <v>18698.9350542333</v>
      </c>
      <c r="BU540" s="25" t="n">
        <f aca="false">BI540+BO540</f>
        <v>50878.8905745915</v>
      </c>
      <c r="BV540" s="27" t="n">
        <f aca="false">IFERROR(IRR(BP540:BU540,0.1),NA())*100</f>
        <v>10.8479660060792</v>
      </c>
    </row>
    <row r="541" customFormat="false" ht="15" hidden="false" customHeight="true" outlineLevel="0" collapsed="false">
      <c r="A541" s="23" t="n">
        <v>540</v>
      </c>
      <c r="B541" s="24" t="n">
        <f aca="true">RAND()</f>
        <v>0.531470119557565</v>
      </c>
      <c r="C541" s="25" t="n">
        <f aca="false">IF(B541&lt;=(Datos!$D$14-Datos!$C$14)/(Datos!$E$14-Datos!$C$14),Datos!$C$14+SQRT((Datos!$E$14-Datos!$C$14)*(Datos!$D$14-Datos!$C$14)*B541),Datos!$E$14-SQRT((Datos!$E$14-Datos!$C$14)*(Datos!$E$14-Datos!$D$14)*(1-B541)))</f>
        <v>76288.4868359077</v>
      </c>
      <c r="D541" s="24" t="n">
        <f aca="true">RAND()</f>
        <v>0.888303233779992</v>
      </c>
      <c r="E541" s="25" t="n">
        <f aca="false">IF(D541&lt;=(Datos!$D$15-Datos!$C$15)/(Datos!$E$15-Datos!$C$15),Datos!$C$15+SQRT((Datos!$E$15-Datos!$C$15)*(Datos!$D$15-Datos!$C$15)*D541),Datos!$E$15-SQRT((Datos!$E$15-Datos!$C$15)*(Datos!$E$15-Datos!$D$15)*(1-D541)))</f>
        <v>35906.7720643725</v>
      </c>
      <c r="F541" s="24" t="n">
        <f aca="true">RAND()</f>
        <v>0.689391110164155</v>
      </c>
      <c r="G541" s="25" t="n">
        <f aca="false">IF(F541&lt;=(Datos!$D$19-Datos!$C$19)/(Datos!$E$19-Datos!$C$19),Datos!$C$19+SQRT((Datos!$E$19-Datos!$C$19)*(Datos!$D$19-Datos!$C$19)*F541),Datos!$E$19-SQRT((Datos!$E$19-Datos!$C$19)*(Datos!$E$19-Datos!$D$19)*(1-F541)))</f>
        <v>40173.4415224004</v>
      </c>
      <c r="H541" s="24" t="n">
        <f aca="true">RAND()</f>
        <v>0.104164585457799</v>
      </c>
      <c r="I541" s="25" t="n">
        <f aca="false">IF(H541&lt;=(Datos!$D$19-Datos!$C$19)/(Datos!$E$19-Datos!$C$19),Datos!$C$19+SQRT((Datos!$E$19-Datos!$C$19)*(Datos!$D$19-Datos!$C$19)*H541),Datos!$E$19-SQRT((Datos!$E$19-Datos!$C$19)*(Datos!$E$19-Datos!$D$19)*(1-H541)))</f>
        <v>33952.8075868514</v>
      </c>
      <c r="J541" s="24" t="n">
        <f aca="true">RAND()</f>
        <v>0.386951148747484</v>
      </c>
      <c r="K541" s="25" t="n">
        <f aca="false">IF(J541&lt;=(Datos!$D$19-Datos!$C$19)/(Datos!$E$19-Datos!$C$19),Datos!$C$19+SQRT((Datos!$E$19-Datos!$C$19)*(Datos!$D$19-Datos!$C$19)*J541),Datos!$E$19-SQRT((Datos!$E$19-Datos!$C$19)*(Datos!$E$19-Datos!$D$19)*(1-J541)))</f>
        <v>37618.5741652965</v>
      </c>
      <c r="L541" s="24" t="n">
        <f aca="true">RAND()</f>
        <v>0.183062435804149</v>
      </c>
      <c r="M541" s="25" t="n">
        <f aca="false">IF(L541&lt;=(Datos!$D$19-Datos!$C$19)/(Datos!$E$19-Datos!$C$19),Datos!$C$19+SQRT((Datos!$E$19-Datos!$C$19)*(Datos!$D$19-Datos!$C$19)*L541),Datos!$E$19-SQRT((Datos!$E$19-Datos!$C$19)*(Datos!$E$19-Datos!$D$19)*(1-L541)))</f>
        <v>35240.1684486877</v>
      </c>
      <c r="N541" s="24" t="n">
        <f aca="true">RAND()</f>
        <v>0.204921862542623</v>
      </c>
      <c r="O541" s="25" t="n">
        <f aca="false">IF(N541&lt;=(Datos!$D$19-Datos!$C$19)/(Datos!$E$19-Datos!$C$19),Datos!$C$19+SQRT((Datos!$E$19-Datos!$C$19)*(Datos!$D$19-Datos!$C$19)*N541),Datos!$E$19-SQRT((Datos!$E$19-Datos!$C$19)*(Datos!$E$19-Datos!$D$19)*(1-N541)))</f>
        <v>35544.2113398926</v>
      </c>
      <c r="P541" s="24" t="n">
        <f aca="true">RAND()</f>
        <v>0.859716398858686</v>
      </c>
      <c r="Q541" s="26" t="n">
        <f aca="false">IF(P541&lt;=(Datos!$D$23-Datos!$C$23)/(Datos!$E$23-Datos!$C$23),Datos!$C$23+SQRT((Datos!$E$23-Datos!$C$23)*(Datos!$D$23-Datos!$C$23)*P541),Datos!$E$23-SQRT((Datos!$E$23-Datos!$C$23)*(Datos!$E$23-Datos!$D$23)*(1-P541)))</f>
        <v>0.16410942159472</v>
      </c>
      <c r="R541" s="24" t="n">
        <f aca="true">RAND()</f>
        <v>0.994994889047952</v>
      </c>
      <c r="S541" s="26" t="n">
        <f aca="false">IF(R541&lt;=(Datos!$D$24-Datos!$C$24)/(Datos!$E$24-Datos!$C$24),Datos!$C$24+SQRT((Datos!$E$24-Datos!$C$24)*(Datos!$D$24-Datos!$C$24)*R541),Datos!$E$24-SQRT((Datos!$E$24-Datos!$C$24)*(Datos!$E$24-Datos!$D$24)*(1-R541)))</f>
        <v>0.176998467106013</v>
      </c>
      <c r="T541" s="24" t="n">
        <f aca="true">RAND()</f>
        <v>0.281944370469857</v>
      </c>
      <c r="U541" s="26" t="n">
        <f aca="false">IF(T541&lt;=(Datos!$D$25-Datos!$C$25)/(Datos!$E$25-Datos!$C$25),Datos!$C$25+SQRT((Datos!$E$25-Datos!$C$25)*(Datos!$D$25-Datos!$C$25)*T541),Datos!$E$25-SQRT((Datos!$E$25-Datos!$C$25)*(Datos!$E$25-Datos!$D$25)*(1-T541)))</f>
        <v>0.174332759358254</v>
      </c>
      <c r="V541" s="24" t="n">
        <f aca="true">RAND()</f>
        <v>0.244814473956355</v>
      </c>
      <c r="W541" s="26" t="n">
        <f aca="false">IF(V541&lt;=(Datos!$D$26-Datos!$C$26)/(Datos!$E$26-Datos!$C$26),Datos!$C$26+SQRT((Datos!$E$26-Datos!$C$26)*(Datos!$D$26-Datos!$C$26)*V541),Datos!$E$26-SQRT((Datos!$E$26-Datos!$C$26)*(Datos!$E$26-Datos!$D$26)*(1-V541)))</f>
        <v>0.198513245624117</v>
      </c>
      <c r="X541" s="24" t="n">
        <f aca="true">RAND()</f>
        <v>0.524223411971184</v>
      </c>
      <c r="Y541" s="26" t="n">
        <f aca="false">IF(X541&lt;=(Datos!$D$27-Datos!$C$27)/(Datos!$E$27-Datos!$C$27),Datos!$C$27+SQRT((Datos!$E$27-Datos!$C$27)*(Datos!$D$27-Datos!$C$27)*X541),Datos!$E$27-SQRT((Datos!$E$27-Datos!$C$27)*(Datos!$E$27-Datos!$D$27)*(1-X541)))</f>
        <v>0.229312786865368</v>
      </c>
      <c r="Z541" s="24" t="n">
        <f aca="false">(1+Q541)</f>
        <v>1.16410942159472</v>
      </c>
      <c r="AA541" s="24" t="n">
        <f aca="false">Z541*(1+S541)</f>
        <v>1.37015500476065</v>
      </c>
      <c r="AB541" s="24" t="n">
        <f aca="false">AA541*(1+U541)</f>
        <v>1.6090179074891</v>
      </c>
      <c r="AC541" s="24" t="n">
        <f aca="false">AB541*(1+W541)</f>
        <v>1.92842927457209</v>
      </c>
      <c r="AD541" s="24" t="n">
        <f aca="false">AC541*(1+Y541)</f>
        <v>2.37064276579697</v>
      </c>
      <c r="AE541" s="23" t="n">
        <f aca="false">E541*Q541</f>
        <v>5892.63959481761</v>
      </c>
      <c r="AF541" s="23" t="n">
        <f aca="false">AE541*(1+S541)</f>
        <v>6935.62777030852</v>
      </c>
      <c r="AG541" s="23" t="n">
        <f aca="false">AF541*(1+U541)</f>
        <v>8144.73489738814</v>
      </c>
      <c r="AH541" s="23" t="n">
        <f aca="false">AG541*(1+W541)</f>
        <v>9761.57265661667</v>
      </c>
      <c r="AI541" s="23" t="n">
        <f aca="false">AH541*(1+Y541)</f>
        <v>12000.0260866942</v>
      </c>
      <c r="AJ541" s="25" t="n">
        <f aca="false">G541*Z541</f>
        <v>46766.2817741108</v>
      </c>
      <c r="AK541" s="25" t="n">
        <f aca="false">I541*AA541</f>
        <v>46520.6092407999</v>
      </c>
      <c r="AL541" s="25" t="n">
        <f aca="false">K541*AB541</f>
        <v>60528.9594861688</v>
      </c>
      <c r="AM541" s="25" t="n">
        <f aca="false">M541*AC541</f>
        <v>67958.172477301</v>
      </c>
      <c r="AN541" s="25" t="n">
        <f aca="false">O541*AD541</f>
        <v>84262.627478875</v>
      </c>
      <c r="AO541" s="25" t="n">
        <f aca="false">C541/Datos!$D$8</f>
        <v>15257.6973671815</v>
      </c>
      <c r="AP541" s="25" t="n">
        <f aca="false">AJ541-AO541</f>
        <v>31508.5844069293</v>
      </c>
      <c r="AQ541" s="25" t="n">
        <f aca="false">AK541-AO541</f>
        <v>31262.9118736183</v>
      </c>
      <c r="AR541" s="25" t="n">
        <f aca="false">AL541-AO541</f>
        <v>45271.2621189872</v>
      </c>
      <c r="AS541" s="25" t="n">
        <f aca="false">AM541-AO541</f>
        <v>52700.4751101194</v>
      </c>
      <c r="AT541" s="25" t="n">
        <f aca="false">AN541-AO541</f>
        <v>69004.9301116935</v>
      </c>
      <c r="AU541" s="25" t="n">
        <f aca="false">AP541*Datos!$D$6</f>
        <v>15754.2922034647</v>
      </c>
      <c r="AV541" s="25" t="n">
        <f aca="false">AQ541*Datos!$D$6</f>
        <v>15631.4559368092</v>
      </c>
      <c r="AW541" s="25" t="n">
        <f aca="false">AR541*Datos!$D$6</f>
        <v>22635.6310594936</v>
      </c>
      <c r="AX541" s="25" t="n">
        <f aca="false">AS541*Datos!$D$6</f>
        <v>26350.2375550597</v>
      </c>
      <c r="AY541" s="25" t="n">
        <f aca="false">AT541*Datos!$D$6</f>
        <v>34502.4650558467</v>
      </c>
      <c r="AZ541" s="25" t="n">
        <f aca="false">AJ541-AU541-AE541</f>
        <v>25119.3499758286</v>
      </c>
      <c r="BA541" s="25" t="n">
        <f aca="false">AK541-AV541-AF541</f>
        <v>23953.5255336822</v>
      </c>
      <c r="BB541" s="25" t="n">
        <f aca="false">AL541-AW541-AG541</f>
        <v>29748.593529287</v>
      </c>
      <c r="BC541" s="25" t="n">
        <f aca="false">AM541-AX541-AH541</f>
        <v>31846.3622656246</v>
      </c>
      <c r="BD541" s="25" t="n">
        <f aca="false">AN541-AY541-AI541</f>
        <v>37760.136336334</v>
      </c>
      <c r="BE541" s="25" t="n">
        <f aca="false">AZ541/Z541</f>
        <v>21578.1691221238</v>
      </c>
      <c r="BF541" s="25" t="n">
        <f aca="false">BA541/AA541</f>
        <v>17482.3472165228</v>
      </c>
      <c r="BG541" s="25" t="n">
        <f aca="false">BB541/AB541</f>
        <v>18488.6652850932</v>
      </c>
      <c r="BH541" s="25" t="n">
        <f aca="false">BC541/AC541</f>
        <v>16514.1458312964</v>
      </c>
      <c r="BI541" s="25" t="n">
        <f aca="false">BD541/AD541</f>
        <v>15928.2270956753</v>
      </c>
      <c r="BJ541" s="25" t="n">
        <f aca="false">E541*AD541</f>
        <v>85122.1294375255</v>
      </c>
      <c r="BK541" s="25" t="n">
        <f aca="false">0.2*C541*AD541</f>
        <v>36170.5498862284</v>
      </c>
      <c r="BL541" s="25" t="n">
        <f aca="false">BJ541+BK541</f>
        <v>121292.679323754</v>
      </c>
      <c r="BM541" s="25" t="n">
        <f aca="false">BK541*Datos!$D$6</f>
        <v>18085.2749431142</v>
      </c>
      <c r="BN541" s="25" t="n">
        <f aca="false">BL541-BM541</f>
        <v>103207.40438064</v>
      </c>
      <c r="BO541" s="25" t="n">
        <f aca="false">BN541/AD541</f>
        <v>43535.6207479633</v>
      </c>
      <c r="BP541" s="25" t="n">
        <f aca="false">-(C541+E541)</f>
        <v>-112195.25890028</v>
      </c>
      <c r="BQ541" s="25" t="n">
        <f aca="false">BE541</f>
        <v>21578.1691221238</v>
      </c>
      <c r="BR541" s="25" t="n">
        <f aca="false">BF541</f>
        <v>17482.3472165228</v>
      </c>
      <c r="BS541" s="25" t="n">
        <f aca="false">BG541</f>
        <v>18488.6652850932</v>
      </c>
      <c r="BT541" s="25" t="n">
        <f aca="false">BH541</f>
        <v>16514.1458312964</v>
      </c>
      <c r="BU541" s="25" t="n">
        <f aca="false">BI541+BO541</f>
        <v>59463.8478436386</v>
      </c>
      <c r="BV541" s="27" t="n">
        <f aca="false">IFERROR(IRR(BP541:BU541,0.1),NA())*100</f>
        <v>5.09814048166099</v>
      </c>
    </row>
    <row r="542" customFormat="false" ht="15" hidden="false" customHeight="true" outlineLevel="0" collapsed="false">
      <c r="A542" s="23" t="n">
        <v>541</v>
      </c>
      <c r="B542" s="24" t="n">
        <f aca="true">RAND()</f>
        <v>0.822149467960201</v>
      </c>
      <c r="C542" s="25" t="n">
        <f aca="false">IF(B542&lt;=(Datos!$D$14-Datos!$C$14)/(Datos!$E$14-Datos!$C$14),Datos!$C$14+SQRT((Datos!$E$14-Datos!$C$14)*(Datos!$D$14-Datos!$C$14)*B542),Datos!$E$14-SQRT((Datos!$E$14-Datos!$C$14)*(Datos!$E$14-Datos!$D$14)*(1-B542)))</f>
        <v>85391.0767526228</v>
      </c>
      <c r="D542" s="24" t="n">
        <f aca="true">RAND()</f>
        <v>0.479436510740705</v>
      </c>
      <c r="E542" s="25" t="n">
        <f aca="false">IF(D542&lt;=(Datos!$D$15-Datos!$C$15)/(Datos!$E$15-Datos!$C$15),Datos!$C$15+SQRT((Datos!$E$15-Datos!$C$15)*(Datos!$D$15-Datos!$C$15)*D542),Datos!$E$15-SQRT((Datos!$E$15-Datos!$C$15)*(Datos!$E$15-Datos!$D$15)*(1-D542)))</f>
        <v>31163.4552347145</v>
      </c>
      <c r="F542" s="24" t="n">
        <f aca="true">RAND()</f>
        <v>0.33775877398423</v>
      </c>
      <c r="G542" s="25" t="n">
        <f aca="false">IF(F542&lt;=(Datos!$D$19-Datos!$C$19)/(Datos!$E$19-Datos!$C$19),Datos!$C$19+SQRT((Datos!$E$19-Datos!$C$19)*(Datos!$D$19-Datos!$C$19)*F542),Datos!$E$19-SQRT((Datos!$E$19-Datos!$C$19)*(Datos!$E$19-Datos!$D$19)*(1-F542)))</f>
        <v>37117.8519300161</v>
      </c>
      <c r="H542" s="24" t="n">
        <f aca="true">RAND()</f>
        <v>0.66053732282913</v>
      </c>
      <c r="I542" s="25" t="n">
        <f aca="false">IF(H542&lt;=(Datos!$D$19-Datos!$C$19)/(Datos!$E$19-Datos!$C$19),Datos!$C$19+SQRT((Datos!$E$19-Datos!$C$19)*(Datos!$D$19-Datos!$C$19)*H542),Datos!$E$19-SQRT((Datos!$E$19-Datos!$C$19)*(Datos!$E$19-Datos!$D$19)*(1-H542)))</f>
        <v>39953.9237702712</v>
      </c>
      <c r="J542" s="24" t="n">
        <f aca="true">RAND()</f>
        <v>0.0655983719505628</v>
      </c>
      <c r="K542" s="25" t="n">
        <f aca="false">IF(J542&lt;=(Datos!$D$19-Datos!$C$19)/(Datos!$E$19-Datos!$C$19),Datos!$C$19+SQRT((Datos!$E$19-Datos!$C$19)*(Datos!$D$19-Datos!$C$19)*J542),Datos!$E$19-SQRT((Datos!$E$19-Datos!$C$19)*(Datos!$E$19-Datos!$D$19)*(1-J542)))</f>
        <v>33136.8385027898</v>
      </c>
      <c r="L542" s="24" t="n">
        <f aca="true">RAND()</f>
        <v>0.174464275701949</v>
      </c>
      <c r="M542" s="25" t="n">
        <f aca="false">IF(L542&lt;=(Datos!$D$19-Datos!$C$19)/(Datos!$E$19-Datos!$C$19),Datos!$C$19+SQRT((Datos!$E$19-Datos!$C$19)*(Datos!$D$19-Datos!$C$19)*L542),Datos!$E$19-SQRT((Datos!$E$19-Datos!$C$19)*(Datos!$E$19-Datos!$D$19)*(1-L542)))</f>
        <v>35115.627171256</v>
      </c>
      <c r="N542" s="24" t="n">
        <f aca="true">RAND()</f>
        <v>0.473882035039324</v>
      </c>
      <c r="O542" s="25" t="n">
        <f aca="false">IF(N542&lt;=(Datos!$D$19-Datos!$C$19)/(Datos!$E$19-Datos!$C$19),Datos!$C$19+SQRT((Datos!$E$19-Datos!$C$19)*(Datos!$D$19-Datos!$C$19)*N542),Datos!$E$19-SQRT((Datos!$E$19-Datos!$C$19)*(Datos!$E$19-Datos!$D$19)*(1-N542)))</f>
        <v>38431.0322770049</v>
      </c>
      <c r="P542" s="24" t="n">
        <f aca="true">RAND()</f>
        <v>0.806013597299838</v>
      </c>
      <c r="Q542" s="26" t="n">
        <f aca="false">IF(P542&lt;=(Datos!$D$23-Datos!$C$23)/(Datos!$E$23-Datos!$C$23),Datos!$C$23+SQRT((Datos!$E$23-Datos!$C$23)*(Datos!$D$23-Datos!$C$23)*P542),Datos!$E$23-SQRT((Datos!$E$23-Datos!$C$23)*(Datos!$E$23-Datos!$D$23)*(1-P542)))</f>
        <v>0.161313761083078</v>
      </c>
      <c r="R542" s="24" t="n">
        <f aca="true">RAND()</f>
        <v>0.0587576489564955</v>
      </c>
      <c r="S542" s="26" t="n">
        <f aca="false">IF(R542&lt;=(Datos!$D$24-Datos!$C$24)/(Datos!$E$24-Datos!$C$24),Datos!$C$24+SQRT((Datos!$E$24-Datos!$C$24)*(Datos!$D$24-Datos!$C$24)*R542),Datos!$E$24-SQRT((Datos!$E$24-Datos!$C$24)*(Datos!$E$24-Datos!$D$24)*(1-R542)))</f>
        <v>0.130284151307798</v>
      </c>
      <c r="T542" s="24" t="n">
        <f aca="true">RAND()</f>
        <v>0.00700781119386723</v>
      </c>
      <c r="U542" s="26" t="n">
        <f aca="false">IF(T542&lt;=(Datos!$D$25-Datos!$C$25)/(Datos!$E$25-Datos!$C$25),Datos!$C$25+SQRT((Datos!$E$25-Datos!$C$25)*(Datos!$D$25-Datos!$C$25)*T542),Datos!$E$25-SQRT((Datos!$E$25-Datos!$C$25)*(Datos!$E$25-Datos!$D$25)*(1-T542)))</f>
        <v>0.153836196489639</v>
      </c>
      <c r="V542" s="24" t="n">
        <f aca="true">RAND()</f>
        <v>0.935798646280643</v>
      </c>
      <c r="W542" s="26" t="n">
        <f aca="false">IF(V542&lt;=(Datos!$D$26-Datos!$C$26)/(Datos!$E$26-Datos!$C$26),Datos!$C$26+SQRT((Datos!$E$26-Datos!$C$26)*(Datos!$D$26-Datos!$C$26)*V542),Datos!$E$26-SQRT((Datos!$E$26-Datos!$C$26)*(Datos!$E$26-Datos!$D$26)*(1-V542)))</f>
        <v>0.235009845297071</v>
      </c>
      <c r="X542" s="24" t="n">
        <f aca="true">RAND()</f>
        <v>0.367496882921257</v>
      </c>
      <c r="Y542" s="26" t="n">
        <f aca="false">IF(X542&lt;=(Datos!$D$27-Datos!$C$27)/(Datos!$E$27-Datos!$C$27),Datos!$C$27+SQRT((Datos!$E$27-Datos!$C$27)*(Datos!$D$27-Datos!$C$27)*X542),Datos!$E$27-SQRT((Datos!$E$27-Datos!$C$27)*(Datos!$E$27-Datos!$D$27)*(1-X542)))</f>
        <v>0.221557576776581</v>
      </c>
      <c r="Z542" s="24" t="n">
        <f aca="false">(1+Q542)</f>
        <v>1.16131376108308</v>
      </c>
      <c r="AA542" s="24" t="n">
        <f aca="false">Z542*(1+S542)</f>
        <v>1.31261453884785</v>
      </c>
      <c r="AB542" s="24" t="n">
        <f aca="false">AA542*(1+U542)</f>
        <v>1.51454216696121</v>
      </c>
      <c r="AC542" s="24" t="n">
        <f aca="false">AB542*(1+W542)</f>
        <v>1.87047448731465</v>
      </c>
      <c r="AD542" s="24" t="n">
        <f aca="false">AC542*(1+Y542)</f>
        <v>2.28489228214651</v>
      </c>
      <c r="AE542" s="23" t="n">
        <f aca="false">E542*Q542</f>
        <v>5027.09417225593</v>
      </c>
      <c r="AF542" s="23" t="n">
        <f aca="false">AE542*(1+S542)</f>
        <v>5682.04487003268</v>
      </c>
      <c r="AG542" s="23" t="n">
        <f aca="false">AF542*(1+U542)</f>
        <v>6556.14904112197</v>
      </c>
      <c r="AH542" s="23" t="n">
        <f aca="false">AG542*(1+W542)</f>
        <v>8096.90861302058</v>
      </c>
      <c r="AI542" s="23" t="n">
        <f aca="false">AH542*(1+Y542)</f>
        <v>9890.84006470285</v>
      </c>
      <c r="AJ542" s="25" t="n">
        <f aca="false">G542*Z542</f>
        <v>43105.4722281718</v>
      </c>
      <c r="AK542" s="25" t="n">
        <f aca="false">I542*AA542</f>
        <v>52444.1012248768</v>
      </c>
      <c r="AL542" s="25" t="n">
        <f aca="false">K542*AB542</f>
        <v>50187.1391922589</v>
      </c>
      <c r="AM542" s="25" t="n">
        <f aca="false">M542*AC542</f>
        <v>65682.8847298876</v>
      </c>
      <c r="AN542" s="25" t="n">
        <f aca="false">O542*AD542</f>
        <v>87810.7690446518</v>
      </c>
      <c r="AO542" s="25" t="n">
        <f aca="false">C542/Datos!$D$8</f>
        <v>17078.2153505246</v>
      </c>
      <c r="AP542" s="25" t="n">
        <f aca="false">AJ542-AO542</f>
        <v>26027.2568776473</v>
      </c>
      <c r="AQ542" s="25" t="n">
        <f aca="false">AK542-AO542</f>
        <v>35365.8858743523</v>
      </c>
      <c r="AR542" s="25" t="n">
        <f aca="false">AL542-AO542</f>
        <v>33108.9238417343</v>
      </c>
      <c r="AS542" s="25" t="n">
        <f aca="false">AM542-AO542</f>
        <v>48604.669379363</v>
      </c>
      <c r="AT542" s="25" t="n">
        <f aca="false">AN542-AO542</f>
        <v>70732.5536941273</v>
      </c>
      <c r="AU542" s="25" t="n">
        <f aca="false">AP542*Datos!$D$6</f>
        <v>13013.6284388236</v>
      </c>
      <c r="AV542" s="25" t="n">
        <f aca="false">AQ542*Datos!$D$6</f>
        <v>17682.9429371761</v>
      </c>
      <c r="AW542" s="25" t="n">
        <f aca="false">AR542*Datos!$D$6</f>
        <v>16554.4619208672</v>
      </c>
      <c r="AX542" s="25" t="n">
        <f aca="false">AS542*Datos!$D$6</f>
        <v>24302.3346896815</v>
      </c>
      <c r="AY542" s="25" t="n">
        <f aca="false">AT542*Datos!$D$6</f>
        <v>35366.2768470636</v>
      </c>
      <c r="AZ542" s="25" t="n">
        <f aca="false">AJ542-AU542-AE542</f>
        <v>25064.7496170923</v>
      </c>
      <c r="BA542" s="25" t="n">
        <f aca="false">AK542-AV542-AF542</f>
        <v>29079.113417668</v>
      </c>
      <c r="BB542" s="25" t="n">
        <f aca="false">AL542-AW542-AG542</f>
        <v>27076.5282302697</v>
      </c>
      <c r="BC542" s="25" t="n">
        <f aca="false">AM542-AX542-AH542</f>
        <v>33283.6414271855</v>
      </c>
      <c r="BD542" s="25" t="n">
        <f aca="false">AN542-AY542-AI542</f>
        <v>42553.6521328853</v>
      </c>
      <c r="BE542" s="25" t="n">
        <f aca="false">AZ542/Z542</f>
        <v>21583.0987774709</v>
      </c>
      <c r="BF542" s="25" t="n">
        <f aca="false">BA542/AA542</f>
        <v>22153.5816929105</v>
      </c>
      <c r="BG542" s="25" t="n">
        <f aca="false">BB542/AB542</f>
        <v>17877.6985025094</v>
      </c>
      <c r="BH542" s="25" t="n">
        <f aca="false">BC542/AC542</f>
        <v>17794.2236865091</v>
      </c>
      <c r="BI542" s="25" t="n">
        <f aca="false">BD542/AD542</f>
        <v>18623.9204646046</v>
      </c>
      <c r="BJ542" s="25" t="n">
        <f aca="false">E542*AD542</f>
        <v>71205.1383508174</v>
      </c>
      <c r="BK542" s="25" t="n">
        <f aca="false">0.2*C542*AD542</f>
        <v>39021.8824472496</v>
      </c>
      <c r="BL542" s="25" t="n">
        <f aca="false">BJ542+BK542</f>
        <v>110227.020798067</v>
      </c>
      <c r="BM542" s="25" t="n">
        <f aca="false">BK542*Datos!$D$6</f>
        <v>19510.9412236248</v>
      </c>
      <c r="BN542" s="25" t="n">
        <f aca="false">BL542-BM542</f>
        <v>90716.0795744421</v>
      </c>
      <c r="BO542" s="25" t="n">
        <f aca="false">BN542/AD542</f>
        <v>39702.5629099768</v>
      </c>
      <c r="BP542" s="25" t="n">
        <f aca="false">-(C542+E542)</f>
        <v>-116554.531987337</v>
      </c>
      <c r="BQ542" s="25" t="n">
        <f aca="false">BE542</f>
        <v>21583.0987774709</v>
      </c>
      <c r="BR542" s="25" t="n">
        <f aca="false">BF542</f>
        <v>22153.5816929105</v>
      </c>
      <c r="BS542" s="25" t="n">
        <f aca="false">BG542</f>
        <v>17877.6985025094</v>
      </c>
      <c r="BT542" s="25" t="n">
        <f aca="false">BH542</f>
        <v>17794.2236865091</v>
      </c>
      <c r="BU542" s="25" t="n">
        <f aca="false">BI542+BO542</f>
        <v>58326.4833745814</v>
      </c>
      <c r="BV542" s="27" t="n">
        <f aca="false">IFERROR(IRR(BP542:BU542,0.1),NA())*100</f>
        <v>4.96748605013681</v>
      </c>
    </row>
    <row r="543" customFormat="false" ht="15" hidden="false" customHeight="true" outlineLevel="0" collapsed="false">
      <c r="A543" s="23" t="n">
        <v>542</v>
      </c>
      <c r="B543" s="24" t="n">
        <f aca="true">RAND()</f>
        <v>0.705522367217777</v>
      </c>
      <c r="C543" s="25" t="n">
        <f aca="false">IF(B543&lt;=(Datos!$D$14-Datos!$C$14)/(Datos!$E$14-Datos!$C$14),Datos!$C$14+SQRT((Datos!$E$14-Datos!$C$14)*(Datos!$D$14-Datos!$C$14)*B543),Datos!$E$14-SQRT((Datos!$E$14-Datos!$C$14)*(Datos!$E$14-Datos!$D$14)*(1-B543)))</f>
        <v>81201.7777612172</v>
      </c>
      <c r="D543" s="24" t="n">
        <f aca="true">RAND()</f>
        <v>0.400949577476114</v>
      </c>
      <c r="E543" s="25" t="n">
        <f aca="false">IF(D543&lt;=(Datos!$D$15-Datos!$C$15)/(Datos!$E$15-Datos!$C$15),Datos!$C$15+SQRT((Datos!$E$15-Datos!$C$15)*(Datos!$D$15-Datos!$C$15)*D543),Datos!$E$15-SQRT((Datos!$E$15-Datos!$C$15)*(Datos!$E$15-Datos!$D$15)*(1-D543)))</f>
        <v>30520.6770611724</v>
      </c>
      <c r="F543" s="24" t="n">
        <f aca="true">RAND()</f>
        <v>0.713012886365613</v>
      </c>
      <c r="G543" s="25" t="n">
        <f aca="false">IF(F543&lt;=(Datos!$D$19-Datos!$C$19)/(Datos!$E$19-Datos!$C$19),Datos!$C$19+SQRT((Datos!$E$19-Datos!$C$19)*(Datos!$D$19-Datos!$C$19)*F543),Datos!$E$19-SQRT((Datos!$E$19-Datos!$C$19)*(Datos!$E$19-Datos!$D$19)*(1-F543)))</f>
        <v>40360.5998747059</v>
      </c>
      <c r="H543" s="24" t="n">
        <f aca="true">RAND()</f>
        <v>0.989687173631877</v>
      </c>
      <c r="I543" s="25" t="n">
        <f aca="false">IF(H543&lt;=(Datos!$D$19-Datos!$C$19)/(Datos!$E$19-Datos!$C$19),Datos!$C$19+SQRT((Datos!$E$19-Datos!$C$19)*(Datos!$D$19-Datos!$C$19)*H543),Datos!$E$19-SQRT((Datos!$E$19-Datos!$C$19)*(Datos!$E$19-Datos!$D$19)*(1-H543)))</f>
        <v>44120.5331287597</v>
      </c>
      <c r="J543" s="24" t="n">
        <f aca="true">RAND()</f>
        <v>0.433091680955987</v>
      </c>
      <c r="K543" s="25" t="n">
        <f aca="false">IF(J543&lt;=(Datos!$D$19-Datos!$C$19)/(Datos!$E$19-Datos!$C$19),Datos!$C$19+SQRT((Datos!$E$19-Datos!$C$19)*(Datos!$D$19-Datos!$C$19)*J543),Datos!$E$19-SQRT((Datos!$E$19-Datos!$C$19)*(Datos!$E$19-Datos!$D$19)*(1-J543)))</f>
        <v>38060.0094381705</v>
      </c>
      <c r="L543" s="24" t="n">
        <f aca="true">RAND()</f>
        <v>0.192703020503317</v>
      </c>
      <c r="M543" s="25" t="n">
        <f aca="false">IF(L543&lt;=(Datos!$D$19-Datos!$C$19)/(Datos!$E$19-Datos!$C$19),Datos!$C$19+SQRT((Datos!$E$19-Datos!$C$19)*(Datos!$D$19-Datos!$C$19)*L543),Datos!$E$19-SQRT((Datos!$E$19-Datos!$C$19)*(Datos!$E$19-Datos!$D$19)*(1-L543)))</f>
        <v>35376.3791789175</v>
      </c>
      <c r="N543" s="24" t="n">
        <f aca="true">RAND()</f>
        <v>0.132368012529763</v>
      </c>
      <c r="O543" s="25" t="n">
        <f aca="false">IF(N543&lt;=(Datos!$D$19-Datos!$C$19)/(Datos!$E$19-Datos!$C$19),Datos!$C$19+SQRT((Datos!$E$19-Datos!$C$19)*(Datos!$D$19-Datos!$C$19)*N543),Datos!$E$19-SQRT((Datos!$E$19-Datos!$C$19)*(Datos!$E$19-Datos!$D$19)*(1-N543)))</f>
        <v>34455.9176248518</v>
      </c>
      <c r="P543" s="24" t="n">
        <f aca="true">RAND()</f>
        <v>0.0826785621152486</v>
      </c>
      <c r="Q543" s="26" t="n">
        <f aca="false">IF(P543&lt;=(Datos!$D$23-Datos!$C$23)/(Datos!$E$23-Datos!$C$23),Datos!$C$23+SQRT((Datos!$E$23-Datos!$C$23)*(Datos!$D$23-Datos!$C$23)*P543),Datos!$E$23-SQRT((Datos!$E$23-Datos!$C$23)*(Datos!$E$23-Datos!$D$23)*(1-P543)))</f>
        <v>0.132199238165043</v>
      </c>
      <c r="R543" s="24" t="n">
        <f aca="true">RAND()</f>
        <v>0.224614100027344</v>
      </c>
      <c r="S543" s="26" t="n">
        <f aca="false">IF(R543&lt;=(Datos!$D$24-Datos!$C$24)/(Datos!$E$24-Datos!$C$24),Datos!$C$24+SQRT((Datos!$E$24-Datos!$C$24)*(Datos!$D$24-Datos!$C$24)*R543),Datos!$E$24-SQRT((Datos!$E$24-Datos!$C$24)*(Datos!$E$24-Datos!$D$24)*(1-R543)))</f>
        <v>0.140107346419884</v>
      </c>
      <c r="T543" s="24" t="n">
        <f aca="true">RAND()</f>
        <v>0.629164077296656</v>
      </c>
      <c r="U543" s="26" t="n">
        <f aca="false">IF(T543&lt;=(Datos!$D$25-Datos!$C$25)/(Datos!$E$25-Datos!$C$25),Datos!$C$25+SQRT((Datos!$E$25-Datos!$C$25)*(Datos!$D$25-Datos!$C$25)*T543),Datos!$E$25-SQRT((Datos!$E$25-Datos!$C$25)*(Datos!$E$25-Datos!$D$25)*(1-T543)))</f>
        <v>0.187776707437486</v>
      </c>
      <c r="V543" s="24" t="n">
        <f aca="true">RAND()</f>
        <v>0.311561432069754</v>
      </c>
      <c r="W543" s="26" t="n">
        <f aca="false">IF(V543&lt;=(Datos!$D$26-Datos!$C$26)/(Datos!$E$26-Datos!$C$26),Datos!$C$26+SQRT((Datos!$E$26-Datos!$C$26)*(Datos!$D$26-Datos!$C$26)*V543),Datos!$E$26-SQRT((Datos!$E$26-Datos!$C$26)*(Datos!$E$26-Datos!$D$26)*(1-V543)))</f>
        <v>0.20091298554856</v>
      </c>
      <c r="X543" s="24" t="n">
        <f aca="true">RAND()</f>
        <v>0.868191486136263</v>
      </c>
      <c r="Y543" s="26" t="n">
        <f aca="false">IF(X543&lt;=(Datos!$D$27-Datos!$C$27)/(Datos!$E$27-Datos!$C$27),Datos!$C$27+SQRT((Datos!$E$27-Datos!$C$27)*(Datos!$D$27-Datos!$C$27)*X543),Datos!$E$27-SQRT((Datos!$E$27-Datos!$C$27)*(Datos!$E$27-Datos!$D$27)*(1-X543)))</f>
        <v>0.253321057463532</v>
      </c>
      <c r="Z543" s="24" t="n">
        <f aca="false">(1+Q543)</f>
        <v>1.13219923816504</v>
      </c>
      <c r="AA543" s="24" t="n">
        <f aca="false">Z543*(1+S543)</f>
        <v>1.29082866904296</v>
      </c>
      <c r="AB543" s="24" t="n">
        <f aca="false">AA543*(1+U543)</f>
        <v>1.53321622638176</v>
      </c>
      <c r="AC543" s="24" t="n">
        <f aca="false">AB543*(1+W543)</f>
        <v>1.84125927591562</v>
      </c>
      <c r="AD543" s="24" t="n">
        <f aca="false">AC543*(1+Y543)</f>
        <v>2.3076890227551</v>
      </c>
      <c r="AE543" s="23" t="n">
        <f aca="false">E543*Q543</f>
        <v>4034.8102557683</v>
      </c>
      <c r="AF543" s="23" t="n">
        <f aca="false">AE543*(1+S543)</f>
        <v>4600.11681401173</v>
      </c>
      <c r="AG543" s="23" t="n">
        <f aca="false">AF543*(1+U543)</f>
        <v>5463.91160317467</v>
      </c>
      <c r="AH543" s="23" t="n">
        <f aca="false">AG543*(1+W543)</f>
        <v>6561.68239614192</v>
      </c>
      <c r="AI543" s="23" t="n">
        <f aca="false">AH543*(1+Y543)</f>
        <v>8223.89471947243</v>
      </c>
      <c r="AJ543" s="25" t="n">
        <f aca="false">G543*Z543</f>
        <v>45696.2404300262</v>
      </c>
      <c r="AK543" s="25" t="n">
        <f aca="false">I543*AA543</f>
        <v>56952.0490560627</v>
      </c>
      <c r="AL543" s="25" t="n">
        <f aca="false">K543*AB543</f>
        <v>58354.224046846</v>
      </c>
      <c r="AM543" s="25" t="n">
        <f aca="false">M543*AC543</f>
        <v>65137.08631149</v>
      </c>
      <c r="AN543" s="25" t="n">
        <f aca="false">O543*AD543</f>
        <v>79513.5428718243</v>
      </c>
      <c r="AO543" s="25" t="n">
        <f aca="false">C543/Datos!$D$8</f>
        <v>16240.3555522434</v>
      </c>
      <c r="AP543" s="25" t="n">
        <f aca="false">AJ543-AO543</f>
        <v>29455.8848777827</v>
      </c>
      <c r="AQ543" s="25" t="n">
        <f aca="false">AK543-AO543</f>
        <v>40711.6935038193</v>
      </c>
      <c r="AR543" s="25" t="n">
        <f aca="false">AL543-AO543</f>
        <v>42113.8684946026</v>
      </c>
      <c r="AS543" s="25" t="n">
        <f aca="false">AM543-AO543</f>
        <v>48896.7307592465</v>
      </c>
      <c r="AT543" s="25" t="n">
        <f aca="false">AN543-AO543</f>
        <v>63273.1873195809</v>
      </c>
      <c r="AU543" s="25" t="n">
        <f aca="false">AP543*Datos!$D$6</f>
        <v>14727.9424388914</v>
      </c>
      <c r="AV543" s="25" t="n">
        <f aca="false">AQ543*Datos!$D$6</f>
        <v>20355.8467519097</v>
      </c>
      <c r="AW543" s="25" t="n">
        <f aca="false">AR543*Datos!$D$6</f>
        <v>21056.9342473013</v>
      </c>
      <c r="AX543" s="25" t="n">
        <f aca="false">AS543*Datos!$D$6</f>
        <v>24448.3653796233</v>
      </c>
      <c r="AY543" s="25" t="n">
        <f aca="false">AT543*Datos!$D$6</f>
        <v>31636.5936597904</v>
      </c>
      <c r="AZ543" s="25" t="n">
        <f aca="false">AJ543-AU543-AE543</f>
        <v>26933.4877353665</v>
      </c>
      <c r="BA543" s="25" t="n">
        <f aca="false">AK543-AV543-AF543</f>
        <v>31996.0854901414</v>
      </c>
      <c r="BB543" s="25" t="n">
        <f aca="false">AL543-AW543-AG543</f>
        <v>31833.3781963701</v>
      </c>
      <c r="BC543" s="25" t="n">
        <f aca="false">AM543-AX543-AH543</f>
        <v>34127.0385357248</v>
      </c>
      <c r="BD543" s="25" t="n">
        <f aca="false">AN543-AY543-AI543</f>
        <v>39653.0544925615</v>
      </c>
      <c r="BE543" s="25" t="n">
        <f aca="false">AZ543/Z543</f>
        <v>23788.6467571005</v>
      </c>
      <c r="BF543" s="25" t="n">
        <f aca="false">BA543/AA543</f>
        <v>24787.2442388994</v>
      </c>
      <c r="BG543" s="25" t="n">
        <f aca="false">BB543/AB543</f>
        <v>20762.4845397663</v>
      </c>
      <c r="BH543" s="25" t="n">
        <f aca="false">BC543/AC543</f>
        <v>18534.6186613258</v>
      </c>
      <c r="BI543" s="25" t="n">
        <f aca="false">BD543/AD543</f>
        <v>17183.0147396639</v>
      </c>
      <c r="BJ543" s="25" t="n">
        <f aca="false">E543*AD543</f>
        <v>70432.2314211209</v>
      </c>
      <c r="BK543" s="25" t="n">
        <f aca="false">0.2*C543*AD543</f>
        <v>37477.690233552</v>
      </c>
      <c r="BL543" s="25" t="n">
        <f aca="false">BJ543+BK543</f>
        <v>107909.921654673</v>
      </c>
      <c r="BM543" s="25" t="n">
        <f aca="false">BK543*Datos!$D$6</f>
        <v>18738.845116776</v>
      </c>
      <c r="BN543" s="25" t="n">
        <f aca="false">BL543-BM543</f>
        <v>89171.0765378969</v>
      </c>
      <c r="BO543" s="25" t="n">
        <f aca="false">BN543/AD543</f>
        <v>38640.8548372941</v>
      </c>
      <c r="BP543" s="25" t="n">
        <f aca="false">-(C543+E543)</f>
        <v>-111722.45482239</v>
      </c>
      <c r="BQ543" s="25" t="n">
        <f aca="false">BE543</f>
        <v>23788.6467571005</v>
      </c>
      <c r="BR543" s="25" t="n">
        <f aca="false">BF543</f>
        <v>24787.2442388994</v>
      </c>
      <c r="BS543" s="25" t="n">
        <f aca="false">BG543</f>
        <v>20762.4845397663</v>
      </c>
      <c r="BT543" s="25" t="n">
        <f aca="false">BH543</f>
        <v>18534.6186613258</v>
      </c>
      <c r="BU543" s="25" t="n">
        <f aca="false">BI543+BO543</f>
        <v>55823.869576958</v>
      </c>
      <c r="BV543" s="27" t="n">
        <f aca="false">IFERROR(IRR(BP543:BU543,0.1),NA())*100</f>
        <v>7.89580112187518</v>
      </c>
    </row>
    <row r="544" customFormat="false" ht="15" hidden="false" customHeight="true" outlineLevel="0" collapsed="false">
      <c r="A544" s="23" t="n">
        <v>543</v>
      </c>
      <c r="B544" s="24" t="n">
        <f aca="true">RAND()</f>
        <v>0.391595501725553</v>
      </c>
      <c r="C544" s="25" t="n">
        <f aca="false">IF(B544&lt;=(Datos!$D$14-Datos!$C$14)/(Datos!$E$14-Datos!$C$14),Datos!$C$14+SQRT((Datos!$E$14-Datos!$C$14)*(Datos!$D$14-Datos!$C$14)*B544),Datos!$E$14-SQRT((Datos!$E$14-Datos!$C$14)*(Datos!$E$14-Datos!$D$14)*(1-B544)))</f>
        <v>72979.9075144193</v>
      </c>
      <c r="D544" s="24" t="n">
        <f aca="true">RAND()</f>
        <v>0.522287583279648</v>
      </c>
      <c r="E544" s="25" t="n">
        <f aca="false">IF(D544&lt;=(Datos!$D$15-Datos!$C$15)/(Datos!$E$15-Datos!$C$15),Datos!$C$15+SQRT((Datos!$E$15-Datos!$C$15)*(Datos!$D$15-Datos!$C$15)*D544),Datos!$E$15-SQRT((Datos!$E$15-Datos!$C$15)*(Datos!$E$15-Datos!$D$15)*(1-D544)))</f>
        <v>31534.9623445579</v>
      </c>
      <c r="F544" s="24" t="n">
        <f aca="true">RAND()</f>
        <v>0.496544096420513</v>
      </c>
      <c r="G544" s="25" t="n">
        <f aca="false">IF(F544&lt;=(Datos!$D$19-Datos!$C$19)/(Datos!$E$19-Datos!$C$19),Datos!$C$19+SQRT((Datos!$E$19-Datos!$C$19)*(Datos!$D$19-Datos!$C$19)*F544),Datos!$E$19-SQRT((Datos!$E$19-Datos!$C$19)*(Datos!$E$19-Datos!$D$19)*(1-F544)))</f>
        <v>38630.2731395407</v>
      </c>
      <c r="H544" s="24" t="n">
        <f aca="true">RAND()</f>
        <v>0.754142702937158</v>
      </c>
      <c r="I544" s="25" t="n">
        <f aca="false">IF(H544&lt;=(Datos!$D$19-Datos!$C$19)/(Datos!$E$19-Datos!$C$19),Datos!$C$19+SQRT((Datos!$E$19-Datos!$C$19)*(Datos!$D$19-Datos!$C$19)*H544),Datos!$E$19-SQRT((Datos!$E$19-Datos!$C$19)*(Datos!$E$19-Datos!$D$19)*(1-H544)))</f>
        <v>40705.8997124295</v>
      </c>
      <c r="J544" s="24" t="n">
        <f aca="true">RAND()</f>
        <v>0.164423056188134</v>
      </c>
      <c r="K544" s="25" t="n">
        <f aca="false">IF(J544&lt;=(Datos!$D$19-Datos!$C$19)/(Datos!$E$19-Datos!$C$19),Datos!$C$19+SQRT((Datos!$E$19-Datos!$C$19)*(Datos!$D$19-Datos!$C$19)*J544),Datos!$E$19-SQRT((Datos!$E$19-Datos!$C$19)*(Datos!$E$19-Datos!$D$19)*(1-J544)))</f>
        <v>34966.231813782</v>
      </c>
      <c r="L544" s="24" t="n">
        <f aca="true">RAND()</f>
        <v>0.59473840833927</v>
      </c>
      <c r="M544" s="25" t="n">
        <f aca="false">IF(L544&lt;=(Datos!$D$19-Datos!$C$19)/(Datos!$E$19-Datos!$C$19),Datos!$C$19+SQRT((Datos!$E$19-Datos!$C$19)*(Datos!$D$19-Datos!$C$19)*L544),Datos!$E$19-SQRT((Datos!$E$19-Datos!$C$19)*(Datos!$E$19-Datos!$D$19)*(1-L544)))</f>
        <v>39445.1448507098</v>
      </c>
      <c r="N544" s="24" t="n">
        <f aca="true">RAND()</f>
        <v>0.9306642454372</v>
      </c>
      <c r="O544" s="25" t="n">
        <f aca="false">IF(N544&lt;=(Datos!$D$19-Datos!$C$19)/(Datos!$E$19-Datos!$C$19),Datos!$C$19+SQRT((Datos!$E$19-Datos!$C$19)*(Datos!$D$19-Datos!$C$19)*N544),Datos!$E$19-SQRT((Datos!$E$19-Datos!$C$19)*(Datos!$E$19-Datos!$D$19)*(1-N544)))</f>
        <v>42719.6093334233</v>
      </c>
      <c r="P544" s="24" t="n">
        <f aca="true">RAND()</f>
        <v>0.555986049970533</v>
      </c>
      <c r="Q544" s="26" t="n">
        <f aca="false">IF(P544&lt;=(Datos!$D$23-Datos!$C$23)/(Datos!$E$23-Datos!$C$23),Datos!$C$23+SQRT((Datos!$E$23-Datos!$C$23)*(Datos!$D$23-Datos!$C$23)*P544),Datos!$E$23-SQRT((Datos!$E$23-Datos!$C$23)*(Datos!$E$23-Datos!$D$23)*(1-P544)))</f>
        <v>0.151729430319623</v>
      </c>
      <c r="R544" s="24" t="n">
        <f aca="true">RAND()</f>
        <v>0.904765814680078</v>
      </c>
      <c r="S544" s="26" t="n">
        <f aca="false">IF(R544&lt;=(Datos!$D$24-Datos!$C$24)/(Datos!$E$24-Datos!$C$24),Datos!$C$24+SQRT((Datos!$E$24-Datos!$C$24)*(Datos!$D$24-Datos!$C$24)*R544),Datos!$E$24-SQRT((Datos!$E$24-Datos!$C$24)*(Datos!$E$24-Datos!$D$24)*(1-R544)))</f>
        <v>0.166907195351039</v>
      </c>
      <c r="T544" s="24" t="n">
        <f aca="true">RAND()</f>
        <v>0.381606148263421</v>
      </c>
      <c r="U544" s="26" t="n">
        <f aca="false">IF(T544&lt;=(Datos!$D$25-Datos!$C$25)/(Datos!$E$25-Datos!$C$25),Datos!$C$25+SQRT((Datos!$E$25-Datos!$C$25)*(Datos!$D$25-Datos!$C$25)*T544),Datos!$E$25-SQRT((Datos!$E$25-Datos!$C$25)*(Datos!$E$25-Datos!$D$25)*(1-T544)))</f>
        <v>0.178308530716962</v>
      </c>
      <c r="V544" s="24" t="n">
        <f aca="true">RAND()</f>
        <v>0.927145141842283</v>
      </c>
      <c r="W544" s="26" t="n">
        <f aca="false">IF(V544&lt;=(Datos!$D$26-Datos!$C$26)/(Datos!$E$26-Datos!$C$26),Datos!$C$26+SQRT((Datos!$E$26-Datos!$C$26)*(Datos!$D$26-Datos!$C$26)*V544),Datos!$E$26-SQRT((Datos!$E$26-Datos!$C$26)*(Datos!$E$26-Datos!$D$26)*(1-V544)))</f>
        <v>0.23403153095779</v>
      </c>
      <c r="X544" s="24" t="n">
        <f aca="true">RAND()</f>
        <v>0.471641695868757</v>
      </c>
      <c r="Y544" s="26" t="n">
        <f aca="false">IF(X544&lt;=(Datos!$D$27-Datos!$C$27)/(Datos!$E$27-Datos!$C$27),Datos!$C$27+SQRT((Datos!$E$27-Datos!$C$27)*(Datos!$D$27-Datos!$C$27)*X544),Datos!$E$27-SQRT((Datos!$E$27-Datos!$C$27)*(Datos!$E$27-Datos!$D$27)*(1-X544)))</f>
        <v>0.226585256320855</v>
      </c>
      <c r="Z544" s="24" t="n">
        <f aca="false">(1+Q544)</f>
        <v>1.15172943031962</v>
      </c>
      <c r="AA544" s="24" t="n">
        <f aca="false">Z544*(1+S544)</f>
        <v>1.34396135933752</v>
      </c>
      <c r="AB544" s="24" t="n">
        <f aca="false">AA544*(1+U544)</f>
        <v>1.58360113466137</v>
      </c>
      <c r="AC544" s="24" t="n">
        <f aca="false">AB544*(1+W544)</f>
        <v>1.95421373263266</v>
      </c>
      <c r="AD544" s="24" t="n">
        <f aca="false">AC544*(1+Y544)</f>
        <v>2.39700975214697</v>
      </c>
      <c r="AE544" s="23" t="n">
        <f aca="false">E544*Q544</f>
        <v>4784.78187169054</v>
      </c>
      <c r="AF544" s="23" t="n">
        <f aca="false">AE544*(1+S544)</f>
        <v>5583.3963942609</v>
      </c>
      <c r="AG544" s="23" t="n">
        <f aca="false">AF544*(1+U544)</f>
        <v>6578.96360173194</v>
      </c>
      <c r="AH544" s="23" t="n">
        <f aca="false">AG544*(1+W544)</f>
        <v>8118.64852556085</v>
      </c>
      <c r="AI544" s="23" t="n">
        <f aca="false">AH544*(1+Y544)</f>
        <v>9958.21458270399</v>
      </c>
      <c r="AJ544" s="25" t="n">
        <f aca="false">G544*Z544</f>
        <v>44491.6224760946</v>
      </c>
      <c r="AK544" s="25" t="n">
        <f aca="false">I544*AA544</f>
        <v>54707.1563105736</v>
      </c>
      <c r="AL544" s="25" t="n">
        <f aca="false">K544*AB544</f>
        <v>55372.5643751375</v>
      </c>
      <c r="AM544" s="25" t="n">
        <f aca="false">M544*AC544</f>
        <v>77084.2437529416</v>
      </c>
      <c r="AN544" s="25" t="n">
        <f aca="false">O544*AD544</f>
        <v>102399.320180124</v>
      </c>
      <c r="AO544" s="25" t="n">
        <f aca="false">C544/Datos!$D$8</f>
        <v>14595.9815028839</v>
      </c>
      <c r="AP544" s="25" t="n">
        <f aca="false">AJ544-AO544</f>
        <v>29895.6409732108</v>
      </c>
      <c r="AQ544" s="25" t="n">
        <f aca="false">AK544-AO544</f>
        <v>40111.1748076897</v>
      </c>
      <c r="AR544" s="25" t="n">
        <f aca="false">AL544-AO544</f>
        <v>40776.5828722536</v>
      </c>
      <c r="AS544" s="25" t="n">
        <f aca="false">AM544-AO544</f>
        <v>62488.2622500577</v>
      </c>
      <c r="AT544" s="25" t="n">
        <f aca="false">AN544-AO544</f>
        <v>87803.3386772404</v>
      </c>
      <c r="AU544" s="25" t="n">
        <f aca="false">AP544*Datos!$D$6</f>
        <v>14947.8204866054</v>
      </c>
      <c r="AV544" s="25" t="n">
        <f aca="false">AQ544*Datos!$D$6</f>
        <v>20055.5874038449</v>
      </c>
      <c r="AW544" s="25" t="n">
        <f aca="false">AR544*Datos!$D$6</f>
        <v>20388.2914361268</v>
      </c>
      <c r="AX544" s="25" t="n">
        <f aca="false">AS544*Datos!$D$6</f>
        <v>31244.1311250289</v>
      </c>
      <c r="AY544" s="25" t="n">
        <f aca="false">AT544*Datos!$D$6</f>
        <v>43901.6693386202</v>
      </c>
      <c r="AZ544" s="25" t="n">
        <f aca="false">AJ544-AU544-AE544</f>
        <v>24759.0201177987</v>
      </c>
      <c r="BA544" s="25" t="n">
        <f aca="false">AK544-AV544-AF544</f>
        <v>29068.1725124678</v>
      </c>
      <c r="BB544" s="25" t="n">
        <f aca="false">AL544-AW544-AG544</f>
        <v>28405.3093372787</v>
      </c>
      <c r="BC544" s="25" t="n">
        <f aca="false">AM544-AX544-AH544</f>
        <v>37721.4641023519</v>
      </c>
      <c r="BD544" s="25" t="n">
        <f aca="false">AN544-AY544-AI544</f>
        <v>48539.4362588001</v>
      </c>
      <c r="BE544" s="25" t="n">
        <f aca="false">AZ544/Z544</f>
        <v>21497.2540129739</v>
      </c>
      <c r="BF544" s="25" t="n">
        <f aca="false">BA544/AA544</f>
        <v>21628.7263845118</v>
      </c>
      <c r="BG544" s="25" t="n">
        <f aca="false">BB544/AB544</f>
        <v>17937.161521012</v>
      </c>
      <c r="BH544" s="25" t="n">
        <f aca="false">BC544/AC544</f>
        <v>19302.6297341257</v>
      </c>
      <c r="BI544" s="25" t="n">
        <f aca="false">BD544/AD544</f>
        <v>20249.9953182602</v>
      </c>
      <c r="BJ544" s="25" t="n">
        <f aca="false">E544*AD544</f>
        <v>75589.6122734926</v>
      </c>
      <c r="BK544" s="25" t="n">
        <f aca="false">0.2*C544*AD544</f>
        <v>34986.7100045693</v>
      </c>
      <c r="BL544" s="25" t="n">
        <f aca="false">BJ544+BK544</f>
        <v>110576.322278062</v>
      </c>
      <c r="BM544" s="25" t="n">
        <f aca="false">BK544*Datos!$D$6</f>
        <v>17493.3550022847</v>
      </c>
      <c r="BN544" s="25" t="n">
        <f aca="false">BL544-BM544</f>
        <v>93082.9672757773</v>
      </c>
      <c r="BO544" s="25" t="n">
        <f aca="false">BN544/AD544</f>
        <v>38832.9530959998</v>
      </c>
      <c r="BP544" s="25" t="n">
        <f aca="false">-(C544+E544)</f>
        <v>-104514.869858977</v>
      </c>
      <c r="BQ544" s="25" t="n">
        <f aca="false">BE544</f>
        <v>21497.2540129739</v>
      </c>
      <c r="BR544" s="25" t="n">
        <f aca="false">BF544</f>
        <v>21628.7263845118</v>
      </c>
      <c r="BS544" s="25" t="n">
        <f aca="false">BG544</f>
        <v>17937.161521012</v>
      </c>
      <c r="BT544" s="25" t="n">
        <f aca="false">BH544</f>
        <v>19302.6297341257</v>
      </c>
      <c r="BU544" s="25" t="n">
        <f aca="false">BI544+BO544</f>
        <v>59082.94841426</v>
      </c>
      <c r="BV544" s="27" t="n">
        <f aca="false">IFERROR(IRR(BP544:BU544,0.1),NA())*100</f>
        <v>8.79115622375143</v>
      </c>
    </row>
    <row r="545" customFormat="false" ht="15" hidden="false" customHeight="true" outlineLevel="0" collapsed="false">
      <c r="A545" s="23" t="n">
        <v>544</v>
      </c>
      <c r="B545" s="24" t="n">
        <f aca="true">RAND()</f>
        <v>0.319555679628607</v>
      </c>
      <c r="C545" s="25" t="n">
        <f aca="false">IF(B545&lt;=(Datos!$D$14-Datos!$C$14)/(Datos!$E$14-Datos!$C$14),Datos!$C$14+SQRT((Datos!$E$14-Datos!$C$14)*(Datos!$D$14-Datos!$C$14)*B545),Datos!$E$14-SQRT((Datos!$E$14-Datos!$C$14)*(Datos!$E$14-Datos!$D$14)*(1-B545)))</f>
        <v>71424.9552153339</v>
      </c>
      <c r="D545" s="24" t="n">
        <f aca="true">RAND()</f>
        <v>0.341942953734206</v>
      </c>
      <c r="E545" s="25" t="n">
        <f aca="false">IF(D545&lt;=(Datos!$D$15-Datos!$C$15)/(Datos!$E$15-Datos!$C$15),Datos!$C$15+SQRT((Datos!$E$15-Datos!$C$15)*(Datos!$D$15-Datos!$C$15)*D545),Datos!$E$15-SQRT((Datos!$E$15-Datos!$C$15)*(Datos!$E$15-Datos!$D$15)*(1-D545)))</f>
        <v>30064.781988307</v>
      </c>
      <c r="F545" s="24" t="n">
        <f aca="true">RAND()</f>
        <v>0.0643354480032273</v>
      </c>
      <c r="G545" s="25" t="n">
        <f aca="false">IF(F545&lt;=(Datos!$D$19-Datos!$C$19)/(Datos!$E$19-Datos!$C$19),Datos!$C$19+SQRT((Datos!$E$19-Datos!$C$19)*(Datos!$D$19-Datos!$C$19)*F545),Datos!$E$19-SQRT((Datos!$E$19-Datos!$C$19)*(Datos!$E$19-Datos!$D$19)*(1-F545)))</f>
        <v>33106.4959682066</v>
      </c>
      <c r="H545" s="24" t="n">
        <f aca="true">RAND()</f>
        <v>0.110002150341278</v>
      </c>
      <c r="I545" s="25" t="n">
        <f aca="false">IF(H545&lt;=(Datos!$D$19-Datos!$C$19)/(Datos!$E$19-Datos!$C$19),Datos!$C$19+SQRT((Datos!$E$19-Datos!$C$19)*(Datos!$D$19-Datos!$C$19)*H545),Datos!$E$19-SQRT((Datos!$E$19-Datos!$C$19)*(Datos!$E$19-Datos!$D$19)*(1-H545)))</f>
        <v>34062.0589054311</v>
      </c>
      <c r="J545" s="24" t="n">
        <f aca="true">RAND()</f>
        <v>0.225319184708301</v>
      </c>
      <c r="K545" s="25" t="n">
        <f aca="false">IF(J545&lt;=(Datos!$D$19-Datos!$C$19)/(Datos!$E$19-Datos!$C$19),Datos!$C$19+SQRT((Datos!$E$19-Datos!$C$19)*(Datos!$D$19-Datos!$C$19)*J545),Datos!$E$19-SQRT((Datos!$E$19-Datos!$C$19)*(Datos!$E$19-Datos!$D$19)*(1-J545)))</f>
        <v>35813.5942158225</v>
      </c>
      <c r="L545" s="24" t="n">
        <f aca="true">RAND()</f>
        <v>0.459700520467504</v>
      </c>
      <c r="M545" s="25" t="n">
        <f aca="false">IF(L545&lt;=(Datos!$D$19-Datos!$C$19)/(Datos!$E$19-Datos!$C$19),Datos!$C$19+SQRT((Datos!$E$19-Datos!$C$19)*(Datos!$D$19-Datos!$C$19)*L545),Datos!$E$19-SQRT((Datos!$E$19-Datos!$C$19)*(Datos!$E$19-Datos!$D$19)*(1-L545)))</f>
        <v>38303.9194402478</v>
      </c>
      <c r="N545" s="24" t="n">
        <f aca="true">RAND()</f>
        <v>0.545979402021034</v>
      </c>
      <c r="O545" s="25" t="n">
        <f aca="false">IF(N545&lt;=(Datos!$D$19-Datos!$C$19)/(Datos!$E$19-Datos!$C$19),Datos!$C$19+SQRT((Datos!$E$19-Datos!$C$19)*(Datos!$D$19-Datos!$C$19)*N545),Datos!$E$19-SQRT((Datos!$E$19-Datos!$C$19)*(Datos!$E$19-Datos!$D$19)*(1-N545)))</f>
        <v>39049.6911717006</v>
      </c>
      <c r="P545" s="24" t="n">
        <f aca="true">RAND()</f>
        <v>0.930362814192792</v>
      </c>
      <c r="Q545" s="26" t="n">
        <f aca="false">IF(P545&lt;=(Datos!$D$23-Datos!$C$23)/(Datos!$E$23-Datos!$C$23),Datos!$C$23+SQRT((Datos!$E$23-Datos!$C$23)*(Datos!$D$23-Datos!$C$23)*P545),Datos!$E$23-SQRT((Datos!$E$23-Datos!$C$23)*(Datos!$E$23-Datos!$D$23)*(1-P545)))</f>
        <v>0.168804155482815</v>
      </c>
      <c r="R545" s="24" t="n">
        <f aca="true">RAND()</f>
        <v>0.674173353657555</v>
      </c>
      <c r="S545" s="26" t="n">
        <f aca="false">IF(R545&lt;=(Datos!$D$24-Datos!$C$24)/(Datos!$E$24-Datos!$C$24),Datos!$C$24+SQRT((Datos!$E$24-Datos!$C$24)*(Datos!$D$24-Datos!$C$24)*R545),Datos!$E$24-SQRT((Datos!$E$24-Datos!$C$24)*(Datos!$E$24-Datos!$D$24)*(1-R545)))</f>
        <v>0.155782486431997</v>
      </c>
      <c r="T545" s="24" t="n">
        <f aca="true">RAND()</f>
        <v>0.377655937706212</v>
      </c>
      <c r="U545" s="26" t="n">
        <f aca="false">IF(T545&lt;=(Datos!$D$25-Datos!$C$25)/(Datos!$E$25-Datos!$C$25),Datos!$C$25+SQRT((Datos!$E$25-Datos!$C$25)*(Datos!$D$25-Datos!$C$25)*T545),Datos!$E$25-SQRT((Datos!$E$25-Datos!$C$25)*(Datos!$E$25-Datos!$D$25)*(1-T545)))</f>
        <v>0.178161631152741</v>
      </c>
      <c r="V545" s="24" t="n">
        <f aca="true">RAND()</f>
        <v>0.692998689405533</v>
      </c>
      <c r="W545" s="26" t="n">
        <f aca="false">IF(V545&lt;=(Datos!$D$26-Datos!$C$26)/(Datos!$E$26-Datos!$C$26),Datos!$C$26+SQRT((Datos!$E$26-Datos!$C$26)*(Datos!$D$26-Datos!$C$26)*V545),Datos!$E$26-SQRT((Datos!$E$26-Datos!$C$26)*(Datos!$E$26-Datos!$D$26)*(1-V545)))</f>
        <v>0.21722036322531</v>
      </c>
      <c r="X545" s="24" t="n">
        <f aca="true">RAND()</f>
        <v>0.0682548914757592</v>
      </c>
      <c r="Y545" s="26" t="n">
        <f aca="false">IF(X545&lt;=(Datos!$D$27-Datos!$C$27)/(Datos!$E$27-Datos!$C$27),Datos!$C$27+SQRT((Datos!$E$27-Datos!$C$27)*(Datos!$D$27-Datos!$C$27)*X545),Datos!$E$27-SQRT((Datos!$E$27-Datos!$C$27)*(Datos!$E$27-Datos!$D$27)*(1-X545)))</f>
        <v>0.20357527925991</v>
      </c>
      <c r="Z545" s="24" t="n">
        <f aca="false">(1+Q545)</f>
        <v>1.16880415548282</v>
      </c>
      <c r="AA545" s="24" t="n">
        <f aca="false">Z545*(1+S545)</f>
        <v>1.35088337297598</v>
      </c>
      <c r="AB545" s="24" t="n">
        <f aca="false">AA545*(1+U545)</f>
        <v>1.5915589582025</v>
      </c>
      <c r="AC545" s="24" t="n">
        <f aca="false">AB545*(1+W545)</f>
        <v>1.93727797319774</v>
      </c>
      <c r="AD545" s="24" t="n">
        <f aca="false">AC545*(1+Y545)</f>
        <v>2.33165987759554</v>
      </c>
      <c r="AE545" s="23" t="n">
        <f aca="false">E545*Q545</f>
        <v>5075.06013331112</v>
      </c>
      <c r="AF545" s="23" t="n">
        <f aca="false">AE545*(1+S545)</f>
        <v>5865.66561967023</v>
      </c>
      <c r="AG545" s="23" t="n">
        <f aca="false">AF545*(1+U545)</f>
        <v>6910.70217426723</v>
      </c>
      <c r="AH545" s="23" t="n">
        <f aca="false">AG545*(1+W545)</f>
        <v>8411.8474107035</v>
      </c>
      <c r="AI545" s="23" t="n">
        <f aca="false">AH545*(1+Y545)</f>
        <v>10124.2915964292</v>
      </c>
      <c r="AJ545" s="25" t="n">
        <f aca="false">G545*Z545</f>
        <v>38695.010061115</v>
      </c>
      <c r="AK545" s="25" t="n">
        <f aca="false">I545*AA545</f>
        <v>46013.8690246752</v>
      </c>
      <c r="AL545" s="25" t="n">
        <f aca="false">K545*AB545</f>
        <v>56999.4466996215</v>
      </c>
      <c r="AM545" s="25" t="n">
        <f aca="false">M545*AC545</f>
        <v>74205.3394187327</v>
      </c>
      <c r="AN545" s="25" t="n">
        <f aca="false">O545*AD545</f>
        <v>91050.598137551</v>
      </c>
      <c r="AO545" s="25" t="n">
        <f aca="false">C545/Datos!$D$8</f>
        <v>14284.9910430668</v>
      </c>
      <c r="AP545" s="25" t="n">
        <f aca="false">AJ545-AO545</f>
        <v>24410.0190180482</v>
      </c>
      <c r="AQ545" s="25" t="n">
        <f aca="false">AK545-AO545</f>
        <v>31728.8779816084</v>
      </c>
      <c r="AR545" s="25" t="n">
        <f aca="false">AL545-AO545</f>
        <v>42714.4556565547</v>
      </c>
      <c r="AS545" s="25" t="n">
        <f aca="false">AM545-AO545</f>
        <v>59920.3483756659</v>
      </c>
      <c r="AT545" s="25" t="n">
        <f aca="false">AN545-AO545</f>
        <v>76765.6070944842</v>
      </c>
      <c r="AU545" s="25" t="n">
        <f aca="false">AP545*Datos!$D$6</f>
        <v>12205.0095090241</v>
      </c>
      <c r="AV545" s="25" t="n">
        <f aca="false">AQ545*Datos!$D$6</f>
        <v>15864.4389908042</v>
      </c>
      <c r="AW545" s="25" t="n">
        <f aca="false">AR545*Datos!$D$6</f>
        <v>21357.2278282773</v>
      </c>
      <c r="AX545" s="25" t="n">
        <f aca="false">AS545*Datos!$D$6</f>
        <v>29960.174187833</v>
      </c>
      <c r="AY545" s="25" t="n">
        <f aca="false">AT545*Datos!$D$6</f>
        <v>38382.8035472421</v>
      </c>
      <c r="AZ545" s="25" t="n">
        <f aca="false">AJ545-AU545-AE545</f>
        <v>21414.9404187798</v>
      </c>
      <c r="BA545" s="25" t="n">
        <f aca="false">AK545-AV545-AF545</f>
        <v>24283.7644142008</v>
      </c>
      <c r="BB545" s="25" t="n">
        <f aca="false">AL545-AW545-AG545</f>
        <v>28731.5166970769</v>
      </c>
      <c r="BC545" s="25" t="n">
        <f aca="false">AM545-AX545-AH545</f>
        <v>35833.3178201962</v>
      </c>
      <c r="BD545" s="25" t="n">
        <f aca="false">AN545-AY545-AI545</f>
        <v>42543.5029938797</v>
      </c>
      <c r="BE545" s="25" t="n">
        <f aca="false">AZ545/Z545</f>
        <v>18322.0946968088</v>
      </c>
      <c r="BF545" s="25" t="n">
        <f aca="false">BA545/AA545</f>
        <v>17976.2109002082</v>
      </c>
      <c r="BG545" s="25" t="n">
        <f aca="false">BB545/AB545</f>
        <v>18052.436291475</v>
      </c>
      <c r="BH545" s="25" t="n">
        <f aca="false">BC545/AC545</f>
        <v>18496.7352728677</v>
      </c>
      <c r="BI545" s="25" t="n">
        <f aca="false">BD545/AD545</f>
        <v>18246.0158115992</v>
      </c>
      <c r="BJ545" s="25" t="n">
        <f aca="false">E545*AD545</f>
        <v>70100.8458907925</v>
      </c>
      <c r="BK545" s="25" t="n">
        <f aca="false">0.2*C545*AD545</f>
        <v>33307.7404669305</v>
      </c>
      <c r="BL545" s="25" t="n">
        <f aca="false">BJ545+BK545</f>
        <v>103408.586357723</v>
      </c>
      <c r="BM545" s="25" t="n">
        <f aca="false">BK545*Datos!$D$6</f>
        <v>16653.8702334652</v>
      </c>
      <c r="BN545" s="25" t="n">
        <f aca="false">BL545-BM545</f>
        <v>86754.7161242577</v>
      </c>
      <c r="BO545" s="25" t="n">
        <f aca="false">BN545/AD545</f>
        <v>37207.2775098404</v>
      </c>
      <c r="BP545" s="25" t="n">
        <f aca="false">-(C545+E545)</f>
        <v>-101489.737203641</v>
      </c>
      <c r="BQ545" s="25" t="n">
        <f aca="false">BE545</f>
        <v>18322.0946968088</v>
      </c>
      <c r="BR545" s="25" t="n">
        <f aca="false">BF545</f>
        <v>17976.2109002082</v>
      </c>
      <c r="BS545" s="25" t="n">
        <f aca="false">BG545</f>
        <v>18052.436291475</v>
      </c>
      <c r="BT545" s="25" t="n">
        <f aca="false">BH545</f>
        <v>18496.7352728677</v>
      </c>
      <c r="BU545" s="25" t="n">
        <f aca="false">BI545+BO545</f>
        <v>55453.2933214396</v>
      </c>
      <c r="BV545" s="27" t="n">
        <f aca="false">IFERROR(IRR(BP545:BU545,0.1),NA())*100</f>
        <v>6.91365149443461</v>
      </c>
    </row>
    <row r="546" customFormat="false" ht="15" hidden="false" customHeight="true" outlineLevel="0" collapsed="false">
      <c r="A546" s="23" t="n">
        <v>545</v>
      </c>
      <c r="B546" s="24" t="n">
        <f aca="true">RAND()</f>
        <v>0.489556471583357</v>
      </c>
      <c r="C546" s="25" t="n">
        <f aca="false">IF(B546&lt;=(Datos!$D$14-Datos!$C$14)/(Datos!$E$14-Datos!$C$14),Datos!$C$14+SQRT((Datos!$E$14-Datos!$C$14)*(Datos!$D$14-Datos!$C$14)*B546),Datos!$E$14-SQRT((Datos!$E$14-Datos!$C$14)*(Datos!$E$14-Datos!$D$14)*(1-B546)))</f>
        <v>75250.6114398765</v>
      </c>
      <c r="D546" s="24" t="n">
        <f aca="true">RAND()</f>
        <v>0.252084815581347</v>
      </c>
      <c r="E546" s="25" t="n">
        <f aca="false">IF(D546&lt;=(Datos!$D$15-Datos!$C$15)/(Datos!$E$15-Datos!$C$15),Datos!$C$15+SQRT((Datos!$E$15-Datos!$C$15)*(Datos!$D$15-Datos!$C$15)*D546),Datos!$E$15-SQRT((Datos!$E$15-Datos!$C$15)*(Datos!$E$15-Datos!$D$15)*(1-D546)))</f>
        <v>29348.144566203</v>
      </c>
      <c r="F546" s="24" t="n">
        <f aca="true">RAND()</f>
        <v>0.247644326940054</v>
      </c>
      <c r="G546" s="25" t="n">
        <f aca="false">IF(F546&lt;=(Datos!$D$19-Datos!$C$19)/(Datos!$E$19-Datos!$C$19),Datos!$C$19+SQRT((Datos!$E$19-Datos!$C$19)*(Datos!$D$19-Datos!$C$19)*F546),Datos!$E$19-SQRT((Datos!$E$19-Datos!$C$19)*(Datos!$E$19-Datos!$D$19)*(1-F546)))</f>
        <v>36094.8050863837</v>
      </c>
      <c r="H546" s="24" t="n">
        <f aca="true">RAND()</f>
        <v>0.703583690151012</v>
      </c>
      <c r="I546" s="25" t="n">
        <f aca="false">IF(H546&lt;=(Datos!$D$19-Datos!$C$19)/(Datos!$E$19-Datos!$C$19),Datos!$C$19+SQRT((Datos!$E$19-Datos!$C$19)*(Datos!$D$19-Datos!$C$19)*H546),Datos!$E$19-SQRT((Datos!$E$19-Datos!$C$19)*(Datos!$E$19-Datos!$D$19)*(1-H546)))</f>
        <v>40285.000186779</v>
      </c>
      <c r="J546" s="24" t="n">
        <f aca="true">RAND()</f>
        <v>0.503728679451495</v>
      </c>
      <c r="K546" s="25" t="n">
        <f aca="false">IF(J546&lt;=(Datos!$D$19-Datos!$C$19)/(Datos!$E$19-Datos!$C$19),Datos!$C$19+SQRT((Datos!$E$19-Datos!$C$19)*(Datos!$D$19-Datos!$C$19)*J546),Datos!$E$19-SQRT((Datos!$E$19-Datos!$C$19)*(Datos!$E$19-Datos!$D$19)*(1-J546)))</f>
        <v>38692.4853705787</v>
      </c>
      <c r="L546" s="24" t="n">
        <f aca="true">RAND()</f>
        <v>0.431238139626536</v>
      </c>
      <c r="M546" s="25" t="n">
        <f aca="false">IF(L546&lt;=(Datos!$D$19-Datos!$C$19)/(Datos!$E$19-Datos!$C$19),Datos!$C$19+SQRT((Datos!$E$19-Datos!$C$19)*(Datos!$D$19-Datos!$C$19)*L546),Datos!$E$19-SQRT((Datos!$E$19-Datos!$C$19)*(Datos!$E$19-Datos!$D$19)*(1-L546)))</f>
        <v>38042.7433717594</v>
      </c>
      <c r="N546" s="24" t="n">
        <f aca="true">RAND()</f>
        <v>0.845262834351721</v>
      </c>
      <c r="O546" s="25" t="n">
        <f aca="false">IF(N546&lt;=(Datos!$D$19-Datos!$C$19)/(Datos!$E$19-Datos!$C$19),Datos!$C$19+SQRT((Datos!$E$19-Datos!$C$19)*(Datos!$D$19-Datos!$C$19)*N546),Datos!$E$19-SQRT((Datos!$E$19-Datos!$C$19)*(Datos!$E$19-Datos!$D$19)*(1-N546)))</f>
        <v>41593.3465947325</v>
      </c>
      <c r="P546" s="24" t="n">
        <f aca="true">RAND()</f>
        <v>0.107522726176356</v>
      </c>
      <c r="Q546" s="26" t="n">
        <f aca="false">IF(P546&lt;=(Datos!$D$23-Datos!$C$23)/(Datos!$E$23-Datos!$C$23),Datos!$C$23+SQRT((Datos!$E$23-Datos!$C$23)*(Datos!$D$23-Datos!$C$23)*P546),Datos!$E$23-SQRT((Datos!$E$23-Datos!$C$23)*(Datos!$E$23-Datos!$D$23)*(1-P546)))</f>
        <v>0.133911898041513</v>
      </c>
      <c r="R546" s="24" t="n">
        <f aca="true">RAND()</f>
        <v>0.781901463437213</v>
      </c>
      <c r="S546" s="26" t="n">
        <f aca="false">IF(R546&lt;=(Datos!$D$24-Datos!$C$24)/(Datos!$E$24-Datos!$C$24),Datos!$C$24+SQRT((Datos!$E$24-Datos!$C$24)*(Datos!$D$24-Datos!$C$24)*R546),Datos!$E$24-SQRT((Datos!$E$24-Datos!$C$24)*(Datos!$E$24-Datos!$D$24)*(1-R546)))</f>
        <v>0.16018643480307</v>
      </c>
      <c r="T546" s="24" t="n">
        <f aca="true">RAND()</f>
        <v>0.767608334325324</v>
      </c>
      <c r="U546" s="26" t="n">
        <f aca="false">IF(T546&lt;=(Datos!$D$25-Datos!$C$25)/(Datos!$E$25-Datos!$C$25),Datos!$C$25+SQRT((Datos!$E$25-Datos!$C$25)*(Datos!$D$25-Datos!$C$25)*T546),Datos!$E$25-SQRT((Datos!$E$25-Datos!$C$25)*(Datos!$E$25-Datos!$D$25)*(1-T546)))</f>
        <v>0.194491243388023</v>
      </c>
      <c r="V546" s="24" t="n">
        <f aca="true">RAND()</f>
        <v>0.481146199835449</v>
      </c>
      <c r="W546" s="26" t="n">
        <f aca="false">IF(V546&lt;=(Datos!$D$26-Datos!$C$26)/(Datos!$E$26-Datos!$C$26),Datos!$C$26+SQRT((Datos!$E$26-Datos!$C$26)*(Datos!$D$26-Datos!$C$26)*V546),Datos!$E$26-SQRT((Datos!$E$26-Datos!$C$26)*(Datos!$E$26-Datos!$D$26)*(1-V546)))</f>
        <v>0.207385585765191</v>
      </c>
      <c r="X546" s="24" t="n">
        <f aca="true">RAND()</f>
        <v>0.167262006459326</v>
      </c>
      <c r="Y546" s="26" t="n">
        <f aca="false">IF(X546&lt;=(Datos!$D$27-Datos!$C$27)/(Datos!$E$27-Datos!$C$27),Datos!$C$27+SQRT((Datos!$E$27-Datos!$C$27)*(Datos!$D$27-Datos!$C$27)*X546),Datos!$E$27-SQRT((Datos!$E$27-Datos!$C$27)*(Datos!$E$27-Datos!$D$27)*(1-X546)))</f>
        <v>0.211251056854664</v>
      </c>
      <c r="Z546" s="24" t="n">
        <f aca="false">(1+Q546)</f>
        <v>1.13391189804151</v>
      </c>
      <c r="AA546" s="24" t="n">
        <f aca="false">Z546*(1+S546)</f>
        <v>1.31554920236956</v>
      </c>
      <c r="AB546" s="24" t="n">
        <f aca="false">AA546*(1+U546)</f>
        <v>1.57141200247654</v>
      </c>
      <c r="AC546" s="24" t="n">
        <f aca="false">AB546*(1+W546)</f>
        <v>1.89730020108859</v>
      </c>
      <c r="AD546" s="24" t="n">
        <f aca="false">AC546*(1+Y546)</f>
        <v>2.29810687373912</v>
      </c>
      <c r="AE546" s="23" t="n">
        <f aca="false">E546*Q546</f>
        <v>3930.06574285695</v>
      </c>
      <c r="AF546" s="23" t="n">
        <f aca="false">AE546*(1+S546)</f>
        <v>4559.60896274688</v>
      </c>
      <c r="AG546" s="23" t="n">
        <f aca="false">AF546*(1+U546)</f>
        <v>5446.4129792747</v>
      </c>
      <c r="AH546" s="23" t="n">
        <f aca="false">AG546*(1+W546)</f>
        <v>6575.92052530072</v>
      </c>
      <c r="AI546" s="23" t="n">
        <f aca="false">AH546*(1+Y546)</f>
        <v>7965.09068606277</v>
      </c>
      <c r="AJ546" s="25" t="n">
        <f aca="false">G546*Z546</f>
        <v>40928.3289449397</v>
      </c>
      <c r="AK546" s="25" t="n">
        <f aca="false">I546*AA546</f>
        <v>52996.8998631748</v>
      </c>
      <c r="AL546" s="25" t="n">
        <f aca="false">K546*AB546</f>
        <v>60801.8359169753</v>
      </c>
      <c r="AM546" s="25" t="n">
        <f aca="false">M546*AC546</f>
        <v>72178.5046492009</v>
      </c>
      <c r="AN546" s="25" t="n">
        <f aca="false">O546*AD546</f>
        <v>95585.9557111684</v>
      </c>
      <c r="AO546" s="25" t="n">
        <f aca="false">C546/Datos!$D$8</f>
        <v>15050.1222879753</v>
      </c>
      <c r="AP546" s="25" t="n">
        <f aca="false">AJ546-AO546</f>
        <v>25878.2066569644</v>
      </c>
      <c r="AQ546" s="25" t="n">
        <f aca="false">AK546-AO546</f>
        <v>37946.7775751995</v>
      </c>
      <c r="AR546" s="25" t="n">
        <f aca="false">AL546-AO546</f>
        <v>45751.713629</v>
      </c>
      <c r="AS546" s="25" t="n">
        <f aca="false">AM546-AO546</f>
        <v>57128.3823612256</v>
      </c>
      <c r="AT546" s="25" t="n">
        <f aca="false">AN546-AO546</f>
        <v>80535.8334231931</v>
      </c>
      <c r="AU546" s="25" t="n">
        <f aca="false">AP546*Datos!$D$6</f>
        <v>12939.1033284822</v>
      </c>
      <c r="AV546" s="25" t="n">
        <f aca="false">AQ546*Datos!$D$6</f>
        <v>18973.3887875998</v>
      </c>
      <c r="AW546" s="25" t="n">
        <f aca="false">AR546*Datos!$D$6</f>
        <v>22875.8568145</v>
      </c>
      <c r="AX546" s="25" t="n">
        <f aca="false">AS546*Datos!$D$6</f>
        <v>28564.1911806128</v>
      </c>
      <c r="AY546" s="25" t="n">
        <f aca="false">AT546*Datos!$D$6</f>
        <v>40267.9167115966</v>
      </c>
      <c r="AZ546" s="25" t="n">
        <f aca="false">AJ546-AU546-AE546</f>
        <v>24059.1598736006</v>
      </c>
      <c r="BA546" s="25" t="n">
        <f aca="false">AK546-AV546-AF546</f>
        <v>29463.9021128282</v>
      </c>
      <c r="BB546" s="25" t="n">
        <f aca="false">AL546-AW546-AG546</f>
        <v>32479.5661232006</v>
      </c>
      <c r="BC546" s="25" t="n">
        <f aca="false">AM546-AX546-AH546</f>
        <v>37038.3929432874</v>
      </c>
      <c r="BD546" s="25" t="n">
        <f aca="false">AN546-AY546-AI546</f>
        <v>47352.9483135091</v>
      </c>
      <c r="BE546" s="25" t="n">
        <f aca="false">AZ546/Z546</f>
        <v>21217.8388066617</v>
      </c>
      <c r="BF546" s="25" t="n">
        <f aca="false">BA546/AA546</f>
        <v>22396.6553738605</v>
      </c>
      <c r="BG546" s="25" t="n">
        <f aca="false">BB546/AB546</f>
        <v>20669.0327374443</v>
      </c>
      <c r="BH546" s="25" t="n">
        <f aca="false">BC546/AC546</f>
        <v>19521.6302206874</v>
      </c>
      <c r="BI546" s="25" t="n">
        <f aca="false">BD546/AD546</f>
        <v>20605.1985025673</v>
      </c>
      <c r="BJ546" s="25" t="n">
        <f aca="false">E546*AD546</f>
        <v>67445.1727590807</v>
      </c>
      <c r="BK546" s="25" t="n">
        <f aca="false">0.2*C546*AD546</f>
        <v>34586.7894806104</v>
      </c>
      <c r="BL546" s="25" t="n">
        <f aca="false">BJ546+BK546</f>
        <v>102031.962239691</v>
      </c>
      <c r="BM546" s="25" t="n">
        <f aca="false">BK546*Datos!$D$6</f>
        <v>17293.3947403052</v>
      </c>
      <c r="BN546" s="25" t="n">
        <f aca="false">BL546-BM546</f>
        <v>84738.5674993859</v>
      </c>
      <c r="BO546" s="25" t="n">
        <f aca="false">BN546/AD546</f>
        <v>36873.2057101907</v>
      </c>
      <c r="BP546" s="25" t="n">
        <f aca="false">-(C546+E546)</f>
        <v>-104598.75600608</v>
      </c>
      <c r="BQ546" s="25" t="n">
        <f aca="false">BE546</f>
        <v>21217.8388066617</v>
      </c>
      <c r="BR546" s="25" t="n">
        <f aca="false">BF546</f>
        <v>22396.6553738605</v>
      </c>
      <c r="BS546" s="25" t="n">
        <f aca="false">BG546</f>
        <v>20669.0327374443</v>
      </c>
      <c r="BT546" s="25" t="n">
        <f aca="false">BH546</f>
        <v>19521.6302206874</v>
      </c>
      <c r="BU546" s="25" t="n">
        <f aca="false">BI546+BO546</f>
        <v>57478.404212758</v>
      </c>
      <c r="BV546" s="27" t="n">
        <f aca="false">IFERROR(IRR(BP546:BU546,0.1),NA())*100</f>
        <v>9.2732691673557</v>
      </c>
    </row>
    <row r="547" customFormat="false" ht="15" hidden="false" customHeight="true" outlineLevel="0" collapsed="false">
      <c r="A547" s="23" t="n">
        <v>546</v>
      </c>
      <c r="B547" s="24" t="n">
        <f aca="true">RAND()</f>
        <v>0.160939763482642</v>
      </c>
      <c r="C547" s="25" t="n">
        <f aca="false">IF(B547&lt;=(Datos!$D$14-Datos!$C$14)/(Datos!$E$14-Datos!$C$14),Datos!$C$14+SQRT((Datos!$E$14-Datos!$C$14)*(Datos!$D$14-Datos!$C$14)*B547),Datos!$E$14-SQRT((Datos!$E$14-Datos!$C$14)*(Datos!$E$14-Datos!$D$14)*(1-B547)))</f>
        <v>68023.4596897509</v>
      </c>
      <c r="D547" s="24" t="n">
        <f aca="true">RAND()</f>
        <v>0.354571831603537</v>
      </c>
      <c r="E547" s="25" t="n">
        <f aca="false">IF(D547&lt;=(Datos!$D$15-Datos!$C$15)/(Datos!$E$15-Datos!$C$15),Datos!$C$15+SQRT((Datos!$E$15-Datos!$C$15)*(Datos!$D$15-Datos!$C$15)*D547),Datos!$E$15-SQRT((Datos!$E$15-Datos!$C$15)*(Datos!$E$15-Datos!$D$15)*(1-D547)))</f>
        <v>30160.578001759</v>
      </c>
      <c r="F547" s="24" t="n">
        <f aca="true">RAND()</f>
        <v>0.491413026548919</v>
      </c>
      <c r="G547" s="25" t="n">
        <f aca="false">IF(F547&lt;=(Datos!$D$19-Datos!$C$19)/(Datos!$E$19-Datos!$C$19),Datos!$C$19+SQRT((Datos!$E$19-Datos!$C$19)*(Datos!$D$19-Datos!$C$19)*F547),Datos!$E$19-SQRT((Datos!$E$19-Datos!$C$19)*(Datos!$E$19-Datos!$D$19)*(1-F547)))</f>
        <v>38585.5666081126</v>
      </c>
      <c r="H547" s="24" t="n">
        <f aca="true">RAND()</f>
        <v>0.721417521302706</v>
      </c>
      <c r="I547" s="25" t="n">
        <f aca="false">IF(H547&lt;=(Datos!$D$19-Datos!$C$19)/(Datos!$E$19-Datos!$C$19),Datos!$C$19+SQRT((Datos!$E$19-Datos!$C$19)*(Datos!$D$19-Datos!$C$19)*H547),Datos!$E$19-SQRT((Datos!$E$19-Datos!$C$19)*(Datos!$E$19-Datos!$D$19)*(1-H547)))</f>
        <v>40429.0388426178</v>
      </c>
      <c r="J547" s="24" t="n">
        <f aca="true">RAND()</f>
        <v>0.186922616764834</v>
      </c>
      <c r="K547" s="25" t="n">
        <f aca="false">IF(J547&lt;=(Datos!$D$19-Datos!$C$19)/(Datos!$E$19-Datos!$C$19),Datos!$C$19+SQRT((Datos!$E$19-Datos!$C$19)*(Datos!$D$19-Datos!$C$19)*J547),Datos!$E$19-SQRT((Datos!$E$19-Datos!$C$19)*(Datos!$E$19-Datos!$D$19)*(1-J547)))</f>
        <v>35295.1291310718</v>
      </c>
      <c r="L547" s="24" t="n">
        <f aca="true">RAND()</f>
        <v>0.0731723134804019</v>
      </c>
      <c r="M547" s="25" t="n">
        <f aca="false">IF(L547&lt;=(Datos!$D$19-Datos!$C$19)/(Datos!$E$19-Datos!$C$19),Datos!$C$19+SQRT((Datos!$E$19-Datos!$C$19)*(Datos!$D$19-Datos!$C$19)*L547),Datos!$E$19-SQRT((Datos!$E$19-Datos!$C$19)*(Datos!$E$19-Datos!$D$19)*(1-L547)))</f>
        <v>33312.9815909631</v>
      </c>
      <c r="N547" s="24" t="n">
        <f aca="true">RAND()</f>
        <v>0.0124011036100886</v>
      </c>
      <c r="O547" s="25" t="n">
        <f aca="false">IF(N547&lt;=(Datos!$D$19-Datos!$C$19)/(Datos!$E$19-Datos!$C$19),Datos!$C$19+SQRT((Datos!$E$19-Datos!$C$19)*(Datos!$D$19-Datos!$C$19)*N547),Datos!$E$19-SQRT((Datos!$E$19-Datos!$C$19)*(Datos!$E$19-Datos!$D$19)*(1-N547)))</f>
        <v>31363.8788588116</v>
      </c>
      <c r="P547" s="24" t="n">
        <f aca="true">RAND()</f>
        <v>0.0514291649383708</v>
      </c>
      <c r="Q547" s="26" t="n">
        <f aca="false">IF(P547&lt;=(Datos!$D$23-Datos!$C$23)/(Datos!$E$23-Datos!$C$23),Datos!$C$23+SQRT((Datos!$E$23-Datos!$C$23)*(Datos!$D$23-Datos!$C$23)*P547),Datos!$E$23-SQRT((Datos!$E$23-Datos!$C$23)*(Datos!$E$23-Datos!$D$23)*(1-P547)))</f>
        <v>0.129621460226445</v>
      </c>
      <c r="R547" s="24" t="n">
        <f aca="true">RAND()</f>
        <v>0.924055043961368</v>
      </c>
      <c r="S547" s="26" t="n">
        <f aca="false">IF(R547&lt;=(Datos!$D$24-Datos!$C$24)/(Datos!$E$24-Datos!$C$24),Datos!$C$24+SQRT((Datos!$E$24-Datos!$C$24)*(Datos!$D$24-Datos!$C$24)*R547),Datos!$E$24-SQRT((Datos!$E$24-Datos!$C$24)*(Datos!$E$24-Datos!$D$24)*(1-R547)))</f>
        <v>0.168308083096877</v>
      </c>
      <c r="T547" s="24" t="n">
        <f aca="true">RAND()</f>
        <v>0.781866448339804</v>
      </c>
      <c r="U547" s="26" t="n">
        <f aca="false">IF(T547&lt;=(Datos!$D$25-Datos!$C$25)/(Datos!$E$25-Datos!$C$25),Datos!$C$25+SQRT((Datos!$E$25-Datos!$C$25)*(Datos!$D$25-Datos!$C$25)*T547),Datos!$E$25-SQRT((Datos!$E$25-Datos!$C$25)*(Datos!$E$25-Datos!$D$25)*(1-T547)))</f>
        <v>0.195286158844717</v>
      </c>
      <c r="V547" s="24" t="n">
        <f aca="true">RAND()</f>
        <v>0.365659144804571</v>
      </c>
      <c r="W547" s="26" t="n">
        <f aca="false">IF(V547&lt;=(Datos!$D$26-Datos!$C$26)/(Datos!$E$26-Datos!$C$26),Datos!$C$26+SQRT((Datos!$E$26-Datos!$C$26)*(Datos!$D$26-Datos!$C$26)*V547),Datos!$E$26-SQRT((Datos!$E$26-Datos!$C$26)*(Datos!$E$26-Datos!$D$26)*(1-V547)))</f>
        <v>0.202881076060844</v>
      </c>
      <c r="X547" s="24" t="n">
        <f aca="true">RAND()</f>
        <v>0.398495124336483</v>
      </c>
      <c r="Y547" s="26" t="n">
        <f aca="false">IF(X547&lt;=(Datos!$D$27-Datos!$C$27)/(Datos!$E$27-Datos!$C$27),Datos!$C$27+SQRT((Datos!$E$27-Datos!$C$27)*(Datos!$D$27-Datos!$C$27)*X547),Datos!$E$27-SQRT((Datos!$E$27-Datos!$C$27)*(Datos!$E$27-Datos!$D$27)*(1-X547)))</f>
        <v>0.223007664299636</v>
      </c>
      <c r="Z547" s="24" t="n">
        <f aca="false">(1+Q547)</f>
        <v>1.12962146022645</v>
      </c>
      <c r="AA547" s="24" t="n">
        <f aca="false">Z547*(1+S547)</f>
        <v>1.31974588282225</v>
      </c>
      <c r="AB547" s="24" t="n">
        <f aca="false">AA547*(1+U547)</f>
        <v>1.57747398692974</v>
      </c>
      <c r="AC547" s="24" t="n">
        <f aca="false">AB547*(1+W547)</f>
        <v>1.89751360685604</v>
      </c>
      <c r="AD547" s="24" t="n">
        <f aca="false">AC547*(1+Y547)</f>
        <v>2.32067368429778</v>
      </c>
      <c r="AE547" s="23" t="n">
        <f aca="false">E547*Q547</f>
        <v>3909.4581618616</v>
      </c>
      <c r="AF547" s="23" t="n">
        <f aca="false">AE547*(1+S547)</f>
        <v>4567.45157103196</v>
      </c>
      <c r="AG547" s="23" t="n">
        <f aca="false">AF547*(1+U547)</f>
        <v>5459.41164404807</v>
      </c>
      <c r="AH547" s="23" t="n">
        <f aca="false">AG547*(1+W547)</f>
        <v>6567.02295305164</v>
      </c>
      <c r="AI547" s="23" t="n">
        <f aca="false">AH547*(1+Y547)</f>
        <v>8031.51940321378</v>
      </c>
      <c r="AJ547" s="25" t="n">
        <f aca="false">G547*Z547</f>
        <v>43587.0840955209</v>
      </c>
      <c r="AK547" s="25" t="n">
        <f aca="false">I547*AA547</f>
        <v>53356.0575590058</v>
      </c>
      <c r="AL547" s="25" t="n">
        <f aca="false">K547*AB547</f>
        <v>55677.1480695919</v>
      </c>
      <c r="AM547" s="25" t="n">
        <f aca="false">M547*AC547</f>
        <v>63211.8358537971</v>
      </c>
      <c r="AN547" s="25" t="n">
        <f aca="false">O547*AD547</f>
        <v>72785.3283051476</v>
      </c>
      <c r="AO547" s="25" t="n">
        <f aca="false">C547/Datos!$D$8</f>
        <v>13604.6919379502</v>
      </c>
      <c r="AP547" s="25" t="n">
        <f aca="false">AJ547-AO547</f>
        <v>29982.3921575707</v>
      </c>
      <c r="AQ547" s="25" t="n">
        <f aca="false">AK547-AO547</f>
        <v>39751.3656210556</v>
      </c>
      <c r="AR547" s="25" t="n">
        <f aca="false">AL547-AO547</f>
        <v>42072.4561316417</v>
      </c>
      <c r="AS547" s="25" t="n">
        <f aca="false">AM547-AO547</f>
        <v>49607.1439158469</v>
      </c>
      <c r="AT547" s="25" t="n">
        <f aca="false">AN547-AO547</f>
        <v>59180.6363671974</v>
      </c>
      <c r="AU547" s="25" t="n">
        <f aca="false">AP547*Datos!$D$6</f>
        <v>14991.1960787854</v>
      </c>
      <c r="AV547" s="25" t="n">
        <f aca="false">AQ547*Datos!$D$6</f>
        <v>19875.6828105278</v>
      </c>
      <c r="AW547" s="25" t="n">
        <f aca="false">AR547*Datos!$D$6</f>
        <v>21036.2280658209</v>
      </c>
      <c r="AX547" s="25" t="n">
        <f aca="false">AS547*Datos!$D$6</f>
        <v>24803.5719579235</v>
      </c>
      <c r="AY547" s="25" t="n">
        <f aca="false">AT547*Datos!$D$6</f>
        <v>29590.3181835987</v>
      </c>
      <c r="AZ547" s="25" t="n">
        <f aca="false">AJ547-AU547-AE547</f>
        <v>24686.4298548739</v>
      </c>
      <c r="BA547" s="25" t="n">
        <f aca="false">AK547-AV547-AF547</f>
        <v>28912.923177446</v>
      </c>
      <c r="BB547" s="25" t="n">
        <f aca="false">AL547-AW547-AG547</f>
        <v>29181.508359723</v>
      </c>
      <c r="BC547" s="25" t="n">
        <f aca="false">AM547-AX547-AH547</f>
        <v>31841.240942822</v>
      </c>
      <c r="BD547" s="25" t="n">
        <f aca="false">AN547-AY547-AI547</f>
        <v>35163.4907183351</v>
      </c>
      <c r="BE547" s="25" t="n">
        <f aca="false">AZ547/Z547</f>
        <v>21853.7188997147</v>
      </c>
      <c r="BF547" s="25" t="n">
        <f aca="false">BA547/AA547</f>
        <v>21907.9472448258</v>
      </c>
      <c r="BG547" s="25" t="n">
        <f aca="false">BB547/AB547</f>
        <v>18498.8840396153</v>
      </c>
      <c r="BH547" s="25" t="n">
        <f aca="false">BC547/AC547</f>
        <v>16780.5073058629</v>
      </c>
      <c r="BI547" s="25" t="n">
        <f aca="false">BD547/AD547</f>
        <v>15152.2770979218</v>
      </c>
      <c r="BJ547" s="25" t="n">
        <f aca="false">E547*AD547</f>
        <v>69992.8596718925</v>
      </c>
      <c r="BK547" s="25" t="n">
        <f aca="false">0.2*C547*AD547</f>
        <v>31572.0505633791</v>
      </c>
      <c r="BL547" s="25" t="n">
        <f aca="false">BJ547+BK547</f>
        <v>101564.910235272</v>
      </c>
      <c r="BM547" s="25" t="n">
        <f aca="false">BK547*Datos!$D$6</f>
        <v>15786.0252816896</v>
      </c>
      <c r="BN547" s="25" t="n">
        <f aca="false">BL547-BM547</f>
        <v>85778.8849535821</v>
      </c>
      <c r="BO547" s="25" t="n">
        <f aca="false">BN547/AD547</f>
        <v>36962.9239707341</v>
      </c>
      <c r="BP547" s="25" t="n">
        <f aca="false">-(C547+E547)</f>
        <v>-98184.0376915098</v>
      </c>
      <c r="BQ547" s="25" t="n">
        <f aca="false">BE547</f>
        <v>21853.7188997147</v>
      </c>
      <c r="BR547" s="25" t="n">
        <f aca="false">BF547</f>
        <v>21907.9472448258</v>
      </c>
      <c r="BS547" s="25" t="n">
        <f aca="false">BG547</f>
        <v>18498.8840396153</v>
      </c>
      <c r="BT547" s="25" t="n">
        <f aca="false">BH547</f>
        <v>16780.5073058629</v>
      </c>
      <c r="BU547" s="25" t="n">
        <f aca="false">BI547+BO547</f>
        <v>52115.2010686559</v>
      </c>
      <c r="BV547" s="27" t="n">
        <f aca="false">IFERROR(IRR(BP547:BU547,0.1),NA())*100</f>
        <v>9.12020856881147</v>
      </c>
    </row>
    <row r="548" customFormat="false" ht="15" hidden="false" customHeight="true" outlineLevel="0" collapsed="false">
      <c r="A548" s="23" t="n">
        <v>547</v>
      </c>
      <c r="B548" s="24" t="n">
        <f aca="true">RAND()</f>
        <v>0.263458536391163</v>
      </c>
      <c r="C548" s="25" t="n">
        <f aca="false">IF(B548&lt;=(Datos!$D$14-Datos!$C$14)/(Datos!$E$14-Datos!$C$14),Datos!$C$14+SQRT((Datos!$E$14-Datos!$C$14)*(Datos!$D$14-Datos!$C$14)*B548),Datos!$E$14-SQRT((Datos!$E$14-Datos!$C$14)*(Datos!$E$14-Datos!$D$14)*(1-B548)))</f>
        <v>70270.3892334494</v>
      </c>
      <c r="D548" s="24" t="n">
        <f aca="true">RAND()</f>
        <v>0.932778280491203</v>
      </c>
      <c r="E548" s="25" t="n">
        <f aca="false">IF(D548&lt;=(Datos!$D$15-Datos!$C$15)/(Datos!$E$15-Datos!$C$15),Datos!$C$15+SQRT((Datos!$E$15-Datos!$C$15)*(Datos!$D$15-Datos!$C$15)*D548),Datos!$E$15-SQRT((Datos!$E$15-Datos!$C$15)*(Datos!$E$15-Datos!$D$15)*(1-D548)))</f>
        <v>36824.5853930046</v>
      </c>
      <c r="F548" s="24" t="n">
        <f aca="true">RAND()</f>
        <v>0.362890114064889</v>
      </c>
      <c r="G548" s="25" t="n">
        <f aca="false">IF(F548&lt;=(Datos!$D$19-Datos!$C$19)/(Datos!$E$19-Datos!$C$19),Datos!$C$19+SQRT((Datos!$E$19-Datos!$C$19)*(Datos!$D$19-Datos!$C$19)*F548),Datos!$E$19-SQRT((Datos!$E$19-Datos!$C$19)*(Datos!$E$19-Datos!$D$19)*(1-F548)))</f>
        <v>37377.9073665731</v>
      </c>
      <c r="H548" s="24" t="n">
        <f aca="true">RAND()</f>
        <v>0.403468715699122</v>
      </c>
      <c r="I548" s="25" t="n">
        <f aca="false">IF(H548&lt;=(Datos!$D$19-Datos!$C$19)/(Datos!$E$19-Datos!$C$19),Datos!$C$19+SQRT((Datos!$E$19-Datos!$C$19)*(Datos!$D$19-Datos!$C$19)*H548),Datos!$E$19-SQRT((Datos!$E$19-Datos!$C$19)*(Datos!$E$19-Datos!$D$19)*(1-H548)))</f>
        <v>37779.47988974</v>
      </c>
      <c r="J548" s="24" t="n">
        <f aca="true">RAND()</f>
        <v>0.14944552756801</v>
      </c>
      <c r="K548" s="25" t="n">
        <f aca="false">IF(J548&lt;=(Datos!$D$19-Datos!$C$19)/(Datos!$E$19-Datos!$C$19),Datos!$C$19+SQRT((Datos!$E$19-Datos!$C$19)*(Datos!$D$19-Datos!$C$19)*J548),Datos!$E$19-SQRT((Datos!$E$19-Datos!$C$19)*(Datos!$E$19-Datos!$D$19)*(1-J548)))</f>
        <v>34734.6413945727</v>
      </c>
      <c r="L548" s="24" t="n">
        <f aca="true">RAND()</f>
        <v>0.967642037762119</v>
      </c>
      <c r="M548" s="25" t="n">
        <f aca="false">IF(L548&lt;=(Datos!$D$19-Datos!$C$19)/(Datos!$E$19-Datos!$C$19),Datos!$C$19+SQRT((Datos!$E$19-Datos!$C$19)*(Datos!$D$19-Datos!$C$19)*L548),Datos!$E$19-SQRT((Datos!$E$19-Datos!$C$19)*(Datos!$E$19-Datos!$D$19)*(1-L548)))</f>
        <v>43442.165872809</v>
      </c>
      <c r="N548" s="24" t="n">
        <f aca="true">RAND()</f>
        <v>0.984529730698929</v>
      </c>
      <c r="O548" s="25" t="n">
        <f aca="false">IF(N548&lt;=(Datos!$D$19-Datos!$C$19)/(Datos!$E$19-Datos!$C$19),Datos!$C$19+SQRT((Datos!$E$19-Datos!$C$19)*(Datos!$D$19-Datos!$C$19)*N548),Datos!$E$19-SQRT((Datos!$E$19-Datos!$C$19)*(Datos!$E$19-Datos!$D$19)*(1-N548)))</f>
        <v>43922.841609799</v>
      </c>
      <c r="P548" s="24" t="n">
        <f aca="true">RAND()</f>
        <v>0.973880152213173</v>
      </c>
      <c r="Q548" s="26" t="n">
        <f aca="false">IF(P548&lt;=(Datos!$D$23-Datos!$C$23)/(Datos!$E$23-Datos!$C$23),Datos!$C$23+SQRT((Datos!$E$23-Datos!$C$23)*(Datos!$D$23-Datos!$C$23)*P548),Datos!$E$23-SQRT((Datos!$E$23-Datos!$C$23)*(Datos!$E$23-Datos!$D$23)*(1-P548)))</f>
        <v>0.173143198557907</v>
      </c>
      <c r="R548" s="24" t="n">
        <f aca="true">RAND()</f>
        <v>0.355893858974051</v>
      </c>
      <c r="S548" s="26" t="n">
        <f aca="false">IF(R548&lt;=(Datos!$D$24-Datos!$C$24)/(Datos!$E$24-Datos!$C$24),Datos!$C$24+SQRT((Datos!$E$24-Datos!$C$24)*(Datos!$D$24-Datos!$C$24)*R548),Datos!$E$24-SQRT((Datos!$E$24-Datos!$C$24)*(Datos!$E$24-Datos!$D$24)*(1-R548)))</f>
        <v>0.145310253774968</v>
      </c>
      <c r="T548" s="24" t="n">
        <f aca="true">RAND()</f>
        <v>0.770835103985582</v>
      </c>
      <c r="U548" s="26" t="n">
        <f aca="false">IF(T548&lt;=(Datos!$D$25-Datos!$C$25)/(Datos!$E$25-Datos!$C$25),Datos!$C$25+SQRT((Datos!$E$25-Datos!$C$25)*(Datos!$D$25-Datos!$C$25)*T548),Datos!$E$25-SQRT((Datos!$E$25-Datos!$C$25)*(Datos!$E$25-Datos!$D$25)*(1-T548)))</f>
        <v>0.194668957604544</v>
      </c>
      <c r="V548" s="24" t="n">
        <f aca="true">RAND()</f>
        <v>0.0513193032322827</v>
      </c>
      <c r="W548" s="26" t="n">
        <f aca="false">IF(V548&lt;=(Datos!$D$26-Datos!$C$26)/(Datos!$E$26-Datos!$C$26),Datos!$C$26+SQRT((Datos!$E$26-Datos!$C$26)*(Datos!$D$26-Datos!$C$26)*V548),Datos!$E$26-SQRT((Datos!$E$26-Datos!$C$26)*(Datos!$E$26-Datos!$D$26)*(1-V548)))</f>
        <v>0.188476262414838</v>
      </c>
      <c r="X548" s="24" t="n">
        <f aca="true">RAND()</f>
        <v>0.0826469813230918</v>
      </c>
      <c r="Y548" s="26" t="n">
        <f aca="false">IF(X548&lt;=(Datos!$D$27-Datos!$C$27)/(Datos!$E$27-Datos!$C$27),Datos!$C$27+SQRT((Datos!$E$27-Datos!$C$27)*(Datos!$D$27-Datos!$C$27)*X548),Datos!$E$27-SQRT((Datos!$E$27-Datos!$C$27)*(Datos!$E$27-Datos!$D$27)*(1-X548)))</f>
        <v>0.204938100601226</v>
      </c>
      <c r="Z548" s="24" t="n">
        <f aca="false">(1+Q548)</f>
        <v>1.17314319855791</v>
      </c>
      <c r="AA548" s="24" t="n">
        <f aca="false">Z548*(1+S548)</f>
        <v>1.34361293445473</v>
      </c>
      <c r="AB548" s="24" t="n">
        <f aca="false">AA548*(1+U548)</f>
        <v>1.60517266382902</v>
      </c>
      <c r="AC548" s="24" t="n">
        <f aca="false">AB548*(1+W548)</f>
        <v>1.90770960803798</v>
      </c>
      <c r="AD548" s="24" t="n">
        <f aca="false">AC548*(1+Y548)</f>
        <v>2.298671991608</v>
      </c>
      <c r="AE548" s="23" t="n">
        <f aca="false">E548*Q548</f>
        <v>6375.9265005136</v>
      </c>
      <c r="AF548" s="23" t="n">
        <f aca="false">AE548*(1+S548)</f>
        <v>7302.41399835378</v>
      </c>
      <c r="AG548" s="23" t="n">
        <f aca="false">AF548*(1+U548)</f>
        <v>8723.96731941014</v>
      </c>
      <c r="AH548" s="23" t="n">
        <f aca="false">AG548*(1+W548)</f>
        <v>10368.2280732018</v>
      </c>
      <c r="AI548" s="23" t="n">
        <f aca="false">AH548*(1+Y548)</f>
        <v>12493.073041124</v>
      </c>
      <c r="AJ548" s="25" t="n">
        <f aca="false">G548*Z548</f>
        <v>43849.6378034227</v>
      </c>
      <c r="AK548" s="25" t="n">
        <f aca="false">I548*AA548</f>
        <v>50760.9978368271</v>
      </c>
      <c r="AL548" s="25" t="n">
        <f aca="false">K548*AB548</f>
        <v>55755.096854472</v>
      </c>
      <c r="AM548" s="25" t="n">
        <f aca="false">M548*AC548</f>
        <v>82875.0372295375</v>
      </c>
      <c r="AN548" s="25" t="n">
        <f aca="false">O548*AD548</f>
        <v>100964.205800279</v>
      </c>
      <c r="AO548" s="25" t="n">
        <f aca="false">C548/Datos!$D$8</f>
        <v>14054.0778466899</v>
      </c>
      <c r="AP548" s="25" t="n">
        <f aca="false">AJ548-AO548</f>
        <v>29795.5599567328</v>
      </c>
      <c r="AQ548" s="25" t="n">
        <f aca="false">AK548-AO548</f>
        <v>36706.9199901373</v>
      </c>
      <c r="AR548" s="25" t="n">
        <f aca="false">AL548-AO548</f>
        <v>41701.0190077822</v>
      </c>
      <c r="AS548" s="25" t="n">
        <f aca="false">AM548-AO548</f>
        <v>68820.9593828476</v>
      </c>
      <c r="AT548" s="25" t="n">
        <f aca="false">AN548-AO548</f>
        <v>86910.1279535894</v>
      </c>
      <c r="AU548" s="25" t="n">
        <f aca="false">AP548*Datos!$D$6</f>
        <v>14897.7799783664</v>
      </c>
      <c r="AV548" s="25" t="n">
        <f aca="false">AQ548*Datos!$D$6</f>
        <v>18353.4599950686</v>
      </c>
      <c r="AW548" s="25" t="n">
        <f aca="false">AR548*Datos!$D$6</f>
        <v>20850.5095038911</v>
      </c>
      <c r="AX548" s="25" t="n">
        <f aca="false">AS548*Datos!$D$6</f>
        <v>34410.4796914238</v>
      </c>
      <c r="AY548" s="25" t="n">
        <f aca="false">AT548*Datos!$D$6</f>
        <v>43455.0639767947</v>
      </c>
      <c r="AZ548" s="25" t="n">
        <f aca="false">AJ548-AU548-AE548</f>
        <v>22575.9313245427</v>
      </c>
      <c r="BA548" s="25" t="n">
        <f aca="false">AK548-AV548-AF548</f>
        <v>25105.1238434047</v>
      </c>
      <c r="BB548" s="25" t="n">
        <f aca="false">AL548-AW548-AG548</f>
        <v>26180.6200311708</v>
      </c>
      <c r="BC548" s="25" t="n">
        <f aca="false">AM548-AX548-AH548</f>
        <v>38096.3294649119</v>
      </c>
      <c r="BD548" s="25" t="n">
        <f aca="false">AN548-AY548-AI548</f>
        <v>45016.0687823606</v>
      </c>
      <c r="BE548" s="25" t="n">
        <f aca="false">AZ548/Z548</f>
        <v>19243.9689820427</v>
      </c>
      <c r="BF548" s="25" t="n">
        <f aca="false">BA548/AA548</f>
        <v>18684.7887510051</v>
      </c>
      <c r="BG548" s="25" t="n">
        <f aca="false">BB548/AB548</f>
        <v>16310.1581662367</v>
      </c>
      <c r="BH548" s="25" t="n">
        <f aca="false">BC548/AC548</f>
        <v>19969.6690232077</v>
      </c>
      <c r="BI548" s="25" t="n">
        <f aca="false">BD548/AD548</f>
        <v>19583.5112389699</v>
      </c>
      <c r="BJ548" s="25" t="n">
        <f aca="false">E548*AD548</f>
        <v>84647.6430454767</v>
      </c>
      <c r="BK548" s="25" t="n">
        <f aca="false">0.2*C548*AD548</f>
        <v>32305.7151140644</v>
      </c>
      <c r="BL548" s="25" t="n">
        <f aca="false">BJ548+BK548</f>
        <v>116953.358159541</v>
      </c>
      <c r="BM548" s="25" t="n">
        <f aca="false">BK548*Datos!$D$6</f>
        <v>16152.8575570322</v>
      </c>
      <c r="BN548" s="25" t="n">
        <f aca="false">BL548-BM548</f>
        <v>100800.500602509</v>
      </c>
      <c r="BO548" s="25" t="n">
        <f aca="false">BN548/AD548</f>
        <v>43851.6243163496</v>
      </c>
      <c r="BP548" s="25" t="n">
        <f aca="false">-(C548+E548)</f>
        <v>-107094.974626454</v>
      </c>
      <c r="BQ548" s="25" t="n">
        <f aca="false">BE548</f>
        <v>19243.9689820427</v>
      </c>
      <c r="BR548" s="25" t="n">
        <f aca="false">BF548</f>
        <v>18684.7887510051</v>
      </c>
      <c r="BS548" s="25" t="n">
        <f aca="false">BG548</f>
        <v>16310.1581662367</v>
      </c>
      <c r="BT548" s="25" t="n">
        <f aca="false">BH548</f>
        <v>19969.6690232077</v>
      </c>
      <c r="BU548" s="25" t="n">
        <f aca="false">BI548+BO548</f>
        <v>63435.1355553195</v>
      </c>
      <c r="BV548" s="27" t="n">
        <f aca="false">IFERROR(IRR(BP548:BU548,0.1),NA())*100</f>
        <v>7.28159917053702</v>
      </c>
    </row>
    <row r="549" customFormat="false" ht="15" hidden="false" customHeight="true" outlineLevel="0" collapsed="false">
      <c r="A549" s="23" t="n">
        <v>548</v>
      </c>
      <c r="B549" s="24" t="n">
        <f aca="true">RAND()</f>
        <v>0.455584527826277</v>
      </c>
      <c r="C549" s="25" t="n">
        <f aca="false">IF(B549&lt;=(Datos!$D$14-Datos!$C$14)/(Datos!$E$14-Datos!$C$14),Datos!$C$14+SQRT((Datos!$E$14-Datos!$C$14)*(Datos!$D$14-Datos!$C$14)*B549),Datos!$E$14-SQRT((Datos!$E$14-Datos!$C$14)*(Datos!$E$14-Datos!$D$14)*(1-B549)))</f>
        <v>74440.2940821208</v>
      </c>
      <c r="D549" s="24" t="n">
        <f aca="true">RAND()</f>
        <v>0.097628145672186</v>
      </c>
      <c r="E549" s="25" t="n">
        <f aca="false">IF(D549&lt;=(Datos!$D$15-Datos!$C$15)/(Datos!$E$15-Datos!$C$15),Datos!$C$15+SQRT((Datos!$E$15-Datos!$C$15)*(Datos!$D$15-Datos!$C$15)*D549),Datos!$E$15-SQRT((Datos!$E$15-Datos!$C$15)*(Datos!$E$15-Datos!$D$15)*(1-D549)))</f>
        <v>27705.9399338149</v>
      </c>
      <c r="F549" s="24" t="n">
        <f aca="true">RAND()</f>
        <v>0.998590674968362</v>
      </c>
      <c r="G549" s="25" t="n">
        <f aca="false">IF(F549&lt;=(Datos!$D$19-Datos!$C$19)/(Datos!$E$19-Datos!$C$19),Datos!$C$19+SQRT((Datos!$E$19-Datos!$C$19)*(Datos!$D$19-Datos!$C$19)*F549),Datos!$E$19-SQRT((Datos!$E$19-Datos!$C$19)*(Datos!$E$19-Datos!$D$19)*(1-F549)))</f>
        <v>44674.8855934092</v>
      </c>
      <c r="H549" s="24" t="n">
        <f aca="true">RAND()</f>
        <v>0.458924974815992</v>
      </c>
      <c r="I549" s="25" t="n">
        <f aca="false">IF(H549&lt;=(Datos!$D$19-Datos!$C$19)/(Datos!$E$19-Datos!$C$19),Datos!$C$19+SQRT((Datos!$E$19-Datos!$C$19)*(Datos!$D$19-Datos!$C$19)*H549),Datos!$E$19-SQRT((Datos!$E$19-Datos!$C$19)*(Datos!$E$19-Datos!$D$19)*(1-H549)))</f>
        <v>38296.9118485373</v>
      </c>
      <c r="J549" s="24" t="n">
        <f aca="true">RAND()</f>
        <v>0.567739737856133</v>
      </c>
      <c r="K549" s="25" t="n">
        <f aca="false">IF(J549&lt;=(Datos!$D$19-Datos!$C$19)/(Datos!$E$19-Datos!$C$19),Datos!$C$19+SQRT((Datos!$E$19-Datos!$C$19)*(Datos!$D$19-Datos!$C$19)*J549),Datos!$E$19-SQRT((Datos!$E$19-Datos!$C$19)*(Datos!$E$19-Datos!$D$19)*(1-J549)))</f>
        <v>39228.2696470368</v>
      </c>
      <c r="L549" s="24" t="n">
        <f aca="true">RAND()</f>
        <v>0.959929583358888</v>
      </c>
      <c r="M549" s="25" t="n">
        <f aca="false">IF(L549&lt;=(Datos!$D$19-Datos!$C$19)/(Datos!$E$19-Datos!$C$19),Datos!$C$19+SQRT((Datos!$E$19-Datos!$C$19)*(Datos!$D$19-Datos!$C$19)*L549),Datos!$E$19-SQRT((Datos!$E$19-Datos!$C$19)*(Datos!$E$19-Datos!$D$19)*(1-L549)))</f>
        <v>43266.425297807</v>
      </c>
      <c r="N549" s="24" t="n">
        <f aca="true">RAND()</f>
        <v>0.0713857651833053</v>
      </c>
      <c r="O549" s="25" t="n">
        <f aca="false">IF(N549&lt;=(Datos!$D$19-Datos!$C$19)/(Datos!$E$19-Datos!$C$19),Datos!$C$19+SQRT((Datos!$E$19-Datos!$C$19)*(Datos!$D$19-Datos!$C$19)*N549),Datos!$E$19-SQRT((Datos!$E$19-Datos!$C$19)*(Datos!$E$19-Datos!$D$19)*(1-N549)))</f>
        <v>33272.2873922527</v>
      </c>
      <c r="P549" s="24" t="n">
        <f aca="true">RAND()</f>
        <v>0.11086208539091</v>
      </c>
      <c r="Q549" s="26" t="n">
        <f aca="false">IF(P549&lt;=(Datos!$D$23-Datos!$C$23)/(Datos!$E$23-Datos!$C$23),Datos!$C$23+SQRT((Datos!$E$23-Datos!$C$23)*(Datos!$D$23-Datos!$C$23)*P549),Datos!$E$23-SQRT((Datos!$E$23-Datos!$C$23)*(Datos!$E$23-Datos!$D$23)*(1-P549)))</f>
        <v>0.134126278834273</v>
      </c>
      <c r="R549" s="24" t="n">
        <f aca="true">RAND()</f>
        <v>0.363626894453113</v>
      </c>
      <c r="S549" s="26" t="n">
        <f aca="false">IF(R549&lt;=(Datos!$D$24-Datos!$C$24)/(Datos!$E$24-Datos!$C$24),Datos!$C$24+SQRT((Datos!$E$24-Datos!$C$24)*(Datos!$D$24-Datos!$C$24)*R549),Datos!$E$24-SQRT((Datos!$E$24-Datos!$C$24)*(Datos!$E$24-Datos!$D$24)*(1-R549)))</f>
        <v>0.145583752852457</v>
      </c>
      <c r="T549" s="24" t="n">
        <f aca="true">RAND()</f>
        <v>0.250494409853565</v>
      </c>
      <c r="U549" s="26" t="n">
        <f aca="false">IF(T549&lt;=(Datos!$D$25-Datos!$C$25)/(Datos!$E$25-Datos!$C$25),Datos!$C$25+SQRT((Datos!$E$25-Datos!$C$25)*(Datos!$D$25-Datos!$C$25)*T549),Datos!$E$25-SQRT((Datos!$E$25-Datos!$C$25)*(Datos!$E$25-Datos!$D$25)*(1-T549)))</f>
        <v>0.172935523989926</v>
      </c>
      <c r="V549" s="24" t="n">
        <f aca="true">RAND()</f>
        <v>0.658733042753882</v>
      </c>
      <c r="W549" s="26" t="n">
        <f aca="false">IF(V549&lt;=(Datos!$D$26-Datos!$C$26)/(Datos!$E$26-Datos!$C$26),Datos!$C$26+SQRT((Datos!$E$26-Datos!$C$26)*(Datos!$D$26-Datos!$C$26)*V549),Datos!$E$26-SQRT((Datos!$E$26-Datos!$C$26)*(Datos!$E$26-Datos!$D$26)*(1-V549)))</f>
        <v>0.215439410445402</v>
      </c>
      <c r="X549" s="24" t="n">
        <f aca="true">RAND()</f>
        <v>0.863688998474558</v>
      </c>
      <c r="Y549" s="26" t="n">
        <f aca="false">IF(X549&lt;=(Datos!$D$27-Datos!$C$27)/(Datos!$E$27-Datos!$C$27),Datos!$C$27+SQRT((Datos!$E$27-Datos!$C$27)*(Datos!$D$27-Datos!$C$27)*X549),Datos!$E$27-SQRT((Datos!$E$27-Datos!$C$27)*(Datos!$E$27-Datos!$D$27)*(1-X549)))</f>
        <v>0.25286921659374</v>
      </c>
      <c r="Z549" s="24" t="n">
        <f aca="false">(1+Q549)</f>
        <v>1.13412627883427</v>
      </c>
      <c r="AA549" s="24" t="n">
        <f aca="false">Z549*(1+S549)</f>
        <v>1.29923663871556</v>
      </c>
      <c r="AB549" s="24" t="n">
        <f aca="false">AA549*(1+U549)</f>
        <v>1.52392080761875</v>
      </c>
      <c r="AC549" s="24" t="n">
        <f aca="false">AB549*(1+W549)</f>
        <v>1.85223340797761</v>
      </c>
      <c r="AD549" s="24" t="n">
        <f aca="false">AC549*(1+Y549)</f>
        <v>2.32060621880166</v>
      </c>
      <c r="AE549" s="23" t="n">
        <f aca="false">E549*Q549</f>
        <v>3716.09462492848</v>
      </c>
      <c r="AF549" s="23" t="n">
        <f aca="false">AE549*(1+S549)</f>
        <v>4257.09762638041</v>
      </c>
      <c r="AG549" s="23" t="n">
        <f aca="false">AF549*(1+U549)</f>
        <v>4993.30103507478</v>
      </c>
      <c r="AH549" s="23" t="n">
        <f aca="false">AG549*(1+W549)</f>
        <v>6069.05486624771</v>
      </c>
      <c r="AI549" s="23" t="n">
        <f aca="false">AH549*(1+Y549)</f>
        <v>7603.73201574019</v>
      </c>
      <c r="AJ549" s="25" t="n">
        <f aca="false">G549*Z549</f>
        <v>50666.9617554001</v>
      </c>
      <c r="AK549" s="25" t="n">
        <f aca="false">I549*AA549</f>
        <v>49756.7510232797</v>
      </c>
      <c r="AL549" s="25" t="n">
        <f aca="false">K549*AB549</f>
        <v>59780.7763619982</v>
      </c>
      <c r="AM549" s="25" t="n">
        <f aca="false">M549*AC549</f>
        <v>80139.5183803657</v>
      </c>
      <c r="AN549" s="25" t="n">
        <f aca="false">O549*AD549</f>
        <v>77211.8770362176</v>
      </c>
      <c r="AO549" s="25" t="n">
        <f aca="false">C549/Datos!$D$8</f>
        <v>14888.0588164242</v>
      </c>
      <c r="AP549" s="25" t="n">
        <f aca="false">AJ549-AO549</f>
        <v>35778.9029389759</v>
      </c>
      <c r="AQ549" s="25" t="n">
        <f aca="false">AK549-AO549</f>
        <v>34868.6922068555</v>
      </c>
      <c r="AR549" s="25" t="n">
        <f aca="false">AL549-AO549</f>
        <v>44892.717545574</v>
      </c>
      <c r="AS549" s="25" t="n">
        <f aca="false">AM549-AO549</f>
        <v>65251.4595639416</v>
      </c>
      <c r="AT549" s="25" t="n">
        <f aca="false">AN549-AO549</f>
        <v>62323.8182197934</v>
      </c>
      <c r="AU549" s="25" t="n">
        <f aca="false">AP549*Datos!$D$6</f>
        <v>17889.451469488</v>
      </c>
      <c r="AV549" s="25" t="n">
        <f aca="false">AQ549*Datos!$D$6</f>
        <v>17434.3461034278</v>
      </c>
      <c r="AW549" s="25" t="n">
        <f aca="false">AR549*Datos!$D$6</f>
        <v>22446.358772787</v>
      </c>
      <c r="AX549" s="25" t="n">
        <f aca="false">AS549*Datos!$D$6</f>
        <v>32625.7297819708</v>
      </c>
      <c r="AY549" s="25" t="n">
        <f aca="false">AT549*Datos!$D$6</f>
        <v>31161.9091098967</v>
      </c>
      <c r="AZ549" s="25" t="n">
        <f aca="false">AJ549-AU549-AE549</f>
        <v>29061.4156609837</v>
      </c>
      <c r="BA549" s="25" t="n">
        <f aca="false">AK549-AV549-AF549</f>
        <v>28065.3072934715</v>
      </c>
      <c r="BB549" s="25" t="n">
        <f aca="false">AL549-AW549-AG549</f>
        <v>32341.1165541364</v>
      </c>
      <c r="BC549" s="25" t="n">
        <f aca="false">AM549-AX549-AH549</f>
        <v>41444.7337321472</v>
      </c>
      <c r="BD549" s="25" t="n">
        <f aca="false">AN549-AY549-AI549</f>
        <v>38446.2359105807</v>
      </c>
      <c r="BE549" s="25" t="n">
        <f aca="false">AZ549/Z549</f>
        <v>25624.4972040105</v>
      </c>
      <c r="BF549" s="25" t="n">
        <f aca="false">BA549/AA549</f>
        <v>21601.3822710674</v>
      </c>
      <c r="BG549" s="25" t="n">
        <f aca="false">BB549/AB549</f>
        <v>21222.3078735122</v>
      </c>
      <c r="BH549" s="25" t="n">
        <f aca="false">BC549/AC549</f>
        <v>22375.5459509822</v>
      </c>
      <c r="BI549" s="25" t="n">
        <f aca="false">BD549/AD549</f>
        <v>16567.3243478741</v>
      </c>
      <c r="BJ549" s="25" t="n">
        <f aca="false">E549*AD549</f>
        <v>64294.576508156</v>
      </c>
      <c r="BK549" s="25" t="n">
        <f aca="false">0.2*C549*AD549</f>
        <v>34549.3218752788</v>
      </c>
      <c r="BL549" s="25" t="n">
        <f aca="false">BJ549+BK549</f>
        <v>98843.8983834348</v>
      </c>
      <c r="BM549" s="25" t="n">
        <f aca="false">BK549*Datos!$D$6</f>
        <v>17274.6609376394</v>
      </c>
      <c r="BN549" s="25" t="n">
        <f aca="false">BL549-BM549</f>
        <v>81569.2374457954</v>
      </c>
      <c r="BO549" s="25" t="n">
        <f aca="false">BN549/AD549</f>
        <v>35149.9693420269</v>
      </c>
      <c r="BP549" s="25" t="n">
        <f aca="false">-(C549+E549)</f>
        <v>-102146.234015936</v>
      </c>
      <c r="BQ549" s="25" t="n">
        <f aca="false">BE549</f>
        <v>25624.4972040105</v>
      </c>
      <c r="BR549" s="25" t="n">
        <f aca="false">BF549</f>
        <v>21601.3822710674</v>
      </c>
      <c r="BS549" s="25" t="n">
        <f aca="false">BG549</f>
        <v>21222.3078735122</v>
      </c>
      <c r="BT549" s="25" t="n">
        <f aca="false">BH549</f>
        <v>22375.5459509822</v>
      </c>
      <c r="BU549" s="25" t="n">
        <f aca="false">BI549+BO549</f>
        <v>51717.293689901</v>
      </c>
      <c r="BV549" s="27" t="n">
        <f aca="false">IFERROR(IRR(BP549:BU549,0.1),NA())*100</f>
        <v>10.7978180609068</v>
      </c>
    </row>
    <row r="550" customFormat="false" ht="15" hidden="false" customHeight="true" outlineLevel="0" collapsed="false">
      <c r="A550" s="23" t="n">
        <v>549</v>
      </c>
      <c r="B550" s="24" t="n">
        <f aca="true">RAND()</f>
        <v>0.878999306368876</v>
      </c>
      <c r="C550" s="25" t="n">
        <f aca="false">IF(B550&lt;=(Datos!$D$14-Datos!$C$14)/(Datos!$E$14-Datos!$C$14),Datos!$C$14+SQRT((Datos!$E$14-Datos!$C$14)*(Datos!$D$14-Datos!$C$14)*B550),Datos!$E$14-SQRT((Datos!$E$14-Datos!$C$14)*(Datos!$E$14-Datos!$D$14)*(1-B550)))</f>
        <v>87950.0691969892</v>
      </c>
      <c r="D550" s="24" t="n">
        <f aca="true">RAND()</f>
        <v>0.62890893358997</v>
      </c>
      <c r="E550" s="25" t="n">
        <f aca="false">IF(D550&lt;=(Datos!$D$15-Datos!$C$15)/(Datos!$E$15-Datos!$C$15),Datos!$C$15+SQRT((Datos!$E$15-Datos!$C$15)*(Datos!$D$15-Datos!$C$15)*D550),Datos!$E$15-SQRT((Datos!$E$15-Datos!$C$15)*(Datos!$E$15-Datos!$D$15)*(1-D550)))</f>
        <v>32539.1917353745</v>
      </c>
      <c r="F550" s="24" t="n">
        <f aca="true">RAND()</f>
        <v>0.388031228613999</v>
      </c>
      <c r="G550" s="25" t="n">
        <f aca="false">IF(F550&lt;=(Datos!$D$19-Datos!$C$19)/(Datos!$E$19-Datos!$C$19),Datos!$C$19+SQRT((Datos!$E$19-Datos!$C$19)*(Datos!$D$19-Datos!$C$19)*F550),Datos!$E$19-SQRT((Datos!$E$19-Datos!$C$19)*(Datos!$E$19-Datos!$D$19)*(1-F550)))</f>
        <v>37629.199452898</v>
      </c>
      <c r="H550" s="24" t="n">
        <f aca="true">RAND()</f>
        <v>0.0399335109767586</v>
      </c>
      <c r="I550" s="25" t="n">
        <f aca="false">IF(H550&lt;=(Datos!$D$19-Datos!$C$19)/(Datos!$E$19-Datos!$C$19),Datos!$C$19+SQRT((Datos!$E$19-Datos!$C$19)*(Datos!$D$19-Datos!$C$19)*H550),Datos!$E$19-SQRT((Datos!$E$19-Datos!$C$19)*(Datos!$E$19-Datos!$D$19)*(1-H550)))</f>
        <v>32447.4530938332</v>
      </c>
      <c r="J550" s="24" t="n">
        <f aca="true">RAND()</f>
        <v>0.600638306508309</v>
      </c>
      <c r="K550" s="25" t="n">
        <f aca="false">IF(J550&lt;=(Datos!$D$19-Datos!$C$19)/(Datos!$E$19-Datos!$C$19),Datos!$C$19+SQRT((Datos!$E$19-Datos!$C$19)*(Datos!$D$19-Datos!$C$19)*J550),Datos!$E$19-SQRT((Datos!$E$19-Datos!$C$19)*(Datos!$E$19-Datos!$D$19)*(1-J550)))</f>
        <v>39491.8778951399</v>
      </c>
      <c r="L550" s="24" t="n">
        <f aca="true">RAND()</f>
        <v>0.047190911044846</v>
      </c>
      <c r="M550" s="25" t="n">
        <f aca="false">IF(L550&lt;=(Datos!$D$19-Datos!$C$19)/(Datos!$E$19-Datos!$C$19),Datos!$C$19+SQRT((Datos!$E$19-Datos!$C$19)*(Datos!$D$19-Datos!$C$19)*L550),Datos!$E$19-SQRT((Datos!$E$19-Datos!$C$19)*(Datos!$E$19-Datos!$D$19)*(1-L550)))</f>
        <v>32660.5707389068</v>
      </c>
      <c r="N550" s="24" t="n">
        <f aca="true">RAND()</f>
        <v>0.310965084092646</v>
      </c>
      <c r="O550" s="25" t="n">
        <f aca="false">IF(N550&lt;=(Datos!$D$19-Datos!$C$19)/(Datos!$E$19-Datos!$C$19),Datos!$C$19+SQRT((Datos!$E$19-Datos!$C$19)*(Datos!$D$19-Datos!$C$19)*N550),Datos!$E$19-SQRT((Datos!$E$19-Datos!$C$19)*(Datos!$E$19-Datos!$D$19)*(1-N550)))</f>
        <v>36829.6971099674</v>
      </c>
      <c r="P550" s="24" t="n">
        <f aca="true">RAND()</f>
        <v>0.572043426601256</v>
      </c>
      <c r="Q550" s="26" t="n">
        <f aca="false">IF(P550&lt;=(Datos!$D$23-Datos!$C$23)/(Datos!$E$23-Datos!$C$23),Datos!$C$23+SQRT((Datos!$E$23-Datos!$C$23)*(Datos!$D$23-Datos!$C$23)*P550),Datos!$E$23-SQRT((Datos!$E$23-Datos!$C$23)*(Datos!$E$23-Datos!$D$23)*(1-P550)))</f>
        <v>0.152245327742563</v>
      </c>
      <c r="R550" s="24" t="n">
        <f aca="true">RAND()</f>
        <v>0.480832351954826</v>
      </c>
      <c r="S550" s="26" t="n">
        <f aca="false">IF(R550&lt;=(Datos!$D$24-Datos!$C$24)/(Datos!$E$24-Datos!$C$24),Datos!$C$24+SQRT((Datos!$E$24-Datos!$C$24)*(Datos!$D$24-Datos!$C$24)*R550),Datos!$E$24-SQRT((Datos!$E$24-Datos!$C$24)*(Datos!$E$24-Datos!$D$24)*(1-R550)))</f>
        <v>0.149419351344288</v>
      </c>
      <c r="T550" s="24" t="n">
        <f aca="true">RAND()</f>
        <v>0.92566566586593</v>
      </c>
      <c r="U550" s="26" t="n">
        <f aca="false">IF(T550&lt;=(Datos!$D$25-Datos!$C$25)/(Datos!$E$25-Datos!$C$25),Datos!$C$25+SQRT((Datos!$E$25-Datos!$C$25)*(Datos!$D$25-Datos!$C$25)*T550),Datos!$E$25-SQRT((Datos!$E$25-Datos!$C$25)*(Datos!$E$25-Datos!$D$25)*(1-T550)))</f>
        <v>0.205573076018243</v>
      </c>
      <c r="V550" s="24" t="n">
        <f aca="true">RAND()</f>
        <v>0.436265306271983</v>
      </c>
      <c r="W550" s="26" t="n">
        <f aca="false">IF(V550&lt;=(Datos!$D$26-Datos!$C$26)/(Datos!$E$26-Datos!$C$26),Datos!$C$26+SQRT((Datos!$E$26-Datos!$C$26)*(Datos!$D$26-Datos!$C$26)*V550),Datos!$E$26-SQRT((Datos!$E$26-Datos!$C$26)*(Datos!$E$26-Datos!$D$26)*(1-V550)))</f>
        <v>0.205580731342715</v>
      </c>
      <c r="X550" s="24" t="n">
        <f aca="true">RAND()</f>
        <v>0.478328366283799</v>
      </c>
      <c r="Y550" s="26" t="n">
        <f aca="false">IF(X550&lt;=(Datos!$D$27-Datos!$C$27)/(Datos!$E$27-Datos!$C$27),Datos!$C$27+SQRT((Datos!$E$27-Datos!$C$27)*(Datos!$D$27-Datos!$C$27)*X550),Datos!$E$27-SQRT((Datos!$E$27-Datos!$C$27)*(Datos!$E$27-Datos!$D$27)*(1-X550)))</f>
        <v>0.226924329282924</v>
      </c>
      <c r="Z550" s="24" t="n">
        <f aca="false">(1+Q550)</f>
        <v>1.15224532774256</v>
      </c>
      <c r="AA550" s="24" t="n">
        <f aca="false">Z550*(1+S550)</f>
        <v>1.32441307720334</v>
      </c>
      <c r="AB550" s="24" t="n">
        <f aca="false">AA550*(1+U550)</f>
        <v>1.59667674740282</v>
      </c>
      <c r="AC550" s="24" t="n">
        <f aca="false">AB550*(1+W550)</f>
        <v>1.9249227208518</v>
      </c>
      <c r="AD550" s="24" t="n">
        <f aca="false">AC550*(1+Y550)</f>
        <v>2.36173451820256</v>
      </c>
      <c r="AE550" s="23" t="n">
        <f aca="false">E550*Q550</f>
        <v>4953.93991023019</v>
      </c>
      <c r="AF550" s="23" t="n">
        <f aca="false">AE550*(1+S550)</f>
        <v>5694.15439821536</v>
      </c>
      <c r="AG550" s="23" t="n">
        <f aca="false">AF550*(1+U550)</f>
        <v>6864.7192331793</v>
      </c>
      <c r="AH550" s="23" t="n">
        <f aca="false">AG550*(1+W550)</f>
        <v>8275.97323359871</v>
      </c>
      <c r="AI550" s="23" t="n">
        <f aca="false">AH550*(1+Y550)</f>
        <v>10153.9929087965</v>
      </c>
      <c r="AJ550" s="25" t="n">
        <f aca="false">G550*Z550</f>
        <v>43358.0692562948</v>
      </c>
      <c r="AK550" s="25" t="n">
        <f aca="false">I550*AA550</f>
        <v>42973.8311994148</v>
      </c>
      <c r="AL550" s="25" t="n">
        <f aca="false">K550*AB550</f>
        <v>63055.7631464415</v>
      </c>
      <c r="AM550" s="25" t="n">
        <f aca="false">M550*AC550</f>
        <v>62869.0746913092</v>
      </c>
      <c r="AN550" s="25" t="n">
        <f aca="false">O550*AD550</f>
        <v>86981.966959555</v>
      </c>
      <c r="AO550" s="25" t="n">
        <f aca="false">C550/Datos!$D$8</f>
        <v>17590.0138393978</v>
      </c>
      <c r="AP550" s="25" t="n">
        <f aca="false">AJ550-AO550</f>
        <v>25768.0554168969</v>
      </c>
      <c r="AQ550" s="25" t="n">
        <f aca="false">AK550-AO550</f>
        <v>25383.817360017</v>
      </c>
      <c r="AR550" s="25" t="n">
        <f aca="false">AL550-AO550</f>
        <v>45465.7493070436</v>
      </c>
      <c r="AS550" s="25" t="n">
        <f aca="false">AM550-AO550</f>
        <v>45279.0608519113</v>
      </c>
      <c r="AT550" s="25" t="n">
        <f aca="false">AN550-AO550</f>
        <v>69391.9531201572</v>
      </c>
      <c r="AU550" s="25" t="n">
        <f aca="false">AP550*Datos!$D$6</f>
        <v>12884.0277084485</v>
      </c>
      <c r="AV550" s="25" t="n">
        <f aca="false">AQ550*Datos!$D$6</f>
        <v>12691.9086800085</v>
      </c>
      <c r="AW550" s="25" t="n">
        <f aca="false">AR550*Datos!$D$6</f>
        <v>22732.8746535218</v>
      </c>
      <c r="AX550" s="25" t="n">
        <f aca="false">AS550*Datos!$D$6</f>
        <v>22639.5304259557</v>
      </c>
      <c r="AY550" s="25" t="n">
        <f aca="false">AT550*Datos!$D$6</f>
        <v>34695.9765600786</v>
      </c>
      <c r="AZ550" s="25" t="n">
        <f aca="false">AJ550-AU550-AE550</f>
        <v>25520.1016376161</v>
      </c>
      <c r="BA550" s="25" t="n">
        <f aca="false">AK550-AV550-AF550</f>
        <v>24587.768121191</v>
      </c>
      <c r="BB550" s="25" t="n">
        <f aca="false">AL550-AW550-AG550</f>
        <v>33458.1692597403</v>
      </c>
      <c r="BC550" s="25" t="n">
        <f aca="false">AM550-AX550-AH550</f>
        <v>31953.5710317548</v>
      </c>
      <c r="BD550" s="25" t="n">
        <f aca="false">AN550-AY550-AI550</f>
        <v>42131.9974906799</v>
      </c>
      <c r="BE550" s="25" t="n">
        <f aca="false">AZ550/Z550</f>
        <v>22148.1493768468</v>
      </c>
      <c r="BF550" s="25" t="n">
        <f aca="false">BA550/AA550</f>
        <v>18565.0297059215</v>
      </c>
      <c r="BG550" s="25" t="n">
        <f aca="false">BB550/AB550</f>
        <v>20954.879761457</v>
      </c>
      <c r="BH550" s="25" t="n">
        <f aca="false">BC550/AC550</f>
        <v>16599.924082986</v>
      </c>
      <c r="BI550" s="25" t="n">
        <f aca="false">BD550/AD550</f>
        <v>17839.4299469126</v>
      </c>
      <c r="BJ550" s="25" t="n">
        <f aca="false">E550*AD550</f>
        <v>76848.9323158453</v>
      </c>
      <c r="BK550" s="25" t="n">
        <f aca="false">0.2*C550*AD550</f>
        <v>41542.9428601666</v>
      </c>
      <c r="BL550" s="25" t="n">
        <f aca="false">BJ550+BK550</f>
        <v>118391.875176012</v>
      </c>
      <c r="BM550" s="25" t="n">
        <f aca="false">BK550*Datos!$D$6</f>
        <v>20771.4714300833</v>
      </c>
      <c r="BN550" s="25" t="n">
        <f aca="false">BL550-BM550</f>
        <v>97620.4037459286</v>
      </c>
      <c r="BO550" s="25" t="n">
        <f aca="false">BN550/AD550</f>
        <v>41334.1986550734</v>
      </c>
      <c r="BP550" s="25" t="n">
        <f aca="false">-(C550+E550)</f>
        <v>-120489.260932364</v>
      </c>
      <c r="BQ550" s="25" t="n">
        <f aca="false">BE550</f>
        <v>22148.1493768468</v>
      </c>
      <c r="BR550" s="25" t="n">
        <f aca="false">BF550</f>
        <v>18565.0297059215</v>
      </c>
      <c r="BS550" s="25" t="n">
        <f aca="false">BG550</f>
        <v>20954.879761457</v>
      </c>
      <c r="BT550" s="25" t="n">
        <f aca="false">BH550</f>
        <v>16599.924082986</v>
      </c>
      <c r="BU550" s="25" t="n">
        <f aca="false">BI550+BO550</f>
        <v>59173.628601986</v>
      </c>
      <c r="BV550" s="27" t="n">
        <f aca="false">IFERROR(IRR(BP550:BU550,0.1),NA())*100</f>
        <v>3.85552058470744</v>
      </c>
    </row>
    <row r="551" customFormat="false" ht="15" hidden="false" customHeight="true" outlineLevel="0" collapsed="false">
      <c r="A551" s="23" t="n">
        <v>550</v>
      </c>
      <c r="B551" s="24" t="n">
        <f aca="true">RAND()</f>
        <v>0.166596993508515</v>
      </c>
      <c r="C551" s="25" t="n">
        <f aca="false">IF(B551&lt;=(Datos!$D$14-Datos!$C$14)/(Datos!$E$14-Datos!$C$14),Datos!$C$14+SQRT((Datos!$E$14-Datos!$C$14)*(Datos!$D$14-Datos!$C$14)*B551),Datos!$E$14-SQRT((Datos!$E$14-Datos!$C$14)*(Datos!$E$14-Datos!$D$14)*(1-B551)))</f>
        <v>68163.2589940174</v>
      </c>
      <c r="D551" s="24" t="n">
        <f aca="true">RAND()</f>
        <v>0.353991426757517</v>
      </c>
      <c r="E551" s="25" t="n">
        <f aca="false">IF(D551&lt;=(Datos!$D$15-Datos!$C$15)/(Datos!$E$15-Datos!$C$15),Datos!$C$15+SQRT((Datos!$E$15-Datos!$C$15)*(Datos!$D$15-Datos!$C$15)*D551),Datos!$E$15-SQRT((Datos!$E$15-Datos!$C$15)*(Datos!$E$15-Datos!$D$15)*(1-D551)))</f>
        <v>30156.1549186117</v>
      </c>
      <c r="F551" s="24" t="n">
        <f aca="true">RAND()</f>
        <v>0.212800090726202</v>
      </c>
      <c r="G551" s="25" t="n">
        <f aca="false">IF(F551&lt;=(Datos!$D$19-Datos!$C$19)/(Datos!$E$19-Datos!$C$19),Datos!$C$19+SQRT((Datos!$E$19-Datos!$C$19)*(Datos!$D$19-Datos!$C$19)*F551),Datos!$E$19-SQRT((Datos!$E$19-Datos!$C$19)*(Datos!$E$19-Datos!$D$19)*(1-F551)))</f>
        <v>35649.7799611074</v>
      </c>
      <c r="H551" s="24" t="n">
        <f aca="true">RAND()</f>
        <v>0.721578059054073</v>
      </c>
      <c r="I551" s="25" t="n">
        <f aca="false">IF(H551&lt;=(Datos!$D$19-Datos!$C$19)/(Datos!$E$19-Datos!$C$19),Datos!$C$19+SQRT((Datos!$E$19-Datos!$C$19)*(Datos!$D$19-Datos!$C$19)*H551),Datos!$E$19-SQRT((Datos!$E$19-Datos!$C$19)*(Datos!$E$19-Datos!$D$19)*(1-H551)))</f>
        <v>40430.3560783203</v>
      </c>
      <c r="J551" s="24" t="n">
        <f aca="true">RAND()</f>
        <v>0.171890011755568</v>
      </c>
      <c r="K551" s="25" t="n">
        <f aca="false">IF(J551&lt;=(Datos!$D$19-Datos!$C$19)/(Datos!$E$19-Datos!$C$19),Datos!$C$19+SQRT((Datos!$E$19-Datos!$C$19)*(Datos!$D$19-Datos!$C$19)*J551),Datos!$E$19-SQRT((Datos!$E$19-Datos!$C$19)*(Datos!$E$19-Datos!$D$19)*(1-J551)))</f>
        <v>35077.745736381</v>
      </c>
      <c r="L551" s="24" t="n">
        <f aca="true">RAND()</f>
        <v>0.411151275559367</v>
      </c>
      <c r="M551" s="25" t="n">
        <f aca="false">IF(L551&lt;=(Datos!$D$19-Datos!$C$19)/(Datos!$E$19-Datos!$C$19),Datos!$C$19+SQRT((Datos!$E$19-Datos!$C$19)*(Datos!$D$19-Datos!$C$19)*L551),Datos!$E$19-SQRT((Datos!$E$19-Datos!$C$19)*(Datos!$E$19-Datos!$D$19)*(1-L551)))</f>
        <v>37853.1962495474</v>
      </c>
      <c r="N551" s="24" t="n">
        <f aca="true">RAND()</f>
        <v>0.192386135881319</v>
      </c>
      <c r="O551" s="25" t="n">
        <f aca="false">IF(N551&lt;=(Datos!$D$19-Datos!$C$19)/(Datos!$E$19-Datos!$C$19),Datos!$C$19+SQRT((Datos!$E$19-Datos!$C$19)*(Datos!$D$19-Datos!$C$19)*N551),Datos!$E$19-SQRT((Datos!$E$19-Datos!$C$19)*(Datos!$E$19-Datos!$D$19)*(1-N551)))</f>
        <v>35371.9568485048</v>
      </c>
      <c r="P551" s="24" t="n">
        <f aca="true">RAND()</f>
        <v>0.399251195964575</v>
      </c>
      <c r="Q551" s="26" t="n">
        <f aca="false">IF(P551&lt;=(Datos!$D$23-Datos!$C$23)/(Datos!$E$23-Datos!$C$23),Datos!$C$23+SQRT((Datos!$E$23-Datos!$C$23)*(Datos!$D$23-Datos!$C$23)*P551),Datos!$E$23-SQRT((Datos!$E$23-Datos!$C$23)*(Datos!$E$23-Datos!$D$23)*(1-P551)))</f>
        <v>0.146807688313919</v>
      </c>
      <c r="R551" s="24" t="n">
        <f aca="true">RAND()</f>
        <v>0.637258190466659</v>
      </c>
      <c r="S551" s="26" t="n">
        <f aca="false">IF(R551&lt;=(Datos!$D$24-Datos!$C$24)/(Datos!$E$24-Datos!$C$24),Datos!$C$24+SQRT((Datos!$E$24-Datos!$C$24)*(Datos!$D$24-Datos!$C$24)*R551),Datos!$E$24-SQRT((Datos!$E$24-Datos!$C$24)*(Datos!$E$24-Datos!$D$24)*(1-R551)))</f>
        <v>0.154447402144596</v>
      </c>
      <c r="T551" s="24" t="n">
        <f aca="true">RAND()</f>
        <v>0.0380814551782703</v>
      </c>
      <c r="U551" s="26" t="n">
        <f aca="false">IF(T551&lt;=(Datos!$D$25-Datos!$C$25)/(Datos!$E$25-Datos!$C$25),Datos!$C$25+SQRT((Datos!$E$25-Datos!$C$25)*(Datos!$D$25-Datos!$C$25)*T551),Datos!$E$25-SQRT((Datos!$E$25-Datos!$C$25)*(Datos!$E$25-Datos!$D$25)*(1-T551)))</f>
        <v>0.15894265373781</v>
      </c>
      <c r="V551" s="24" t="n">
        <f aca="true">RAND()</f>
        <v>0.259464790528432</v>
      </c>
      <c r="W551" s="26" t="n">
        <f aca="false">IF(V551&lt;=(Datos!$D$26-Datos!$C$26)/(Datos!$E$26-Datos!$C$26),Datos!$C$26+SQRT((Datos!$E$26-Datos!$C$26)*(Datos!$D$26-Datos!$C$26)*V551),Datos!$E$26-SQRT((Datos!$E$26-Datos!$C$26)*(Datos!$E$26-Datos!$D$26)*(1-V551)))</f>
        <v>0.199059137093263</v>
      </c>
      <c r="X551" s="24" t="n">
        <f aca="true">RAND()</f>
        <v>0.243381811082868</v>
      </c>
      <c r="Y551" s="26" t="n">
        <f aca="false">IF(X551&lt;=(Datos!$D$27-Datos!$C$27)/(Datos!$E$27-Datos!$C$27),Datos!$C$27+SQRT((Datos!$E$27-Datos!$C$27)*(Datos!$D$27-Datos!$C$27)*X551),Datos!$E$27-SQRT((Datos!$E$27-Datos!$C$27)*(Datos!$E$27-Datos!$D$27)*(1-X551)))</f>
        <v>0.215634564359937</v>
      </c>
      <c r="Z551" s="24" t="n">
        <f aca="false">(1+Q551)</f>
        <v>1.14680768831392</v>
      </c>
      <c r="AA551" s="24" t="n">
        <f aca="false">Z551*(1+S551)</f>
        <v>1.32392915653345</v>
      </c>
      <c r="AB551" s="24" t="n">
        <f aca="false">AA551*(1+U551)</f>
        <v>1.53435797003374</v>
      </c>
      <c r="AC551" s="24" t="n">
        <f aca="false">AB551*(1+W551)</f>
        <v>1.83978594354083</v>
      </c>
      <c r="AD551" s="24" t="n">
        <f aca="false">AC551*(1+Y551)</f>
        <v>2.23650738399179</v>
      </c>
      <c r="AE551" s="23" t="n">
        <f aca="false">E551*Q551</f>
        <v>4427.15539203781</v>
      </c>
      <c r="AF551" s="23" t="n">
        <f aca="false">AE551*(1+S551)</f>
        <v>5110.91804122848</v>
      </c>
      <c r="AG551" s="23" t="n">
        <f aca="false">AF551*(1+U551)</f>
        <v>5923.26091773779</v>
      </c>
      <c r="AH551" s="23" t="n">
        <f aca="false">AG551*(1+W551)</f>
        <v>7102.34012480092</v>
      </c>
      <c r="AI551" s="23" t="n">
        <f aca="false">AH551*(1+Y551)</f>
        <v>8633.85014354847</v>
      </c>
      <c r="AJ551" s="25" t="n">
        <f aca="false">G551*Z551</f>
        <v>40883.4417460974</v>
      </c>
      <c r="AK551" s="25" t="n">
        <f aca="false">I551*AA551</f>
        <v>53526.9272211177</v>
      </c>
      <c r="AL551" s="25" t="n">
        <f aca="false">K551*AB551</f>
        <v>53821.8187414332</v>
      </c>
      <c r="AM551" s="25" t="n">
        <f aca="false">M551*AC551</f>
        <v>69641.7783780097</v>
      </c>
      <c r="AN551" s="25" t="n">
        <f aca="false">O551*AD551</f>
        <v>79109.64267792</v>
      </c>
      <c r="AO551" s="25" t="n">
        <f aca="false">C551/Datos!$D$8</f>
        <v>13632.6517988035</v>
      </c>
      <c r="AP551" s="25" t="n">
        <f aca="false">AJ551-AO551</f>
        <v>27250.7899472939</v>
      </c>
      <c r="AQ551" s="25" t="n">
        <f aca="false">AK551-AO551</f>
        <v>39894.2754223142</v>
      </c>
      <c r="AR551" s="25" t="n">
        <f aca="false">AL551-AO551</f>
        <v>40189.1669426297</v>
      </c>
      <c r="AS551" s="25" t="n">
        <f aca="false">AM551-AO551</f>
        <v>56009.1265792062</v>
      </c>
      <c r="AT551" s="25" t="n">
        <f aca="false">AN551-AO551</f>
        <v>65476.9908791165</v>
      </c>
      <c r="AU551" s="25" t="n">
        <f aca="false">AP551*Datos!$D$6</f>
        <v>13625.394973647</v>
      </c>
      <c r="AV551" s="25" t="n">
        <f aca="false">AQ551*Datos!$D$6</f>
        <v>19947.1377111571</v>
      </c>
      <c r="AW551" s="25" t="n">
        <f aca="false">AR551*Datos!$D$6</f>
        <v>20094.5834713149</v>
      </c>
      <c r="AX551" s="25" t="n">
        <f aca="false">AS551*Datos!$D$6</f>
        <v>28004.5632896031</v>
      </c>
      <c r="AY551" s="25" t="n">
        <f aca="false">AT551*Datos!$D$6</f>
        <v>32738.4954395583</v>
      </c>
      <c r="AZ551" s="25" t="n">
        <f aca="false">AJ551-AU551-AE551</f>
        <v>22830.8913804126</v>
      </c>
      <c r="BA551" s="25" t="n">
        <f aca="false">AK551-AV551-AF551</f>
        <v>28468.8714687321</v>
      </c>
      <c r="BB551" s="25" t="n">
        <f aca="false">AL551-AW551-AG551</f>
        <v>27803.9743523806</v>
      </c>
      <c r="BC551" s="25" t="n">
        <f aca="false">AM551-AX551-AH551</f>
        <v>34534.8749636056</v>
      </c>
      <c r="BD551" s="25" t="n">
        <f aca="false">AN551-AY551-AI551</f>
        <v>37737.2970948133</v>
      </c>
      <c r="BE551" s="25" t="n">
        <f aca="false">AZ551/Z551</f>
        <v>19908.2126960445</v>
      </c>
      <c r="BF551" s="25" t="n">
        <f aca="false">BA551/AA551</f>
        <v>21503.3193643642</v>
      </c>
      <c r="BG551" s="25" t="n">
        <f aca="false">BB551/AB551</f>
        <v>18120.9176055371</v>
      </c>
      <c r="BH551" s="25" t="n">
        <f aca="false">BC551/AC551</f>
        <v>18771.137525456</v>
      </c>
      <c r="BI551" s="25" t="n">
        <f aca="false">BD551/AD551</f>
        <v>16873.3165671282</v>
      </c>
      <c r="BJ551" s="25" t="n">
        <f aca="false">E551*AD551</f>
        <v>67444.4631482754</v>
      </c>
      <c r="BK551" s="25" t="n">
        <f aca="false">0.2*C551*AD551</f>
        <v>30489.5264114129</v>
      </c>
      <c r="BL551" s="25" t="n">
        <f aca="false">BJ551+BK551</f>
        <v>97933.9895596884</v>
      </c>
      <c r="BM551" s="25" t="n">
        <f aca="false">BK551*Datos!$D$6</f>
        <v>15244.7632057065</v>
      </c>
      <c r="BN551" s="25" t="n">
        <f aca="false">BL551-BM551</f>
        <v>82689.2263539819</v>
      </c>
      <c r="BO551" s="25" t="n">
        <f aca="false">BN551/AD551</f>
        <v>36972.4808180135</v>
      </c>
      <c r="BP551" s="25" t="n">
        <f aca="false">-(C551+E551)</f>
        <v>-98319.4139126291</v>
      </c>
      <c r="BQ551" s="25" t="n">
        <f aca="false">BE551</f>
        <v>19908.2126960445</v>
      </c>
      <c r="BR551" s="25" t="n">
        <f aca="false">BF551</f>
        <v>21503.3193643642</v>
      </c>
      <c r="BS551" s="25" t="n">
        <f aca="false">BG551</f>
        <v>18120.9176055371</v>
      </c>
      <c r="BT551" s="25" t="n">
        <f aca="false">BH551</f>
        <v>18771.137525456</v>
      </c>
      <c r="BU551" s="25" t="n">
        <f aca="false">BI551+BO551</f>
        <v>53845.7973851417</v>
      </c>
      <c r="BV551" s="27" t="n">
        <f aca="false">IFERROR(IRR(BP551:BU551,0.1),NA())*100</f>
        <v>9.11129811948842</v>
      </c>
    </row>
    <row r="552" customFormat="false" ht="15" hidden="false" customHeight="true" outlineLevel="0" collapsed="false">
      <c r="A552" s="23" t="n">
        <v>551</v>
      </c>
      <c r="B552" s="24" t="n">
        <f aca="true">RAND()</f>
        <v>0.964224443620974</v>
      </c>
      <c r="C552" s="25" t="n">
        <f aca="false">IF(B552&lt;=(Datos!$D$14-Datos!$C$14)/(Datos!$E$14-Datos!$C$14),Datos!$C$14+SQRT((Datos!$E$14-Datos!$C$14)*(Datos!$D$14-Datos!$C$14)*B552),Datos!$E$14-SQRT((Datos!$E$14-Datos!$C$14)*(Datos!$E$14-Datos!$D$14)*(1-B552)))</f>
        <v>93447.8501501544</v>
      </c>
      <c r="D552" s="24" t="n">
        <f aca="true">RAND()</f>
        <v>0.0401627687494444</v>
      </c>
      <c r="E552" s="25" t="n">
        <f aca="false">IF(D552&lt;=(Datos!$D$15-Datos!$C$15)/(Datos!$E$15-Datos!$C$15),Datos!$C$15+SQRT((Datos!$E$15-Datos!$C$15)*(Datos!$D$15-Datos!$C$15)*D552),Datos!$E$15-SQRT((Datos!$E$15-Datos!$C$15)*(Datos!$E$15-Datos!$D$15)*(1-D552)))</f>
        <v>26735.5712766142</v>
      </c>
      <c r="F552" s="24" t="n">
        <f aca="true">RAND()</f>
        <v>0.396970166822559</v>
      </c>
      <c r="G552" s="25" t="n">
        <f aca="false">IF(F552&lt;=(Datos!$D$19-Datos!$C$19)/(Datos!$E$19-Datos!$C$19),Datos!$C$19+SQRT((Datos!$E$19-Datos!$C$19)*(Datos!$D$19-Datos!$C$19)*F552),Datos!$E$19-SQRT((Datos!$E$19-Datos!$C$19)*(Datos!$E$19-Datos!$D$19)*(1-F552)))</f>
        <v>37716.5746949915</v>
      </c>
      <c r="H552" s="24" t="n">
        <f aca="true">RAND()</f>
        <v>0.272314026859691</v>
      </c>
      <c r="I552" s="25" t="n">
        <f aca="false">IF(H552&lt;=(Datos!$D$19-Datos!$C$19)/(Datos!$E$19-Datos!$C$19),Datos!$C$19+SQRT((Datos!$E$19-Datos!$C$19)*(Datos!$D$19-Datos!$C$19)*H552),Datos!$E$19-SQRT((Datos!$E$19-Datos!$C$19)*(Datos!$E$19-Datos!$D$19)*(1-H552)))</f>
        <v>36391.1739163438</v>
      </c>
      <c r="J552" s="24" t="n">
        <f aca="true">RAND()</f>
        <v>0.437005402387981</v>
      </c>
      <c r="K552" s="25" t="n">
        <f aca="false">IF(J552&lt;=(Datos!$D$19-Datos!$C$19)/(Datos!$E$19-Datos!$C$19),Datos!$C$19+SQRT((Datos!$E$19-Datos!$C$19)*(Datos!$D$19-Datos!$C$19)*J552),Datos!$E$19-SQRT((Datos!$E$19-Datos!$C$19)*(Datos!$E$19-Datos!$D$19)*(1-J552)))</f>
        <v>38096.3454939989</v>
      </c>
      <c r="L552" s="24" t="n">
        <f aca="true">RAND()</f>
        <v>0.31571274120068</v>
      </c>
      <c r="M552" s="25" t="n">
        <f aca="false">IF(L552&lt;=(Datos!$D$19-Datos!$C$19)/(Datos!$E$19-Datos!$C$19),Datos!$C$19+SQRT((Datos!$E$19-Datos!$C$19)*(Datos!$D$19-Datos!$C$19)*L552),Datos!$E$19-SQRT((Datos!$E$19-Datos!$C$19)*(Datos!$E$19-Datos!$D$19)*(1-L552)))</f>
        <v>36881.6357924626</v>
      </c>
      <c r="N552" s="24" t="n">
        <f aca="true">RAND()</f>
        <v>0.532936918427738</v>
      </c>
      <c r="O552" s="25" t="n">
        <f aca="false">IF(N552&lt;=(Datos!$D$19-Datos!$C$19)/(Datos!$E$19-Datos!$C$19),Datos!$C$19+SQRT((Datos!$E$19-Datos!$C$19)*(Datos!$D$19-Datos!$C$19)*N552),Datos!$E$19-SQRT((Datos!$E$19-Datos!$C$19)*(Datos!$E$19-Datos!$D$19)*(1-N552)))</f>
        <v>38940.9472520623</v>
      </c>
      <c r="P552" s="24" t="n">
        <f aca="true">RAND()</f>
        <v>0.898238136068008</v>
      </c>
      <c r="Q552" s="26" t="n">
        <f aca="false">IF(P552&lt;=(Datos!$D$23-Datos!$C$23)/(Datos!$E$23-Datos!$C$23),Datos!$C$23+SQRT((Datos!$E$23-Datos!$C$23)*(Datos!$D$23-Datos!$C$23)*P552),Datos!$E$23-SQRT((Datos!$E$23-Datos!$C$23)*(Datos!$E$23-Datos!$D$23)*(1-P552)))</f>
        <v>0.166465918757537</v>
      </c>
      <c r="R552" s="24" t="n">
        <f aca="true">RAND()</f>
        <v>0.178687976993124</v>
      </c>
      <c r="S552" s="26" t="n">
        <f aca="false">IF(R552&lt;=(Datos!$D$24-Datos!$C$24)/(Datos!$E$24-Datos!$C$24),Datos!$C$24+SQRT((Datos!$E$24-Datos!$C$24)*(Datos!$D$24-Datos!$C$24)*R552),Datos!$E$24-SQRT((Datos!$E$24-Datos!$C$24)*(Datos!$E$24-Datos!$D$24)*(1-R552)))</f>
        <v>0.137934278870019</v>
      </c>
      <c r="T552" s="24" t="n">
        <f aca="true">RAND()</f>
        <v>0.885010249748389</v>
      </c>
      <c r="U552" s="26" t="n">
        <f aca="false">IF(T552&lt;=(Datos!$D$25-Datos!$C$25)/(Datos!$E$25-Datos!$C$25),Datos!$C$25+SQRT((Datos!$E$25-Datos!$C$25)*(Datos!$D$25-Datos!$C$25)*T552),Datos!$E$25-SQRT((Datos!$E$25-Datos!$C$25)*(Datos!$E$25-Datos!$D$25)*(1-T552)))</f>
        <v>0.202056441247497</v>
      </c>
      <c r="V552" s="24" t="n">
        <f aca="true">RAND()</f>
        <v>0.166100768780128</v>
      </c>
      <c r="W552" s="26" t="n">
        <f aca="false">IF(V552&lt;=(Datos!$D$26-Datos!$C$26)/(Datos!$E$26-Datos!$C$26),Datos!$C$26+SQRT((Datos!$E$26-Datos!$C$26)*(Datos!$D$26-Datos!$C$26)*V552),Datos!$E$26-SQRT((Datos!$E$26-Datos!$C$26)*(Datos!$E$26-Datos!$D$26)*(1-V552)))</f>
        <v>0.195249297567173</v>
      </c>
      <c r="X552" s="24" t="n">
        <f aca="true">RAND()</f>
        <v>0.648228829078337</v>
      </c>
      <c r="Y552" s="26" t="n">
        <f aca="false">IF(X552&lt;=(Datos!$D$27-Datos!$C$27)/(Datos!$E$27-Datos!$C$27),Datos!$C$27+SQRT((Datos!$E$27-Datos!$C$27)*(Datos!$D$27-Datos!$C$27)*X552),Datos!$E$27-SQRT((Datos!$E$27-Datos!$C$27)*(Datos!$E$27-Datos!$D$27)*(1-X552)))</f>
        <v>0.236416008409314</v>
      </c>
      <c r="Z552" s="24" t="n">
        <f aca="false">(1+Q552)</f>
        <v>1.16646591875754</v>
      </c>
      <c r="AA552" s="24" t="n">
        <f aca="false">Z552*(1+S552)</f>
        <v>1.32736155408781</v>
      </c>
      <c r="AB552" s="24" t="n">
        <f aca="false">AA552*(1+U552)</f>
        <v>1.59556350595554</v>
      </c>
      <c r="AC552" s="24" t="n">
        <f aca="false">AB552*(1+W552)</f>
        <v>1.90709615971718</v>
      </c>
      <c r="AD552" s="24" t="n">
        <f aca="false">AC552*(1+Y552)</f>
        <v>2.35796422145025</v>
      </c>
      <c r="AE552" s="23" t="n">
        <f aca="false">E552*Q552</f>
        <v>4450.56143606921</v>
      </c>
      <c r="AF552" s="23" t="n">
        <f aca="false">AE552*(1+S552)</f>
        <v>5064.44641832013</v>
      </c>
      <c r="AG552" s="23" t="n">
        <f aca="false">AF552*(1+U552)</f>
        <v>6087.75043849453</v>
      </c>
      <c r="AH552" s="23" t="n">
        <f aca="false">AG552*(1+W552)</f>
        <v>7276.37943537483</v>
      </c>
      <c r="AI552" s="23" t="n">
        <f aca="false">AH552*(1+Y552)</f>
        <v>8996.63201715777</v>
      </c>
      <c r="AJ552" s="25" t="n">
        <f aca="false">G552*Z552</f>
        <v>43995.0989539806</v>
      </c>
      <c r="AK552" s="25" t="n">
        <f aca="false">I552*AA552</f>
        <v>48304.245164678</v>
      </c>
      <c r="AL552" s="25" t="n">
        <f aca="false">K552*AB552</f>
        <v>60785.1385804986</v>
      </c>
      <c r="AM552" s="25" t="n">
        <f aca="false">M552*AC552</f>
        <v>70336.825983893</v>
      </c>
      <c r="AN552" s="25" t="n">
        <f aca="false">O552*AD552</f>
        <v>91821.3603697442</v>
      </c>
      <c r="AO552" s="25" t="n">
        <f aca="false">C552/Datos!$D$8</f>
        <v>18689.5700300309</v>
      </c>
      <c r="AP552" s="25" t="n">
        <f aca="false">AJ552-AO552</f>
        <v>25305.5289239497</v>
      </c>
      <c r="AQ552" s="25" t="n">
        <f aca="false">AK552-AO552</f>
        <v>29614.6751346471</v>
      </c>
      <c r="AR552" s="25" t="n">
        <f aca="false">AL552-AO552</f>
        <v>42095.5685504677</v>
      </c>
      <c r="AS552" s="25" t="n">
        <f aca="false">AM552-AO552</f>
        <v>51647.2559538621</v>
      </c>
      <c r="AT552" s="25" t="n">
        <f aca="false">AN552-AO552</f>
        <v>73131.7903397133</v>
      </c>
      <c r="AU552" s="25" t="n">
        <f aca="false">AP552*Datos!$D$6</f>
        <v>12652.7644619748</v>
      </c>
      <c r="AV552" s="25" t="n">
        <f aca="false">AQ552*Datos!$D$6</f>
        <v>14807.3375673236</v>
      </c>
      <c r="AW552" s="25" t="n">
        <f aca="false">AR552*Datos!$D$6</f>
        <v>21047.7842752339</v>
      </c>
      <c r="AX552" s="25" t="n">
        <f aca="false">AS552*Datos!$D$6</f>
        <v>25823.6279769311</v>
      </c>
      <c r="AY552" s="25" t="n">
        <f aca="false">AT552*Datos!$D$6</f>
        <v>36565.8951698567</v>
      </c>
      <c r="AZ552" s="25" t="n">
        <f aca="false">AJ552-AU552-AE552</f>
        <v>26891.7730559365</v>
      </c>
      <c r="BA552" s="25" t="n">
        <f aca="false">AK552-AV552-AF552</f>
        <v>28432.4611790343</v>
      </c>
      <c r="BB552" s="25" t="n">
        <f aca="false">AL552-AW552-AG552</f>
        <v>33649.6038667702</v>
      </c>
      <c r="BC552" s="25" t="n">
        <f aca="false">AM552-AX552-AH552</f>
        <v>37236.8185715871</v>
      </c>
      <c r="BD552" s="25" t="n">
        <f aca="false">AN552-AY552-AI552</f>
        <v>46258.8331827298</v>
      </c>
      <c r="BE552" s="25" t="n">
        <f aca="false">AZ552/Z552</f>
        <v>23054.0580941965</v>
      </c>
      <c r="BF552" s="25" t="n">
        <f aca="false">BA552/AA552</f>
        <v>21420.2837888985</v>
      </c>
      <c r="BG552" s="25" t="n">
        <f aca="false">BB552/AB552</f>
        <v>21089.4795106374</v>
      </c>
      <c r="BH552" s="25" t="n">
        <f aca="false">BC552/AC552</f>
        <v>19525.4016856231</v>
      </c>
      <c r="BI552" s="25" t="n">
        <f aca="false">BD552/AD552</f>
        <v>19618.1234481491</v>
      </c>
      <c r="BJ552" s="25" t="n">
        <f aca="false">E552*AD552</f>
        <v>63041.5205102892</v>
      </c>
      <c r="BK552" s="25" t="n">
        <f aca="false">0.2*C552*AD552</f>
        <v>44069.3374451016</v>
      </c>
      <c r="BL552" s="25" t="n">
        <f aca="false">BJ552+BK552</f>
        <v>107110.857955391</v>
      </c>
      <c r="BM552" s="25" t="n">
        <f aca="false">BK552*Datos!$D$6</f>
        <v>22034.6687225508</v>
      </c>
      <c r="BN552" s="25" t="n">
        <f aca="false">BL552-BM552</f>
        <v>85076.18923284</v>
      </c>
      <c r="BO552" s="25" t="n">
        <f aca="false">BN552/AD552</f>
        <v>36080.3562916297</v>
      </c>
      <c r="BP552" s="25" t="n">
        <f aca="false">-(C552+E552)</f>
        <v>-120183.421426769</v>
      </c>
      <c r="BQ552" s="25" t="n">
        <f aca="false">BE552</f>
        <v>23054.0580941965</v>
      </c>
      <c r="BR552" s="25" t="n">
        <f aca="false">BF552</f>
        <v>21420.2837888985</v>
      </c>
      <c r="BS552" s="25" t="n">
        <f aca="false">BG552</f>
        <v>21089.4795106374</v>
      </c>
      <c r="BT552" s="25" t="n">
        <f aca="false">BH552</f>
        <v>19525.4016856231</v>
      </c>
      <c r="BU552" s="25" t="n">
        <f aca="false">BI552+BO552</f>
        <v>55698.4797397788</v>
      </c>
      <c r="BV552" s="27" t="n">
        <f aca="false">IFERROR(IRR(BP552:BU552,0.1),NA())*100</f>
        <v>4.77022096421734</v>
      </c>
    </row>
    <row r="553" customFormat="false" ht="15" hidden="false" customHeight="true" outlineLevel="0" collapsed="false">
      <c r="A553" s="23" t="n">
        <v>552</v>
      </c>
      <c r="B553" s="24" t="n">
        <f aca="true">RAND()</f>
        <v>0.536472626218097</v>
      </c>
      <c r="C553" s="25" t="n">
        <f aca="false">IF(B553&lt;=(Datos!$D$14-Datos!$C$14)/(Datos!$E$14-Datos!$C$14),Datos!$C$14+SQRT((Datos!$E$14-Datos!$C$14)*(Datos!$D$14-Datos!$C$14)*B553),Datos!$E$14-SQRT((Datos!$E$14-Datos!$C$14)*(Datos!$E$14-Datos!$D$14)*(1-B553)))</f>
        <v>76415.4107829226</v>
      </c>
      <c r="D553" s="24" t="n">
        <f aca="true">RAND()</f>
        <v>0.0382446411941402</v>
      </c>
      <c r="E553" s="25" t="n">
        <f aca="false">IF(D553&lt;=(Datos!$D$15-Datos!$C$15)/(Datos!$E$15-Datos!$C$15),Datos!$C$15+SQRT((Datos!$E$15-Datos!$C$15)*(Datos!$D$15-Datos!$C$15)*D553),Datos!$E$15-SQRT((Datos!$E$15-Datos!$C$15)*(Datos!$E$15-Datos!$D$15)*(1-D553)))</f>
        <v>26693.6198184836</v>
      </c>
      <c r="F553" s="24" t="n">
        <f aca="true">RAND()</f>
        <v>0.986333911053165</v>
      </c>
      <c r="G553" s="25" t="n">
        <f aca="false">IF(F553&lt;=(Datos!$D$19-Datos!$C$19)/(Datos!$E$19-Datos!$C$19),Datos!$C$19+SQRT((Datos!$E$19-Datos!$C$19)*(Datos!$D$19-Datos!$C$19)*F553),Datos!$E$19-SQRT((Datos!$E$19-Datos!$C$19)*(Datos!$E$19-Datos!$D$19)*(1-F553)))</f>
        <v>43987.5985623219</v>
      </c>
      <c r="H553" s="24" t="n">
        <f aca="true">RAND()</f>
        <v>0.291302110147083</v>
      </c>
      <c r="I553" s="25" t="n">
        <f aca="false">IF(H553&lt;=(Datos!$D$19-Datos!$C$19)/(Datos!$E$19-Datos!$C$19),Datos!$C$19+SQRT((Datos!$E$19-Datos!$C$19)*(Datos!$D$19-Datos!$C$19)*H553),Datos!$E$19-SQRT((Datos!$E$19-Datos!$C$19)*(Datos!$E$19-Datos!$D$19)*(1-H553)))</f>
        <v>36610.2433027887</v>
      </c>
      <c r="J553" s="24" t="n">
        <f aca="true">RAND()</f>
        <v>0.306978348878149</v>
      </c>
      <c r="K553" s="25" t="n">
        <f aca="false">IF(J553&lt;=(Datos!$D$19-Datos!$C$19)/(Datos!$E$19-Datos!$C$19),Datos!$C$19+SQRT((Datos!$E$19-Datos!$C$19)*(Datos!$D$19-Datos!$C$19)*J553),Datos!$E$19-SQRT((Datos!$E$19-Datos!$C$19)*(Datos!$E$19-Datos!$D$19)*(1-J553)))</f>
        <v>36785.7757354427</v>
      </c>
      <c r="L553" s="24" t="n">
        <f aca="true">RAND()</f>
        <v>0.536894494378307</v>
      </c>
      <c r="M553" s="25" t="n">
        <f aca="false">IF(L553&lt;=(Datos!$D$19-Datos!$C$19)/(Datos!$E$19-Datos!$C$19),Datos!$C$19+SQRT((Datos!$E$19-Datos!$C$19)*(Datos!$D$19-Datos!$C$19)*L553),Datos!$E$19-SQRT((Datos!$E$19-Datos!$C$19)*(Datos!$E$19-Datos!$D$19)*(1-L553)))</f>
        <v>38974.0834716837</v>
      </c>
      <c r="N553" s="24" t="n">
        <f aca="true">RAND()</f>
        <v>0.471099016998835</v>
      </c>
      <c r="O553" s="25" t="n">
        <f aca="false">IF(N553&lt;=(Datos!$D$19-Datos!$C$19)/(Datos!$E$19-Datos!$C$19),Datos!$C$19+SQRT((Datos!$E$19-Datos!$C$19)*(Datos!$D$19-Datos!$C$19)*N553),Datos!$E$19-SQRT((Datos!$E$19-Datos!$C$19)*(Datos!$E$19-Datos!$D$19)*(1-N553)))</f>
        <v>38406.238906302</v>
      </c>
      <c r="P553" s="24" t="n">
        <f aca="true">RAND()</f>
        <v>0.23103164499177</v>
      </c>
      <c r="Q553" s="26" t="n">
        <f aca="false">IF(P553&lt;=(Datos!$D$23-Datos!$C$23)/(Datos!$E$23-Datos!$C$23),Datos!$C$23+SQRT((Datos!$E$23-Datos!$C$23)*(Datos!$D$23-Datos!$C$23)*P553),Datos!$E$23-SQRT((Datos!$E$23-Datos!$C$23)*(Datos!$E$23-Datos!$D$23)*(1-P553)))</f>
        <v>0.14039257122055</v>
      </c>
      <c r="R553" s="24" t="n">
        <f aca="true">RAND()</f>
        <v>0.999500233290639</v>
      </c>
      <c r="S553" s="26" t="n">
        <f aca="false">IF(R553&lt;=(Datos!$D$24-Datos!$C$24)/(Datos!$E$24-Datos!$C$24),Datos!$C$24+SQRT((Datos!$E$24-Datos!$C$24)*(Datos!$D$24-Datos!$C$24)*R553),Datos!$E$24-SQRT((Datos!$E$24-Datos!$C$24)*(Datos!$E$24-Datos!$D$24)*(1-R553)))</f>
        <v>0.179051538046704</v>
      </c>
      <c r="T553" s="24" t="n">
        <f aca="true">RAND()</f>
        <v>0.0653804216463821</v>
      </c>
      <c r="U553" s="26" t="n">
        <f aca="false">IF(T553&lt;=(Datos!$D$25-Datos!$C$25)/(Datos!$E$25-Datos!$C$25),Datos!$C$25+SQRT((Datos!$E$25-Datos!$C$25)*(Datos!$D$25-Datos!$C$25)*T553),Datos!$E$25-SQRT((Datos!$E$25-Datos!$C$25)*(Datos!$E$25-Datos!$D$25)*(1-T553)))</f>
        <v>0.161717460708592</v>
      </c>
      <c r="V553" s="24" t="n">
        <f aca="true">RAND()</f>
        <v>0.233492108788081</v>
      </c>
      <c r="W553" s="26" t="n">
        <f aca="false">IF(V553&lt;=(Datos!$D$26-Datos!$C$26)/(Datos!$E$26-Datos!$C$26),Datos!$C$26+SQRT((Datos!$E$26-Datos!$C$26)*(Datos!$D$26-Datos!$C$26)*V553),Datos!$E$26-SQRT((Datos!$E$26-Datos!$C$26)*(Datos!$E$26-Datos!$D$26)*(1-V553)))</f>
        <v>0.198080070583472</v>
      </c>
      <c r="X553" s="24" t="n">
        <f aca="true">RAND()</f>
        <v>0.360126846372337</v>
      </c>
      <c r="Y553" s="26" t="n">
        <f aca="false">IF(X553&lt;=(Datos!$D$27-Datos!$C$27)/(Datos!$E$27-Datos!$C$27),Datos!$C$27+SQRT((Datos!$E$27-Datos!$C$27)*(Datos!$D$27-Datos!$C$27)*X553),Datos!$E$27-SQRT((Datos!$E$27-Datos!$C$27)*(Datos!$E$27-Datos!$D$27)*(1-X553)))</f>
        <v>0.221218072253546</v>
      </c>
      <c r="Z553" s="24" t="n">
        <f aca="false">(1+Q553)</f>
        <v>1.14039257122055</v>
      </c>
      <c r="AA553" s="24" t="n">
        <f aca="false">Z553*(1+S553)</f>
        <v>1.34458161507462</v>
      </c>
      <c r="AB553" s="24" t="n">
        <f aca="false">AA553*(1+U553)</f>
        <v>1.56202393957995</v>
      </c>
      <c r="AC553" s="24" t="n">
        <f aca="false">AB553*(1+W553)</f>
        <v>1.87142975178502</v>
      </c>
      <c r="AD553" s="24" t="n">
        <f aca="false">AC553*(1+Y553)</f>
        <v>2.28542383383283</v>
      </c>
      <c r="AE553" s="23" t="n">
        <f aca="false">E553*Q553</f>
        <v>3747.58592150074</v>
      </c>
      <c r="AF553" s="23" t="n">
        <f aca="false">AE553*(1+S553)</f>
        <v>4418.59694470762</v>
      </c>
      <c r="AG553" s="23" t="n">
        <f aca="false">AF553*(1+U553)</f>
        <v>5133.16122250048</v>
      </c>
      <c r="AH553" s="23" t="n">
        <f aca="false">AG553*(1+W553)</f>
        <v>6149.93815976971</v>
      </c>
      <c r="AI553" s="23" t="n">
        <f aca="false">AH553*(1+Y553)</f>
        <v>7510.41562395248</v>
      </c>
      <c r="AJ553" s="25" t="n">
        <f aca="false">G553*Z553</f>
        <v>50163.1306263037</v>
      </c>
      <c r="AK553" s="25" t="n">
        <f aca="false">I553*AA553</f>
        <v>49225.4600683385</v>
      </c>
      <c r="AL553" s="25" t="n">
        <f aca="false">K553*AB553</f>
        <v>57460.2623347807</v>
      </c>
      <c r="AM553" s="25" t="n">
        <f aca="false">M553*AC553</f>
        <v>72937.2593574616</v>
      </c>
      <c r="AN553" s="25" t="n">
        <f aca="false">O553*AD553</f>
        <v>87774.5337643404</v>
      </c>
      <c r="AO553" s="25" t="n">
        <f aca="false">C553/Datos!$D$8</f>
        <v>15283.0821565845</v>
      </c>
      <c r="AP553" s="25" t="n">
        <f aca="false">AJ553-AO553</f>
        <v>34880.0484697192</v>
      </c>
      <c r="AQ553" s="25" t="n">
        <f aca="false">AK553-AO553</f>
        <v>33942.377911754</v>
      </c>
      <c r="AR553" s="25" t="n">
        <f aca="false">AL553-AO553</f>
        <v>42177.1801781962</v>
      </c>
      <c r="AS553" s="25" t="n">
        <f aca="false">AM553-AO553</f>
        <v>57654.1772008771</v>
      </c>
      <c r="AT553" s="25" t="n">
        <f aca="false">AN553-AO553</f>
        <v>72491.4516077559</v>
      </c>
      <c r="AU553" s="25" t="n">
        <f aca="false">AP553*Datos!$D$6</f>
        <v>17440.0242348596</v>
      </c>
      <c r="AV553" s="25" t="n">
        <f aca="false">AQ553*Datos!$D$6</f>
        <v>16971.188955877</v>
      </c>
      <c r="AW553" s="25" t="n">
        <f aca="false">AR553*Datos!$D$6</f>
        <v>21088.5900890981</v>
      </c>
      <c r="AX553" s="25" t="n">
        <f aca="false">AS553*Datos!$D$6</f>
        <v>28827.0886004385</v>
      </c>
      <c r="AY553" s="25" t="n">
        <f aca="false">AT553*Datos!$D$6</f>
        <v>36245.7258038779</v>
      </c>
      <c r="AZ553" s="25" t="n">
        <f aca="false">AJ553-AU553-AE553</f>
        <v>28975.5204699434</v>
      </c>
      <c r="BA553" s="25" t="n">
        <f aca="false">AK553-AV553-AF553</f>
        <v>27835.6741677539</v>
      </c>
      <c r="BB553" s="25" t="n">
        <f aca="false">AL553-AW553-AG553</f>
        <v>31238.5110231821</v>
      </c>
      <c r="BC553" s="25" t="n">
        <f aca="false">AM553-AX553-AH553</f>
        <v>37960.2325972533</v>
      </c>
      <c r="BD553" s="25" t="n">
        <f aca="false">AN553-AY553-AI553</f>
        <v>44018.39233651</v>
      </c>
      <c r="BE553" s="25" t="n">
        <f aca="false">AZ553/Z553</f>
        <v>25408.3735734364</v>
      </c>
      <c r="BF553" s="25" t="n">
        <f aca="false">BA553/AA553</f>
        <v>20702.1082660044</v>
      </c>
      <c r="BG553" s="25" t="n">
        <f aca="false">BB553/AB553</f>
        <v>19998.7402443925</v>
      </c>
      <c r="BH553" s="25" t="n">
        <f aca="false">BC553/AC553</f>
        <v>20284.0809605842</v>
      </c>
      <c r="BI553" s="25" t="n">
        <f aca="false">BD553/AD553</f>
        <v>19260.4941301797</v>
      </c>
      <c r="BJ553" s="25" t="n">
        <f aca="false">E553*AD553</f>
        <v>61006.2349444349</v>
      </c>
      <c r="BK553" s="25" t="n">
        <f aca="false">0.2*C553*AD553</f>
        <v>34928.3202150836</v>
      </c>
      <c r="BL553" s="25" t="n">
        <f aca="false">BJ553+BK553</f>
        <v>95934.5551595185</v>
      </c>
      <c r="BM553" s="25" t="n">
        <f aca="false">BK553*Datos!$D$6</f>
        <v>17464.1601075418</v>
      </c>
      <c r="BN553" s="25" t="n">
        <f aca="false">BL553-BM553</f>
        <v>78470.3950519767</v>
      </c>
      <c r="BO553" s="25" t="n">
        <f aca="false">BN553/AD553</f>
        <v>34335.1608967759</v>
      </c>
      <c r="BP553" s="25" t="n">
        <f aca="false">-(C553+E553)</f>
        <v>-103109.030601406</v>
      </c>
      <c r="BQ553" s="25" t="n">
        <f aca="false">BE553</f>
        <v>25408.3735734364</v>
      </c>
      <c r="BR553" s="25" t="n">
        <f aca="false">BF553</f>
        <v>20702.1082660044</v>
      </c>
      <c r="BS553" s="25" t="n">
        <f aca="false">BG553</f>
        <v>19998.7402443925</v>
      </c>
      <c r="BT553" s="25" t="n">
        <f aca="false">BH553</f>
        <v>20284.0809605842</v>
      </c>
      <c r="BU553" s="25" t="n">
        <f aca="false">BI553+BO553</f>
        <v>53595.6550269556</v>
      </c>
      <c r="BV553" s="27" t="n">
        <f aca="false">IFERROR(IRR(BP553:BU553,0.1),NA())*100</f>
        <v>9.74932776734622</v>
      </c>
    </row>
    <row r="554" customFormat="false" ht="15" hidden="false" customHeight="true" outlineLevel="0" collapsed="false">
      <c r="A554" s="23" t="n">
        <v>553</v>
      </c>
      <c r="B554" s="24" t="n">
        <f aca="true">RAND()</f>
        <v>0.414981054367565</v>
      </c>
      <c r="C554" s="25" t="n">
        <f aca="false">IF(B554&lt;=(Datos!$D$14-Datos!$C$14)/(Datos!$E$14-Datos!$C$14),Datos!$C$14+SQRT((Datos!$E$14-Datos!$C$14)*(Datos!$D$14-Datos!$C$14)*B554),Datos!$E$14-SQRT((Datos!$E$14-Datos!$C$14)*(Datos!$E$14-Datos!$D$14)*(1-B554)))</f>
        <v>73504.2883704</v>
      </c>
      <c r="D554" s="24" t="n">
        <f aca="true">RAND()</f>
        <v>0.739871785666033</v>
      </c>
      <c r="E554" s="25" t="n">
        <f aca="false">IF(D554&lt;=(Datos!$D$15-Datos!$C$15)/(Datos!$E$15-Datos!$C$15),Datos!$C$15+SQRT((Datos!$E$15-Datos!$C$15)*(Datos!$D$15-Datos!$C$15)*D554),Datos!$E$15-SQRT((Datos!$E$15-Datos!$C$15)*(Datos!$E$15-Datos!$D$15)*(1-D554)))</f>
        <v>33753.4623870423</v>
      </c>
      <c r="F554" s="24" t="n">
        <f aca="true">RAND()</f>
        <v>0.741162811453335</v>
      </c>
      <c r="G554" s="25" t="n">
        <f aca="false">IF(F554&lt;=(Datos!$D$19-Datos!$C$19)/(Datos!$E$19-Datos!$C$19),Datos!$C$19+SQRT((Datos!$E$19-Datos!$C$19)*(Datos!$D$19-Datos!$C$19)*F554),Datos!$E$19-SQRT((Datos!$E$19-Datos!$C$19)*(Datos!$E$19-Datos!$D$19)*(1-F554)))</f>
        <v>40594.0053176383</v>
      </c>
      <c r="H554" s="24" t="n">
        <f aca="true">RAND()</f>
        <v>0.0803954134445304</v>
      </c>
      <c r="I554" s="25" t="n">
        <f aca="false">IF(H554&lt;=(Datos!$D$19-Datos!$C$19)/(Datos!$E$19-Datos!$C$19),Datos!$C$19+SQRT((Datos!$E$19-Datos!$C$19)*(Datos!$D$19-Datos!$C$19)*H554),Datos!$E$19-SQRT((Datos!$E$19-Datos!$C$19)*(Datos!$E$19-Datos!$D$19)*(1-H554)))</f>
        <v>33472.652014913</v>
      </c>
      <c r="J554" s="24" t="n">
        <f aca="true">RAND()</f>
        <v>0.955505017006469</v>
      </c>
      <c r="K554" s="25" t="n">
        <f aca="false">IF(J554&lt;=(Datos!$D$19-Datos!$C$19)/(Datos!$E$19-Datos!$C$19),Datos!$C$19+SQRT((Datos!$E$19-Datos!$C$19)*(Datos!$D$19-Datos!$C$19)*J554),Datos!$E$19-SQRT((Datos!$E$19-Datos!$C$19)*(Datos!$E$19-Datos!$D$19)*(1-J554)))</f>
        <v>43173.2203951996</v>
      </c>
      <c r="L554" s="24" t="n">
        <f aca="true">RAND()</f>
        <v>0.338096463953145</v>
      </c>
      <c r="M554" s="25" t="n">
        <f aca="false">IF(L554&lt;=(Datos!$D$19-Datos!$C$19)/(Datos!$E$19-Datos!$C$19),Datos!$C$19+SQRT((Datos!$E$19-Datos!$C$19)*(Datos!$D$19-Datos!$C$19)*L554),Datos!$E$19-SQRT((Datos!$E$19-Datos!$C$19)*(Datos!$E$19-Datos!$D$19)*(1-L554)))</f>
        <v>37121.4092420652</v>
      </c>
      <c r="N554" s="24" t="n">
        <f aca="true">RAND()</f>
        <v>0.841291914544678</v>
      </c>
      <c r="O554" s="25" t="n">
        <f aca="false">IF(N554&lt;=(Datos!$D$19-Datos!$C$19)/(Datos!$E$19-Datos!$C$19),Datos!$C$19+SQRT((Datos!$E$19-Datos!$C$19)*(Datos!$D$19-Datos!$C$19)*N554),Datos!$E$19-SQRT((Datos!$E$19-Datos!$C$19)*(Datos!$E$19-Datos!$D$19)*(1-N554)))</f>
        <v>41549.9121157354</v>
      </c>
      <c r="P554" s="24" t="n">
        <f aca="true">RAND()</f>
        <v>0.673343111886562</v>
      </c>
      <c r="Q554" s="26" t="n">
        <f aca="false">IF(P554&lt;=(Datos!$D$23-Datos!$C$23)/(Datos!$E$23-Datos!$C$23),Datos!$C$23+SQRT((Datos!$E$23-Datos!$C$23)*(Datos!$D$23-Datos!$C$23)*P554),Datos!$E$23-SQRT((Datos!$E$23-Datos!$C$23)*(Datos!$E$23-Datos!$D$23)*(1-P554)))</f>
        <v>0.155751651631416</v>
      </c>
      <c r="R554" s="24" t="n">
        <f aca="true">RAND()</f>
        <v>0.961693390119336</v>
      </c>
      <c r="S554" s="26" t="n">
        <f aca="false">IF(R554&lt;=(Datos!$D$24-Datos!$C$24)/(Datos!$E$24-Datos!$C$24),Datos!$C$24+SQRT((Datos!$E$24-Datos!$C$24)*(Datos!$D$24-Datos!$C$24)*R554),Datos!$E$24-SQRT((Datos!$E$24-Datos!$C$24)*(Datos!$E$24-Datos!$D$24)*(1-R554)))</f>
        <v>0.171696272054963</v>
      </c>
      <c r="T554" s="24" t="n">
        <f aca="true">RAND()</f>
        <v>0.904781403413652</v>
      </c>
      <c r="U554" s="26" t="n">
        <f aca="false">IF(T554&lt;=(Datos!$D$25-Datos!$C$25)/(Datos!$E$25-Datos!$C$25),Datos!$C$25+SQRT((Datos!$E$25-Datos!$C$25)*(Datos!$D$25-Datos!$C$25)*T554),Datos!$E$25-SQRT((Datos!$E$25-Datos!$C$25)*(Datos!$E$25-Datos!$D$25)*(1-T554)))</f>
        <v>0.203671740128177</v>
      </c>
      <c r="V554" s="24" t="n">
        <f aca="true">RAND()</f>
        <v>0.455306521317702</v>
      </c>
      <c r="W554" s="26" t="n">
        <f aca="false">IF(V554&lt;=(Datos!$D$26-Datos!$C$26)/(Datos!$E$26-Datos!$C$26),Datos!$C$26+SQRT((Datos!$E$26-Datos!$C$26)*(Datos!$D$26-Datos!$C$26)*V554),Datos!$E$26-SQRT((Datos!$E$26-Datos!$C$26)*(Datos!$E$26-Datos!$D$26)*(1-V554)))</f>
        <v>0.20633734804907</v>
      </c>
      <c r="X554" s="24" t="n">
        <f aca="true">RAND()</f>
        <v>0.582695205832851</v>
      </c>
      <c r="Y554" s="26" t="n">
        <f aca="false">IF(X554&lt;=(Datos!$D$27-Datos!$C$27)/(Datos!$E$27-Datos!$C$27),Datos!$C$27+SQRT((Datos!$E$27-Datos!$C$27)*(Datos!$D$27-Datos!$C$27)*X554),Datos!$E$27-SQRT((Datos!$E$27-Datos!$C$27)*(Datos!$E$27-Datos!$D$27)*(1-X554)))</f>
        <v>0.232529526139898</v>
      </c>
      <c r="Z554" s="24" t="n">
        <f aca="false">(1+Q554)</f>
        <v>1.15575165163142</v>
      </c>
      <c r="AA554" s="24" t="n">
        <f aca="false">Z554*(1+S554)</f>
        <v>1.3541899016379</v>
      </c>
      <c r="AB554" s="24" t="n">
        <f aca="false">AA554*(1+U554)</f>
        <v>1.63000011536849</v>
      </c>
      <c r="AC554" s="24" t="n">
        <f aca="false">AB554*(1+W554)</f>
        <v>1.96633001649331</v>
      </c>
      <c r="AD554" s="24" t="n">
        <f aca="false">AC554*(1+Y554)</f>
        <v>2.42355980346315</v>
      </c>
      <c r="AE554" s="23" t="n">
        <f aca="false">E554*Q554</f>
        <v>5257.15751506073</v>
      </c>
      <c r="AF554" s="23" t="n">
        <f aca="false">AE554*(1+S554)</f>
        <v>6159.79186200239</v>
      </c>
      <c r="AG554" s="23" t="n">
        <f aca="false">AF554*(1+U554)</f>
        <v>7414.3673893638</v>
      </c>
      <c r="AH554" s="23" t="n">
        <f aca="false">AG554*(1+W554)</f>
        <v>8944.22829394664</v>
      </c>
      <c r="AI554" s="23" t="n">
        <f aca="false">AH554*(1+Y554)</f>
        <v>11024.0254608251</v>
      </c>
      <c r="AJ554" s="25" t="n">
        <f aca="false">G554*Z554</f>
        <v>46916.5886921949</v>
      </c>
      <c r="AK554" s="25" t="n">
        <f aca="false">I554*AA554</f>
        <v>45328.3273396346</v>
      </c>
      <c r="AL554" s="25" t="n">
        <f aca="false">K554*AB554</f>
        <v>70372.3542250046</v>
      </c>
      <c r="AM554" s="25" t="n">
        <f aca="false">M554*AC554</f>
        <v>72992.9412472048</v>
      </c>
      <c r="AN554" s="25" t="n">
        <f aca="false">O554*AD554</f>
        <v>100698.696841123</v>
      </c>
      <c r="AO554" s="25" t="n">
        <f aca="false">C554/Datos!$D$8</f>
        <v>14700.85767408</v>
      </c>
      <c r="AP554" s="25" t="n">
        <f aca="false">AJ554-AO554</f>
        <v>32215.7310181149</v>
      </c>
      <c r="AQ554" s="25" t="n">
        <f aca="false">AK554-AO554</f>
        <v>30627.4696655546</v>
      </c>
      <c r="AR554" s="25" t="n">
        <f aca="false">AL554-AO554</f>
        <v>55671.4965509247</v>
      </c>
      <c r="AS554" s="25" t="n">
        <f aca="false">AM554-AO554</f>
        <v>58292.0835731248</v>
      </c>
      <c r="AT554" s="25" t="n">
        <f aca="false">AN554-AO554</f>
        <v>85997.839167043</v>
      </c>
      <c r="AU554" s="25" t="n">
        <f aca="false">AP554*Datos!$D$6</f>
        <v>16107.8655090575</v>
      </c>
      <c r="AV554" s="25" t="n">
        <f aca="false">AQ554*Datos!$D$6</f>
        <v>15313.7348327773</v>
      </c>
      <c r="AW554" s="25" t="n">
        <f aca="false">AR554*Datos!$D$6</f>
        <v>27835.7482754623</v>
      </c>
      <c r="AX554" s="25" t="n">
        <f aca="false">AS554*Datos!$D$6</f>
        <v>29146.0417865624</v>
      </c>
      <c r="AY554" s="25" t="n">
        <f aca="false">AT554*Datos!$D$6</f>
        <v>42998.9195835215</v>
      </c>
      <c r="AZ554" s="25" t="n">
        <f aca="false">AJ554-AU554-AE554</f>
        <v>25551.5656680767</v>
      </c>
      <c r="BA554" s="25" t="n">
        <f aca="false">AK554-AV554-AF554</f>
        <v>23854.8006448549</v>
      </c>
      <c r="BB554" s="25" t="n">
        <f aca="false">AL554-AW554-AG554</f>
        <v>35122.2385601785</v>
      </c>
      <c r="BC554" s="25" t="n">
        <f aca="false">AM554-AX554-AH554</f>
        <v>34902.6711666958</v>
      </c>
      <c r="BD554" s="25" t="n">
        <f aca="false">AN554-AY554-AI554</f>
        <v>46675.7517967764</v>
      </c>
      <c r="BE554" s="25" t="n">
        <f aca="false">AZ554/Z554</f>
        <v>22108.1801025411</v>
      </c>
      <c r="BF554" s="25" t="n">
        <f aca="false">BA554/AA554</f>
        <v>17615.550533941</v>
      </c>
      <c r="BG554" s="25" t="n">
        <f aca="false">BB554/AB554</f>
        <v>21547.384094656</v>
      </c>
      <c r="BH554" s="25" t="n">
        <f aca="false">BC554/AC554</f>
        <v>17750.1593699618</v>
      </c>
      <c r="BI554" s="25" t="n">
        <f aca="false">BD554/AD554</f>
        <v>19259.1706340726</v>
      </c>
      <c r="BJ554" s="25" t="n">
        <f aca="false">E554*AD554</f>
        <v>81803.5346689411</v>
      </c>
      <c r="BK554" s="25" t="n">
        <f aca="false">0.2*C554*AD554</f>
        <v>35628.4077353331</v>
      </c>
      <c r="BL554" s="25" t="n">
        <f aca="false">BJ554+BK554</f>
        <v>117431.942404274</v>
      </c>
      <c r="BM554" s="25" t="n">
        <f aca="false">BK554*Datos!$D$6</f>
        <v>17814.2038676665</v>
      </c>
      <c r="BN554" s="25" t="n">
        <f aca="false">BL554-BM554</f>
        <v>99617.7385366077</v>
      </c>
      <c r="BO554" s="25" t="n">
        <f aca="false">BN554/AD554</f>
        <v>41103.8912240823</v>
      </c>
      <c r="BP554" s="25" t="n">
        <f aca="false">-(C554+E554)</f>
        <v>-107257.750757442</v>
      </c>
      <c r="BQ554" s="25" t="n">
        <f aca="false">BE554</f>
        <v>22108.1801025411</v>
      </c>
      <c r="BR554" s="25" t="n">
        <f aca="false">BF554</f>
        <v>17615.550533941</v>
      </c>
      <c r="BS554" s="25" t="n">
        <f aca="false">BG554</f>
        <v>21547.384094656</v>
      </c>
      <c r="BT554" s="25" t="n">
        <f aca="false">BH554</f>
        <v>17750.1593699618</v>
      </c>
      <c r="BU554" s="25" t="n">
        <f aca="false">BI554+BO554</f>
        <v>60363.0618581549</v>
      </c>
      <c r="BV554" s="27" t="n">
        <f aca="false">IFERROR(IRR(BP554:BU554,0.1),NA())*100</f>
        <v>7.86505727902013</v>
      </c>
    </row>
    <row r="555" customFormat="false" ht="15" hidden="false" customHeight="true" outlineLevel="0" collapsed="false">
      <c r="A555" s="23" t="n">
        <v>554</v>
      </c>
      <c r="B555" s="24" t="n">
        <f aca="true">RAND()</f>
        <v>0.844214998413146</v>
      </c>
      <c r="C555" s="25" t="n">
        <f aca="false">IF(B555&lt;=(Datos!$D$14-Datos!$C$14)/(Datos!$E$14-Datos!$C$14),Datos!$C$14+SQRT((Datos!$E$14-Datos!$C$14)*(Datos!$D$14-Datos!$C$14)*B555),Datos!$E$14-SQRT((Datos!$E$14-Datos!$C$14)*(Datos!$E$14-Datos!$D$14)*(1-B555)))</f>
        <v>86327.3264536805</v>
      </c>
      <c r="D555" s="24" t="n">
        <f aca="true">RAND()</f>
        <v>0.415857029000624</v>
      </c>
      <c r="E555" s="25" t="n">
        <f aca="false">IF(D555&lt;=(Datos!$D$15-Datos!$C$15)/(Datos!$E$15-Datos!$C$15),Datos!$C$15+SQRT((Datos!$E$15-Datos!$C$15)*(Datos!$D$15-Datos!$C$15)*D555),Datos!$E$15-SQRT((Datos!$E$15-Datos!$C$15)*(Datos!$E$15-Datos!$D$15)*(1-D555)))</f>
        <v>30639.3672409443</v>
      </c>
      <c r="F555" s="24" t="n">
        <f aca="true">RAND()</f>
        <v>0.938906341752468</v>
      </c>
      <c r="G555" s="25" t="n">
        <f aca="false">IF(F555&lt;=(Datos!$D$19-Datos!$C$19)/(Datos!$E$19-Datos!$C$19),Datos!$C$19+SQRT((Datos!$E$19-Datos!$C$19)*(Datos!$D$19-Datos!$C$19)*F555),Datos!$E$19-SQRT((Datos!$E$19-Datos!$C$19)*(Datos!$E$19-Datos!$D$19)*(1-F555)))</f>
        <v>42859.433633693</v>
      </c>
      <c r="H555" s="24" t="n">
        <f aca="true">RAND()</f>
        <v>0.909082654152088</v>
      </c>
      <c r="I555" s="25" t="n">
        <f aca="false">IF(H555&lt;=(Datos!$D$19-Datos!$C$19)/(Datos!$E$19-Datos!$C$19),Datos!$C$19+SQRT((Datos!$E$19-Datos!$C$19)*(Datos!$D$19-Datos!$C$19)*H555),Datos!$E$19-SQRT((Datos!$E$19-Datos!$C$19)*(Datos!$E$19-Datos!$D$19)*(1-H555)))</f>
        <v>42388.7166108227</v>
      </c>
      <c r="J555" s="24" t="n">
        <f aca="true">RAND()</f>
        <v>0.133475947297951</v>
      </c>
      <c r="K555" s="25" t="n">
        <f aca="false">IF(J555&lt;=(Datos!$D$19-Datos!$C$19)/(Datos!$E$19-Datos!$C$19),Datos!$C$19+SQRT((Datos!$E$19-Datos!$C$19)*(Datos!$D$19-Datos!$C$19)*J555),Datos!$E$19-SQRT((Datos!$E$19-Datos!$C$19)*(Datos!$E$19-Datos!$D$19)*(1-J555)))</f>
        <v>34474.5270246913</v>
      </c>
      <c r="L555" s="24" t="n">
        <f aca="true">RAND()</f>
        <v>0.601715142202729</v>
      </c>
      <c r="M555" s="25" t="n">
        <f aca="false">IF(L555&lt;=(Datos!$D$19-Datos!$C$19)/(Datos!$E$19-Datos!$C$19),Datos!$C$19+SQRT((Datos!$E$19-Datos!$C$19)*(Datos!$D$19-Datos!$C$19)*L555),Datos!$E$19-SQRT((Datos!$E$19-Datos!$C$19)*(Datos!$E$19-Datos!$D$19)*(1-L555)))</f>
        <v>39500.3826938924</v>
      </c>
      <c r="N555" s="24" t="n">
        <f aca="true">RAND()</f>
        <v>0.506515648723447</v>
      </c>
      <c r="O555" s="25" t="n">
        <f aca="false">IF(N555&lt;=(Datos!$D$19-Datos!$C$19)/(Datos!$E$19-Datos!$C$19),Datos!$C$19+SQRT((Datos!$E$19-Datos!$C$19)*(Datos!$D$19-Datos!$C$19)*N555),Datos!$E$19-SQRT((Datos!$E$19-Datos!$C$19)*(Datos!$E$19-Datos!$D$19)*(1-N555)))</f>
        <v>38716.4985692947</v>
      </c>
      <c r="P555" s="24" t="n">
        <f aca="true">RAND()</f>
        <v>0.340414008723274</v>
      </c>
      <c r="Q555" s="26" t="n">
        <f aca="false">IF(P555&lt;=(Datos!$D$23-Datos!$C$23)/(Datos!$E$23-Datos!$C$23),Datos!$C$23+SQRT((Datos!$E$23-Datos!$C$23)*(Datos!$D$23-Datos!$C$23)*P555),Datos!$E$23-SQRT((Datos!$E$23-Datos!$C$23)*(Datos!$E$23-Datos!$D$23)*(1-P555)))</f>
        <v>0.144753690951086</v>
      </c>
      <c r="R555" s="24" t="n">
        <f aca="true">RAND()</f>
        <v>0.35367174608135</v>
      </c>
      <c r="S555" s="26" t="n">
        <f aca="false">IF(R555&lt;=(Datos!$D$24-Datos!$C$24)/(Datos!$E$24-Datos!$C$24),Datos!$C$24+SQRT((Datos!$E$24-Datos!$C$24)*(Datos!$D$24-Datos!$C$24)*R555),Datos!$E$24-SQRT((Datos!$E$24-Datos!$C$24)*(Datos!$E$24-Datos!$D$24)*(1-R555)))</f>
        <v>0.145231114579947</v>
      </c>
      <c r="T555" s="24" t="n">
        <f aca="true">RAND()</f>
        <v>0.402626527790061</v>
      </c>
      <c r="U555" s="26" t="n">
        <f aca="false">IF(T555&lt;=(Datos!$D$25-Datos!$C$25)/(Datos!$E$25-Datos!$C$25),Datos!$C$25+SQRT((Datos!$E$25-Datos!$C$25)*(Datos!$D$25-Datos!$C$25)*T555),Datos!$E$25-SQRT((Datos!$E$25-Datos!$C$25)*(Datos!$E$25-Datos!$D$25)*(1-T555)))</f>
        <v>0.179077752807931</v>
      </c>
      <c r="V555" s="24" t="n">
        <f aca="true">RAND()</f>
        <v>0.802584939057338</v>
      </c>
      <c r="W555" s="26" t="n">
        <f aca="false">IF(V555&lt;=(Datos!$D$26-Datos!$C$26)/(Datos!$E$26-Datos!$C$26),Datos!$C$26+SQRT((Datos!$E$26-Datos!$C$26)*(Datos!$D$26-Datos!$C$26)*V555),Datos!$E$26-SQRT((Datos!$E$26-Datos!$C$26)*(Datos!$E$26-Datos!$D$26)*(1-V555)))</f>
        <v>0.223714020594634</v>
      </c>
      <c r="X555" s="24" t="n">
        <f aca="true">RAND()</f>
        <v>0.559744769072866</v>
      </c>
      <c r="Y555" s="26" t="n">
        <f aca="false">IF(X555&lt;=(Datos!$D$27-Datos!$C$27)/(Datos!$E$27-Datos!$C$27),Datos!$C$27+SQRT((Datos!$E$27-Datos!$C$27)*(Datos!$D$27-Datos!$C$27)*X555),Datos!$E$27-SQRT((Datos!$E$27-Datos!$C$27)*(Datos!$E$27-Datos!$D$27)*(1-X555)))</f>
        <v>0.231241634081867</v>
      </c>
      <c r="Z555" s="24" t="n">
        <f aca="false">(1+Q555)</f>
        <v>1.14475369095109</v>
      </c>
      <c r="AA555" s="24" t="n">
        <f aca="false">Z555*(1+S555)</f>
        <v>1.31100754540742</v>
      </c>
      <c r="AB555" s="24" t="n">
        <f aca="false">AA555*(1+U555)</f>
        <v>1.54577983055322</v>
      </c>
      <c r="AC555" s="24" t="n">
        <f aca="false">AB555*(1+W555)</f>
        <v>1.89159245140038</v>
      </c>
      <c r="AD555" s="24" t="n">
        <f aca="false">AC555*(1+Y555)</f>
        <v>2.32900738087913</v>
      </c>
      <c r="AE555" s="23" t="n">
        <f aca="false">E555*Q555</f>
        <v>4435.16149653249</v>
      </c>
      <c r="AF555" s="23" t="n">
        <f aca="false">AE555*(1+S555)</f>
        <v>5079.28494401597</v>
      </c>
      <c r="AG555" s="23" t="n">
        <f aca="false">AF555*(1+U555)</f>
        <v>5988.87187766151</v>
      </c>
      <c r="AH555" s="23" t="n">
        <f aca="false">AG555*(1+W555)</f>
        <v>7328.6664842393</v>
      </c>
      <c r="AI555" s="23" t="n">
        <f aca="false">AH555*(1+Y555)</f>
        <v>9023.35929769581</v>
      </c>
      <c r="AJ555" s="25" t="n">
        <f aca="false">G555*Z555</f>
        <v>49063.4948442432</v>
      </c>
      <c r="AK555" s="25" t="n">
        <f aca="false">I555*AA555</f>
        <v>55571.9273169254</v>
      </c>
      <c r="AL555" s="25" t="n">
        <f aca="false">K555*AB555</f>
        <v>53290.0285426298</v>
      </c>
      <c r="AM555" s="25" t="n">
        <f aca="false">M555*AC555</f>
        <v>74718.6257311929</v>
      </c>
      <c r="AN555" s="25" t="n">
        <f aca="false">O555*AD555</f>
        <v>90171.0109296835</v>
      </c>
      <c r="AO555" s="25" t="n">
        <f aca="false">C555/Datos!$D$8</f>
        <v>17265.4652907361</v>
      </c>
      <c r="AP555" s="25" t="n">
        <f aca="false">AJ555-AO555</f>
        <v>31798.029553507</v>
      </c>
      <c r="AQ555" s="25" t="n">
        <f aca="false">AK555-AO555</f>
        <v>38306.4620261893</v>
      </c>
      <c r="AR555" s="25" t="n">
        <f aca="false">AL555-AO555</f>
        <v>36024.5632518937</v>
      </c>
      <c r="AS555" s="25" t="n">
        <f aca="false">AM555-AO555</f>
        <v>57453.1604404568</v>
      </c>
      <c r="AT555" s="25" t="n">
        <f aca="false">AN555-AO555</f>
        <v>72905.5456389474</v>
      </c>
      <c r="AU555" s="25" t="n">
        <f aca="false">AP555*Datos!$D$6</f>
        <v>15899.0147767535</v>
      </c>
      <c r="AV555" s="25" t="n">
        <f aca="false">AQ555*Datos!$D$6</f>
        <v>19153.2310130947</v>
      </c>
      <c r="AW555" s="25" t="n">
        <f aca="false">AR555*Datos!$D$6</f>
        <v>18012.2816259468</v>
      </c>
      <c r="AX555" s="25" t="n">
        <f aca="false">AS555*Datos!$D$6</f>
        <v>28726.5802202284</v>
      </c>
      <c r="AY555" s="25" t="n">
        <f aca="false">AT555*Datos!$D$6</f>
        <v>36452.7728194737</v>
      </c>
      <c r="AZ555" s="25" t="n">
        <f aca="false">AJ555-AU555-AE555</f>
        <v>28729.3185709571</v>
      </c>
      <c r="BA555" s="25" t="n">
        <f aca="false">AK555-AV555-AF555</f>
        <v>31339.4113598148</v>
      </c>
      <c r="BB555" s="25" t="n">
        <f aca="false">AL555-AW555-AG555</f>
        <v>29288.8750390214</v>
      </c>
      <c r="BC555" s="25" t="n">
        <f aca="false">AM555-AX555-AH555</f>
        <v>38663.3790267252</v>
      </c>
      <c r="BD555" s="25" t="n">
        <f aca="false">AN555-AY555-AI555</f>
        <v>44694.878812514</v>
      </c>
      <c r="BE555" s="25" t="n">
        <f aca="false">AZ555/Z555</f>
        <v>25096.5066092848</v>
      </c>
      <c r="BF555" s="25" t="n">
        <f aca="false">BA555/AA555</f>
        <v>23904.8291290158</v>
      </c>
      <c r="BG555" s="25" t="n">
        <f aca="false">BB555/AB555</f>
        <v>18947.6369532776</v>
      </c>
      <c r="BH555" s="25" t="n">
        <f aca="false">BC555/AC555</f>
        <v>20439.5925761398</v>
      </c>
      <c r="BI555" s="25" t="n">
        <f aca="false">BD555/AD555</f>
        <v>19190.5269083532</v>
      </c>
      <c r="BJ555" s="25" t="n">
        <f aca="false">E555*AD555</f>
        <v>71359.3124496254</v>
      </c>
      <c r="BK555" s="25" t="n">
        <f aca="false">0.2*C555*AD555</f>
        <v>40211.3960964367</v>
      </c>
      <c r="BL555" s="25" t="n">
        <f aca="false">BJ555+BK555</f>
        <v>111570.708546062</v>
      </c>
      <c r="BM555" s="25" t="n">
        <f aca="false">BK555*Datos!$D$6</f>
        <v>20105.6980482184</v>
      </c>
      <c r="BN555" s="25" t="n">
        <f aca="false">BL555-BM555</f>
        <v>91465.0104978438</v>
      </c>
      <c r="BO555" s="25" t="n">
        <f aca="false">BN555/AD555</f>
        <v>39272.0998863124</v>
      </c>
      <c r="BP555" s="25" t="n">
        <f aca="false">-(C555+E555)</f>
        <v>-116966.693694625</v>
      </c>
      <c r="BQ555" s="25" t="n">
        <f aca="false">BE555</f>
        <v>25096.5066092848</v>
      </c>
      <c r="BR555" s="25" t="n">
        <f aca="false">BF555</f>
        <v>23904.8291290158</v>
      </c>
      <c r="BS555" s="25" t="n">
        <f aca="false">BG555</f>
        <v>18947.6369532776</v>
      </c>
      <c r="BT555" s="25" t="n">
        <f aca="false">BH555</f>
        <v>20439.5925761398</v>
      </c>
      <c r="BU555" s="25" t="n">
        <f aca="false">BI555+BO555</f>
        <v>58462.6267946655</v>
      </c>
      <c r="BV555" s="27" t="n">
        <f aca="false">IFERROR(IRR(BP555:BU555,0.1),NA())*100</f>
        <v>7.03097422098477</v>
      </c>
    </row>
    <row r="556" customFormat="false" ht="15" hidden="false" customHeight="true" outlineLevel="0" collapsed="false">
      <c r="A556" s="23" t="n">
        <v>555</v>
      </c>
      <c r="B556" s="24" t="n">
        <f aca="true">RAND()</f>
        <v>0.547556033525617</v>
      </c>
      <c r="C556" s="25" t="n">
        <f aca="false">IF(B556&lt;=(Datos!$D$14-Datos!$C$14)/(Datos!$E$14-Datos!$C$14),Datos!$C$14+SQRT((Datos!$E$14-Datos!$C$14)*(Datos!$D$14-Datos!$C$14)*B556),Datos!$E$14-SQRT((Datos!$E$14-Datos!$C$14)*(Datos!$E$14-Datos!$D$14)*(1-B556)))</f>
        <v>76699.0824264524</v>
      </c>
      <c r="D556" s="24" t="n">
        <f aca="true">RAND()</f>
        <v>0.900265183848972</v>
      </c>
      <c r="E556" s="25" t="n">
        <f aca="false">IF(D556&lt;=(Datos!$D$15-Datos!$C$15)/(Datos!$E$15-Datos!$C$15),Datos!$C$15+SQRT((Datos!$E$15-Datos!$C$15)*(Datos!$D$15-Datos!$C$15)*D556),Datos!$E$15-SQRT((Datos!$E$15-Datos!$C$15)*(Datos!$E$15-Datos!$D$15)*(1-D556)))</f>
        <v>36132.15532594</v>
      </c>
      <c r="F556" s="24" t="n">
        <f aca="true">RAND()</f>
        <v>0.466670139017167</v>
      </c>
      <c r="G556" s="25" t="n">
        <f aca="false">IF(F556&lt;=(Datos!$D$19-Datos!$C$19)/(Datos!$E$19-Datos!$C$19),Datos!$C$19+SQRT((Datos!$E$19-Datos!$C$19)*(Datos!$D$19-Datos!$C$19)*F556),Datos!$E$19-SQRT((Datos!$E$19-Datos!$C$19)*(Datos!$E$19-Datos!$D$19)*(1-F556)))</f>
        <v>38366.6313921778</v>
      </c>
      <c r="H556" s="24" t="n">
        <f aca="true">RAND()</f>
        <v>0.131827658326917</v>
      </c>
      <c r="I556" s="25" t="n">
        <f aca="false">IF(H556&lt;=(Datos!$D$19-Datos!$C$19)/(Datos!$E$19-Datos!$C$19),Datos!$C$19+SQRT((Datos!$E$19-Datos!$C$19)*(Datos!$D$19-Datos!$C$19)*H556),Datos!$E$19-SQRT((Datos!$E$19-Datos!$C$19)*(Datos!$E$19-Datos!$D$19)*(1-H556)))</f>
        <v>34446.8133251844</v>
      </c>
      <c r="J556" s="24" t="n">
        <f aca="true">RAND()</f>
        <v>0.403864011019308</v>
      </c>
      <c r="K556" s="25" t="n">
        <f aca="false">IF(J556&lt;=(Datos!$D$19-Datos!$C$19)/(Datos!$E$19-Datos!$C$19),Datos!$C$19+SQRT((Datos!$E$19-Datos!$C$19)*(Datos!$D$19-Datos!$C$19)*J556),Datos!$E$19-SQRT((Datos!$E$19-Datos!$C$19)*(Datos!$E$19-Datos!$D$19)*(1-J556)))</f>
        <v>37783.2898990656</v>
      </c>
      <c r="L556" s="24" t="n">
        <f aca="true">RAND()</f>
        <v>0.228803561113305</v>
      </c>
      <c r="M556" s="25" t="n">
        <f aca="false">IF(L556&lt;=(Datos!$D$19-Datos!$C$19)/(Datos!$E$19-Datos!$C$19),Datos!$C$19+SQRT((Datos!$E$19-Datos!$C$19)*(Datos!$D$19-Datos!$C$19)*L556),Datos!$E$19-SQRT((Datos!$E$19-Datos!$C$19)*(Datos!$E$19-Datos!$D$19)*(1-L556)))</f>
        <v>35858.3729965747</v>
      </c>
      <c r="N556" s="24" t="n">
        <f aca="true">RAND()</f>
        <v>0.411018453061619</v>
      </c>
      <c r="O556" s="25" t="n">
        <f aca="false">IF(N556&lt;=(Datos!$D$19-Datos!$C$19)/(Datos!$E$19-Datos!$C$19),Datos!$C$19+SQRT((Datos!$E$19-Datos!$C$19)*(Datos!$D$19-Datos!$C$19)*N556),Datos!$E$19-SQRT((Datos!$E$19-Datos!$C$19)*(Datos!$E$19-Datos!$D$19)*(1-N556)))</f>
        <v>37851.9276588137</v>
      </c>
      <c r="P556" s="24" t="n">
        <f aca="true">RAND()</f>
        <v>0.690017170930677</v>
      </c>
      <c r="Q556" s="26" t="n">
        <f aca="false">IF(P556&lt;=(Datos!$D$23-Datos!$C$23)/(Datos!$E$23-Datos!$C$23),Datos!$C$23+SQRT((Datos!$E$23-Datos!$C$23)*(Datos!$D$23-Datos!$C$23)*P556),Datos!$E$23-SQRT((Datos!$E$23-Datos!$C$23)*(Datos!$E$23-Datos!$D$23)*(1-P556)))</f>
        <v>0.156378630600137</v>
      </c>
      <c r="R556" s="24" t="n">
        <f aca="true">RAND()</f>
        <v>0.0042483242237197</v>
      </c>
      <c r="S556" s="26" t="n">
        <f aca="false">IF(R556&lt;=(Datos!$D$24-Datos!$C$24)/(Datos!$E$24-Datos!$C$24),Datos!$C$24+SQRT((Datos!$E$24-Datos!$C$24)*(Datos!$D$24-Datos!$C$24)*R556),Datos!$E$24-SQRT((Datos!$E$24-Datos!$C$24)*(Datos!$E$24-Datos!$D$24)*(1-R556)))</f>
        <v>0.122765317993052</v>
      </c>
      <c r="T556" s="24" t="n">
        <f aca="true">RAND()</f>
        <v>0.0399165819759924</v>
      </c>
      <c r="U556" s="26" t="n">
        <f aca="false">IF(T556&lt;=(Datos!$D$25-Datos!$C$25)/(Datos!$E$25-Datos!$C$25),Datos!$C$25+SQRT((Datos!$E$25-Datos!$C$25)*(Datos!$D$25-Datos!$C$25)*T556),Datos!$E$25-SQRT((Datos!$E$25-Datos!$C$25)*(Datos!$E$25-Datos!$D$25)*(1-T556)))</f>
        <v>0.159155589666951</v>
      </c>
      <c r="V556" s="24" t="n">
        <f aca="true">RAND()</f>
        <v>0.867476390866173</v>
      </c>
      <c r="W556" s="26" t="n">
        <f aca="false">IF(V556&lt;=(Datos!$D$26-Datos!$C$26)/(Datos!$E$26-Datos!$C$26),Datos!$C$26+SQRT((Datos!$E$26-Datos!$C$26)*(Datos!$D$26-Datos!$C$26)*V556),Datos!$E$26-SQRT((Datos!$E$26-Datos!$C$26)*(Datos!$E$26-Datos!$D$26)*(1-V556)))</f>
        <v>0.228463226054759</v>
      </c>
      <c r="X556" s="24" t="n">
        <f aca="true">RAND()</f>
        <v>0.554142713597932</v>
      </c>
      <c r="Y556" s="26" t="n">
        <f aca="false">IF(X556&lt;=(Datos!$D$27-Datos!$C$27)/(Datos!$E$27-Datos!$C$27),Datos!$C$27+SQRT((Datos!$E$27-Datos!$C$27)*(Datos!$D$27-Datos!$C$27)*X556),Datos!$E$27-SQRT((Datos!$E$27-Datos!$C$27)*(Datos!$E$27-Datos!$D$27)*(1-X556)))</f>
        <v>0.230932400236295</v>
      </c>
      <c r="Z556" s="24" t="n">
        <f aca="false">(1+Q556)</f>
        <v>1.15637863060014</v>
      </c>
      <c r="AA556" s="24" t="n">
        <f aca="false">Z556*(1+S556)</f>
        <v>1.29834182090613</v>
      </c>
      <c r="AB556" s="24" t="n">
        <f aca="false">AA556*(1+U556)</f>
        <v>1.50498017900171</v>
      </c>
      <c r="AC556" s="24" t="n">
        <f aca="false">AB556*(1+W556)</f>
        <v>1.84881280584491</v>
      </c>
      <c r="AD556" s="24" t="n">
        <f aca="false">AC556*(1+Y556)</f>
        <v>2.27576358468628</v>
      </c>
      <c r="AE556" s="23" t="n">
        <f aca="false">E556*Q556</f>
        <v>5650.29697050195</v>
      </c>
      <c r="AF556" s="23" t="n">
        <f aca="false">AE556*(1+S556)</f>
        <v>6343.9574748408</v>
      </c>
      <c r="AG556" s="23" t="n">
        <f aca="false">AF556*(1+U556)</f>
        <v>7353.63376757115</v>
      </c>
      <c r="AH556" s="23" t="n">
        <f aca="false">AG556*(1+W556)</f>
        <v>9033.66866133566</v>
      </c>
      <c r="AI556" s="23" t="n">
        <f aca="false">AH556*(1+Y556)</f>
        <v>11119.8354482373</v>
      </c>
      <c r="AJ556" s="25" t="n">
        <f aca="false">G556*Z556</f>
        <v>44366.3526700268</v>
      </c>
      <c r="AK556" s="25" t="n">
        <f aca="false">I556*AA556</f>
        <v>44723.7383370336</v>
      </c>
      <c r="AL556" s="25" t="n">
        <f aca="false">K556*AB556</f>
        <v>56863.1023955693</v>
      </c>
      <c r="AM556" s="25" t="n">
        <f aca="false">M556*AC556</f>
        <v>66295.4191928307</v>
      </c>
      <c r="AN556" s="25" t="n">
        <f aca="false">O556*AD556</f>
        <v>86142.0385761074</v>
      </c>
      <c r="AO556" s="25" t="n">
        <f aca="false">C556/Datos!$D$8</f>
        <v>15339.8164852905</v>
      </c>
      <c r="AP556" s="25" t="n">
        <f aca="false">AJ556-AO556</f>
        <v>29026.5361847363</v>
      </c>
      <c r="AQ556" s="25" t="n">
        <f aca="false">AK556-AO556</f>
        <v>29383.9218517431</v>
      </c>
      <c r="AR556" s="25" t="n">
        <f aca="false">AL556-AO556</f>
        <v>41523.2859102788</v>
      </c>
      <c r="AS556" s="25" t="n">
        <f aca="false">AM556-AO556</f>
        <v>50955.6027075402</v>
      </c>
      <c r="AT556" s="25" t="n">
        <f aca="false">AN556-AO556</f>
        <v>70802.2220908169</v>
      </c>
      <c r="AU556" s="25" t="n">
        <f aca="false">AP556*Datos!$D$6</f>
        <v>14513.2680923682</v>
      </c>
      <c r="AV556" s="25" t="n">
        <f aca="false">AQ556*Datos!$D$6</f>
        <v>14691.9609258715</v>
      </c>
      <c r="AW556" s="25" t="n">
        <f aca="false">AR556*Datos!$D$6</f>
        <v>20761.6429551394</v>
      </c>
      <c r="AX556" s="25" t="n">
        <f aca="false">AS556*Datos!$D$6</f>
        <v>25477.8013537701</v>
      </c>
      <c r="AY556" s="25" t="n">
        <f aca="false">AT556*Datos!$D$6</f>
        <v>35401.1110454084</v>
      </c>
      <c r="AZ556" s="25" t="n">
        <f aca="false">AJ556-AU556-AE556</f>
        <v>24202.7876071567</v>
      </c>
      <c r="BA556" s="25" t="n">
        <f aca="false">AK556-AV556-AF556</f>
        <v>23687.8199363212</v>
      </c>
      <c r="BB556" s="25" t="n">
        <f aca="false">AL556-AW556-AG556</f>
        <v>28747.8256728587</v>
      </c>
      <c r="BC556" s="25" t="n">
        <f aca="false">AM556-AX556-AH556</f>
        <v>31783.9491777249</v>
      </c>
      <c r="BD556" s="25" t="n">
        <f aca="false">AN556-AY556-AI556</f>
        <v>39621.0920824616</v>
      </c>
      <c r="BE556" s="25" t="n">
        <f aca="false">AZ556/Z556</f>
        <v>20929.8122316528</v>
      </c>
      <c r="BF556" s="25" t="n">
        <f aca="false">BA556/AA556</f>
        <v>18244.6714377491</v>
      </c>
      <c r="BG556" s="25" t="n">
        <f aca="false">BB556/AB556</f>
        <v>19101.7968701274</v>
      </c>
      <c r="BH556" s="25" t="n">
        <f aca="false">BC556/AC556</f>
        <v>17191.5453404703</v>
      </c>
      <c r="BI556" s="25" t="n">
        <f aca="false">BD556/AD556</f>
        <v>17410.0211239313</v>
      </c>
      <c r="BJ556" s="25" t="n">
        <f aca="false">E556*AD556</f>
        <v>82228.2433270026</v>
      </c>
      <c r="BK556" s="25" t="n">
        <f aca="false">0.2*C556*AD556</f>
        <v>34909.7957529943</v>
      </c>
      <c r="BL556" s="25" t="n">
        <f aca="false">BJ556+BK556</f>
        <v>117138.039079997</v>
      </c>
      <c r="BM556" s="25" t="n">
        <f aca="false">BK556*Datos!$D$6</f>
        <v>17454.8978764971</v>
      </c>
      <c r="BN556" s="25" t="n">
        <f aca="false">BL556-BM556</f>
        <v>99683.1412034997</v>
      </c>
      <c r="BO556" s="25" t="n">
        <f aca="false">BN556/AD556</f>
        <v>43802.0635685853</v>
      </c>
      <c r="BP556" s="25" t="n">
        <f aca="false">-(C556+E556)</f>
        <v>-112831.237752392</v>
      </c>
      <c r="BQ556" s="25" t="n">
        <f aca="false">BE556</f>
        <v>20929.8122316528</v>
      </c>
      <c r="BR556" s="25" t="n">
        <f aca="false">BF556</f>
        <v>18244.6714377491</v>
      </c>
      <c r="BS556" s="25" t="n">
        <f aca="false">BG556</f>
        <v>19101.7968701274</v>
      </c>
      <c r="BT556" s="25" t="n">
        <f aca="false">BH556</f>
        <v>17191.5453404703</v>
      </c>
      <c r="BU556" s="25" t="n">
        <f aca="false">BI556+BO556</f>
        <v>61212.0846925165</v>
      </c>
      <c r="BV556" s="27" t="n">
        <f aca="false">IFERROR(IRR(BP556:BU556,0.1),NA())*100</f>
        <v>5.60263531529483</v>
      </c>
    </row>
    <row r="557" customFormat="false" ht="15" hidden="false" customHeight="true" outlineLevel="0" collapsed="false">
      <c r="A557" s="23" t="n">
        <v>556</v>
      </c>
      <c r="B557" s="24" t="n">
        <f aca="true">RAND()</f>
        <v>0.516349178173336</v>
      </c>
      <c r="C557" s="25" t="n">
        <f aca="false">IF(B557&lt;=(Datos!$D$14-Datos!$C$14)/(Datos!$E$14-Datos!$C$14),Datos!$C$14+SQRT((Datos!$E$14-Datos!$C$14)*(Datos!$D$14-Datos!$C$14)*B557),Datos!$E$14-SQRT((Datos!$E$14-Datos!$C$14)*(Datos!$E$14-Datos!$D$14)*(1-B557)))</f>
        <v>75908.9023456382</v>
      </c>
      <c r="D557" s="24" t="n">
        <f aca="true">RAND()</f>
        <v>0.857862842558467</v>
      </c>
      <c r="E557" s="25" t="n">
        <f aca="false">IF(D557&lt;=(Datos!$D$15-Datos!$C$15)/(Datos!$E$15-Datos!$C$15),Datos!$C$15+SQRT((Datos!$E$15-Datos!$C$15)*(Datos!$D$15-Datos!$C$15)*D557),Datos!$E$15-SQRT((Datos!$E$15-Datos!$C$15)*(Datos!$E$15-Datos!$D$15)*(1-D557)))</f>
        <v>35382.5793329793</v>
      </c>
      <c r="F557" s="24" t="n">
        <f aca="true">RAND()</f>
        <v>0.337357599251556</v>
      </c>
      <c r="G557" s="25" t="n">
        <f aca="false">IF(F557&lt;=(Datos!$D$19-Datos!$C$19)/(Datos!$E$19-Datos!$C$19),Datos!$C$19+SQRT((Datos!$E$19-Datos!$C$19)*(Datos!$D$19-Datos!$C$19)*F557),Datos!$E$19-SQRT((Datos!$E$19-Datos!$C$19)*(Datos!$E$19-Datos!$D$19)*(1-F557)))</f>
        <v>37113.6235413278</v>
      </c>
      <c r="H557" s="24" t="n">
        <f aca="true">RAND()</f>
        <v>0.37017800149191</v>
      </c>
      <c r="I557" s="25" t="n">
        <f aca="false">IF(H557&lt;=(Datos!$D$19-Datos!$C$19)/(Datos!$E$19-Datos!$C$19),Datos!$C$19+SQRT((Datos!$E$19-Datos!$C$19)*(Datos!$D$19-Datos!$C$19)*H557),Datos!$E$19-SQRT((Datos!$E$19-Datos!$C$19)*(Datos!$E$19-Datos!$D$19)*(1-H557)))</f>
        <v>37451.6239990882</v>
      </c>
      <c r="J557" s="24" t="n">
        <f aca="true">RAND()</f>
        <v>0.031871821613262</v>
      </c>
      <c r="K557" s="25" t="n">
        <f aca="false">IF(J557&lt;=(Datos!$D$19-Datos!$C$19)/(Datos!$E$19-Datos!$C$19),Datos!$C$19+SQRT((Datos!$E$19-Datos!$C$19)*(Datos!$D$19-Datos!$C$19)*J557),Datos!$E$19-SQRT((Datos!$E$19-Datos!$C$19)*(Datos!$E$19-Datos!$D$19)*(1-J557)))</f>
        <v>32186.4979400835</v>
      </c>
      <c r="L557" s="24" t="n">
        <f aca="true">RAND()</f>
        <v>0.748766712826005</v>
      </c>
      <c r="M557" s="25" t="n">
        <f aca="false">IF(L557&lt;=(Datos!$D$19-Datos!$C$19)/(Datos!$E$19-Datos!$C$19),Datos!$C$19+SQRT((Datos!$E$19-Datos!$C$19)*(Datos!$D$19-Datos!$C$19)*L557),Datos!$E$19-SQRT((Datos!$E$19-Datos!$C$19)*(Datos!$E$19-Datos!$D$19)*(1-L557)))</f>
        <v>40659.2055406816</v>
      </c>
      <c r="N557" s="24" t="n">
        <f aca="true">RAND()</f>
        <v>0.294126940322572</v>
      </c>
      <c r="O557" s="25" t="n">
        <f aca="false">IF(N557&lt;=(Datos!$D$19-Datos!$C$19)/(Datos!$E$19-Datos!$C$19),Datos!$C$19+SQRT((Datos!$E$19-Datos!$C$19)*(Datos!$D$19-Datos!$C$19)*N557),Datos!$E$19-SQRT((Datos!$E$19-Datos!$C$19)*(Datos!$E$19-Datos!$D$19)*(1-N557)))</f>
        <v>36642.2165764439</v>
      </c>
      <c r="P557" s="24" t="n">
        <f aca="true">RAND()</f>
        <v>0.264408563471567</v>
      </c>
      <c r="Q557" s="26" t="n">
        <f aca="false">IF(P557&lt;=(Datos!$D$23-Datos!$C$23)/(Datos!$E$23-Datos!$C$23),Datos!$C$23+SQRT((Datos!$E$23-Datos!$C$23)*(Datos!$D$23-Datos!$C$23)*P557),Datos!$E$23-SQRT((Datos!$E$23-Datos!$C$23)*(Datos!$E$23-Datos!$D$23)*(1-P557)))</f>
        <v>0.141815944037534</v>
      </c>
      <c r="R557" s="24" t="n">
        <f aca="true">RAND()</f>
        <v>0.883489752386067</v>
      </c>
      <c r="S557" s="26" t="n">
        <f aca="false">IF(R557&lt;=(Datos!$D$24-Datos!$C$24)/(Datos!$E$24-Datos!$C$24),Datos!$C$24+SQRT((Datos!$E$24-Datos!$C$24)*(Datos!$D$24-Datos!$C$24)*R557),Datos!$E$24-SQRT((Datos!$E$24-Datos!$C$24)*(Datos!$E$24-Datos!$D$24)*(1-R557)))</f>
        <v>0.165518341058253</v>
      </c>
      <c r="T557" s="24" t="n">
        <f aca="true">RAND()</f>
        <v>0.727790637542798</v>
      </c>
      <c r="U557" s="26" t="n">
        <f aca="false">IF(T557&lt;=(Datos!$D$25-Datos!$C$25)/(Datos!$E$25-Datos!$C$25),Datos!$C$25+SQRT((Datos!$E$25-Datos!$C$25)*(Datos!$D$25-Datos!$C$25)*T557),Datos!$E$25-SQRT((Datos!$E$25-Datos!$C$25)*(Datos!$E$25-Datos!$D$25)*(1-T557)))</f>
        <v>0.192392279795677</v>
      </c>
      <c r="V557" s="24" t="n">
        <f aca="true">RAND()</f>
        <v>0.0947547112942315</v>
      </c>
      <c r="W557" s="26" t="n">
        <f aca="false">IF(V557&lt;=(Datos!$D$26-Datos!$C$26)/(Datos!$E$26-Datos!$C$26),Datos!$C$26+SQRT((Datos!$E$26-Datos!$C$26)*(Datos!$D$26-Datos!$C$26)*V557),Datos!$E$26-SQRT((Datos!$E$26-Datos!$C$26)*(Datos!$E$26-Datos!$D$26)*(1-V557)))</f>
        <v>0.191517664512041</v>
      </c>
      <c r="X557" s="24" t="n">
        <f aca="true">RAND()</f>
        <v>0.0887004756543826</v>
      </c>
      <c r="Y557" s="26" t="n">
        <f aca="false">IF(X557&lt;=(Datos!$D$27-Datos!$C$27)/(Datos!$E$27-Datos!$C$27),Datos!$C$27+SQRT((Datos!$E$27-Datos!$C$27)*(Datos!$D$27-Datos!$C$27)*X557),Datos!$E$27-SQRT((Datos!$E$27-Datos!$C$27)*(Datos!$E$27-Datos!$D$27)*(1-X557)))</f>
        <v>0.205475505945423</v>
      </c>
      <c r="Z557" s="24" t="n">
        <f aca="false">(1+Q557)</f>
        <v>1.14181594403753</v>
      </c>
      <c r="AA557" s="24" t="n">
        <f aca="false">Z557*(1+S557)</f>
        <v>1.33080742488849</v>
      </c>
      <c r="AB557" s="24" t="n">
        <f aca="false">AA557*(1+U557)</f>
        <v>1.5868444993318</v>
      </c>
      <c r="AC557" s="24" t="n">
        <f aca="false">AB557*(1+W557)</f>
        <v>1.89075325178761</v>
      </c>
      <c r="AD557" s="24" t="n">
        <f aca="false">AC557*(1+Y557)</f>
        <v>2.27925673281662</v>
      </c>
      <c r="AE557" s="23" t="n">
        <f aca="false">E557*Q557</f>
        <v>5017.8138905894</v>
      </c>
      <c r="AF557" s="23" t="n">
        <f aca="false">AE557*(1+S557)</f>
        <v>5848.35412149882</v>
      </c>
      <c r="AG557" s="23" t="n">
        <f aca="false">AF557*(1+U557)</f>
        <v>6973.53230398642</v>
      </c>
      <c r="AH557" s="23" t="n">
        <f aca="false">AG557*(1+W557)</f>
        <v>8309.08692424518</v>
      </c>
      <c r="AI557" s="23" t="n">
        <f aca="false">AH557*(1+Y557)</f>
        <v>10016.400763949</v>
      </c>
      <c r="AJ557" s="25" t="n">
        <f aca="false">G557*Z557</f>
        <v>42376.9271004949</v>
      </c>
      <c r="AK557" s="25" t="n">
        <f aca="false">I557*AA557</f>
        <v>49840.8992921185</v>
      </c>
      <c r="AL557" s="25" t="n">
        <f aca="false">K557*AB557</f>
        <v>51074.9672089758</v>
      </c>
      <c r="AM557" s="25" t="n">
        <f aca="false">M557*AC557</f>
        <v>76876.5250911443</v>
      </c>
      <c r="AN557" s="25" t="n">
        <f aca="false">O557*AD557</f>
        <v>83517.0188371845</v>
      </c>
      <c r="AO557" s="25" t="n">
        <f aca="false">C557/Datos!$D$8</f>
        <v>15181.7804691276</v>
      </c>
      <c r="AP557" s="25" t="n">
        <f aca="false">AJ557-AO557</f>
        <v>27195.1466313672</v>
      </c>
      <c r="AQ557" s="25" t="n">
        <f aca="false">AK557-AO557</f>
        <v>34659.1188229908</v>
      </c>
      <c r="AR557" s="25" t="n">
        <f aca="false">AL557-AO557</f>
        <v>35893.1867398482</v>
      </c>
      <c r="AS557" s="25" t="n">
        <f aca="false">AM557-AO557</f>
        <v>61694.7446220167</v>
      </c>
      <c r="AT557" s="25" t="n">
        <f aca="false">AN557-AO557</f>
        <v>68335.2383680568</v>
      </c>
      <c r="AU557" s="25" t="n">
        <f aca="false">AP557*Datos!$D$6</f>
        <v>13597.5733156836</v>
      </c>
      <c r="AV557" s="25" t="n">
        <f aca="false">AQ557*Datos!$D$6</f>
        <v>17329.5594114954</v>
      </c>
      <c r="AW557" s="25" t="n">
        <f aca="false">AR557*Datos!$D$6</f>
        <v>17946.5933699241</v>
      </c>
      <c r="AX557" s="25" t="n">
        <f aca="false">AS557*Datos!$D$6</f>
        <v>30847.3723110083</v>
      </c>
      <c r="AY557" s="25" t="n">
        <f aca="false">AT557*Datos!$D$6</f>
        <v>34167.6191840284</v>
      </c>
      <c r="AZ557" s="25" t="n">
        <f aca="false">AJ557-AU557-AE557</f>
        <v>23761.5398942219</v>
      </c>
      <c r="BA557" s="25" t="n">
        <f aca="false">AK557-AV557-AF557</f>
        <v>26662.9857591242</v>
      </c>
      <c r="BB557" s="25" t="n">
        <f aca="false">AL557-AW557-AG557</f>
        <v>26154.8415350653</v>
      </c>
      <c r="BC557" s="25" t="n">
        <f aca="false">AM557-AX557-AH557</f>
        <v>37720.0658558908</v>
      </c>
      <c r="BD557" s="25" t="n">
        <f aca="false">AN557-AY557-AI557</f>
        <v>39332.9988892071</v>
      </c>
      <c r="BE557" s="25" t="n">
        <f aca="false">AZ557/Z557</f>
        <v>20810.3066157927</v>
      </c>
      <c r="BF557" s="25" t="n">
        <f aca="false">BA557/AA557</f>
        <v>20035.1946198064</v>
      </c>
      <c r="BG557" s="25" t="n">
        <f aca="false">BB557/AB557</f>
        <v>16482.2964985408</v>
      </c>
      <c r="BH557" s="25" t="n">
        <f aca="false">BC557/AC557</f>
        <v>19949.755908249</v>
      </c>
      <c r="BI557" s="25" t="n">
        <f aca="false">BD557/AD557</f>
        <v>17256.9409680325</v>
      </c>
      <c r="BJ557" s="25" t="n">
        <f aca="false">E557*AD557</f>
        <v>80645.9821691112</v>
      </c>
      <c r="BK557" s="25" t="n">
        <f aca="false">0.2*C557*AD557</f>
        <v>34603.175350403</v>
      </c>
      <c r="BL557" s="25" t="n">
        <f aca="false">BJ557+BK557</f>
        <v>115249.157519514</v>
      </c>
      <c r="BM557" s="25" t="n">
        <f aca="false">BK557*Datos!$D$6</f>
        <v>17301.5876752015</v>
      </c>
      <c r="BN557" s="25" t="n">
        <f aca="false">BL557-BM557</f>
        <v>97947.5698443128</v>
      </c>
      <c r="BO557" s="25" t="n">
        <f aca="false">BN557/AD557</f>
        <v>42973.4695675431</v>
      </c>
      <c r="BP557" s="25" t="n">
        <f aca="false">-(C557+E557)</f>
        <v>-111291.481678617</v>
      </c>
      <c r="BQ557" s="25" t="n">
        <f aca="false">BE557</f>
        <v>20810.3066157927</v>
      </c>
      <c r="BR557" s="25" t="n">
        <f aca="false">BF557</f>
        <v>20035.1946198064</v>
      </c>
      <c r="BS557" s="25" t="n">
        <f aca="false">BG557</f>
        <v>16482.2964985408</v>
      </c>
      <c r="BT557" s="25" t="n">
        <f aca="false">BH557</f>
        <v>19949.755908249</v>
      </c>
      <c r="BU557" s="25" t="n">
        <f aca="false">BI557+BO557</f>
        <v>60230.4105355757</v>
      </c>
      <c r="BV557" s="27" t="n">
        <f aca="false">IFERROR(IRR(BP557:BU557,0.1),NA())*100</f>
        <v>6.22717852495697</v>
      </c>
    </row>
    <row r="558" customFormat="false" ht="15" hidden="false" customHeight="true" outlineLevel="0" collapsed="false">
      <c r="A558" s="23" t="n">
        <v>557</v>
      </c>
      <c r="B558" s="24" t="n">
        <f aca="true">RAND()</f>
        <v>0.479855341000988</v>
      </c>
      <c r="C558" s="25" t="n">
        <f aca="false">IF(B558&lt;=(Datos!$D$14-Datos!$C$14)/(Datos!$E$14-Datos!$C$14),Datos!$C$14+SQRT((Datos!$E$14-Datos!$C$14)*(Datos!$D$14-Datos!$C$14)*B558),Datos!$E$14-SQRT((Datos!$E$14-Datos!$C$14)*(Datos!$E$14-Datos!$D$14)*(1-B558)))</f>
        <v>75016.5336512562</v>
      </c>
      <c r="D558" s="24" t="n">
        <f aca="true">RAND()</f>
        <v>0.4691702475662</v>
      </c>
      <c r="E558" s="25" t="n">
        <f aca="false">IF(D558&lt;=(Datos!$D$15-Datos!$C$15)/(Datos!$E$15-Datos!$C$15),Datos!$C$15+SQRT((Datos!$E$15-Datos!$C$15)*(Datos!$D$15-Datos!$C$15)*D558),Datos!$E$15-SQRT((Datos!$E$15-Datos!$C$15)*(Datos!$E$15-Datos!$D$15)*(1-D558)))</f>
        <v>31076.7459486424</v>
      </c>
      <c r="F558" s="24" t="n">
        <f aca="true">RAND()</f>
        <v>0.329370944557801</v>
      </c>
      <c r="G558" s="25" t="n">
        <f aca="false">IF(F558&lt;=(Datos!$D$19-Datos!$C$19)/(Datos!$E$19-Datos!$C$19),Datos!$C$19+SQRT((Datos!$E$19-Datos!$C$19)*(Datos!$D$19-Datos!$C$19)*F558),Datos!$E$19-SQRT((Datos!$E$19-Datos!$C$19)*(Datos!$E$19-Datos!$D$19)*(1-F558)))</f>
        <v>37028.9146874656</v>
      </c>
      <c r="H558" s="24" t="n">
        <f aca="true">RAND()</f>
        <v>0.846751028078681</v>
      </c>
      <c r="I558" s="25" t="n">
        <f aca="false">IF(H558&lt;=(Datos!$D$19-Datos!$C$19)/(Datos!$E$19-Datos!$C$19),Datos!$C$19+SQRT((Datos!$E$19-Datos!$C$19)*(Datos!$D$19-Datos!$C$19)*H558),Datos!$E$19-SQRT((Datos!$E$19-Datos!$C$19)*(Datos!$E$19-Datos!$D$19)*(1-H558)))</f>
        <v>41609.7680176574</v>
      </c>
      <c r="J558" s="24" t="n">
        <f aca="true">RAND()</f>
        <v>0.564503044332883</v>
      </c>
      <c r="K558" s="25" t="n">
        <f aca="false">IF(J558&lt;=(Datos!$D$19-Datos!$C$19)/(Datos!$E$19-Datos!$C$19),Datos!$C$19+SQRT((Datos!$E$19-Datos!$C$19)*(Datos!$D$19-Datos!$C$19)*J558),Datos!$E$19-SQRT((Datos!$E$19-Datos!$C$19)*(Datos!$E$19-Datos!$D$19)*(1-J558)))</f>
        <v>39201.9267900768</v>
      </c>
      <c r="L558" s="24" t="n">
        <f aca="true">RAND()</f>
        <v>0.657530586013781</v>
      </c>
      <c r="M558" s="25" t="n">
        <f aca="false">IF(L558&lt;=(Datos!$D$19-Datos!$C$19)/(Datos!$E$19-Datos!$C$19),Datos!$C$19+SQRT((Datos!$E$19-Datos!$C$19)*(Datos!$D$19-Datos!$C$19)*L558),Datos!$E$19-SQRT((Datos!$E$19-Datos!$C$19)*(Datos!$E$19-Datos!$D$19)*(1-L558)))</f>
        <v>39931.2430189814</v>
      </c>
      <c r="N558" s="24" t="n">
        <f aca="true">RAND()</f>
        <v>0.74051655050579</v>
      </c>
      <c r="O558" s="25" t="n">
        <f aca="false">IF(N558&lt;=(Datos!$D$19-Datos!$C$19)/(Datos!$E$19-Datos!$C$19),Datos!$C$19+SQRT((Datos!$E$19-Datos!$C$19)*(Datos!$D$19-Datos!$C$19)*N558),Datos!$E$19-SQRT((Datos!$E$19-Datos!$C$19)*(Datos!$E$19-Datos!$D$19)*(1-N558)))</f>
        <v>40588.5083348072</v>
      </c>
      <c r="P558" s="24" t="n">
        <f aca="true">RAND()</f>
        <v>0.27291127200709</v>
      </c>
      <c r="Q558" s="26" t="n">
        <f aca="false">IF(P558&lt;=(Datos!$D$23-Datos!$C$23)/(Datos!$E$23-Datos!$C$23),Datos!$C$23+SQRT((Datos!$E$23-Datos!$C$23)*(Datos!$D$23-Datos!$C$23)*P558),Datos!$E$23-SQRT((Datos!$E$23-Datos!$C$23)*(Datos!$E$23-Datos!$D$23)*(1-P558)))</f>
        <v>0.142163941202159</v>
      </c>
      <c r="R558" s="24" t="n">
        <f aca="true">RAND()</f>
        <v>0.743589827304428</v>
      </c>
      <c r="S558" s="26" t="n">
        <f aca="false">IF(R558&lt;=(Datos!$D$24-Datos!$C$24)/(Datos!$E$24-Datos!$C$24),Datos!$C$24+SQRT((Datos!$E$24-Datos!$C$24)*(Datos!$D$24-Datos!$C$24)*R558),Datos!$E$24-SQRT((Datos!$E$24-Datos!$C$24)*(Datos!$E$24-Datos!$D$24)*(1-R558)))</f>
        <v>0.158516557285853</v>
      </c>
      <c r="T558" s="24" t="n">
        <f aca="true">RAND()</f>
        <v>0.379203785463487</v>
      </c>
      <c r="U558" s="26" t="n">
        <f aca="false">IF(T558&lt;=(Datos!$D$25-Datos!$C$25)/(Datos!$E$25-Datos!$C$25),Datos!$C$25+SQRT((Datos!$E$25-Datos!$C$25)*(Datos!$D$25-Datos!$C$25)*T558),Datos!$E$25-SQRT((Datos!$E$25-Datos!$C$25)*(Datos!$E$25-Datos!$D$25)*(1-T558)))</f>
        <v>0.178219283291277</v>
      </c>
      <c r="V558" s="24" t="n">
        <f aca="true">RAND()</f>
        <v>0.324669676373101</v>
      </c>
      <c r="W558" s="26" t="n">
        <f aca="false">IF(V558&lt;=(Datos!$D$26-Datos!$C$26)/(Datos!$E$26-Datos!$C$26),Datos!$C$26+SQRT((Datos!$E$26-Datos!$C$26)*(Datos!$D$26-Datos!$C$26)*V558),Datos!$E$26-SQRT((Datos!$E$26-Datos!$C$26)*(Datos!$E$26-Datos!$D$26)*(1-V558)))</f>
        <v>0.201382553206754</v>
      </c>
      <c r="X558" s="24" t="n">
        <f aca="true">RAND()</f>
        <v>0.231572649901572</v>
      </c>
      <c r="Y558" s="26" t="n">
        <f aca="false">IF(X558&lt;=(Datos!$D$27-Datos!$C$27)/(Datos!$E$27-Datos!$C$27),Datos!$C$27+SQRT((Datos!$E$27-Datos!$C$27)*(Datos!$D$27-Datos!$C$27)*X558),Datos!$E$27-SQRT((Datos!$E$27-Datos!$C$27)*(Datos!$E$27-Datos!$D$27)*(1-X558)))</f>
        <v>0.215004922610043</v>
      </c>
      <c r="Z558" s="24" t="n">
        <f aca="false">(1+Q558)</f>
        <v>1.14216394120216</v>
      </c>
      <c r="AA558" s="24" t="n">
        <f aca="false">Z558*(1+S558)</f>
        <v>1.32321583701757</v>
      </c>
      <c r="AB558" s="24" t="n">
        <f aca="false">AA558*(1+U558)</f>
        <v>1.5590384151305</v>
      </c>
      <c r="AC558" s="24" t="n">
        <f aca="false">AB558*(1+W558)</f>
        <v>1.8730015517169</v>
      </c>
      <c r="AD558" s="24" t="n">
        <f aca="false">AC558*(1+Y558)</f>
        <v>2.27570610539228</v>
      </c>
      <c r="AE558" s="23" t="n">
        <f aca="false">E558*Q558</f>
        <v>4417.99268379723</v>
      </c>
      <c r="AF558" s="23" t="n">
        <f aca="false">AE558*(1+S558)</f>
        <v>5118.31767414685</v>
      </c>
      <c r="AG558" s="23" t="n">
        <f aca="false">AF558*(1+U558)</f>
        <v>6030.50058169038</v>
      </c>
      <c r="AH558" s="23" t="n">
        <f aca="false">AG558*(1+W558)</f>
        <v>7244.938185946</v>
      </c>
      <c r="AI558" s="23" t="n">
        <f aca="false">AH558*(1+Y558)</f>
        <v>8802.63555992987</v>
      </c>
      <c r="AJ558" s="25" t="n">
        <f aca="false">G558*Z558</f>
        <v>42293.0911378743</v>
      </c>
      <c r="AK558" s="25" t="n">
        <f aca="false">I558*AA558</f>
        <v>55058.7040155913</v>
      </c>
      <c r="AL558" s="25" t="n">
        <f aca="false">K558*AB558</f>
        <v>61117.3098128633</v>
      </c>
      <c r="AM558" s="25" t="n">
        <f aca="false">M558*AC558</f>
        <v>74791.2801365366</v>
      </c>
      <c r="AN558" s="25" t="n">
        <f aca="false">O558*AD558</f>
        <v>92367.516226286</v>
      </c>
      <c r="AO558" s="25" t="n">
        <f aca="false">C558/Datos!$D$8</f>
        <v>15003.3067302512</v>
      </c>
      <c r="AP558" s="25" t="n">
        <f aca="false">AJ558-AO558</f>
        <v>27289.784407623</v>
      </c>
      <c r="AQ558" s="25" t="n">
        <f aca="false">AK558-AO558</f>
        <v>40055.39728534</v>
      </c>
      <c r="AR558" s="25" t="n">
        <f aca="false">AL558-AO558</f>
        <v>46114.0030826121</v>
      </c>
      <c r="AS558" s="25" t="n">
        <f aca="false">AM558-AO558</f>
        <v>59787.9734062854</v>
      </c>
      <c r="AT558" s="25" t="n">
        <f aca="false">AN558-AO558</f>
        <v>77364.2094960348</v>
      </c>
      <c r="AU558" s="25" t="n">
        <f aca="false">AP558*Datos!$D$6</f>
        <v>13644.8922038115</v>
      </c>
      <c r="AV558" s="25" t="n">
        <f aca="false">AQ558*Datos!$D$6</f>
        <v>20027.69864267</v>
      </c>
      <c r="AW558" s="25" t="n">
        <f aca="false">AR558*Datos!$D$6</f>
        <v>23057.001541306</v>
      </c>
      <c r="AX558" s="25" t="n">
        <f aca="false">AS558*Datos!$D$6</f>
        <v>29893.9867031427</v>
      </c>
      <c r="AY558" s="25" t="n">
        <f aca="false">AT558*Datos!$D$6</f>
        <v>38682.1047480174</v>
      </c>
      <c r="AZ558" s="25" t="n">
        <f aca="false">AJ558-AU558-AE558</f>
        <v>24230.2062502655</v>
      </c>
      <c r="BA558" s="25" t="n">
        <f aca="false">AK558-AV558-AF558</f>
        <v>29912.6876987744</v>
      </c>
      <c r="BB558" s="25" t="n">
        <f aca="false">AL558-AW558-AG558</f>
        <v>32029.8076898669</v>
      </c>
      <c r="BC558" s="25" t="n">
        <f aca="false">AM558-AX558-AH558</f>
        <v>37652.3552474479</v>
      </c>
      <c r="BD558" s="25" t="n">
        <f aca="false">AN558-AY558-AI558</f>
        <v>44882.7759183388</v>
      </c>
      <c r="BE558" s="25" t="n">
        <f aca="false">AZ558/Z558</f>
        <v>21214.2980321744</v>
      </c>
      <c r="BF558" s="25" t="n">
        <f aca="false">BA558/AA558</f>
        <v>22606.0532695826</v>
      </c>
      <c r="BG558" s="25" t="n">
        <f aca="false">BB558/AB558</f>
        <v>20544.5917041023</v>
      </c>
      <c r="BH558" s="25" t="n">
        <f aca="false">BC558/AC558</f>
        <v>20102.6823565275</v>
      </c>
      <c r="BI558" s="25" t="n">
        <f aca="false">BD558/AD558</f>
        <v>19722.5712986353</v>
      </c>
      <c r="BJ558" s="25" t="n">
        <f aca="false">E558*AD558</f>
        <v>70721.5404910502</v>
      </c>
      <c r="BK558" s="25" t="n">
        <f aca="false">0.2*C558*AD558</f>
        <v>34143.1167271058</v>
      </c>
      <c r="BL558" s="25" t="n">
        <f aca="false">BJ558+BK558</f>
        <v>104864.657218156</v>
      </c>
      <c r="BM558" s="25" t="n">
        <f aca="false">BK558*Datos!$D$6</f>
        <v>17071.5583635529</v>
      </c>
      <c r="BN558" s="25" t="n">
        <f aca="false">BL558-BM558</f>
        <v>87793.0988546031</v>
      </c>
      <c r="BO558" s="25" t="n">
        <f aca="false">BN558/AD558</f>
        <v>38578.399313768</v>
      </c>
      <c r="BP558" s="25" t="n">
        <f aca="false">-(C558+E558)</f>
        <v>-106093.279599899</v>
      </c>
      <c r="BQ558" s="25" t="n">
        <f aca="false">BE558</f>
        <v>21214.2980321744</v>
      </c>
      <c r="BR558" s="25" t="n">
        <f aca="false">BF558</f>
        <v>22606.0532695826</v>
      </c>
      <c r="BS558" s="25" t="n">
        <f aca="false">BG558</f>
        <v>20544.5917041023</v>
      </c>
      <c r="BT558" s="25" t="n">
        <f aca="false">BH558</f>
        <v>20102.6823565275</v>
      </c>
      <c r="BU558" s="25" t="n">
        <f aca="false">BI558+BO558</f>
        <v>58300.9706124033</v>
      </c>
      <c r="BV558" s="27" t="n">
        <f aca="false">IFERROR(IRR(BP558:BU558,0.1),NA())*100</f>
        <v>9.1223612228484</v>
      </c>
    </row>
    <row r="559" customFormat="false" ht="15" hidden="false" customHeight="true" outlineLevel="0" collapsed="false">
      <c r="A559" s="23" t="n">
        <v>558</v>
      </c>
      <c r="B559" s="24" t="n">
        <f aca="true">RAND()</f>
        <v>0.47426895074407</v>
      </c>
      <c r="C559" s="25" t="n">
        <f aca="false">IF(B559&lt;=(Datos!$D$14-Datos!$C$14)/(Datos!$E$14-Datos!$C$14),Datos!$C$14+SQRT((Datos!$E$14-Datos!$C$14)*(Datos!$D$14-Datos!$C$14)*B559),Datos!$E$14-SQRT((Datos!$E$14-Datos!$C$14)*(Datos!$E$14-Datos!$D$14)*(1-B559)))</f>
        <v>74882.7298635557</v>
      </c>
      <c r="D559" s="24" t="n">
        <f aca="true">RAND()</f>
        <v>0.431304670506107</v>
      </c>
      <c r="E559" s="25" t="n">
        <f aca="false">IF(D559&lt;=(Datos!$D$15-Datos!$C$15)/(Datos!$E$15-Datos!$C$15),Datos!$C$15+SQRT((Datos!$E$15-Datos!$C$15)*(Datos!$D$15-Datos!$C$15)*D559),Datos!$E$15-SQRT((Datos!$E$15-Datos!$C$15)*(Datos!$E$15-Datos!$D$15)*(1-D559)))</f>
        <v>30763.9673330978</v>
      </c>
      <c r="F559" s="24" t="n">
        <f aca="true">RAND()</f>
        <v>0.191219931914604</v>
      </c>
      <c r="G559" s="25" t="n">
        <f aca="false">IF(F559&lt;=(Datos!$D$19-Datos!$C$19)/(Datos!$E$19-Datos!$C$19),Datos!$C$19+SQRT((Datos!$E$19-Datos!$C$19)*(Datos!$D$19-Datos!$C$19)*F559),Datos!$E$19-SQRT((Datos!$E$19-Datos!$C$19)*(Datos!$E$19-Datos!$D$19)*(1-F559)))</f>
        <v>35355.6502674457</v>
      </c>
      <c r="H559" s="24" t="n">
        <f aca="true">RAND()</f>
        <v>0.867048520464103</v>
      </c>
      <c r="I559" s="25" t="n">
        <f aca="false">IF(H559&lt;=(Datos!$D$19-Datos!$C$19)/(Datos!$E$19-Datos!$C$19),Datos!$C$19+SQRT((Datos!$E$19-Datos!$C$19)*(Datos!$D$19-Datos!$C$19)*H559),Datos!$E$19-SQRT((Datos!$E$19-Datos!$C$19)*(Datos!$E$19-Datos!$D$19)*(1-H559)))</f>
        <v>41842.2538155842</v>
      </c>
      <c r="J559" s="24" t="n">
        <f aca="true">RAND()</f>
        <v>0.75466701339637</v>
      </c>
      <c r="K559" s="25" t="n">
        <f aca="false">IF(J559&lt;=(Datos!$D$19-Datos!$C$19)/(Datos!$E$19-Datos!$C$19),Datos!$C$19+SQRT((Datos!$E$19-Datos!$C$19)*(Datos!$D$19-Datos!$C$19)*J559),Datos!$E$19-SQRT((Datos!$E$19-Datos!$C$19)*(Datos!$E$19-Datos!$D$19)*(1-J559)))</f>
        <v>40710.4809132873</v>
      </c>
      <c r="L559" s="24" t="n">
        <f aca="true">RAND()</f>
        <v>0.757027831953494</v>
      </c>
      <c r="M559" s="25" t="n">
        <f aca="false">IF(L559&lt;=(Datos!$D$19-Datos!$C$19)/(Datos!$E$19-Datos!$C$19),Datos!$C$19+SQRT((Datos!$E$19-Datos!$C$19)*(Datos!$D$19-Datos!$C$19)*L559),Datos!$E$19-SQRT((Datos!$E$19-Datos!$C$19)*(Datos!$E$19-Datos!$D$19)*(1-L559)))</f>
        <v>40731.1696445645</v>
      </c>
      <c r="N559" s="24" t="n">
        <f aca="true">RAND()</f>
        <v>0.785369808934861</v>
      </c>
      <c r="O559" s="25" t="n">
        <f aca="false">IF(N559&lt;=(Datos!$D$19-Datos!$C$19)/(Datos!$E$19-Datos!$C$19),Datos!$C$19+SQRT((Datos!$E$19-Datos!$C$19)*(Datos!$D$19-Datos!$C$19)*N559),Datos!$E$19-SQRT((Datos!$E$19-Datos!$C$19)*(Datos!$E$19-Datos!$D$19)*(1-N559)))</f>
        <v>40987.8603800609</v>
      </c>
      <c r="P559" s="24" t="n">
        <f aca="true">RAND()</f>
        <v>0.17425416436713</v>
      </c>
      <c r="Q559" s="26" t="n">
        <f aca="false">IF(P559&lt;=(Datos!$D$23-Datos!$C$23)/(Datos!$E$23-Datos!$C$23),Datos!$C$23+SQRT((Datos!$E$23-Datos!$C$23)*(Datos!$D$23-Datos!$C$23)*P559),Datos!$E$23-SQRT((Datos!$E$23-Datos!$C$23)*(Datos!$E$23-Datos!$D$23)*(1-P559)))</f>
        <v>0.137710378196437</v>
      </c>
      <c r="R559" s="24" t="n">
        <f aca="true">RAND()</f>
        <v>0.131016822634985</v>
      </c>
      <c r="S559" s="26" t="n">
        <f aca="false">IF(R559&lt;=(Datos!$D$24-Datos!$C$24)/(Datos!$E$24-Datos!$C$24),Datos!$C$24+SQRT((Datos!$E$24-Datos!$C$24)*(Datos!$D$24-Datos!$C$24)*R559),Datos!$E$24-SQRT((Datos!$E$24-Datos!$C$24)*(Datos!$E$24-Datos!$D$24)*(1-R559)))</f>
        <v>0.135356766610943</v>
      </c>
      <c r="T559" s="24" t="n">
        <f aca="true">RAND()</f>
        <v>0.319499016883151</v>
      </c>
      <c r="U559" s="26" t="n">
        <f aca="false">IF(T559&lt;=(Datos!$D$25-Datos!$C$25)/(Datos!$E$25-Datos!$C$25),Datos!$C$25+SQRT((Datos!$E$25-Datos!$C$25)*(Datos!$D$25-Datos!$C$25)*T559),Datos!$E$25-SQRT((Datos!$E$25-Datos!$C$25)*(Datos!$E$25-Datos!$D$25)*(1-T559)))</f>
        <v>0.175902662709741</v>
      </c>
      <c r="V559" s="24" t="n">
        <f aca="true">RAND()</f>
        <v>0.172090721880209</v>
      </c>
      <c r="W559" s="26" t="n">
        <f aca="false">IF(V559&lt;=(Datos!$D$26-Datos!$C$26)/(Datos!$E$26-Datos!$C$26),Datos!$C$26+SQRT((Datos!$E$26-Datos!$C$26)*(Datos!$D$26-Datos!$C$26)*V559),Datos!$E$26-SQRT((Datos!$E$26-Datos!$C$26)*(Datos!$E$26-Datos!$D$26)*(1-V559)))</f>
        <v>0.195521823688996</v>
      </c>
      <c r="X559" s="24" t="n">
        <f aca="true">RAND()</f>
        <v>0.958137884208315</v>
      </c>
      <c r="Y559" s="26" t="n">
        <f aca="false">IF(X559&lt;=(Datos!$D$27-Datos!$C$27)/(Datos!$E$27-Datos!$C$27),Datos!$C$27+SQRT((Datos!$E$27-Datos!$C$27)*(Datos!$D$27-Datos!$C$27)*X559),Datos!$E$27-SQRT((Datos!$E$27-Datos!$C$27)*(Datos!$E$27-Datos!$D$27)*(1-X559)))</f>
        <v>0.264964860317406</v>
      </c>
      <c r="Z559" s="24" t="n">
        <f aca="false">(1+Q559)</f>
        <v>1.13771037819644</v>
      </c>
      <c r="AA559" s="24" t="n">
        <f aca="false">Z559*(1+S559)</f>
        <v>1.29170717632882</v>
      </c>
      <c r="AB559" s="24" t="n">
        <f aca="false">AA559*(1+U559)</f>
        <v>1.51892190808634</v>
      </c>
      <c r="AC559" s="24" t="n">
        <f aca="false">AB559*(1+W559)</f>
        <v>1.81590428959655</v>
      </c>
      <c r="AD559" s="24" t="n">
        <f aca="false">AC559*(1+Y559)</f>
        <v>2.29705511603928</v>
      </c>
      <c r="AE559" s="23" t="n">
        <f aca="false">E559*Q559</f>
        <v>4236.51757626374</v>
      </c>
      <c r="AF559" s="23" t="n">
        <f aca="false">AE559*(1+S559)</f>
        <v>4809.95889707723</v>
      </c>
      <c r="AG559" s="23" t="n">
        <f aca="false">AF559*(1+U559)</f>
        <v>5656.04347459752</v>
      </c>
      <c r="AH559" s="23" t="n">
        <f aca="false">AG559*(1+W559)</f>
        <v>6761.92340961508</v>
      </c>
      <c r="AI559" s="23" t="n">
        <f aca="false">AH559*(1+Y559)</f>
        <v>8553.59550132073</v>
      </c>
      <c r="AJ559" s="25" t="n">
        <f aca="false">G559*Z559</f>
        <v>40224.4902371566</v>
      </c>
      <c r="AK559" s="25" t="n">
        <f aca="false">I559*AA559</f>
        <v>54047.9395273621</v>
      </c>
      <c r="AL559" s="25" t="n">
        <f aca="false">K559*AB559</f>
        <v>61836.041347923</v>
      </c>
      <c r="AM559" s="25" t="n">
        <f aca="false">M559*AC559</f>
        <v>73963.9056778495</v>
      </c>
      <c r="AN559" s="25" t="n">
        <f aca="false">O559*AD559</f>
        <v>94151.3743815226</v>
      </c>
      <c r="AO559" s="25" t="n">
        <f aca="false">C559/Datos!$D$8</f>
        <v>14976.5459727111</v>
      </c>
      <c r="AP559" s="25" t="n">
        <f aca="false">AJ559-AO559</f>
        <v>25247.9442644454</v>
      </c>
      <c r="AQ559" s="25" t="n">
        <f aca="false">AK559-AO559</f>
        <v>39071.393554651</v>
      </c>
      <c r="AR559" s="25" t="n">
        <f aca="false">AL559-AO559</f>
        <v>46859.4953752118</v>
      </c>
      <c r="AS559" s="25" t="n">
        <f aca="false">AM559-AO559</f>
        <v>58987.3597051383</v>
      </c>
      <c r="AT559" s="25" t="n">
        <f aca="false">AN559-AO559</f>
        <v>79174.8284088114</v>
      </c>
      <c r="AU559" s="25" t="n">
        <f aca="false">AP559*Datos!$D$6</f>
        <v>12623.9721322227</v>
      </c>
      <c r="AV559" s="25" t="n">
        <f aca="false">AQ559*Datos!$D$6</f>
        <v>19535.6967773255</v>
      </c>
      <c r="AW559" s="25" t="n">
        <f aca="false">AR559*Datos!$D$6</f>
        <v>23429.7476876059</v>
      </c>
      <c r="AX559" s="25" t="n">
        <f aca="false">AS559*Datos!$D$6</f>
        <v>29493.6798525692</v>
      </c>
      <c r="AY559" s="25" t="n">
        <f aca="false">AT559*Datos!$D$6</f>
        <v>39587.4142044057</v>
      </c>
      <c r="AZ559" s="25" t="n">
        <f aca="false">AJ559-AU559-AE559</f>
        <v>23364.0005286701</v>
      </c>
      <c r="BA559" s="25" t="n">
        <f aca="false">AK559-AV559-AF559</f>
        <v>29702.2838529594</v>
      </c>
      <c r="BB559" s="25" t="n">
        <f aca="false">AL559-AW559-AG559</f>
        <v>32750.2501857195</v>
      </c>
      <c r="BC559" s="25" t="n">
        <f aca="false">AM559-AX559-AH559</f>
        <v>37708.3024156652</v>
      </c>
      <c r="BD559" s="25" t="n">
        <f aca="false">AN559-AY559-AI559</f>
        <v>46010.3646757961</v>
      </c>
      <c r="BE559" s="25" t="n">
        <f aca="false">AZ559/Z559</f>
        <v>20535.9825984079</v>
      </c>
      <c r="BF559" s="25" t="n">
        <f aca="false">BA559/AA559</f>
        <v>22994.5953674862</v>
      </c>
      <c r="BG559" s="25" t="n">
        <f aca="false">BB559/AB559</f>
        <v>21561.5101812449</v>
      </c>
      <c r="BH559" s="25" t="n">
        <f aca="false">BC559/AC559</f>
        <v>20765.5781374045</v>
      </c>
      <c r="BI559" s="25" t="n">
        <f aca="false">BD559/AD559</f>
        <v>20030.1526744077</v>
      </c>
      <c r="BJ559" s="25" t="n">
        <f aca="false">E559*AD559</f>
        <v>70666.5285521577</v>
      </c>
      <c r="BK559" s="25" t="n">
        <f aca="false">0.2*C559*AD559</f>
        <v>34401.9515472136</v>
      </c>
      <c r="BL559" s="25" t="n">
        <f aca="false">BJ559+BK559</f>
        <v>105068.480099371</v>
      </c>
      <c r="BM559" s="25" t="n">
        <f aca="false">BK559*Datos!$D$6</f>
        <v>17200.9757736068</v>
      </c>
      <c r="BN559" s="25" t="n">
        <f aca="false">BL559-BM559</f>
        <v>87867.5043257645</v>
      </c>
      <c r="BO559" s="25" t="n">
        <f aca="false">BN559/AD559</f>
        <v>38252.2403194534</v>
      </c>
      <c r="BP559" s="25" t="n">
        <f aca="false">-(C559+E559)</f>
        <v>-105646.697196654</v>
      </c>
      <c r="BQ559" s="25" t="n">
        <f aca="false">BE559</f>
        <v>20535.9825984079</v>
      </c>
      <c r="BR559" s="25" t="n">
        <f aca="false">BF559</f>
        <v>22994.5953674862</v>
      </c>
      <c r="BS559" s="25" t="n">
        <f aca="false">BG559</f>
        <v>21561.5101812449</v>
      </c>
      <c r="BT559" s="25" t="n">
        <f aca="false">BH559</f>
        <v>20765.5781374045</v>
      </c>
      <c r="BU559" s="25" t="n">
        <f aca="false">BI559+BO559</f>
        <v>58282.3929938611</v>
      </c>
      <c r="BV559" s="27" t="n">
        <f aca="false">IFERROR(IRR(BP559:BU559,0.1),NA())*100</f>
        <v>9.5547352289412</v>
      </c>
    </row>
    <row r="560" customFormat="false" ht="15" hidden="false" customHeight="true" outlineLevel="0" collapsed="false">
      <c r="A560" s="23" t="n">
        <v>559</v>
      </c>
      <c r="B560" s="24" t="n">
        <f aca="true">RAND()</f>
        <v>0.348855194933635</v>
      </c>
      <c r="C560" s="25" t="n">
        <f aca="false">IF(B560&lt;=(Datos!$D$14-Datos!$C$14)/(Datos!$E$14-Datos!$C$14),Datos!$C$14+SQRT((Datos!$E$14-Datos!$C$14)*(Datos!$D$14-Datos!$C$14)*B560),Datos!$E$14-SQRT((Datos!$E$14-Datos!$C$14)*(Datos!$E$14-Datos!$D$14)*(1-B560)))</f>
        <v>72046.9363739922</v>
      </c>
      <c r="D560" s="24" t="n">
        <f aca="true">RAND()</f>
        <v>0.689522425605557</v>
      </c>
      <c r="E560" s="25" t="n">
        <f aca="false">IF(D560&lt;=(Datos!$D$15-Datos!$C$15)/(Datos!$E$15-Datos!$C$15),Datos!$C$15+SQRT((Datos!$E$15-Datos!$C$15)*(Datos!$D$15-Datos!$C$15)*D560),Datos!$E$15-SQRT((Datos!$E$15-Datos!$C$15)*(Datos!$E$15-Datos!$D$15)*(1-D560)))</f>
        <v>33175.6585549105</v>
      </c>
      <c r="F560" s="24" t="n">
        <f aca="true">RAND()</f>
        <v>0.423305351044069</v>
      </c>
      <c r="G560" s="25" t="n">
        <f aca="false">IF(F560&lt;=(Datos!$D$19-Datos!$C$19)/(Datos!$E$19-Datos!$C$19),Datos!$C$19+SQRT((Datos!$E$19-Datos!$C$19)*(Datos!$D$19-Datos!$C$19)*F560),Datos!$E$19-SQRT((Datos!$E$19-Datos!$C$19)*(Datos!$E$19-Datos!$D$19)*(1-F560)))</f>
        <v>37968.4253561548</v>
      </c>
      <c r="H560" s="24" t="n">
        <f aca="true">RAND()</f>
        <v>0.545124894602501</v>
      </c>
      <c r="I560" s="25" t="n">
        <f aca="false">IF(H560&lt;=(Datos!$D$19-Datos!$C$19)/(Datos!$E$19-Datos!$C$19),Datos!$C$19+SQRT((Datos!$E$19-Datos!$C$19)*(Datos!$D$19-Datos!$C$19)*H560),Datos!$E$19-SQRT((Datos!$E$19-Datos!$C$19)*(Datos!$E$19-Datos!$D$19)*(1-H560)))</f>
        <v>39042.6066037606</v>
      </c>
      <c r="J560" s="24" t="n">
        <f aca="true">RAND()</f>
        <v>0.495121407413947</v>
      </c>
      <c r="K560" s="25" t="n">
        <f aca="false">IF(J560&lt;=(Datos!$D$19-Datos!$C$19)/(Datos!$E$19-Datos!$C$19),Datos!$C$19+SQRT((Datos!$E$19-Datos!$C$19)*(Datos!$D$19-Datos!$C$19)*J560),Datos!$E$19-SQRT((Datos!$E$19-Datos!$C$19)*(Datos!$E$19-Datos!$D$19)*(1-J560)))</f>
        <v>38617.9006209223</v>
      </c>
      <c r="L560" s="24" t="n">
        <f aca="true">RAND()</f>
        <v>0.903199614315617</v>
      </c>
      <c r="M560" s="25" t="n">
        <f aca="false">IF(L560&lt;=(Datos!$D$19-Datos!$C$19)/(Datos!$E$19-Datos!$C$19),Datos!$C$19+SQRT((Datos!$E$19-Datos!$C$19)*(Datos!$D$19-Datos!$C$19)*L560),Datos!$E$19-SQRT((Datos!$E$19-Datos!$C$19)*(Datos!$E$19-Datos!$D$19)*(1-L560)))</f>
        <v>42305.5559151601</v>
      </c>
      <c r="N560" s="24" t="n">
        <f aca="true">RAND()</f>
        <v>0.346832073501209</v>
      </c>
      <c r="O560" s="25" t="n">
        <f aca="false">IF(N560&lt;=(Datos!$D$19-Datos!$C$19)/(Datos!$E$19-Datos!$C$19),Datos!$C$19+SQRT((Datos!$E$19-Datos!$C$19)*(Datos!$D$19-Datos!$C$19)*N560),Datos!$E$19-SQRT((Datos!$E$19-Datos!$C$19)*(Datos!$E$19-Datos!$D$19)*(1-N560)))</f>
        <v>37212.8226808359</v>
      </c>
      <c r="P560" s="24" t="n">
        <f aca="true">RAND()</f>
        <v>0.143193126393438</v>
      </c>
      <c r="Q560" s="26" t="n">
        <f aca="false">IF(P560&lt;=(Datos!$D$23-Datos!$C$23)/(Datos!$E$23-Datos!$C$23),Datos!$C$23+SQRT((Datos!$E$23-Datos!$C$23)*(Datos!$D$23-Datos!$C$23)*P560),Datos!$E$23-SQRT((Datos!$E$23-Datos!$C$23)*(Datos!$E$23-Datos!$D$23)*(1-P560)))</f>
        <v>0.136054520469581</v>
      </c>
      <c r="R560" s="24" t="n">
        <f aca="true">RAND()</f>
        <v>0.757664252691307</v>
      </c>
      <c r="S560" s="26" t="n">
        <f aca="false">IF(R560&lt;=(Datos!$D$24-Datos!$C$24)/(Datos!$E$24-Datos!$C$24),Datos!$C$24+SQRT((Datos!$E$24-Datos!$C$24)*(Datos!$D$24-Datos!$C$24)*R560),Datos!$E$24-SQRT((Datos!$E$24-Datos!$C$24)*(Datos!$E$24-Datos!$D$24)*(1-R560)))</f>
        <v>0.159114494376347</v>
      </c>
      <c r="T560" s="24" t="n">
        <f aca="true">RAND()</f>
        <v>0.363642977624505</v>
      </c>
      <c r="U560" s="26" t="n">
        <f aca="false">IF(T560&lt;=(Datos!$D$25-Datos!$C$25)/(Datos!$E$25-Datos!$C$25),Datos!$C$25+SQRT((Datos!$E$25-Datos!$C$25)*(Datos!$D$25-Datos!$C$25)*T560),Datos!$E$25-SQRT((Datos!$E$25-Datos!$C$25)*(Datos!$E$25-Datos!$D$25)*(1-T560)))</f>
        <v>0.177634222496959</v>
      </c>
      <c r="V560" s="24" t="n">
        <f aca="true">RAND()</f>
        <v>0.821538372641903</v>
      </c>
      <c r="W560" s="26" t="n">
        <f aca="false">IF(V560&lt;=(Datos!$D$26-Datos!$C$26)/(Datos!$E$26-Datos!$C$26),Datos!$C$26+SQRT((Datos!$E$26-Datos!$C$26)*(Datos!$D$26-Datos!$C$26)*V560),Datos!$E$26-SQRT((Datos!$E$26-Datos!$C$26)*(Datos!$E$26-Datos!$D$26)*(1-V560)))</f>
        <v>0.225007687266815</v>
      </c>
      <c r="X560" s="24" t="n">
        <f aca="true">RAND()</f>
        <v>0.763030243372759</v>
      </c>
      <c r="Y560" s="26" t="n">
        <f aca="false">IF(X560&lt;=(Datos!$D$27-Datos!$C$27)/(Datos!$E$27-Datos!$C$27),Datos!$C$27+SQRT((Datos!$E$27-Datos!$C$27)*(Datos!$D$27-Datos!$C$27)*X560),Datos!$E$27-SQRT((Datos!$E$27-Datos!$C$27)*(Datos!$E$27-Datos!$D$27)*(1-X560)))</f>
        <v>0.244227990190834</v>
      </c>
      <c r="Z560" s="24" t="n">
        <f aca="false">(1+Q560)</f>
        <v>1.13605452046958</v>
      </c>
      <c r="AA560" s="24" t="n">
        <f aca="false">Z560*(1+S560)</f>
        <v>1.31681726107806</v>
      </c>
      <c r="AB560" s="24" t="n">
        <f aca="false">AA560*(1+U560)</f>
        <v>1.55072907142024</v>
      </c>
      <c r="AC560" s="24" t="n">
        <f aca="false">AB560*(1+W560)</f>
        <v>1.89965503335792</v>
      </c>
      <c r="AD560" s="24" t="n">
        <f aca="false">AC560*(1+Y560)</f>
        <v>2.36360396421083</v>
      </c>
      <c r="AE560" s="23" t="n">
        <f aca="false">E560*Q560</f>
        <v>4513.69831595089</v>
      </c>
      <c r="AF560" s="23" t="n">
        <f aca="false">AE560*(1+S560)</f>
        <v>5231.89314126078</v>
      </c>
      <c r="AG560" s="23" t="n">
        <f aca="false">AF560*(1+U560)</f>
        <v>6161.25641159582</v>
      </c>
      <c r="AH560" s="23" t="n">
        <f aca="false">AG560*(1+W560)</f>
        <v>7547.58646742683</v>
      </c>
      <c r="AI560" s="23" t="n">
        <f aca="false">AH560*(1+Y560)</f>
        <v>9390.91834115801</v>
      </c>
      <c r="AJ560" s="25" t="n">
        <f aca="false">G560*Z560</f>
        <v>43134.2012609715</v>
      </c>
      <c r="AK560" s="25" t="n">
        <f aca="false">I560*AA560</f>
        <v>51411.9782933123</v>
      </c>
      <c r="AL560" s="25" t="n">
        <f aca="false">K560*AB560</f>
        <v>59885.9011700818</v>
      </c>
      <c r="AM560" s="25" t="n">
        <f aca="false">M560*AC560</f>
        <v>80365.9622332389</v>
      </c>
      <c r="AN560" s="25" t="n">
        <f aca="false">O560*AD560</f>
        <v>87956.3752078984</v>
      </c>
      <c r="AO560" s="25" t="n">
        <f aca="false">C560/Datos!$D$8</f>
        <v>14409.3872747984</v>
      </c>
      <c r="AP560" s="25" t="n">
        <f aca="false">AJ560-AO560</f>
        <v>28724.813986173</v>
      </c>
      <c r="AQ560" s="25" t="n">
        <f aca="false">AK560-AO560</f>
        <v>37002.5910185138</v>
      </c>
      <c r="AR560" s="25" t="n">
        <f aca="false">AL560-AO560</f>
        <v>45476.5138952834</v>
      </c>
      <c r="AS560" s="25" t="n">
        <f aca="false">AM560-AO560</f>
        <v>65956.5749584404</v>
      </c>
      <c r="AT560" s="25" t="n">
        <f aca="false">AN560-AO560</f>
        <v>73546.9879330999</v>
      </c>
      <c r="AU560" s="25" t="n">
        <f aca="false">AP560*Datos!$D$6</f>
        <v>14362.4069930865</v>
      </c>
      <c r="AV560" s="25" t="n">
        <f aca="false">AQ560*Datos!$D$6</f>
        <v>18501.2955092569</v>
      </c>
      <c r="AW560" s="25" t="n">
        <f aca="false">AR560*Datos!$D$6</f>
        <v>22738.2569476417</v>
      </c>
      <c r="AX560" s="25" t="n">
        <f aca="false">AS560*Datos!$D$6</f>
        <v>32978.2874792202</v>
      </c>
      <c r="AY560" s="25" t="n">
        <f aca="false">AT560*Datos!$D$6</f>
        <v>36773.49396655</v>
      </c>
      <c r="AZ560" s="25" t="n">
        <f aca="false">AJ560-AU560-AE560</f>
        <v>24258.0959519341</v>
      </c>
      <c r="BA560" s="25" t="n">
        <f aca="false">AK560-AV560-AF560</f>
        <v>27678.7896427946</v>
      </c>
      <c r="BB560" s="25" t="n">
        <f aca="false">AL560-AW560-AG560</f>
        <v>30986.3878108443</v>
      </c>
      <c r="BC560" s="25" t="n">
        <f aca="false">AM560-AX560-AH560</f>
        <v>39840.0882865918</v>
      </c>
      <c r="BD560" s="25" t="n">
        <f aca="false">AN560-AY560-AI560</f>
        <v>41791.9629001904</v>
      </c>
      <c r="BE560" s="25" t="n">
        <f aca="false">AZ560/Z560</f>
        <v>21352.9329049341</v>
      </c>
      <c r="BF560" s="25" t="n">
        <f aca="false">BA560/AA560</f>
        <v>21019.4614400288</v>
      </c>
      <c r="BG560" s="25" t="n">
        <f aca="false">BB560/AB560</f>
        <v>19981.8191210315</v>
      </c>
      <c r="BH560" s="25" t="n">
        <f aca="false">BC560/AC560</f>
        <v>20972.2752747211</v>
      </c>
      <c r="BI560" s="25" t="n">
        <f aca="false">BD560/AD560</f>
        <v>17681.4574408383</v>
      </c>
      <c r="BJ560" s="25" t="n">
        <f aca="false">E560*AD560</f>
        <v>78414.1180756912</v>
      </c>
      <c r="BK560" s="25" t="n">
        <f aca="false">0.2*C560*AD560</f>
        <v>34058.0848845627</v>
      </c>
      <c r="BL560" s="25" t="n">
        <f aca="false">BJ560+BK560</f>
        <v>112472.202960254</v>
      </c>
      <c r="BM560" s="25" t="n">
        <f aca="false">BK560*Datos!$D$6</f>
        <v>17029.0424422813</v>
      </c>
      <c r="BN560" s="25" t="n">
        <f aca="false">BL560-BM560</f>
        <v>95443.1605179726</v>
      </c>
      <c r="BO560" s="25" t="n">
        <f aca="false">BN560/AD560</f>
        <v>40380.3521923097</v>
      </c>
      <c r="BP560" s="25" t="n">
        <f aca="false">-(C560+E560)</f>
        <v>-105222.594928903</v>
      </c>
      <c r="BQ560" s="25" t="n">
        <f aca="false">BE560</f>
        <v>21352.9329049341</v>
      </c>
      <c r="BR560" s="25" t="n">
        <f aca="false">BF560</f>
        <v>21019.4614400288</v>
      </c>
      <c r="BS560" s="25" t="n">
        <f aca="false">BG560</f>
        <v>19981.8191210315</v>
      </c>
      <c r="BT560" s="25" t="n">
        <f aca="false">BH560</f>
        <v>20972.2752747211</v>
      </c>
      <c r="BU560" s="25" t="n">
        <f aca="false">BI560+BO560</f>
        <v>58061.809633148</v>
      </c>
      <c r="BV560" s="27" t="n">
        <f aca="false">IFERROR(IRR(BP560:BU560,0.1),NA())*100</f>
        <v>9.02560551424132</v>
      </c>
    </row>
    <row r="561" customFormat="false" ht="15" hidden="false" customHeight="true" outlineLevel="0" collapsed="false">
      <c r="A561" s="23" t="n">
        <v>560</v>
      </c>
      <c r="B561" s="24" t="n">
        <f aca="true">RAND()</f>
        <v>0.71333506584618</v>
      </c>
      <c r="C561" s="25" t="n">
        <f aca="false">IF(B561&lt;=(Datos!$D$14-Datos!$C$14)/(Datos!$E$14-Datos!$C$14),Datos!$C$14+SQRT((Datos!$E$14-Datos!$C$14)*(Datos!$D$14-Datos!$C$14)*B561),Datos!$E$14-SQRT((Datos!$E$14-Datos!$C$14)*(Datos!$E$14-Datos!$D$14)*(1-B561)))</f>
        <v>81452.8190555927</v>
      </c>
      <c r="D561" s="24" t="n">
        <f aca="true">RAND()</f>
        <v>0.92212210909544</v>
      </c>
      <c r="E561" s="25" t="n">
        <f aca="false">IF(D561&lt;=(Datos!$D$15-Datos!$C$15)/(Datos!$E$15-Datos!$C$15),Datos!$C$15+SQRT((Datos!$E$15-Datos!$C$15)*(Datos!$D$15-Datos!$C$15)*D561),Datos!$E$15-SQRT((Datos!$E$15-Datos!$C$15)*(Datos!$E$15-Datos!$D$15)*(1-D561)))</f>
        <v>36582.152192434</v>
      </c>
      <c r="F561" s="24" t="n">
        <f aca="true">RAND()</f>
        <v>0.858443118674601</v>
      </c>
      <c r="G561" s="25" t="n">
        <f aca="false">IF(F561&lt;=(Datos!$D$19-Datos!$C$19)/(Datos!$E$19-Datos!$C$19),Datos!$C$19+SQRT((Datos!$E$19-Datos!$C$19)*(Datos!$D$19-Datos!$C$19)*F561),Datos!$E$19-SQRT((Datos!$E$19-Datos!$C$19)*(Datos!$E$19-Datos!$D$19)*(1-F561)))</f>
        <v>41741.6620648857</v>
      </c>
      <c r="H561" s="24" t="n">
        <f aca="true">RAND()</f>
        <v>0.397519061652599</v>
      </c>
      <c r="I561" s="25" t="n">
        <f aca="false">IF(H561&lt;=(Datos!$D$19-Datos!$C$19)/(Datos!$E$19-Datos!$C$19),Datos!$C$19+SQRT((Datos!$E$19-Datos!$C$19)*(Datos!$D$19-Datos!$C$19)*H561),Datos!$E$19-SQRT((Datos!$E$19-Datos!$C$19)*(Datos!$E$19-Datos!$D$19)*(1-H561)))</f>
        <v>37721.9077466576</v>
      </c>
      <c r="J561" s="24" t="n">
        <f aca="true">RAND()</f>
        <v>0.890272072132269</v>
      </c>
      <c r="K561" s="25" t="n">
        <f aca="false">IF(J561&lt;=(Datos!$D$19-Datos!$C$19)/(Datos!$E$19-Datos!$C$19),Datos!$C$19+SQRT((Datos!$E$19-Datos!$C$19)*(Datos!$D$19-Datos!$C$19)*J561),Datos!$E$19-SQRT((Datos!$E$19-Datos!$C$19)*(Datos!$E$19-Datos!$D$19)*(1-J561)))</f>
        <v>42131.2730018212</v>
      </c>
      <c r="L561" s="24" t="n">
        <f aca="true">RAND()</f>
        <v>0.615877508618044</v>
      </c>
      <c r="M561" s="25" t="n">
        <f aca="false">IF(L561&lt;=(Datos!$D$19-Datos!$C$19)/(Datos!$E$19-Datos!$C$19),Datos!$C$19+SQRT((Datos!$E$19-Datos!$C$19)*(Datos!$D$19-Datos!$C$19)*L561),Datos!$E$19-SQRT((Datos!$E$19-Datos!$C$19)*(Datos!$E$19-Datos!$D$19)*(1-L561)))</f>
        <v>39611.5361047393</v>
      </c>
      <c r="N561" s="24" t="n">
        <f aca="true">RAND()</f>
        <v>0.430876116966443</v>
      </c>
      <c r="O561" s="25" t="n">
        <f aca="false">IF(N561&lt;=(Datos!$D$19-Datos!$C$19)/(Datos!$E$19-Datos!$C$19),Datos!$C$19+SQRT((Datos!$E$19-Datos!$C$19)*(Datos!$D$19-Datos!$C$19)*N561),Datos!$E$19-SQRT((Datos!$E$19-Datos!$C$19)*(Datos!$E$19-Datos!$D$19)*(1-N561)))</f>
        <v>38039.3667378076</v>
      </c>
      <c r="P561" s="24" t="n">
        <f aca="true">RAND()</f>
        <v>0.211457555853821</v>
      </c>
      <c r="Q561" s="26" t="n">
        <f aca="false">IF(P561&lt;=(Datos!$D$23-Datos!$C$23)/(Datos!$E$23-Datos!$C$23),Datos!$C$23+SQRT((Datos!$E$23-Datos!$C$23)*(Datos!$D$23-Datos!$C$23)*P561),Datos!$E$23-SQRT((Datos!$E$23-Datos!$C$23)*(Datos!$E$23-Datos!$D$23)*(1-P561)))</f>
        <v>0.139509577149105</v>
      </c>
      <c r="R561" s="24" t="n">
        <f aca="true">RAND()</f>
        <v>0.969811562851908</v>
      </c>
      <c r="S561" s="26" t="n">
        <f aca="false">IF(R561&lt;=(Datos!$D$24-Datos!$C$24)/(Datos!$E$24-Datos!$C$24),Datos!$C$24+SQRT((Datos!$E$24-Datos!$C$24)*(Datos!$D$24-Datos!$C$24)*R561),Datos!$E$24-SQRT((Datos!$E$24-Datos!$C$24)*(Datos!$E$24-Datos!$D$24)*(1-R561)))</f>
        <v>0.172628488155977</v>
      </c>
      <c r="T561" s="24" t="n">
        <f aca="true">RAND()</f>
        <v>0.881394243086453</v>
      </c>
      <c r="U561" s="26" t="n">
        <f aca="false">IF(T561&lt;=(Datos!$D$25-Datos!$C$25)/(Datos!$E$25-Datos!$C$25),Datos!$C$25+SQRT((Datos!$E$25-Datos!$C$25)*(Datos!$D$25-Datos!$C$25)*T561),Datos!$E$25-SQRT((Datos!$E$25-Datos!$C$25)*(Datos!$E$25-Datos!$D$25)*(1-T561)))</f>
        <v>0.201776495415044</v>
      </c>
      <c r="V561" s="24" t="n">
        <f aca="true">RAND()</f>
        <v>0.648587278895188</v>
      </c>
      <c r="W561" s="26" t="n">
        <f aca="false">IF(V561&lt;=(Datos!$D$26-Datos!$C$26)/(Datos!$E$26-Datos!$C$26),Datos!$C$26+SQRT((Datos!$E$26-Datos!$C$26)*(Datos!$D$26-Datos!$C$26)*V561),Datos!$E$26-SQRT((Datos!$E$26-Datos!$C$26)*(Datos!$E$26-Datos!$D$26)*(1-V561)))</f>
        <v>0.21492943507916</v>
      </c>
      <c r="X561" s="24" t="n">
        <f aca="true">RAND()</f>
        <v>0.384172901840779</v>
      </c>
      <c r="Y561" s="26" t="n">
        <f aca="false">IF(X561&lt;=(Datos!$D$27-Datos!$C$27)/(Datos!$E$27-Datos!$C$27),Datos!$C$27+SQRT((Datos!$E$27-Datos!$C$27)*(Datos!$D$27-Datos!$C$27)*X561),Datos!$E$27-SQRT((Datos!$E$27-Datos!$C$27)*(Datos!$E$27-Datos!$D$27)*(1-X561)))</f>
        <v>0.222333143573975</v>
      </c>
      <c r="Z561" s="24" t="n">
        <f aca="false">(1+Q561)</f>
        <v>1.1395095771491</v>
      </c>
      <c r="AA561" s="24" t="n">
        <f aca="false">Z561*(1+S561)</f>
        <v>1.33622139269161</v>
      </c>
      <c r="AB561" s="24" t="n">
        <f aca="false">AA561*(1+U561)</f>
        <v>1.60583946240753</v>
      </c>
      <c r="AC561" s="24" t="n">
        <f aca="false">AB561*(1+W561)</f>
        <v>1.95098163089061</v>
      </c>
      <c r="AD561" s="24" t="n">
        <f aca="false">AC561*(1+Y561)</f>
        <v>2.3847495099416</v>
      </c>
      <c r="AE561" s="23" t="n">
        <f aca="false">E561*Q561</f>
        <v>5103.56058357066</v>
      </c>
      <c r="AF561" s="23" t="n">
        <f aca="false">AE561*(1+S561)</f>
        <v>5984.5805313249</v>
      </c>
      <c r="AG561" s="23" t="n">
        <f aca="false">AF561*(1+U561)</f>
        <v>7192.12821746474</v>
      </c>
      <c r="AH561" s="23" t="n">
        <f aca="false">AG561*(1+W561)</f>
        <v>8737.92827226132</v>
      </c>
      <c r="AI561" s="23" t="n">
        <f aca="false">AH561*(1+Y561)</f>
        <v>10680.6593333571</v>
      </c>
      <c r="AJ561" s="25" t="n">
        <f aca="false">G561*Z561</f>
        <v>47565.0236890587</v>
      </c>
      <c r="AK561" s="25" t="n">
        <f aca="false">I561*AA561</f>
        <v>50404.8201042233</v>
      </c>
      <c r="AL561" s="25" t="n">
        <f aca="false">K561*AB561</f>
        <v>67656.0607877896</v>
      </c>
      <c r="AM561" s="25" t="n">
        <f aca="false">M561*AC561</f>
        <v>77281.3793117064</v>
      </c>
      <c r="AN561" s="25" t="n">
        <f aca="false">O561*AD561</f>
        <v>90714.3611864752</v>
      </c>
      <c r="AO561" s="25" t="n">
        <f aca="false">C561/Datos!$D$8</f>
        <v>16290.5638111185</v>
      </c>
      <c r="AP561" s="25" t="n">
        <f aca="false">AJ561-AO561</f>
        <v>31274.4598779402</v>
      </c>
      <c r="AQ561" s="25" t="n">
        <f aca="false">AK561-AO561</f>
        <v>34114.2562931047</v>
      </c>
      <c r="AR561" s="25" t="n">
        <f aca="false">AL561-AO561</f>
        <v>51365.4969766711</v>
      </c>
      <c r="AS561" s="25" t="n">
        <f aca="false">AM561-AO561</f>
        <v>60990.8155005879</v>
      </c>
      <c r="AT561" s="25" t="n">
        <f aca="false">AN561-AO561</f>
        <v>74423.7973753567</v>
      </c>
      <c r="AU561" s="25" t="n">
        <f aca="false">AP561*Datos!$D$6</f>
        <v>15637.2299389701</v>
      </c>
      <c r="AV561" s="25" t="n">
        <f aca="false">AQ561*Datos!$D$6</f>
        <v>17057.1281465524</v>
      </c>
      <c r="AW561" s="25" t="n">
        <f aca="false">AR561*Datos!$D$6</f>
        <v>25682.7484883355</v>
      </c>
      <c r="AX561" s="25" t="n">
        <f aca="false">AS561*Datos!$D$6</f>
        <v>30495.4077502939</v>
      </c>
      <c r="AY561" s="25" t="n">
        <f aca="false">AT561*Datos!$D$6</f>
        <v>37211.8986876783</v>
      </c>
      <c r="AZ561" s="25" t="n">
        <f aca="false">AJ561-AU561-AE561</f>
        <v>26824.233166518</v>
      </c>
      <c r="BA561" s="25" t="n">
        <f aca="false">AK561-AV561-AF561</f>
        <v>27363.111426346</v>
      </c>
      <c r="BB561" s="25" t="n">
        <f aca="false">AL561-AW561-AG561</f>
        <v>34781.1840819894</v>
      </c>
      <c r="BC561" s="25" t="n">
        <f aca="false">AM561-AX561-AH561</f>
        <v>38048.0432891512</v>
      </c>
      <c r="BD561" s="25" t="n">
        <f aca="false">AN561-AY561-AI561</f>
        <v>42821.8031654398</v>
      </c>
      <c r="BE561" s="25" t="n">
        <f aca="false">AZ561/Z561</f>
        <v>23540.1559622066</v>
      </c>
      <c r="BF561" s="25" t="n">
        <f aca="false">BA561/AA561</f>
        <v>20477.9773591465</v>
      </c>
      <c r="BG561" s="25" t="n">
        <f aca="false">BB561/AB561</f>
        <v>21659.191280456</v>
      </c>
      <c r="BH561" s="25" t="n">
        <f aca="false">BC561/AC561</f>
        <v>19501.9997557755</v>
      </c>
      <c r="BI561" s="25" t="n">
        <f aca="false">BD561/AD561</f>
        <v>17956.5203753783</v>
      </c>
      <c r="BJ561" s="25" t="n">
        <f aca="false">E561*AD561</f>
        <v>87239.2695135157</v>
      </c>
      <c r="BK561" s="25" t="n">
        <f aca="false">0.2*C561*AD561</f>
        <v>38848.9140652373</v>
      </c>
      <c r="BL561" s="25" t="n">
        <f aca="false">BJ561+BK561</f>
        <v>126088.183578753</v>
      </c>
      <c r="BM561" s="25" t="n">
        <f aca="false">BK561*Datos!$D$6</f>
        <v>19424.4570326186</v>
      </c>
      <c r="BN561" s="25" t="n">
        <f aca="false">BL561-BM561</f>
        <v>106663.726546134</v>
      </c>
      <c r="BO561" s="25" t="n">
        <f aca="false">BN561/AD561</f>
        <v>44727.4340979932</v>
      </c>
      <c r="BP561" s="25" t="n">
        <f aca="false">-(C561+E561)</f>
        <v>-118034.971248027</v>
      </c>
      <c r="BQ561" s="25" t="n">
        <f aca="false">BE561</f>
        <v>23540.1559622066</v>
      </c>
      <c r="BR561" s="25" t="n">
        <f aca="false">BF561</f>
        <v>20477.9773591465</v>
      </c>
      <c r="BS561" s="25" t="n">
        <f aca="false">BG561</f>
        <v>21659.191280456</v>
      </c>
      <c r="BT561" s="25" t="n">
        <f aca="false">BH561</f>
        <v>19501.9997557755</v>
      </c>
      <c r="BU561" s="25" t="n">
        <f aca="false">BI561+BO561</f>
        <v>62683.9544733716</v>
      </c>
      <c r="BV561" s="27" t="n">
        <f aca="false">IFERROR(IRR(BP561:BU561,0.1),NA())*100</f>
        <v>6.75755195285617</v>
      </c>
    </row>
    <row r="562" customFormat="false" ht="15" hidden="false" customHeight="true" outlineLevel="0" collapsed="false">
      <c r="A562" s="23" t="n">
        <v>561</v>
      </c>
      <c r="B562" s="24" t="n">
        <f aca="true">RAND()</f>
        <v>0.863998733400153</v>
      </c>
      <c r="C562" s="25" t="n">
        <f aca="false">IF(B562&lt;=(Datos!$D$14-Datos!$C$14)/(Datos!$E$14-Datos!$C$14),Datos!$C$14+SQRT((Datos!$E$14-Datos!$C$14)*(Datos!$D$14-Datos!$C$14)*B562),Datos!$E$14-SQRT((Datos!$E$14-Datos!$C$14)*(Datos!$E$14-Datos!$D$14)*(1-B562)))</f>
        <v>87224.9649738321</v>
      </c>
      <c r="D562" s="24" t="n">
        <f aca="true">RAND()</f>
        <v>0.406623708169586</v>
      </c>
      <c r="E562" s="25" t="n">
        <f aca="false">IF(D562&lt;=(Datos!$D$15-Datos!$C$15)/(Datos!$E$15-Datos!$C$15),Datos!$C$15+SQRT((Datos!$E$15-Datos!$C$15)*(Datos!$D$15-Datos!$C$15)*D562),Datos!$E$15-SQRT((Datos!$E$15-Datos!$C$15)*(Datos!$E$15-Datos!$D$15)*(1-D562)))</f>
        <v>30565.6773547561</v>
      </c>
      <c r="F562" s="24" t="n">
        <f aca="true">RAND()</f>
        <v>0.637401941008916</v>
      </c>
      <c r="G562" s="25" t="n">
        <f aca="false">IF(F562&lt;=(Datos!$D$19-Datos!$C$19)/(Datos!$E$19-Datos!$C$19),Datos!$C$19+SQRT((Datos!$E$19-Datos!$C$19)*(Datos!$D$19-Datos!$C$19)*F562),Datos!$E$19-SQRT((Datos!$E$19-Datos!$C$19)*(Datos!$E$19-Datos!$D$19)*(1-F562)))</f>
        <v>39778.0515007509</v>
      </c>
      <c r="H562" s="24" t="n">
        <f aca="true">RAND()</f>
        <v>0.309105369262269</v>
      </c>
      <c r="I562" s="25" t="n">
        <f aca="false">IF(H562&lt;=(Datos!$D$19-Datos!$C$19)/(Datos!$E$19-Datos!$C$19),Datos!$C$19+SQRT((Datos!$E$19-Datos!$C$19)*(Datos!$D$19-Datos!$C$19)*H562),Datos!$E$19-SQRT((Datos!$E$19-Datos!$C$19)*(Datos!$E$19-Datos!$D$19)*(1-H562)))</f>
        <v>36809.2441129203</v>
      </c>
      <c r="J562" s="24" t="n">
        <f aca="true">RAND()</f>
        <v>0.778166490171742</v>
      </c>
      <c r="K562" s="25" t="n">
        <f aca="false">IF(J562&lt;=(Datos!$D$19-Datos!$C$19)/(Datos!$E$19-Datos!$C$19),Datos!$C$19+SQRT((Datos!$E$19-Datos!$C$19)*(Datos!$D$19-Datos!$C$19)*J562),Datos!$E$19-SQRT((Datos!$E$19-Datos!$C$19)*(Datos!$E$19-Datos!$D$19)*(1-J562)))</f>
        <v>40921.0892094679</v>
      </c>
      <c r="L562" s="24" t="n">
        <f aca="true">RAND()</f>
        <v>0.452455138402672</v>
      </c>
      <c r="M562" s="25" t="n">
        <f aca="false">IF(L562&lt;=(Datos!$D$19-Datos!$C$19)/(Datos!$E$19-Datos!$C$19),Datos!$C$19+SQRT((Datos!$E$19-Datos!$C$19)*(Datos!$D$19-Datos!$C$19)*L562),Datos!$E$19-SQRT((Datos!$E$19-Datos!$C$19)*(Datos!$E$19-Datos!$D$19)*(1-L562)))</f>
        <v>38238.2201209</v>
      </c>
      <c r="N562" s="24" t="n">
        <f aca="true">RAND()</f>
        <v>0.631178478515703</v>
      </c>
      <c r="O562" s="25" t="n">
        <f aca="false">IF(N562&lt;=(Datos!$D$19-Datos!$C$19)/(Datos!$E$19-Datos!$C$19),Datos!$C$19+SQRT((Datos!$E$19-Datos!$C$19)*(Datos!$D$19-Datos!$C$19)*N562),Datos!$E$19-SQRT((Datos!$E$19-Datos!$C$19)*(Datos!$E$19-Datos!$D$19)*(1-N562)))</f>
        <v>39730.1989587755</v>
      </c>
      <c r="P562" s="24" t="n">
        <f aca="true">RAND()</f>
        <v>0.161217659755871</v>
      </c>
      <c r="Q562" s="26" t="n">
        <f aca="false">IF(P562&lt;=(Datos!$D$23-Datos!$C$23)/(Datos!$E$23-Datos!$C$23),Datos!$C$23+SQRT((Datos!$E$23-Datos!$C$23)*(Datos!$D$23-Datos!$C$23)*P562),Datos!$E$23-SQRT((Datos!$E$23-Datos!$C$23)*(Datos!$E$23-Datos!$D$23)*(1-P562)))</f>
        <v>0.137035016511896</v>
      </c>
      <c r="R562" s="24" t="n">
        <f aca="true">RAND()</f>
        <v>0.127758429110236</v>
      </c>
      <c r="S562" s="26" t="n">
        <f aca="false">IF(R562&lt;=(Datos!$D$24-Datos!$C$24)/(Datos!$E$24-Datos!$C$24),Datos!$C$24+SQRT((Datos!$E$24-Datos!$C$24)*(Datos!$D$24-Datos!$C$24)*R562),Datos!$E$24-SQRT((Datos!$E$24-Datos!$C$24)*(Datos!$E$24-Datos!$D$24)*(1-R562)))</f>
        <v>0.135164602612612</v>
      </c>
      <c r="T562" s="24" t="n">
        <f aca="true">RAND()</f>
        <v>0.310844870864559</v>
      </c>
      <c r="U562" s="26" t="n">
        <f aca="false">IF(T562&lt;=(Datos!$D$25-Datos!$C$25)/(Datos!$E$25-Datos!$C$25),Datos!$C$25+SQRT((Datos!$E$25-Datos!$C$25)*(Datos!$D$25-Datos!$C$25)*T562),Datos!$E$25-SQRT((Datos!$E$25-Datos!$C$25)*(Datos!$E$25-Datos!$D$25)*(1-T562)))</f>
        <v>0.175549446741868</v>
      </c>
      <c r="V562" s="24" t="n">
        <f aca="true">RAND()</f>
        <v>0.261565280190695</v>
      </c>
      <c r="W562" s="26" t="n">
        <f aca="false">IF(V562&lt;=(Datos!$D$26-Datos!$C$26)/(Datos!$E$26-Datos!$C$26),Datos!$C$26+SQRT((Datos!$E$26-Datos!$C$26)*(Datos!$D$26-Datos!$C$26)*V562),Datos!$E$26-SQRT((Datos!$E$26-Datos!$C$26)*(Datos!$E$26-Datos!$D$26)*(1-V562)))</f>
        <v>0.199136127932969</v>
      </c>
      <c r="X562" s="24" t="n">
        <f aca="true">RAND()</f>
        <v>0.506264545821788</v>
      </c>
      <c r="Y562" s="26" t="n">
        <f aca="false">IF(X562&lt;=(Datos!$D$27-Datos!$C$27)/(Datos!$E$27-Datos!$C$27),Datos!$C$27+SQRT((Datos!$E$27-Datos!$C$27)*(Datos!$D$27-Datos!$C$27)*X562),Datos!$E$27-SQRT((Datos!$E$27-Datos!$C$27)*(Datos!$E$27-Datos!$D$27)*(1-X562)))</f>
        <v>0.228365017163145</v>
      </c>
      <c r="Z562" s="24" t="n">
        <f aca="false">(1+Q562)</f>
        <v>1.1370350165119</v>
      </c>
      <c r="AA562" s="24" t="n">
        <f aca="false">Z562*(1+S562)</f>
        <v>1.29072190267535</v>
      </c>
      <c r="AB562" s="24" t="n">
        <f aca="false">AA562*(1+U562)</f>
        <v>1.51730741858762</v>
      </c>
      <c r="AC562" s="24" t="n">
        <f aca="false">AB562*(1+W562)</f>
        <v>1.81945814280913</v>
      </c>
      <c r="AD562" s="24" t="n">
        <f aca="false">AC562*(1+Y562)</f>
        <v>2.23495873281936</v>
      </c>
      <c r="AE562" s="23" t="n">
        <f aca="false">E562*Q562</f>
        <v>4188.56810100628</v>
      </c>
      <c r="AF562" s="23" t="n">
        <f aca="false">AE562*(1+S562)</f>
        <v>4754.71424389466</v>
      </c>
      <c r="AG562" s="23" t="n">
        <f aca="false">AF562*(1+U562)</f>
        <v>5589.40169882605</v>
      </c>
      <c r="AH562" s="23" t="n">
        <f aca="false">AG562*(1+W562)</f>
        <v>6702.45351059223</v>
      </c>
      <c r="AI562" s="23" t="n">
        <f aca="false">AH562*(1+Y562)</f>
        <v>8233.0594215738</v>
      </c>
      <c r="AJ562" s="25" t="n">
        <f aca="false">G562*Z562</f>
        <v>45229.0374449674</v>
      </c>
      <c r="AK562" s="25" t="n">
        <f aca="false">I562*AA562</f>
        <v>47510.49759747</v>
      </c>
      <c r="AL562" s="25" t="n">
        <f aca="false">K562*AB562</f>
        <v>62089.8722342114</v>
      </c>
      <c r="AM562" s="25" t="n">
        <f aca="false">M562*AC562</f>
        <v>69572.8409654993</v>
      </c>
      <c r="AN562" s="25" t="n">
        <f aca="false">O562*AD562</f>
        <v>88795.3551195658</v>
      </c>
      <c r="AO562" s="25" t="n">
        <f aca="false">C562/Datos!$D$8</f>
        <v>17444.9929947664</v>
      </c>
      <c r="AP562" s="25" t="n">
        <f aca="false">AJ562-AO562</f>
        <v>27784.044450201</v>
      </c>
      <c r="AQ562" s="25" t="n">
        <f aca="false">AK562-AO562</f>
        <v>30065.5046027036</v>
      </c>
      <c r="AR562" s="25" t="n">
        <f aca="false">AL562-AO562</f>
        <v>44644.879239445</v>
      </c>
      <c r="AS562" s="25" t="n">
        <f aca="false">AM562-AO562</f>
        <v>52127.8479707328</v>
      </c>
      <c r="AT562" s="25" t="n">
        <f aca="false">AN562-AO562</f>
        <v>71350.3621247994</v>
      </c>
      <c r="AU562" s="25" t="n">
        <f aca="false">AP562*Datos!$D$6</f>
        <v>13892.0222251005</v>
      </c>
      <c r="AV562" s="25" t="n">
        <f aca="false">AQ562*Datos!$D$6</f>
        <v>15032.7523013518</v>
      </c>
      <c r="AW562" s="25" t="n">
        <f aca="false">AR562*Datos!$D$6</f>
        <v>22322.4396197225</v>
      </c>
      <c r="AX562" s="25" t="n">
        <f aca="false">AS562*Datos!$D$6</f>
        <v>26063.9239853664</v>
      </c>
      <c r="AY562" s="25" t="n">
        <f aca="false">AT562*Datos!$D$6</f>
        <v>35675.1810623997</v>
      </c>
      <c r="AZ562" s="25" t="n">
        <f aca="false">AJ562-AU562-AE562</f>
        <v>27148.4471188606</v>
      </c>
      <c r="BA562" s="25" t="n">
        <f aca="false">AK562-AV562-AF562</f>
        <v>27723.0310522235</v>
      </c>
      <c r="BB562" s="25" t="n">
        <f aca="false">AL562-AW562-AG562</f>
        <v>34178.0309156629</v>
      </c>
      <c r="BC562" s="25" t="n">
        <f aca="false">AM562-AX562-AH562</f>
        <v>36806.4634695406</v>
      </c>
      <c r="BD562" s="25" t="n">
        <f aca="false">AN562-AY562-AI562</f>
        <v>44887.1146355923</v>
      </c>
      <c r="BE562" s="25" t="n">
        <f aca="false">AZ562/Z562</f>
        <v>23876.526865588</v>
      </c>
      <c r="BF562" s="25" t="n">
        <f aca="false">BA562/AA562</f>
        <v>21478.7019533491</v>
      </c>
      <c r="BG562" s="25" t="n">
        <f aca="false">BB562/AB562</f>
        <v>22525.4490269858</v>
      </c>
      <c r="BH562" s="25" t="n">
        <f aca="false">BC562/AC562</f>
        <v>20229.3543355242</v>
      </c>
      <c r="BI562" s="25" t="n">
        <f aca="false">BD562/AD562</f>
        <v>20084.0910288165</v>
      </c>
      <c r="BJ562" s="25" t="n">
        <f aca="false">E562*AD562</f>
        <v>68313.027528551</v>
      </c>
      <c r="BK562" s="25" t="n">
        <f aca="false">0.2*C562*AD562</f>
        <v>38988.8394376257</v>
      </c>
      <c r="BL562" s="25" t="n">
        <f aca="false">BJ562+BK562</f>
        <v>107301.866966177</v>
      </c>
      <c r="BM562" s="25" t="n">
        <f aca="false">BK562*Datos!$D$6</f>
        <v>19494.4197188129</v>
      </c>
      <c r="BN562" s="25" t="n">
        <f aca="false">BL562-BM562</f>
        <v>87807.4472473639</v>
      </c>
      <c r="BO562" s="25" t="n">
        <f aca="false">BN562/AD562</f>
        <v>39288.1738521393</v>
      </c>
      <c r="BP562" s="25" t="n">
        <f aca="false">-(C562+E562)</f>
        <v>-117790.642328588</v>
      </c>
      <c r="BQ562" s="25" t="n">
        <f aca="false">BE562</f>
        <v>23876.526865588</v>
      </c>
      <c r="BR562" s="25" t="n">
        <f aca="false">BF562</f>
        <v>21478.7019533491</v>
      </c>
      <c r="BS562" s="25" t="n">
        <f aca="false">BG562</f>
        <v>22525.4490269858</v>
      </c>
      <c r="BT562" s="25" t="n">
        <f aca="false">BH562</f>
        <v>20229.3543355242</v>
      </c>
      <c r="BU562" s="25" t="n">
        <f aca="false">BI562+BO562</f>
        <v>59372.2648809558</v>
      </c>
      <c r="BV562" s="27" t="n">
        <f aca="false">IFERROR(IRR(BP562:BU562,0.1),NA())*100</f>
        <v>6.84522779202135</v>
      </c>
    </row>
    <row r="563" customFormat="false" ht="15" hidden="false" customHeight="true" outlineLevel="0" collapsed="false">
      <c r="A563" s="23" t="n">
        <v>562</v>
      </c>
      <c r="B563" s="24" t="n">
        <f aca="true">RAND()</f>
        <v>0.00669828036342369</v>
      </c>
      <c r="C563" s="25" t="n">
        <f aca="false">IF(B563&lt;=(Datos!$D$14-Datos!$C$14)/(Datos!$E$14-Datos!$C$14),Datos!$C$14+SQRT((Datos!$E$14-Datos!$C$14)*(Datos!$D$14-Datos!$C$14)*B563),Datos!$E$14-SQRT((Datos!$E$14-Datos!$C$14)*(Datos!$E$14-Datos!$D$14)*(1-B563)))</f>
        <v>61636.8604538474</v>
      </c>
      <c r="D563" s="24" t="n">
        <f aca="true">RAND()</f>
        <v>0.381057361582866</v>
      </c>
      <c r="E563" s="25" t="n">
        <f aca="false">IF(D563&lt;=(Datos!$D$15-Datos!$C$15)/(Datos!$E$15-Datos!$C$15),Datos!$C$15+SQRT((Datos!$E$15-Datos!$C$15)*(Datos!$D$15-Datos!$C$15)*D563),Datos!$E$15-SQRT((Datos!$E$15-Datos!$C$15)*(Datos!$E$15-Datos!$D$15)*(1-D563)))</f>
        <v>30364.5759946658</v>
      </c>
      <c r="F563" s="24" t="n">
        <f aca="true">RAND()</f>
        <v>0.961144908896677</v>
      </c>
      <c r="G563" s="25" t="n">
        <f aca="false">IF(F563&lt;=(Datos!$D$19-Datos!$C$19)/(Datos!$E$19-Datos!$C$19),Datos!$C$19+SQRT((Datos!$E$19-Datos!$C$19)*(Datos!$D$19-Datos!$C$19)*F563),Datos!$E$19-SQRT((Datos!$E$19-Datos!$C$19)*(Datos!$E$19-Datos!$D$19)*(1-F563)))</f>
        <v>43292.9171570339</v>
      </c>
      <c r="H563" s="24" t="n">
        <f aca="true">RAND()</f>
        <v>0.974428041928095</v>
      </c>
      <c r="I563" s="25" t="n">
        <f aca="false">IF(H563&lt;=(Datos!$D$19-Datos!$C$19)/(Datos!$E$19-Datos!$C$19),Datos!$C$19+SQRT((Datos!$E$19-Datos!$C$19)*(Datos!$D$19-Datos!$C$19)*H563),Datos!$E$19-SQRT((Datos!$E$19-Datos!$C$19)*(Datos!$E$19-Datos!$D$19)*(1-H563)))</f>
        <v>43615.1184688238</v>
      </c>
      <c r="J563" s="24" t="n">
        <f aca="true">RAND()</f>
        <v>0.22107810062922</v>
      </c>
      <c r="K563" s="25" t="n">
        <f aca="false">IF(J563&lt;=(Datos!$D$19-Datos!$C$19)/(Datos!$E$19-Datos!$C$19),Datos!$C$19+SQRT((Datos!$E$19-Datos!$C$19)*(Datos!$D$19-Datos!$C$19)*J563),Datos!$E$19-SQRT((Datos!$E$19-Datos!$C$19)*(Datos!$E$19-Datos!$D$19)*(1-J563)))</f>
        <v>35758.6209368549</v>
      </c>
      <c r="L563" s="24" t="n">
        <f aca="true">RAND()</f>
        <v>0.111175700486456</v>
      </c>
      <c r="M563" s="25" t="n">
        <f aca="false">IF(L563&lt;=(Datos!$D$19-Datos!$C$19)/(Datos!$E$19-Datos!$C$19),Datos!$C$19+SQRT((Datos!$E$19-Datos!$C$19)*(Datos!$D$19-Datos!$C$19)*L563),Datos!$E$19-SQRT((Datos!$E$19-Datos!$C$19)*(Datos!$E$19-Datos!$D$19)*(1-L563)))</f>
        <v>34083.6693148403</v>
      </c>
      <c r="N563" s="24" t="n">
        <f aca="true">RAND()</f>
        <v>0.39388553643688</v>
      </c>
      <c r="O563" s="25" t="n">
        <f aca="false">IF(N563&lt;=(Datos!$D$19-Datos!$C$19)/(Datos!$E$19-Datos!$C$19),Datos!$C$19+SQRT((Datos!$E$19-Datos!$C$19)*(Datos!$D$19-Datos!$C$19)*N563),Datos!$E$19-SQRT((Datos!$E$19-Datos!$C$19)*(Datos!$E$19-Datos!$D$19)*(1-N563)))</f>
        <v>37686.5356608509</v>
      </c>
      <c r="P563" s="24" t="n">
        <f aca="true">RAND()</f>
        <v>0.743963214138414</v>
      </c>
      <c r="Q563" s="26" t="n">
        <f aca="false">IF(P563&lt;=(Datos!$D$23-Datos!$C$23)/(Datos!$E$23-Datos!$C$23),Datos!$C$23+SQRT((Datos!$E$23-Datos!$C$23)*(Datos!$D$23-Datos!$C$23)*P563),Datos!$E$23-SQRT((Datos!$E$23-Datos!$C$23)*(Datos!$E$23-Datos!$D$23)*(1-P563)))</f>
        <v>0.158532205177269</v>
      </c>
      <c r="R563" s="24" t="n">
        <f aca="true">RAND()</f>
        <v>0.83220297406615</v>
      </c>
      <c r="S563" s="26" t="n">
        <f aca="false">IF(R563&lt;=(Datos!$D$24-Datos!$C$24)/(Datos!$E$24-Datos!$C$24),Datos!$C$24+SQRT((Datos!$E$24-Datos!$C$24)*(Datos!$D$24-Datos!$C$24)*R563),Datos!$E$24-SQRT((Datos!$E$24-Datos!$C$24)*(Datos!$E$24-Datos!$D$24)*(1-R563)))</f>
        <v>0.162620855985379</v>
      </c>
      <c r="T563" s="24" t="n">
        <f aca="true">RAND()</f>
        <v>0.343967829638344</v>
      </c>
      <c r="U563" s="26" t="n">
        <f aca="false">IF(T563&lt;=(Datos!$D$25-Datos!$C$25)/(Datos!$E$25-Datos!$C$25),Datos!$C$25+SQRT((Datos!$E$25-Datos!$C$25)*(Datos!$D$25-Datos!$C$25)*T563),Datos!$E$25-SQRT((Datos!$E$25-Datos!$C$25)*(Datos!$E$25-Datos!$D$25)*(1-T563)))</f>
        <v>0.176876243082703</v>
      </c>
      <c r="V563" s="24" t="n">
        <f aca="true">RAND()</f>
        <v>0.754335161145397</v>
      </c>
      <c r="W563" s="26" t="n">
        <f aca="false">IF(V563&lt;=(Datos!$D$26-Datos!$C$26)/(Datos!$E$26-Datos!$C$26),Datos!$C$26+SQRT((Datos!$E$26-Datos!$C$26)*(Datos!$D$26-Datos!$C$26)*V563),Datos!$E$26-SQRT((Datos!$E$26-Datos!$C$26)*(Datos!$E$26-Datos!$D$26)*(1-V563)))</f>
        <v>0.220677194268094</v>
      </c>
      <c r="X563" s="24" t="n">
        <f aca="true">RAND()</f>
        <v>0.187301847765312</v>
      </c>
      <c r="Y563" s="26" t="n">
        <f aca="false">IF(X563&lt;=(Datos!$D$27-Datos!$C$27)/(Datos!$E$27-Datos!$C$27),Datos!$C$27+SQRT((Datos!$E$27-Datos!$C$27)*(Datos!$D$27-Datos!$C$27)*X563),Datos!$E$27-SQRT((Datos!$E$27-Datos!$C$27)*(Datos!$E$27-Datos!$D$27)*(1-X563)))</f>
        <v>0.212488107723113</v>
      </c>
      <c r="Z563" s="24" t="n">
        <f aca="false">(1+Q563)</f>
        <v>1.15853220517727</v>
      </c>
      <c r="AA563" s="24" t="n">
        <f aca="false">Z563*(1+S563)</f>
        <v>1.34693370406983</v>
      </c>
      <c r="AB563" s="24" t="n">
        <f aca="false">AA563*(1+U563)</f>
        <v>1.58517427732717</v>
      </c>
      <c r="AC563" s="24" t="n">
        <f aca="false">AB563*(1+W563)</f>
        <v>1.93498608927368</v>
      </c>
      <c r="AD563" s="24" t="n">
        <f aca="false">AC563*(1+Y563)</f>
        <v>2.34614762185399</v>
      </c>
      <c r="AE563" s="23" t="n">
        <f aca="false">E563*Q563</f>
        <v>4813.76319170715</v>
      </c>
      <c r="AF563" s="23" t="n">
        <f aca="false">AE563*(1+S563)</f>
        <v>5596.58148245348</v>
      </c>
      <c r="AG563" s="23" t="n">
        <f aca="false">AF563*(1+U563)</f>
        <v>6586.48378917608</v>
      </c>
      <c r="AH563" s="23" t="n">
        <f aca="false">AG563*(1+W563)</f>
        <v>8039.97055186374</v>
      </c>
      <c r="AI563" s="23" t="n">
        <f aca="false">AH563*(1+Y563)</f>
        <v>9748.36868057882</v>
      </c>
      <c r="AJ563" s="25" t="n">
        <f aca="false">G563*Z563</f>
        <v>50156.2387824953</v>
      </c>
      <c r="AK563" s="25" t="n">
        <f aca="false">I563*AA563</f>
        <v>58746.6730726571</v>
      </c>
      <c r="AL563" s="25" t="n">
        <f aca="false">K563*AB563</f>
        <v>56683.646101795</v>
      </c>
      <c r="AM563" s="25" t="n">
        <f aca="false">M563*AC563</f>
        <v>65951.4259956201</v>
      </c>
      <c r="AN563" s="25" t="n">
        <f aca="false">O563*AD563</f>
        <v>88418.1760166208</v>
      </c>
      <c r="AO563" s="25" t="n">
        <f aca="false">C563/Datos!$D$8</f>
        <v>12327.3720907695</v>
      </c>
      <c r="AP563" s="25" t="n">
        <f aca="false">AJ563-AO563</f>
        <v>37828.8666917259</v>
      </c>
      <c r="AQ563" s="25" t="n">
        <f aca="false">AK563-AO563</f>
        <v>46419.3009818877</v>
      </c>
      <c r="AR563" s="25" t="n">
        <f aca="false">AL563-AO563</f>
        <v>44356.2740110255</v>
      </c>
      <c r="AS563" s="25" t="n">
        <f aca="false">AM563-AO563</f>
        <v>53624.0539048507</v>
      </c>
      <c r="AT563" s="25" t="n">
        <f aca="false">AN563-AO563</f>
        <v>76090.8039258513</v>
      </c>
      <c r="AU563" s="25" t="n">
        <f aca="false">AP563*Datos!$D$6</f>
        <v>18914.4333458629</v>
      </c>
      <c r="AV563" s="25" t="n">
        <f aca="false">AQ563*Datos!$D$6</f>
        <v>23209.6504909438</v>
      </c>
      <c r="AW563" s="25" t="n">
        <f aca="false">AR563*Datos!$D$6</f>
        <v>22178.1370055127</v>
      </c>
      <c r="AX563" s="25" t="n">
        <f aca="false">AS563*Datos!$D$6</f>
        <v>26812.0269524253</v>
      </c>
      <c r="AY563" s="25" t="n">
        <f aca="false">AT563*Datos!$D$6</f>
        <v>38045.4019629256</v>
      </c>
      <c r="AZ563" s="25" t="n">
        <f aca="false">AJ563-AU563-AE563</f>
        <v>26428.0422449252</v>
      </c>
      <c r="BA563" s="25" t="n">
        <f aca="false">AK563-AV563-AF563</f>
        <v>29940.4410992598</v>
      </c>
      <c r="BB563" s="25" t="n">
        <f aca="false">AL563-AW563-AG563</f>
        <v>27919.0253071061</v>
      </c>
      <c r="BC563" s="25" t="n">
        <f aca="false">AM563-AX563-AH563</f>
        <v>31099.4284913311</v>
      </c>
      <c r="BD563" s="25" t="n">
        <f aca="false">AN563-AY563-AI563</f>
        <v>40624.4053731163</v>
      </c>
      <c r="BE563" s="25" t="n">
        <f aca="false">AZ563/Z563</f>
        <v>22811.6595523397</v>
      </c>
      <c r="BF563" s="25" t="n">
        <f aca="false">BA563/AA563</f>
        <v>22228.5929951811</v>
      </c>
      <c r="BG563" s="25" t="n">
        <f aca="false">BB563/AB563</f>
        <v>17612.5904302344</v>
      </c>
      <c r="BH563" s="25" t="n">
        <f aca="false">BC563/AC563</f>
        <v>16072.1716108071</v>
      </c>
      <c r="BI563" s="25" t="n">
        <f aca="false">BD563/AD563</f>
        <v>17315.3662602926</v>
      </c>
      <c r="BJ563" s="25" t="n">
        <f aca="false">E563*AD563</f>
        <v>71239.7777584899</v>
      </c>
      <c r="BK563" s="25" t="n">
        <f aca="false">0.2*C563*AD563</f>
        <v>28921.834714468</v>
      </c>
      <c r="BL563" s="25" t="n">
        <f aca="false">BJ563+BK563</f>
        <v>100161.612472958</v>
      </c>
      <c r="BM563" s="25" t="n">
        <f aca="false">BK563*Datos!$D$6</f>
        <v>14460.917357234</v>
      </c>
      <c r="BN563" s="25" t="n">
        <f aca="false">BL563-BM563</f>
        <v>85700.695115724</v>
      </c>
      <c r="BO563" s="25" t="n">
        <f aca="false">BN563/AD563</f>
        <v>36528.2620400506</v>
      </c>
      <c r="BP563" s="25" t="n">
        <f aca="false">-(C563+E563)</f>
        <v>-92001.4364485132</v>
      </c>
      <c r="BQ563" s="25" t="n">
        <f aca="false">BE563</f>
        <v>22811.6595523397</v>
      </c>
      <c r="BR563" s="25" t="n">
        <f aca="false">BF563</f>
        <v>22228.5929951811</v>
      </c>
      <c r="BS563" s="25" t="n">
        <f aca="false">BG563</f>
        <v>17612.5904302344</v>
      </c>
      <c r="BT563" s="25" t="n">
        <f aca="false">BH563</f>
        <v>16072.1716108071</v>
      </c>
      <c r="BU563" s="25" t="n">
        <f aca="false">BI563+BO563</f>
        <v>53843.6283003432</v>
      </c>
      <c r="BV563" s="27" t="n">
        <f aca="false">IFERROR(IRR(BP563:BU563,0.1),NA())*100</f>
        <v>11.7629856776646</v>
      </c>
    </row>
    <row r="564" customFormat="false" ht="15" hidden="false" customHeight="true" outlineLevel="0" collapsed="false">
      <c r="A564" s="23" t="n">
        <v>563</v>
      </c>
      <c r="B564" s="24" t="n">
        <f aca="true">RAND()</f>
        <v>0.959236565487151</v>
      </c>
      <c r="C564" s="25" t="n">
        <f aca="false">IF(B564&lt;=(Datos!$D$14-Datos!$C$14)/(Datos!$E$14-Datos!$C$14),Datos!$C$14+SQRT((Datos!$E$14-Datos!$C$14)*(Datos!$D$14-Datos!$C$14)*B564),Datos!$E$14-SQRT((Datos!$E$14-Datos!$C$14)*(Datos!$E$14-Datos!$D$14)*(1-B564)))</f>
        <v>93005.9938936673</v>
      </c>
      <c r="D564" s="24" t="n">
        <f aca="true">RAND()</f>
        <v>0.606680048896857</v>
      </c>
      <c r="E564" s="25" t="n">
        <f aca="false">IF(D564&lt;=(Datos!$D$15-Datos!$C$15)/(Datos!$E$15-Datos!$C$15),Datos!$C$15+SQRT((Datos!$E$15-Datos!$C$15)*(Datos!$D$15-Datos!$C$15)*D564),Datos!$E$15-SQRT((Datos!$E$15-Datos!$C$15)*(Datos!$E$15-Datos!$D$15)*(1-D564)))</f>
        <v>32318.9849195909</v>
      </c>
      <c r="F564" s="24" t="n">
        <f aca="true">RAND()</f>
        <v>0.797039571441082</v>
      </c>
      <c r="G564" s="25" t="n">
        <f aca="false">IF(F564&lt;=(Datos!$D$19-Datos!$C$19)/(Datos!$E$19-Datos!$C$19),Datos!$C$19+SQRT((Datos!$E$19-Datos!$C$19)*(Datos!$D$19-Datos!$C$19)*F564),Datos!$E$19-SQRT((Datos!$E$19-Datos!$C$19)*(Datos!$E$19-Datos!$D$19)*(1-F564)))</f>
        <v>41098.4577226539</v>
      </c>
      <c r="H564" s="24" t="n">
        <f aca="true">RAND()</f>
        <v>0.537703351006453</v>
      </c>
      <c r="I564" s="25" t="n">
        <f aca="false">IF(H564&lt;=(Datos!$D$19-Datos!$C$19)/(Datos!$E$19-Datos!$C$19),Datos!$C$19+SQRT((Datos!$E$19-Datos!$C$19)*(Datos!$D$19-Datos!$C$19)*H564),Datos!$E$19-SQRT((Datos!$E$19-Datos!$C$19)*(Datos!$E$19-Datos!$D$19)*(1-H564)))</f>
        <v>38980.840865474</v>
      </c>
      <c r="J564" s="24" t="n">
        <f aca="true">RAND()</f>
        <v>0.588440432796305</v>
      </c>
      <c r="K564" s="25" t="n">
        <f aca="false">IF(J564&lt;=(Datos!$D$19-Datos!$C$19)/(Datos!$E$19-Datos!$C$19),Datos!$C$19+SQRT((Datos!$E$19-Datos!$C$19)*(Datos!$D$19-Datos!$C$19)*J564),Datos!$E$19-SQRT((Datos!$E$19-Datos!$C$19)*(Datos!$E$19-Datos!$D$19)*(1-J564)))</f>
        <v>39395.0021245046</v>
      </c>
      <c r="L564" s="24" t="n">
        <f aca="true">RAND()</f>
        <v>0.71264536941902</v>
      </c>
      <c r="M564" s="25" t="n">
        <f aca="false">IF(L564&lt;=(Datos!$D$19-Datos!$C$19)/(Datos!$E$19-Datos!$C$19),Datos!$C$19+SQRT((Datos!$E$19-Datos!$C$19)*(Datos!$D$19-Datos!$C$19)*L564),Datos!$E$19-SQRT((Datos!$E$19-Datos!$C$19)*(Datos!$E$19-Datos!$D$19)*(1-L564)))</f>
        <v>40357.6302071492</v>
      </c>
      <c r="N564" s="24" t="n">
        <f aca="true">RAND()</f>
        <v>0.989424599809274</v>
      </c>
      <c r="O564" s="25" t="n">
        <f aca="false">IF(N564&lt;=(Datos!$D$19-Datos!$C$19)/(Datos!$E$19-Datos!$C$19),Datos!$C$19+SQRT((Datos!$E$19-Datos!$C$19)*(Datos!$D$19-Datos!$C$19)*N564),Datos!$E$19-SQRT((Datos!$E$19-Datos!$C$19)*(Datos!$E$19-Datos!$D$19)*(1-N564)))</f>
        <v>44109.4074925621</v>
      </c>
      <c r="P564" s="24" t="n">
        <f aca="true">RAND()</f>
        <v>0.288653607566439</v>
      </c>
      <c r="Q564" s="26" t="n">
        <f aca="false">IF(P564&lt;=(Datos!$D$23-Datos!$C$23)/(Datos!$E$23-Datos!$C$23),Datos!$C$23+SQRT((Datos!$E$23-Datos!$C$23)*(Datos!$D$23-Datos!$C$23)*P564),Datos!$E$23-SQRT((Datos!$E$23-Datos!$C$23)*(Datos!$E$23-Datos!$D$23)*(1-P564)))</f>
        <v>0.142794220618823</v>
      </c>
      <c r="R564" s="24" t="n">
        <f aca="true">RAND()</f>
        <v>0.659054676821756</v>
      </c>
      <c r="S564" s="26" t="n">
        <f aca="false">IF(R564&lt;=(Datos!$D$24-Datos!$C$24)/(Datos!$E$24-Datos!$C$24),Datos!$C$24+SQRT((Datos!$E$24-Datos!$C$24)*(Datos!$D$24-Datos!$C$24)*R564),Datos!$E$24-SQRT((Datos!$E$24-Datos!$C$24)*(Datos!$E$24-Datos!$D$24)*(1-R564)))</f>
        <v>0.155226998935921</v>
      </c>
      <c r="T564" s="24" t="n">
        <f aca="true">RAND()</f>
        <v>0.0813285585351641</v>
      </c>
      <c r="U564" s="26" t="n">
        <f aca="false">IF(T564&lt;=(Datos!$D$25-Datos!$C$25)/(Datos!$E$25-Datos!$C$25),Datos!$C$25+SQRT((Datos!$E$25-Datos!$C$25)*(Datos!$D$25-Datos!$C$25)*T564),Datos!$E$25-SQRT((Datos!$E$25-Datos!$C$25)*(Datos!$E$25-Datos!$D$25)*(1-T564)))</f>
        <v>0.16306866377729</v>
      </c>
      <c r="V564" s="24" t="n">
        <f aca="true">RAND()</f>
        <v>0.596934816263275</v>
      </c>
      <c r="W564" s="26" t="n">
        <f aca="false">IF(V564&lt;=(Datos!$D$26-Datos!$C$26)/(Datos!$E$26-Datos!$C$26),Datos!$C$26+SQRT((Datos!$E$26-Datos!$C$26)*(Datos!$D$26-Datos!$C$26)*V564),Datos!$E$26-SQRT((Datos!$E$26-Datos!$C$26)*(Datos!$E$26-Datos!$D$26)*(1-V564)))</f>
        <v>0.212440338884935</v>
      </c>
      <c r="X564" s="24" t="n">
        <f aca="true">RAND()</f>
        <v>0.415736072478227</v>
      </c>
      <c r="Y564" s="26" t="n">
        <f aca="false">IF(X564&lt;=(Datos!$D$27-Datos!$C$27)/(Datos!$E$27-Datos!$C$27),Datos!$C$27+SQRT((Datos!$E$27-Datos!$C$27)*(Datos!$D$27-Datos!$C$27)*X564),Datos!$E$27-SQRT((Datos!$E$27-Datos!$C$27)*(Datos!$E$27-Datos!$D$27)*(1-X564)))</f>
        <v>0.223830388922322</v>
      </c>
      <c r="Z564" s="24" t="n">
        <f aca="false">(1+Q564)</f>
        <v>1.14279422061882</v>
      </c>
      <c r="AA564" s="24" t="n">
        <f aca="false">Z564*(1+S564)</f>
        <v>1.3201867378868</v>
      </c>
      <c r="AB564" s="24" t="n">
        <f aca="false">AA564*(1+U564)</f>
        <v>1.5354678251705</v>
      </c>
      <c r="AC564" s="24" t="n">
        <f aca="false">AB564*(1+W564)</f>
        <v>1.86166313029663</v>
      </c>
      <c r="AD564" s="24" t="n">
        <f aca="false">AC564*(1+Y564)</f>
        <v>2.27835991279328</v>
      </c>
      <c r="AE564" s="23" t="n">
        <f aca="false">E564*Q564</f>
        <v>4614.96426278449</v>
      </c>
      <c r="AF564" s="23" t="n">
        <f aca="false">AE564*(1+S564)</f>
        <v>5331.33131549306</v>
      </c>
      <c r="AG564" s="23" t="n">
        <f aca="false">AF564*(1+U564)</f>
        <v>6200.70438926453</v>
      </c>
      <c r="AH564" s="23" t="n">
        <f aca="false">AG564*(1+W564)</f>
        <v>7517.98413104519</v>
      </c>
      <c r="AI564" s="23" t="n">
        <f aca="false">AH564*(1+Y564)</f>
        <v>9200.73744300888</v>
      </c>
      <c r="AJ564" s="25" t="n">
        <f aca="false">G564*Z564</f>
        <v>46967.0799617959</v>
      </c>
      <c r="AK564" s="25" t="n">
        <f aca="false">I564*AA564</f>
        <v>51461.9891422745</v>
      </c>
      <c r="AL564" s="25" t="n">
        <f aca="false">K564*AB564</f>
        <v>60489.7582347002</v>
      </c>
      <c r="AM564" s="25" t="n">
        <f aca="false">M564*AC564</f>
        <v>75132.3121827953</v>
      </c>
      <c r="AN564" s="25" t="n">
        <f aca="false">O564*AD564</f>
        <v>100497.105808117</v>
      </c>
      <c r="AO564" s="25" t="n">
        <f aca="false">C564/Datos!$D$8</f>
        <v>18601.1987787335</v>
      </c>
      <c r="AP564" s="25" t="n">
        <f aca="false">AJ564-AO564</f>
        <v>28365.8811830625</v>
      </c>
      <c r="AQ564" s="25" t="n">
        <f aca="false">AK564-AO564</f>
        <v>32860.7903635411</v>
      </c>
      <c r="AR564" s="25" t="n">
        <f aca="false">AL564-AO564</f>
        <v>41888.5594559668</v>
      </c>
      <c r="AS564" s="25" t="n">
        <f aca="false">AM564-AO564</f>
        <v>56531.1134040619</v>
      </c>
      <c r="AT564" s="25" t="n">
        <f aca="false">AN564-AO564</f>
        <v>81895.9070293835</v>
      </c>
      <c r="AU564" s="25" t="n">
        <f aca="false">AP564*Datos!$D$6</f>
        <v>14182.9405915312</v>
      </c>
      <c r="AV564" s="25" t="n">
        <f aca="false">AQ564*Datos!$D$6</f>
        <v>16430.3951817705</v>
      </c>
      <c r="AW564" s="25" t="n">
        <f aca="false">AR564*Datos!$D$6</f>
        <v>20944.2797279834</v>
      </c>
      <c r="AX564" s="25" t="n">
        <f aca="false">AS564*Datos!$D$6</f>
        <v>28265.5567020309</v>
      </c>
      <c r="AY564" s="25" t="n">
        <f aca="false">AT564*Datos!$D$6</f>
        <v>40947.9535146917</v>
      </c>
      <c r="AZ564" s="25" t="n">
        <f aca="false">AJ564-AU564-AE564</f>
        <v>28169.1751074802</v>
      </c>
      <c r="BA564" s="25" t="n">
        <f aca="false">AK564-AV564-AF564</f>
        <v>29700.2626450109</v>
      </c>
      <c r="BB564" s="25" t="n">
        <f aca="false">AL564-AW564-AG564</f>
        <v>33344.7741174523</v>
      </c>
      <c r="BC564" s="25" t="n">
        <f aca="false">AM564-AX564-AH564</f>
        <v>39348.7713497192</v>
      </c>
      <c r="BD564" s="25" t="n">
        <f aca="false">AN564-AY564-AI564</f>
        <v>50348.4148504163</v>
      </c>
      <c r="BE564" s="25" t="n">
        <f aca="false">AZ564/Z564</f>
        <v>24649.3853392316</v>
      </c>
      <c r="BF564" s="25" t="n">
        <f aca="false">BA564/AA564</f>
        <v>22497.0163634212</v>
      </c>
      <c r="BG564" s="25" t="n">
        <f aca="false">BB564/AB564</f>
        <v>21716.3613400689</v>
      </c>
      <c r="BH564" s="25" t="n">
        <f aca="false">BC564/AC564</f>
        <v>21136.354214336</v>
      </c>
      <c r="BI564" s="25" t="n">
        <f aca="false">BD564/AD564</f>
        <v>22098.5343745313</v>
      </c>
      <c r="BJ564" s="25" t="n">
        <f aca="false">E564*AD564</f>
        <v>73634.2796629664</v>
      </c>
      <c r="BK564" s="25" t="n">
        <f aca="false">0.2*C564*AD564</f>
        <v>42380.2256273656</v>
      </c>
      <c r="BL564" s="25" t="n">
        <f aca="false">BJ564+BK564</f>
        <v>116014.505290332</v>
      </c>
      <c r="BM564" s="25" t="n">
        <f aca="false">BK564*Datos!$D$6</f>
        <v>21190.1128136828</v>
      </c>
      <c r="BN564" s="25" t="n">
        <f aca="false">BL564-BM564</f>
        <v>94824.3924766492</v>
      </c>
      <c r="BO564" s="25" t="n">
        <f aca="false">BN564/AD564</f>
        <v>41619.5843089577</v>
      </c>
      <c r="BP564" s="25" t="n">
        <f aca="false">-(C564+E564)</f>
        <v>-125324.978813258</v>
      </c>
      <c r="BQ564" s="25" t="n">
        <f aca="false">BE564</f>
        <v>24649.3853392316</v>
      </c>
      <c r="BR564" s="25" t="n">
        <f aca="false">BF564</f>
        <v>22497.0163634212</v>
      </c>
      <c r="BS564" s="25" t="n">
        <f aca="false">BG564</f>
        <v>21716.3613400689</v>
      </c>
      <c r="BT564" s="25" t="n">
        <f aca="false">BH564</f>
        <v>21136.354214336</v>
      </c>
      <c r="BU564" s="25" t="n">
        <f aca="false">BI564+BO564</f>
        <v>63718.118683489</v>
      </c>
      <c r="BV564" s="27" t="n">
        <f aca="false">IFERROR(IRR(BP564:BU564,0.1),NA())*100</f>
        <v>6.13593838910149</v>
      </c>
    </row>
    <row r="565" customFormat="false" ht="15" hidden="false" customHeight="true" outlineLevel="0" collapsed="false">
      <c r="A565" s="23" t="n">
        <v>564</v>
      </c>
      <c r="B565" s="24" t="n">
        <f aca="true">RAND()</f>
        <v>0.24287309429927</v>
      </c>
      <c r="C565" s="25" t="n">
        <f aca="false">IF(B565&lt;=(Datos!$D$14-Datos!$C$14)/(Datos!$E$14-Datos!$C$14),Datos!$C$14+SQRT((Datos!$E$14-Datos!$C$14)*(Datos!$D$14-Datos!$C$14)*B565),Datos!$E$14-SQRT((Datos!$E$14-Datos!$C$14)*(Datos!$E$14-Datos!$D$14)*(1-B565)))</f>
        <v>69856.4312872209</v>
      </c>
      <c r="D565" s="24" t="n">
        <f aca="true">RAND()</f>
        <v>0.446121792079125</v>
      </c>
      <c r="E565" s="25" t="n">
        <f aca="false">IF(D565&lt;=(Datos!$D$15-Datos!$C$15)/(Datos!$E$15-Datos!$C$15),Datos!$C$15+SQRT((Datos!$E$15-Datos!$C$15)*(Datos!$D$15-Datos!$C$15)*D565),Datos!$E$15-SQRT((Datos!$E$15-Datos!$C$15)*(Datos!$E$15-Datos!$D$15)*(1-D565)))</f>
        <v>30885.0819428735</v>
      </c>
      <c r="F565" s="24" t="n">
        <f aca="true">RAND()</f>
        <v>0.739936284885854</v>
      </c>
      <c r="G565" s="25" t="n">
        <f aca="false">IF(F565&lt;=(Datos!$D$19-Datos!$C$19)/(Datos!$E$19-Datos!$C$19),Datos!$C$19+SQRT((Datos!$E$19-Datos!$C$19)*(Datos!$D$19-Datos!$C$19)*F565),Datos!$E$19-SQRT((Datos!$E$19-Datos!$C$19)*(Datos!$E$19-Datos!$D$19)*(1-F565)))</f>
        <v>40583.5785262771</v>
      </c>
      <c r="H565" s="24" t="n">
        <f aca="true">RAND()</f>
        <v>0.501894655039944</v>
      </c>
      <c r="I565" s="25" t="n">
        <f aca="false">IF(H565&lt;=(Datos!$D$19-Datos!$C$19)/(Datos!$E$19-Datos!$C$19),Datos!$C$19+SQRT((Datos!$E$19-Datos!$C$19)*(Datos!$D$19-Datos!$C$19)*H565),Datos!$E$19-SQRT((Datos!$E$19-Datos!$C$19)*(Datos!$E$19-Datos!$D$19)*(1-H565)))</f>
        <v>38676.6467172515</v>
      </c>
      <c r="J565" s="24" t="n">
        <f aca="true">RAND()</f>
        <v>0.00855281167337275</v>
      </c>
      <c r="K565" s="25" t="n">
        <f aca="false">IF(J565&lt;=(Datos!$D$19-Datos!$C$19)/(Datos!$E$19-Datos!$C$19),Datos!$C$19+SQRT((Datos!$E$19-Datos!$C$19)*(Datos!$D$19-Datos!$C$19)*J565),Datos!$E$19-SQRT((Datos!$E$19-Datos!$C$19)*(Datos!$E$19-Datos!$D$19)*(1-J565)))</f>
        <v>31132.6613576025</v>
      </c>
      <c r="L565" s="24" t="n">
        <f aca="true">RAND()</f>
        <v>0.0964618404139401</v>
      </c>
      <c r="M565" s="25" t="n">
        <f aca="false">IF(L565&lt;=(Datos!$D$19-Datos!$C$19)/(Datos!$E$19-Datos!$C$19),Datos!$C$19+SQRT((Datos!$E$19-Datos!$C$19)*(Datos!$D$19-Datos!$C$19)*L565),Datos!$E$19-SQRT((Datos!$E$19-Datos!$C$19)*(Datos!$E$19-Datos!$D$19)*(1-L565)))</f>
        <v>33803.850162939</v>
      </c>
      <c r="N565" s="24" t="n">
        <f aca="true">RAND()</f>
        <v>0.163639285854892</v>
      </c>
      <c r="O565" s="25" t="n">
        <f aca="false">IF(N565&lt;=(Datos!$D$19-Datos!$C$19)/(Datos!$E$19-Datos!$C$19),Datos!$C$19+SQRT((Datos!$E$19-Datos!$C$19)*(Datos!$D$19-Datos!$C$19)*N565),Datos!$E$19-SQRT((Datos!$E$19-Datos!$C$19)*(Datos!$E$19-Datos!$D$19)*(1-N565)))</f>
        <v>34954.3811801509</v>
      </c>
      <c r="P565" s="24" t="n">
        <f aca="true">RAND()</f>
        <v>0.674424565967167</v>
      </c>
      <c r="Q565" s="26" t="n">
        <f aca="false">IF(P565&lt;=(Datos!$D$23-Datos!$C$23)/(Datos!$E$23-Datos!$C$23),Datos!$C$23+SQRT((Datos!$E$23-Datos!$C$23)*(Datos!$D$23-Datos!$C$23)*P565),Datos!$E$23-SQRT((Datos!$E$23-Datos!$C$23)*(Datos!$E$23-Datos!$D$23)*(1-P565)))</f>
        <v>0.155791824082366</v>
      </c>
      <c r="R565" s="24" t="n">
        <f aca="true">RAND()</f>
        <v>0.265029052825297</v>
      </c>
      <c r="S565" s="26" t="n">
        <f aca="false">IF(R565&lt;=(Datos!$D$24-Datos!$C$24)/(Datos!$E$24-Datos!$C$24),Datos!$C$24+SQRT((Datos!$E$24-Datos!$C$24)*(Datos!$D$24-Datos!$C$24)*R565),Datos!$E$24-SQRT((Datos!$E$24-Datos!$C$24)*(Datos!$E$24-Datos!$D$24)*(1-R565)))</f>
        <v>0.14184152684877</v>
      </c>
      <c r="T565" s="24" t="n">
        <f aca="true">RAND()</f>
        <v>0.946795744234992</v>
      </c>
      <c r="U565" s="26" t="n">
        <f aca="false">IF(T565&lt;=(Datos!$D$25-Datos!$C$25)/(Datos!$E$25-Datos!$C$25),Datos!$C$25+SQRT((Datos!$E$25-Datos!$C$25)*(Datos!$D$25-Datos!$C$25)*T565),Datos!$E$25-SQRT((Datos!$E$25-Datos!$C$25)*(Datos!$E$25-Datos!$D$25)*(1-T565)))</f>
        <v>0.207794594798122</v>
      </c>
      <c r="V565" s="24" t="n">
        <f aca="true">RAND()</f>
        <v>0.0571533647520343</v>
      </c>
      <c r="W565" s="26" t="n">
        <f aca="false">IF(V565&lt;=(Datos!$D$26-Datos!$C$26)/(Datos!$E$26-Datos!$C$26),Datos!$C$26+SQRT((Datos!$E$26-Datos!$C$26)*(Datos!$D$26-Datos!$C$26)*V565),Datos!$E$26-SQRT((Datos!$E$26-Datos!$C$26)*(Datos!$E$26-Datos!$D$26)*(1-V565)))</f>
        <v>0.188945094222693</v>
      </c>
      <c r="X565" s="24" t="n">
        <f aca="true">RAND()</f>
        <v>0.917407964870244</v>
      </c>
      <c r="Y565" s="26" t="n">
        <f aca="false">IF(X565&lt;=(Datos!$D$27-Datos!$C$27)/(Datos!$E$27-Datos!$C$27),Datos!$C$27+SQRT((Datos!$E$27-Datos!$C$27)*(Datos!$D$27-Datos!$C$27)*X565),Datos!$E$27-SQRT((Datos!$E$27-Datos!$C$27)*(Datos!$E$27-Datos!$D$27)*(1-X565)))</f>
        <v>0.258881359189079</v>
      </c>
      <c r="Z565" s="24" t="n">
        <f aca="false">(1+Q565)</f>
        <v>1.15579182408237</v>
      </c>
      <c r="AA565" s="24" t="n">
        <f aca="false">Z565*(1+S565)</f>
        <v>1.31973110112953</v>
      </c>
      <c r="AB565" s="24" t="n">
        <f aca="false">AA565*(1+U565)</f>
        <v>1.59396409053123</v>
      </c>
      <c r="AC565" s="24" t="n">
        <f aca="false">AB565*(1+W565)</f>
        <v>1.89513578580424</v>
      </c>
      <c r="AD565" s="24" t="n">
        <f aca="false">AC565*(1+Y565)</f>
        <v>2.3857511138811</v>
      </c>
      <c r="AE565" s="23" t="n">
        <f aca="false">E565*Q565</f>
        <v>4811.64325281361</v>
      </c>
      <c r="AF565" s="23" t="n">
        <f aca="false">AE565*(1+S565)</f>
        <v>5494.13407844428</v>
      </c>
      <c r="AG565" s="23" t="n">
        <f aca="false">AF565*(1+U565)</f>
        <v>6635.78544304116</v>
      </c>
      <c r="AH565" s="23" t="n">
        <f aca="false">AG565*(1+W565)</f>
        <v>7889.58454881815</v>
      </c>
      <c r="AI565" s="23" t="n">
        <f aca="false">AH565*(1+Y565)</f>
        <v>9932.05092025335</v>
      </c>
      <c r="AJ565" s="25" t="n">
        <f aca="false">G565*Z565</f>
        <v>46906.1682526757</v>
      </c>
      <c r="AK565" s="25" t="n">
        <f aca="false">I565*AA565</f>
        <v>51042.7735601563</v>
      </c>
      <c r="AL565" s="25" t="n">
        <f aca="false">K565*AB565</f>
        <v>49624.3442466875</v>
      </c>
      <c r="AM565" s="25" t="n">
        <f aca="false">M565*AC565</f>
        <v>64062.8861417501</v>
      </c>
      <c r="AN565" s="25" t="n">
        <f aca="false">O565*AD565</f>
        <v>83392.4538355697</v>
      </c>
      <c r="AO565" s="25" t="n">
        <f aca="false">C565/Datos!$D$8</f>
        <v>13971.2862574442</v>
      </c>
      <c r="AP565" s="25" t="n">
        <f aca="false">AJ565-AO565</f>
        <v>32934.8819952316</v>
      </c>
      <c r="AQ565" s="25" t="n">
        <f aca="false">AK565-AO565</f>
        <v>37071.4873027121</v>
      </c>
      <c r="AR565" s="25" t="n">
        <f aca="false">AL565-AO565</f>
        <v>35653.0579892433</v>
      </c>
      <c r="AS565" s="25" t="n">
        <f aca="false">AM565-AO565</f>
        <v>50091.5998843059</v>
      </c>
      <c r="AT565" s="25" t="n">
        <f aca="false">AN565-AO565</f>
        <v>69421.1675781255</v>
      </c>
      <c r="AU565" s="25" t="n">
        <f aca="false">AP565*Datos!$D$6</f>
        <v>16467.4409976158</v>
      </c>
      <c r="AV565" s="25" t="n">
        <f aca="false">AQ565*Datos!$D$6</f>
        <v>18535.7436513561</v>
      </c>
      <c r="AW565" s="25" t="n">
        <f aca="false">AR565*Datos!$D$6</f>
        <v>17826.5289946216</v>
      </c>
      <c r="AX565" s="25" t="n">
        <f aca="false">AS565*Datos!$D$6</f>
        <v>25045.7999421529</v>
      </c>
      <c r="AY565" s="25" t="n">
        <f aca="false">AT565*Datos!$D$6</f>
        <v>34710.5837890628</v>
      </c>
      <c r="AZ565" s="25" t="n">
        <f aca="false">AJ565-AU565-AE565</f>
        <v>25627.0840022464</v>
      </c>
      <c r="BA565" s="25" t="n">
        <f aca="false">AK565-AV565-AF565</f>
        <v>27012.895830356</v>
      </c>
      <c r="BB565" s="25" t="n">
        <f aca="false">AL565-AW565-AG565</f>
        <v>25162.0298090247</v>
      </c>
      <c r="BC565" s="25" t="n">
        <f aca="false">AM565-AX565-AH565</f>
        <v>31127.501650779</v>
      </c>
      <c r="BD565" s="25" t="n">
        <f aca="false">AN565-AY565-AI565</f>
        <v>38749.8191262536</v>
      </c>
      <c r="BE565" s="25" t="n">
        <f aca="false">AZ565/Z565</f>
        <v>22172.7507222962</v>
      </c>
      <c r="BF565" s="25" t="n">
        <f aca="false">BA565/AA565</f>
        <v>20468.4846839149</v>
      </c>
      <c r="BG565" s="25" t="n">
        <f aca="false">BB565/AB565</f>
        <v>15785.8197424252</v>
      </c>
      <c r="BH565" s="25" t="n">
        <f aca="false">BC565/AC565</f>
        <v>16424.9453173454</v>
      </c>
      <c r="BI565" s="25" t="n">
        <f aca="false">BD565/AD565</f>
        <v>16242.1884247666</v>
      </c>
      <c r="BJ565" s="25" t="n">
        <f aca="false">E565*AD565</f>
        <v>73684.1186475195</v>
      </c>
      <c r="BK565" s="25" t="n">
        <f aca="false">0.2*C565*AD565</f>
        <v>33332.0117510492</v>
      </c>
      <c r="BL565" s="25" t="n">
        <f aca="false">BJ565+BK565</f>
        <v>107016.130398569</v>
      </c>
      <c r="BM565" s="25" t="n">
        <f aca="false">BK565*Datos!$D$6</f>
        <v>16666.0058755246</v>
      </c>
      <c r="BN565" s="25" t="n">
        <f aca="false">BL565-BM565</f>
        <v>90350.1245230441</v>
      </c>
      <c r="BO565" s="25" t="n">
        <f aca="false">BN565/AD565</f>
        <v>37870.7250715956</v>
      </c>
      <c r="BP565" s="25" t="n">
        <f aca="false">-(C565+E565)</f>
        <v>-100741.513230094</v>
      </c>
      <c r="BQ565" s="25" t="n">
        <f aca="false">BE565</f>
        <v>22172.7507222962</v>
      </c>
      <c r="BR565" s="25" t="n">
        <f aca="false">BF565</f>
        <v>20468.4846839149</v>
      </c>
      <c r="BS565" s="25" t="n">
        <f aca="false">BG565</f>
        <v>15785.8197424252</v>
      </c>
      <c r="BT565" s="25" t="n">
        <f aca="false">BH565</f>
        <v>16424.9453173454</v>
      </c>
      <c r="BU565" s="25" t="n">
        <f aca="false">BI565+BO565</f>
        <v>54112.9134963621</v>
      </c>
      <c r="BV565" s="27" t="n">
        <f aca="false">IFERROR(IRR(BP565:BU565,0.1),NA())*100</f>
        <v>7.59582770550424</v>
      </c>
    </row>
    <row r="566" customFormat="false" ht="15" hidden="false" customHeight="true" outlineLevel="0" collapsed="false">
      <c r="A566" s="23" t="n">
        <v>565</v>
      </c>
      <c r="B566" s="24" t="n">
        <f aca="true">RAND()</f>
        <v>0.530133336572173</v>
      </c>
      <c r="C566" s="25" t="n">
        <f aca="false">IF(B566&lt;=(Datos!$D$14-Datos!$C$14)/(Datos!$E$14-Datos!$C$14),Datos!$C$14+SQRT((Datos!$E$14-Datos!$C$14)*(Datos!$D$14-Datos!$C$14)*B566),Datos!$E$14-SQRT((Datos!$E$14-Datos!$C$14)*(Datos!$E$14-Datos!$D$14)*(1-B566)))</f>
        <v>76254.6847543901</v>
      </c>
      <c r="D566" s="24" t="n">
        <f aca="true">RAND()</f>
        <v>0.831940671179638</v>
      </c>
      <c r="E566" s="25" t="n">
        <f aca="false">IF(D566&lt;=(Datos!$D$15-Datos!$C$15)/(Datos!$E$15-Datos!$C$15),Datos!$C$15+SQRT((Datos!$E$15-Datos!$C$15)*(Datos!$D$15-Datos!$C$15)*D566),Datos!$E$15-SQRT((Datos!$E$15-Datos!$C$15)*(Datos!$E$15-Datos!$D$15)*(1-D566)))</f>
        <v>34979.1535252455</v>
      </c>
      <c r="F566" s="24" t="n">
        <f aca="true">RAND()</f>
        <v>0.30542032658165</v>
      </c>
      <c r="G566" s="25" t="n">
        <f aca="false">IF(F566&lt;=(Datos!$D$19-Datos!$C$19)/(Datos!$E$19-Datos!$C$19),Datos!$C$19+SQRT((Datos!$E$19-Datos!$C$19)*(Datos!$D$19-Datos!$C$19)*F566),Datos!$E$19-SQRT((Datos!$E$19-Datos!$C$19)*(Datos!$E$19-Datos!$D$19)*(1-F566)))</f>
        <v>36768.5337398322</v>
      </c>
      <c r="H566" s="24" t="n">
        <f aca="true">RAND()</f>
        <v>0.461117142877131</v>
      </c>
      <c r="I566" s="25" t="n">
        <f aca="false">IF(H566&lt;=(Datos!$D$19-Datos!$C$19)/(Datos!$E$19-Datos!$C$19),Datos!$C$19+SQRT((Datos!$E$19-Datos!$C$19)*(Datos!$D$19-Datos!$C$19)*H566),Datos!$E$19-SQRT((Datos!$E$19-Datos!$C$19)*(Datos!$E$19-Datos!$D$19)*(1-H566)))</f>
        <v>38316.704361198</v>
      </c>
      <c r="J566" s="24" t="n">
        <f aca="true">RAND()</f>
        <v>0.0940912937283671</v>
      </c>
      <c r="K566" s="25" t="n">
        <f aca="false">IF(J566&lt;=(Datos!$D$19-Datos!$C$19)/(Datos!$E$19-Datos!$C$19),Datos!$C$19+SQRT((Datos!$E$19-Datos!$C$19)*(Datos!$D$19-Datos!$C$19)*J566),Datos!$E$19-SQRT((Datos!$E$19-Datos!$C$19)*(Datos!$E$19-Datos!$D$19)*(1-J566)))</f>
        <v>33756.8196735078</v>
      </c>
      <c r="L566" s="24" t="n">
        <f aca="true">RAND()</f>
        <v>0.869321173449166</v>
      </c>
      <c r="M566" s="25" t="n">
        <f aca="false">IF(L566&lt;=(Datos!$D$19-Datos!$C$19)/(Datos!$E$19-Datos!$C$19),Datos!$C$19+SQRT((Datos!$E$19-Datos!$C$19)*(Datos!$D$19-Datos!$C$19)*L566),Datos!$E$19-SQRT((Datos!$E$19-Datos!$C$19)*(Datos!$E$19-Datos!$D$19)*(1-L566)))</f>
        <v>41869.3591724197</v>
      </c>
      <c r="N566" s="24" t="n">
        <f aca="true">RAND()</f>
        <v>0.97660521753742</v>
      </c>
      <c r="O566" s="25" t="n">
        <f aca="false">IF(N566&lt;=(Datos!$D$19-Datos!$C$19)/(Datos!$E$19-Datos!$C$19),Datos!$C$19+SQRT((Datos!$E$19-Datos!$C$19)*(Datos!$D$19-Datos!$C$19)*N566),Datos!$E$19-SQRT((Datos!$E$19-Datos!$C$19)*(Datos!$E$19-Datos!$D$19)*(1-N566)))</f>
        <v>43675.3835707294</v>
      </c>
      <c r="P566" s="24" t="n">
        <f aca="true">RAND()</f>
        <v>0.739946524334375</v>
      </c>
      <c r="Q566" s="26" t="n">
        <f aca="false">IF(P566&lt;=(Datos!$D$23-Datos!$C$23)/(Datos!$E$23-Datos!$C$23),Datos!$C$23+SQRT((Datos!$E$23-Datos!$C$23)*(Datos!$D$23-Datos!$C$23)*P566),Datos!$E$23-SQRT((Datos!$E$23-Datos!$C$23)*(Datos!$E$23-Datos!$D$23)*(1-P566)))</f>
        <v>0.158364467739431</v>
      </c>
      <c r="R566" s="24" t="n">
        <f aca="true">RAND()</f>
        <v>0.746841300808933</v>
      </c>
      <c r="S566" s="26" t="n">
        <f aca="false">IF(R566&lt;=(Datos!$D$24-Datos!$C$24)/(Datos!$E$24-Datos!$C$24),Datos!$C$24+SQRT((Datos!$E$24-Datos!$C$24)*(Datos!$D$24-Datos!$C$24)*R566),Datos!$E$24-SQRT((Datos!$E$24-Datos!$C$24)*(Datos!$E$24-Datos!$D$24)*(1-R566)))</f>
        <v>0.158653204958497</v>
      </c>
      <c r="T566" s="24" t="n">
        <f aca="true">RAND()</f>
        <v>0.830896127598771</v>
      </c>
      <c r="U566" s="26" t="n">
        <f aca="false">IF(T566&lt;=(Datos!$D$25-Datos!$C$25)/(Datos!$E$25-Datos!$C$25),Datos!$C$25+SQRT((Datos!$E$25-Datos!$C$25)*(Datos!$D$25-Datos!$C$25)*T566),Datos!$E$25-SQRT((Datos!$E$25-Datos!$C$25)*(Datos!$E$25-Datos!$D$25)*(1-T566)))</f>
        <v>0.198240155268857</v>
      </c>
      <c r="V566" s="24" t="n">
        <f aca="true">RAND()</f>
        <v>0.521991304352179</v>
      </c>
      <c r="W566" s="26" t="n">
        <f aca="false">IF(V566&lt;=(Datos!$D$26-Datos!$C$26)/(Datos!$E$26-Datos!$C$26),Datos!$C$26+SQRT((Datos!$E$26-Datos!$C$26)*(Datos!$D$26-Datos!$C$26)*V566),Datos!$E$26-SQRT((Datos!$E$26-Datos!$C$26)*(Datos!$E$26-Datos!$D$26)*(1-V566)))</f>
        <v>0.209097305287214</v>
      </c>
      <c r="X566" s="24" t="n">
        <f aca="true">RAND()</f>
        <v>0.808747388199244</v>
      </c>
      <c r="Y566" s="26" t="n">
        <f aca="false">IF(X566&lt;=(Datos!$D$27-Datos!$C$27)/(Datos!$E$27-Datos!$C$27),Datos!$C$27+SQRT((Datos!$E$27-Datos!$C$27)*(Datos!$D$27-Datos!$C$27)*X566),Datos!$E$27-SQRT((Datos!$E$27-Datos!$C$27)*(Datos!$E$27-Datos!$D$27)*(1-X566)))</f>
        <v>0.247863352637151</v>
      </c>
      <c r="Z566" s="24" t="n">
        <f aca="false">(1+Q566)</f>
        <v>1.15836446773943</v>
      </c>
      <c r="AA566" s="24" t="n">
        <f aca="false">Z566*(1+S566)</f>
        <v>1.34214270305634</v>
      </c>
      <c r="AB566" s="24" t="n">
        <f aca="false">AA566*(1+U566)</f>
        <v>1.60820928090319</v>
      </c>
      <c r="AC566" s="24" t="n">
        <f aca="false">AB566*(1+W566)</f>
        <v>1.94448150787793</v>
      </c>
      <c r="AD566" s="24" t="n">
        <f aca="false">AC566*(1+Y566)</f>
        <v>2.4264472135615</v>
      </c>
      <c r="AE566" s="23" t="n">
        <f aca="false">E566*Q566</f>
        <v>5539.45503000135</v>
      </c>
      <c r="AF566" s="23" t="n">
        <f aca="false">AE566*(1+S566)</f>
        <v>6418.30732423453</v>
      </c>
      <c r="AG566" s="23" t="n">
        <f aca="false">AF566*(1+U566)</f>
        <v>7690.67356475403</v>
      </c>
      <c r="AH566" s="23" t="n">
        <f aca="false">AG566*(1+W566)</f>
        <v>9298.77268298771</v>
      </c>
      <c r="AI566" s="23" t="n">
        <f aca="false">AH566*(1+Y566)</f>
        <v>11603.5976556038</v>
      </c>
      <c r="AJ566" s="25" t="n">
        <f aca="false">G566*Z566</f>
        <v>42591.3630151001</v>
      </c>
      <c r="AK566" s="25" t="n">
        <f aca="false">I566*AA566</f>
        <v>51426.4851635488</v>
      </c>
      <c r="AL566" s="25" t="n">
        <f aca="false">K566*AB566</f>
        <v>54288.0306927105</v>
      </c>
      <c r="AM566" s="25" t="n">
        <f aca="false">M566*AC566</f>
        <v>81414.1946574694</v>
      </c>
      <c r="AN566" s="25" t="n">
        <f aca="false">O566*AD566</f>
        <v>105976.012766426</v>
      </c>
      <c r="AO566" s="25" t="n">
        <f aca="false">C566/Datos!$D$8</f>
        <v>15250.936950878</v>
      </c>
      <c r="AP566" s="25" t="n">
        <f aca="false">AJ566-AO566</f>
        <v>27340.4260642221</v>
      </c>
      <c r="AQ566" s="25" t="n">
        <f aca="false">AK566-AO566</f>
        <v>36175.5482126707</v>
      </c>
      <c r="AR566" s="25" t="n">
        <f aca="false">AL566-AO566</f>
        <v>39037.0937418325</v>
      </c>
      <c r="AS566" s="25" t="n">
        <f aca="false">AM566-AO566</f>
        <v>66163.2577065914</v>
      </c>
      <c r="AT566" s="25" t="n">
        <f aca="false">AN566-AO566</f>
        <v>90725.0758155481</v>
      </c>
      <c r="AU566" s="25" t="n">
        <f aca="false">AP566*Datos!$D$6</f>
        <v>13670.213032111</v>
      </c>
      <c r="AV566" s="25" t="n">
        <f aca="false">AQ566*Datos!$D$6</f>
        <v>18087.7741063354</v>
      </c>
      <c r="AW566" s="25" t="n">
        <f aca="false">AR566*Datos!$D$6</f>
        <v>19518.5468709162</v>
      </c>
      <c r="AX566" s="25" t="n">
        <f aca="false">AS566*Datos!$D$6</f>
        <v>33081.6288532957</v>
      </c>
      <c r="AY566" s="25" t="n">
        <f aca="false">AT566*Datos!$D$6</f>
        <v>45362.5379077741</v>
      </c>
      <c r="AZ566" s="25" t="n">
        <f aca="false">AJ566-AU566-AE566</f>
        <v>23381.6949529877</v>
      </c>
      <c r="BA566" s="25" t="n">
        <f aca="false">AK566-AV566-AF566</f>
        <v>26920.4037329789</v>
      </c>
      <c r="BB566" s="25" t="n">
        <f aca="false">AL566-AW566-AG566</f>
        <v>27078.8102570402</v>
      </c>
      <c r="BC566" s="25" t="n">
        <f aca="false">AM566-AX566-AH566</f>
        <v>39033.793121186</v>
      </c>
      <c r="BD566" s="25" t="n">
        <f aca="false">AN566-AY566-AI566</f>
        <v>49009.8772030483</v>
      </c>
      <c r="BE566" s="25" t="n">
        <f aca="false">AZ566/Z566</f>
        <v>20185.093383102</v>
      </c>
      <c r="BF566" s="25" t="n">
        <f aca="false">BA566/AA566</f>
        <v>20057.7804965713</v>
      </c>
      <c r="BG566" s="25" t="n">
        <f aca="false">BB566/AB566</f>
        <v>16837.8646850194</v>
      </c>
      <c r="BH566" s="25" t="n">
        <f aca="false">BC566/AC566</f>
        <v>20074.1395395345</v>
      </c>
      <c r="BI566" s="25" t="n">
        <f aca="false">BD566/AD566</f>
        <v>20198.204572154</v>
      </c>
      <c r="BJ566" s="25" t="n">
        <f aca="false">E566*AD566</f>
        <v>84875.069604072</v>
      </c>
      <c r="BK566" s="25" t="n">
        <f aca="false">0.2*C566*AD566</f>
        <v>37005.5934686601</v>
      </c>
      <c r="BL566" s="25" t="n">
        <f aca="false">BJ566+BK566</f>
        <v>121880.663072732</v>
      </c>
      <c r="BM566" s="25" t="n">
        <f aca="false">BK566*Datos!$D$6</f>
        <v>18502.7967343301</v>
      </c>
      <c r="BN566" s="25" t="n">
        <f aca="false">BL566-BM566</f>
        <v>103377.866338402</v>
      </c>
      <c r="BO566" s="25" t="n">
        <f aca="false">BN566/AD566</f>
        <v>42604.6220006846</v>
      </c>
      <c r="BP566" s="25" t="n">
        <f aca="false">-(C566+E566)</f>
        <v>-111233.838279636</v>
      </c>
      <c r="BQ566" s="25" t="n">
        <f aca="false">BE566</f>
        <v>20185.093383102</v>
      </c>
      <c r="BR566" s="25" t="n">
        <f aca="false">BF566</f>
        <v>20057.7804965713</v>
      </c>
      <c r="BS566" s="25" t="n">
        <f aca="false">BG566</f>
        <v>16837.8646850194</v>
      </c>
      <c r="BT566" s="25" t="n">
        <f aca="false">BH566</f>
        <v>20074.1395395345</v>
      </c>
      <c r="BU566" s="25" t="n">
        <f aca="false">BI566+BO566</f>
        <v>62802.8265728386</v>
      </c>
      <c r="BV566" s="27" t="n">
        <f aca="false">IFERROR(IRR(BP566:BU566,0.1),NA())*100</f>
        <v>6.71682868532412</v>
      </c>
    </row>
    <row r="567" customFormat="false" ht="15" hidden="false" customHeight="true" outlineLevel="0" collapsed="false">
      <c r="A567" s="23" t="n">
        <v>566</v>
      </c>
      <c r="B567" s="24" t="n">
        <f aca="true">RAND()</f>
        <v>0.174901736621853</v>
      </c>
      <c r="C567" s="25" t="n">
        <f aca="false">IF(B567&lt;=(Datos!$D$14-Datos!$C$14)/(Datos!$E$14-Datos!$C$14),Datos!$C$14+SQRT((Datos!$E$14-Datos!$C$14)*(Datos!$D$14-Datos!$C$14)*B567),Datos!$E$14-SQRT((Datos!$E$14-Datos!$C$14)*(Datos!$E$14-Datos!$D$14)*(1-B567)))</f>
        <v>68364.250991496</v>
      </c>
      <c r="D567" s="24" t="n">
        <f aca="true">RAND()</f>
        <v>0.689049786083842</v>
      </c>
      <c r="E567" s="25" t="n">
        <f aca="false">IF(D567&lt;=(Datos!$D$15-Datos!$C$15)/(Datos!$E$15-Datos!$C$15),Datos!$C$15+SQRT((Datos!$E$15-Datos!$C$15)*(Datos!$D$15-Datos!$C$15)*D567),Datos!$E$15-SQRT((Datos!$E$15-Datos!$C$15)*(Datos!$E$15-Datos!$D$15)*(1-D567)))</f>
        <v>33170.4661881338</v>
      </c>
      <c r="F567" s="24" t="n">
        <f aca="true">RAND()</f>
        <v>0.141964876026771</v>
      </c>
      <c r="G567" s="25" t="n">
        <f aca="false">IF(F567&lt;=(Datos!$D$19-Datos!$C$19)/(Datos!$E$19-Datos!$C$19),Datos!$C$19+SQRT((Datos!$E$19-Datos!$C$19)*(Datos!$D$19-Datos!$C$19)*F567),Datos!$E$19-SQRT((Datos!$E$19-Datos!$C$19)*(Datos!$E$19-Datos!$D$19)*(1-F567)))</f>
        <v>34614.6214800367</v>
      </c>
      <c r="H567" s="24" t="n">
        <f aca="true">RAND()</f>
        <v>0.289927582072049</v>
      </c>
      <c r="I567" s="25" t="n">
        <f aca="false">IF(H567&lt;=(Datos!$D$19-Datos!$C$19)/(Datos!$E$19-Datos!$C$19),Datos!$C$19+SQRT((Datos!$E$19-Datos!$C$19)*(Datos!$D$19-Datos!$C$19)*H567),Datos!$E$19-SQRT((Datos!$E$19-Datos!$C$19)*(Datos!$E$19-Datos!$D$19)*(1-H567)))</f>
        <v>36594.6294293772</v>
      </c>
      <c r="J567" s="24" t="n">
        <f aca="true">RAND()</f>
        <v>0.629246236839826</v>
      </c>
      <c r="K567" s="25" t="n">
        <f aca="false">IF(J567&lt;=(Datos!$D$19-Datos!$C$19)/(Datos!$E$19-Datos!$C$19),Datos!$C$19+SQRT((Datos!$E$19-Datos!$C$19)*(Datos!$D$19-Datos!$C$19)*J567),Datos!$E$19-SQRT((Datos!$E$19-Datos!$C$19)*(Datos!$E$19-Datos!$D$19)*(1-J567)))</f>
        <v>39715.293898075</v>
      </c>
      <c r="L567" s="24" t="n">
        <f aca="true">RAND()</f>
        <v>0.809294258471187</v>
      </c>
      <c r="M567" s="25" t="n">
        <f aca="false">IF(L567&lt;=(Datos!$D$19-Datos!$C$19)/(Datos!$E$19-Datos!$C$19),Datos!$C$19+SQRT((Datos!$E$19-Datos!$C$19)*(Datos!$D$19-Datos!$C$19)*L567),Datos!$E$19-SQRT((Datos!$E$19-Datos!$C$19)*(Datos!$E$19-Datos!$D$19)*(1-L567)))</f>
        <v>41218.0784494306</v>
      </c>
      <c r="N567" s="24" t="n">
        <f aca="true">RAND()</f>
        <v>0.978874833839747</v>
      </c>
      <c r="O567" s="25" t="n">
        <f aca="false">IF(N567&lt;=(Datos!$D$19-Datos!$C$19)/(Datos!$E$19-Datos!$C$19),Datos!$C$19+SQRT((Datos!$E$19-Datos!$C$19)*(Datos!$D$19-Datos!$C$19)*N567),Datos!$E$19-SQRT((Datos!$E$19-Datos!$C$19)*(Datos!$E$19-Datos!$D$19)*(1-N567)))</f>
        <v>43741.2754622162</v>
      </c>
      <c r="P567" s="24" t="n">
        <f aca="true">RAND()</f>
        <v>0.182257252038106</v>
      </c>
      <c r="Q567" s="26" t="n">
        <f aca="false">IF(P567&lt;=(Datos!$D$23-Datos!$C$23)/(Datos!$E$23-Datos!$C$23),Datos!$C$23+SQRT((Datos!$E$23-Datos!$C$23)*(Datos!$D$23-Datos!$C$23)*P567),Datos!$E$23-SQRT((Datos!$E$23-Datos!$C$23)*(Datos!$E$23-Datos!$D$23)*(1-P567)))</f>
        <v>0.138112510970834</v>
      </c>
      <c r="R567" s="24" t="n">
        <f aca="true">RAND()</f>
        <v>0.29588838635423</v>
      </c>
      <c r="S567" s="26" t="n">
        <f aca="false">IF(R567&lt;=(Datos!$D$24-Datos!$C$24)/(Datos!$E$24-Datos!$C$24),Datos!$C$24+SQRT((Datos!$E$24-Datos!$C$24)*(Datos!$D$24-Datos!$C$24)*R567),Datos!$E$24-SQRT((Datos!$E$24-Datos!$C$24)*(Datos!$E$24-Datos!$D$24)*(1-R567)))</f>
        <v>0.143078108575826</v>
      </c>
      <c r="T567" s="24" t="n">
        <f aca="true">RAND()</f>
        <v>0.488225507246411</v>
      </c>
      <c r="U567" s="26" t="n">
        <f aca="false">IF(T567&lt;=(Datos!$D$25-Datos!$C$25)/(Datos!$E$25-Datos!$C$25),Datos!$C$25+SQRT((Datos!$E$25-Datos!$C$25)*(Datos!$D$25-Datos!$C$25)*T567),Datos!$E$25-SQRT((Datos!$E$25-Datos!$C$25)*(Datos!$E$25-Datos!$D$25)*(1-T567)))</f>
        <v>0.182145428549381</v>
      </c>
      <c r="V567" s="24" t="n">
        <f aca="true">RAND()</f>
        <v>0.939222063217688</v>
      </c>
      <c r="W567" s="26" t="n">
        <f aca="false">IF(V567&lt;=(Datos!$D$26-Datos!$C$26)/(Datos!$E$26-Datos!$C$26),Datos!$C$26+SQRT((Datos!$E$26-Datos!$C$26)*(Datos!$D$26-Datos!$C$26)*V567),Datos!$E$26-SQRT((Datos!$E$26-Datos!$C$26)*(Datos!$E$26-Datos!$D$26)*(1-V567)))</f>
        <v>0.235414981016876</v>
      </c>
      <c r="X567" s="24" t="n">
        <f aca="true">RAND()</f>
        <v>0.481553823736689</v>
      </c>
      <c r="Y567" s="26" t="n">
        <f aca="false">IF(X567&lt;=(Datos!$D$27-Datos!$C$27)/(Datos!$E$27-Datos!$C$27),Datos!$C$27+SQRT((Datos!$E$27-Datos!$C$27)*(Datos!$D$27-Datos!$C$27)*X567),Datos!$E$27-SQRT((Datos!$E$27-Datos!$C$27)*(Datos!$E$27-Datos!$D$27)*(1-X567)))</f>
        <v>0.227088665185786</v>
      </c>
      <c r="Z567" s="24" t="n">
        <f aca="false">(1+Q567)</f>
        <v>1.13811251097083</v>
      </c>
      <c r="AA567" s="24" t="n">
        <f aca="false">Z567*(1+S567)</f>
        <v>1.30095149638703</v>
      </c>
      <c r="AB567" s="24" t="n">
        <f aca="false">AA567*(1+U567)</f>
        <v>1.5379138642184</v>
      </c>
      <c r="AC567" s="24" t="n">
        <f aca="false">AB567*(1+W567)</f>
        <v>1.89996182736896</v>
      </c>
      <c r="AD567" s="24" t="n">
        <f aca="false">AC567*(1+Y567)</f>
        <v>2.33142162265013</v>
      </c>
      <c r="AE567" s="23" t="n">
        <f aca="false">E567*Q567</f>
        <v>4581.25637531631</v>
      </c>
      <c r="AF567" s="23" t="n">
        <f aca="false">AE567*(1+S567)</f>
        <v>5236.73387239752</v>
      </c>
      <c r="AG567" s="23" t="n">
        <f aca="false">AF567*(1+U567)</f>
        <v>6190.58100778442</v>
      </c>
      <c r="AH567" s="23" t="n">
        <f aca="false">AG567*(1+W567)</f>
        <v>7647.93651821542</v>
      </c>
      <c r="AI567" s="23" t="n">
        <f aca="false">AH567*(1+Y567)</f>
        <v>9384.69621356259</v>
      </c>
      <c r="AJ567" s="25" t="n">
        <f aca="false">G567*Z567</f>
        <v>39395.3337689495</v>
      </c>
      <c r="AK567" s="25" t="n">
        <f aca="false">I567*AA567</f>
        <v>47607.8379158769</v>
      </c>
      <c r="AL567" s="25" t="n">
        <f aca="false">K567*AB567</f>
        <v>61078.7011073579</v>
      </c>
      <c r="AM567" s="25" t="n">
        <f aca="false">M567*AC567</f>
        <v>78312.7756514175</v>
      </c>
      <c r="AN567" s="25" t="n">
        <f aca="false">O567*AD567</f>
        <v>101979.355414906</v>
      </c>
      <c r="AO567" s="25" t="n">
        <f aca="false">C567/Datos!$D$8</f>
        <v>13672.8501982992</v>
      </c>
      <c r="AP567" s="25" t="n">
        <f aca="false">AJ567-AO567</f>
        <v>25722.4835706503</v>
      </c>
      <c r="AQ567" s="25" t="n">
        <f aca="false">AK567-AO567</f>
        <v>33934.9877175777</v>
      </c>
      <c r="AR567" s="25" t="n">
        <f aca="false">AL567-AO567</f>
        <v>47405.8509090587</v>
      </c>
      <c r="AS567" s="25" t="n">
        <f aca="false">AM567-AO567</f>
        <v>64639.9254531183</v>
      </c>
      <c r="AT567" s="25" t="n">
        <f aca="false">AN567-AO567</f>
        <v>88306.5052166071</v>
      </c>
      <c r="AU567" s="25" t="n">
        <f aca="false">AP567*Datos!$D$6</f>
        <v>12861.2417853251</v>
      </c>
      <c r="AV567" s="25" t="n">
        <f aca="false">AQ567*Datos!$D$6</f>
        <v>16967.4938587888</v>
      </c>
      <c r="AW567" s="25" t="n">
        <f aca="false">AR567*Datos!$D$6</f>
        <v>23702.9254545294</v>
      </c>
      <c r="AX567" s="25" t="n">
        <f aca="false">AS567*Datos!$D$6</f>
        <v>32319.9627265591</v>
      </c>
      <c r="AY567" s="25" t="n">
        <f aca="false">AT567*Datos!$D$6</f>
        <v>44153.2526083036</v>
      </c>
      <c r="AZ567" s="25" t="n">
        <f aca="false">AJ567-AU567-AE567</f>
        <v>21952.835608308</v>
      </c>
      <c r="BA567" s="25" t="n">
        <f aca="false">AK567-AV567-AF567</f>
        <v>25403.6101846905</v>
      </c>
      <c r="BB567" s="25" t="n">
        <f aca="false">AL567-AW567-AG567</f>
        <v>31185.1946450441</v>
      </c>
      <c r="BC567" s="25" t="n">
        <f aca="false">AM567-AX567-AH567</f>
        <v>38344.8764066429</v>
      </c>
      <c r="BD567" s="25" t="n">
        <f aca="false">AN567-AY567-AI567</f>
        <v>48441.4065930402</v>
      </c>
      <c r="BE567" s="25" t="n">
        <f aca="false">AZ567/Z567</f>
        <v>19288.8096710068</v>
      </c>
      <c r="BF567" s="25" t="n">
        <f aca="false">BA567/AA567</f>
        <v>19526.9464351599</v>
      </c>
      <c r="BG567" s="25" t="n">
        <f aca="false">BB567/AB567</f>
        <v>20277.5951050374</v>
      </c>
      <c r="BH567" s="25" t="n">
        <f aca="false">BC567/AC567</f>
        <v>20181.9193703182</v>
      </c>
      <c r="BI567" s="25" t="n">
        <f aca="false">BD567/AD567</f>
        <v>20777.6260297255</v>
      </c>
      <c r="BJ567" s="25" t="n">
        <f aca="false">E567*AD567</f>
        <v>77334.3421044</v>
      </c>
      <c r="BK567" s="25" t="n">
        <f aca="false">0.2*C567*AD567</f>
        <v>31877.1785955708</v>
      </c>
      <c r="BL567" s="25" t="n">
        <f aca="false">BJ567+BK567</f>
        <v>109211.520699971</v>
      </c>
      <c r="BM567" s="25" t="n">
        <f aca="false">BK567*Datos!$D$6</f>
        <v>15938.5892977854</v>
      </c>
      <c r="BN567" s="25" t="n">
        <f aca="false">BL567-BM567</f>
        <v>93272.9314021854</v>
      </c>
      <c r="BO567" s="25" t="n">
        <f aca="false">BN567/AD567</f>
        <v>40006.8912872834</v>
      </c>
      <c r="BP567" s="25" t="n">
        <f aca="false">-(C567+E567)</f>
        <v>-101534.71717963</v>
      </c>
      <c r="BQ567" s="25" t="n">
        <f aca="false">BE567</f>
        <v>19288.8096710068</v>
      </c>
      <c r="BR567" s="25" t="n">
        <f aca="false">BF567</f>
        <v>19526.9464351599</v>
      </c>
      <c r="BS567" s="25" t="n">
        <f aca="false">BG567</f>
        <v>20277.5951050374</v>
      </c>
      <c r="BT567" s="25" t="n">
        <f aca="false">BH567</f>
        <v>20181.9193703182</v>
      </c>
      <c r="BU567" s="25" t="n">
        <f aca="false">BI567+BO567</f>
        <v>60784.5173170089</v>
      </c>
      <c r="BV567" s="27" t="n">
        <f aca="false">IFERROR(IRR(BP567:BU567,0.1),NA())*100</f>
        <v>9.64645998863953</v>
      </c>
    </row>
    <row r="568" customFormat="false" ht="15" hidden="false" customHeight="true" outlineLevel="0" collapsed="false">
      <c r="A568" s="23" t="n">
        <v>567</v>
      </c>
      <c r="B568" s="24" t="n">
        <f aca="true">RAND()</f>
        <v>0.928565457278874</v>
      </c>
      <c r="C568" s="25" t="n">
        <f aca="false">IF(B568&lt;=(Datos!$D$14-Datos!$C$14)/(Datos!$E$14-Datos!$C$14),Datos!$C$14+SQRT((Datos!$E$14-Datos!$C$14)*(Datos!$D$14-Datos!$C$14)*B568),Datos!$E$14-SQRT((Datos!$E$14-Datos!$C$14)*(Datos!$E$14-Datos!$D$14)*(1-B568)))</f>
        <v>90741.4120263751</v>
      </c>
      <c r="D568" s="24" t="n">
        <f aca="true">RAND()</f>
        <v>0.443727895741036</v>
      </c>
      <c r="E568" s="25" t="n">
        <f aca="false">IF(D568&lt;=(Datos!$D$15-Datos!$C$15)/(Datos!$E$15-Datos!$C$15),Datos!$C$15+SQRT((Datos!$E$15-Datos!$C$15)*(Datos!$D$15-Datos!$C$15)*D568),Datos!$E$15-SQRT((Datos!$E$15-Datos!$C$15)*(Datos!$E$15-Datos!$D$15)*(1-D568)))</f>
        <v>30865.4055569585</v>
      </c>
      <c r="F568" s="24" t="n">
        <f aca="true">RAND()</f>
        <v>0.533120406517589</v>
      </c>
      <c r="G568" s="25" t="n">
        <f aca="false">IF(F568&lt;=(Datos!$D$19-Datos!$C$19)/(Datos!$E$19-Datos!$C$19),Datos!$C$19+SQRT((Datos!$E$19-Datos!$C$19)*(Datos!$D$19-Datos!$C$19)*F568),Datos!$E$19-SQRT((Datos!$E$19-Datos!$C$19)*(Datos!$E$19-Datos!$D$19)*(1-F568)))</f>
        <v>38942.4862861309</v>
      </c>
      <c r="H568" s="24" t="n">
        <f aca="true">RAND()</f>
        <v>0.791086834647064</v>
      </c>
      <c r="I568" s="25" t="n">
        <f aca="false">IF(H568&lt;=(Datos!$D$19-Datos!$C$19)/(Datos!$E$19-Datos!$C$19),Datos!$C$19+SQRT((Datos!$E$19-Datos!$C$19)*(Datos!$D$19-Datos!$C$19)*H568),Datos!$E$19-SQRT((Datos!$E$19-Datos!$C$19)*(Datos!$E$19-Datos!$D$19)*(1-H568)))</f>
        <v>41041.6559773726</v>
      </c>
      <c r="J568" s="24" t="n">
        <f aca="true">RAND()</f>
        <v>0.80763094295874</v>
      </c>
      <c r="K568" s="25" t="n">
        <f aca="false">IF(J568&lt;=(Datos!$D$19-Datos!$C$19)/(Datos!$E$19-Datos!$C$19),Datos!$C$19+SQRT((Datos!$E$19-Datos!$C$19)*(Datos!$D$19-Datos!$C$19)*J568),Datos!$E$19-SQRT((Datos!$E$19-Datos!$C$19)*(Datos!$E$19-Datos!$D$19)*(1-J568)))</f>
        <v>41201.621493572</v>
      </c>
      <c r="L568" s="24" t="n">
        <f aca="true">RAND()</f>
        <v>0.399326663202252</v>
      </c>
      <c r="M568" s="25" t="n">
        <f aca="false">IF(L568&lt;=(Datos!$D$19-Datos!$C$19)/(Datos!$E$19-Datos!$C$19),Datos!$C$19+SQRT((Datos!$E$19-Datos!$C$19)*(Datos!$D$19-Datos!$C$19)*L568),Datos!$E$19-SQRT((Datos!$E$19-Datos!$C$19)*(Datos!$E$19-Datos!$D$19)*(1-L568)))</f>
        <v>37739.4443909326</v>
      </c>
      <c r="N568" s="24" t="n">
        <f aca="true">RAND()</f>
        <v>0.682142150091241</v>
      </c>
      <c r="O568" s="25" t="n">
        <f aca="false">IF(N568&lt;=(Datos!$D$19-Datos!$C$19)/(Datos!$E$19-Datos!$C$19),Datos!$C$19+SQRT((Datos!$E$19-Datos!$C$19)*(Datos!$D$19-Datos!$C$19)*N568),Datos!$E$19-SQRT((Datos!$E$19-Datos!$C$19)*(Datos!$E$19-Datos!$D$19)*(1-N568)))</f>
        <v>40117.4454695153</v>
      </c>
      <c r="P568" s="24" t="n">
        <f aca="true">RAND()</f>
        <v>0.863158234016283</v>
      </c>
      <c r="Q568" s="26" t="n">
        <f aca="false">IF(P568&lt;=(Datos!$D$23-Datos!$C$23)/(Datos!$E$23-Datos!$C$23),Datos!$C$23+SQRT((Datos!$E$23-Datos!$C$23)*(Datos!$D$23-Datos!$C$23)*P568),Datos!$E$23-SQRT((Datos!$E$23-Datos!$C$23)*(Datos!$E$23-Datos!$D$23)*(1-P568)))</f>
        <v>0.164305568542611</v>
      </c>
      <c r="R568" s="24" t="n">
        <f aca="true">RAND()</f>
        <v>0.586935220734564</v>
      </c>
      <c r="S568" s="26" t="n">
        <f aca="false">IF(R568&lt;=(Datos!$D$24-Datos!$C$24)/(Datos!$E$24-Datos!$C$24),Datos!$C$24+SQRT((Datos!$E$24-Datos!$C$24)*(Datos!$D$24-Datos!$C$24)*R568),Datos!$E$24-SQRT((Datos!$E$24-Datos!$C$24)*(Datos!$E$24-Datos!$D$24)*(1-R568)))</f>
        <v>0.152732499148661</v>
      </c>
      <c r="T568" s="24" t="n">
        <f aca="true">RAND()</f>
        <v>0.498082365420157</v>
      </c>
      <c r="U568" s="26" t="n">
        <f aca="false">IF(T568&lt;=(Datos!$D$25-Datos!$C$25)/(Datos!$E$25-Datos!$C$25),Datos!$C$25+SQRT((Datos!$E$25-Datos!$C$25)*(Datos!$D$25-Datos!$C$25)*T568),Datos!$E$25-SQRT((Datos!$E$25-Datos!$C$25)*(Datos!$E$25-Datos!$D$25)*(1-T568)))</f>
        <v>0.182511743481144</v>
      </c>
      <c r="V568" s="24" t="n">
        <f aca="true">RAND()</f>
        <v>0.948898740384088</v>
      </c>
      <c r="W568" s="26" t="n">
        <f aca="false">IF(V568&lt;=(Datos!$D$26-Datos!$C$26)/(Datos!$E$26-Datos!$C$26),Datos!$C$26+SQRT((Datos!$E$26-Datos!$C$26)*(Datos!$D$26-Datos!$C$26)*V568),Datos!$E$26-SQRT((Datos!$E$26-Datos!$C$26)*(Datos!$E$26-Datos!$D$26)*(1-V568)))</f>
        <v>0.23662635395056</v>
      </c>
      <c r="X568" s="24" t="n">
        <f aca="true">RAND()</f>
        <v>0.0980856682276652</v>
      </c>
      <c r="Y568" s="26" t="n">
        <f aca="false">IF(X568&lt;=(Datos!$D$27-Datos!$C$27)/(Datos!$E$27-Datos!$C$27),Datos!$C$27+SQRT((Datos!$E$27-Datos!$C$27)*(Datos!$D$27-Datos!$C$27)*X568),Datos!$E$27-SQRT((Datos!$E$27-Datos!$C$27)*(Datos!$E$27-Datos!$D$27)*(1-X568)))</f>
        <v>0.206273638321368</v>
      </c>
      <c r="Z568" s="24" t="n">
        <f aca="false">(1+Q568)</f>
        <v>1.16430556854261</v>
      </c>
      <c r="AA568" s="24" t="n">
        <f aca="false">Z568*(1+S568)</f>
        <v>1.34213286779883</v>
      </c>
      <c r="AB568" s="24" t="n">
        <f aca="false">AA568*(1+U568)</f>
        <v>1.58708787748414</v>
      </c>
      <c r="AC568" s="24" t="n">
        <f aca="false">AB568*(1+W568)</f>
        <v>1.96263469533234</v>
      </c>
      <c r="AD568" s="24" t="n">
        <f aca="false">AC568*(1+Y568)</f>
        <v>2.36747449463429</v>
      </c>
      <c r="AE568" s="23" t="n">
        <f aca="false">E568*Q568</f>
        <v>5071.35800833432</v>
      </c>
      <c r="AF568" s="23" t="n">
        <f aca="false">AE568*(1+S568)</f>
        <v>5845.9191910248</v>
      </c>
      <c r="AG568" s="23" t="n">
        <f aca="false">AF568*(1+U568)</f>
        <v>6912.86809482861</v>
      </c>
      <c r="AH568" s="23" t="n">
        <f aca="false">AG568*(1+W568)</f>
        <v>8548.63486744906</v>
      </c>
      <c r="AI568" s="23" t="n">
        <f aca="false">AH568*(1+Y568)</f>
        <v>10311.9928842387</v>
      </c>
      <c r="AJ568" s="25" t="n">
        <f aca="false">G568*Z568</f>
        <v>45340.9536358364</v>
      </c>
      <c r="AK568" s="25" t="n">
        <f aca="false">I568*AA568</f>
        <v>55083.3554361239</v>
      </c>
      <c r="AL568" s="25" t="n">
        <f aca="false">K568*AB568</f>
        <v>65390.5940051379</v>
      </c>
      <c r="AM568" s="25" t="n">
        <f aca="false">M568*AC568</f>
        <v>74068.7429442098</v>
      </c>
      <c r="AN568" s="25" t="n">
        <f aca="false">O568*AD568</f>
        <v>94977.0289389595</v>
      </c>
      <c r="AO568" s="25" t="n">
        <f aca="false">C568/Datos!$D$8</f>
        <v>18148.282405275</v>
      </c>
      <c r="AP568" s="25" t="n">
        <f aca="false">AJ568-AO568</f>
        <v>27192.6712305614</v>
      </c>
      <c r="AQ568" s="25" t="n">
        <f aca="false">AK568-AO568</f>
        <v>36935.0730308489</v>
      </c>
      <c r="AR568" s="25" t="n">
        <f aca="false">AL568-AO568</f>
        <v>47242.3115998629</v>
      </c>
      <c r="AS568" s="25" t="n">
        <f aca="false">AM568-AO568</f>
        <v>55920.4605389348</v>
      </c>
      <c r="AT568" s="25" t="n">
        <f aca="false">AN568-AO568</f>
        <v>76828.7465336845</v>
      </c>
      <c r="AU568" s="25" t="n">
        <f aca="false">AP568*Datos!$D$6</f>
        <v>13596.3356152807</v>
      </c>
      <c r="AV568" s="25" t="n">
        <f aca="false">AQ568*Datos!$D$6</f>
        <v>18467.5365154244</v>
      </c>
      <c r="AW568" s="25" t="n">
        <f aca="false">AR568*Datos!$D$6</f>
        <v>23621.1557999315</v>
      </c>
      <c r="AX568" s="25" t="n">
        <f aca="false">AS568*Datos!$D$6</f>
        <v>27960.2302694674</v>
      </c>
      <c r="AY568" s="25" t="n">
        <f aca="false">AT568*Datos!$D$6</f>
        <v>38414.3732668422</v>
      </c>
      <c r="AZ568" s="25" t="n">
        <f aca="false">AJ568-AU568-AE568</f>
        <v>26673.2600122214</v>
      </c>
      <c r="BA568" s="25" t="n">
        <f aca="false">AK568-AV568-AF568</f>
        <v>30769.8997296747</v>
      </c>
      <c r="BB568" s="25" t="n">
        <f aca="false">AL568-AW568-AG568</f>
        <v>34856.5701103779</v>
      </c>
      <c r="BC568" s="25" t="n">
        <f aca="false">AM568-AX568-AH568</f>
        <v>37559.8778072934</v>
      </c>
      <c r="BD568" s="25" t="n">
        <f aca="false">AN568-AY568-AI568</f>
        <v>46250.6627878786</v>
      </c>
      <c r="BE568" s="25" t="n">
        <f aca="false">AZ568/Z568</f>
        <v>22909.1578129348</v>
      </c>
      <c r="BF568" s="25" t="n">
        <f aca="false">BA568/AA568</f>
        <v>22926.1204072433</v>
      </c>
      <c r="BG568" s="25" t="n">
        <f aca="false">BB568/AB568</f>
        <v>21962.5961516591</v>
      </c>
      <c r="BH568" s="25" t="n">
        <f aca="false">BC568/AC568</f>
        <v>19137.4777469391</v>
      </c>
      <c r="BI568" s="25" t="n">
        <f aca="false">BD568/AD568</f>
        <v>19535.8652829005</v>
      </c>
      <c r="BJ568" s="25" t="n">
        <f aca="false">E568*AD568</f>
        <v>73073.0604226429</v>
      </c>
      <c r="BK568" s="25" t="n">
        <f aca="false">0.2*C568*AD568</f>
        <v>42965.595715909</v>
      </c>
      <c r="BL568" s="25" t="n">
        <f aca="false">BJ568+BK568</f>
        <v>116038.656138552</v>
      </c>
      <c r="BM568" s="25" t="n">
        <f aca="false">BK568*Datos!$D$6</f>
        <v>21482.7978579545</v>
      </c>
      <c r="BN568" s="25" t="n">
        <f aca="false">BL568-BM568</f>
        <v>94555.8582805973</v>
      </c>
      <c r="BO568" s="25" t="n">
        <f aca="false">BN568/AD568</f>
        <v>39939.546759596</v>
      </c>
      <c r="BP568" s="25" t="n">
        <f aca="false">-(C568+E568)</f>
        <v>-121606.817583334</v>
      </c>
      <c r="BQ568" s="25" t="n">
        <f aca="false">BE568</f>
        <v>22909.1578129348</v>
      </c>
      <c r="BR568" s="25" t="n">
        <f aca="false">BF568</f>
        <v>22926.1204072433</v>
      </c>
      <c r="BS568" s="25" t="n">
        <f aca="false">BG568</f>
        <v>21962.5961516591</v>
      </c>
      <c r="BT568" s="25" t="n">
        <f aca="false">BH568</f>
        <v>19137.4777469391</v>
      </c>
      <c r="BU568" s="25" t="n">
        <f aca="false">BI568+BO568</f>
        <v>59475.4120424965</v>
      </c>
      <c r="BV568" s="27" t="n">
        <f aca="false">IFERROR(IRR(BP568:BU568,0.1),NA())*100</f>
        <v>5.59437766392285</v>
      </c>
    </row>
    <row r="569" customFormat="false" ht="15" hidden="false" customHeight="true" outlineLevel="0" collapsed="false">
      <c r="A569" s="23" t="n">
        <v>568</v>
      </c>
      <c r="B569" s="24" t="n">
        <f aca="true">RAND()</f>
        <v>0.193148334450835</v>
      </c>
      <c r="C569" s="25" t="n">
        <f aca="false">IF(B569&lt;=(Datos!$D$14-Datos!$C$14)/(Datos!$E$14-Datos!$C$14),Datos!$C$14+SQRT((Datos!$E$14-Datos!$C$14)*(Datos!$D$14-Datos!$C$14)*B569),Datos!$E$14-SQRT((Datos!$E$14-Datos!$C$14)*(Datos!$E$14-Datos!$D$14)*(1-B569)))</f>
        <v>68789.7288797968</v>
      </c>
      <c r="D569" s="24" t="n">
        <f aca="true">RAND()</f>
        <v>0.753568806237817</v>
      </c>
      <c r="E569" s="25" t="n">
        <f aca="false">IF(D569&lt;=(Datos!$D$15-Datos!$C$15)/(Datos!$E$15-Datos!$C$15),Datos!$C$15+SQRT((Datos!$E$15-Datos!$C$15)*(Datos!$D$15-Datos!$C$15)*D569),Datos!$E$15-SQRT((Datos!$E$15-Datos!$C$15)*(Datos!$E$15-Datos!$D$15)*(1-D569)))</f>
        <v>33920.1415259624</v>
      </c>
      <c r="F569" s="24" t="n">
        <f aca="true">RAND()</f>
        <v>0.169448138605225</v>
      </c>
      <c r="G569" s="25" t="n">
        <f aca="false">IF(F569&lt;=(Datos!$D$19-Datos!$C$19)/(Datos!$E$19-Datos!$C$19),Datos!$C$19+SQRT((Datos!$E$19-Datos!$C$19)*(Datos!$D$19-Datos!$C$19)*F569),Datos!$E$19-SQRT((Datos!$E$19-Datos!$C$19)*(Datos!$E$19-Datos!$D$19)*(1-F569)))</f>
        <v>35041.5494434533</v>
      </c>
      <c r="H569" s="24" t="n">
        <f aca="true">RAND()</f>
        <v>0.400888167205595</v>
      </c>
      <c r="I569" s="25" t="n">
        <f aca="false">IF(H569&lt;=(Datos!$D$19-Datos!$C$19)/(Datos!$E$19-Datos!$C$19),Datos!$C$19+SQRT((Datos!$E$19-Datos!$C$19)*(Datos!$D$19-Datos!$C$19)*H569),Datos!$E$19-SQRT((Datos!$E$19-Datos!$C$19)*(Datos!$E$19-Datos!$D$19)*(1-H569)))</f>
        <v>37754.5615659971</v>
      </c>
      <c r="J569" s="24" t="n">
        <f aca="true">RAND()</f>
        <v>0.890957463953144</v>
      </c>
      <c r="K569" s="25" t="n">
        <f aca="false">IF(J569&lt;=(Datos!$D$19-Datos!$C$19)/(Datos!$E$19-Datos!$C$19),Datos!$C$19+SQRT((Datos!$E$19-Datos!$C$19)*(Datos!$D$19-Datos!$C$19)*J569),Datos!$E$19-SQRT((Datos!$E$19-Datos!$C$19)*(Datos!$E$19-Datos!$D$19)*(1-J569)))</f>
        <v>42140.246478538</v>
      </c>
      <c r="L569" s="24" t="n">
        <f aca="true">RAND()</f>
        <v>0.209646050349311</v>
      </c>
      <c r="M569" s="25" t="n">
        <f aca="false">IF(L569&lt;=(Datos!$D$19-Datos!$C$19)/(Datos!$E$19-Datos!$C$19),Datos!$C$19+SQRT((Datos!$E$19-Datos!$C$19)*(Datos!$D$19-Datos!$C$19)*L569),Datos!$E$19-SQRT((Datos!$E$19-Datos!$C$19)*(Datos!$E$19-Datos!$D$19)*(1-L569)))</f>
        <v>35607.7542343078</v>
      </c>
      <c r="N569" s="24" t="n">
        <f aca="true">RAND()</f>
        <v>0.375641663730615</v>
      </c>
      <c r="O569" s="25" t="n">
        <f aca="false">IF(N569&lt;=(Datos!$D$19-Datos!$C$19)/(Datos!$E$19-Datos!$C$19),Datos!$C$19+SQRT((Datos!$E$19-Datos!$C$19)*(Datos!$D$19-Datos!$C$19)*N569),Datos!$E$19-SQRT((Datos!$E$19-Datos!$C$19)*(Datos!$E$19-Datos!$D$19)*(1-N569)))</f>
        <v>37506.4138947697</v>
      </c>
      <c r="P569" s="24" t="n">
        <f aca="true">RAND()</f>
        <v>0.55851566664173</v>
      </c>
      <c r="Q569" s="26" t="n">
        <f aca="false">IF(P569&lt;=(Datos!$D$23-Datos!$C$23)/(Datos!$E$23-Datos!$C$23),Datos!$C$23+SQRT((Datos!$E$23-Datos!$C$23)*(Datos!$D$23-Datos!$C$23)*P569),Datos!$E$23-SQRT((Datos!$E$23-Datos!$C$23)*(Datos!$E$23-Datos!$D$23)*(1-P569)))</f>
        <v>0.151810076267487</v>
      </c>
      <c r="R569" s="24" t="n">
        <f aca="true">RAND()</f>
        <v>0.834525830915983</v>
      </c>
      <c r="S569" s="26" t="n">
        <f aca="false">IF(R569&lt;=(Datos!$D$24-Datos!$C$24)/(Datos!$E$24-Datos!$C$24),Datos!$C$24+SQRT((Datos!$E$24-Datos!$C$24)*(Datos!$D$24-Datos!$C$24)*R569),Datos!$E$24-SQRT((Datos!$E$24-Datos!$C$24)*(Datos!$E$24-Datos!$D$24)*(1-R569)))</f>
        <v>0.162741567152513</v>
      </c>
      <c r="T569" s="24" t="n">
        <f aca="true">RAND()</f>
        <v>0.815578090351878</v>
      </c>
      <c r="U569" s="26" t="n">
        <f aca="false">IF(T569&lt;=(Datos!$D$25-Datos!$C$25)/(Datos!$E$25-Datos!$C$25),Datos!$C$25+SQRT((Datos!$E$25-Datos!$C$25)*(Datos!$D$25-Datos!$C$25)*T569),Datos!$E$25-SQRT((Datos!$E$25-Datos!$C$25)*(Datos!$E$25-Datos!$D$25)*(1-T569)))</f>
        <v>0.19727597423398</v>
      </c>
      <c r="V569" s="24" t="n">
        <f aca="true">RAND()</f>
        <v>0.244850708317558</v>
      </c>
      <c r="W569" s="26" t="n">
        <f aca="false">IF(V569&lt;=(Datos!$D$26-Datos!$C$26)/(Datos!$E$26-Datos!$C$26),Datos!$C$26+SQRT((Datos!$E$26-Datos!$C$26)*(Datos!$D$26-Datos!$C$26)*V569),Datos!$E$26-SQRT((Datos!$E$26-Datos!$C$26)*(Datos!$E$26-Datos!$D$26)*(1-V569)))</f>
        <v>0.198514615622383</v>
      </c>
      <c r="X569" s="24" t="n">
        <f aca="true">RAND()</f>
        <v>0.206056368059654</v>
      </c>
      <c r="Y569" s="26" t="n">
        <f aca="false">IF(X569&lt;=(Datos!$D$27-Datos!$C$27)/(Datos!$E$27-Datos!$C$27),Datos!$C$27+SQRT((Datos!$E$27-Datos!$C$27)*(Datos!$D$27-Datos!$C$27)*X569),Datos!$E$27-SQRT((Datos!$E$27-Datos!$C$27)*(Datos!$E$27-Datos!$D$27)*(1-X569)))</f>
        <v>0.213587119234045</v>
      </c>
      <c r="Z569" s="24" t="n">
        <f aca="false">(1+Q569)</f>
        <v>1.15181007626749</v>
      </c>
      <c r="AA569" s="24" t="n">
        <f aca="false">Z569*(1+S569)</f>
        <v>1.33925745314131</v>
      </c>
      <c r="AB569" s="24" t="n">
        <f aca="false">AA569*(1+U569)</f>
        <v>1.60346077195988</v>
      </c>
      <c r="AC569" s="24" t="n">
        <f aca="false">AB569*(1+W569)</f>
        <v>1.92177117077107</v>
      </c>
      <c r="AD569" s="24" t="n">
        <f aca="false">AC569*(1+Y569)</f>
        <v>2.3322367389631</v>
      </c>
      <c r="AE569" s="23" t="n">
        <f aca="false">E569*Q569</f>
        <v>5149.41927206031</v>
      </c>
      <c r="AF569" s="23" t="n">
        <f aca="false">AE569*(1+S569)</f>
        <v>5987.44383432075</v>
      </c>
      <c r="AG569" s="23" t="n">
        <f aca="false">AF569*(1+U569)</f>
        <v>7168.62264990761</v>
      </c>
      <c r="AH569" s="23" t="n">
        <f aca="false">AG569*(1+W569)</f>
        <v>8591.69901979593</v>
      </c>
      <c r="AI569" s="23" t="n">
        <f aca="false">AH569*(1+Y569)</f>
        <v>10426.7752627601</v>
      </c>
      <c r="AJ569" s="25" t="n">
        <f aca="false">G569*Z569</f>
        <v>40361.2097369948</v>
      </c>
      <c r="AK569" s="25" t="n">
        <f aca="false">I569*AA569</f>
        <v>50563.0779673442</v>
      </c>
      <c r="AL569" s="25" t="n">
        <f aca="false">K569*AB569</f>
        <v>67570.2321490564</v>
      </c>
      <c r="AM569" s="25" t="n">
        <f aca="false">M569*AC569</f>
        <v>68429.9555433942</v>
      </c>
      <c r="AN569" s="25" t="n">
        <f aca="false">O569*AD569</f>
        <v>87473.8364321381</v>
      </c>
      <c r="AO569" s="25" t="n">
        <f aca="false">C569/Datos!$D$8</f>
        <v>13757.9457759594</v>
      </c>
      <c r="AP569" s="25" t="n">
        <f aca="false">AJ569-AO569</f>
        <v>26603.2639610355</v>
      </c>
      <c r="AQ569" s="25" t="n">
        <f aca="false">AK569-AO569</f>
        <v>36805.1321913848</v>
      </c>
      <c r="AR569" s="25" t="n">
        <f aca="false">AL569-AO569</f>
        <v>53812.286373097</v>
      </c>
      <c r="AS569" s="25" t="n">
        <f aca="false">AM569-AO569</f>
        <v>54672.0097674348</v>
      </c>
      <c r="AT569" s="25" t="n">
        <f aca="false">AN569-AO569</f>
        <v>73715.8906561787</v>
      </c>
      <c r="AU569" s="25" t="n">
        <f aca="false">AP569*Datos!$D$6</f>
        <v>13301.6319805177</v>
      </c>
      <c r="AV569" s="25" t="n">
        <f aca="false">AQ569*Datos!$D$6</f>
        <v>18402.5660956924</v>
      </c>
      <c r="AW569" s="25" t="n">
        <f aca="false">AR569*Datos!$D$6</f>
        <v>26906.1431865485</v>
      </c>
      <c r="AX569" s="25" t="n">
        <f aca="false">AS569*Datos!$D$6</f>
        <v>27336.0048837174</v>
      </c>
      <c r="AY569" s="25" t="n">
        <f aca="false">AT569*Datos!$D$6</f>
        <v>36857.9453280894</v>
      </c>
      <c r="AZ569" s="25" t="n">
        <f aca="false">AJ569-AU569-AE569</f>
        <v>21910.1584844168</v>
      </c>
      <c r="BA569" s="25" t="n">
        <f aca="false">AK569-AV569-AF569</f>
        <v>26173.068037331</v>
      </c>
      <c r="BB569" s="25" t="n">
        <f aca="false">AL569-AW569-AG569</f>
        <v>33495.4663126003</v>
      </c>
      <c r="BC569" s="25" t="n">
        <f aca="false">AM569-AX569-AH569</f>
        <v>32502.2516398808</v>
      </c>
      <c r="BD569" s="25" t="n">
        <f aca="false">AN569-AY569-AI569</f>
        <v>40189.1158412886</v>
      </c>
      <c r="BE569" s="25" t="n">
        <f aca="false">AZ569/Z569</f>
        <v>19022.3709063373</v>
      </c>
      <c r="BF569" s="25" t="n">
        <f aca="false">BA569/AA569</f>
        <v>19542.9698568714</v>
      </c>
      <c r="BG569" s="25" t="n">
        <f aca="false">BB569/AB569</f>
        <v>20889.4828600386</v>
      </c>
      <c r="BH569" s="25" t="n">
        <f aca="false">BC569/AC569</f>
        <v>16912.6543962255</v>
      </c>
      <c r="BI569" s="25" t="n">
        <f aca="false">BD569/AD569</f>
        <v>17232.005297694</v>
      </c>
      <c r="BJ569" s="25" t="n">
        <f aca="false">E569*AD569</f>
        <v>79109.8002576773</v>
      </c>
      <c r="BK569" s="25" t="n">
        <f aca="false">0.2*C569*AD569</f>
        <v>32086.7865913546</v>
      </c>
      <c r="BL569" s="25" t="n">
        <f aca="false">BJ569+BK569</f>
        <v>111196.586849032</v>
      </c>
      <c r="BM569" s="25" t="n">
        <f aca="false">BK569*Datos!$D$6</f>
        <v>16043.3932956773</v>
      </c>
      <c r="BN569" s="25" t="n">
        <f aca="false">BL569-BM569</f>
        <v>95153.1935533546</v>
      </c>
      <c r="BO569" s="25" t="n">
        <f aca="false">BN569/AD569</f>
        <v>40799.114413942</v>
      </c>
      <c r="BP569" s="25" t="n">
        <f aca="false">-(C569+E569)</f>
        <v>-102709.870405759</v>
      </c>
      <c r="BQ569" s="25" t="n">
        <f aca="false">BE569</f>
        <v>19022.3709063373</v>
      </c>
      <c r="BR569" s="25" t="n">
        <f aca="false">BF569</f>
        <v>19542.9698568714</v>
      </c>
      <c r="BS569" s="25" t="n">
        <f aca="false">BG569</f>
        <v>20889.4828600386</v>
      </c>
      <c r="BT569" s="25" t="n">
        <f aca="false">BH569</f>
        <v>16912.6543962255</v>
      </c>
      <c r="BU569" s="25" t="n">
        <f aca="false">BI569+BO569</f>
        <v>58031.119711636</v>
      </c>
      <c r="BV569" s="27" t="n">
        <f aca="false">IFERROR(IRR(BP569:BU569,0.1),NA())*100</f>
        <v>8.05201655833859</v>
      </c>
    </row>
    <row r="570" customFormat="false" ht="15" hidden="false" customHeight="true" outlineLevel="0" collapsed="false">
      <c r="A570" s="23" t="n">
        <v>569</v>
      </c>
      <c r="B570" s="24" t="n">
        <f aca="true">RAND()</f>
        <v>0.780037262250793</v>
      </c>
      <c r="C570" s="25" t="n">
        <f aca="false">IF(B570&lt;=(Datos!$D$14-Datos!$C$14)/(Datos!$E$14-Datos!$C$14),Datos!$C$14+SQRT((Datos!$E$14-Datos!$C$14)*(Datos!$D$14-Datos!$C$14)*B570),Datos!$E$14-SQRT((Datos!$E$14-Datos!$C$14)*(Datos!$E$14-Datos!$D$14)*(1-B570)))</f>
        <v>83753.2992487998</v>
      </c>
      <c r="D570" s="24" t="n">
        <f aca="true">RAND()</f>
        <v>0.890135333869559</v>
      </c>
      <c r="E570" s="25" t="n">
        <f aca="false">IF(D570&lt;=(Datos!$D$15-Datos!$C$15)/(Datos!$E$15-Datos!$C$15),Datos!$C$15+SQRT((Datos!$E$15-Datos!$C$15)*(Datos!$D$15-Datos!$C$15)*D570),Datos!$E$15-SQRT((Datos!$E$15-Datos!$C$15)*(Datos!$E$15-Datos!$D$15)*(1-D570)))</f>
        <v>35940.480333886</v>
      </c>
      <c r="F570" s="24" t="n">
        <f aca="true">RAND()</f>
        <v>0.0877032518755227</v>
      </c>
      <c r="G570" s="25" t="n">
        <f aca="false">IF(F570&lt;=(Datos!$D$19-Datos!$C$19)/(Datos!$E$19-Datos!$C$19),Datos!$C$19+SQRT((Datos!$E$19-Datos!$C$19)*(Datos!$D$19-Datos!$C$19)*F570),Datos!$E$19-SQRT((Datos!$E$19-Datos!$C$19)*(Datos!$E$19-Datos!$D$19)*(1-F570)))</f>
        <v>33627.0494594544</v>
      </c>
      <c r="H570" s="24" t="n">
        <f aca="true">RAND()</f>
        <v>0.788029661190743</v>
      </c>
      <c r="I570" s="25" t="n">
        <f aca="false">IF(H570&lt;=(Datos!$D$19-Datos!$C$19)/(Datos!$E$19-Datos!$C$19),Datos!$C$19+SQRT((Datos!$E$19-Datos!$C$19)*(Datos!$D$19-Datos!$C$19)*H570),Datos!$E$19-SQRT((Datos!$E$19-Datos!$C$19)*(Datos!$E$19-Datos!$D$19)*(1-H570)))</f>
        <v>41012.7985490203</v>
      </c>
      <c r="J570" s="24" t="n">
        <f aca="true">RAND()</f>
        <v>0.896221008373831</v>
      </c>
      <c r="K570" s="25" t="n">
        <f aca="false">IF(J570&lt;=(Datos!$D$19-Datos!$C$19)/(Datos!$E$19-Datos!$C$19),Datos!$C$19+SQRT((Datos!$E$19-Datos!$C$19)*(Datos!$D$19-Datos!$C$19)*J570),Datos!$E$19-SQRT((Datos!$E$19-Datos!$C$19)*(Datos!$E$19-Datos!$D$19)*(1-J570)))</f>
        <v>42210.1210829209</v>
      </c>
      <c r="L570" s="24" t="n">
        <f aca="true">RAND()</f>
        <v>0.0855048396772683</v>
      </c>
      <c r="M570" s="25" t="n">
        <f aca="false">IF(L570&lt;=(Datos!$D$19-Datos!$C$19)/(Datos!$E$19-Datos!$C$19),Datos!$C$19+SQRT((Datos!$E$19-Datos!$C$19)*(Datos!$D$19-Datos!$C$19)*L570),Datos!$E$19-SQRT((Datos!$E$19-Datos!$C$19)*(Datos!$E$19-Datos!$D$19)*(1-L570)))</f>
        <v>33581.3022703467</v>
      </c>
      <c r="N570" s="24" t="n">
        <f aca="true">RAND()</f>
        <v>0.0442475872835344</v>
      </c>
      <c r="O570" s="25" t="n">
        <f aca="false">IF(N570&lt;=(Datos!$D$19-Datos!$C$19)/(Datos!$E$19-Datos!$C$19),Datos!$C$19+SQRT((Datos!$E$19-Datos!$C$19)*(Datos!$D$19-Datos!$C$19)*N570),Datos!$E$19-SQRT((Datos!$E$19-Datos!$C$19)*(Datos!$E$19-Datos!$D$19)*(1-N570)))</f>
        <v>32576.2643677484</v>
      </c>
      <c r="P570" s="24" t="n">
        <f aca="true">RAND()</f>
        <v>0.626176540850985</v>
      </c>
      <c r="Q570" s="26" t="n">
        <f aca="false">IF(P570&lt;=(Datos!$D$23-Datos!$C$23)/(Datos!$E$23-Datos!$C$23),Datos!$C$23+SQRT((Datos!$E$23-Datos!$C$23)*(Datos!$D$23-Datos!$C$23)*P570),Datos!$E$23-SQRT((Datos!$E$23-Datos!$C$23)*(Datos!$E$23-Datos!$D$23)*(1-P570)))</f>
        <v>0.154060026475183</v>
      </c>
      <c r="R570" s="24" t="n">
        <f aca="true">RAND()</f>
        <v>0.460612940305966</v>
      </c>
      <c r="S570" s="26" t="n">
        <f aca="false">IF(R570&lt;=(Datos!$D$24-Datos!$C$24)/(Datos!$E$24-Datos!$C$24),Datos!$C$24+SQRT((Datos!$E$24-Datos!$C$24)*(Datos!$D$24-Datos!$C$24)*R570),Datos!$E$24-SQRT((Datos!$E$24-Datos!$C$24)*(Datos!$E$24-Datos!$D$24)*(1-R570)))</f>
        <v>0.148794153791191</v>
      </c>
      <c r="T570" s="24" t="n">
        <f aca="true">RAND()</f>
        <v>0.777659809033947</v>
      </c>
      <c r="U570" s="26" t="n">
        <f aca="false">IF(T570&lt;=(Datos!$D$25-Datos!$C$25)/(Datos!$E$25-Datos!$C$25),Datos!$C$25+SQRT((Datos!$E$25-Datos!$C$25)*(Datos!$D$25-Datos!$C$25)*T570),Datos!$E$25-SQRT((Datos!$E$25-Datos!$C$25)*(Datos!$E$25-Datos!$D$25)*(1-T570)))</f>
        <v>0.19504899732065</v>
      </c>
      <c r="V570" s="24" t="n">
        <f aca="true">RAND()</f>
        <v>0.677297139819469</v>
      </c>
      <c r="W570" s="26" t="n">
        <f aca="false">IF(V570&lt;=(Datos!$D$26-Datos!$C$26)/(Datos!$E$26-Datos!$C$26),Datos!$C$26+SQRT((Datos!$E$26-Datos!$C$26)*(Datos!$D$26-Datos!$C$26)*V570),Datos!$E$26-SQRT((Datos!$E$26-Datos!$C$26)*(Datos!$E$26-Datos!$D$26)*(1-V570)))</f>
        <v>0.21639256018927</v>
      </c>
      <c r="X570" s="24" t="n">
        <f aca="true">RAND()</f>
        <v>0.251617045413041</v>
      </c>
      <c r="Y570" s="26" t="n">
        <f aca="false">IF(X570&lt;=(Datos!$D$27-Datos!$C$27)/(Datos!$E$27-Datos!$C$27),Datos!$C$27+SQRT((Datos!$E$27-Datos!$C$27)*(Datos!$D$27-Datos!$C$27)*X570),Datos!$E$27-SQRT((Datos!$E$27-Datos!$C$27)*(Datos!$E$27-Datos!$D$27)*(1-X570)))</f>
        <v>0.216064650824732</v>
      </c>
      <c r="Z570" s="24" t="n">
        <f aca="false">(1+Q570)</f>
        <v>1.15406002647518</v>
      </c>
      <c r="AA570" s="24" t="n">
        <f aca="false">Z570*(1+S570)</f>
        <v>1.3257774115388</v>
      </c>
      <c r="AB570" s="24" t="n">
        <f aca="false">AA570*(1+U570)</f>
        <v>1.5843689663298</v>
      </c>
      <c r="AC570" s="24" t="n">
        <f aca="false">AB570*(1+W570)</f>
        <v>1.92721462323834</v>
      </c>
      <c r="AD570" s="24" t="n">
        <f aca="false">AC570*(1+Y570)</f>
        <v>2.34361757787265</v>
      </c>
      <c r="AE570" s="23" t="n">
        <f aca="false">E570*Q570</f>
        <v>5536.99135176926</v>
      </c>
      <c r="AF570" s="23" t="n">
        <f aca="false">AE570*(1+S570)</f>
        <v>6360.86329450491</v>
      </c>
      <c r="AG570" s="23" t="n">
        <f aca="false">AF570*(1+U570)</f>
        <v>7601.54330219181</v>
      </c>
      <c r="AH570" s="23" t="n">
        <f aca="false">AG570*(1+W570)</f>
        <v>9246.46071874269</v>
      </c>
      <c r="AI570" s="23" t="n">
        <f aca="false">AH570*(1+Y570)</f>
        <v>11244.2940253024</v>
      </c>
      <c r="AJ570" s="25" t="n">
        <f aca="false">G570*Z570</f>
        <v>38807.6335894602</v>
      </c>
      <c r="AK570" s="25" t="n">
        <f aca="false">I570*AA570</f>
        <v>54373.8419002823</v>
      </c>
      <c r="AL570" s="25" t="n">
        <f aca="false">K570*AB570</f>
        <v>66876.4059088032</v>
      </c>
      <c r="AM570" s="25" t="n">
        <f aca="false">M570*AC570</f>
        <v>64718.3768027989</v>
      </c>
      <c r="AN570" s="25" t="n">
        <f aca="false">O570*AD570</f>
        <v>76346.3057936816</v>
      </c>
      <c r="AO570" s="25" t="n">
        <f aca="false">C570/Datos!$D$8</f>
        <v>16750.65984976</v>
      </c>
      <c r="AP570" s="25" t="n">
        <f aca="false">AJ570-AO570</f>
        <v>22056.9737397002</v>
      </c>
      <c r="AQ570" s="25" t="n">
        <f aca="false">AK570-AO570</f>
        <v>37623.1820505223</v>
      </c>
      <c r="AR570" s="25" t="n">
        <f aca="false">AL570-AO570</f>
        <v>50125.7460590432</v>
      </c>
      <c r="AS570" s="25" t="n">
        <f aca="false">AM570-AO570</f>
        <v>47967.716953039</v>
      </c>
      <c r="AT570" s="25" t="n">
        <f aca="false">AN570-AO570</f>
        <v>59595.6459439216</v>
      </c>
      <c r="AU570" s="25" t="n">
        <f aca="false">AP570*Datos!$D$6</f>
        <v>11028.4868698501</v>
      </c>
      <c r="AV570" s="25" t="n">
        <f aca="false">AQ570*Datos!$D$6</f>
        <v>18811.5910252612</v>
      </c>
      <c r="AW570" s="25" t="n">
        <f aca="false">AR570*Datos!$D$6</f>
        <v>25062.8730295216</v>
      </c>
      <c r="AX570" s="25" t="n">
        <f aca="false">AS570*Datos!$D$6</f>
        <v>23983.8584765195</v>
      </c>
      <c r="AY570" s="25" t="n">
        <f aca="false">AT570*Datos!$D$6</f>
        <v>29797.8229719608</v>
      </c>
      <c r="AZ570" s="25" t="n">
        <f aca="false">AJ570-AU570-AE570</f>
        <v>22242.1553678408</v>
      </c>
      <c r="BA570" s="25" t="n">
        <f aca="false">AK570-AV570-AF570</f>
        <v>29201.3875805162</v>
      </c>
      <c r="BB570" s="25" t="n">
        <f aca="false">AL570-AW570-AG570</f>
        <v>34211.9895770898</v>
      </c>
      <c r="BC570" s="25" t="n">
        <f aca="false">AM570-AX570-AH570</f>
        <v>31488.0576075368</v>
      </c>
      <c r="BD570" s="25" t="n">
        <f aca="false">AN570-AY570-AI570</f>
        <v>35304.1887964183</v>
      </c>
      <c r="BE570" s="25" t="n">
        <f aca="false">AZ570/Z570</f>
        <v>19272.9622875636</v>
      </c>
      <c r="BF570" s="25" t="n">
        <f aca="false">BA570/AA570</f>
        <v>22025.8599417702</v>
      </c>
      <c r="BG570" s="25" t="n">
        <f aca="false">BB570/AB570</f>
        <v>21593.4484353995</v>
      </c>
      <c r="BH570" s="25" t="n">
        <f aca="false">BC570/AC570</f>
        <v>16338.6356806627</v>
      </c>
      <c r="BI570" s="25" t="n">
        <f aca="false">BD570/AD570</f>
        <v>15063.9716691597</v>
      </c>
      <c r="BJ570" s="25" t="n">
        <f aca="false">E570*AD570</f>
        <v>84230.7414676815</v>
      </c>
      <c r="BK570" s="25" t="n">
        <f aca="false">0.2*C570*AD570</f>
        <v>39257.1408648631</v>
      </c>
      <c r="BL570" s="25" t="n">
        <f aca="false">BJ570+BK570</f>
        <v>123487.882332545</v>
      </c>
      <c r="BM570" s="25" t="n">
        <f aca="false">BK570*Datos!$D$6</f>
        <v>19628.5704324315</v>
      </c>
      <c r="BN570" s="25" t="n">
        <f aca="false">BL570-BM570</f>
        <v>103859.311900113</v>
      </c>
      <c r="BO570" s="25" t="n">
        <f aca="false">BN570/AD570</f>
        <v>44315.810258766</v>
      </c>
      <c r="BP570" s="25" t="n">
        <f aca="false">-(C570+E570)</f>
        <v>-119693.779582686</v>
      </c>
      <c r="BQ570" s="25" t="n">
        <f aca="false">BE570</f>
        <v>19272.9622875636</v>
      </c>
      <c r="BR570" s="25" t="n">
        <f aca="false">BF570</f>
        <v>22025.8599417702</v>
      </c>
      <c r="BS570" s="25" t="n">
        <f aca="false">BG570</f>
        <v>21593.4484353995</v>
      </c>
      <c r="BT570" s="25" t="n">
        <f aca="false">BH570</f>
        <v>16338.6356806627</v>
      </c>
      <c r="BU570" s="25" t="n">
        <f aca="false">BI570+BO570</f>
        <v>59379.7819279257</v>
      </c>
      <c r="BV570" s="27" t="n">
        <f aca="false">IFERROR(IRR(BP570:BU570,0.1),NA())*100</f>
        <v>4.2942817759474</v>
      </c>
    </row>
    <row r="571" customFormat="false" ht="15" hidden="false" customHeight="true" outlineLevel="0" collapsed="false">
      <c r="A571" s="23" t="n">
        <v>570</v>
      </c>
      <c r="B571" s="24" t="n">
        <f aca="true">RAND()</f>
        <v>0.359756413991192</v>
      </c>
      <c r="C571" s="25" t="n">
        <f aca="false">IF(B571&lt;=(Datos!$D$14-Datos!$C$14)/(Datos!$E$14-Datos!$C$14),Datos!$C$14+SQRT((Datos!$E$14-Datos!$C$14)*(Datos!$D$14-Datos!$C$14)*B571),Datos!$E$14-SQRT((Datos!$E$14-Datos!$C$14)*(Datos!$E$14-Datos!$D$14)*(1-B571)))</f>
        <v>72281.9137888171</v>
      </c>
      <c r="D571" s="24" t="n">
        <f aca="true">RAND()</f>
        <v>0.0786929537113192</v>
      </c>
      <c r="E571" s="25" t="n">
        <f aca="false">IF(D571&lt;=(Datos!$D$15-Datos!$C$15)/(Datos!$E$15-Datos!$C$15),Datos!$C$15+SQRT((Datos!$E$15-Datos!$C$15)*(Datos!$D$15-Datos!$C$15)*D571),Datos!$E$15-SQRT((Datos!$E$15-Datos!$C$15)*(Datos!$E$15-Datos!$D$15)*(1-D571)))</f>
        <v>27429.3973590891</v>
      </c>
      <c r="F571" s="24" t="n">
        <f aca="true">RAND()</f>
        <v>0.983315447543766</v>
      </c>
      <c r="G571" s="25" t="n">
        <f aca="false">IF(F571&lt;=(Datos!$D$19-Datos!$C$19)/(Datos!$E$19-Datos!$C$19),Datos!$C$19+SQRT((Datos!$E$19-Datos!$C$19)*(Datos!$D$19-Datos!$C$19)*F571),Datos!$E$19-SQRT((Datos!$E$19-Datos!$C$19)*(Datos!$E$19-Datos!$D$19)*(1-F571)))</f>
        <v>43881.3662644916</v>
      </c>
      <c r="H571" s="24" t="n">
        <f aca="true">RAND()</f>
        <v>0.0817931639179781</v>
      </c>
      <c r="I571" s="25" t="n">
        <f aca="false">IF(H571&lt;=(Datos!$D$19-Datos!$C$19)/(Datos!$E$19-Datos!$C$19),Datos!$C$19+SQRT((Datos!$E$19-Datos!$C$19)*(Datos!$D$19-Datos!$C$19)*H571),Datos!$E$19-SQRT((Datos!$E$19-Datos!$C$19)*(Datos!$E$19-Datos!$D$19)*(1-H571)))</f>
        <v>33502.7096065327</v>
      </c>
      <c r="J571" s="24" t="n">
        <f aca="true">RAND()</f>
        <v>0.194631257288958</v>
      </c>
      <c r="K571" s="25" t="n">
        <f aca="false">IF(J571&lt;=(Datos!$D$19-Datos!$C$19)/(Datos!$E$19-Datos!$C$19),Datos!$C$19+SQRT((Datos!$E$19-Datos!$C$19)*(Datos!$D$19-Datos!$C$19)*J571),Datos!$E$19-SQRT((Datos!$E$19-Datos!$C$19)*(Datos!$E$19-Datos!$D$19)*(1-J571)))</f>
        <v>35403.2109521417</v>
      </c>
      <c r="L571" s="24" t="n">
        <f aca="true">RAND()</f>
        <v>0.244442465213836</v>
      </c>
      <c r="M571" s="25" t="n">
        <f aca="false">IF(L571&lt;=(Datos!$D$19-Datos!$C$19)/(Datos!$E$19-Datos!$C$19),Datos!$C$19+SQRT((Datos!$E$19-Datos!$C$19)*(Datos!$D$19-Datos!$C$19)*L571),Datos!$E$19-SQRT((Datos!$E$19-Datos!$C$19)*(Datos!$E$19-Datos!$D$19)*(1-L571)))</f>
        <v>36055.2761937071</v>
      </c>
      <c r="N571" s="24" t="n">
        <f aca="true">RAND()</f>
        <v>0.680600927917845</v>
      </c>
      <c r="O571" s="25" t="n">
        <f aca="false">IF(N571&lt;=(Datos!$D$19-Datos!$C$19)/(Datos!$E$19-Datos!$C$19),Datos!$C$19+SQRT((Datos!$E$19-Datos!$C$19)*(Datos!$D$19-Datos!$C$19)*N571),Datos!$E$19-SQRT((Datos!$E$19-Datos!$C$19)*(Datos!$E$19-Datos!$D$19)*(1-N571)))</f>
        <v>40105.6225721588</v>
      </c>
      <c r="P571" s="24" t="n">
        <f aca="true">RAND()</f>
        <v>0.204002539001813</v>
      </c>
      <c r="Q571" s="26" t="n">
        <f aca="false">IF(P571&lt;=(Datos!$D$23-Datos!$C$23)/(Datos!$E$23-Datos!$C$23),Datos!$C$23+SQRT((Datos!$E$23-Datos!$C$23)*(Datos!$D$23-Datos!$C$23)*P571),Datos!$E$23-SQRT((Datos!$E$23-Datos!$C$23)*(Datos!$E$23-Datos!$D$23)*(1-P571)))</f>
        <v>0.13916258255568</v>
      </c>
      <c r="R571" s="24" t="n">
        <f aca="true">RAND()</f>
        <v>0.1649268657115</v>
      </c>
      <c r="S571" s="26" t="n">
        <f aca="false">IF(R571&lt;=(Datos!$D$24-Datos!$C$24)/(Datos!$E$24-Datos!$C$24),Datos!$C$24+SQRT((Datos!$E$24-Datos!$C$24)*(Datos!$D$24-Datos!$C$24)*R571),Datos!$E$24-SQRT((Datos!$E$24-Datos!$C$24)*(Datos!$E$24-Datos!$D$24)*(1-R571)))</f>
        <v>0.13722986820265</v>
      </c>
      <c r="T571" s="24" t="n">
        <f aca="true">RAND()</f>
        <v>0.391615505295518</v>
      </c>
      <c r="U571" s="26" t="n">
        <f aca="false">IF(T571&lt;=(Datos!$D$25-Datos!$C$25)/(Datos!$E$25-Datos!$C$25),Datos!$C$25+SQRT((Datos!$E$25-Datos!$C$25)*(Datos!$D$25-Datos!$C$25)*T571),Datos!$E$25-SQRT((Datos!$E$25-Datos!$C$25)*(Datos!$E$25-Datos!$D$25)*(1-T571)))</f>
        <v>0.178677387627198</v>
      </c>
      <c r="V571" s="24" t="n">
        <f aca="true">RAND()</f>
        <v>0.0484721344918986</v>
      </c>
      <c r="W571" s="26" t="n">
        <f aca="false">IF(V571&lt;=(Datos!$D$26-Datos!$C$26)/(Datos!$E$26-Datos!$C$26),Datos!$C$26+SQRT((Datos!$E$26-Datos!$C$26)*(Datos!$D$26-Datos!$C$26)*V571),Datos!$E$26-SQRT((Datos!$E$26-Datos!$C$26)*(Datos!$E$26-Datos!$D$26)*(1-V571)))</f>
        <v>0.188237778116013</v>
      </c>
      <c r="X571" s="24" t="n">
        <f aca="true">RAND()</f>
        <v>0.233169502041174</v>
      </c>
      <c r="Y571" s="26" t="n">
        <f aca="false">IF(X571&lt;=(Datos!$D$27-Datos!$C$27)/(Datos!$E$27-Datos!$C$27),Datos!$C$27+SQRT((Datos!$E$27-Datos!$C$27)*(Datos!$D$27-Datos!$C$27)*X571),Datos!$E$27-SQRT((Datos!$E$27-Datos!$C$27)*(Datos!$E$27-Datos!$D$27)*(1-X571)))</f>
        <v>0.215090987535591</v>
      </c>
      <c r="Z571" s="24" t="n">
        <f aca="false">(1+Q571)</f>
        <v>1.13916258255568</v>
      </c>
      <c r="AA571" s="24" t="n">
        <f aca="false">Z571*(1+S571)</f>
        <v>1.29548971362119</v>
      </c>
      <c r="AB571" s="24" t="n">
        <f aca="false">AA571*(1+U571)</f>
        <v>1.52696443134893</v>
      </c>
      <c r="AC571" s="24" t="n">
        <f aca="false">AB571*(1+W571)</f>
        <v>1.81439682316823</v>
      </c>
      <c r="AD571" s="24" t="n">
        <f aca="false">AC571*(1+Y571)</f>
        <v>2.20465722764492</v>
      </c>
      <c r="AE571" s="23" t="n">
        <f aca="false">E571*Q571</f>
        <v>3817.14577443679</v>
      </c>
      <c r="AF571" s="23" t="n">
        <f aca="false">AE571*(1+S571)</f>
        <v>4340.97218597306</v>
      </c>
      <c r="AG571" s="23" t="n">
        <f aca="false">AF571*(1+U571)</f>
        <v>5116.60575592505</v>
      </c>
      <c r="AH571" s="23" t="n">
        <f aca="false">AG571*(1+W571)</f>
        <v>6079.74425491598</v>
      </c>
      <c r="AI571" s="23" t="n">
        <f aca="false">AH571*(1+Y571)</f>
        <v>7387.4424506697</v>
      </c>
      <c r="AJ571" s="25" t="n">
        <f aca="false">G571*Z571</f>
        <v>49988.0105199299</v>
      </c>
      <c r="AK571" s="25" t="n">
        <f aca="false">I571*AA571</f>
        <v>43402.4156737009</v>
      </c>
      <c r="AL571" s="25" t="n">
        <f aca="false">K571*AB571</f>
        <v>54059.4438794632</v>
      </c>
      <c r="AM571" s="25" t="n">
        <f aca="false">M571*AC571</f>
        <v>65418.5785843152</v>
      </c>
      <c r="AN571" s="25" t="n">
        <f aca="false">O571*AD571</f>
        <v>88419.1506729093</v>
      </c>
      <c r="AO571" s="25" t="n">
        <f aca="false">C571/Datos!$D$8</f>
        <v>14456.3827577634</v>
      </c>
      <c r="AP571" s="25" t="n">
        <f aca="false">AJ571-AO571</f>
        <v>35531.6277621665</v>
      </c>
      <c r="AQ571" s="25" t="n">
        <f aca="false">AK571-AO571</f>
        <v>28946.0329159375</v>
      </c>
      <c r="AR571" s="25" t="n">
        <f aca="false">AL571-AO571</f>
        <v>39603.0611216997</v>
      </c>
      <c r="AS571" s="25" t="n">
        <f aca="false">AM571-AO571</f>
        <v>50962.1958265518</v>
      </c>
      <c r="AT571" s="25" t="n">
        <f aca="false">AN571-AO571</f>
        <v>73962.7679151459</v>
      </c>
      <c r="AU571" s="25" t="n">
        <f aca="false">AP571*Datos!$D$6</f>
        <v>17765.8138810833</v>
      </c>
      <c r="AV571" s="25" t="n">
        <f aca="false">AQ571*Datos!$D$6</f>
        <v>14473.0164579687</v>
      </c>
      <c r="AW571" s="25" t="n">
        <f aca="false">AR571*Datos!$D$6</f>
        <v>19801.5305608499</v>
      </c>
      <c r="AX571" s="25" t="n">
        <f aca="false">AS571*Datos!$D$6</f>
        <v>25481.0979132759</v>
      </c>
      <c r="AY571" s="25" t="n">
        <f aca="false">AT571*Datos!$D$6</f>
        <v>36981.3839575729</v>
      </c>
      <c r="AZ571" s="25" t="n">
        <f aca="false">AJ571-AU571-AE571</f>
        <v>28405.0508644099</v>
      </c>
      <c r="BA571" s="25" t="n">
        <f aca="false">AK571-AV571-AF571</f>
        <v>24588.4270297591</v>
      </c>
      <c r="BB571" s="25" t="n">
        <f aca="false">AL571-AW571-AG571</f>
        <v>29141.3075626882</v>
      </c>
      <c r="BC571" s="25" t="n">
        <f aca="false">AM571-AX571-AH571</f>
        <v>33857.7364161233</v>
      </c>
      <c r="BD571" s="25" t="n">
        <f aca="false">AN571-AY571-AI571</f>
        <v>44050.3242646667</v>
      </c>
      <c r="BE571" s="25" t="n">
        <f aca="false">AZ571/Z571</f>
        <v>24935.0279752728</v>
      </c>
      <c r="BF571" s="25" t="n">
        <f aca="false">BA571/AA571</f>
        <v>18980.0249058164</v>
      </c>
      <c r="BG571" s="25" t="n">
        <f aca="false">BB571/AB571</f>
        <v>19084.4704463382</v>
      </c>
      <c r="BH571" s="25" t="n">
        <f aca="false">BC571/AC571</f>
        <v>18660.6016852489</v>
      </c>
      <c r="BI571" s="25" t="n">
        <f aca="false">BD571/AD571</f>
        <v>19980.5773488527</v>
      </c>
      <c r="BJ571" s="25" t="n">
        <f aca="false">E571*AD571</f>
        <v>60472.4191376603</v>
      </c>
      <c r="BK571" s="25" t="n">
        <f aca="false">0.2*C571*AD571</f>
        <v>31871.3687325046</v>
      </c>
      <c r="BL571" s="25" t="n">
        <f aca="false">BJ571+BK571</f>
        <v>92343.7878701649</v>
      </c>
      <c r="BM571" s="25" t="n">
        <f aca="false">BK571*Datos!$D$6</f>
        <v>15935.6843662523</v>
      </c>
      <c r="BN571" s="25" t="n">
        <f aca="false">BL571-BM571</f>
        <v>76408.1035039126</v>
      </c>
      <c r="BO571" s="25" t="n">
        <f aca="false">BN571/AD571</f>
        <v>34657.5887379708</v>
      </c>
      <c r="BP571" s="25" t="n">
        <f aca="false">-(C571+E571)</f>
        <v>-99711.3111479061</v>
      </c>
      <c r="BQ571" s="25" t="n">
        <f aca="false">BE571</f>
        <v>24935.0279752728</v>
      </c>
      <c r="BR571" s="25" t="n">
        <f aca="false">BF571</f>
        <v>18980.0249058164</v>
      </c>
      <c r="BS571" s="25" t="n">
        <f aca="false">BG571</f>
        <v>19084.4704463382</v>
      </c>
      <c r="BT571" s="25" t="n">
        <f aca="false">BH571</f>
        <v>18660.6016852489</v>
      </c>
      <c r="BU571" s="25" t="n">
        <f aca="false">BI571+BO571</f>
        <v>54638.1660868235</v>
      </c>
      <c r="BV571" s="27" t="n">
        <f aca="false">IFERROR(IRR(BP571:BU571,0.1),NA())*100</f>
        <v>9.8800852624415</v>
      </c>
    </row>
    <row r="572" customFormat="false" ht="15" hidden="false" customHeight="true" outlineLevel="0" collapsed="false">
      <c r="A572" s="23" t="n">
        <v>571</v>
      </c>
      <c r="B572" s="24" t="n">
        <f aca="true">RAND()</f>
        <v>0.10967154700834</v>
      </c>
      <c r="C572" s="25" t="n">
        <f aca="false">IF(B572&lt;=(Datos!$D$14-Datos!$C$14)/(Datos!$E$14-Datos!$C$14),Datos!$C$14+SQRT((Datos!$E$14-Datos!$C$14)*(Datos!$D$14-Datos!$C$14)*B572),Datos!$E$14-SQRT((Datos!$E$14-Datos!$C$14)*(Datos!$E$14-Datos!$D$14)*(1-B572)))</f>
        <v>66623.3389467349</v>
      </c>
      <c r="D572" s="24" t="n">
        <f aca="true">RAND()</f>
        <v>0.655449769934822</v>
      </c>
      <c r="E572" s="25" t="n">
        <f aca="false">IF(D572&lt;=(Datos!$D$15-Datos!$C$15)/(Datos!$E$15-Datos!$C$15),Datos!$C$15+SQRT((Datos!$E$15-Datos!$C$15)*(Datos!$D$15-Datos!$C$15)*D572),Datos!$E$15-SQRT((Datos!$E$15-Datos!$C$15)*(Datos!$E$15-Datos!$D$15)*(1-D572)))</f>
        <v>32810.9434200462</v>
      </c>
      <c r="F572" s="24" t="n">
        <f aca="true">RAND()</f>
        <v>0.710381890640916</v>
      </c>
      <c r="G572" s="25" t="n">
        <f aca="false">IF(F572&lt;=(Datos!$D$19-Datos!$C$19)/(Datos!$E$19-Datos!$C$19),Datos!$C$19+SQRT((Datos!$E$19-Datos!$C$19)*(Datos!$D$19-Datos!$C$19)*F572),Datos!$E$19-SQRT((Datos!$E$19-Datos!$C$19)*(Datos!$E$19-Datos!$D$19)*(1-F572)))</f>
        <v>40339.3822081261</v>
      </c>
      <c r="H572" s="24" t="n">
        <f aca="true">RAND()</f>
        <v>0.483471061621054</v>
      </c>
      <c r="I572" s="25" t="n">
        <f aca="false">IF(H572&lt;=(Datos!$D$19-Datos!$C$19)/(Datos!$E$19-Datos!$C$19),Datos!$C$19+SQRT((Datos!$E$19-Datos!$C$19)*(Datos!$D$19-Datos!$C$19)*H572),Datos!$E$19-SQRT((Datos!$E$19-Datos!$C$19)*(Datos!$E$19-Datos!$D$19)*(1-H572)))</f>
        <v>38515.9062490823</v>
      </c>
      <c r="J572" s="24" t="n">
        <f aca="true">RAND()</f>
        <v>0.219693764105905</v>
      </c>
      <c r="K572" s="25" t="n">
        <f aca="false">IF(J572&lt;=(Datos!$D$19-Datos!$C$19)/(Datos!$E$19-Datos!$C$19),Datos!$C$19+SQRT((Datos!$E$19-Datos!$C$19)*(Datos!$D$19-Datos!$C$19)*J572),Datos!$E$19-SQRT((Datos!$E$19-Datos!$C$19)*(Datos!$E$19-Datos!$D$19)*(1-J572)))</f>
        <v>35740.5630922311</v>
      </c>
      <c r="L572" s="24" t="n">
        <f aca="true">RAND()</f>
        <v>0.900963751879504</v>
      </c>
      <c r="M572" s="25" t="n">
        <f aca="false">IF(L572&lt;=(Datos!$D$19-Datos!$C$19)/(Datos!$E$19-Datos!$C$19),Datos!$C$19+SQRT((Datos!$E$19-Datos!$C$19)*(Datos!$D$19-Datos!$C$19)*L572),Datos!$E$19-SQRT((Datos!$E$19-Datos!$C$19)*(Datos!$E$19-Datos!$D$19)*(1-L572)))</f>
        <v>42274.6158786261</v>
      </c>
      <c r="N572" s="24" t="n">
        <f aca="true">RAND()</f>
        <v>0.532032264134123</v>
      </c>
      <c r="O572" s="25" t="n">
        <f aca="false">IF(N572&lt;=(Datos!$D$19-Datos!$C$19)/(Datos!$E$19-Datos!$C$19),Datos!$C$19+SQRT((Datos!$E$19-Datos!$C$19)*(Datos!$D$19-Datos!$C$19)*N572),Datos!$E$19-SQRT((Datos!$E$19-Datos!$C$19)*(Datos!$E$19-Datos!$D$19)*(1-N572)))</f>
        <v>38933.3554513474</v>
      </c>
      <c r="P572" s="24" t="n">
        <f aca="true">RAND()</f>
        <v>0.860641782390387</v>
      </c>
      <c r="Q572" s="26" t="n">
        <f aca="false">IF(P572&lt;=(Datos!$D$23-Datos!$C$23)/(Datos!$E$23-Datos!$C$23),Datos!$C$23+SQRT((Datos!$E$23-Datos!$C$23)*(Datos!$D$23-Datos!$C$23)*P572),Datos!$E$23-SQRT((Datos!$E$23-Datos!$C$23)*(Datos!$E$23-Datos!$D$23)*(1-P572)))</f>
        <v>0.164161919570311</v>
      </c>
      <c r="R572" s="24" t="n">
        <f aca="true">RAND()</f>
        <v>0.448138617289456</v>
      </c>
      <c r="S572" s="26" t="n">
        <f aca="false">IF(R572&lt;=(Datos!$D$24-Datos!$C$24)/(Datos!$E$24-Datos!$C$24),Datos!$C$24+SQRT((Datos!$E$24-Datos!$C$24)*(Datos!$D$24-Datos!$C$24)*R572),Datos!$E$24-SQRT((Datos!$E$24-Datos!$C$24)*(Datos!$E$24-Datos!$D$24)*(1-R572)))</f>
        <v>0.148401575856298</v>
      </c>
      <c r="T572" s="24" t="n">
        <f aca="true">RAND()</f>
        <v>0.0957396055128031</v>
      </c>
      <c r="U572" s="26" t="n">
        <f aca="false">IF(T572&lt;=(Datos!$D$25-Datos!$C$25)/(Datos!$E$25-Datos!$C$25),Datos!$C$25+SQRT((Datos!$E$25-Datos!$C$25)*(Datos!$D$25-Datos!$C$25)*T572),Datos!$E$25-SQRT((Datos!$E$25-Datos!$C$25)*(Datos!$E$25-Datos!$D$25)*(1-T572)))</f>
        <v>0.164179321971691</v>
      </c>
      <c r="V572" s="24" t="n">
        <f aca="true">RAND()</f>
        <v>0.267465709817005</v>
      </c>
      <c r="W572" s="26" t="n">
        <f aca="false">IF(V572&lt;=(Datos!$D$26-Datos!$C$26)/(Datos!$E$26-Datos!$C$26),Datos!$C$26+SQRT((Datos!$E$26-Datos!$C$26)*(Datos!$D$26-Datos!$C$26)*V572),Datos!$E$26-SQRT((Datos!$E$26-Datos!$C$26)*(Datos!$E$26-Datos!$D$26)*(1-V572)))</f>
        <v>0.199350762097236</v>
      </c>
      <c r="X572" s="24" t="n">
        <f aca="true">RAND()</f>
        <v>0.623164367666267</v>
      </c>
      <c r="Y572" s="26" t="n">
        <f aca="false">IF(X572&lt;=(Datos!$D$27-Datos!$C$27)/(Datos!$E$27-Datos!$C$27),Datos!$C$27+SQRT((Datos!$E$27-Datos!$C$27)*(Datos!$D$27-Datos!$C$27)*X572),Datos!$E$27-SQRT((Datos!$E$27-Datos!$C$27)*(Datos!$E$27-Datos!$D$27)*(1-X572)))</f>
        <v>0.234889996512945</v>
      </c>
      <c r="Z572" s="24" t="n">
        <f aca="false">(1+Q572)</f>
        <v>1.16416191957031</v>
      </c>
      <c r="AA572" s="24" t="n">
        <f aca="false">Z572*(1+S572)</f>
        <v>1.33692538298644</v>
      </c>
      <c r="AB572" s="24" t="n">
        <f aca="false">AA572*(1+U572)</f>
        <v>1.55642088589189</v>
      </c>
      <c r="AC572" s="24" t="n">
        <f aca="false">AB572*(1+W572)</f>
        <v>1.8666945756385</v>
      </c>
      <c r="AD572" s="24" t="n">
        <f aca="false">AC572*(1+Y572)</f>
        <v>2.30516245800096</v>
      </c>
      <c r="AE572" s="23" t="n">
        <f aca="false">E572*Q572</f>
        <v>5386.30745474765</v>
      </c>
      <c r="AF572" s="23" t="n">
        <f aca="false">AE572*(1+S572)</f>
        <v>6185.64396907872</v>
      </c>
      <c r="AG572" s="23" t="n">
        <f aca="false">AF572*(1+U572)</f>
        <v>7201.19880188035</v>
      </c>
      <c r="AH572" s="23" t="n">
        <f aca="false">AG572*(1+W572)</f>
        <v>8636.76327104889</v>
      </c>
      <c r="AI572" s="23" t="n">
        <f aca="false">AH572*(1+Y572)</f>
        <v>10665.4525656687</v>
      </c>
      <c r="AJ572" s="25" t="n">
        <f aca="false">G572*Z572</f>
        <v>46961.5726256926</v>
      </c>
      <c r="AK572" s="25" t="n">
        <f aca="false">I572*AA572</f>
        <v>51492.892713124</v>
      </c>
      <c r="AL572" s="25" t="n">
        <f aca="false">K572*AB572</f>
        <v>55627.3588702854</v>
      </c>
      <c r="AM572" s="25" t="n">
        <f aca="false">M572*AC572</f>
        <v>78913.7961478324</v>
      </c>
      <c r="AN572" s="25" t="n">
        <f aca="false">O572*AD572</f>
        <v>89747.7093504529</v>
      </c>
      <c r="AO572" s="25" t="n">
        <f aca="false">C572/Datos!$D$8</f>
        <v>13324.667789347</v>
      </c>
      <c r="AP572" s="25" t="n">
        <f aca="false">AJ572-AO572</f>
        <v>33636.9048363456</v>
      </c>
      <c r="AQ572" s="25" t="n">
        <f aca="false">AK572-AO572</f>
        <v>38168.224923777</v>
      </c>
      <c r="AR572" s="25" t="n">
        <f aca="false">AL572-AO572</f>
        <v>42302.6910809385</v>
      </c>
      <c r="AS572" s="25" t="n">
        <f aca="false">AM572-AO572</f>
        <v>65589.1283584854</v>
      </c>
      <c r="AT572" s="25" t="n">
        <f aca="false">AN572-AO572</f>
        <v>76423.0415611059</v>
      </c>
      <c r="AU572" s="25" t="n">
        <f aca="false">AP572*Datos!$D$6</f>
        <v>16818.4524181728</v>
      </c>
      <c r="AV572" s="25" t="n">
        <f aca="false">AQ572*Datos!$D$6</f>
        <v>19084.1124618885</v>
      </c>
      <c r="AW572" s="25" t="n">
        <f aca="false">AR572*Datos!$D$6</f>
        <v>21151.3455404692</v>
      </c>
      <c r="AX572" s="25" t="n">
        <f aca="false">AS572*Datos!$D$6</f>
        <v>32794.5641792427</v>
      </c>
      <c r="AY572" s="25" t="n">
        <f aca="false">AT572*Datos!$D$6</f>
        <v>38211.520780553</v>
      </c>
      <c r="AZ572" s="25" t="n">
        <f aca="false">AJ572-AU572-AE572</f>
        <v>24756.8127527721</v>
      </c>
      <c r="BA572" s="25" t="n">
        <f aca="false">AK572-AV572-AF572</f>
        <v>26223.1362821568</v>
      </c>
      <c r="BB572" s="25" t="n">
        <f aca="false">AL572-AW572-AG572</f>
        <v>27274.8145279359</v>
      </c>
      <c r="BC572" s="25" t="n">
        <f aca="false">AM572-AX572-AH572</f>
        <v>37482.4686975408</v>
      </c>
      <c r="BD572" s="25" t="n">
        <f aca="false">AN572-AY572-AI572</f>
        <v>40870.7360042313</v>
      </c>
      <c r="BE572" s="25" t="n">
        <f aca="false">AZ572/Z572</f>
        <v>21265.7812771524</v>
      </c>
      <c r="BF572" s="25" t="n">
        <f aca="false">BA572/AA572</f>
        <v>19614.5099912601</v>
      </c>
      <c r="BG572" s="25" t="n">
        <f aca="false">BB572/AB572</f>
        <v>17524.0609883658</v>
      </c>
      <c r="BH572" s="25" t="n">
        <f aca="false">BC572/AC572</f>
        <v>20079.5937303884</v>
      </c>
      <c r="BI572" s="25" t="n">
        <f aca="false">BD572/AD572</f>
        <v>17730.0892014676</v>
      </c>
      <c r="BJ572" s="25" t="n">
        <f aca="false">E572*AD572</f>
        <v>75634.5549834841</v>
      </c>
      <c r="BK572" s="25" t="n">
        <f aca="false">0.2*C572*AD572</f>
        <v>30715.5239533373</v>
      </c>
      <c r="BL572" s="25" t="n">
        <f aca="false">BJ572+BK572</f>
        <v>106350.078936821</v>
      </c>
      <c r="BM572" s="25" t="n">
        <f aca="false">BK572*Datos!$D$6</f>
        <v>15357.7619766686</v>
      </c>
      <c r="BN572" s="25" t="n">
        <f aca="false">BL572-BM572</f>
        <v>90992.3169601527</v>
      </c>
      <c r="BO572" s="25" t="n">
        <f aca="false">BN572/AD572</f>
        <v>39473.2773147197</v>
      </c>
      <c r="BP572" s="25" t="n">
        <f aca="false">-(C572+E572)</f>
        <v>-99434.2823667812</v>
      </c>
      <c r="BQ572" s="25" t="n">
        <f aca="false">BE572</f>
        <v>21265.7812771524</v>
      </c>
      <c r="BR572" s="25" t="n">
        <f aca="false">BF572</f>
        <v>19614.5099912601</v>
      </c>
      <c r="BS572" s="25" t="n">
        <f aca="false">BG572</f>
        <v>17524.0609883658</v>
      </c>
      <c r="BT572" s="25" t="n">
        <f aca="false">BH572</f>
        <v>20079.5937303884</v>
      </c>
      <c r="BU572" s="25" t="n">
        <f aca="false">BI572+BO572</f>
        <v>57203.3665161873</v>
      </c>
      <c r="BV572" s="27" t="n">
        <f aca="false">IFERROR(IRR(BP572:BU572,0.1),NA())*100</f>
        <v>9.49884358120727</v>
      </c>
    </row>
    <row r="573" customFormat="false" ht="15" hidden="false" customHeight="true" outlineLevel="0" collapsed="false">
      <c r="A573" s="23" t="n">
        <v>572</v>
      </c>
      <c r="B573" s="24" t="n">
        <f aca="true">RAND()</f>
        <v>0.698195961310918</v>
      </c>
      <c r="C573" s="25" t="n">
        <f aca="false">IF(B573&lt;=(Datos!$D$14-Datos!$C$14)/(Datos!$E$14-Datos!$C$14),Datos!$C$14+SQRT((Datos!$E$14-Datos!$C$14)*(Datos!$D$14-Datos!$C$14)*B573),Datos!$E$14-SQRT((Datos!$E$14-Datos!$C$14)*(Datos!$E$14-Datos!$D$14)*(1-B573)))</f>
        <v>80969.3708347071</v>
      </c>
      <c r="D573" s="24" t="n">
        <f aca="true">RAND()</f>
        <v>0.928453052997654</v>
      </c>
      <c r="E573" s="25" t="n">
        <f aca="false">IF(D573&lt;=(Datos!$D$15-Datos!$C$15)/(Datos!$E$15-Datos!$C$15),Datos!$C$15+SQRT((Datos!$E$15-Datos!$C$15)*(Datos!$D$15-Datos!$C$15)*D573),Datos!$E$15-SQRT((Datos!$E$15-Datos!$C$15)*(Datos!$E$15-Datos!$D$15)*(1-D573)))</f>
        <v>36724.0204441493</v>
      </c>
      <c r="F573" s="24" t="n">
        <f aca="true">RAND()</f>
        <v>0.122430848195072</v>
      </c>
      <c r="G573" s="25" t="n">
        <f aca="false">IF(F573&lt;=(Datos!$D$19-Datos!$C$19)/(Datos!$E$19-Datos!$C$19),Datos!$C$19+SQRT((Datos!$E$19-Datos!$C$19)*(Datos!$D$19-Datos!$C$19)*F573),Datos!$E$19-SQRT((Datos!$E$19-Datos!$C$19)*(Datos!$E$19-Datos!$D$19)*(1-F573)))</f>
        <v>34285.3969745242</v>
      </c>
      <c r="H573" s="24" t="n">
        <f aca="true">RAND()</f>
        <v>0.614954141834519</v>
      </c>
      <c r="I573" s="25" t="n">
        <f aca="false">IF(H573&lt;=(Datos!$D$19-Datos!$C$19)/(Datos!$E$19-Datos!$C$19),Datos!$C$19+SQRT((Datos!$E$19-Datos!$C$19)*(Datos!$D$19-Datos!$C$19)*H573),Datos!$E$19-SQRT((Datos!$E$19-Datos!$C$19)*(Datos!$E$19-Datos!$D$19)*(1-H573)))</f>
        <v>39604.3282573628</v>
      </c>
      <c r="J573" s="24" t="n">
        <f aca="true">RAND()</f>
        <v>0.266014438850001</v>
      </c>
      <c r="K573" s="25" t="n">
        <f aca="false">IF(J573&lt;=(Datos!$D$19-Datos!$C$19)/(Datos!$E$19-Datos!$C$19),Datos!$C$19+SQRT((Datos!$E$19-Datos!$C$19)*(Datos!$D$19-Datos!$C$19)*J573),Datos!$E$19-SQRT((Datos!$E$19-Datos!$C$19)*(Datos!$E$19-Datos!$D$19)*(1-J573)))</f>
        <v>36316.8161147448</v>
      </c>
      <c r="L573" s="24" t="n">
        <f aca="true">RAND()</f>
        <v>0.111670372807521</v>
      </c>
      <c r="M573" s="25" t="n">
        <f aca="false">IF(L573&lt;=(Datos!$D$19-Datos!$C$19)/(Datos!$E$19-Datos!$C$19),Datos!$C$19+SQRT((Datos!$E$19-Datos!$C$19)*(Datos!$D$19-Datos!$C$19)*L573),Datos!$E$19-SQRT((Datos!$E$19-Datos!$C$19)*(Datos!$E$19-Datos!$D$19)*(1-L573)))</f>
        <v>34092.744301948</v>
      </c>
      <c r="N573" s="24" t="n">
        <f aca="true">RAND()</f>
        <v>0.754279752336019</v>
      </c>
      <c r="O573" s="25" t="n">
        <f aca="false">IF(N573&lt;=(Datos!$D$19-Datos!$C$19)/(Datos!$E$19-Datos!$C$19),Datos!$C$19+SQRT((Datos!$E$19-Datos!$C$19)*(Datos!$D$19-Datos!$C$19)*N573),Datos!$E$19-SQRT((Datos!$E$19-Datos!$C$19)*(Datos!$E$19-Datos!$D$19)*(1-N573)))</f>
        <v>40707.0967196082</v>
      </c>
      <c r="P573" s="24" t="n">
        <f aca="true">RAND()</f>
        <v>0.516250924688969</v>
      </c>
      <c r="Q573" s="26" t="n">
        <f aca="false">IF(P573&lt;=(Datos!$D$23-Datos!$C$23)/(Datos!$E$23-Datos!$C$23),Datos!$C$23+SQRT((Datos!$E$23-Datos!$C$23)*(Datos!$D$23-Datos!$C$23)*P573),Datos!$E$23-SQRT((Datos!$E$23-Datos!$C$23)*(Datos!$E$23-Datos!$D$23)*(1-P573)))</f>
        <v>0.150491554843404</v>
      </c>
      <c r="R573" s="24" t="n">
        <f aca="true">RAND()</f>
        <v>0.420900672161943</v>
      </c>
      <c r="S573" s="26" t="n">
        <f aca="false">IF(R573&lt;=(Datos!$D$24-Datos!$C$24)/(Datos!$E$24-Datos!$C$24),Datos!$C$24+SQRT((Datos!$E$24-Datos!$C$24)*(Datos!$D$24-Datos!$C$24)*R573),Datos!$E$24-SQRT((Datos!$E$24-Datos!$C$24)*(Datos!$E$24-Datos!$D$24)*(1-R573)))</f>
        <v>0.147524919798094</v>
      </c>
      <c r="T573" s="24" t="n">
        <f aca="true">RAND()</f>
        <v>0.72010405344545</v>
      </c>
      <c r="U573" s="26" t="n">
        <f aca="false">IF(T573&lt;=(Datos!$D$25-Datos!$C$25)/(Datos!$E$25-Datos!$C$25),Datos!$C$25+SQRT((Datos!$E$25-Datos!$C$25)*(Datos!$D$25-Datos!$C$25)*T573),Datos!$E$25-SQRT((Datos!$E$25-Datos!$C$25)*(Datos!$E$25-Datos!$D$25)*(1-T573)))</f>
        <v>0.192005203155716</v>
      </c>
      <c r="V573" s="24" t="n">
        <f aca="true">RAND()</f>
        <v>0.914725662773474</v>
      </c>
      <c r="W573" s="26" t="n">
        <f aca="false">IF(V573&lt;=(Datos!$D$26-Datos!$C$26)/(Datos!$E$26-Datos!$C$26),Datos!$C$26+SQRT((Datos!$E$26-Datos!$C$26)*(Datos!$D$26-Datos!$C$26)*V573),Datos!$E$26-SQRT((Datos!$E$26-Datos!$C$26)*(Datos!$E$26-Datos!$D$26)*(1-V573)))</f>
        <v>0.232723999875757</v>
      </c>
      <c r="X573" s="24" t="n">
        <f aca="true">RAND()</f>
        <v>0.250652273467289</v>
      </c>
      <c r="Y573" s="26" t="n">
        <f aca="false">IF(X573&lt;=(Datos!$D$27-Datos!$C$27)/(Datos!$E$27-Datos!$C$27),Datos!$C$27+SQRT((Datos!$E$27-Datos!$C$27)*(Datos!$D$27-Datos!$C$27)*X573),Datos!$E$27-SQRT((Datos!$E$27-Datos!$C$27)*(Datos!$E$27-Datos!$D$27)*(1-X573)))</f>
        <v>0.216014633158315</v>
      </c>
      <c r="Z573" s="24" t="n">
        <f aca="false">(1+Q573)</f>
        <v>1.1504915548434</v>
      </c>
      <c r="AA573" s="24" t="n">
        <f aca="false">Z573*(1+S573)</f>
        <v>1.32021772920006</v>
      </c>
      <c r="AB573" s="24" t="n">
        <f aca="false">AA573*(1+U573)</f>
        <v>1.5737064025049</v>
      </c>
      <c r="AC573" s="24" t="n">
        <f aca="false">AB573*(1+W573)</f>
        <v>1.93994565112592</v>
      </c>
      <c r="AD573" s="24" t="n">
        <f aca="false">AC573*(1+Y573)</f>
        <v>2.35900229930096</v>
      </c>
      <c r="AE573" s="23" t="n">
        <f aca="false">E573*Q573</f>
        <v>5526.65493674097</v>
      </c>
      <c r="AF573" s="23" t="n">
        <f aca="false">AE573*(1+S573)</f>
        <v>6341.97426303542</v>
      </c>
      <c r="AG573" s="23" t="n">
        <f aca="false">AF573*(1+U573)</f>
        <v>7559.66631981785</v>
      </c>
      <c r="AH573" s="23" t="n">
        <f aca="false">AG573*(1+W573)</f>
        <v>9318.98210349191</v>
      </c>
      <c r="AI573" s="23" t="n">
        <f aca="false">AH573*(1+Y573)</f>
        <v>11332.0186039866</v>
      </c>
      <c r="AJ573" s="25" t="n">
        <f aca="false">G573*Z573</f>
        <v>39445.0596736436</v>
      </c>
      <c r="AK573" s="25" t="n">
        <f aca="false">I573*AA573</f>
        <v>52286.3363184293</v>
      </c>
      <c r="AL573" s="25" t="n">
        <f aca="false">K573*AB573</f>
        <v>57152.006038367</v>
      </c>
      <c r="AM573" s="25" t="n">
        <f aca="false">M573*AC573</f>
        <v>66138.0710435122</v>
      </c>
      <c r="AN573" s="25" t="n">
        <f aca="false">O573*AD573</f>
        <v>96028.1347594223</v>
      </c>
      <c r="AO573" s="25" t="n">
        <f aca="false">C573/Datos!$D$8</f>
        <v>16193.8741669414</v>
      </c>
      <c r="AP573" s="25" t="n">
        <f aca="false">AJ573-AO573</f>
        <v>23251.1855067022</v>
      </c>
      <c r="AQ573" s="25" t="n">
        <f aca="false">AK573-AO573</f>
        <v>36092.4621514879</v>
      </c>
      <c r="AR573" s="25" t="n">
        <f aca="false">AL573-AO573</f>
        <v>40958.1318714255</v>
      </c>
      <c r="AS573" s="25" t="n">
        <f aca="false">AM573-AO573</f>
        <v>49944.1968765708</v>
      </c>
      <c r="AT573" s="25" t="n">
        <f aca="false">AN573-AO573</f>
        <v>79834.2605924808</v>
      </c>
      <c r="AU573" s="25" t="n">
        <f aca="false">AP573*Datos!$D$6</f>
        <v>11625.5927533511</v>
      </c>
      <c r="AV573" s="25" t="n">
        <f aca="false">AQ573*Datos!$D$6</f>
        <v>18046.231075744</v>
      </c>
      <c r="AW573" s="25" t="n">
        <f aca="false">AR573*Datos!$D$6</f>
        <v>20479.0659357128</v>
      </c>
      <c r="AX573" s="25" t="n">
        <f aca="false">AS573*Datos!$D$6</f>
        <v>24972.0984382854</v>
      </c>
      <c r="AY573" s="25" t="n">
        <f aca="false">AT573*Datos!$D$6</f>
        <v>39917.1302962404</v>
      </c>
      <c r="AZ573" s="25" t="n">
        <f aca="false">AJ573-AU573-AE573</f>
        <v>22292.8119835516</v>
      </c>
      <c r="BA573" s="25" t="n">
        <f aca="false">AK573-AV573-AF573</f>
        <v>27898.13097965</v>
      </c>
      <c r="BB573" s="25" t="n">
        <f aca="false">AL573-AW573-AG573</f>
        <v>29113.2737828363</v>
      </c>
      <c r="BC573" s="25" t="n">
        <f aca="false">AM573-AX573-AH573</f>
        <v>31846.9905017349</v>
      </c>
      <c r="BD573" s="25" t="n">
        <f aca="false">AN573-AY573-AI573</f>
        <v>44778.9858591952</v>
      </c>
      <c r="BE573" s="25" t="n">
        <f aca="false">AZ573/Z573</f>
        <v>19376.7715110137</v>
      </c>
      <c r="BF573" s="25" t="n">
        <f aca="false">BA573/AA573</f>
        <v>21131.4621540144</v>
      </c>
      <c r="BG573" s="25" t="n">
        <f aca="false">BB573/AB573</f>
        <v>18499.8127582732</v>
      </c>
      <c r="BH573" s="25" t="n">
        <f aca="false">BC573/AC573</f>
        <v>16416.434389928</v>
      </c>
      <c r="BI573" s="25" t="n">
        <f aca="false">BD573/AD573</f>
        <v>18982.1713495</v>
      </c>
      <c r="BJ573" s="25" t="n">
        <f aca="false">E573*AD573</f>
        <v>86632.0486673235</v>
      </c>
      <c r="BK573" s="25" t="n">
        <f aca="false">0.2*C573*AD573</f>
        <v>38201.3863944052</v>
      </c>
      <c r="BL573" s="25" t="n">
        <f aca="false">BJ573+BK573</f>
        <v>124833.435061729</v>
      </c>
      <c r="BM573" s="25" t="n">
        <f aca="false">BK573*Datos!$D$6</f>
        <v>19100.6931972026</v>
      </c>
      <c r="BN573" s="25" t="n">
        <f aca="false">BL573-BM573</f>
        <v>105732.741864526</v>
      </c>
      <c r="BO573" s="25" t="n">
        <f aca="false">BN573/AD573</f>
        <v>44820.95752762</v>
      </c>
      <c r="BP573" s="25" t="n">
        <f aca="false">-(C573+E573)</f>
        <v>-117693.391278856</v>
      </c>
      <c r="BQ573" s="25" t="n">
        <f aca="false">BE573</f>
        <v>19376.7715110137</v>
      </c>
      <c r="BR573" s="25" t="n">
        <f aca="false">BF573</f>
        <v>21131.4621540144</v>
      </c>
      <c r="BS573" s="25" t="n">
        <f aca="false">BG573</f>
        <v>18499.8127582732</v>
      </c>
      <c r="BT573" s="25" t="n">
        <f aca="false">BH573</f>
        <v>16416.434389928</v>
      </c>
      <c r="BU573" s="25" t="n">
        <f aca="false">BI573+BO573</f>
        <v>63803.12887712</v>
      </c>
      <c r="BV573" s="27" t="n">
        <f aca="false">IFERROR(IRR(BP573:BU573,0.1),NA())*100</f>
        <v>4.84787528380851</v>
      </c>
    </row>
    <row r="574" customFormat="false" ht="15" hidden="false" customHeight="true" outlineLevel="0" collapsed="false">
      <c r="A574" s="23" t="n">
        <v>573</v>
      </c>
      <c r="B574" s="24" t="n">
        <f aca="true">RAND()</f>
        <v>0.0108483325855815</v>
      </c>
      <c r="C574" s="25" t="n">
        <f aca="false">IF(B574&lt;=(Datos!$D$14-Datos!$C$14)/(Datos!$E$14-Datos!$C$14),Datos!$C$14+SQRT((Datos!$E$14-Datos!$C$14)*(Datos!$D$14-Datos!$C$14)*B574),Datos!$E$14-SQRT((Datos!$E$14-Datos!$C$14)*(Datos!$E$14-Datos!$D$14)*(1-B574)))</f>
        <v>62083.1065825427</v>
      </c>
      <c r="D574" s="24" t="n">
        <f aca="true">RAND()</f>
        <v>0.161851625413859</v>
      </c>
      <c r="E574" s="25" t="n">
        <f aca="false">IF(D574&lt;=(Datos!$D$15-Datos!$C$15)/(Datos!$E$15-Datos!$C$15),Datos!$C$15+SQRT((Datos!$E$15-Datos!$C$15)*(Datos!$D$15-Datos!$C$15)*D574),Datos!$E$15-SQRT((Datos!$E$15-Datos!$C$15)*(Datos!$E$15-Datos!$D$15)*(1-D574)))</f>
        <v>28484.0883895274</v>
      </c>
      <c r="F574" s="24" t="n">
        <f aca="true">RAND()</f>
        <v>0.962587717898186</v>
      </c>
      <c r="G574" s="25" t="n">
        <f aca="false">IF(F574&lt;=(Datos!$D$19-Datos!$C$19)/(Datos!$E$19-Datos!$C$19),Datos!$C$19+SQRT((Datos!$E$19-Datos!$C$19)*(Datos!$D$19-Datos!$C$19)*F574),Datos!$E$19-SQRT((Datos!$E$19-Datos!$C$19)*(Datos!$E$19-Datos!$D$19)*(1-F574)))</f>
        <v>43324.9115970684</v>
      </c>
      <c r="H574" s="24" t="n">
        <f aca="true">RAND()</f>
        <v>0.811385786019008</v>
      </c>
      <c r="I574" s="25" t="n">
        <f aca="false">IF(H574&lt;=(Datos!$D$19-Datos!$C$19)/(Datos!$E$19-Datos!$C$19),Datos!$C$19+SQRT((Datos!$E$19-Datos!$C$19)*(Datos!$D$19-Datos!$C$19)*H574),Datos!$E$19-SQRT((Datos!$E$19-Datos!$C$19)*(Datos!$E$19-Datos!$D$19)*(1-H574)))</f>
        <v>41238.8743641598</v>
      </c>
      <c r="J574" s="24" t="n">
        <f aca="true">RAND()</f>
        <v>0.476640312346041</v>
      </c>
      <c r="K574" s="25" t="n">
        <f aca="false">IF(J574&lt;=(Datos!$D$19-Datos!$C$19)/(Datos!$E$19-Datos!$C$19),Datos!$C$19+SQRT((Datos!$E$19-Datos!$C$19)*(Datos!$D$19-Datos!$C$19)*J574),Datos!$E$19-SQRT((Datos!$E$19-Datos!$C$19)*(Datos!$E$19-Datos!$D$19)*(1-J574)))</f>
        <v>38455.5335048657</v>
      </c>
      <c r="L574" s="24" t="n">
        <f aca="true">RAND()</f>
        <v>0.556443563864172</v>
      </c>
      <c r="M574" s="25" t="n">
        <f aca="false">IF(L574&lt;=(Datos!$D$19-Datos!$C$19)/(Datos!$E$19-Datos!$C$19),Datos!$C$19+SQRT((Datos!$E$19-Datos!$C$19)*(Datos!$D$19-Datos!$C$19)*L574),Datos!$E$19-SQRT((Datos!$E$19-Datos!$C$19)*(Datos!$E$19-Datos!$D$19)*(1-L574)))</f>
        <v>39136.0021114066</v>
      </c>
      <c r="N574" s="24" t="n">
        <f aca="true">RAND()</f>
        <v>0.788192497363063</v>
      </c>
      <c r="O574" s="25" t="n">
        <f aca="false">IF(N574&lt;=(Datos!$D$19-Datos!$C$19)/(Datos!$E$19-Datos!$C$19),Datos!$C$19+SQRT((Datos!$E$19-Datos!$C$19)*(Datos!$D$19-Datos!$C$19)*N574),Datos!$E$19-SQRT((Datos!$E$19-Datos!$C$19)*(Datos!$E$19-Datos!$D$19)*(1-N574)))</f>
        <v>41014.3303325827</v>
      </c>
      <c r="P574" s="24" t="n">
        <f aca="true">RAND()</f>
        <v>0.0529841243463032</v>
      </c>
      <c r="Q574" s="26" t="n">
        <f aca="false">IF(P574&lt;=(Datos!$D$23-Datos!$C$23)/(Datos!$E$23-Datos!$C$23),Datos!$C$23+SQRT((Datos!$E$23-Datos!$C$23)*(Datos!$D$23-Datos!$C$23)*P574),Datos!$E$23-SQRT((Datos!$E$23-Datos!$C$23)*(Datos!$E$23-Datos!$D$23)*(1-P574)))</f>
        <v>0.129765829397616</v>
      </c>
      <c r="R574" s="24" t="n">
        <f aca="true">RAND()</f>
        <v>0.950474391818313</v>
      </c>
      <c r="S574" s="26" t="n">
        <f aca="false">IF(R574&lt;=(Datos!$D$24-Datos!$C$24)/(Datos!$E$24-Datos!$C$24),Datos!$C$24+SQRT((Datos!$E$24-Datos!$C$24)*(Datos!$D$24-Datos!$C$24)*R574),Datos!$E$24-SQRT((Datos!$E$24-Datos!$C$24)*(Datos!$E$24-Datos!$D$24)*(1-R574)))</f>
        <v>0.170558279037853</v>
      </c>
      <c r="T574" s="24" t="n">
        <f aca="true">RAND()</f>
        <v>0.964976028064915</v>
      </c>
      <c r="U574" s="26" t="n">
        <f aca="false">IF(T574&lt;=(Datos!$D$25-Datos!$C$25)/(Datos!$E$25-Datos!$C$25),Datos!$C$25+SQRT((Datos!$E$25-Datos!$C$25)*(Datos!$D$25-Datos!$C$25)*T574),Datos!$E$25-SQRT((Datos!$E$25-Datos!$C$25)*(Datos!$E$25-Datos!$D$25)*(1-T574)))</f>
        <v>0.210097115500106</v>
      </c>
      <c r="V574" s="24" t="n">
        <f aca="true">RAND()</f>
        <v>0.391250964586273</v>
      </c>
      <c r="W574" s="26" t="n">
        <f aca="false">IF(V574&lt;=(Datos!$D$26-Datos!$C$26)/(Datos!$E$26-Datos!$C$26),Datos!$C$26+SQRT((Datos!$E$26-Datos!$C$26)*(Datos!$D$26-Datos!$C$26)*V574),Datos!$E$26-SQRT((Datos!$E$26-Datos!$C$26)*(Datos!$E$26-Datos!$D$26)*(1-V574)))</f>
        <v>0.203841342914378</v>
      </c>
      <c r="X574" s="24" t="n">
        <f aca="true">RAND()</f>
        <v>0.949597982581123</v>
      </c>
      <c r="Y574" s="26" t="n">
        <f aca="false">IF(X574&lt;=(Datos!$D$27-Datos!$C$27)/(Datos!$E$27-Datos!$C$27),Datos!$C$27+SQRT((Datos!$E$27-Datos!$C$27)*(Datos!$D$27-Datos!$C$27)*X574),Datos!$E$27-SQRT((Datos!$E$27-Datos!$C$27)*(Datos!$E$27-Datos!$D$27)*(1-X574)))</f>
        <v>0.263502397323795</v>
      </c>
      <c r="Z574" s="24" t="n">
        <f aca="false">(1+Q574)</f>
        <v>1.12976582939762</v>
      </c>
      <c r="AA574" s="24" t="n">
        <f aca="false">Z574*(1+S574)</f>
        <v>1.32245674497545</v>
      </c>
      <c r="AB574" s="24" t="n">
        <f aca="false">AA574*(1+U574)</f>
        <v>1.60030109246845</v>
      </c>
      <c r="AC574" s="24" t="n">
        <f aca="false">AB574*(1+W574)</f>
        <v>1.92650861622456</v>
      </c>
      <c r="AD574" s="24" t="n">
        <f aca="false">AC574*(1+Y574)</f>
        <v>2.43414825506468</v>
      </c>
      <c r="AE574" s="23" t="n">
        <f aca="false">E574*Q574</f>
        <v>3696.26135450203</v>
      </c>
      <c r="AF574" s="23" t="n">
        <f aca="false">AE574*(1+S574)</f>
        <v>4326.68933000002</v>
      </c>
      <c r="AG574" s="23" t="n">
        <f aca="false">AF574*(1+U574)</f>
        <v>5235.71427789811</v>
      </c>
      <c r="AH574" s="23" t="n">
        <f aca="false">AG574*(1+W574)</f>
        <v>6302.96930742085</v>
      </c>
      <c r="AI574" s="23" t="n">
        <f aca="false">AH574*(1+Y574)</f>
        <v>7963.81683018454</v>
      </c>
      <c r="AJ574" s="25" t="n">
        <f aca="false">G574*Z574</f>
        <v>48947.0046840404</v>
      </c>
      <c r="AK574" s="25" t="n">
        <f aca="false">I574*AA574</f>
        <v>54536.6275580782</v>
      </c>
      <c r="AL574" s="25" t="n">
        <f aca="false">K574*AB574</f>
        <v>61540.4322792935</v>
      </c>
      <c r="AM574" s="25" t="n">
        <f aca="false">M574*AC574</f>
        <v>75395.8452722075</v>
      </c>
      <c r="AN574" s="25" t="n">
        <f aca="false">O574*AD574</f>
        <v>99834.9606117026</v>
      </c>
      <c r="AO574" s="25" t="n">
        <f aca="false">C574/Datos!$D$8</f>
        <v>12416.6213165085</v>
      </c>
      <c r="AP574" s="25" t="n">
        <f aca="false">AJ574-AO574</f>
        <v>36530.3833675318</v>
      </c>
      <c r="AQ574" s="25" t="n">
        <f aca="false">AK574-AO574</f>
        <v>42120.0062415696</v>
      </c>
      <c r="AR574" s="25" t="n">
        <f aca="false">AL574-AO574</f>
        <v>49123.810962785</v>
      </c>
      <c r="AS574" s="25" t="n">
        <f aca="false">AM574-AO574</f>
        <v>62979.2239556989</v>
      </c>
      <c r="AT574" s="25" t="n">
        <f aca="false">AN574-AO574</f>
        <v>87418.3392951941</v>
      </c>
      <c r="AU574" s="25" t="n">
        <f aca="false">AP574*Datos!$D$6</f>
        <v>18265.1916837659</v>
      </c>
      <c r="AV574" s="25" t="n">
        <f aca="false">AQ574*Datos!$D$6</f>
        <v>21060.0031207848</v>
      </c>
      <c r="AW574" s="25" t="n">
        <f aca="false">AR574*Datos!$D$6</f>
        <v>24561.9054813925</v>
      </c>
      <c r="AX574" s="25" t="n">
        <f aca="false">AS574*Datos!$D$6</f>
        <v>31489.6119778495</v>
      </c>
      <c r="AY574" s="25" t="n">
        <f aca="false">AT574*Datos!$D$6</f>
        <v>43709.169647597</v>
      </c>
      <c r="AZ574" s="25" t="n">
        <f aca="false">AJ574-AU574-AE574</f>
        <v>26985.5516457724</v>
      </c>
      <c r="BA574" s="25" t="n">
        <f aca="false">AK574-AV574-AF574</f>
        <v>29149.9351072933</v>
      </c>
      <c r="BB574" s="25" t="n">
        <f aca="false">AL574-AW574-AG574</f>
        <v>31742.8125200029</v>
      </c>
      <c r="BC574" s="25" t="n">
        <f aca="false">AM574-AX574-AH574</f>
        <v>37603.2639869372</v>
      </c>
      <c r="BD574" s="25" t="n">
        <f aca="false">AN574-AY574-AI574</f>
        <v>48161.974133921</v>
      </c>
      <c r="BE574" s="25" t="n">
        <f aca="false">AZ574/Z574</f>
        <v>23885.9690597661</v>
      </c>
      <c r="BF574" s="25" t="n">
        <f aca="false">BA574/AA574</f>
        <v>22042.2597699666</v>
      </c>
      <c r="BG574" s="25" t="n">
        <f aca="false">BB574/AB574</f>
        <v>19835.5251204884</v>
      </c>
      <c r="BH574" s="25" t="n">
        <f aca="false">BC574/AC574</f>
        <v>19518.8662382572</v>
      </c>
      <c r="BI574" s="25" t="n">
        <f aca="false">BD574/AD574</f>
        <v>19785.9658029093</v>
      </c>
      <c r="BJ574" s="25" t="n">
        <f aca="false">E574*AD574</f>
        <v>69334.4940504762</v>
      </c>
      <c r="BK574" s="25" t="n">
        <f aca="false">0.2*C574*AD574</f>
        <v>30223.8971113782</v>
      </c>
      <c r="BL574" s="25" t="n">
        <f aca="false">BJ574+BK574</f>
        <v>99558.3911618544</v>
      </c>
      <c r="BM574" s="25" t="n">
        <f aca="false">BK574*Datos!$D$6</f>
        <v>15111.9485556891</v>
      </c>
      <c r="BN574" s="25" t="n">
        <f aca="false">BL574-BM574</f>
        <v>84446.4426061653</v>
      </c>
      <c r="BO574" s="25" t="n">
        <f aca="false">BN574/AD574</f>
        <v>34692.3990477816</v>
      </c>
      <c r="BP574" s="25" t="n">
        <f aca="false">-(C574+E574)</f>
        <v>-90567.1949720701</v>
      </c>
      <c r="BQ574" s="25" t="n">
        <f aca="false">BE574</f>
        <v>23885.9690597661</v>
      </c>
      <c r="BR574" s="25" t="n">
        <f aca="false">BF574</f>
        <v>22042.2597699666</v>
      </c>
      <c r="BS574" s="25" t="n">
        <f aca="false">BG574</f>
        <v>19835.5251204884</v>
      </c>
      <c r="BT574" s="25" t="n">
        <f aca="false">BH574</f>
        <v>19518.8662382572</v>
      </c>
      <c r="BU574" s="25" t="n">
        <f aca="false">BI574+BO574</f>
        <v>54478.3648506909</v>
      </c>
      <c r="BV574" s="27" t="n">
        <f aca="false">IFERROR(IRR(BP574:BU574,0.1),NA())*100</f>
        <v>14.2373662531988</v>
      </c>
    </row>
    <row r="575" customFormat="false" ht="15" hidden="false" customHeight="true" outlineLevel="0" collapsed="false">
      <c r="A575" s="23" t="n">
        <v>574</v>
      </c>
      <c r="B575" s="24" t="n">
        <f aca="true">RAND()</f>
        <v>0.78169122853832</v>
      </c>
      <c r="C575" s="25" t="n">
        <f aca="false">IF(B575&lt;=(Datos!$D$14-Datos!$C$14)/(Datos!$E$14-Datos!$C$14),Datos!$C$14+SQRT((Datos!$E$14-Datos!$C$14)*(Datos!$D$14-Datos!$C$14)*B575),Datos!$E$14-SQRT((Datos!$E$14-Datos!$C$14)*(Datos!$E$14-Datos!$D$14)*(1-B575)))</f>
        <v>83814.4964318679</v>
      </c>
      <c r="D575" s="24" t="n">
        <f aca="true">RAND()</f>
        <v>0.954798338457687</v>
      </c>
      <c r="E575" s="25" t="n">
        <f aca="false">IF(D575&lt;=(Datos!$D$15-Datos!$C$15)/(Datos!$E$15-Datos!$C$15),Datos!$C$15+SQRT((Datos!$E$15-Datos!$C$15)*(Datos!$D$15-Datos!$C$15)*D575),Datos!$E$15-SQRT((Datos!$E$15-Datos!$C$15)*(Datos!$E$15-Datos!$D$15)*(1-D575)))</f>
        <v>37396.1088288204</v>
      </c>
      <c r="F575" s="24" t="n">
        <f aca="true">RAND()</f>
        <v>0.239613736389395</v>
      </c>
      <c r="G575" s="25" t="n">
        <f aca="false">IF(F575&lt;=(Datos!$D$19-Datos!$C$19)/(Datos!$E$19-Datos!$C$19),Datos!$C$19+SQRT((Datos!$E$19-Datos!$C$19)*(Datos!$D$19-Datos!$C$19)*F575),Datos!$E$19-SQRT((Datos!$E$19-Datos!$C$19)*(Datos!$E$19-Datos!$D$19)*(1-F575)))</f>
        <v>35995.1697605997</v>
      </c>
      <c r="H575" s="24" t="n">
        <f aca="true">RAND()</f>
        <v>0.199731674688734</v>
      </c>
      <c r="I575" s="25" t="n">
        <f aca="false">IF(H575&lt;=(Datos!$D$19-Datos!$C$19)/(Datos!$E$19-Datos!$C$19),Datos!$C$19+SQRT((Datos!$E$19-Datos!$C$19)*(Datos!$D$19-Datos!$C$19)*H575),Datos!$E$19-SQRT((Datos!$E$19-Datos!$C$19)*(Datos!$E$19-Datos!$D$19)*(1-H575)))</f>
        <v>35473.5501462314</v>
      </c>
      <c r="J575" s="24" t="n">
        <f aca="true">RAND()</f>
        <v>0.134281370263782</v>
      </c>
      <c r="K575" s="25" t="n">
        <f aca="false">IF(J575&lt;=(Datos!$D$19-Datos!$C$19)/(Datos!$E$19-Datos!$C$19),Datos!$C$19+SQRT((Datos!$E$19-Datos!$C$19)*(Datos!$D$19-Datos!$C$19)*J575),Datos!$E$19-SQRT((Datos!$E$19-Datos!$C$19)*(Datos!$E$19-Datos!$D$19)*(1-J575)))</f>
        <v>34488.0068560072</v>
      </c>
      <c r="L575" s="24" t="n">
        <f aca="true">RAND()</f>
        <v>0.318438261204102</v>
      </c>
      <c r="M575" s="25" t="n">
        <f aca="false">IF(L575&lt;=(Datos!$D$19-Datos!$C$19)/(Datos!$E$19-Datos!$C$19),Datos!$C$19+SQRT((Datos!$E$19-Datos!$C$19)*(Datos!$D$19-Datos!$C$19)*L575),Datos!$E$19-SQRT((Datos!$E$19-Datos!$C$19)*(Datos!$E$19-Datos!$D$19)*(1-L575)))</f>
        <v>36911.2762338526</v>
      </c>
      <c r="N575" s="24" t="n">
        <f aca="true">RAND()</f>
        <v>0.370447597742906</v>
      </c>
      <c r="O575" s="25" t="n">
        <f aca="false">IF(N575&lt;=(Datos!$D$19-Datos!$C$19)/(Datos!$E$19-Datos!$C$19),Datos!$C$19+SQRT((Datos!$E$19-Datos!$C$19)*(Datos!$D$19-Datos!$C$19)*N575),Datos!$E$19-SQRT((Datos!$E$19-Datos!$C$19)*(Datos!$E$19-Datos!$D$19)*(1-N575)))</f>
        <v>37454.3369699415</v>
      </c>
      <c r="P575" s="24" t="n">
        <f aca="true">RAND()</f>
        <v>0.26656040404224</v>
      </c>
      <c r="Q575" s="26" t="n">
        <f aca="false">IF(P575&lt;=(Datos!$D$23-Datos!$C$23)/(Datos!$E$23-Datos!$C$23),Datos!$C$23+SQRT((Datos!$E$23-Datos!$C$23)*(Datos!$D$23-Datos!$C$23)*P575),Datos!$E$23-SQRT((Datos!$E$23-Datos!$C$23)*(Datos!$E$23-Datos!$D$23)*(1-P575)))</f>
        <v>0.141904536682524</v>
      </c>
      <c r="R575" s="24" t="n">
        <f aca="true">RAND()</f>
        <v>0.0673269584517828</v>
      </c>
      <c r="S575" s="26" t="n">
        <f aca="false">IF(R575&lt;=(Datos!$D$24-Datos!$C$24)/(Datos!$E$24-Datos!$C$24),Datos!$C$24+SQRT((Datos!$E$24-Datos!$C$24)*(Datos!$D$24-Datos!$C$24)*R575),Datos!$E$24-SQRT((Datos!$E$24-Datos!$C$24)*(Datos!$E$24-Datos!$D$24)*(1-R575)))</f>
        <v>0.13100856599259</v>
      </c>
      <c r="T575" s="24" t="n">
        <f aca="true">RAND()</f>
        <v>0.114090696589965</v>
      </c>
      <c r="U575" s="26" t="n">
        <f aca="false">IF(T575&lt;=(Datos!$D$25-Datos!$C$25)/(Datos!$E$25-Datos!$C$25),Datos!$C$25+SQRT((Datos!$E$25-Datos!$C$25)*(Datos!$D$25-Datos!$C$25)*T575),Datos!$E$25-SQRT((Datos!$E$25-Datos!$C$25)*(Datos!$E$25-Datos!$D$25)*(1-T575)))</f>
        <v>0.165478709986266</v>
      </c>
      <c r="V575" s="24" t="n">
        <f aca="true">RAND()</f>
        <v>0.338264090073192</v>
      </c>
      <c r="W575" s="26" t="n">
        <f aca="false">IF(V575&lt;=(Datos!$D$26-Datos!$C$26)/(Datos!$E$26-Datos!$C$26),Datos!$C$26+SQRT((Datos!$E$26-Datos!$C$26)*(Datos!$D$26-Datos!$C$26)*V575),Datos!$E$26-SQRT((Datos!$E$26-Datos!$C$26)*(Datos!$E$26-Datos!$D$26)*(1-V575)))</f>
        <v>0.201874376006707</v>
      </c>
      <c r="X575" s="24" t="n">
        <f aca="true">RAND()</f>
        <v>0.798279231076326</v>
      </c>
      <c r="Y575" s="26" t="n">
        <f aca="false">IF(X575&lt;=(Datos!$D$27-Datos!$C$27)/(Datos!$E$27-Datos!$C$27),Datos!$C$27+SQRT((Datos!$E$27-Datos!$C$27)*(Datos!$D$27-Datos!$C$27)*X575),Datos!$E$27-SQRT((Datos!$E$27-Datos!$C$27)*(Datos!$E$27-Datos!$D$27)*(1-X575)))</f>
        <v>0.246995573748543</v>
      </c>
      <c r="Z575" s="24" t="n">
        <f aca="false">(1+Q575)</f>
        <v>1.14190453668252</v>
      </c>
      <c r="AA575" s="24" t="n">
        <f aca="false">Z575*(1+S575)</f>
        <v>1.29150381253373</v>
      </c>
      <c r="AB575" s="24" t="n">
        <f aca="false">AA575*(1+U575)</f>
        <v>1.50522019737416</v>
      </c>
      <c r="AC575" s="24" t="n">
        <f aca="false">AB575*(1+W575)</f>
        <v>1.80908558547176</v>
      </c>
      <c r="AD575" s="24" t="n">
        <f aca="false">AC575*(1+Y575)</f>
        <v>2.25592171761558</v>
      </c>
      <c r="AE575" s="23" t="n">
        <f aca="false">E575*Q575</f>
        <v>5306.677497083</v>
      </c>
      <c r="AF575" s="23" t="n">
        <f aca="false">AE575*(1+S575)</f>
        <v>6001.89770616099</v>
      </c>
      <c r="AG575" s="23" t="n">
        <f aca="false">AF575*(1+U575)</f>
        <v>6995.08399604604</v>
      </c>
      <c r="AH575" s="23" t="n">
        <f aca="false">AG575*(1+W575)</f>
        <v>8407.21221286233</v>
      </c>
      <c r="AI575" s="23" t="n">
        <f aca="false">AH575*(1+Y575)</f>
        <v>10483.756417004</v>
      </c>
      <c r="AJ575" s="25" t="n">
        <f aca="false">G575*Z575</f>
        <v>41103.0476482864</v>
      </c>
      <c r="AK575" s="25" t="n">
        <f aca="false">I575*AA575</f>
        <v>45814.2252579645</v>
      </c>
      <c r="AL575" s="25" t="n">
        <f aca="false">K575*AB575</f>
        <v>51912.0444868405</v>
      </c>
      <c r="AM575" s="25" t="n">
        <f aca="false">M575*AC575</f>
        <v>66775.6577760291</v>
      </c>
      <c r="AN575" s="25" t="n">
        <f aca="false">O575*AD575</f>
        <v>84494.052189383</v>
      </c>
      <c r="AO575" s="25" t="n">
        <f aca="false">C575/Datos!$D$8</f>
        <v>16762.8992863736</v>
      </c>
      <c r="AP575" s="25" t="n">
        <f aca="false">AJ575-AO575</f>
        <v>24340.1483619128</v>
      </c>
      <c r="AQ575" s="25" t="n">
        <f aca="false">AK575-AO575</f>
        <v>29051.3259715909</v>
      </c>
      <c r="AR575" s="25" t="n">
        <f aca="false">AL575-AO575</f>
        <v>35149.1452004669</v>
      </c>
      <c r="AS575" s="25" t="n">
        <f aca="false">AM575-AO575</f>
        <v>50012.7584896555</v>
      </c>
      <c r="AT575" s="25" t="n">
        <f aca="false">AN575-AO575</f>
        <v>67731.1529030094</v>
      </c>
      <c r="AU575" s="25" t="n">
        <f aca="false">AP575*Datos!$D$6</f>
        <v>12170.0741809564</v>
      </c>
      <c r="AV575" s="25" t="n">
        <f aca="false">AQ575*Datos!$D$6</f>
        <v>14525.6629857954</v>
      </c>
      <c r="AW575" s="25" t="n">
        <f aca="false">AR575*Datos!$D$6</f>
        <v>17574.5726002335</v>
      </c>
      <c r="AX575" s="25" t="n">
        <f aca="false">AS575*Datos!$D$6</f>
        <v>25006.3792448277</v>
      </c>
      <c r="AY575" s="25" t="n">
        <f aca="false">AT575*Datos!$D$6</f>
        <v>33865.5764515047</v>
      </c>
      <c r="AZ575" s="25" t="n">
        <f aca="false">AJ575-AU575-AE575</f>
        <v>23626.295970247</v>
      </c>
      <c r="BA575" s="25" t="n">
        <f aca="false">AK575-AV575-AF575</f>
        <v>25286.6645660081</v>
      </c>
      <c r="BB575" s="25" t="n">
        <f aca="false">AL575-AW575-AG575</f>
        <v>27342.387890561</v>
      </c>
      <c r="BC575" s="25" t="n">
        <f aca="false">AM575-AX575-AH575</f>
        <v>33362.066318339</v>
      </c>
      <c r="BD575" s="25" t="n">
        <f aca="false">AN575-AY575-AI575</f>
        <v>40144.7193208743</v>
      </c>
      <c r="BE575" s="25" t="n">
        <f aca="false">AZ575/Z575</f>
        <v>20690.2549304922</v>
      </c>
      <c r="BF575" s="25" t="n">
        <f aca="false">BA575/AA575</f>
        <v>19579.2411300741</v>
      </c>
      <c r="BG575" s="25" t="n">
        <f aca="false">BB575/AB575</f>
        <v>18165.0418578355</v>
      </c>
      <c r="BH575" s="25" t="n">
        <f aca="false">BC575/AC575</f>
        <v>18441.3974586167</v>
      </c>
      <c r="BI575" s="25" t="n">
        <f aca="false">BD575/AD575</f>
        <v>17795.2625782182</v>
      </c>
      <c r="BJ575" s="25" t="n">
        <f aca="false">E575*AD575</f>
        <v>84362.6940612517</v>
      </c>
      <c r="BK575" s="25" t="n">
        <f aca="false">0.2*C575*AD575</f>
        <v>37815.7885503329</v>
      </c>
      <c r="BL575" s="25" t="n">
        <f aca="false">BJ575+BK575</f>
        <v>122178.482611585</v>
      </c>
      <c r="BM575" s="25" t="n">
        <f aca="false">BK575*Datos!$D$6</f>
        <v>18907.8942751664</v>
      </c>
      <c r="BN575" s="25" t="n">
        <f aca="false">BL575-BM575</f>
        <v>103270.588336418</v>
      </c>
      <c r="BO575" s="25" t="n">
        <f aca="false">BN575/AD575</f>
        <v>45777.5584720072</v>
      </c>
      <c r="BP575" s="25" t="n">
        <f aca="false">-(C575+E575)</f>
        <v>-121210.605260688</v>
      </c>
      <c r="BQ575" s="25" t="n">
        <f aca="false">BE575</f>
        <v>20690.2549304922</v>
      </c>
      <c r="BR575" s="25" t="n">
        <f aca="false">BF575</f>
        <v>19579.2411300741</v>
      </c>
      <c r="BS575" s="25" t="n">
        <f aca="false">BG575</f>
        <v>18165.0418578355</v>
      </c>
      <c r="BT575" s="25" t="n">
        <f aca="false">BH575</f>
        <v>18441.3974586167</v>
      </c>
      <c r="BU575" s="25" t="n">
        <f aca="false">BI575+BO575</f>
        <v>63572.8210502254</v>
      </c>
      <c r="BV575" s="27" t="n">
        <f aca="false">IFERROR(IRR(BP575:BU575,0.1),NA())*100</f>
        <v>4.23186861265428</v>
      </c>
    </row>
    <row r="576" customFormat="false" ht="15" hidden="false" customHeight="true" outlineLevel="0" collapsed="false">
      <c r="A576" s="23" t="n">
        <v>575</v>
      </c>
      <c r="B576" s="24" t="n">
        <f aca="true">RAND()</f>
        <v>0.740735999504456</v>
      </c>
      <c r="C576" s="25" t="n">
        <f aca="false">IF(B576&lt;=(Datos!$D$14-Datos!$C$14)/(Datos!$E$14-Datos!$C$14),Datos!$C$14+SQRT((Datos!$E$14-Datos!$C$14)*(Datos!$D$14-Datos!$C$14)*B576),Datos!$E$14-SQRT((Datos!$E$14-Datos!$C$14)*(Datos!$E$14-Datos!$D$14)*(1-B576)))</f>
        <v>82361.4966452748</v>
      </c>
      <c r="D576" s="24" t="n">
        <f aca="true">RAND()</f>
        <v>0.969758604935679</v>
      </c>
      <c r="E576" s="25" t="n">
        <f aca="false">IF(D576&lt;=(Datos!$D$15-Datos!$C$15)/(Datos!$E$15-Datos!$C$15),Datos!$C$15+SQRT((Datos!$E$15-Datos!$C$15)*(Datos!$D$15-Datos!$C$15)*D576),Datos!$E$15-SQRT((Datos!$E$15-Datos!$C$15)*(Datos!$E$15-Datos!$D$15)*(1-D576)))</f>
        <v>37870.1621517946</v>
      </c>
      <c r="F576" s="24" t="n">
        <f aca="true">RAND()</f>
        <v>0.236010479212918</v>
      </c>
      <c r="G576" s="25" t="n">
        <f aca="false">IF(F576&lt;=(Datos!$D$19-Datos!$C$19)/(Datos!$E$19-Datos!$C$19),Datos!$C$19+SQRT((Datos!$E$19-Datos!$C$19)*(Datos!$D$19-Datos!$C$19)*F576),Datos!$E$19-SQRT((Datos!$E$19-Datos!$C$19)*(Datos!$E$19-Datos!$D$19)*(1-F576)))</f>
        <v>35949.9220063744</v>
      </c>
      <c r="H576" s="24" t="n">
        <f aca="true">RAND()</f>
        <v>0.365801561037104</v>
      </c>
      <c r="I576" s="25" t="n">
        <f aca="false">IF(H576&lt;=(Datos!$D$19-Datos!$C$19)/(Datos!$E$19-Datos!$C$19),Datos!$C$19+SQRT((Datos!$E$19-Datos!$C$19)*(Datos!$D$19-Datos!$C$19)*H576),Datos!$E$19-SQRT((Datos!$E$19-Datos!$C$19)*(Datos!$E$19-Datos!$D$19)*(1-H576)))</f>
        <v>37407.4445091115</v>
      </c>
      <c r="J576" s="24" t="n">
        <f aca="true">RAND()</f>
        <v>0.928991373684148</v>
      </c>
      <c r="K576" s="25" t="n">
        <f aca="false">IF(J576&lt;=(Datos!$D$19-Datos!$C$19)/(Datos!$E$19-Datos!$C$19),Datos!$C$19+SQRT((Datos!$E$19-Datos!$C$19)*(Datos!$D$19-Datos!$C$19)*J576),Datos!$E$19-SQRT((Datos!$E$19-Datos!$C$19)*(Datos!$E$19-Datos!$D$19)*(1-J576)))</f>
        <v>42692.2636689412</v>
      </c>
      <c r="L576" s="24" t="n">
        <f aca="true">RAND()</f>
        <v>0.413198461346856</v>
      </c>
      <c r="M576" s="25" t="n">
        <f aca="false">IF(L576&lt;=(Datos!$D$19-Datos!$C$19)/(Datos!$E$19-Datos!$C$19),Datos!$C$19+SQRT((Datos!$E$19-Datos!$C$19)*(Datos!$D$19-Datos!$C$19)*L576),Datos!$E$19-SQRT((Datos!$E$19-Datos!$C$19)*(Datos!$E$19-Datos!$D$19)*(1-L576)))</f>
        <v>37872.7231122419</v>
      </c>
      <c r="N576" s="24" t="n">
        <f aca="true">RAND()</f>
        <v>0.622404163188079</v>
      </c>
      <c r="O576" s="25" t="n">
        <f aca="false">IF(N576&lt;=(Datos!$D$19-Datos!$C$19)/(Datos!$E$19-Datos!$C$19),Datos!$C$19+SQRT((Datos!$E$19-Datos!$C$19)*(Datos!$D$19-Datos!$C$19)*N576),Datos!$E$19-SQRT((Datos!$E$19-Datos!$C$19)*(Datos!$E$19-Datos!$D$19)*(1-N576)))</f>
        <v>39662.3301784928</v>
      </c>
      <c r="P576" s="24" t="n">
        <f aca="true">RAND()</f>
        <v>0.664887164754742</v>
      </c>
      <c r="Q576" s="26" t="n">
        <f aca="false">IF(P576&lt;=(Datos!$D$23-Datos!$C$23)/(Datos!$E$23-Datos!$C$23),Datos!$C$23+SQRT((Datos!$E$23-Datos!$C$23)*(Datos!$D$23-Datos!$C$23)*P576),Datos!$E$23-SQRT((Datos!$E$23-Datos!$C$23)*(Datos!$E$23-Datos!$D$23)*(1-P576)))</f>
        <v>0.155439806526791</v>
      </c>
      <c r="R576" s="24" t="n">
        <f aca="true">RAND()</f>
        <v>0.0299577963158916</v>
      </c>
      <c r="S576" s="26" t="n">
        <f aca="false">IF(R576&lt;=(Datos!$D$24-Datos!$C$24)/(Datos!$E$24-Datos!$C$24),Datos!$C$24+SQRT((Datos!$E$24-Datos!$C$24)*(Datos!$D$24-Datos!$C$24)*R576),Datos!$E$24-SQRT((Datos!$E$24-Datos!$C$24)*(Datos!$E$24-Datos!$D$24)*(1-R576)))</f>
        <v>0.127343298534624</v>
      </c>
      <c r="T576" s="24" t="n">
        <f aca="true">RAND()</f>
        <v>0.821826649330922</v>
      </c>
      <c r="U576" s="26" t="n">
        <f aca="false">IF(T576&lt;=(Datos!$D$25-Datos!$C$25)/(Datos!$E$25-Datos!$C$25),Datos!$C$25+SQRT((Datos!$E$25-Datos!$C$25)*(Datos!$D$25-Datos!$C$25)*T576),Datos!$E$25-SQRT((Datos!$E$25-Datos!$C$25)*(Datos!$E$25-Datos!$D$25)*(1-T576)))</f>
        <v>0.197664257749665</v>
      </c>
      <c r="V576" s="24" t="n">
        <f aca="true">RAND()</f>
        <v>0.724808623649865</v>
      </c>
      <c r="W576" s="26" t="n">
        <f aca="false">IF(V576&lt;=(Datos!$D$26-Datos!$C$26)/(Datos!$E$26-Datos!$C$26),Datos!$C$26+SQRT((Datos!$E$26-Datos!$C$26)*(Datos!$D$26-Datos!$C$26)*V576),Datos!$E$26-SQRT((Datos!$E$26-Datos!$C$26)*(Datos!$E$26-Datos!$D$26)*(1-V576)))</f>
        <v>0.218965022680442</v>
      </c>
      <c r="X576" s="24" t="n">
        <f aca="true">RAND()</f>
        <v>0.709850556557235</v>
      </c>
      <c r="Y576" s="26" t="n">
        <f aca="false">IF(X576&lt;=(Datos!$D$27-Datos!$C$27)/(Datos!$E$27-Datos!$C$27),Datos!$C$27+SQRT((Datos!$E$27-Datos!$C$27)*(Datos!$D$27-Datos!$C$27)*X576),Datos!$E$27-SQRT((Datos!$E$27-Datos!$C$27)*(Datos!$E$27-Datos!$D$27)*(1-X576)))</f>
        <v>0.240417087088102</v>
      </c>
      <c r="Z576" s="24" t="n">
        <f aca="false">(1+Q576)</f>
        <v>1.15543980652679</v>
      </c>
      <c r="AA576" s="24" t="n">
        <f aca="false">Z576*(1+S576)</f>
        <v>1.30257732274812</v>
      </c>
      <c r="AB576" s="24" t="n">
        <f aca="false">AA576*(1+U576)</f>
        <v>1.56005030241067</v>
      </c>
      <c r="AC576" s="24" t="n">
        <f aca="false">AB576*(1+W576)</f>
        <v>1.90164675226066</v>
      </c>
      <c r="AD576" s="24" t="n">
        <f aca="false">AC576*(1+Y576)</f>
        <v>2.35883512510971</v>
      </c>
      <c r="AE576" s="23" t="n">
        <f aca="false">E576*Q576</f>
        <v>5886.53067801315</v>
      </c>
      <c r="AF576" s="23" t="n">
        <f aca="false">AE576*(1+S576)</f>
        <v>6636.1409114766</v>
      </c>
      <c r="AG576" s="23" t="n">
        <f aca="false">AF576*(1+U576)</f>
        <v>7947.86877906581</v>
      </c>
      <c r="AH576" s="23" t="n">
        <f aca="false">AG576*(1+W576)</f>
        <v>9688.17404653513</v>
      </c>
      <c r="AI576" s="23" t="n">
        <f aca="false">AH576*(1+Y576)</f>
        <v>12017.3766300056</v>
      </c>
      <c r="AJ576" s="25" t="n">
        <f aca="false">G576*Z576</f>
        <v>41537.9709276984</v>
      </c>
      <c r="AK576" s="25" t="n">
        <f aca="false">I576*AA576</f>
        <v>48726.0889195273</v>
      </c>
      <c r="AL576" s="25" t="n">
        <f aca="false">K576*AB576</f>
        <v>66602.0788473278</v>
      </c>
      <c r="AM576" s="25" t="n">
        <f aca="false">M576*AC576</f>
        <v>72020.5409056619</v>
      </c>
      <c r="AN576" s="25" t="n">
        <f aca="false">O576*AD576</f>
        <v>93556.8975687276</v>
      </c>
      <c r="AO576" s="25" t="n">
        <f aca="false">C576/Datos!$D$8</f>
        <v>16472.299329055</v>
      </c>
      <c r="AP576" s="25" t="n">
        <f aca="false">AJ576-AO576</f>
        <v>25065.6715986434</v>
      </c>
      <c r="AQ576" s="25" t="n">
        <f aca="false">AK576-AO576</f>
        <v>32253.7895904723</v>
      </c>
      <c r="AR576" s="25" t="n">
        <f aca="false">AL576-AO576</f>
        <v>50129.7795182729</v>
      </c>
      <c r="AS576" s="25" t="n">
        <f aca="false">AM576-AO576</f>
        <v>55548.241576607</v>
      </c>
      <c r="AT576" s="25" t="n">
        <f aca="false">AN576-AO576</f>
        <v>77084.5982396727</v>
      </c>
      <c r="AU576" s="25" t="n">
        <f aca="false">AP576*Datos!$D$6</f>
        <v>12532.8357993217</v>
      </c>
      <c r="AV576" s="25" t="n">
        <f aca="false">AQ576*Datos!$D$6</f>
        <v>16126.8947952361</v>
      </c>
      <c r="AW576" s="25" t="n">
        <f aca="false">AR576*Datos!$D$6</f>
        <v>25064.8897591364</v>
      </c>
      <c r="AX576" s="25" t="n">
        <f aca="false">AS576*Datos!$D$6</f>
        <v>27774.1207883035</v>
      </c>
      <c r="AY576" s="25" t="n">
        <f aca="false">AT576*Datos!$D$6</f>
        <v>38542.2991198363</v>
      </c>
      <c r="AZ576" s="25" t="n">
        <f aca="false">AJ576-AU576-AE576</f>
        <v>23118.6044503635</v>
      </c>
      <c r="BA576" s="25" t="n">
        <f aca="false">AK576-AV576-AF576</f>
        <v>25963.0532128145</v>
      </c>
      <c r="BB576" s="25" t="n">
        <f aca="false">AL576-AW576-AG576</f>
        <v>33589.3203091256</v>
      </c>
      <c r="BC576" s="25" t="n">
        <f aca="false">AM576-AX576-AH576</f>
        <v>34558.2460708233</v>
      </c>
      <c r="BD576" s="25" t="n">
        <f aca="false">AN576-AY576-AI576</f>
        <v>42997.2218188857</v>
      </c>
      <c r="BE576" s="25" t="n">
        <f aca="false">AZ576/Z576</f>
        <v>20008.4888193849</v>
      </c>
      <c r="BF576" s="25" t="n">
        <f aca="false">BA576/AA576</f>
        <v>19932.062964246</v>
      </c>
      <c r="BG576" s="25" t="n">
        <f aca="false">BB576/AB576</f>
        <v>21530.9213153073</v>
      </c>
      <c r="BH576" s="25" t="n">
        <f aca="false">BC576/AC576</f>
        <v>18172.7999849293</v>
      </c>
      <c r="BI576" s="25" t="n">
        <f aca="false">BD576/AD576</f>
        <v>18228.1590439204</v>
      </c>
      <c r="BJ576" s="25" t="n">
        <f aca="false">E576*AD576</f>
        <v>89329.4686772535</v>
      </c>
      <c r="BK576" s="25" t="n">
        <f aca="false">0.2*C576*AD576</f>
        <v>38855.438248696</v>
      </c>
      <c r="BL576" s="25" t="n">
        <f aca="false">BJ576+BK576</f>
        <v>128184.906925949</v>
      </c>
      <c r="BM576" s="25" t="n">
        <f aca="false">BK576*Datos!$D$6</f>
        <v>19427.719124348</v>
      </c>
      <c r="BN576" s="25" t="n">
        <f aca="false">BL576-BM576</f>
        <v>108757.187801601</v>
      </c>
      <c r="BO576" s="25" t="n">
        <f aca="false">BN576/AD576</f>
        <v>46106.3118163221</v>
      </c>
      <c r="BP576" s="25" t="n">
        <f aca="false">-(C576+E576)</f>
        <v>-120231.658797069</v>
      </c>
      <c r="BQ576" s="25" t="n">
        <f aca="false">BE576</f>
        <v>20008.4888193849</v>
      </c>
      <c r="BR576" s="25" t="n">
        <f aca="false">BF576</f>
        <v>19932.062964246</v>
      </c>
      <c r="BS576" s="25" t="n">
        <f aca="false">BG576</f>
        <v>21530.9213153073</v>
      </c>
      <c r="BT576" s="25" t="n">
        <f aca="false">BH576</f>
        <v>18172.7999849293</v>
      </c>
      <c r="BU576" s="25" t="n">
        <f aca="false">BI576+BO576</f>
        <v>64334.4708602425</v>
      </c>
      <c r="BV576" s="27" t="n">
        <f aca="false">IFERROR(IRR(BP576:BU576,0.1),NA())*100</f>
        <v>5.21487242092662</v>
      </c>
    </row>
    <row r="577" customFormat="false" ht="15" hidden="false" customHeight="true" outlineLevel="0" collapsed="false">
      <c r="A577" s="23" t="n">
        <v>576</v>
      </c>
      <c r="B577" s="24" t="n">
        <f aca="true">RAND()</f>
        <v>0.0722042345033374</v>
      </c>
      <c r="C577" s="25" t="n">
        <f aca="false">IF(B577&lt;=(Datos!$D$14-Datos!$C$14)/(Datos!$E$14-Datos!$C$14),Datos!$C$14+SQRT((Datos!$E$14-Datos!$C$14)*(Datos!$D$14-Datos!$C$14)*B577),Datos!$E$14-SQRT((Datos!$E$14-Datos!$C$14)*(Datos!$E$14-Datos!$D$14)*(1-B577)))</f>
        <v>65374.1691266032</v>
      </c>
      <c r="D577" s="24" t="n">
        <f aca="true">RAND()</f>
        <v>0.0178049308078225</v>
      </c>
      <c r="E577" s="25" t="n">
        <f aca="false">IF(D577&lt;=(Datos!$D$15-Datos!$C$15)/(Datos!$E$15-Datos!$C$15),Datos!$C$15+SQRT((Datos!$E$15-Datos!$C$15)*(Datos!$D$15-Datos!$C$15)*D577),Datos!$E$15-SQRT((Datos!$E$15-Datos!$C$15)*(Datos!$E$15-Datos!$D$15)*(1-D577)))</f>
        <v>26155.5820224401</v>
      </c>
      <c r="F577" s="24" t="n">
        <f aca="true">RAND()</f>
        <v>0.801936785961365</v>
      </c>
      <c r="G577" s="25" t="n">
        <f aca="false">IF(F577&lt;=(Datos!$D$19-Datos!$C$19)/(Datos!$E$19-Datos!$C$19),Datos!$C$19+SQRT((Datos!$E$19-Datos!$C$19)*(Datos!$D$19-Datos!$C$19)*F577),Datos!$E$19-SQRT((Datos!$E$19-Datos!$C$19)*(Datos!$E$19-Datos!$D$19)*(1-F577)))</f>
        <v>41145.8151247122</v>
      </c>
      <c r="H577" s="24" t="n">
        <f aca="true">RAND()</f>
        <v>0.541403131450641</v>
      </c>
      <c r="I577" s="25" t="n">
        <f aca="false">IF(H577&lt;=(Datos!$D$19-Datos!$C$19)/(Datos!$E$19-Datos!$C$19),Datos!$C$19+SQRT((Datos!$E$19-Datos!$C$19)*(Datos!$D$19-Datos!$C$19)*H577),Datos!$E$19-SQRT((Datos!$E$19-Datos!$C$19)*(Datos!$E$19-Datos!$D$19)*(1-H577)))</f>
        <v>39011.6851763472</v>
      </c>
      <c r="J577" s="24" t="n">
        <f aca="true">RAND()</f>
        <v>0.487491899007411</v>
      </c>
      <c r="K577" s="25" t="n">
        <f aca="false">IF(J577&lt;=(Datos!$D$19-Datos!$C$19)/(Datos!$E$19-Datos!$C$19),Datos!$C$19+SQRT((Datos!$E$19-Datos!$C$19)*(Datos!$D$19-Datos!$C$19)*J577),Datos!$E$19-SQRT((Datos!$E$19-Datos!$C$19)*(Datos!$E$19-Datos!$D$19)*(1-J577)))</f>
        <v>38551.2446375432</v>
      </c>
      <c r="L577" s="24" t="n">
        <f aca="true">RAND()</f>
        <v>0.590622360042108</v>
      </c>
      <c r="M577" s="25" t="n">
        <f aca="false">IF(L577&lt;=(Datos!$D$19-Datos!$C$19)/(Datos!$E$19-Datos!$C$19),Datos!$C$19+SQRT((Datos!$E$19-Datos!$C$19)*(Datos!$D$19-Datos!$C$19)*L577),Datos!$E$19-SQRT((Datos!$E$19-Datos!$C$19)*(Datos!$E$19-Datos!$D$19)*(1-L577)))</f>
        <v>39412.4042627968</v>
      </c>
      <c r="N577" s="24" t="n">
        <f aca="true">RAND()</f>
        <v>0.56838520595839</v>
      </c>
      <c r="O577" s="25" t="n">
        <f aca="false">IF(N577&lt;=(Datos!$D$19-Datos!$C$19)/(Datos!$E$19-Datos!$C$19),Datos!$C$19+SQRT((Datos!$E$19-Datos!$C$19)*(Datos!$D$19-Datos!$C$19)*N577),Datos!$E$19-SQRT((Datos!$E$19-Datos!$C$19)*(Datos!$E$19-Datos!$D$19)*(1-N577)))</f>
        <v>39233.5140057163</v>
      </c>
      <c r="P577" s="24" t="n">
        <f aca="true">RAND()</f>
        <v>0.942906748617214</v>
      </c>
      <c r="Q577" s="26" t="n">
        <f aca="false">IF(P577&lt;=(Datos!$D$23-Datos!$C$23)/(Datos!$E$23-Datos!$C$23),Datos!$C$23+SQRT((Datos!$E$23-Datos!$C$23)*(Datos!$D$23-Datos!$C$23)*P577),Datos!$E$23-SQRT((Datos!$E$23-Datos!$C$23)*(Datos!$E$23-Datos!$D$23)*(1-P577)))</f>
        <v>0.169862551973548</v>
      </c>
      <c r="R577" s="24" t="n">
        <f aca="true">RAND()</f>
        <v>0.612800042434458</v>
      </c>
      <c r="S577" s="26" t="n">
        <f aca="false">IF(R577&lt;=(Datos!$D$24-Datos!$C$24)/(Datos!$E$24-Datos!$C$24),Datos!$C$24+SQRT((Datos!$E$24-Datos!$C$24)*(Datos!$D$24-Datos!$C$24)*R577),Datos!$E$24-SQRT((Datos!$E$24-Datos!$C$24)*(Datos!$E$24-Datos!$D$24)*(1-R577)))</f>
        <v>0.153600001446629</v>
      </c>
      <c r="T577" s="24" t="n">
        <f aca="true">RAND()</f>
        <v>0.752730843144414</v>
      </c>
      <c r="U577" s="26" t="n">
        <f aca="false">IF(T577&lt;=(Datos!$D$25-Datos!$C$25)/(Datos!$E$25-Datos!$C$25),Datos!$C$25+SQRT((Datos!$E$25-Datos!$C$25)*(Datos!$D$25-Datos!$C$25)*T577),Datos!$E$25-SQRT((Datos!$E$25-Datos!$C$25)*(Datos!$E$25-Datos!$D$25)*(1-T577)))</f>
        <v>0.193687386310067</v>
      </c>
      <c r="V577" s="24" t="n">
        <f aca="true">RAND()</f>
        <v>0.383245114636427</v>
      </c>
      <c r="W577" s="26" t="n">
        <f aca="false">IF(V577&lt;=(Datos!$D$26-Datos!$C$26)/(Datos!$E$26-Datos!$C$26),Datos!$C$26+SQRT((Datos!$E$26-Datos!$C$26)*(Datos!$D$26-Datos!$C$26)*V577),Datos!$E$26-SQRT((Datos!$E$26-Datos!$C$26)*(Datos!$E$26-Datos!$D$26)*(1-V577)))</f>
        <v>0.203538810833422</v>
      </c>
      <c r="X577" s="24" t="n">
        <f aca="true">RAND()</f>
        <v>0.117061129786383</v>
      </c>
      <c r="Y577" s="26" t="n">
        <f aca="false">IF(X577&lt;=(Datos!$D$27-Datos!$C$27)/(Datos!$E$27-Datos!$C$27),Datos!$C$27+SQRT((Datos!$E$27-Datos!$C$27)*(Datos!$D$27-Datos!$C$27)*X577),Datos!$E$27-SQRT((Datos!$E$27-Datos!$C$27)*(Datos!$E$27-Datos!$D$27)*(1-X577)))</f>
        <v>0.207778218426581</v>
      </c>
      <c r="Z577" s="24" t="n">
        <f aca="false">(1+Q577)</f>
        <v>1.16986255197355</v>
      </c>
      <c r="AA577" s="24" t="n">
        <f aca="false">Z577*(1+S577)</f>
        <v>1.34955344164904</v>
      </c>
      <c r="AB577" s="24" t="n">
        <f aca="false">AA577*(1+U577)</f>
        <v>1.6109449204478</v>
      </c>
      <c r="AC577" s="24" t="n">
        <f aca="false">AB577*(1+W577)</f>
        <v>1.93883473387389</v>
      </c>
      <c r="AD577" s="24" t="n">
        <f aca="false">AC577*(1+Y577)</f>
        <v>2.34168236070178</v>
      </c>
      <c r="AE577" s="23" t="n">
        <f aca="false">E577*Q577</f>
        <v>4442.85391068513</v>
      </c>
      <c r="AF577" s="23" t="n">
        <f aca="false">AE577*(1+S577)</f>
        <v>5125.27627779352</v>
      </c>
      <c r="AG577" s="23" t="n">
        <f aca="false">AF577*(1+U577)</f>
        <v>6117.97764415634</v>
      </c>
      <c r="AH577" s="23" t="n">
        <f aca="false">AG577*(1+W577)</f>
        <v>7363.22353855338</v>
      </c>
      <c r="AI577" s="23" t="n">
        <f aca="false">AH577*(1+Y577)</f>
        <v>8893.14100727067</v>
      </c>
      <c r="AJ577" s="25" t="n">
        <f aca="false">G577*Z577</f>
        <v>48134.9482848276</v>
      </c>
      <c r="AK577" s="25" t="n">
        <f aca="false">I577*AA577</f>
        <v>52648.3539942683</v>
      </c>
      <c r="AL577" s="25" t="n">
        <f aca="false">K577*AB577</f>
        <v>62103.9317257908</v>
      </c>
      <c r="AM577" s="25" t="n">
        <f aca="false">M577*AC577</f>
        <v>76414.1383301898</v>
      </c>
      <c r="AN577" s="25" t="n">
        <f aca="false">O577*AD577</f>
        <v>91872.427695532</v>
      </c>
      <c r="AO577" s="25" t="n">
        <f aca="false">C577/Datos!$D$8</f>
        <v>13074.8338253206</v>
      </c>
      <c r="AP577" s="25" t="n">
        <f aca="false">AJ577-AO577</f>
        <v>35060.1144595069</v>
      </c>
      <c r="AQ577" s="25" t="n">
        <f aca="false">AK577-AO577</f>
        <v>39573.5201689477</v>
      </c>
      <c r="AR577" s="25" t="n">
        <f aca="false">AL577-AO577</f>
        <v>49029.0979004701</v>
      </c>
      <c r="AS577" s="25" t="n">
        <f aca="false">AM577-AO577</f>
        <v>63339.3045048692</v>
      </c>
      <c r="AT577" s="25" t="n">
        <f aca="false">AN577-AO577</f>
        <v>78797.5938702114</v>
      </c>
      <c r="AU577" s="25" t="n">
        <f aca="false">AP577*Datos!$D$6</f>
        <v>17530.0572297535</v>
      </c>
      <c r="AV577" s="25" t="n">
        <f aca="false">AQ577*Datos!$D$6</f>
        <v>19786.7600844738</v>
      </c>
      <c r="AW577" s="25" t="n">
        <f aca="false">AR577*Datos!$D$6</f>
        <v>24514.5489502351</v>
      </c>
      <c r="AX577" s="25" t="n">
        <f aca="false">AS577*Datos!$D$6</f>
        <v>31669.6522524346</v>
      </c>
      <c r="AY577" s="25" t="n">
        <f aca="false">AT577*Datos!$D$6</f>
        <v>39398.7969351057</v>
      </c>
      <c r="AZ577" s="25" t="n">
        <f aca="false">AJ577-AU577-AE577</f>
        <v>26162.037144389</v>
      </c>
      <c r="BA577" s="25" t="n">
        <f aca="false">AK577-AV577-AF577</f>
        <v>27736.317632001</v>
      </c>
      <c r="BB577" s="25" t="n">
        <f aca="false">AL577-AW577-AG577</f>
        <v>31471.4051313994</v>
      </c>
      <c r="BC577" s="25" t="n">
        <f aca="false">AM577-AX577-AH577</f>
        <v>37381.2625392019</v>
      </c>
      <c r="BD577" s="25" t="n">
        <f aca="false">AN577-AY577-AI577</f>
        <v>43580.4897531557</v>
      </c>
      <c r="BE577" s="25" t="n">
        <f aca="false">AZ577/Z577</f>
        <v>22363.3426852187</v>
      </c>
      <c r="BF577" s="25" t="n">
        <f aca="false">BA577/AA577</f>
        <v>20552.2188125499</v>
      </c>
      <c r="BG577" s="25" t="n">
        <f aca="false">BB577/AB577</f>
        <v>19535.9907914487</v>
      </c>
      <c r="BH577" s="25" t="n">
        <f aca="false">BC577/AC577</f>
        <v>19280.2727773049</v>
      </c>
      <c r="BI577" s="25" t="n">
        <f aca="false">BD577/AD577</f>
        <v>18610.7605730501</v>
      </c>
      <c r="BJ577" s="25" t="n">
        <f aca="false">E577*AD577</f>
        <v>61248.0650558365</v>
      </c>
      <c r="BK577" s="25" t="n">
        <f aca="false">0.2*C577*AD577</f>
        <v>30617.1077378603</v>
      </c>
      <c r="BL577" s="25" t="n">
        <f aca="false">BJ577+BK577</f>
        <v>91865.1727936968</v>
      </c>
      <c r="BM577" s="25" t="n">
        <f aca="false">BK577*Datos!$D$6</f>
        <v>15308.5538689302</v>
      </c>
      <c r="BN577" s="25" t="n">
        <f aca="false">BL577-BM577</f>
        <v>76556.6189247667</v>
      </c>
      <c r="BO577" s="25" t="n">
        <f aca="false">BN577/AD577</f>
        <v>32692.9989351004</v>
      </c>
      <c r="BP577" s="25" t="n">
        <f aca="false">-(C577+E577)</f>
        <v>-91529.7511490433</v>
      </c>
      <c r="BQ577" s="25" t="n">
        <f aca="false">BE577</f>
        <v>22363.3426852187</v>
      </c>
      <c r="BR577" s="25" t="n">
        <f aca="false">BF577</f>
        <v>20552.2188125499</v>
      </c>
      <c r="BS577" s="25" t="n">
        <f aca="false">BG577</f>
        <v>19535.9907914487</v>
      </c>
      <c r="BT577" s="25" t="n">
        <f aca="false">BH577</f>
        <v>19280.2727773049</v>
      </c>
      <c r="BU577" s="25" t="n">
        <f aca="false">BI577+BO577</f>
        <v>51303.7595081505</v>
      </c>
      <c r="BV577" s="27" t="n">
        <f aca="false">IFERROR(IRR(BP577:BU577,0.1),NA())*100</f>
        <v>12.0353098580646</v>
      </c>
    </row>
    <row r="578" customFormat="false" ht="15" hidden="false" customHeight="true" outlineLevel="0" collapsed="false">
      <c r="A578" s="23" t="n">
        <v>577</v>
      </c>
      <c r="B578" s="24" t="n">
        <f aca="true">RAND()</f>
        <v>0.34865623066022</v>
      </c>
      <c r="C578" s="25" t="n">
        <f aca="false">IF(B578&lt;=(Datos!$D$14-Datos!$C$14)/(Datos!$E$14-Datos!$C$14),Datos!$C$14+SQRT((Datos!$E$14-Datos!$C$14)*(Datos!$D$14-Datos!$C$14)*B578),Datos!$E$14-SQRT((Datos!$E$14-Datos!$C$14)*(Datos!$E$14-Datos!$D$14)*(1-B578)))</f>
        <v>72042.6660211004</v>
      </c>
      <c r="D578" s="24" t="n">
        <f aca="true">RAND()</f>
        <v>0.976867785266899</v>
      </c>
      <c r="E578" s="25" t="n">
        <f aca="false">IF(D578&lt;=(Datos!$D$15-Datos!$C$15)/(Datos!$E$15-Datos!$C$15),Datos!$C$15+SQRT((Datos!$E$15-Datos!$C$15)*(Datos!$D$15-Datos!$C$15)*D578),Datos!$E$15-SQRT((Datos!$E$15-Datos!$C$15)*(Datos!$E$15-Datos!$D$15)*(1-D578)))</f>
        <v>38137.2514367298</v>
      </c>
      <c r="F578" s="24" t="n">
        <f aca="true">RAND()</f>
        <v>0.662484568501148</v>
      </c>
      <c r="G578" s="25" t="n">
        <f aca="false">IF(F578&lt;=(Datos!$D$19-Datos!$C$19)/(Datos!$E$19-Datos!$C$19),Datos!$C$19+SQRT((Datos!$E$19-Datos!$C$19)*(Datos!$D$19-Datos!$C$19)*F578),Datos!$E$19-SQRT((Datos!$E$19-Datos!$C$19)*(Datos!$E$19-Datos!$D$19)*(1-F578)))</f>
        <v>39968.584918391</v>
      </c>
      <c r="H578" s="24" t="n">
        <f aca="true">RAND()</f>
        <v>0.974512104936944</v>
      </c>
      <c r="I578" s="25" t="n">
        <f aca="false">IF(H578&lt;=(Datos!$D$19-Datos!$C$19)/(Datos!$E$19-Datos!$C$19),Datos!$C$19+SQRT((Datos!$E$19-Datos!$C$19)*(Datos!$D$19-Datos!$C$19)*H578),Datos!$E$19-SQRT((Datos!$E$19-Datos!$C$19)*(Datos!$E$19-Datos!$D$19)*(1-H578)))</f>
        <v>43617.3966115588</v>
      </c>
      <c r="J578" s="24" t="n">
        <f aca="true">RAND()</f>
        <v>0.813129832639044</v>
      </c>
      <c r="K578" s="25" t="n">
        <f aca="false">IF(J578&lt;=(Datos!$D$19-Datos!$C$19)/(Datos!$E$19-Datos!$C$19),Datos!$C$19+SQRT((Datos!$E$19-Datos!$C$19)*(Datos!$D$19-Datos!$C$19)*J578),Datos!$E$19-SQRT((Datos!$E$19-Datos!$C$19)*(Datos!$E$19-Datos!$D$19)*(1-J578)))</f>
        <v>41256.3036244813</v>
      </c>
      <c r="L578" s="24" t="n">
        <f aca="true">RAND()</f>
        <v>0.185357702023173</v>
      </c>
      <c r="M578" s="25" t="n">
        <f aca="false">IF(L578&lt;=(Datos!$D$19-Datos!$C$19)/(Datos!$E$19-Datos!$C$19),Datos!$C$19+SQRT((Datos!$E$19-Datos!$C$19)*(Datos!$D$19-Datos!$C$19)*L578),Datos!$E$19-SQRT((Datos!$E$19-Datos!$C$19)*(Datos!$E$19-Datos!$D$19)*(1-L578)))</f>
        <v>35272.9171531019</v>
      </c>
      <c r="N578" s="24" t="n">
        <f aca="true">RAND()</f>
        <v>0.0350305160913752</v>
      </c>
      <c r="O578" s="25" t="n">
        <f aca="false">IF(N578&lt;=(Datos!$D$19-Datos!$C$19)/(Datos!$E$19-Datos!$C$19),Datos!$C$19+SQRT((Datos!$E$19-Datos!$C$19)*(Datos!$D$19-Datos!$C$19)*N578),Datos!$E$19-SQRT((Datos!$E$19-Datos!$C$19)*(Datos!$E$19-Datos!$D$19)*(1-N578)))</f>
        <v>32292.286503408</v>
      </c>
      <c r="P578" s="24" t="n">
        <f aca="true">RAND()</f>
        <v>0.000659593272434847</v>
      </c>
      <c r="Q578" s="26" t="n">
        <f aca="false">IF(P578&lt;=(Datos!$D$23-Datos!$C$23)/(Datos!$E$23-Datos!$C$23),Datos!$C$23+SQRT((Datos!$E$23-Datos!$C$23)*(Datos!$D$23-Datos!$C$23)*P578),Datos!$E$23-SQRT((Datos!$E$23-Datos!$C$23)*(Datos!$E$23-Datos!$D$23)*(1-P578)))</f>
        <v>0.121089618231484</v>
      </c>
      <c r="R578" s="24" t="n">
        <f aca="true">RAND()</f>
        <v>0.323549084032332</v>
      </c>
      <c r="S578" s="26" t="n">
        <f aca="false">IF(R578&lt;=(Datos!$D$24-Datos!$C$24)/(Datos!$E$24-Datos!$C$24),Datos!$C$24+SQRT((Datos!$E$24-Datos!$C$24)*(Datos!$D$24-Datos!$C$24)*R578),Datos!$E$24-SQRT((Datos!$E$24-Datos!$C$24)*(Datos!$E$24-Datos!$D$24)*(1-R578)))</f>
        <v>0.144132723660171</v>
      </c>
      <c r="T578" s="24" t="n">
        <f aca="true">RAND()</f>
        <v>0.164026345029785</v>
      </c>
      <c r="U578" s="26" t="n">
        <f aca="false">IF(T578&lt;=(Datos!$D$25-Datos!$C$25)/(Datos!$E$25-Datos!$C$25),Datos!$C$25+SQRT((Datos!$E$25-Datos!$C$25)*(Datos!$D$25-Datos!$C$25)*T578),Datos!$E$25-SQRT((Datos!$E$25-Datos!$C$25)*(Datos!$E$25-Datos!$D$25)*(1-T578)))</f>
        <v>0.168559507659487</v>
      </c>
      <c r="V578" s="24" t="n">
        <f aca="true">RAND()</f>
        <v>0.777935016049527</v>
      </c>
      <c r="W578" s="26" t="n">
        <f aca="false">IF(V578&lt;=(Datos!$D$26-Datos!$C$26)/(Datos!$E$26-Datos!$C$26),Datos!$C$26+SQRT((Datos!$E$26-Datos!$C$26)*(Datos!$D$26-Datos!$C$26)*V578),Datos!$E$26-SQRT((Datos!$E$26-Datos!$C$26)*(Datos!$E$26-Datos!$D$26)*(1-V578)))</f>
        <v>0.222121200818065</v>
      </c>
      <c r="X578" s="24" t="n">
        <f aca="true">RAND()</f>
        <v>0.227111551639943</v>
      </c>
      <c r="Y578" s="26" t="n">
        <f aca="false">IF(X578&lt;=(Datos!$D$27-Datos!$C$27)/(Datos!$E$27-Datos!$C$27),Datos!$C$27+SQRT((Datos!$E$27-Datos!$C$27)*(Datos!$D$27-Datos!$C$27)*X578),Datos!$E$27-SQRT((Datos!$E$27-Datos!$C$27)*(Datos!$E$27-Datos!$D$27)*(1-X578)))</f>
        <v>0.21476289945519</v>
      </c>
      <c r="Z578" s="24" t="n">
        <f aca="false">(1+Q578)</f>
        <v>1.12108961823148</v>
      </c>
      <c r="AA578" s="24" t="n">
        <f aca="false">Z578*(1+S578)</f>
        <v>1.28267531837433</v>
      </c>
      <c r="AB578" s="24" t="n">
        <f aca="false">AA578*(1+U578)</f>
        <v>1.49888243852648</v>
      </c>
      <c r="AC578" s="24" t="n">
        <f aca="false">AB578*(1+W578)</f>
        <v>1.83181600565709</v>
      </c>
      <c r="AD578" s="24" t="n">
        <f aca="false">AC578*(1+Y578)</f>
        <v>2.22522212230044</v>
      </c>
      <c r="AE578" s="23" t="n">
        <f aca="false">E578*Q578</f>
        <v>4618.02521687173</v>
      </c>
      <c r="AF578" s="23" t="n">
        <f aca="false">AE578*(1+S578)</f>
        <v>5283.63376931081</v>
      </c>
      <c r="AG578" s="23" t="n">
        <f aca="false">AF578*(1+U578)</f>
        <v>6174.24047611888</v>
      </c>
      <c r="AH578" s="23" t="n">
        <f aca="false">AG578*(1+W578)</f>
        <v>7545.67018481391</v>
      </c>
      <c r="AI578" s="23" t="n">
        <f aca="false">AH578*(1+Y578)</f>
        <v>9166.20019203712</v>
      </c>
      <c r="AJ578" s="25" t="n">
        <f aca="false">G578*Z578</f>
        <v>44808.3656074116</v>
      </c>
      <c r="AK578" s="25" t="n">
        <f aca="false">I578*AA578</f>
        <v>55946.9580853905</v>
      </c>
      <c r="AL578" s="25" t="n">
        <f aca="false">K578*AB578</f>
        <v>61838.3489812515</v>
      </c>
      <c r="AM578" s="25" t="n">
        <f aca="false">M578*AC578</f>
        <v>64613.4942072687</v>
      </c>
      <c r="AN578" s="25" t="n">
        <f aca="false">O578*AD578</f>
        <v>71857.5103070472</v>
      </c>
      <c r="AO578" s="25" t="n">
        <f aca="false">C578/Datos!$D$8</f>
        <v>14408.5332042201</v>
      </c>
      <c r="AP578" s="25" t="n">
        <f aca="false">AJ578-AO578</f>
        <v>30399.8324031915</v>
      </c>
      <c r="AQ578" s="25" t="n">
        <f aca="false">AK578-AO578</f>
        <v>41538.4248811705</v>
      </c>
      <c r="AR578" s="25" t="n">
        <f aca="false">AL578-AO578</f>
        <v>47429.8157770314</v>
      </c>
      <c r="AS578" s="25" t="n">
        <f aca="false">AM578-AO578</f>
        <v>50204.9610030486</v>
      </c>
      <c r="AT578" s="25" t="n">
        <f aca="false">AN578-AO578</f>
        <v>57448.9771028271</v>
      </c>
      <c r="AU578" s="25" t="n">
        <f aca="false">AP578*Datos!$D$6</f>
        <v>15199.9162015958</v>
      </c>
      <c r="AV578" s="25" t="n">
        <f aca="false">AQ578*Datos!$D$6</f>
        <v>20769.2124405852</v>
      </c>
      <c r="AW578" s="25" t="n">
        <f aca="false">AR578*Datos!$D$6</f>
        <v>23714.9078885157</v>
      </c>
      <c r="AX578" s="25" t="n">
        <f aca="false">AS578*Datos!$D$6</f>
        <v>25102.4805015243</v>
      </c>
      <c r="AY578" s="25" t="n">
        <f aca="false">AT578*Datos!$D$6</f>
        <v>28724.4885514136</v>
      </c>
      <c r="AZ578" s="25" t="n">
        <f aca="false">AJ578-AU578-AE578</f>
        <v>24990.4241889441</v>
      </c>
      <c r="BA578" s="25" t="n">
        <f aca="false">AK578-AV578-AF578</f>
        <v>29894.1118754945</v>
      </c>
      <c r="BB578" s="25" t="n">
        <f aca="false">AL578-AW578-AG578</f>
        <v>31949.2006166169</v>
      </c>
      <c r="BC578" s="25" t="n">
        <f aca="false">AM578-AX578-AH578</f>
        <v>31965.3435209305</v>
      </c>
      <c r="BD578" s="25" t="n">
        <f aca="false">AN578-AY578-AI578</f>
        <v>33966.8215635965</v>
      </c>
      <c r="BE578" s="25" t="n">
        <f aca="false">AZ578/Z578</f>
        <v>22291.1922316848</v>
      </c>
      <c r="BF578" s="25" t="n">
        <f aca="false">BA578/AA578</f>
        <v>23306.0630755587</v>
      </c>
      <c r="BG578" s="25" t="n">
        <f aca="false">BB578/AB578</f>
        <v>21315.3478854722</v>
      </c>
      <c r="BH578" s="25" t="n">
        <f aca="false">BC578/AC578</f>
        <v>17450.0841908869</v>
      </c>
      <c r="BI578" s="25" t="n">
        <f aca="false">BD578/AD578</f>
        <v>15264.46336444</v>
      </c>
      <c r="BJ578" s="25" t="n">
        <f aca="false">E578*AD578</f>
        <v>84863.8555807453</v>
      </c>
      <c r="BK578" s="25" t="n">
        <f aca="false">0.2*C578*AD578</f>
        <v>32062.1868359309</v>
      </c>
      <c r="BL578" s="25" t="n">
        <f aca="false">BJ578+BK578</f>
        <v>116926.042416676</v>
      </c>
      <c r="BM578" s="25" t="n">
        <f aca="false">BK578*Datos!$D$6</f>
        <v>16031.0934179655</v>
      </c>
      <c r="BN578" s="25" t="n">
        <f aca="false">BL578-BM578</f>
        <v>100894.948998711</v>
      </c>
      <c r="BO578" s="25" t="n">
        <f aca="false">BN578/AD578</f>
        <v>45341.5180388398</v>
      </c>
      <c r="BP578" s="25" t="n">
        <f aca="false">-(C578+E578)</f>
        <v>-110179.91745783</v>
      </c>
      <c r="BQ578" s="25" t="n">
        <f aca="false">BE578</f>
        <v>22291.1922316848</v>
      </c>
      <c r="BR578" s="25" t="n">
        <f aca="false">BF578</f>
        <v>23306.0630755587</v>
      </c>
      <c r="BS578" s="25" t="n">
        <f aca="false">BG578</f>
        <v>21315.3478854722</v>
      </c>
      <c r="BT578" s="25" t="n">
        <f aca="false">BH578</f>
        <v>17450.0841908869</v>
      </c>
      <c r="BU578" s="25" t="n">
        <f aca="false">BI578+BO578</f>
        <v>60605.9814032799</v>
      </c>
      <c r="BV578" s="27" t="n">
        <f aca="false">IFERROR(IRR(BP578:BU578,0.1),NA())*100</f>
        <v>8.42451445131036</v>
      </c>
    </row>
    <row r="579" customFormat="false" ht="15" hidden="false" customHeight="true" outlineLevel="0" collapsed="false">
      <c r="A579" s="23" t="n">
        <v>578</v>
      </c>
      <c r="B579" s="24" t="n">
        <f aca="true">RAND()</f>
        <v>0.653167311265539</v>
      </c>
      <c r="C579" s="25" t="n">
        <f aca="false">IF(B579&lt;=(Datos!$D$14-Datos!$C$14)/(Datos!$E$14-Datos!$C$14),Datos!$C$14+SQRT((Datos!$E$14-Datos!$C$14)*(Datos!$D$14-Datos!$C$14)*B579),Datos!$E$14-SQRT((Datos!$E$14-Datos!$C$14)*(Datos!$E$14-Datos!$D$14)*(1-B579)))</f>
        <v>79599.0385892882</v>
      </c>
      <c r="D579" s="24" t="n">
        <f aca="true">RAND()</f>
        <v>0.521854564278648</v>
      </c>
      <c r="E579" s="25" t="n">
        <f aca="false">IF(D579&lt;=(Datos!$D$15-Datos!$C$15)/(Datos!$E$15-Datos!$C$15),Datos!$C$15+SQRT((Datos!$E$15-Datos!$C$15)*(Datos!$D$15-Datos!$C$15)*D579),Datos!$E$15-SQRT((Datos!$E$15-Datos!$C$15)*(Datos!$E$15-Datos!$D$15)*(1-D579)))</f>
        <v>31531.1266771664</v>
      </c>
      <c r="F579" s="24" t="n">
        <f aca="true">RAND()</f>
        <v>0.609517573193711</v>
      </c>
      <c r="G579" s="25" t="n">
        <f aca="false">IF(F579&lt;=(Datos!$D$19-Datos!$C$19)/(Datos!$E$19-Datos!$C$19),Datos!$C$19+SQRT((Datos!$E$19-Datos!$C$19)*(Datos!$D$19-Datos!$C$19)*F579),Datos!$E$19-SQRT((Datos!$E$19-Datos!$C$19)*(Datos!$E$19-Datos!$D$19)*(1-F579)))</f>
        <v>39561.779958724</v>
      </c>
      <c r="H579" s="24" t="n">
        <f aca="true">RAND()</f>
        <v>0.670508260985117</v>
      </c>
      <c r="I579" s="25" t="n">
        <f aca="false">IF(H579&lt;=(Datos!$D$19-Datos!$C$19)/(Datos!$E$19-Datos!$C$19),Datos!$C$19+SQRT((Datos!$E$19-Datos!$C$19)*(Datos!$D$19-Datos!$C$19)*H579),Datos!$E$19-SQRT((Datos!$E$19-Datos!$C$19)*(Datos!$E$19-Datos!$D$19)*(1-H579)))</f>
        <v>40028.8954521036</v>
      </c>
      <c r="J579" s="24" t="n">
        <f aca="true">RAND()</f>
        <v>0.870433647812986</v>
      </c>
      <c r="K579" s="25" t="n">
        <f aca="false">IF(J579&lt;=(Datos!$D$19-Datos!$C$19)/(Datos!$E$19-Datos!$C$19),Datos!$C$19+SQRT((Datos!$E$19-Datos!$C$19)*(Datos!$D$19-Datos!$C$19)*J579),Datos!$E$19-SQRT((Datos!$E$19-Datos!$C$19)*(Datos!$E$19-Datos!$D$19)*(1-J579)))</f>
        <v>41882.7132929379</v>
      </c>
      <c r="L579" s="24" t="n">
        <f aca="true">RAND()</f>
        <v>0.70201768153662</v>
      </c>
      <c r="M579" s="25" t="n">
        <f aca="false">IF(L579&lt;=(Datos!$D$19-Datos!$C$19)/(Datos!$E$19-Datos!$C$19),Datos!$C$19+SQRT((Datos!$E$19-Datos!$C$19)*(Datos!$D$19-Datos!$C$19)*L579),Datos!$E$19-SQRT((Datos!$E$19-Datos!$C$19)*(Datos!$E$19-Datos!$D$19)*(1-L579)))</f>
        <v>40272.5615937642</v>
      </c>
      <c r="N579" s="24" t="n">
        <f aca="true">RAND()</f>
        <v>0.103201829660006</v>
      </c>
      <c r="O579" s="25" t="n">
        <f aca="false">IF(N579&lt;=(Datos!$D$19-Datos!$C$19)/(Datos!$E$19-Datos!$C$19),Datos!$C$19+SQRT((Datos!$E$19-Datos!$C$19)*(Datos!$D$19-Datos!$C$19)*N579),Datos!$E$19-SQRT((Datos!$E$19-Datos!$C$19)*(Datos!$E$19-Datos!$D$19)*(1-N579)))</f>
        <v>33934.4979919935</v>
      </c>
      <c r="P579" s="24" t="n">
        <f aca="true">RAND()</f>
        <v>0.900242960826862</v>
      </c>
      <c r="Q579" s="26" t="n">
        <f aca="false">IF(P579&lt;=(Datos!$D$23-Datos!$C$23)/(Datos!$E$23-Datos!$C$23),Datos!$C$23+SQRT((Datos!$E$23-Datos!$C$23)*(Datos!$D$23-Datos!$C$23)*P579),Datos!$E$23-SQRT((Datos!$E$23-Datos!$C$23)*(Datos!$E$23-Datos!$D$23)*(1-P579)))</f>
        <v>0.166599900354413</v>
      </c>
      <c r="R579" s="24" t="n">
        <f aca="true">RAND()</f>
        <v>0.304315665682863</v>
      </c>
      <c r="S579" s="26" t="n">
        <f aca="false">IF(R579&lt;=(Datos!$D$24-Datos!$C$24)/(Datos!$E$24-Datos!$C$24),Datos!$C$24+SQRT((Datos!$E$24-Datos!$C$24)*(Datos!$D$24-Datos!$C$24)*R579),Datos!$E$24-SQRT((Datos!$E$24-Datos!$C$24)*(Datos!$E$24-Datos!$D$24)*(1-R579)))</f>
        <v>0.143404448257311</v>
      </c>
      <c r="T579" s="24" t="n">
        <f aca="true">RAND()</f>
        <v>0.422820658419535</v>
      </c>
      <c r="U579" s="26" t="n">
        <f aca="false">IF(T579&lt;=(Datos!$D$25-Datos!$C$25)/(Datos!$E$25-Datos!$C$25),Datos!$C$25+SQRT((Datos!$E$25-Datos!$C$25)*(Datos!$D$25-Datos!$C$25)*T579),Datos!$E$25-SQRT((Datos!$E$25-Datos!$C$25)*(Datos!$E$25-Datos!$D$25)*(1-T579)))</f>
        <v>0.179798043269333</v>
      </c>
      <c r="V579" s="24" t="n">
        <f aca="true">RAND()</f>
        <v>0.125626607216524</v>
      </c>
      <c r="W579" s="26" t="n">
        <f aca="false">IF(V579&lt;=(Datos!$D$26-Datos!$C$26)/(Datos!$E$26-Datos!$C$26),Datos!$C$26+SQRT((Datos!$E$26-Datos!$C$26)*(Datos!$D$26-Datos!$C$26)*V579),Datos!$E$26-SQRT((Datos!$E$26-Datos!$C$26)*(Datos!$E$26-Datos!$D$26)*(1-V579)))</f>
        <v>0.193261872043687</v>
      </c>
      <c r="X579" s="24" t="n">
        <f aca="true">RAND()</f>
        <v>0.0330784168945027</v>
      </c>
      <c r="Y579" s="26" t="n">
        <f aca="false">IF(X579&lt;=(Datos!$D$27-Datos!$C$27)/(Datos!$E$27-Datos!$C$27),Datos!$C$27+SQRT((Datos!$E$27-Datos!$C$27)*(Datos!$D$27-Datos!$C$27)*X579),Datos!$E$27-SQRT((Datos!$E$27-Datos!$C$27)*(Datos!$E$27-Datos!$D$27)*(1-X579)))</f>
        <v>0.19945048811518</v>
      </c>
      <c r="Z579" s="24" t="n">
        <f aca="false">(1+Q579)</f>
        <v>1.16659990035441</v>
      </c>
      <c r="AA579" s="24" t="n">
        <f aca="false">Z579*(1+S579)</f>
        <v>1.33389551540177</v>
      </c>
      <c r="AB579" s="24" t="n">
        <f aca="false">AA579*(1+U579)</f>
        <v>1.57372731899675</v>
      </c>
      <c r="AC579" s="24" t="n">
        <f aca="false">AB579*(1+W579)</f>
        <v>1.87786880675235</v>
      </c>
      <c r="AD579" s="24" t="n">
        <f aca="false">AC579*(1+Y579)</f>
        <v>2.25241065687538</v>
      </c>
      <c r="AE579" s="23" t="n">
        <f aca="false">E579*Q579</f>
        <v>5253.08256247831</v>
      </c>
      <c r="AF579" s="23" t="n">
        <f aca="false">AE579*(1+S579)</f>
        <v>6006.39796900061</v>
      </c>
      <c r="AG579" s="23" t="n">
        <f aca="false">AF579*(1+U579)</f>
        <v>7086.33657092381</v>
      </c>
      <c r="AH579" s="23" t="n">
        <f aca="false">AG579*(1+W579)</f>
        <v>8455.85524255219</v>
      </c>
      <c r="AI579" s="23" t="n">
        <f aca="false">AH579*(1+Y579)</f>
        <v>10142.3796981105</v>
      </c>
      <c r="AJ579" s="25" t="n">
        <f aca="false">G579*Z579</f>
        <v>46152.7685576907</v>
      </c>
      <c r="AK579" s="25" t="n">
        <f aca="false">I579*AA579</f>
        <v>53394.3641300474</v>
      </c>
      <c r="AL579" s="25" t="n">
        <f aca="false">K579*AB579</f>
        <v>65911.9701028047</v>
      </c>
      <c r="AM579" s="25" t="n">
        <f aca="false">M579*AC579</f>
        <v>75626.5871849426</v>
      </c>
      <c r="AN579" s="25" t="n">
        <f aca="false">O579*AD579</f>
        <v>76434.4249128824</v>
      </c>
      <c r="AO579" s="25" t="n">
        <f aca="false">C579/Datos!$D$8</f>
        <v>15919.8077178576</v>
      </c>
      <c r="AP579" s="25" t="n">
        <f aca="false">AJ579-AO579</f>
        <v>30232.9608398331</v>
      </c>
      <c r="AQ579" s="25" t="n">
        <f aca="false">AK579-AO579</f>
        <v>37474.5564121898</v>
      </c>
      <c r="AR579" s="25" t="n">
        <f aca="false">AL579-AO579</f>
        <v>49992.162384947</v>
      </c>
      <c r="AS579" s="25" t="n">
        <f aca="false">AM579-AO579</f>
        <v>59706.779467085</v>
      </c>
      <c r="AT579" s="25" t="n">
        <f aca="false">AN579-AO579</f>
        <v>60514.6171950247</v>
      </c>
      <c r="AU579" s="25" t="n">
        <f aca="false">AP579*Datos!$D$6</f>
        <v>15116.4804199165</v>
      </c>
      <c r="AV579" s="25" t="n">
        <f aca="false">AQ579*Datos!$D$6</f>
        <v>18737.2782060949</v>
      </c>
      <c r="AW579" s="25" t="n">
        <f aca="false">AR579*Datos!$D$6</f>
        <v>24996.0811924735</v>
      </c>
      <c r="AX579" s="25" t="n">
        <f aca="false">AS579*Datos!$D$6</f>
        <v>29853.3897335425</v>
      </c>
      <c r="AY579" s="25" t="n">
        <f aca="false">AT579*Datos!$D$6</f>
        <v>30257.3085975124</v>
      </c>
      <c r="AZ579" s="25" t="n">
        <f aca="false">AJ579-AU579-AE579</f>
        <v>25783.2055752959</v>
      </c>
      <c r="BA579" s="25" t="n">
        <f aca="false">AK579-AV579-AF579</f>
        <v>28650.6879549519</v>
      </c>
      <c r="BB579" s="25" t="n">
        <f aca="false">AL579-AW579-AG579</f>
        <v>33829.5523394073</v>
      </c>
      <c r="BC579" s="25" t="n">
        <f aca="false">AM579-AX579-AH579</f>
        <v>37317.3422088479</v>
      </c>
      <c r="BD579" s="25" t="n">
        <f aca="false">AN579-AY579-AI579</f>
        <v>36034.7366172595</v>
      </c>
      <c r="BE579" s="25" t="n">
        <f aca="false">AZ579/Z579</f>
        <v>22101.1553039417</v>
      </c>
      <c r="BF579" s="25" t="n">
        <f aca="false">BA579/AA579</f>
        <v>21478.9596517402</v>
      </c>
      <c r="BG579" s="25" t="n">
        <f aca="false">BB579/AB579</f>
        <v>21496.451088473</v>
      </c>
      <c r="BH579" s="25" t="n">
        <f aca="false">BC579/AC579</f>
        <v>19872.1774783542</v>
      </c>
      <c r="BI579" s="25" t="n">
        <f aca="false">BD579/AD579</f>
        <v>15998.297871334</v>
      </c>
      <c r="BJ579" s="25" t="n">
        <f aca="false">E579*AD579</f>
        <v>71021.0457509372</v>
      </c>
      <c r="BK579" s="25" t="n">
        <f aca="false">0.2*C579*AD579</f>
        <v>35857.9445591095</v>
      </c>
      <c r="BL579" s="25" t="n">
        <f aca="false">BJ579+BK579</f>
        <v>106878.990310047</v>
      </c>
      <c r="BM579" s="25" t="n">
        <f aca="false">BK579*Datos!$D$6</f>
        <v>17928.9722795547</v>
      </c>
      <c r="BN579" s="25" t="n">
        <f aca="false">BL579-BM579</f>
        <v>88950.0180304919</v>
      </c>
      <c r="BO579" s="25" t="n">
        <f aca="false">BN579/AD579</f>
        <v>39491.0305360952</v>
      </c>
      <c r="BP579" s="25" t="n">
        <f aca="false">-(C579+E579)</f>
        <v>-111130.165266455</v>
      </c>
      <c r="BQ579" s="25" t="n">
        <f aca="false">BE579</f>
        <v>22101.1553039417</v>
      </c>
      <c r="BR579" s="25" t="n">
        <f aca="false">BF579</f>
        <v>21478.9596517402</v>
      </c>
      <c r="BS579" s="25" t="n">
        <f aca="false">BG579</f>
        <v>21496.451088473</v>
      </c>
      <c r="BT579" s="25" t="n">
        <f aca="false">BH579</f>
        <v>19872.1774783542</v>
      </c>
      <c r="BU579" s="25" t="n">
        <f aca="false">BI579+BO579</f>
        <v>55489.3284074292</v>
      </c>
      <c r="BV579" s="27" t="n">
        <f aca="false">IFERROR(IRR(BP579:BU579,0.1),NA())*100</f>
        <v>7.16191936475046</v>
      </c>
    </row>
    <row r="580" customFormat="false" ht="15" hidden="false" customHeight="true" outlineLevel="0" collapsed="false">
      <c r="A580" s="23" t="n">
        <v>579</v>
      </c>
      <c r="B580" s="24" t="n">
        <f aca="true">RAND()</f>
        <v>0.638690958482649</v>
      </c>
      <c r="C580" s="25" t="n">
        <f aca="false">IF(B580&lt;=(Datos!$D$14-Datos!$C$14)/(Datos!$E$14-Datos!$C$14),Datos!$C$14+SQRT((Datos!$E$14-Datos!$C$14)*(Datos!$D$14-Datos!$C$14)*B580),Datos!$E$14-SQRT((Datos!$E$14-Datos!$C$14)*(Datos!$E$14-Datos!$D$14)*(1-B580)))</f>
        <v>79177.6358253722</v>
      </c>
      <c r="D580" s="24" t="n">
        <f aca="true">RAND()</f>
        <v>0.154994804123586</v>
      </c>
      <c r="E580" s="25" t="n">
        <f aca="false">IF(D580&lt;=(Datos!$D$15-Datos!$C$15)/(Datos!$E$15-Datos!$C$15),Datos!$C$15+SQRT((Datos!$E$15-Datos!$C$15)*(Datos!$D$15-Datos!$C$15)*D580),Datos!$E$15-SQRT((Datos!$E$15-Datos!$C$15)*(Datos!$E$15-Datos!$D$15)*(1-D580)))</f>
        <v>28409.4882767461</v>
      </c>
      <c r="F580" s="24" t="n">
        <f aca="true">RAND()</f>
        <v>0.723913373055921</v>
      </c>
      <c r="G580" s="25" t="n">
        <f aca="false">IF(F580&lt;=(Datos!$D$19-Datos!$C$19)/(Datos!$E$19-Datos!$C$19),Datos!$C$19+SQRT((Datos!$E$19-Datos!$C$19)*(Datos!$D$19-Datos!$C$19)*F580),Datos!$E$19-SQRT((Datos!$E$19-Datos!$C$19)*(Datos!$E$19-Datos!$D$19)*(1-F580)))</f>
        <v>40449.560788143</v>
      </c>
      <c r="H580" s="24" t="n">
        <f aca="true">RAND()</f>
        <v>0.23465117090703</v>
      </c>
      <c r="I580" s="25" t="n">
        <f aca="false">IF(H580&lt;=(Datos!$D$19-Datos!$C$19)/(Datos!$E$19-Datos!$C$19),Datos!$C$19+SQRT((Datos!$E$19-Datos!$C$19)*(Datos!$D$19-Datos!$C$19)*H580),Datos!$E$19-SQRT((Datos!$E$19-Datos!$C$19)*(Datos!$E$19-Datos!$D$19)*(1-H580)))</f>
        <v>35932.7629007111</v>
      </c>
      <c r="J580" s="24" t="n">
        <f aca="true">RAND()</f>
        <v>0.156036910293878</v>
      </c>
      <c r="K580" s="25" t="n">
        <f aca="false">IF(J580&lt;=(Datos!$D$19-Datos!$C$19)/(Datos!$E$19-Datos!$C$19),Datos!$C$19+SQRT((Datos!$E$19-Datos!$C$19)*(Datos!$D$19-Datos!$C$19)*J580),Datos!$E$19-SQRT((Datos!$E$19-Datos!$C$19)*(Datos!$E$19-Datos!$D$19)*(1-J580)))</f>
        <v>34837.9268849458</v>
      </c>
      <c r="L580" s="24" t="n">
        <f aca="true">RAND()</f>
        <v>0.21939804821389</v>
      </c>
      <c r="M580" s="25" t="n">
        <f aca="false">IF(L580&lt;=(Datos!$D$19-Datos!$C$19)/(Datos!$E$19-Datos!$C$19),Datos!$C$19+SQRT((Datos!$E$19-Datos!$C$19)*(Datos!$D$19-Datos!$C$19)*L580),Datos!$E$19-SQRT((Datos!$E$19-Datos!$C$19)*(Datos!$E$19-Datos!$D$19)*(1-L580)))</f>
        <v>35736.6982866527</v>
      </c>
      <c r="N580" s="24" t="n">
        <f aca="true">RAND()</f>
        <v>0.880377932967834</v>
      </c>
      <c r="O580" s="25" t="n">
        <f aca="false">IF(N580&lt;=(Datos!$D$19-Datos!$C$19)/(Datos!$E$19-Datos!$C$19),Datos!$C$19+SQRT((Datos!$E$19-Datos!$C$19)*(Datos!$D$19-Datos!$C$19)*N580),Datos!$E$19-SQRT((Datos!$E$19-Datos!$C$19)*(Datos!$E$19-Datos!$D$19)*(1-N580)))</f>
        <v>42004.7278875848</v>
      </c>
      <c r="P580" s="24" t="n">
        <f aca="true">RAND()</f>
        <v>0.576061995300994</v>
      </c>
      <c r="Q580" s="26" t="n">
        <f aca="false">IF(P580&lt;=(Datos!$D$23-Datos!$C$23)/(Datos!$E$23-Datos!$C$23),Datos!$C$23+SQRT((Datos!$E$23-Datos!$C$23)*(Datos!$D$23-Datos!$C$23)*P580),Datos!$E$23-SQRT((Datos!$E$23-Datos!$C$23)*(Datos!$E$23-Datos!$D$23)*(1-P580)))</f>
        <v>0.152375945111946</v>
      </c>
      <c r="R580" s="24" t="n">
        <f aca="true">RAND()</f>
        <v>0.934656791837217</v>
      </c>
      <c r="S580" s="26" t="n">
        <f aca="false">IF(R580&lt;=(Datos!$D$24-Datos!$C$24)/(Datos!$E$24-Datos!$C$24),Datos!$C$24+SQRT((Datos!$E$24-Datos!$C$24)*(Datos!$D$24-Datos!$C$24)*R580),Datos!$E$24-SQRT((Datos!$E$24-Datos!$C$24)*(Datos!$E$24-Datos!$D$24)*(1-R580)))</f>
        <v>0.169154827124798</v>
      </c>
      <c r="T580" s="24" t="n">
        <f aca="true">RAND()</f>
        <v>0.631628591923856</v>
      </c>
      <c r="U580" s="26" t="n">
        <f aca="false">IF(T580&lt;=(Datos!$D$25-Datos!$C$25)/(Datos!$E$25-Datos!$C$25),Datos!$C$25+SQRT((Datos!$E$25-Datos!$C$25)*(Datos!$D$25-Datos!$C$25)*T580),Datos!$E$25-SQRT((Datos!$E$25-Datos!$C$25)*(Datos!$E$25-Datos!$D$25)*(1-T580)))</f>
        <v>0.187883961287027</v>
      </c>
      <c r="V580" s="24" t="n">
        <f aca="true">RAND()</f>
        <v>0.698841397618635</v>
      </c>
      <c r="W580" s="26" t="n">
        <f aca="false">IF(V580&lt;=(Datos!$D$26-Datos!$C$26)/(Datos!$E$26-Datos!$C$26),Datos!$C$26+SQRT((Datos!$E$26-Datos!$C$26)*(Datos!$D$26-Datos!$C$26)*V580),Datos!$E$26-SQRT((Datos!$E$26-Datos!$C$26)*(Datos!$E$26-Datos!$D$26)*(1-V580)))</f>
        <v>0.217533785124613</v>
      </c>
      <c r="X580" s="24" t="n">
        <f aca="true">RAND()</f>
        <v>0.00661667921339691</v>
      </c>
      <c r="Y580" s="26" t="n">
        <f aca="false">IF(X580&lt;=(Datos!$D$27-Datos!$C$27)/(Datos!$E$27-Datos!$C$27),Datos!$C$27+SQRT((Datos!$E$27-Datos!$C$27)*(Datos!$D$27-Datos!$C$27)*X580),Datos!$E$27-SQRT((Datos!$E$27-Datos!$C$27)*(Datos!$E$27-Datos!$D$27)*(1-X580)))</f>
        <v>0.194226704848481</v>
      </c>
      <c r="Z580" s="24" t="n">
        <f aca="false">(1+Q580)</f>
        <v>1.15237594511195</v>
      </c>
      <c r="AA580" s="24" t="n">
        <f aca="false">Z580*(1+S580)</f>
        <v>1.34730589889013</v>
      </c>
      <c r="AB580" s="24" t="n">
        <f aca="false">AA580*(1+U580)</f>
        <v>1.60044306823899</v>
      </c>
      <c r="AC580" s="24" t="n">
        <f aca="false">AB580*(1+W580)</f>
        <v>1.94859350674947</v>
      </c>
      <c r="AD580" s="24" t="n">
        <f aca="false">AC580*(1+Y580)</f>
        <v>2.32706240265456</v>
      </c>
      <c r="AE580" s="23" t="n">
        <f aca="false">E580*Q580</f>
        <v>4328.92262631594</v>
      </c>
      <c r="AF580" s="23" t="n">
        <f aca="false">AE580*(1+S580)</f>
        <v>5061.18078480704</v>
      </c>
      <c r="AG580" s="23" t="n">
        <f aca="false">AF580*(1+U580)</f>
        <v>6012.09547944637</v>
      </c>
      <c r="AH580" s="23" t="n">
        <f aca="false">AG580*(1+W580)</f>
        <v>7319.92936562091</v>
      </c>
      <c r="AI580" s="23" t="n">
        <f aca="false">AH580*(1+Y580)</f>
        <v>8741.65512602909</v>
      </c>
      <c r="AJ580" s="25" t="n">
        <f aca="false">G580*Z580</f>
        <v>46613.1008425994</v>
      </c>
      <c r="AK580" s="25" t="n">
        <f aca="false">I580*AA580</f>
        <v>48412.4234195487</v>
      </c>
      <c r="AL580" s="25" t="n">
        <f aca="false">K580*AB580</f>
        <v>55756.1185948283</v>
      </c>
      <c r="AM580" s="25" t="n">
        <f aca="false">M580*AC580</f>
        <v>69636.2982340362</v>
      </c>
      <c r="AN580" s="25" t="n">
        <f aca="false">O580*AD580</f>
        <v>97747.6230009341</v>
      </c>
      <c r="AO580" s="25" t="n">
        <f aca="false">C580/Datos!$D$8</f>
        <v>15835.5271650744</v>
      </c>
      <c r="AP580" s="25" t="n">
        <f aca="false">AJ580-AO580</f>
        <v>30777.5736775249</v>
      </c>
      <c r="AQ580" s="25" t="n">
        <f aca="false">AK580-AO580</f>
        <v>32576.8962544742</v>
      </c>
      <c r="AR580" s="25" t="n">
        <f aca="false">AL580-AO580</f>
        <v>39920.5914297539</v>
      </c>
      <c r="AS580" s="25" t="n">
        <f aca="false">AM580-AO580</f>
        <v>53800.7710689617</v>
      </c>
      <c r="AT580" s="25" t="n">
        <f aca="false">AN580-AO580</f>
        <v>81912.0958358596</v>
      </c>
      <c r="AU580" s="25" t="n">
        <f aca="false">AP580*Datos!$D$6</f>
        <v>15388.7868387625</v>
      </c>
      <c r="AV580" s="25" t="n">
        <f aca="false">AQ580*Datos!$D$6</f>
        <v>16288.4481272371</v>
      </c>
      <c r="AW580" s="25" t="n">
        <f aca="false">AR580*Datos!$D$6</f>
        <v>19960.2957148769</v>
      </c>
      <c r="AX580" s="25" t="n">
        <f aca="false">AS580*Datos!$D$6</f>
        <v>26900.3855344809</v>
      </c>
      <c r="AY580" s="25" t="n">
        <f aca="false">AT580*Datos!$D$6</f>
        <v>40956.0479179298</v>
      </c>
      <c r="AZ580" s="25" t="n">
        <f aca="false">AJ580-AU580-AE580</f>
        <v>26895.391377521</v>
      </c>
      <c r="BA580" s="25" t="n">
        <f aca="false">AK580-AV580-AF580</f>
        <v>27062.7945075045</v>
      </c>
      <c r="BB580" s="25" t="n">
        <f aca="false">AL580-AW580-AG580</f>
        <v>29783.727400505</v>
      </c>
      <c r="BC580" s="25" t="n">
        <f aca="false">AM580-AX580-AH580</f>
        <v>35415.9833339344</v>
      </c>
      <c r="BD580" s="25" t="n">
        <f aca="false">AN580-AY580-AI580</f>
        <v>48049.9199569752</v>
      </c>
      <c r="BE580" s="25" t="n">
        <f aca="false">AZ580/Z580</f>
        <v>23339.0774005685</v>
      </c>
      <c r="BF580" s="25" t="n">
        <f aca="false">BA580/AA580</f>
        <v>20086.5998803968</v>
      </c>
      <c r="BG580" s="25" t="n">
        <f aca="false">BB580/AB580</f>
        <v>18609.6762775054</v>
      </c>
      <c r="BH580" s="25" t="n">
        <f aca="false">BC580/AC580</f>
        <v>18175.152083419</v>
      </c>
      <c r="BI580" s="25" t="n">
        <f aca="false">BD580/AD580</f>
        <v>20648.3160495236</v>
      </c>
      <c r="BJ580" s="25" t="n">
        <f aca="false">E580*AD580</f>
        <v>66110.6520474714</v>
      </c>
      <c r="BK580" s="25" t="n">
        <f aca="false">0.2*C580*AD580</f>
        <v>36850.2598920597</v>
      </c>
      <c r="BL580" s="25" t="n">
        <f aca="false">BJ580+BK580</f>
        <v>102960.911939531</v>
      </c>
      <c r="BM580" s="25" t="n">
        <f aca="false">BK580*Datos!$D$6</f>
        <v>18425.1299460299</v>
      </c>
      <c r="BN580" s="25" t="n">
        <f aca="false">BL580-BM580</f>
        <v>84535.7819935012</v>
      </c>
      <c r="BO580" s="25" t="n">
        <f aca="false">BN580/AD580</f>
        <v>36327.2518592833</v>
      </c>
      <c r="BP580" s="25" t="n">
        <f aca="false">-(C580+E580)</f>
        <v>-107587.124102118</v>
      </c>
      <c r="BQ580" s="25" t="n">
        <f aca="false">BE580</f>
        <v>23339.0774005685</v>
      </c>
      <c r="BR580" s="25" t="n">
        <f aca="false">BF580</f>
        <v>20086.5998803968</v>
      </c>
      <c r="BS580" s="25" t="n">
        <f aca="false">BG580</f>
        <v>18609.6762775054</v>
      </c>
      <c r="BT580" s="25" t="n">
        <f aca="false">BH580</f>
        <v>18175.152083419</v>
      </c>
      <c r="BU580" s="25" t="n">
        <f aca="false">BI580+BO580</f>
        <v>56975.5679088069</v>
      </c>
      <c r="BV580" s="27" t="n">
        <f aca="false">IFERROR(IRR(BP580:BU580,0.1),NA())*100</f>
        <v>7.43385830934537</v>
      </c>
    </row>
    <row r="581" customFormat="false" ht="15" hidden="false" customHeight="true" outlineLevel="0" collapsed="false">
      <c r="A581" s="23" t="n">
        <v>580</v>
      </c>
      <c r="B581" s="24" t="n">
        <f aca="true">RAND()</f>
        <v>0.603178722490477</v>
      </c>
      <c r="C581" s="25" t="n">
        <f aca="false">IF(B581&lt;=(Datos!$D$14-Datos!$C$14)/(Datos!$E$14-Datos!$C$14),Datos!$C$14+SQRT((Datos!$E$14-Datos!$C$14)*(Datos!$D$14-Datos!$C$14)*B581),Datos!$E$14-SQRT((Datos!$E$14-Datos!$C$14)*(Datos!$E$14-Datos!$D$14)*(1-B581)))</f>
        <v>78178.3242391555</v>
      </c>
      <c r="D581" s="24" t="n">
        <f aca="true">RAND()</f>
        <v>0.249109345372047</v>
      </c>
      <c r="E581" s="25" t="n">
        <f aca="false">IF(D581&lt;=(Datos!$D$15-Datos!$C$15)/(Datos!$E$15-Datos!$C$15),Datos!$C$15+SQRT((Datos!$E$15-Datos!$C$15)*(Datos!$D$15-Datos!$C$15)*D581),Datos!$E$15-SQRT((Datos!$E$15-Datos!$C$15)*(Datos!$E$15-Datos!$D$15)*(1-D581)))</f>
        <v>29322.4068414373</v>
      </c>
      <c r="F581" s="24" t="n">
        <f aca="true">RAND()</f>
        <v>0.140637405235048</v>
      </c>
      <c r="G581" s="25" t="n">
        <f aca="false">IF(F581&lt;=(Datos!$D$19-Datos!$C$19)/(Datos!$E$19-Datos!$C$19),Datos!$C$19+SQRT((Datos!$E$19-Datos!$C$19)*(Datos!$D$19-Datos!$C$19)*F581),Datos!$E$19-SQRT((Datos!$E$19-Datos!$C$19)*(Datos!$E$19-Datos!$D$19)*(1-F581)))</f>
        <v>34592.9958398911</v>
      </c>
      <c r="H581" s="24" t="n">
        <f aca="true">RAND()</f>
        <v>0.666622499648274</v>
      </c>
      <c r="I581" s="25" t="n">
        <f aca="false">IF(H581&lt;=(Datos!$D$19-Datos!$C$19)/(Datos!$E$19-Datos!$C$19),Datos!$C$19+SQRT((Datos!$E$19-Datos!$C$19)*(Datos!$D$19-Datos!$C$19)*H581),Datos!$E$19-SQRT((Datos!$E$19-Datos!$C$19)*(Datos!$E$19-Datos!$D$19)*(1-H581)))</f>
        <v>39999.6687418755</v>
      </c>
      <c r="J581" s="24" t="n">
        <f aca="true">RAND()</f>
        <v>0.692024098582543</v>
      </c>
      <c r="K581" s="25" t="n">
        <f aca="false">IF(J581&lt;=(Datos!$D$19-Datos!$C$19)/(Datos!$E$19-Datos!$C$19),Datos!$C$19+SQRT((Datos!$E$19-Datos!$C$19)*(Datos!$D$19-Datos!$C$19)*J581),Datos!$E$19-SQRT((Datos!$E$19-Datos!$C$19)*(Datos!$E$19-Datos!$D$19)*(1-J581)))</f>
        <v>40193.9420929093</v>
      </c>
      <c r="L581" s="24" t="n">
        <f aca="true">RAND()</f>
        <v>0.987609598861672</v>
      </c>
      <c r="M581" s="25" t="n">
        <f aca="false">IF(L581&lt;=(Datos!$D$19-Datos!$C$19)/(Datos!$E$19-Datos!$C$19),Datos!$C$19+SQRT((Datos!$E$19-Datos!$C$19)*(Datos!$D$19-Datos!$C$19)*L581),Datos!$E$19-SQRT((Datos!$E$19-Datos!$C$19)*(Datos!$E$19-Datos!$D$19)*(1-L581)))</f>
        <v>44036.0082545091</v>
      </c>
      <c r="N581" s="24" t="n">
        <f aca="true">RAND()</f>
        <v>0.299817035233095</v>
      </c>
      <c r="O581" s="25" t="n">
        <f aca="false">IF(N581&lt;=(Datos!$D$19-Datos!$C$19)/(Datos!$E$19-Datos!$C$19),Datos!$C$19+SQRT((Datos!$E$19-Datos!$C$19)*(Datos!$D$19-Datos!$C$19)*N581),Datos!$E$19-SQRT((Datos!$E$19-Datos!$C$19)*(Datos!$E$19-Datos!$D$19)*(1-N581)))</f>
        <v>36706.1580122276</v>
      </c>
      <c r="P581" s="24" t="n">
        <f aca="true">RAND()</f>
        <v>0.686316737265162</v>
      </c>
      <c r="Q581" s="26" t="n">
        <f aca="false">IF(P581&lt;=(Datos!$D$23-Datos!$C$23)/(Datos!$E$23-Datos!$C$23),Datos!$C$23+SQRT((Datos!$E$23-Datos!$C$23)*(Datos!$D$23-Datos!$C$23)*P581),Datos!$E$23-SQRT((Datos!$E$23-Datos!$C$23)*(Datos!$E$23-Datos!$D$23)*(1-P581)))</f>
        <v>0.156238058309079</v>
      </c>
      <c r="R581" s="24" t="n">
        <f aca="true">RAND()</f>
        <v>0.110081063927049</v>
      </c>
      <c r="S581" s="26" t="n">
        <f aca="false">IF(R581&lt;=(Datos!$D$24-Datos!$C$24)/(Datos!$E$24-Datos!$C$24),Datos!$C$24+SQRT((Datos!$E$24-Datos!$C$24)*(Datos!$D$24-Datos!$C$24)*R581),Datos!$E$24-SQRT((Datos!$E$24-Datos!$C$24)*(Datos!$E$24-Datos!$D$24)*(1-R581)))</f>
        <v>0.134076431190777</v>
      </c>
      <c r="T581" s="24" t="n">
        <f aca="true">RAND()</f>
        <v>0.1555876059074</v>
      </c>
      <c r="U581" s="26" t="n">
        <f aca="false">IF(T581&lt;=(Datos!$D$25-Datos!$C$25)/(Datos!$E$25-Datos!$C$25),Datos!$C$25+SQRT((Datos!$E$25-Datos!$C$25)*(Datos!$D$25-Datos!$C$25)*T581),Datos!$E$25-SQRT((Datos!$E$25-Datos!$C$25)*(Datos!$E$25-Datos!$D$25)*(1-T581)))</f>
        <v>0.168075784143587</v>
      </c>
      <c r="V581" s="24" t="n">
        <f aca="true">RAND()</f>
        <v>0.409450435448534</v>
      </c>
      <c r="W581" s="26" t="n">
        <f aca="false">IF(V581&lt;=(Datos!$D$26-Datos!$C$26)/(Datos!$E$26-Datos!$C$26),Datos!$C$26+SQRT((Datos!$E$26-Datos!$C$26)*(Datos!$D$26-Datos!$C$26)*V581),Datos!$E$26-SQRT((Datos!$E$26-Datos!$C$26)*(Datos!$E$26-Datos!$D$26)*(1-V581)))</f>
        <v>0.204536569905801</v>
      </c>
      <c r="X581" s="24" t="n">
        <f aca="true">RAND()</f>
        <v>0.957356489224012</v>
      </c>
      <c r="Y581" s="26" t="n">
        <f aca="false">IF(X581&lt;=(Datos!$D$27-Datos!$C$27)/(Datos!$E$27-Datos!$C$27),Datos!$C$27+SQRT((Datos!$E$27-Datos!$C$27)*(Datos!$D$27-Datos!$C$27)*X581),Datos!$E$27-SQRT((Datos!$E$27-Datos!$C$27)*(Datos!$E$27-Datos!$D$27)*(1-X581)))</f>
        <v>0.264825186716459</v>
      </c>
      <c r="Z581" s="24" t="n">
        <f aca="false">(1+Q581)</f>
        <v>1.15623805830908</v>
      </c>
      <c r="AA581" s="24" t="n">
        <f aca="false">Z581*(1+S581)</f>
        <v>1.31126233077411</v>
      </c>
      <c r="AB581" s="24" t="n">
        <f aca="false">AA581*(1+U581)</f>
        <v>1.53165377523692</v>
      </c>
      <c r="AC581" s="24" t="n">
        <f aca="false">AB581*(1+W581)</f>
        <v>1.84493298470715</v>
      </c>
      <c r="AD581" s="24" t="n">
        <f aca="false">AC581*(1+Y581)</f>
        <v>2.33351770686158</v>
      </c>
      <c r="AE581" s="23" t="n">
        <f aca="false">E581*Q581</f>
        <v>4581.27590985502</v>
      </c>
      <c r="AF581" s="23" t="n">
        <f aca="false">AE581*(1+S581)</f>
        <v>5195.51703414867</v>
      </c>
      <c r="AG581" s="23" t="n">
        <f aca="false">AF581*(1+U581)</f>
        <v>6068.75763369457</v>
      </c>
      <c r="AH581" s="23" t="n">
        <f aca="false">AG581*(1+W581)</f>
        <v>7310.0405036801</v>
      </c>
      <c r="AI581" s="23" t="n">
        <f aca="false">AH581*(1+Y581)</f>
        <v>9245.92334497206</v>
      </c>
      <c r="AJ581" s="25" t="n">
        <f aca="false">G581*Z581</f>
        <v>39997.7383410098</v>
      </c>
      <c r="AK581" s="25" t="n">
        <f aca="false">I581*AA581</f>
        <v>52450.0588646641</v>
      </c>
      <c r="AL581" s="25" t="n">
        <f aca="false">K581*AB581</f>
        <v>61563.2031482587</v>
      </c>
      <c r="AM581" s="25" t="n">
        <f aca="false">M581*AC581</f>
        <v>81243.4841435802</v>
      </c>
      <c r="AN581" s="25" t="n">
        <f aca="false">O581*AD581</f>
        <v>85654.4696723921</v>
      </c>
      <c r="AO581" s="25" t="n">
        <f aca="false">C581/Datos!$D$8</f>
        <v>15635.6648478311</v>
      </c>
      <c r="AP581" s="25" t="n">
        <f aca="false">AJ581-AO581</f>
        <v>24362.0734931787</v>
      </c>
      <c r="AQ581" s="25" t="n">
        <f aca="false">AK581-AO581</f>
        <v>36814.394016833</v>
      </c>
      <c r="AR581" s="25" t="n">
        <f aca="false">AL581-AO581</f>
        <v>45927.5383004276</v>
      </c>
      <c r="AS581" s="25" t="n">
        <f aca="false">AM581-AO581</f>
        <v>65607.8192957491</v>
      </c>
      <c r="AT581" s="25" t="n">
        <f aca="false">AN581-AO581</f>
        <v>70018.804824561</v>
      </c>
      <c r="AU581" s="25" t="n">
        <f aca="false">AP581*Datos!$D$6</f>
        <v>12181.0367465893</v>
      </c>
      <c r="AV581" s="25" t="n">
        <f aca="false">AQ581*Datos!$D$6</f>
        <v>18407.1970084165</v>
      </c>
      <c r="AW581" s="25" t="n">
        <f aca="false">AR581*Datos!$D$6</f>
        <v>22963.7691502138</v>
      </c>
      <c r="AX581" s="25" t="n">
        <f aca="false">AS581*Datos!$D$6</f>
        <v>32803.9096478746</v>
      </c>
      <c r="AY581" s="25" t="n">
        <f aca="false">AT581*Datos!$D$6</f>
        <v>35009.4024122805</v>
      </c>
      <c r="AZ581" s="25" t="n">
        <f aca="false">AJ581-AU581-AE581</f>
        <v>23235.4256845654</v>
      </c>
      <c r="BA581" s="25" t="n">
        <f aca="false">AK581-AV581-AF581</f>
        <v>28847.3448220989</v>
      </c>
      <c r="BB581" s="25" t="n">
        <f aca="false">AL581-AW581-AG581</f>
        <v>32530.6763643503</v>
      </c>
      <c r="BC581" s="25" t="n">
        <f aca="false">AM581-AX581-AH581</f>
        <v>41129.5339920256</v>
      </c>
      <c r="BD581" s="25" t="n">
        <f aca="false">AN581-AY581-AI581</f>
        <v>41399.1439151395</v>
      </c>
      <c r="BE581" s="25" t="n">
        <f aca="false">AZ581/Z581</f>
        <v>20095.7108422341</v>
      </c>
      <c r="BF581" s="25" t="n">
        <f aca="false">BA581/AA581</f>
        <v>21999.6747752745</v>
      </c>
      <c r="BG581" s="25" t="n">
        <f aca="false">BB581/AB581</f>
        <v>21238.922849466</v>
      </c>
      <c r="BH581" s="25" t="n">
        <f aca="false">BC581/AC581</f>
        <v>22293.2400975822</v>
      </c>
      <c r="BI581" s="25" t="n">
        <f aca="false">BD581/AD581</f>
        <v>17741.0883977472</v>
      </c>
      <c r="BJ581" s="25" t="n">
        <f aca="false">E581*AD581</f>
        <v>68424.3555722929</v>
      </c>
      <c r="BK581" s="25" t="n">
        <f aca="false">0.2*C581*AD581</f>
        <v>36486.100780967</v>
      </c>
      <c r="BL581" s="25" t="n">
        <f aca="false">BJ581+BK581</f>
        <v>104910.45635326</v>
      </c>
      <c r="BM581" s="25" t="n">
        <f aca="false">BK581*Datos!$D$6</f>
        <v>18243.0503904835</v>
      </c>
      <c r="BN581" s="25" t="n">
        <f aca="false">BL581-BM581</f>
        <v>86667.4059627764</v>
      </c>
      <c r="BO581" s="25" t="n">
        <f aca="false">BN581/AD581</f>
        <v>37140.2392653528</v>
      </c>
      <c r="BP581" s="25" t="n">
        <f aca="false">-(C581+E581)</f>
        <v>-107500.731080593</v>
      </c>
      <c r="BQ581" s="25" t="n">
        <f aca="false">BE581</f>
        <v>20095.7108422341</v>
      </c>
      <c r="BR581" s="25" t="n">
        <f aca="false">BF581</f>
        <v>21999.6747752745</v>
      </c>
      <c r="BS581" s="25" t="n">
        <f aca="false">BG581</f>
        <v>21238.922849466</v>
      </c>
      <c r="BT581" s="25" t="n">
        <f aca="false">BH581</f>
        <v>22293.2400975822</v>
      </c>
      <c r="BU581" s="25" t="n">
        <f aca="false">BI581+BO581</f>
        <v>54881.3276631</v>
      </c>
      <c r="BV581" s="27" t="n">
        <f aca="false">IFERROR(IRR(BP581:BU581,0.1),NA())*100</f>
        <v>8.17061535699657</v>
      </c>
    </row>
    <row r="582" customFormat="false" ht="15" hidden="false" customHeight="true" outlineLevel="0" collapsed="false">
      <c r="A582" s="23" t="n">
        <v>581</v>
      </c>
      <c r="B582" s="24" t="n">
        <f aca="true">RAND()</f>
        <v>0.0581481906937931</v>
      </c>
      <c r="C582" s="25" t="n">
        <f aca="false">IF(B582&lt;=(Datos!$D$14-Datos!$C$14)/(Datos!$E$14-Datos!$C$14),Datos!$C$14+SQRT((Datos!$E$14-Datos!$C$14)*(Datos!$D$14-Datos!$C$14)*B582),Datos!$E$14-SQRT((Datos!$E$14-Datos!$C$14)*(Datos!$E$14-Datos!$D$14)*(1-B582)))</f>
        <v>64822.7871897397</v>
      </c>
      <c r="D582" s="24" t="n">
        <f aca="true">RAND()</f>
        <v>0.404152744145488</v>
      </c>
      <c r="E582" s="25" t="n">
        <f aca="false">IF(D582&lt;=(Datos!$D$15-Datos!$C$15)/(Datos!$E$15-Datos!$C$15),Datos!$C$15+SQRT((Datos!$E$15-Datos!$C$15)*(Datos!$D$15-Datos!$C$15)*D582),Datos!$E$15-SQRT((Datos!$E$15-Datos!$C$15)*(Datos!$E$15-Datos!$D$15)*(1-D582)))</f>
        <v>30546.0543486766</v>
      </c>
      <c r="F582" s="24" t="n">
        <f aca="true">RAND()</f>
        <v>0.604295133594029</v>
      </c>
      <c r="G582" s="25" t="n">
        <f aca="false">IF(F582&lt;=(Datos!$D$19-Datos!$C$19)/(Datos!$E$19-Datos!$C$19),Datos!$C$19+SQRT((Datos!$E$19-Datos!$C$19)*(Datos!$D$19-Datos!$C$19)*F582),Datos!$E$19-SQRT((Datos!$E$19-Datos!$C$19)*(Datos!$E$19-Datos!$D$19)*(1-F582)))</f>
        <v>39520.7284405714</v>
      </c>
      <c r="H582" s="24" t="n">
        <f aca="true">RAND()</f>
        <v>0.112926832855437</v>
      </c>
      <c r="I582" s="25" t="n">
        <f aca="false">IF(H582&lt;=(Datos!$D$19-Datos!$C$19)/(Datos!$E$19-Datos!$C$19),Datos!$C$19+SQRT((Datos!$E$19-Datos!$C$19)*(Datos!$D$19-Datos!$C$19)*H582),Datos!$E$19-SQRT((Datos!$E$19-Datos!$C$19)*(Datos!$E$19-Datos!$D$19)*(1-H582)))</f>
        <v>34115.7046697152</v>
      </c>
      <c r="J582" s="24" t="n">
        <f aca="true">RAND()</f>
        <v>0.136371022308878</v>
      </c>
      <c r="K582" s="25" t="n">
        <f aca="false">IF(J582&lt;=(Datos!$D$19-Datos!$C$19)/(Datos!$E$19-Datos!$C$19),Datos!$C$19+SQRT((Datos!$E$19-Datos!$C$19)*(Datos!$D$19-Datos!$C$19)*J582),Datos!$E$19-SQRT((Datos!$E$19-Datos!$C$19)*(Datos!$E$19-Datos!$D$19)*(1-J582)))</f>
        <v>34522.7926490534</v>
      </c>
      <c r="L582" s="24" t="n">
        <f aca="true">RAND()</f>
        <v>0.67633180214444</v>
      </c>
      <c r="M582" s="25" t="n">
        <f aca="false">IF(L582&lt;=(Datos!$D$19-Datos!$C$19)/(Datos!$E$19-Datos!$C$19),Datos!$C$19+SQRT((Datos!$E$19-Datos!$C$19)*(Datos!$D$19-Datos!$C$19)*L582),Datos!$E$19-SQRT((Datos!$E$19-Datos!$C$19)*(Datos!$E$19-Datos!$D$19)*(1-L582)))</f>
        <v>40073.0217334387</v>
      </c>
      <c r="N582" s="24" t="n">
        <f aca="true">RAND()</f>
        <v>0.284659697392714</v>
      </c>
      <c r="O582" s="25" t="n">
        <f aca="false">IF(N582&lt;=(Datos!$D$19-Datos!$C$19)/(Datos!$E$19-Datos!$C$19),Datos!$C$19+SQRT((Datos!$E$19-Datos!$C$19)*(Datos!$D$19-Datos!$C$19)*N582),Datos!$E$19-SQRT((Datos!$E$19-Datos!$C$19)*(Datos!$E$19-Datos!$D$19)*(1-N582)))</f>
        <v>36534.4437107459</v>
      </c>
      <c r="P582" s="24" t="n">
        <f aca="true">RAND()</f>
        <v>0.133916839874812</v>
      </c>
      <c r="Q582" s="26" t="n">
        <f aca="false">IF(P582&lt;=(Datos!$D$23-Datos!$C$23)/(Datos!$E$23-Datos!$C$23),Datos!$C$23+SQRT((Datos!$E$23-Datos!$C$23)*(Datos!$D$23-Datos!$C$23)*P582),Datos!$E$23-SQRT((Datos!$E$23-Datos!$C$23)*(Datos!$E$23-Datos!$D$23)*(1-P582)))</f>
        <v>0.135525795044849</v>
      </c>
      <c r="R582" s="24" t="n">
        <f aca="true">RAND()</f>
        <v>0.0690697522887871</v>
      </c>
      <c r="S582" s="26" t="n">
        <f aca="false">IF(R582&lt;=(Datos!$D$24-Datos!$C$24)/(Datos!$E$24-Datos!$C$24),Datos!$C$24+SQRT((Datos!$E$24-Datos!$C$24)*(Datos!$D$24-Datos!$C$24)*R582),Datos!$E$24-SQRT((Datos!$E$24-Datos!$C$24)*(Datos!$E$24-Datos!$D$24)*(1-R582)))</f>
        <v>0.131150136955204</v>
      </c>
      <c r="T582" s="24" t="n">
        <f aca="true">RAND()</f>
        <v>0.532001125444813</v>
      </c>
      <c r="U582" s="26" t="n">
        <f aca="false">IF(T582&lt;=(Datos!$D$25-Datos!$C$25)/(Datos!$E$25-Datos!$C$25),Datos!$C$25+SQRT((Datos!$E$25-Datos!$C$25)*(Datos!$D$25-Datos!$C$25)*T582),Datos!$E$25-SQRT((Datos!$E$25-Datos!$C$25)*(Datos!$E$25-Datos!$D$25)*(1-T582)))</f>
        <v>0.183800596016584</v>
      </c>
      <c r="V582" s="24" t="n">
        <f aca="true">RAND()</f>
        <v>0.317035058176991</v>
      </c>
      <c r="W582" s="26" t="n">
        <f aca="false">IF(V582&lt;=(Datos!$D$26-Datos!$C$26)/(Datos!$E$26-Datos!$C$26),Datos!$C$26+SQRT((Datos!$E$26-Datos!$C$26)*(Datos!$D$26-Datos!$C$26)*V582),Datos!$E$26-SQRT((Datos!$E$26-Datos!$C$26)*(Datos!$E$26-Datos!$D$26)*(1-V582)))</f>
        <v>0.201108515093316</v>
      </c>
      <c r="X582" s="24" t="n">
        <f aca="true">RAND()</f>
        <v>0.216052082120248</v>
      </c>
      <c r="Y582" s="26" t="n">
        <f aca="false">IF(X582&lt;=(Datos!$D$27-Datos!$C$27)/(Datos!$E$27-Datos!$C$27),Datos!$C$27+SQRT((Datos!$E$27-Datos!$C$27)*(Datos!$D$27-Datos!$C$27)*X582),Datos!$E$27-SQRT((Datos!$E$27-Datos!$C$27)*(Datos!$E$27-Datos!$D$27)*(1-X582)))</f>
        <v>0.214152445460546</v>
      </c>
      <c r="Z582" s="24" t="n">
        <f aca="false">(1+Q582)</f>
        <v>1.13552579504485</v>
      </c>
      <c r="AA582" s="24" t="n">
        <f aca="false">Z582*(1+S582)</f>
        <v>1.28445015858115</v>
      </c>
      <c r="AB582" s="24" t="n">
        <f aca="false">AA582*(1+U582)</f>
        <v>1.52053286328196</v>
      </c>
      <c r="AC582" s="24" t="n">
        <f aca="false">AB582*(1+W582)</f>
        <v>1.82632496956718</v>
      </c>
      <c r="AD582" s="24" t="n">
        <f aca="false">AC582*(1+Y582)</f>
        <v>2.21743692800565</v>
      </c>
      <c r="AE582" s="23" t="n">
        <f aca="false">E582*Q582</f>
        <v>4139.77830108757</v>
      </c>
      <c r="AF582" s="23" t="n">
        <f aca="false">AE582*(1+S582)</f>
        <v>4682.71079223938</v>
      </c>
      <c r="AG582" s="23" t="n">
        <f aca="false">AF582*(1+U582)</f>
        <v>5543.39582682628</v>
      </c>
      <c r="AH582" s="23" t="n">
        <f aca="false">AG582*(1+W582)</f>
        <v>6658.21993013379</v>
      </c>
      <c r="AI582" s="23" t="n">
        <f aca="false">AH582*(1+Y582)</f>
        <v>8084.09401058609</v>
      </c>
      <c r="AJ582" s="25" t="n">
        <f aca="false">G582*Z582</f>
        <v>44876.8065832314</v>
      </c>
      <c r="AK582" s="25" t="n">
        <f aca="false">I582*AA582</f>
        <v>43819.9222731233</v>
      </c>
      <c r="AL582" s="25" t="n">
        <f aca="false">K582*AB582</f>
        <v>52493.0407551546</v>
      </c>
      <c r="AM582" s="25" t="n">
        <f aca="false">M582*AC582</f>
        <v>73186.3601977876</v>
      </c>
      <c r="AN582" s="25" t="n">
        <f aca="false">O582*AD582</f>
        <v>81012.8246283519</v>
      </c>
      <c r="AO582" s="25" t="n">
        <f aca="false">C582/Datos!$D$8</f>
        <v>12964.5574379479</v>
      </c>
      <c r="AP582" s="25" t="n">
        <f aca="false">AJ582-AO582</f>
        <v>31912.2491452834</v>
      </c>
      <c r="AQ582" s="25" t="n">
        <f aca="false">AK582-AO582</f>
        <v>30855.3648351754</v>
      </c>
      <c r="AR582" s="25" t="n">
        <f aca="false">AL582-AO582</f>
        <v>39528.4833172067</v>
      </c>
      <c r="AS582" s="25" t="n">
        <f aca="false">AM582-AO582</f>
        <v>60221.8027598396</v>
      </c>
      <c r="AT582" s="25" t="n">
        <f aca="false">AN582-AO582</f>
        <v>68048.267190404</v>
      </c>
      <c r="AU582" s="25" t="n">
        <f aca="false">AP582*Datos!$D$6</f>
        <v>15956.1245726417</v>
      </c>
      <c r="AV582" s="25" t="n">
        <f aca="false">AQ582*Datos!$D$6</f>
        <v>15427.6824175877</v>
      </c>
      <c r="AW582" s="25" t="n">
        <f aca="false">AR582*Datos!$D$6</f>
        <v>19764.2416586033</v>
      </c>
      <c r="AX582" s="25" t="n">
        <f aca="false">AS582*Datos!$D$6</f>
        <v>30110.9013799198</v>
      </c>
      <c r="AY582" s="25" t="n">
        <f aca="false">AT582*Datos!$D$6</f>
        <v>34024.133595202</v>
      </c>
      <c r="AZ582" s="25" t="n">
        <f aca="false">AJ582-AU582-AE582</f>
        <v>24780.9037095021</v>
      </c>
      <c r="BA582" s="25" t="n">
        <f aca="false">AK582-AV582-AF582</f>
        <v>23709.5290632963</v>
      </c>
      <c r="BB582" s="25" t="n">
        <f aca="false">AL582-AW582-AG582</f>
        <v>27185.403269725</v>
      </c>
      <c r="BC582" s="25" t="n">
        <f aca="false">AM582-AX582-AH582</f>
        <v>36417.238887734</v>
      </c>
      <c r="BD582" s="25" t="n">
        <f aca="false">AN582-AY582-AI582</f>
        <v>38904.5970225638</v>
      </c>
      <c r="BE582" s="25" t="n">
        <f aca="false">AZ582/Z582</f>
        <v>21823.2855806885</v>
      </c>
      <c r="BF582" s="25" t="n">
        <f aca="false">BA582/AA582</f>
        <v>18458.8937958377</v>
      </c>
      <c r="BG582" s="25" t="n">
        <f aca="false">BB582/AB582</f>
        <v>17878.8659727139</v>
      </c>
      <c r="BH582" s="25" t="n">
        <f aca="false">BC582/AC582</f>
        <v>19940.1746647336</v>
      </c>
      <c r="BI582" s="25" t="n">
        <f aca="false">BD582/AD582</f>
        <v>17544.8494300825</v>
      </c>
      <c r="BJ582" s="25" t="n">
        <f aca="false">E582*AD582</f>
        <v>67733.9489176231</v>
      </c>
      <c r="BK582" s="25" t="n">
        <f aca="false">0.2*C582*AD582</f>
        <v>28748.0884181561</v>
      </c>
      <c r="BL582" s="25" t="n">
        <f aca="false">BJ582+BK582</f>
        <v>96482.0373357793</v>
      </c>
      <c r="BM582" s="25" t="n">
        <f aca="false">BK582*Datos!$D$6</f>
        <v>14374.0442090781</v>
      </c>
      <c r="BN582" s="25" t="n">
        <f aca="false">BL582-BM582</f>
        <v>82107.9931267012</v>
      </c>
      <c r="BO582" s="25" t="n">
        <f aca="false">BN582/AD582</f>
        <v>37028.3330676506</v>
      </c>
      <c r="BP582" s="25" t="n">
        <f aca="false">-(C582+E582)</f>
        <v>-95368.8415384163</v>
      </c>
      <c r="BQ582" s="25" t="n">
        <f aca="false">BE582</f>
        <v>21823.2855806885</v>
      </c>
      <c r="BR582" s="25" t="n">
        <f aca="false">BF582</f>
        <v>18458.8937958377</v>
      </c>
      <c r="BS582" s="25" t="n">
        <f aca="false">BG582</f>
        <v>17878.8659727139</v>
      </c>
      <c r="BT582" s="25" t="n">
        <f aca="false">BH582</f>
        <v>19940.1746647336</v>
      </c>
      <c r="BU582" s="25" t="n">
        <f aca="false">BI582+BO582</f>
        <v>54573.182497733</v>
      </c>
      <c r="BV582" s="27" t="n">
        <f aca="false">IFERROR(IRR(BP582:BU582,0.1),NA())*100</f>
        <v>10.2332684819008</v>
      </c>
    </row>
    <row r="583" customFormat="false" ht="15" hidden="false" customHeight="true" outlineLevel="0" collapsed="false">
      <c r="A583" s="23" t="n">
        <v>582</v>
      </c>
      <c r="B583" s="24" t="n">
        <f aca="true">RAND()</f>
        <v>0.205768206261448</v>
      </c>
      <c r="C583" s="25" t="n">
        <f aca="false">IF(B583&lt;=(Datos!$D$14-Datos!$C$14)/(Datos!$E$14-Datos!$C$14),Datos!$C$14+SQRT((Datos!$E$14-Datos!$C$14)*(Datos!$D$14-Datos!$C$14)*B583),Datos!$E$14-SQRT((Datos!$E$14-Datos!$C$14)*(Datos!$E$14-Datos!$D$14)*(1-B583)))</f>
        <v>69072.3361106486</v>
      </c>
      <c r="D583" s="24" t="n">
        <f aca="true">RAND()</f>
        <v>0.907610828059601</v>
      </c>
      <c r="E583" s="25" t="n">
        <f aca="false">IF(D583&lt;=(Datos!$D$15-Datos!$C$15)/(Datos!$E$15-Datos!$C$15),Datos!$C$15+SQRT((Datos!$E$15-Datos!$C$15)*(Datos!$D$15-Datos!$C$15)*D583),Datos!$E$15-SQRT((Datos!$E$15-Datos!$C$15)*(Datos!$E$15-Datos!$D$15)*(1-D583)))</f>
        <v>36277.3160500709</v>
      </c>
      <c r="F583" s="24" t="n">
        <f aca="true">RAND()</f>
        <v>0.780133607788969</v>
      </c>
      <c r="G583" s="25" t="n">
        <f aca="false">IF(F583&lt;=(Datos!$D$19-Datos!$C$19)/(Datos!$E$19-Datos!$C$19),Datos!$C$19+SQRT((Datos!$E$19-Datos!$C$19)*(Datos!$D$19-Datos!$C$19)*F583),Datos!$E$19-SQRT((Datos!$E$19-Datos!$C$19)*(Datos!$E$19-Datos!$D$19)*(1-F583)))</f>
        <v>40939.2144336561</v>
      </c>
      <c r="H583" s="24" t="n">
        <f aca="true">RAND()</f>
        <v>0.522073294605928</v>
      </c>
      <c r="I583" s="25" t="n">
        <f aca="false">IF(H583&lt;=(Datos!$D$19-Datos!$C$19)/(Datos!$E$19-Datos!$C$19),Datos!$C$19+SQRT((Datos!$E$19-Datos!$C$19)*(Datos!$D$19-Datos!$C$19)*H583),Datos!$E$19-SQRT((Datos!$E$19-Datos!$C$19)*(Datos!$E$19-Datos!$D$19)*(1-H583)))</f>
        <v>38849.3499304124</v>
      </c>
      <c r="J583" s="24" t="n">
        <f aca="true">RAND()</f>
        <v>0.483735703800811</v>
      </c>
      <c r="K583" s="25" t="n">
        <f aca="false">IF(J583&lt;=(Datos!$D$19-Datos!$C$19)/(Datos!$E$19-Datos!$C$19),Datos!$C$19+SQRT((Datos!$E$19-Datos!$C$19)*(Datos!$D$19-Datos!$C$19)*J583),Datos!$E$19-SQRT((Datos!$E$19-Datos!$C$19)*(Datos!$E$19-Datos!$D$19)*(1-J583)))</f>
        <v>38518.2366467551</v>
      </c>
      <c r="L583" s="24" t="n">
        <f aca="true">RAND()</f>
        <v>0.312268836519317</v>
      </c>
      <c r="M583" s="25" t="n">
        <f aca="false">IF(L583&lt;=(Datos!$D$19-Datos!$C$19)/(Datos!$E$19-Datos!$C$19),Datos!$C$19+SQRT((Datos!$E$19-Datos!$C$19)*(Datos!$D$19-Datos!$C$19)*L583),Datos!$E$19-SQRT((Datos!$E$19-Datos!$C$19)*(Datos!$E$19-Datos!$D$19)*(1-L583)))</f>
        <v>36843.99923129</v>
      </c>
      <c r="N583" s="24" t="n">
        <f aca="true">RAND()</f>
        <v>0.0312537602486328</v>
      </c>
      <c r="O583" s="25" t="n">
        <f aca="false">IF(N583&lt;=(Datos!$D$19-Datos!$C$19)/(Datos!$E$19-Datos!$C$19),Datos!$C$19+SQRT((Datos!$E$19-Datos!$C$19)*(Datos!$D$19-Datos!$C$19)*N583),Datos!$E$19-SQRT((Datos!$E$19-Datos!$C$19)*(Datos!$E$19-Datos!$D$19)*(1-N583)))</f>
        <v>32165.1937643765</v>
      </c>
      <c r="P583" s="24" t="n">
        <f aca="true">RAND()</f>
        <v>0.988423509802609</v>
      </c>
      <c r="Q583" s="26" t="n">
        <f aca="false">IF(P583&lt;=(Datos!$D$23-Datos!$C$23)/(Datos!$E$23-Datos!$C$23),Datos!$C$23+SQRT((Datos!$E$23-Datos!$C$23)*(Datos!$D$23-Datos!$C$23)*P583),Datos!$E$23-SQRT((Datos!$E$23-Datos!$C$23)*(Datos!$E$23-Datos!$D$23)*(1-P583)))</f>
        <v>0.175435168967497</v>
      </c>
      <c r="R583" s="24" t="n">
        <f aca="true">RAND()</f>
        <v>0.110607498266153</v>
      </c>
      <c r="S583" s="26" t="n">
        <f aca="false">IF(R583&lt;=(Datos!$D$24-Datos!$C$24)/(Datos!$E$24-Datos!$C$24),Datos!$C$24+SQRT((Datos!$E$24-Datos!$C$24)*(Datos!$D$24-Datos!$C$24)*R583),Datos!$E$24-SQRT((Datos!$E$24-Datos!$C$24)*(Datos!$E$24-Datos!$D$24)*(1-R583)))</f>
        <v>0.134110049499526</v>
      </c>
      <c r="T583" s="24" t="n">
        <f aca="true">RAND()</f>
        <v>0.694369855878369</v>
      </c>
      <c r="U583" s="26" t="n">
        <f aca="false">IF(T583&lt;=(Datos!$D$25-Datos!$C$25)/(Datos!$E$25-Datos!$C$25),Datos!$C$25+SQRT((Datos!$E$25-Datos!$C$25)*(Datos!$D$25-Datos!$C$25)*T583),Datos!$E$25-SQRT((Datos!$E$25-Datos!$C$25)*(Datos!$E$25-Datos!$D$25)*(1-T583)))</f>
        <v>0.190746548861022</v>
      </c>
      <c r="V583" s="24" t="n">
        <f aca="true">RAND()</f>
        <v>0.748682582494513</v>
      </c>
      <c r="W583" s="26" t="n">
        <f aca="false">IF(V583&lt;=(Datos!$D$26-Datos!$C$26)/(Datos!$E$26-Datos!$C$26),Datos!$C$26+SQRT((Datos!$E$26-Datos!$C$26)*(Datos!$D$26-Datos!$C$26)*V583),Datos!$E$26-SQRT((Datos!$E$26-Datos!$C$26)*(Datos!$E$26-Datos!$D$26)*(1-V583)))</f>
        <v>0.22034176402297</v>
      </c>
      <c r="X583" s="24" t="n">
        <f aca="true">RAND()</f>
        <v>0.0762847698607302</v>
      </c>
      <c r="Y583" s="26" t="n">
        <f aca="false">IF(X583&lt;=(Datos!$D$27-Datos!$C$27)/(Datos!$E$27-Datos!$C$27),Datos!$C$27+SQRT((Datos!$E$27-Datos!$C$27)*(Datos!$D$27-Datos!$C$27)*X583),Datos!$E$27-SQRT((Datos!$E$27-Datos!$C$27)*(Datos!$E$27-Datos!$D$27)*(1-X583)))</f>
        <v>0.20435161588895</v>
      </c>
      <c r="Z583" s="24" t="n">
        <f aca="false">(1+Q583)</f>
        <v>1.1754351689675</v>
      </c>
      <c r="AA583" s="24" t="n">
        <f aca="false">Z583*(1+S583)</f>
        <v>1.33307283766121</v>
      </c>
      <c r="AB583" s="24" t="n">
        <f aca="false">AA583*(1+U583)</f>
        <v>1.58735188082546</v>
      </c>
      <c r="AC583" s="24" t="n">
        <f aca="false">AB583*(1+W583)</f>
        <v>1.93711179437172</v>
      </c>
      <c r="AD583" s="24" t="n">
        <f aca="false">AC583*(1+Y583)</f>
        <v>2.33296371970912</v>
      </c>
      <c r="AE583" s="23" t="n">
        <f aca="false">E583*Q583</f>
        <v>6364.31707093147</v>
      </c>
      <c r="AF583" s="23" t="n">
        <f aca="false">AE583*(1+S583)</f>
        <v>7217.83594834477</v>
      </c>
      <c r="AG583" s="23" t="n">
        <f aca="false">AF583*(1+U583)</f>
        <v>8594.61324573655</v>
      </c>
      <c r="AH583" s="23" t="n">
        <f aca="false">AG583*(1+W583)</f>
        <v>10488.3654893973</v>
      </c>
      <c r="AI583" s="23" t="n">
        <f aca="false">AH583*(1+Y583)</f>
        <v>12631.6799251896</v>
      </c>
      <c r="AJ583" s="25" t="n">
        <f aca="false">G583*Z583</f>
        <v>48121.3924352211</v>
      </c>
      <c r="AK583" s="25" t="n">
        <f aca="false">I583*AA583</f>
        <v>51789.0131530282</v>
      </c>
      <c r="AL583" s="25" t="n">
        <f aca="false">K583*AB583</f>
        <v>61141.9953873068</v>
      </c>
      <c r="AM583" s="25" t="n">
        <f aca="false">M583*AC583</f>
        <v>71370.9454627543</v>
      </c>
      <c r="AN583" s="25" t="n">
        <f aca="false">O583*AD583</f>
        <v>75040.2300897045</v>
      </c>
      <c r="AO583" s="25" t="n">
        <f aca="false">C583/Datos!$D$8</f>
        <v>13814.4672221297</v>
      </c>
      <c r="AP583" s="25" t="n">
        <f aca="false">AJ583-AO583</f>
        <v>34306.9252130914</v>
      </c>
      <c r="AQ583" s="25" t="n">
        <f aca="false">AK583-AO583</f>
        <v>37974.5459308985</v>
      </c>
      <c r="AR583" s="25" t="n">
        <f aca="false">AL583-AO583</f>
        <v>47327.528165177</v>
      </c>
      <c r="AS583" s="25" t="n">
        <f aca="false">AM583-AO583</f>
        <v>57556.4782406246</v>
      </c>
      <c r="AT583" s="25" t="n">
        <f aca="false">AN583-AO583</f>
        <v>61225.7628675748</v>
      </c>
      <c r="AU583" s="25" t="n">
        <f aca="false">AP583*Datos!$D$6</f>
        <v>17153.4626065457</v>
      </c>
      <c r="AV583" s="25" t="n">
        <f aca="false">AQ583*Datos!$D$6</f>
        <v>18987.2729654492</v>
      </c>
      <c r="AW583" s="25" t="n">
        <f aca="false">AR583*Datos!$D$6</f>
        <v>23663.7640825885</v>
      </c>
      <c r="AX583" s="25" t="n">
        <f aca="false">AS583*Datos!$D$6</f>
        <v>28778.2391203123</v>
      </c>
      <c r="AY583" s="25" t="n">
        <f aca="false">AT583*Datos!$D$6</f>
        <v>30612.8814337874</v>
      </c>
      <c r="AZ583" s="25" t="n">
        <f aca="false">AJ583-AU583-AE583</f>
        <v>24603.6127577439</v>
      </c>
      <c r="BA583" s="25" t="n">
        <f aca="false">AK583-AV583-AF583</f>
        <v>25583.9042392342</v>
      </c>
      <c r="BB583" s="25" t="n">
        <f aca="false">AL583-AW583-AG583</f>
        <v>28883.6180589817</v>
      </c>
      <c r="BC583" s="25" t="n">
        <f aca="false">AM583-AX583-AH583</f>
        <v>32104.3408530447</v>
      </c>
      <c r="BD583" s="25" t="n">
        <f aca="false">AN583-AY583-AI583</f>
        <v>31795.6687307275</v>
      </c>
      <c r="BE583" s="25" t="n">
        <f aca="false">AZ583/Z583</f>
        <v>20931.4927843751</v>
      </c>
      <c r="BF583" s="25" t="n">
        <f aca="false">BA583/AA583</f>
        <v>19191.6776911601</v>
      </c>
      <c r="BG583" s="25" t="n">
        <f aca="false">BB583/AB583</f>
        <v>18196.1028350951</v>
      </c>
      <c r="BH583" s="25" t="n">
        <f aca="false">BC583/AC583</f>
        <v>16573.3030722976</v>
      </c>
      <c r="BI583" s="25" t="n">
        <f aca="false">BD583/AD583</f>
        <v>13628.8740635417</v>
      </c>
      <c r="BJ583" s="25" t="n">
        <f aca="false">E583*AD583</f>
        <v>84633.6621932368</v>
      </c>
      <c r="BK583" s="25" t="n">
        <f aca="false">0.2*C583*AD583</f>
        <v>32228.6508363395</v>
      </c>
      <c r="BL583" s="25" t="n">
        <f aca="false">BJ583+BK583</f>
        <v>116862.313029576</v>
      </c>
      <c r="BM583" s="25" t="n">
        <f aca="false">BK583*Datos!$D$6</f>
        <v>16114.3254181698</v>
      </c>
      <c r="BN583" s="25" t="n">
        <f aca="false">BL583-BM583</f>
        <v>100747.987611407</v>
      </c>
      <c r="BO583" s="25" t="n">
        <f aca="false">BN583/AD583</f>
        <v>43184.5496611357</v>
      </c>
      <c r="BP583" s="25" t="n">
        <f aca="false">-(C583+E583)</f>
        <v>-105349.65216072</v>
      </c>
      <c r="BQ583" s="25" t="n">
        <f aca="false">BE583</f>
        <v>20931.4927843751</v>
      </c>
      <c r="BR583" s="25" t="n">
        <f aca="false">BF583</f>
        <v>19191.6776911601</v>
      </c>
      <c r="BS583" s="25" t="n">
        <f aca="false">BG583</f>
        <v>18196.1028350951</v>
      </c>
      <c r="BT583" s="25" t="n">
        <f aca="false">BH583</f>
        <v>16573.3030722976</v>
      </c>
      <c r="BU583" s="25" t="n">
        <f aca="false">BI583+BO583</f>
        <v>56813.4237246775</v>
      </c>
      <c r="BV583" s="27" t="n">
        <f aca="false">IFERROR(IRR(BP583:BU583,0.1),NA())*100</f>
        <v>6.69099909995462</v>
      </c>
    </row>
    <row r="584" customFormat="false" ht="15" hidden="false" customHeight="true" outlineLevel="0" collapsed="false">
      <c r="A584" s="23" t="n">
        <v>583</v>
      </c>
      <c r="B584" s="24" t="n">
        <f aca="true">RAND()</f>
        <v>0.488831882866441</v>
      </c>
      <c r="C584" s="25" t="n">
        <f aca="false">IF(B584&lt;=(Datos!$D$14-Datos!$C$14)/(Datos!$E$14-Datos!$C$14),Datos!$C$14+SQRT((Datos!$E$14-Datos!$C$14)*(Datos!$D$14-Datos!$C$14)*B584),Datos!$E$14-SQRT((Datos!$E$14-Datos!$C$14)*(Datos!$E$14-Datos!$D$14)*(1-B584)))</f>
        <v>75233.0514483461</v>
      </c>
      <c r="D584" s="24" t="n">
        <f aca="true">RAND()</f>
        <v>0.924950560745268</v>
      </c>
      <c r="E584" s="25" t="n">
        <f aca="false">IF(D584&lt;=(Datos!$D$15-Datos!$C$15)/(Datos!$E$15-Datos!$C$15),Datos!$C$15+SQRT((Datos!$E$15-Datos!$C$15)*(Datos!$D$15-Datos!$C$15)*D584),Datos!$E$15-SQRT((Datos!$E$15-Datos!$C$15)*(Datos!$E$15-Datos!$D$15)*(1-D584)))</f>
        <v>36644.7927205298</v>
      </c>
      <c r="F584" s="24" t="n">
        <f aca="true">RAND()</f>
        <v>0.269845464945005</v>
      </c>
      <c r="G584" s="25" t="n">
        <f aca="false">IF(F584&lt;=(Datos!$D$19-Datos!$C$19)/(Datos!$E$19-Datos!$C$19),Datos!$C$19+SQRT((Datos!$E$19-Datos!$C$19)*(Datos!$D$19-Datos!$C$19)*F584),Datos!$E$19-SQRT((Datos!$E$19-Datos!$C$19)*(Datos!$E$19-Datos!$D$19)*(1-F584)))</f>
        <v>36362.1395569219</v>
      </c>
      <c r="H584" s="24" t="n">
        <f aca="true">RAND()</f>
        <v>0.887227090013754</v>
      </c>
      <c r="I584" s="25" t="n">
        <f aca="false">IF(H584&lt;=(Datos!$D$19-Datos!$C$19)/(Datos!$E$19-Datos!$C$19),Datos!$C$19+SQRT((Datos!$E$19-Datos!$C$19)*(Datos!$D$19-Datos!$C$19)*H584),Datos!$E$19-SQRT((Datos!$E$19-Datos!$C$19)*(Datos!$E$19-Datos!$D$19)*(1-H584)))</f>
        <v>42091.7413717194</v>
      </c>
      <c r="J584" s="24" t="n">
        <f aca="true">RAND()</f>
        <v>0.67615579940602</v>
      </c>
      <c r="K584" s="25" t="n">
        <f aca="false">IF(J584&lt;=(Datos!$D$19-Datos!$C$19)/(Datos!$E$19-Datos!$C$19),Datos!$C$19+SQRT((Datos!$E$19-Datos!$C$19)*(Datos!$D$19-Datos!$C$19)*J584),Datos!$E$19-SQRT((Datos!$E$19-Datos!$C$19)*(Datos!$E$19-Datos!$D$19)*(1-J584)))</f>
        <v>40071.6823312059</v>
      </c>
      <c r="L584" s="24" t="n">
        <f aca="true">RAND()</f>
        <v>0.634361141820049</v>
      </c>
      <c r="M584" s="25" t="n">
        <f aca="false">IF(L584&lt;=(Datos!$D$19-Datos!$C$19)/(Datos!$E$19-Datos!$C$19),Datos!$C$19+SQRT((Datos!$E$19-Datos!$C$19)*(Datos!$D$19-Datos!$C$19)*L584),Datos!$E$19-SQRT((Datos!$E$19-Datos!$C$19)*(Datos!$E$19-Datos!$D$19)*(1-L584)))</f>
        <v>39754.6999581231</v>
      </c>
      <c r="N584" s="24" t="n">
        <f aca="true">RAND()</f>
        <v>0.533629963606391</v>
      </c>
      <c r="O584" s="25" t="n">
        <f aca="false">IF(N584&lt;=(Datos!$D$19-Datos!$C$19)/(Datos!$E$19-Datos!$C$19),Datos!$C$19+SQRT((Datos!$E$19-Datos!$C$19)*(Datos!$D$19-Datos!$C$19)*N584),Datos!$E$19-SQRT((Datos!$E$19-Datos!$C$19)*(Datos!$E$19-Datos!$D$19)*(1-N584)))</f>
        <v>38946.7588847</v>
      </c>
      <c r="P584" s="24" t="n">
        <f aca="true">RAND()</f>
        <v>0.773675919815742</v>
      </c>
      <c r="Q584" s="26" t="n">
        <f aca="false">IF(P584&lt;=(Datos!$D$23-Datos!$C$23)/(Datos!$E$23-Datos!$C$23),Datos!$C$23+SQRT((Datos!$E$23-Datos!$C$23)*(Datos!$D$23-Datos!$C$23)*P584),Datos!$E$23-SQRT((Datos!$E$23-Datos!$C$23)*(Datos!$E$23-Datos!$D$23)*(1-P584)))</f>
        <v>0.159816260397744</v>
      </c>
      <c r="R584" s="24" t="n">
        <f aca="true">RAND()</f>
        <v>0.297751081706043</v>
      </c>
      <c r="S584" s="26" t="n">
        <f aca="false">IF(R584&lt;=(Datos!$D$24-Datos!$C$24)/(Datos!$E$24-Datos!$C$24),Datos!$C$24+SQRT((Datos!$E$24-Datos!$C$24)*(Datos!$D$24-Datos!$C$24)*R584),Datos!$E$24-SQRT((Datos!$E$24-Datos!$C$24)*(Datos!$E$24-Datos!$D$24)*(1-R584)))</f>
        <v>0.143150635997114</v>
      </c>
      <c r="T584" s="24" t="n">
        <f aca="true">RAND()</f>
        <v>0.532455021160283</v>
      </c>
      <c r="U584" s="26" t="n">
        <f aca="false">IF(T584&lt;=(Datos!$D$25-Datos!$C$25)/(Datos!$E$25-Datos!$C$25),Datos!$C$25+SQRT((Datos!$E$25-Datos!$C$25)*(Datos!$D$25-Datos!$C$25)*T584),Datos!$E$25-SQRT((Datos!$E$25-Datos!$C$25)*(Datos!$E$25-Datos!$D$25)*(1-T584)))</f>
        <v>0.183818154541936</v>
      </c>
      <c r="V584" s="24" t="n">
        <f aca="true">RAND()</f>
        <v>0.175842563686792</v>
      </c>
      <c r="W584" s="26" t="n">
        <f aca="false">IF(V584&lt;=(Datos!$D$26-Datos!$C$26)/(Datos!$E$26-Datos!$C$26),Datos!$C$26+SQRT((Datos!$E$26-Datos!$C$26)*(Datos!$D$26-Datos!$C$26)*V584),Datos!$E$26-SQRT((Datos!$E$26-Datos!$C$26)*(Datos!$E$26-Datos!$D$26)*(1-V584)))</f>
        <v>0.195690111190221</v>
      </c>
      <c r="X584" s="24" t="n">
        <f aca="true">RAND()</f>
        <v>0.363704705157565</v>
      </c>
      <c r="Y584" s="26" t="n">
        <f aca="false">IF(X584&lt;=(Datos!$D$27-Datos!$C$27)/(Datos!$E$27-Datos!$C$27),Datos!$C$27+SQRT((Datos!$E$27-Datos!$C$27)*(Datos!$D$27-Datos!$C$27)*X584),Datos!$E$27-SQRT((Datos!$E$27-Datos!$C$27)*(Datos!$E$27-Datos!$D$27)*(1-X584)))</f>
        <v>0.221382642569379</v>
      </c>
      <c r="Z584" s="24" t="n">
        <f aca="false">(1+Q584)</f>
        <v>1.15981626039774</v>
      </c>
      <c r="AA584" s="24" t="n">
        <f aca="false">Z584*(1+S584)</f>
        <v>1.32584469571348</v>
      </c>
      <c r="AB584" s="24" t="n">
        <f aca="false">AA584*(1+U584)</f>
        <v>1.56955902088874</v>
      </c>
      <c r="AC584" s="24" t="n">
        <f aca="false">AB584*(1+W584)</f>
        <v>1.87670620020608</v>
      </c>
      <c r="AD584" s="24" t="n">
        <f aca="false">AC584*(1+Y584)</f>
        <v>2.29217637813403</v>
      </c>
      <c r="AE584" s="23" t="n">
        <f aca="false">E584*Q584</f>
        <v>5856.43373564556</v>
      </c>
      <c r="AF584" s="23" t="n">
        <f aca="false">AE584*(1+S584)</f>
        <v>6694.78594957817</v>
      </c>
      <c r="AG584" s="23" t="n">
        <f aca="false">AF584*(1+U584)</f>
        <v>7925.40914788292</v>
      </c>
      <c r="AH584" s="23" t="n">
        <f aca="false">AG584*(1+W584)</f>
        <v>9476.33334526012</v>
      </c>
      <c r="AI584" s="23" t="n">
        <f aca="false">AH584*(1+Y584)</f>
        <v>11574.2290631021</v>
      </c>
      <c r="AJ584" s="25" t="n">
        <f aca="false">G584*Z584</f>
        <v>42173.4007209701</v>
      </c>
      <c r="AK584" s="25" t="n">
        <f aca="false">I584*AA584</f>
        <v>55807.1120310377</v>
      </c>
      <c r="AL584" s="25" t="n">
        <f aca="false">K584*AB584</f>
        <v>62894.8704851322</v>
      </c>
      <c r="AM584" s="25" t="n">
        <f aca="false">M584*AC584</f>
        <v>74607.8918987419</v>
      </c>
      <c r="AN584" s="25" t="n">
        <f aca="false">O584*AD584</f>
        <v>89272.8407203912</v>
      </c>
      <c r="AO584" s="25" t="n">
        <f aca="false">C584/Datos!$D$8</f>
        <v>15046.6102896692</v>
      </c>
      <c r="AP584" s="25" t="n">
        <f aca="false">AJ584-AO584</f>
        <v>27126.7904313009</v>
      </c>
      <c r="AQ584" s="25" t="n">
        <f aca="false">AK584-AO584</f>
        <v>40760.5017413685</v>
      </c>
      <c r="AR584" s="25" t="n">
        <f aca="false">AL584-AO584</f>
        <v>47848.260195463</v>
      </c>
      <c r="AS584" s="25" t="n">
        <f aca="false">AM584-AO584</f>
        <v>59561.2816090727</v>
      </c>
      <c r="AT584" s="25" t="n">
        <f aca="false">AN584-AO584</f>
        <v>74226.230430722</v>
      </c>
      <c r="AU584" s="25" t="n">
        <f aca="false">AP584*Datos!$D$6</f>
        <v>13563.3952156504</v>
      </c>
      <c r="AV584" s="25" t="n">
        <f aca="false">AQ584*Datos!$D$6</f>
        <v>20380.2508706842</v>
      </c>
      <c r="AW584" s="25" t="n">
        <f aca="false">AR584*Datos!$D$6</f>
        <v>23924.1300977315</v>
      </c>
      <c r="AX584" s="25" t="n">
        <f aca="false">AS584*Datos!$D$6</f>
        <v>29780.6408045363</v>
      </c>
      <c r="AY584" s="25" t="n">
        <f aca="false">AT584*Datos!$D$6</f>
        <v>37113.115215361</v>
      </c>
      <c r="AZ584" s="25" t="n">
        <f aca="false">AJ584-AU584-AE584</f>
        <v>22753.5717696741</v>
      </c>
      <c r="BA584" s="25" t="n">
        <f aca="false">AK584-AV584-AF584</f>
        <v>28732.0752107753</v>
      </c>
      <c r="BB584" s="25" t="n">
        <f aca="false">AL584-AW584-AG584</f>
        <v>31045.3312395178</v>
      </c>
      <c r="BC584" s="25" t="n">
        <f aca="false">AM584-AX584-AH584</f>
        <v>35350.9177489454</v>
      </c>
      <c r="BD584" s="25" t="n">
        <f aca="false">AN584-AY584-AI584</f>
        <v>40585.4964419281</v>
      </c>
      <c r="BE584" s="25" t="n">
        <f aca="false">AZ584/Z584</f>
        <v>19618.255534606</v>
      </c>
      <c r="BF584" s="25" t="n">
        <f aca="false">BA584/AA584</f>
        <v>21670.7698146454</v>
      </c>
      <c r="BG584" s="25" t="n">
        <f aca="false">BB584/AB584</f>
        <v>19779.6520082047</v>
      </c>
      <c r="BH584" s="25" t="n">
        <f aca="false">BC584/AC584</f>
        <v>18836.6819191324</v>
      </c>
      <c r="BI584" s="25" t="n">
        <f aca="false">BD584/AD584</f>
        <v>17706.0966289894</v>
      </c>
      <c r="BJ584" s="25" t="n">
        <f aca="false">E584*AD584</f>
        <v>83996.3282556165</v>
      </c>
      <c r="BK584" s="25" t="n">
        <f aca="false">0.2*C584*AD584</f>
        <v>34489.4846769683</v>
      </c>
      <c r="BL584" s="25" t="n">
        <f aca="false">BJ584+BK584</f>
        <v>118485.812932585</v>
      </c>
      <c r="BM584" s="25" t="n">
        <f aca="false">BK584*Datos!$D$6</f>
        <v>17244.7423384842</v>
      </c>
      <c r="BN584" s="25" t="n">
        <f aca="false">BL584-BM584</f>
        <v>101241.070594101</v>
      </c>
      <c r="BO584" s="25" t="n">
        <f aca="false">BN584/AD584</f>
        <v>44168.0978653644</v>
      </c>
      <c r="BP584" s="25" t="n">
        <f aca="false">-(C584+E584)</f>
        <v>-111877.844168876</v>
      </c>
      <c r="BQ584" s="25" t="n">
        <f aca="false">BE584</f>
        <v>19618.255534606</v>
      </c>
      <c r="BR584" s="25" t="n">
        <f aca="false">BF584</f>
        <v>21670.7698146454</v>
      </c>
      <c r="BS584" s="25" t="n">
        <f aca="false">BG584</f>
        <v>19779.6520082047</v>
      </c>
      <c r="BT584" s="25" t="n">
        <f aca="false">BH584</f>
        <v>18836.6819191324</v>
      </c>
      <c r="BU584" s="25" t="n">
        <f aca="false">BI584+BO584</f>
        <v>61874.1944943538</v>
      </c>
      <c r="BV584" s="27" t="n">
        <f aca="false">IFERROR(IRR(BP584:BU584,0.1),NA())*100</f>
        <v>7.00475701313891</v>
      </c>
    </row>
    <row r="585" customFormat="false" ht="15" hidden="false" customHeight="true" outlineLevel="0" collapsed="false">
      <c r="A585" s="23" t="n">
        <v>584</v>
      </c>
      <c r="B585" s="24" t="n">
        <f aca="true">RAND()</f>
        <v>0.474363783430904</v>
      </c>
      <c r="C585" s="25" t="n">
        <f aca="false">IF(B585&lt;=(Datos!$D$14-Datos!$C$14)/(Datos!$E$14-Datos!$C$14),Datos!$C$14+SQRT((Datos!$E$14-Datos!$C$14)*(Datos!$D$14-Datos!$C$14)*B585),Datos!$E$14-SQRT((Datos!$E$14-Datos!$C$14)*(Datos!$E$14-Datos!$D$14)*(1-B585)))</f>
        <v>74884.9953238524</v>
      </c>
      <c r="D585" s="24" t="n">
        <f aca="true">RAND()</f>
        <v>0.826971339456348</v>
      </c>
      <c r="E585" s="25" t="n">
        <f aca="false">IF(D585&lt;=(Datos!$D$15-Datos!$C$15)/(Datos!$E$15-Datos!$C$15),Datos!$C$15+SQRT((Datos!$E$15-Datos!$C$15)*(Datos!$D$15-Datos!$C$15)*D585),Datos!$E$15-SQRT((Datos!$E$15-Datos!$C$15)*(Datos!$E$15-Datos!$D$15)*(1-D585)))</f>
        <v>34905.4638011348</v>
      </c>
      <c r="F585" s="24" t="n">
        <f aca="true">RAND()</f>
        <v>0.47240610184536</v>
      </c>
      <c r="G585" s="25" t="n">
        <f aca="false">IF(F585&lt;=(Datos!$D$19-Datos!$C$19)/(Datos!$E$19-Datos!$C$19),Datos!$C$19+SQRT((Datos!$E$19-Datos!$C$19)*(Datos!$D$19-Datos!$C$19)*F585),Datos!$E$19-SQRT((Datos!$E$19-Datos!$C$19)*(Datos!$E$19-Datos!$D$19)*(1-F585)))</f>
        <v>38417.8925674306</v>
      </c>
      <c r="H585" s="24" t="n">
        <f aca="true">RAND()</f>
        <v>0.327398557441081</v>
      </c>
      <c r="I585" s="25" t="n">
        <f aca="false">IF(H585&lt;=(Datos!$D$19-Datos!$C$19)/(Datos!$E$19-Datos!$C$19),Datos!$C$19+SQRT((Datos!$E$19-Datos!$C$19)*(Datos!$D$19-Datos!$C$19)*H585),Datos!$E$19-SQRT((Datos!$E$19-Datos!$C$19)*(Datos!$E$19-Datos!$D$19)*(1-H585)))</f>
        <v>37007.8372994928</v>
      </c>
      <c r="J585" s="24" t="n">
        <f aca="true">RAND()</f>
        <v>0.0126237897503759</v>
      </c>
      <c r="K585" s="25" t="n">
        <f aca="false">IF(J585&lt;=(Datos!$D$19-Datos!$C$19)/(Datos!$E$19-Datos!$C$19),Datos!$C$19+SQRT((Datos!$E$19-Datos!$C$19)*(Datos!$D$19-Datos!$C$19)*J585),Datos!$E$19-SQRT((Datos!$E$19-Datos!$C$19)*(Datos!$E$19-Datos!$D$19)*(1-J585)))</f>
        <v>31376.0699337448</v>
      </c>
      <c r="L585" s="24" t="n">
        <f aca="true">RAND()</f>
        <v>0.953655554292929</v>
      </c>
      <c r="M585" s="25" t="n">
        <f aca="false">IF(L585&lt;=(Datos!$D$19-Datos!$C$19)/(Datos!$E$19-Datos!$C$19),Datos!$C$19+SQRT((Datos!$E$19-Datos!$C$19)*(Datos!$D$19-Datos!$C$19)*L585),Datos!$E$19-SQRT((Datos!$E$19-Datos!$C$19)*(Datos!$E$19-Datos!$D$19)*(1-L585)))</f>
        <v>43135.6412823627</v>
      </c>
      <c r="N585" s="24" t="n">
        <f aca="true">RAND()</f>
        <v>0.82234178601877</v>
      </c>
      <c r="O585" s="25" t="n">
        <f aca="false">IF(N585&lt;=(Datos!$D$19-Datos!$C$19)/(Datos!$E$19-Datos!$C$19),Datos!$C$19+SQRT((Datos!$E$19-Datos!$C$19)*(Datos!$D$19-Datos!$C$19)*N585),Datos!$E$19-SQRT((Datos!$E$19-Datos!$C$19)*(Datos!$E$19-Datos!$D$19)*(1-N585)))</f>
        <v>41349.7443858557</v>
      </c>
      <c r="P585" s="24" t="n">
        <f aca="true">RAND()</f>
        <v>0.293392806119388</v>
      </c>
      <c r="Q585" s="26" t="n">
        <f aca="false">IF(P585&lt;=(Datos!$D$23-Datos!$C$23)/(Datos!$E$23-Datos!$C$23),Datos!$C$23+SQRT((Datos!$E$23-Datos!$C$23)*(Datos!$D$23-Datos!$C$23)*P585),Datos!$E$23-SQRT((Datos!$E$23-Datos!$C$23)*(Datos!$E$23-Datos!$D$23)*(1-P585)))</f>
        <v>0.142980579866811</v>
      </c>
      <c r="R585" s="24" t="n">
        <f aca="true">RAND()</f>
        <v>0.769564371077225</v>
      </c>
      <c r="S585" s="26" t="n">
        <f aca="false">IF(R585&lt;=(Datos!$D$24-Datos!$C$24)/(Datos!$E$24-Datos!$C$24),Datos!$C$24+SQRT((Datos!$E$24-Datos!$C$24)*(Datos!$D$24-Datos!$C$24)*R585),Datos!$E$24-SQRT((Datos!$E$24-Datos!$C$24)*(Datos!$E$24-Datos!$D$24)*(1-R585)))</f>
        <v>0.15963375017189</v>
      </c>
      <c r="T585" s="24" t="n">
        <f aca="true">RAND()</f>
        <v>0.968093077815913</v>
      </c>
      <c r="U585" s="26" t="n">
        <f aca="false">IF(T585&lt;=(Datos!$D$25-Datos!$C$25)/(Datos!$E$25-Datos!$C$25),Datos!$C$25+SQRT((Datos!$E$25-Datos!$C$25)*(Datos!$D$25-Datos!$C$25)*T585),Datos!$E$25-SQRT((Datos!$E$25-Datos!$C$25)*(Datos!$E$25-Datos!$D$25)*(1-T585)))</f>
        <v>0.210548048766765</v>
      </c>
      <c r="V585" s="24" t="n">
        <f aca="true">RAND()</f>
        <v>0.142289045740783</v>
      </c>
      <c r="W585" s="26" t="n">
        <f aca="false">IF(V585&lt;=(Datos!$D$26-Datos!$C$26)/(Datos!$E$26-Datos!$C$26),Datos!$C$26+SQRT((Datos!$E$26-Datos!$C$26)*(Datos!$D$26-Datos!$C$26)*V585),Datos!$E$26-SQRT((Datos!$E$26-Datos!$C$26)*(Datos!$E$26-Datos!$D$26)*(1-V585)))</f>
        <v>0.194113988239938</v>
      </c>
      <c r="X585" s="24" t="n">
        <f aca="true">RAND()</f>
        <v>0.865437401721949</v>
      </c>
      <c r="Y585" s="26" t="n">
        <f aca="false">IF(X585&lt;=(Datos!$D$27-Datos!$C$27)/(Datos!$E$27-Datos!$C$27),Datos!$C$27+SQRT((Datos!$E$27-Datos!$C$27)*(Datos!$D$27-Datos!$C$27)*X585),Datos!$E$27-SQRT((Datos!$E$27-Datos!$C$27)*(Datos!$E$27-Datos!$D$27)*(1-X585)))</f>
        <v>0.253043775659387</v>
      </c>
      <c r="Z585" s="24" t="n">
        <f aca="false">(1+Q585)</f>
        <v>1.14298057986681</v>
      </c>
      <c r="AA585" s="24" t="n">
        <f aca="false">Z585*(1+S585)</f>
        <v>1.32543885620459</v>
      </c>
      <c r="AB585" s="24" t="n">
        <f aca="false">AA585*(1+U585)</f>
        <v>1.60450742113812</v>
      </c>
      <c r="AC585" s="24" t="n">
        <f aca="false">AB585*(1+W585)</f>
        <v>1.91596475581582</v>
      </c>
      <c r="AD585" s="24" t="n">
        <f aca="false">AC585*(1+Y585)</f>
        <v>2.40078771165777</v>
      </c>
      <c r="AE585" s="23" t="n">
        <f aca="false">E585*Q585</f>
        <v>4990.80345480625</v>
      </c>
      <c r="AF585" s="23" t="n">
        <f aca="false">AE585*(1+S585)</f>
        <v>5787.5041266678</v>
      </c>
      <c r="AG585" s="23" t="n">
        <f aca="false">AF585*(1+U585)</f>
        <v>7006.0518277673</v>
      </c>
      <c r="AH585" s="23" t="n">
        <f aca="false">AG585*(1+W585)</f>
        <v>8366.02448987092</v>
      </c>
      <c r="AI585" s="23" t="n">
        <f aca="false">AH585*(1+Y585)</f>
        <v>10482.9949140468</v>
      </c>
      <c r="AJ585" s="25" t="n">
        <f aca="false">G585*Z585</f>
        <v>43910.9051239827</v>
      </c>
      <c r="AK585" s="25" t="n">
        <f aca="false">I585*AA585</f>
        <v>49051.6255408453</v>
      </c>
      <c r="AL585" s="25" t="n">
        <f aca="false">K585*AB585</f>
        <v>50343.1370548422</v>
      </c>
      <c r="AM585" s="25" t="n">
        <f aca="false">M585*AC585</f>
        <v>82646.3684165208</v>
      </c>
      <c r="AN585" s="25" t="n">
        <f aca="false">O585*AD585</f>
        <v>99271.9582017521</v>
      </c>
      <c r="AO585" s="25" t="n">
        <f aca="false">C585/Datos!$D$8</f>
        <v>14976.9990647705</v>
      </c>
      <c r="AP585" s="25" t="n">
        <f aca="false">AJ585-AO585</f>
        <v>28933.9060592123</v>
      </c>
      <c r="AQ585" s="25" t="n">
        <f aca="false">AK585-AO585</f>
        <v>34074.6264760749</v>
      </c>
      <c r="AR585" s="25" t="n">
        <f aca="false">AL585-AO585</f>
        <v>35366.1379900717</v>
      </c>
      <c r="AS585" s="25" t="n">
        <f aca="false">AM585-AO585</f>
        <v>67669.3693517503</v>
      </c>
      <c r="AT585" s="25" t="n">
        <f aca="false">AN585-AO585</f>
        <v>84294.9591369817</v>
      </c>
      <c r="AU585" s="25" t="n">
        <f aca="false">AP585*Datos!$D$6</f>
        <v>14466.9530296061</v>
      </c>
      <c r="AV585" s="25" t="n">
        <f aca="false">AQ585*Datos!$D$6</f>
        <v>17037.3132380374</v>
      </c>
      <c r="AW585" s="25" t="n">
        <f aca="false">AR585*Datos!$D$6</f>
        <v>17683.0689950359</v>
      </c>
      <c r="AX585" s="25" t="n">
        <f aca="false">AS585*Datos!$D$6</f>
        <v>33834.6846758751</v>
      </c>
      <c r="AY585" s="25" t="n">
        <f aca="false">AT585*Datos!$D$6</f>
        <v>42147.4795684908</v>
      </c>
      <c r="AZ585" s="25" t="n">
        <f aca="false">AJ585-AU585-AE585</f>
        <v>24453.1486395704</v>
      </c>
      <c r="BA585" s="25" t="n">
        <f aca="false">AK585-AV585-AF585</f>
        <v>26226.8081761401</v>
      </c>
      <c r="BB585" s="25" t="n">
        <f aca="false">AL585-AW585-AG585</f>
        <v>25654.0162320391</v>
      </c>
      <c r="BC585" s="25" t="n">
        <f aca="false">AM585-AX585-AH585</f>
        <v>40445.6592507747</v>
      </c>
      <c r="BD585" s="25" t="n">
        <f aca="false">AN585-AY585-AI585</f>
        <v>46641.4837192146</v>
      </c>
      <c r="BE585" s="25" t="n">
        <f aca="false">AZ585/Z585</f>
        <v>21394.1943286734</v>
      </c>
      <c r="BF585" s="25" t="n">
        <f aca="false">BA585/AA585</f>
        <v>19787.2637076906</v>
      </c>
      <c r="BG585" s="25" t="n">
        <f aca="false">BB585/AB585</f>
        <v>15988.7177173926</v>
      </c>
      <c r="BH585" s="25" t="n">
        <f aca="false">BC585/AC585</f>
        <v>21109.8138042487</v>
      </c>
      <c r="BI585" s="25" t="n">
        <f aca="false">BD585/AD585</f>
        <v>19427.5751632401</v>
      </c>
      <c r="BJ585" s="25" t="n">
        <f aca="false">E585*AD585</f>
        <v>83800.6085634796</v>
      </c>
      <c r="BK585" s="25" t="n">
        <f aca="false">0.2*C585*AD585</f>
        <v>35956.5953122109</v>
      </c>
      <c r="BL585" s="25" t="n">
        <f aca="false">BJ585+BK585</f>
        <v>119757.20387569</v>
      </c>
      <c r="BM585" s="25" t="n">
        <f aca="false">BK585*Datos!$D$6</f>
        <v>17978.2976561054</v>
      </c>
      <c r="BN585" s="25" t="n">
        <f aca="false">BL585-BM585</f>
        <v>101778.906219585</v>
      </c>
      <c r="BO585" s="25" t="n">
        <f aca="false">BN585/AD585</f>
        <v>42393.9633335201</v>
      </c>
      <c r="BP585" s="25" t="n">
        <f aca="false">-(C585+E585)</f>
        <v>-109790.459124987</v>
      </c>
      <c r="BQ585" s="25" t="n">
        <f aca="false">BE585</f>
        <v>21394.1943286734</v>
      </c>
      <c r="BR585" s="25" t="n">
        <f aca="false">BF585</f>
        <v>19787.2637076906</v>
      </c>
      <c r="BS585" s="25" t="n">
        <f aca="false">BG585</f>
        <v>15988.7177173926</v>
      </c>
      <c r="BT585" s="25" t="n">
        <f aca="false">BH585</f>
        <v>21109.8138042487</v>
      </c>
      <c r="BU585" s="25" t="n">
        <f aca="false">BI585+BO585</f>
        <v>61821.5384967602</v>
      </c>
      <c r="BV585" s="27" t="n">
        <f aca="false">IFERROR(IRR(BP585:BU585,0.1),NA())*100</f>
        <v>7.20484562229773</v>
      </c>
    </row>
    <row r="586" customFormat="false" ht="15" hidden="false" customHeight="true" outlineLevel="0" collapsed="false">
      <c r="A586" s="23" t="n">
        <v>585</v>
      </c>
      <c r="B586" s="24" t="n">
        <f aca="true">RAND()</f>
        <v>0.714931145100177</v>
      </c>
      <c r="C586" s="25" t="n">
        <f aca="false">IF(B586&lt;=(Datos!$D$14-Datos!$C$14)/(Datos!$E$14-Datos!$C$14),Datos!$C$14+SQRT((Datos!$E$14-Datos!$C$14)*(Datos!$D$14-Datos!$C$14)*B586),Datos!$E$14-SQRT((Datos!$E$14-Datos!$C$14)*(Datos!$E$14-Datos!$D$14)*(1-B586)))</f>
        <v>81504.5241780648</v>
      </c>
      <c r="D586" s="24" t="n">
        <f aca="true">RAND()</f>
        <v>0.554387652758108</v>
      </c>
      <c r="E586" s="25" t="n">
        <f aca="false">IF(D586&lt;=(Datos!$D$15-Datos!$C$15)/(Datos!$E$15-Datos!$C$15),Datos!$C$15+SQRT((Datos!$E$15-Datos!$C$15)*(Datos!$D$15-Datos!$C$15)*D586),Datos!$E$15-SQRT((Datos!$E$15-Datos!$C$15)*(Datos!$E$15-Datos!$D$15)*(1-D586)))</f>
        <v>31824.3133568927</v>
      </c>
      <c r="F586" s="24" t="n">
        <f aca="true">RAND()</f>
        <v>0.731605633135678</v>
      </c>
      <c r="G586" s="25" t="n">
        <f aca="false">IF(F586&lt;=(Datos!$D$19-Datos!$C$19)/(Datos!$E$19-Datos!$C$19),Datos!$C$19+SQRT((Datos!$E$19-Datos!$C$19)*(Datos!$D$19-Datos!$C$19)*F586),Datos!$E$19-SQRT((Datos!$E$19-Datos!$C$19)*(Datos!$E$19-Datos!$D$19)*(1-F586)))</f>
        <v>40513.4002279205</v>
      </c>
      <c r="H586" s="24" t="n">
        <f aca="true">RAND()</f>
        <v>0.622999010278701</v>
      </c>
      <c r="I586" s="25" t="n">
        <f aca="false">IF(H586&lt;=(Datos!$D$19-Datos!$C$19)/(Datos!$E$19-Datos!$C$19),Datos!$C$19+SQRT((Datos!$E$19-Datos!$C$19)*(Datos!$D$19-Datos!$C$19)*H586),Datos!$E$19-SQRT((Datos!$E$19-Datos!$C$19)*(Datos!$E$19-Datos!$D$19)*(1-H586)))</f>
        <v>39666.9463400706</v>
      </c>
      <c r="J586" s="24" t="n">
        <f aca="true">RAND()</f>
        <v>0.332969841511748</v>
      </c>
      <c r="K586" s="25" t="n">
        <f aca="false">IF(J586&lt;=(Datos!$D$19-Datos!$C$19)/(Datos!$E$19-Datos!$C$19),Datos!$C$19+SQRT((Datos!$E$19-Datos!$C$19)*(Datos!$D$19-Datos!$C$19)*J586),Datos!$E$19-SQRT((Datos!$E$19-Datos!$C$19)*(Datos!$E$19-Datos!$D$19)*(1-J586)))</f>
        <v>37067.2113472545</v>
      </c>
      <c r="L586" s="24" t="n">
        <f aca="true">RAND()</f>
        <v>0.915393525745185</v>
      </c>
      <c r="M586" s="25" t="n">
        <f aca="false">IF(L586&lt;=(Datos!$D$19-Datos!$C$19)/(Datos!$E$19-Datos!$C$19),Datos!$C$19+SQRT((Datos!$E$19-Datos!$C$19)*(Datos!$D$19-Datos!$C$19)*L586),Datos!$E$19-SQRT((Datos!$E$19-Datos!$C$19)*(Datos!$E$19-Datos!$D$19)*(1-L586)))</f>
        <v>42480.975274216</v>
      </c>
      <c r="N586" s="24" t="n">
        <f aca="true">RAND()</f>
        <v>0.299598254535827</v>
      </c>
      <c r="O586" s="25" t="n">
        <f aca="false">IF(N586&lt;=(Datos!$D$19-Datos!$C$19)/(Datos!$E$19-Datos!$C$19),Datos!$C$19+SQRT((Datos!$E$19-Datos!$C$19)*(Datos!$D$19-Datos!$C$19)*N586),Datos!$E$19-SQRT((Datos!$E$19-Datos!$C$19)*(Datos!$E$19-Datos!$D$19)*(1-N586)))</f>
        <v>36703.7107769036</v>
      </c>
      <c r="P586" s="24" t="n">
        <f aca="true">RAND()</f>
        <v>0.910388908459133</v>
      </c>
      <c r="Q586" s="26" t="n">
        <f aca="false">IF(P586&lt;=(Datos!$D$23-Datos!$C$23)/(Datos!$E$23-Datos!$C$23),Datos!$C$23+SQRT((Datos!$E$23-Datos!$C$23)*(Datos!$D$23-Datos!$C$23)*P586),Datos!$E$23-SQRT((Datos!$E$23-Datos!$C$23)*(Datos!$E$23-Datos!$D$23)*(1-P586)))</f>
        <v>0.16729960769214</v>
      </c>
      <c r="R586" s="24" t="n">
        <f aca="true">RAND()</f>
        <v>0.816301402245825</v>
      </c>
      <c r="S586" s="26" t="n">
        <f aca="false">IF(R586&lt;=(Datos!$D$24-Datos!$C$24)/(Datos!$E$24-Datos!$C$24),Datos!$C$24+SQRT((Datos!$E$24-Datos!$C$24)*(Datos!$D$24-Datos!$C$24)*R586),Datos!$E$24-SQRT((Datos!$E$24-Datos!$C$24)*(Datos!$E$24-Datos!$D$24)*(1-R586)))</f>
        <v>0.161816010449917</v>
      </c>
      <c r="T586" s="24" t="n">
        <f aca="true">RAND()</f>
        <v>0.565581868589959</v>
      </c>
      <c r="U586" s="26" t="n">
        <f aca="false">IF(T586&lt;=(Datos!$D$25-Datos!$C$25)/(Datos!$E$25-Datos!$C$25),Datos!$C$25+SQRT((Datos!$E$25-Datos!$C$25)*(Datos!$D$25-Datos!$C$25)*T586),Datos!$E$25-SQRT((Datos!$E$25-Datos!$C$25)*(Datos!$E$25-Datos!$D$25)*(1-T586)))</f>
        <v>0.185123492606797</v>
      </c>
      <c r="V586" s="24" t="n">
        <f aca="true">RAND()</f>
        <v>0.0212843872894752</v>
      </c>
      <c r="W586" s="26" t="n">
        <f aca="false">IF(V586&lt;=(Datos!$D$26-Datos!$C$26)/(Datos!$E$26-Datos!$C$26),Datos!$C$26+SQRT((Datos!$E$26-Datos!$C$26)*(Datos!$D$26-Datos!$C$26)*V586),Datos!$E$26-SQRT((Datos!$E$26-Datos!$C$26)*(Datos!$E$26-Datos!$D$26)*(1-V586)))</f>
        <v>0.185458767462099</v>
      </c>
      <c r="X586" s="24" t="n">
        <f aca="true">RAND()</f>
        <v>0.442647006395213</v>
      </c>
      <c r="Y586" s="26" t="n">
        <f aca="false">IF(X586&lt;=(Datos!$D$27-Datos!$C$27)/(Datos!$E$27-Datos!$C$27),Datos!$C$27+SQRT((Datos!$E$27-Datos!$C$27)*(Datos!$D$27-Datos!$C$27)*X586),Datos!$E$27-SQRT((Datos!$E$27-Datos!$C$27)*(Datos!$E$27-Datos!$D$27)*(1-X586)))</f>
        <v>0.225139211038613</v>
      </c>
      <c r="Z586" s="24" t="n">
        <f aca="false">(1+Q586)</f>
        <v>1.16729960769214</v>
      </c>
      <c r="AA586" s="24" t="n">
        <f aca="false">Z586*(1+S586)</f>
        <v>1.35618737320864</v>
      </c>
      <c r="AB586" s="24" t="n">
        <f aca="false">AA586*(1+U586)</f>
        <v>1.60724951636626</v>
      </c>
      <c r="AC586" s="24" t="n">
        <f aca="false">AB586*(1+W586)</f>
        <v>1.9053280306756</v>
      </c>
      <c r="AD586" s="24" t="n">
        <f aca="false">AC586*(1+Y586)</f>
        <v>2.33429208027165</v>
      </c>
      <c r="AE586" s="23" t="n">
        <f aca="false">E586*Q586</f>
        <v>5324.19513967986</v>
      </c>
      <c r="AF586" s="23" t="n">
        <f aca="false">AE586*(1+S586)</f>
        <v>6185.73515603969</v>
      </c>
      <c r="AG586" s="23" t="n">
        <f aca="false">AF586*(1+U586)</f>
        <v>7330.86005246641</v>
      </c>
      <c r="AH586" s="23" t="n">
        <f aca="false">AG586*(1+W586)</f>
        <v>8690.43232223397</v>
      </c>
      <c r="AI586" s="23" t="n">
        <f aca="false">AH586*(1+Y586)</f>
        <v>10646.9893988462</v>
      </c>
      <c r="AJ586" s="25" t="n">
        <f aca="false">G586*Z586</f>
        <v>47291.2761923262</v>
      </c>
      <c r="AK586" s="25" t="n">
        <f aca="false">I586*AA586</f>
        <v>53795.8117601483</v>
      </c>
      <c r="AL586" s="25" t="n">
        <f aca="false">K586*AB586</f>
        <v>59576.2575109205</v>
      </c>
      <c r="AM586" s="25" t="n">
        <f aca="false">M586*AC586</f>
        <v>80940.1929604007</v>
      </c>
      <c r="AN586" s="25" t="n">
        <f aca="false">O586*AD586</f>
        <v>85677.1813831075</v>
      </c>
      <c r="AO586" s="25" t="n">
        <f aca="false">C586/Datos!$D$8</f>
        <v>16300.904835613</v>
      </c>
      <c r="AP586" s="25" t="n">
        <f aca="false">AJ586-AO586</f>
        <v>30990.3713567132</v>
      </c>
      <c r="AQ586" s="25" t="n">
        <f aca="false">AK586-AO586</f>
        <v>37494.9069245353</v>
      </c>
      <c r="AR586" s="25" t="n">
        <f aca="false">AL586-AO586</f>
        <v>43275.3526753076</v>
      </c>
      <c r="AS586" s="25" t="n">
        <f aca="false">AM586-AO586</f>
        <v>64639.2881247877</v>
      </c>
      <c r="AT586" s="25" t="n">
        <f aca="false">AN586-AO586</f>
        <v>69376.2765474946</v>
      </c>
      <c r="AU586" s="25" t="n">
        <f aca="false">AP586*Datos!$D$6</f>
        <v>15495.1856783566</v>
      </c>
      <c r="AV586" s="25" t="n">
        <f aca="false">AQ586*Datos!$D$6</f>
        <v>18747.4534622677</v>
      </c>
      <c r="AW586" s="25" t="n">
        <f aca="false">AR586*Datos!$D$6</f>
        <v>21637.6763376538</v>
      </c>
      <c r="AX586" s="25" t="n">
        <f aca="false">AS586*Datos!$D$6</f>
        <v>32319.6440623939</v>
      </c>
      <c r="AY586" s="25" t="n">
        <f aca="false">AT586*Datos!$D$6</f>
        <v>34688.1382737473</v>
      </c>
      <c r="AZ586" s="25" t="n">
        <f aca="false">AJ586-AU586-AE586</f>
        <v>26471.8953742897</v>
      </c>
      <c r="BA586" s="25" t="n">
        <f aca="false">AK586-AV586-AF586</f>
        <v>28862.6231418409</v>
      </c>
      <c r="BB586" s="25" t="n">
        <f aca="false">AL586-AW586-AG586</f>
        <v>30607.7211208003</v>
      </c>
      <c r="BC586" s="25" t="n">
        <f aca="false">AM586-AX586-AH586</f>
        <v>39930.1165757728</v>
      </c>
      <c r="BD586" s="25" t="n">
        <f aca="false">AN586-AY586-AI586</f>
        <v>40342.0537105141</v>
      </c>
      <c r="BE586" s="25" t="n">
        <f aca="false">AZ586/Z586</f>
        <v>22677.8928047677</v>
      </c>
      <c r="BF586" s="25" t="n">
        <f aca="false">BA586/AA586</f>
        <v>21282.1795218121</v>
      </c>
      <c r="BG586" s="25" t="n">
        <f aca="false">BB586/AB586</f>
        <v>19043.5404143096</v>
      </c>
      <c r="BH586" s="25" t="n">
        <f aca="false">BC586/AC586</f>
        <v>20957.0824198783</v>
      </c>
      <c r="BI586" s="25" t="n">
        <f aca="false">BD586/AD586</f>
        <v>17282.3504185557</v>
      </c>
      <c r="BJ586" s="25" t="n">
        <f aca="false">E586*AD586</f>
        <v>74287.2426290779</v>
      </c>
      <c r="BK586" s="25" t="n">
        <f aca="false">0.2*C586*AD586</f>
        <v>38051.0730590333</v>
      </c>
      <c r="BL586" s="25" t="n">
        <f aca="false">BJ586+BK586</f>
        <v>112338.315688111</v>
      </c>
      <c r="BM586" s="25" t="n">
        <f aca="false">BK586*Datos!$D$6</f>
        <v>19025.5365295166</v>
      </c>
      <c r="BN586" s="25" t="n">
        <f aca="false">BL586-BM586</f>
        <v>93312.7791585946</v>
      </c>
      <c r="BO586" s="25" t="n">
        <f aca="false">BN586/AD586</f>
        <v>39974.7657746991</v>
      </c>
      <c r="BP586" s="25" t="n">
        <f aca="false">-(C586+E586)</f>
        <v>-113328.837534957</v>
      </c>
      <c r="BQ586" s="25" t="n">
        <f aca="false">BE586</f>
        <v>22677.8928047677</v>
      </c>
      <c r="BR586" s="25" t="n">
        <f aca="false">BF586</f>
        <v>21282.1795218121</v>
      </c>
      <c r="BS586" s="25" t="n">
        <f aca="false">BG586</f>
        <v>19043.5404143096</v>
      </c>
      <c r="BT586" s="25" t="n">
        <f aca="false">BH586</f>
        <v>20957.0824198783</v>
      </c>
      <c r="BU586" s="25" t="n">
        <f aca="false">BI586+BO586</f>
        <v>57257.1161932548</v>
      </c>
      <c r="BV586" s="27" t="n">
        <f aca="false">IFERROR(IRR(BP586:BU586,0.1),NA())*100</f>
        <v>6.66168946381507</v>
      </c>
    </row>
    <row r="587" customFormat="false" ht="15" hidden="false" customHeight="true" outlineLevel="0" collapsed="false">
      <c r="A587" s="23" t="n">
        <v>586</v>
      </c>
      <c r="B587" s="24" t="n">
        <f aca="true">RAND()</f>
        <v>0.126749456702484</v>
      </c>
      <c r="C587" s="25" t="n">
        <f aca="false">IF(B587&lt;=(Datos!$D$14-Datos!$C$14)/(Datos!$E$14-Datos!$C$14),Datos!$C$14+SQRT((Datos!$E$14-Datos!$C$14)*(Datos!$D$14-Datos!$C$14)*B587),Datos!$E$14-SQRT((Datos!$E$14-Datos!$C$14)*(Datos!$E$14-Datos!$D$14)*(1-B587)))</f>
        <v>67120.3779872275</v>
      </c>
      <c r="D587" s="24" t="n">
        <f aca="true">RAND()</f>
        <v>0.698678597347245</v>
      </c>
      <c r="E587" s="25" t="n">
        <f aca="false">IF(D587&lt;=(Datos!$D$15-Datos!$C$15)/(Datos!$E$15-Datos!$C$15),Datos!$C$15+SQRT((Datos!$E$15-Datos!$C$15)*(Datos!$D$15-Datos!$C$15)*D587),Datos!$E$15-SQRT((Datos!$E$15-Datos!$C$15)*(Datos!$E$15-Datos!$D$15)*(1-D587)))</f>
        <v>33277.038569357</v>
      </c>
      <c r="F587" s="24" t="n">
        <f aca="true">RAND()</f>
        <v>0.790390720142039</v>
      </c>
      <c r="G587" s="25" t="n">
        <f aca="false">IF(F587&lt;=(Datos!$D$19-Datos!$C$19)/(Datos!$E$19-Datos!$C$19),Datos!$C$19+SQRT((Datos!$E$19-Datos!$C$19)*(Datos!$D$19-Datos!$C$19)*F587),Datos!$E$19-SQRT((Datos!$E$19-Datos!$C$19)*(Datos!$E$19-Datos!$D$19)*(1-F587)))</f>
        <v>41035.0667106057</v>
      </c>
      <c r="H587" s="24" t="n">
        <f aca="true">RAND()</f>
        <v>0.0917951445700122</v>
      </c>
      <c r="I587" s="25" t="n">
        <f aca="false">IF(H587&lt;=(Datos!$D$19-Datos!$C$19)/(Datos!$E$19-Datos!$C$19),Datos!$C$19+SQRT((Datos!$E$19-Datos!$C$19)*(Datos!$D$19-Datos!$C$19)*H587),Datos!$E$19-SQRT((Datos!$E$19-Datos!$C$19)*(Datos!$E$19-Datos!$D$19)*(1-H587)))</f>
        <v>33710.696927196</v>
      </c>
      <c r="J587" s="24" t="n">
        <f aca="true">RAND()</f>
        <v>0.34752721250186</v>
      </c>
      <c r="K587" s="25" t="n">
        <f aca="false">IF(J587&lt;=(Datos!$D$19-Datos!$C$19)/(Datos!$E$19-Datos!$C$19),Datos!$C$19+SQRT((Datos!$E$19-Datos!$C$19)*(Datos!$D$19-Datos!$C$19)*J587),Datos!$E$19-SQRT((Datos!$E$19-Datos!$C$19)*(Datos!$E$19-Datos!$D$19)*(1-J587)))</f>
        <v>37220.0472211253</v>
      </c>
      <c r="L587" s="24" t="n">
        <f aca="true">RAND()</f>
        <v>0.491695267724418</v>
      </c>
      <c r="M587" s="25" t="n">
        <f aca="false">IF(L587&lt;=(Datos!$D$19-Datos!$C$19)/(Datos!$E$19-Datos!$C$19),Datos!$C$19+SQRT((Datos!$E$19-Datos!$C$19)*(Datos!$D$19-Datos!$C$19)*L587),Datos!$E$19-SQRT((Datos!$E$19-Datos!$C$19)*(Datos!$E$19-Datos!$D$19)*(1-L587)))</f>
        <v>38588.0317977207</v>
      </c>
      <c r="N587" s="24" t="n">
        <f aca="true">RAND()</f>
        <v>0.874884832508193</v>
      </c>
      <c r="O587" s="25" t="n">
        <f aca="false">IF(N587&lt;=(Datos!$D$19-Datos!$C$19)/(Datos!$E$19-Datos!$C$19),Datos!$C$19+SQRT((Datos!$E$19-Datos!$C$19)*(Datos!$D$19-Datos!$C$19)*N587),Datos!$E$19-SQRT((Datos!$E$19-Datos!$C$19)*(Datos!$E$19-Datos!$D$19)*(1-N587)))</f>
        <v>41936.7276383114</v>
      </c>
      <c r="P587" s="24" t="n">
        <f aca="true">RAND()</f>
        <v>0.547089044028203</v>
      </c>
      <c r="Q587" s="26" t="n">
        <f aca="false">IF(P587&lt;=(Datos!$D$23-Datos!$C$23)/(Datos!$E$23-Datos!$C$23),Datos!$C$23+SQRT((Datos!$E$23-Datos!$C$23)*(Datos!$D$23-Datos!$C$23)*P587),Datos!$E$23-SQRT((Datos!$E$23-Datos!$C$23)*(Datos!$E$23-Datos!$D$23)*(1-P587)))</f>
        <v>0.151447596935648</v>
      </c>
      <c r="R587" s="24" t="n">
        <f aca="true">RAND()</f>
        <v>0.230483585967068</v>
      </c>
      <c r="S587" s="26" t="n">
        <f aca="false">IF(R587&lt;=(Datos!$D$24-Datos!$C$24)/(Datos!$E$24-Datos!$C$24),Datos!$C$24+SQRT((Datos!$E$24-Datos!$C$24)*(Datos!$D$24-Datos!$C$24)*R587),Datos!$E$24-SQRT((Datos!$E$24-Datos!$C$24)*(Datos!$E$24-Datos!$D$24)*(1-R587)))</f>
        <v>0.140368368975957</v>
      </c>
      <c r="T587" s="24" t="n">
        <f aca="true">RAND()</f>
        <v>0.801245350791724</v>
      </c>
      <c r="U587" s="26" t="n">
        <f aca="false">IF(T587&lt;=(Datos!$D$25-Datos!$C$25)/(Datos!$E$25-Datos!$C$25),Datos!$C$25+SQRT((Datos!$E$25-Datos!$C$25)*(Datos!$D$25-Datos!$C$25)*T587),Datos!$E$25-SQRT((Datos!$E$25-Datos!$C$25)*(Datos!$E$25-Datos!$D$25)*(1-T587)))</f>
        <v>0.196409471862988</v>
      </c>
      <c r="V587" s="24" t="n">
        <f aca="true">RAND()</f>
        <v>0.693799860614825</v>
      </c>
      <c r="W587" s="26" t="n">
        <f aca="false">IF(V587&lt;=(Datos!$D$26-Datos!$C$26)/(Datos!$E$26-Datos!$C$26),Datos!$C$26+SQRT((Datos!$E$26-Datos!$C$26)*(Datos!$D$26-Datos!$C$26)*V587),Datos!$E$26-SQRT((Datos!$E$26-Datos!$C$26)*(Datos!$E$26-Datos!$D$26)*(1-V587)))</f>
        <v>0.217263163136184</v>
      </c>
      <c r="X587" s="24" t="n">
        <f aca="true">RAND()</f>
        <v>0.979270762847296</v>
      </c>
      <c r="Y587" s="26" t="n">
        <f aca="false">IF(X587&lt;=(Datos!$D$27-Datos!$C$27)/(Datos!$E$27-Datos!$C$27),Datos!$C$27+SQRT((Datos!$E$27-Datos!$C$27)*(Datos!$D$27-Datos!$C$27)*X587),Datos!$E$27-SQRT((Datos!$E$27-Datos!$C$27)*(Datos!$E$27-Datos!$D$27)*(1-X587)))</f>
        <v>0.269419930027424</v>
      </c>
      <c r="Z587" s="24" t="n">
        <f aca="false">(1+Q587)</f>
        <v>1.15144759693565</v>
      </c>
      <c r="AA587" s="24" t="n">
        <f aca="false">Z587*(1+S587)</f>
        <v>1.31307441807879</v>
      </c>
      <c r="AB587" s="24" t="n">
        <f aca="false">AA587*(1+U587)</f>
        <v>1.57097467105044</v>
      </c>
      <c r="AC587" s="24" t="n">
        <f aca="false">AB587*(1+W587)</f>
        <v>1.91228959728969</v>
      </c>
      <c r="AD587" s="24" t="n">
        <f aca="false">AC587*(1+Y587)</f>
        <v>2.42749852678365</v>
      </c>
      <c r="AE587" s="23" t="n">
        <f aca="false">E587*Q587</f>
        <v>5039.72752446398</v>
      </c>
      <c r="AF587" s="23" t="n">
        <f aca="false">AE587*(1+S587)</f>
        <v>5747.14585715623</v>
      </c>
      <c r="AG587" s="23" t="n">
        <f aca="false">AF587*(1+U587)</f>
        <v>6875.93973967984</v>
      </c>
      <c r="AH587" s="23" t="n">
        <f aca="false">AG587*(1+W587)</f>
        <v>8369.82815705647</v>
      </c>
      <c r="AI587" s="23" t="n">
        <f aca="false">AH587*(1+Y587)</f>
        <v>10624.8266734722</v>
      </c>
      <c r="AJ587" s="25" t="n">
        <f aca="false">G587*Z587</f>
        <v>47249.7289540209</v>
      </c>
      <c r="AK587" s="25" t="n">
        <f aca="false">I587*AA587</f>
        <v>44264.6537507083</v>
      </c>
      <c r="AL587" s="25" t="n">
        <f aca="false">K587*AB587</f>
        <v>58471.7514396893</v>
      </c>
      <c r="AM587" s="25" t="n">
        <f aca="false">M587*AC587</f>
        <v>73791.4917866652</v>
      </c>
      <c r="AN587" s="25" t="n">
        <f aca="false">O587*AD587</f>
        <v>101801.344560128</v>
      </c>
      <c r="AO587" s="25" t="n">
        <f aca="false">C587/Datos!$D$8</f>
        <v>13424.0755974455</v>
      </c>
      <c r="AP587" s="25" t="n">
        <f aca="false">AJ587-AO587</f>
        <v>33825.6533565754</v>
      </c>
      <c r="AQ587" s="25" t="n">
        <f aca="false">AK587-AO587</f>
        <v>30840.5781532628</v>
      </c>
      <c r="AR587" s="25" t="n">
        <f aca="false">AL587-AO587</f>
        <v>45047.6758422438</v>
      </c>
      <c r="AS587" s="25" t="n">
        <f aca="false">AM587-AO587</f>
        <v>60367.4161892197</v>
      </c>
      <c r="AT587" s="25" t="n">
        <f aca="false">AN587-AO587</f>
        <v>88377.2689626825</v>
      </c>
      <c r="AU587" s="25" t="n">
        <f aca="false">AP587*Datos!$D$6</f>
        <v>16912.8266782877</v>
      </c>
      <c r="AV587" s="25" t="n">
        <f aca="false">AQ587*Datos!$D$6</f>
        <v>15420.2890766314</v>
      </c>
      <c r="AW587" s="25" t="n">
        <f aca="false">AR587*Datos!$D$6</f>
        <v>22523.8379211219</v>
      </c>
      <c r="AX587" s="25" t="n">
        <f aca="false">AS587*Datos!$D$6</f>
        <v>30183.7080946098</v>
      </c>
      <c r="AY587" s="25" t="n">
        <f aca="false">AT587*Datos!$D$6</f>
        <v>44188.6344813412</v>
      </c>
      <c r="AZ587" s="25" t="n">
        <f aca="false">AJ587-AU587-AE587</f>
        <v>25297.1747512692</v>
      </c>
      <c r="BA587" s="25" t="n">
        <f aca="false">AK587-AV587-AF587</f>
        <v>23097.2188169207</v>
      </c>
      <c r="BB587" s="25" t="n">
        <f aca="false">AL587-AW587-AG587</f>
        <v>29071.9737788876</v>
      </c>
      <c r="BC587" s="25" t="n">
        <f aca="false">AM587-AX587-AH587</f>
        <v>35237.9555349989</v>
      </c>
      <c r="BD587" s="25" t="n">
        <f aca="false">AN587-AY587-AI587</f>
        <v>46987.8834053146</v>
      </c>
      <c r="BE587" s="25" t="n">
        <f aca="false">AZ587/Z587</f>
        <v>21969.8880075765</v>
      </c>
      <c r="BF587" s="25" t="n">
        <f aca="false">BA587/AA587</f>
        <v>17590.1826270556</v>
      </c>
      <c r="BG587" s="25" t="n">
        <f aca="false">BB587/AB587</f>
        <v>18505.6922397408</v>
      </c>
      <c r="BH587" s="25" t="n">
        <f aca="false">BC587/AC587</f>
        <v>18427.1020377573</v>
      </c>
      <c r="BI587" s="25" t="n">
        <f aca="false">BD587/AD587</f>
        <v>19356.5033662747</v>
      </c>
      <c r="BJ587" s="25" t="n">
        <f aca="false">E587*AD587</f>
        <v>80779.9621028368</v>
      </c>
      <c r="BK587" s="25" t="n">
        <f aca="false">0.2*C587*AD587</f>
        <v>32586.9237362313</v>
      </c>
      <c r="BL587" s="25" t="n">
        <f aca="false">BJ587+BK587</f>
        <v>113366.885839068</v>
      </c>
      <c r="BM587" s="25" t="n">
        <f aca="false">BK587*Datos!$D$6</f>
        <v>16293.4618681156</v>
      </c>
      <c r="BN587" s="25" t="n">
        <f aca="false">BL587-BM587</f>
        <v>97073.4239709525</v>
      </c>
      <c r="BO587" s="25" t="n">
        <f aca="false">BN587/AD587</f>
        <v>39989.0763680798</v>
      </c>
      <c r="BP587" s="25" t="n">
        <f aca="false">-(C587+E587)</f>
        <v>-100397.416556584</v>
      </c>
      <c r="BQ587" s="25" t="n">
        <f aca="false">BE587</f>
        <v>21969.8880075765</v>
      </c>
      <c r="BR587" s="25" t="n">
        <f aca="false">BF587</f>
        <v>17590.1826270556</v>
      </c>
      <c r="BS587" s="25" t="n">
        <f aca="false">BG587</f>
        <v>18505.6922397408</v>
      </c>
      <c r="BT587" s="25" t="n">
        <f aca="false">BH587</f>
        <v>18427.1020377573</v>
      </c>
      <c r="BU587" s="25" t="n">
        <f aca="false">BI587+BO587</f>
        <v>59345.5797343544</v>
      </c>
      <c r="BV587" s="27" t="n">
        <f aca="false">IFERROR(IRR(BP587:BU587,0.1),NA())*100</f>
        <v>9.15494354397747</v>
      </c>
    </row>
    <row r="588" customFormat="false" ht="15" hidden="false" customHeight="true" outlineLevel="0" collapsed="false">
      <c r="A588" s="23" t="n">
        <v>587</v>
      </c>
      <c r="B588" s="24" t="n">
        <f aca="true">RAND()</f>
        <v>0.267946345963212</v>
      </c>
      <c r="C588" s="25" t="n">
        <f aca="false">IF(B588&lt;=(Datos!$D$14-Datos!$C$14)/(Datos!$E$14-Datos!$C$14),Datos!$C$14+SQRT((Datos!$E$14-Datos!$C$14)*(Datos!$D$14-Datos!$C$14)*B588),Datos!$E$14-SQRT((Datos!$E$14-Datos!$C$14)*(Datos!$E$14-Datos!$D$14)*(1-B588)))</f>
        <v>70361.1001411296</v>
      </c>
      <c r="D588" s="24" t="n">
        <f aca="true">RAND()</f>
        <v>0.0474610642360425</v>
      </c>
      <c r="E588" s="25" t="n">
        <f aca="false">IF(D588&lt;=(Datos!$D$15-Datos!$C$15)/(Datos!$E$15-Datos!$C$15),Datos!$C$15+SQRT((Datos!$E$15-Datos!$C$15)*(Datos!$D$15-Datos!$C$15)*D588),Datos!$E$15-SQRT((Datos!$E$15-Datos!$C$15)*(Datos!$E$15-Datos!$D$15)*(1-D588)))</f>
        <v>26886.6848750396</v>
      </c>
      <c r="F588" s="24" t="n">
        <f aca="true">RAND()</f>
        <v>0.886461066429286</v>
      </c>
      <c r="G588" s="25" t="n">
        <f aca="false">IF(F588&lt;=(Datos!$D$19-Datos!$C$19)/(Datos!$E$19-Datos!$C$19),Datos!$C$19+SQRT((Datos!$E$19-Datos!$C$19)*(Datos!$D$19-Datos!$C$19)*F588),Datos!$E$19-SQRT((Datos!$E$19-Datos!$C$19)*(Datos!$E$19-Datos!$D$19)*(1-F588)))</f>
        <v>42081.8807396195</v>
      </c>
      <c r="H588" s="24" t="n">
        <f aca="true">RAND()</f>
        <v>0.0307941502613954</v>
      </c>
      <c r="I588" s="25" t="n">
        <f aca="false">IF(H588&lt;=(Datos!$D$19-Datos!$C$19)/(Datos!$E$19-Datos!$C$19),Datos!$C$19+SQRT((Datos!$E$19-Datos!$C$19)*(Datos!$D$19-Datos!$C$19)*H588),Datos!$E$19-SQRT((Datos!$E$19-Datos!$C$19)*(Datos!$E$19-Datos!$D$19)*(1-H588)))</f>
        <v>32149.214400475</v>
      </c>
      <c r="J588" s="24" t="n">
        <f aca="true">RAND()</f>
        <v>0.926096728520368</v>
      </c>
      <c r="K588" s="25" t="n">
        <f aca="false">IF(J588&lt;=(Datos!$D$19-Datos!$C$19)/(Datos!$E$19-Datos!$C$19),Datos!$C$19+SQRT((Datos!$E$19-Datos!$C$19)*(Datos!$D$19-Datos!$C$19)*J588),Datos!$E$19-SQRT((Datos!$E$19-Datos!$C$19)*(Datos!$E$19-Datos!$D$19)*(1-J588)))</f>
        <v>42645.6964169903</v>
      </c>
      <c r="L588" s="24" t="n">
        <f aca="true">RAND()</f>
        <v>0.301541305562594</v>
      </c>
      <c r="M588" s="25" t="n">
        <f aca="false">IF(L588&lt;=(Datos!$D$19-Datos!$C$19)/(Datos!$E$19-Datos!$C$19),Datos!$C$19+SQRT((Datos!$E$19-Datos!$C$19)*(Datos!$D$19-Datos!$C$19)*L588),Datos!$E$19-SQRT((Datos!$E$19-Datos!$C$19)*(Datos!$E$19-Datos!$D$19)*(1-L588)))</f>
        <v>36725.4141756764</v>
      </c>
      <c r="N588" s="24" t="n">
        <f aca="true">RAND()</f>
        <v>0.977523577679755</v>
      </c>
      <c r="O588" s="25" t="n">
        <f aca="false">IF(N588&lt;=(Datos!$D$19-Datos!$C$19)/(Datos!$E$19-Datos!$C$19),Datos!$C$19+SQRT((Datos!$E$19-Datos!$C$19)*(Datos!$D$19-Datos!$C$19)*N588),Datos!$E$19-SQRT((Datos!$E$19-Datos!$C$19)*(Datos!$E$19-Datos!$D$19)*(1-N588)))</f>
        <v>43701.6427017117</v>
      </c>
      <c r="P588" s="24" t="n">
        <f aca="true">RAND()</f>
        <v>0.838683999515329</v>
      </c>
      <c r="Q588" s="26" t="n">
        <f aca="false">IF(P588&lt;=(Datos!$D$23-Datos!$C$23)/(Datos!$E$23-Datos!$C$23),Datos!$C$23+SQRT((Datos!$E$23-Datos!$C$23)*(Datos!$D$23-Datos!$C$23)*P588),Datos!$E$23-SQRT((Datos!$E$23-Datos!$C$23)*(Datos!$E$23-Datos!$D$23)*(1-P588)))</f>
        <v>0.162959788708106</v>
      </c>
      <c r="R588" s="24" t="n">
        <f aca="true">RAND()</f>
        <v>0.970454324563992</v>
      </c>
      <c r="S588" s="26" t="n">
        <f aca="false">IF(R588&lt;=(Datos!$D$24-Datos!$C$24)/(Datos!$E$24-Datos!$C$24),Datos!$C$24+SQRT((Datos!$E$24-Datos!$C$24)*(Datos!$D$24-Datos!$C$24)*R588),Datos!$E$24-SQRT((Datos!$E$24-Datos!$C$24)*(Datos!$E$24-Datos!$D$24)*(1-R588)))</f>
        <v>0.172707386217218</v>
      </c>
      <c r="T588" s="24" t="n">
        <f aca="true">RAND()</f>
        <v>0.71578592231077</v>
      </c>
      <c r="U588" s="26" t="n">
        <f aca="false">IF(T588&lt;=(Datos!$D$25-Datos!$C$25)/(Datos!$E$25-Datos!$C$25),Datos!$C$25+SQRT((Datos!$E$25-Datos!$C$25)*(Datos!$D$25-Datos!$C$25)*T588),Datos!$E$25-SQRT((Datos!$E$25-Datos!$C$25)*(Datos!$E$25-Datos!$D$25)*(1-T588)))</f>
        <v>0.191790082993212</v>
      </c>
      <c r="V588" s="24" t="n">
        <f aca="true">RAND()</f>
        <v>0.395976394276677</v>
      </c>
      <c r="W588" s="26" t="n">
        <f aca="false">IF(V588&lt;=(Datos!$D$26-Datos!$C$26)/(Datos!$E$26-Datos!$C$26),Datos!$C$26+SQRT((Datos!$E$26-Datos!$C$26)*(Datos!$D$26-Datos!$C$26)*V588),Datos!$E$26-SQRT((Datos!$E$26-Datos!$C$26)*(Datos!$E$26-Datos!$D$26)*(1-V588)))</f>
        <v>0.204020845809958</v>
      </c>
      <c r="X588" s="24" t="n">
        <f aca="true">RAND()</f>
        <v>0.0437195867335035</v>
      </c>
      <c r="Y588" s="26" t="n">
        <f aca="false">IF(X588&lt;=(Datos!$D$27-Datos!$C$27)/(Datos!$E$27-Datos!$C$27),Datos!$C$27+SQRT((Datos!$E$27-Datos!$C$27)*(Datos!$D$27-Datos!$C$27)*X588),Datos!$E$27-SQRT((Datos!$E$27-Datos!$C$27)*(Datos!$E$27-Datos!$D$27)*(1-X588)))</f>
        <v>0.200864754216293</v>
      </c>
      <c r="Z588" s="24" t="n">
        <f aca="false">(1+Q588)</f>
        <v>1.16295978870811</v>
      </c>
      <c r="AA588" s="24" t="n">
        <f aca="false">Z588*(1+S588)</f>
        <v>1.36381153409161</v>
      </c>
      <c r="AB588" s="24" t="n">
        <f aca="false">AA588*(1+U588)</f>
        <v>1.62537706140214</v>
      </c>
      <c r="AC588" s="24" t="n">
        <f aca="false">AB588*(1+W588)</f>
        <v>1.95698786422951</v>
      </c>
      <c r="AD588" s="24" t="n">
        <f aca="false">AC588*(1+Y588)</f>
        <v>2.35007775058224</v>
      </c>
      <c r="AE588" s="23" t="n">
        <f aca="false">E588*Q588</f>
        <v>4381.44848629787</v>
      </c>
      <c r="AF588" s="23" t="n">
        <f aca="false">AE588*(1+S588)</f>
        <v>5138.15700221176</v>
      </c>
      <c r="AG588" s="23" t="n">
        <f aca="false">AF588*(1+U588)</f>
        <v>6123.60456009811</v>
      </c>
      <c r="AH588" s="23" t="n">
        <f aca="false">AG588*(1+W588)</f>
        <v>7372.94754185505</v>
      </c>
      <c r="AI588" s="23" t="n">
        <f aca="false">AH588*(1+Y588)</f>
        <v>8853.91283769939</v>
      </c>
      <c r="AJ588" s="25" t="n">
        <f aca="false">G588*Z588</f>
        <v>48939.5351333876</v>
      </c>
      <c r="AK588" s="25" t="n">
        <f aca="false">I588*AA588</f>
        <v>43845.469411352</v>
      </c>
      <c r="AL588" s="25" t="n">
        <f aca="false">K588*AB588</f>
        <v>69315.3367236955</v>
      </c>
      <c r="AM588" s="25" t="n">
        <f aca="false">M588*AC588</f>
        <v>71871.1898506012</v>
      </c>
      <c r="AN588" s="25" t="n">
        <f aca="false">O588*AD588</f>
        <v>102702.258177188</v>
      </c>
      <c r="AO588" s="25" t="n">
        <f aca="false">C588/Datos!$D$8</f>
        <v>14072.2200282259</v>
      </c>
      <c r="AP588" s="25" t="n">
        <f aca="false">AJ588-AO588</f>
        <v>34867.3151051617</v>
      </c>
      <c r="AQ588" s="25" t="n">
        <f aca="false">AK588-AO588</f>
        <v>29773.2493831261</v>
      </c>
      <c r="AR588" s="25" t="n">
        <f aca="false">AL588-AO588</f>
        <v>55243.1166954696</v>
      </c>
      <c r="AS588" s="25" t="n">
        <f aca="false">AM588-AO588</f>
        <v>57798.9698223753</v>
      </c>
      <c r="AT588" s="25" t="n">
        <f aca="false">AN588-AO588</f>
        <v>88630.0381489616</v>
      </c>
      <c r="AU588" s="25" t="n">
        <f aca="false">AP588*Datos!$D$6</f>
        <v>17433.6575525808</v>
      </c>
      <c r="AV588" s="25" t="n">
        <f aca="false">AQ588*Datos!$D$6</f>
        <v>14886.624691563</v>
      </c>
      <c r="AW588" s="25" t="n">
        <f aca="false">AR588*Datos!$D$6</f>
        <v>27621.5583477348</v>
      </c>
      <c r="AX588" s="25" t="n">
        <f aca="false">AS588*Datos!$D$6</f>
        <v>28899.4849111876</v>
      </c>
      <c r="AY588" s="25" t="n">
        <f aca="false">AT588*Datos!$D$6</f>
        <v>44315.0190744808</v>
      </c>
      <c r="AZ588" s="25" t="n">
        <f aca="false">AJ588-AU588-AE588</f>
        <v>27124.4290945089</v>
      </c>
      <c r="BA588" s="25" t="n">
        <f aca="false">AK588-AV588-AF588</f>
        <v>23820.6877175772</v>
      </c>
      <c r="BB588" s="25" t="n">
        <f aca="false">AL588-AW588-AG588</f>
        <v>35570.1738158626</v>
      </c>
      <c r="BC588" s="25" t="n">
        <f aca="false">AM588-AX588-AH588</f>
        <v>35598.7573975585</v>
      </c>
      <c r="BD588" s="25" t="n">
        <f aca="false">AN588-AY588-AI588</f>
        <v>49533.3262650073</v>
      </c>
      <c r="BE588" s="25" t="n">
        <f aca="false">AZ588/Z588</f>
        <v>23323.6173407514</v>
      </c>
      <c r="BF588" s="25" t="n">
        <f aca="false">BA588/AA588</f>
        <v>17466.260639483</v>
      </c>
      <c r="BG588" s="25" t="n">
        <f aca="false">BB588/AB588</f>
        <v>21884.2597576576</v>
      </c>
      <c r="BH588" s="25" t="n">
        <f aca="false">BC588/AC588</f>
        <v>18190.5866910289</v>
      </c>
      <c r="BI588" s="25" t="n">
        <f aca="false">BD588/AD588</f>
        <v>21077.3138262065</v>
      </c>
      <c r="BJ588" s="25" t="n">
        <f aca="false">E588*AD588</f>
        <v>63185.7999117466</v>
      </c>
      <c r="BK588" s="25" t="n">
        <f aca="false">0.2*C588*AD588</f>
        <v>33070.8111896315</v>
      </c>
      <c r="BL588" s="25" t="n">
        <f aca="false">BJ588+BK588</f>
        <v>96256.6111013782</v>
      </c>
      <c r="BM588" s="25" t="n">
        <f aca="false">BK588*Datos!$D$6</f>
        <v>16535.4055948158</v>
      </c>
      <c r="BN588" s="25" t="n">
        <f aca="false">BL588-BM588</f>
        <v>79721.2055065624</v>
      </c>
      <c r="BO588" s="25" t="n">
        <f aca="false">BN588/AD588</f>
        <v>33922.7948891526</v>
      </c>
      <c r="BP588" s="25" t="n">
        <f aca="false">-(C588+E588)</f>
        <v>-97247.7850161692</v>
      </c>
      <c r="BQ588" s="25" t="n">
        <f aca="false">BE588</f>
        <v>23323.6173407514</v>
      </c>
      <c r="BR588" s="25" t="n">
        <f aca="false">BF588</f>
        <v>17466.260639483</v>
      </c>
      <c r="BS588" s="25" t="n">
        <f aca="false">BG588</f>
        <v>21884.2597576576</v>
      </c>
      <c r="BT588" s="25" t="n">
        <f aca="false">BH588</f>
        <v>18190.5866910289</v>
      </c>
      <c r="BU588" s="25" t="n">
        <f aca="false">BI588+BO588</f>
        <v>55000.1087153591</v>
      </c>
      <c r="BV588" s="27" t="n">
        <f aca="false">IFERROR(IRR(BP588:BU588,0.1),NA())*100</f>
        <v>10.4894673829509</v>
      </c>
    </row>
    <row r="589" customFormat="false" ht="15" hidden="false" customHeight="true" outlineLevel="0" collapsed="false">
      <c r="A589" s="23" t="n">
        <v>588</v>
      </c>
      <c r="B589" s="24" t="n">
        <f aca="true">RAND()</f>
        <v>0.420734830260965</v>
      </c>
      <c r="C589" s="25" t="n">
        <f aca="false">IF(B589&lt;=(Datos!$D$14-Datos!$C$14)/(Datos!$E$14-Datos!$C$14),Datos!$C$14+SQRT((Datos!$E$14-Datos!$C$14)*(Datos!$D$14-Datos!$C$14)*B589),Datos!$E$14-SQRT((Datos!$E$14-Datos!$C$14)*(Datos!$E$14-Datos!$D$14)*(1-B589)))</f>
        <v>73634.9055816816</v>
      </c>
      <c r="D589" s="24" t="n">
        <f aca="true">RAND()</f>
        <v>0.544164357062878</v>
      </c>
      <c r="E589" s="25" t="n">
        <f aca="false">IF(D589&lt;=(Datos!$D$15-Datos!$C$15)/(Datos!$E$15-Datos!$C$15),Datos!$C$15+SQRT((Datos!$E$15-Datos!$C$15)*(Datos!$D$15-Datos!$C$15)*D589),Datos!$E$15-SQRT((Datos!$E$15-Datos!$C$15)*(Datos!$E$15-Datos!$D$15)*(1-D589)))</f>
        <v>31731.0613473936</v>
      </c>
      <c r="F589" s="24" t="n">
        <f aca="true">RAND()</f>
        <v>0.0618247146599489</v>
      </c>
      <c r="G589" s="25" t="n">
        <f aca="false">IF(F589&lt;=(Datos!$D$19-Datos!$C$19)/(Datos!$E$19-Datos!$C$19),Datos!$C$19+SQRT((Datos!$E$19-Datos!$C$19)*(Datos!$D$19-Datos!$C$19)*F589),Datos!$E$19-SQRT((Datos!$E$19-Datos!$C$19)*(Datos!$E$19-Datos!$D$19)*(1-F589)))</f>
        <v>33045.276210624</v>
      </c>
      <c r="H589" s="24" t="n">
        <f aca="true">RAND()</f>
        <v>0.708858698182937</v>
      </c>
      <c r="I589" s="25" t="n">
        <f aca="false">IF(H589&lt;=(Datos!$D$19-Datos!$C$19)/(Datos!$E$19-Datos!$C$19),Datos!$C$19+SQRT((Datos!$E$19-Datos!$C$19)*(Datos!$D$19-Datos!$C$19)*H589),Datos!$E$19-SQRT((Datos!$E$19-Datos!$C$19)*(Datos!$E$19-Datos!$D$19)*(1-H589)))</f>
        <v>40327.1424549555</v>
      </c>
      <c r="J589" s="24" t="n">
        <f aca="true">RAND()</f>
        <v>0.388665723286446</v>
      </c>
      <c r="K589" s="25" t="n">
        <f aca="false">IF(J589&lt;=(Datos!$D$19-Datos!$C$19)/(Datos!$E$19-Datos!$C$19),Datos!$C$19+SQRT((Datos!$E$19-Datos!$C$19)*(Datos!$D$19-Datos!$C$19)*J589),Datos!$E$19-SQRT((Datos!$E$19-Datos!$C$19)*(Datos!$E$19-Datos!$D$19)*(1-J589)))</f>
        <v>37635.434401065</v>
      </c>
      <c r="L589" s="24" t="n">
        <f aca="true">RAND()</f>
        <v>0.140840553423766</v>
      </c>
      <c r="M589" s="25" t="n">
        <f aca="false">IF(L589&lt;=(Datos!$D$19-Datos!$C$19)/(Datos!$E$19-Datos!$C$19),Datos!$C$19+SQRT((Datos!$E$19-Datos!$C$19)*(Datos!$D$19-Datos!$C$19)*L589),Datos!$E$19-SQRT((Datos!$E$19-Datos!$C$19)*(Datos!$E$19-Datos!$D$19)*(1-L589)))</f>
        <v>34596.3118925466</v>
      </c>
      <c r="N589" s="24" t="n">
        <f aca="true">RAND()</f>
        <v>0.0409458950499239</v>
      </c>
      <c r="O589" s="25" t="n">
        <f aca="false">IF(N589&lt;=(Datos!$D$19-Datos!$C$19)/(Datos!$E$19-Datos!$C$19),Datos!$C$19+SQRT((Datos!$E$19-Datos!$C$19)*(Datos!$D$19-Datos!$C$19)*N589),Datos!$E$19-SQRT((Datos!$E$19-Datos!$C$19)*(Datos!$E$19-Datos!$D$19)*(1-N589)))</f>
        <v>32478.2825217252</v>
      </c>
      <c r="P589" s="24" t="n">
        <f aca="true">RAND()</f>
        <v>0.48773761924331</v>
      </c>
      <c r="Q589" s="26" t="n">
        <f aca="false">IF(P589&lt;=(Datos!$D$23-Datos!$C$23)/(Datos!$E$23-Datos!$C$23),Datos!$C$23+SQRT((Datos!$E$23-Datos!$C$23)*(Datos!$D$23-Datos!$C$23)*P589),Datos!$E$23-SQRT((Datos!$E$23-Datos!$C$23)*(Datos!$E$23-Datos!$D$23)*(1-P589)))</f>
        <v>0.149629844998548</v>
      </c>
      <c r="R589" s="24" t="n">
        <f aca="true">RAND()</f>
        <v>0.980660825935649</v>
      </c>
      <c r="S589" s="26" t="n">
        <f aca="false">IF(R589&lt;=(Datos!$D$24-Datos!$C$24)/(Datos!$E$24-Datos!$C$24),Datos!$C$24+SQRT((Datos!$E$24-Datos!$C$24)*(Datos!$D$24-Datos!$C$24)*R589),Datos!$E$24-SQRT((Datos!$E$24-Datos!$C$24)*(Datos!$E$24-Datos!$D$24)*(1-R589)))</f>
        <v>0.174099956498819</v>
      </c>
      <c r="T589" s="24" t="n">
        <f aca="true">RAND()</f>
        <v>0.658784085164182</v>
      </c>
      <c r="U589" s="26" t="n">
        <f aca="false">IF(T589&lt;=(Datos!$D$25-Datos!$C$25)/(Datos!$E$25-Datos!$C$25),Datos!$C$25+SQRT((Datos!$E$25-Datos!$C$25)*(Datos!$D$25-Datos!$C$25)*T589),Datos!$E$25-SQRT((Datos!$E$25-Datos!$C$25)*(Datos!$E$25-Datos!$D$25)*(1-T589)))</f>
        <v>0.189090380760348</v>
      </c>
      <c r="V589" s="24" t="n">
        <f aca="true">RAND()</f>
        <v>0.175304643764866</v>
      </c>
      <c r="W589" s="26" t="n">
        <f aca="false">IF(V589&lt;=(Datos!$D$26-Datos!$C$26)/(Datos!$E$26-Datos!$C$26),Datos!$C$26+SQRT((Datos!$E$26-Datos!$C$26)*(Datos!$D$26-Datos!$C$26)*V589),Datos!$E$26-SQRT((Datos!$E$26-Datos!$C$26)*(Datos!$E$26-Datos!$D$26)*(1-V589)))</f>
        <v>0.195666094001723</v>
      </c>
      <c r="X589" s="24" t="n">
        <f aca="true">RAND()</f>
        <v>0.277783467404033</v>
      </c>
      <c r="Y589" s="26" t="n">
        <f aca="false">IF(X589&lt;=(Datos!$D$27-Datos!$C$27)/(Datos!$E$27-Datos!$C$27),Datos!$C$27+SQRT((Datos!$E$27-Datos!$C$27)*(Datos!$D$27-Datos!$C$27)*X589),Datos!$E$27-SQRT((Datos!$E$27-Datos!$C$27)*(Datos!$E$27-Datos!$D$27)*(1-X589)))</f>
        <v>0.21738640834412</v>
      </c>
      <c r="Z589" s="24" t="n">
        <f aca="false">(1+Q589)</f>
        <v>1.14962984499855</v>
      </c>
      <c r="AA589" s="24" t="n">
        <f aca="false">Z589*(1+S589)</f>
        <v>1.34978035100254</v>
      </c>
      <c r="AB589" s="24" t="n">
        <f aca="false">AA589*(1+U589)</f>
        <v>1.60501083151644</v>
      </c>
      <c r="AC589" s="24" t="n">
        <f aca="false">AB589*(1+W589)</f>
        <v>1.91905703174972</v>
      </c>
      <c r="AD589" s="24" t="n">
        <f aca="false">AC589*(1+Y589)</f>
        <v>2.33623394728932</v>
      </c>
      <c r="AE589" s="23" t="n">
        <f aca="false">E589*Q589</f>
        <v>4747.91379104991</v>
      </c>
      <c r="AF589" s="23" t="n">
        <f aca="false">AE589*(1+S589)</f>
        <v>5574.52537553184</v>
      </c>
      <c r="AG589" s="23" t="n">
        <f aca="false">AF589*(1+U589)</f>
        <v>6628.61450134937</v>
      </c>
      <c r="AH589" s="23" t="n">
        <f aca="false">AG589*(1+W589)</f>
        <v>7925.60960947158</v>
      </c>
      <c r="AI589" s="23" t="n">
        <f aca="false">AH589*(1+Y589)</f>
        <v>9648.52941641226</v>
      </c>
      <c r="AJ589" s="25" t="n">
        <f aca="false">G589*Z589</f>
        <v>37989.8357679538</v>
      </c>
      <c r="AK589" s="25" t="n">
        <f aca="false">I589*AA589</f>
        <v>54432.7844977791</v>
      </c>
      <c r="AL589" s="25" t="n">
        <f aca="false">K589*AB589</f>
        <v>60405.2798625359</v>
      </c>
      <c r="AM589" s="25" t="n">
        <f aca="false">M589*AC589</f>
        <v>66392.2956099981</v>
      </c>
      <c r="AN589" s="25" t="n">
        <f aca="false">O589*AD589</f>
        <v>75876.8661769079</v>
      </c>
      <c r="AO589" s="25" t="n">
        <f aca="false">C589/Datos!$D$8</f>
        <v>14726.9811163363</v>
      </c>
      <c r="AP589" s="25" t="n">
        <f aca="false">AJ589-AO589</f>
        <v>23262.8546516175</v>
      </c>
      <c r="AQ589" s="25" t="n">
        <f aca="false">AK589-AO589</f>
        <v>39705.8033814428</v>
      </c>
      <c r="AR589" s="25" t="n">
        <f aca="false">AL589-AO589</f>
        <v>45678.2987461996</v>
      </c>
      <c r="AS589" s="25" t="n">
        <f aca="false">AM589-AO589</f>
        <v>51665.3144936617</v>
      </c>
      <c r="AT589" s="25" t="n">
        <f aca="false">AN589-AO589</f>
        <v>61149.8850605716</v>
      </c>
      <c r="AU589" s="25" t="n">
        <f aca="false">AP589*Datos!$D$6</f>
        <v>11631.4273258088</v>
      </c>
      <c r="AV589" s="25" t="n">
        <f aca="false">AQ589*Datos!$D$6</f>
        <v>19852.9016907214</v>
      </c>
      <c r="AW589" s="25" t="n">
        <f aca="false">AR589*Datos!$D$6</f>
        <v>22839.1493730998</v>
      </c>
      <c r="AX589" s="25" t="n">
        <f aca="false">AS589*Datos!$D$6</f>
        <v>25832.6572468309</v>
      </c>
      <c r="AY589" s="25" t="n">
        <f aca="false">AT589*Datos!$D$6</f>
        <v>30574.9425302858</v>
      </c>
      <c r="AZ589" s="25" t="n">
        <f aca="false">AJ589-AU589-AE589</f>
        <v>21610.4946510952</v>
      </c>
      <c r="BA589" s="25" t="n">
        <f aca="false">AK589-AV589-AF589</f>
        <v>29005.3574315259</v>
      </c>
      <c r="BB589" s="25" t="n">
        <f aca="false">AL589-AW589-AG589</f>
        <v>30937.5159880868</v>
      </c>
      <c r="BC589" s="25" t="n">
        <f aca="false">AM589-AX589-AH589</f>
        <v>32634.0287536956</v>
      </c>
      <c r="BD589" s="25" t="n">
        <f aca="false">AN589-AY589-AI589</f>
        <v>35653.3942302099</v>
      </c>
      <c r="BE589" s="25" t="n">
        <f aca="false">AZ589/Z589</f>
        <v>18797.7849958501</v>
      </c>
      <c r="BF589" s="25" t="n">
        <f aca="false">BA589/AA589</f>
        <v>21488.9462644662</v>
      </c>
      <c r="BG589" s="25" t="n">
        <f aca="false">BB589/AB589</f>
        <v>19275.5808126581</v>
      </c>
      <c r="BH589" s="25" t="n">
        <f aca="false">BC589/AC589</f>
        <v>17005.2417483086</v>
      </c>
      <c r="BI589" s="25" t="n">
        <f aca="false">BD589/AD589</f>
        <v>15261.0547721805</v>
      </c>
      <c r="BJ589" s="25" t="n">
        <f aca="false">E589*AD589</f>
        <v>74131.182703301</v>
      </c>
      <c r="BK589" s="25" t="n">
        <f aca="false">0.2*C589*AD589</f>
        <v>34405.6732250738</v>
      </c>
      <c r="BL589" s="25" t="n">
        <f aca="false">BJ589+BK589</f>
        <v>108536.855928375</v>
      </c>
      <c r="BM589" s="25" t="n">
        <f aca="false">BK589*Datos!$D$6</f>
        <v>17202.8366125369</v>
      </c>
      <c r="BN589" s="25" t="n">
        <f aca="false">BL589-BM589</f>
        <v>91334.0193158379</v>
      </c>
      <c r="BO589" s="25" t="n">
        <f aca="false">BN589/AD589</f>
        <v>39094.5519055618</v>
      </c>
      <c r="BP589" s="25" t="n">
        <f aca="false">-(C589+E589)</f>
        <v>-105365.966929075</v>
      </c>
      <c r="BQ589" s="25" t="n">
        <f aca="false">BE589</f>
        <v>18797.7849958501</v>
      </c>
      <c r="BR589" s="25" t="n">
        <f aca="false">BF589</f>
        <v>21488.9462644662</v>
      </c>
      <c r="BS589" s="25" t="n">
        <f aca="false">BG589</f>
        <v>19275.5808126581</v>
      </c>
      <c r="BT589" s="25" t="n">
        <f aca="false">BH589</f>
        <v>17005.2417483086</v>
      </c>
      <c r="BU589" s="25" t="n">
        <f aca="false">BI589+BO589</f>
        <v>54355.6066777423</v>
      </c>
      <c r="BV589" s="27" t="n">
        <f aca="false">IFERROR(IRR(BP589:BU589,0.1),NA())*100</f>
        <v>6.52386252225349</v>
      </c>
    </row>
    <row r="590" customFormat="false" ht="15" hidden="false" customHeight="true" outlineLevel="0" collapsed="false">
      <c r="A590" s="23" t="n">
        <v>589</v>
      </c>
      <c r="B590" s="24" t="n">
        <f aca="true">RAND()</f>
        <v>0.16202131109748</v>
      </c>
      <c r="C590" s="25" t="n">
        <f aca="false">IF(B590&lt;=(Datos!$D$14-Datos!$C$14)/(Datos!$E$14-Datos!$C$14),Datos!$C$14+SQRT((Datos!$E$14-Datos!$C$14)*(Datos!$D$14-Datos!$C$14)*B590),Datos!$E$14-SQRT((Datos!$E$14-Datos!$C$14)*(Datos!$E$14-Datos!$D$14)*(1-B590)))</f>
        <v>68050.374180061</v>
      </c>
      <c r="D590" s="24" t="n">
        <f aca="true">RAND()</f>
        <v>0.499400055810323</v>
      </c>
      <c r="E590" s="25" t="n">
        <f aca="false">IF(D590&lt;=(Datos!$D$15-Datos!$C$15)/(Datos!$E$15-Datos!$C$15),Datos!$C$15+SQRT((Datos!$E$15-Datos!$C$15)*(Datos!$D$15-Datos!$C$15)*D590),Datos!$E$15-SQRT((Datos!$E$15-Datos!$C$15)*(Datos!$E$15-Datos!$D$15)*(1-D590)))</f>
        <v>31334.5518506859</v>
      </c>
      <c r="F590" s="24" t="n">
        <f aca="true">RAND()</f>
        <v>0.510974440953136</v>
      </c>
      <c r="G590" s="25" t="n">
        <f aca="false">IF(F590&lt;=(Datos!$D$19-Datos!$C$19)/(Datos!$E$19-Datos!$C$19),Datos!$C$19+SQRT((Datos!$E$19-Datos!$C$19)*(Datos!$D$19-Datos!$C$19)*F590),Datos!$E$19-SQRT((Datos!$E$19-Datos!$C$19)*(Datos!$E$19-Datos!$D$19)*(1-F590)))</f>
        <v>38754.7796170418</v>
      </c>
      <c r="H590" s="24" t="n">
        <f aca="true">RAND()</f>
        <v>0.461163114817194</v>
      </c>
      <c r="I590" s="25" t="n">
        <f aca="false">IF(H590&lt;=(Datos!$D$19-Datos!$C$19)/(Datos!$E$19-Datos!$C$19),Datos!$C$19+SQRT((Datos!$E$19-Datos!$C$19)*(Datos!$D$19-Datos!$C$19)*H590),Datos!$E$19-SQRT((Datos!$E$19-Datos!$C$19)*(Datos!$E$19-Datos!$D$19)*(1-H590)))</f>
        <v>38317.1189256003</v>
      </c>
      <c r="J590" s="24" t="n">
        <f aca="true">RAND()</f>
        <v>0.645693259076835</v>
      </c>
      <c r="K590" s="25" t="n">
        <f aca="false">IF(J590&lt;=(Datos!$D$19-Datos!$C$19)/(Datos!$E$19-Datos!$C$19),Datos!$C$19+SQRT((Datos!$E$19-Datos!$C$19)*(Datos!$D$19-Datos!$C$19)*J590),Datos!$E$19-SQRT((Datos!$E$19-Datos!$C$19)*(Datos!$E$19-Datos!$D$19)*(1-J590)))</f>
        <v>39841.4424177315</v>
      </c>
      <c r="L590" s="24" t="n">
        <f aca="true">RAND()</f>
        <v>0.616285788582339</v>
      </c>
      <c r="M590" s="25" t="n">
        <f aca="false">IF(L590&lt;=(Datos!$D$19-Datos!$C$19)/(Datos!$E$19-Datos!$C$19),Datos!$C$19+SQRT((Datos!$E$19-Datos!$C$19)*(Datos!$D$19-Datos!$C$19)*L590),Datos!$E$19-SQRT((Datos!$E$19-Datos!$C$19)*(Datos!$E$19-Datos!$D$19)*(1-L590)))</f>
        <v>39614.7214357646</v>
      </c>
      <c r="N590" s="24" t="n">
        <f aca="true">RAND()</f>
        <v>0.0437897863215996</v>
      </c>
      <c r="O590" s="25" t="n">
        <f aca="false">IF(N590&lt;=(Datos!$D$19-Datos!$C$19)/(Datos!$E$19-Datos!$C$19),Datos!$C$19+SQRT((Datos!$E$19-Datos!$C$19)*(Datos!$D$19-Datos!$C$19)*N590),Datos!$E$19-SQRT((Datos!$E$19-Datos!$C$19)*(Datos!$E$19-Datos!$D$19)*(1-N590)))</f>
        <v>32562.9022510115</v>
      </c>
      <c r="P590" s="24" t="n">
        <f aca="true">RAND()</f>
        <v>0.501608735439584</v>
      </c>
      <c r="Q590" s="26" t="n">
        <f aca="false">IF(P590&lt;=(Datos!$D$23-Datos!$C$23)/(Datos!$E$23-Datos!$C$23),Datos!$C$23+SQRT((Datos!$E$23-Datos!$C$23)*(Datos!$D$23-Datos!$C$23)*P590),Datos!$E$23-SQRT((Datos!$E$23-Datos!$C$23)*(Datos!$E$23-Datos!$D$23)*(1-P590)))</f>
        <v>0.150048300946211</v>
      </c>
      <c r="R590" s="24" t="n">
        <f aca="true">RAND()</f>
        <v>0.0807427351939223</v>
      </c>
      <c r="S590" s="26" t="n">
        <f aca="false">IF(R590&lt;=(Datos!$D$24-Datos!$C$24)/(Datos!$E$24-Datos!$C$24),Datos!$C$24+SQRT((Datos!$E$24-Datos!$C$24)*(Datos!$D$24-Datos!$C$24)*R590),Datos!$E$24-SQRT((Datos!$E$24-Datos!$C$24)*(Datos!$E$24-Datos!$D$24)*(1-R590)))</f>
        <v>0.132055576442006</v>
      </c>
      <c r="T590" s="24" t="n">
        <f aca="true">RAND()</f>
        <v>0.173319826241284</v>
      </c>
      <c r="U590" s="26" t="n">
        <f aca="false">IF(T590&lt;=(Datos!$D$25-Datos!$C$25)/(Datos!$E$25-Datos!$C$25),Datos!$C$25+SQRT((Datos!$E$25-Datos!$C$25)*(Datos!$D$25-Datos!$C$25)*T590),Datos!$E$25-SQRT((Datos!$E$25-Datos!$C$25)*(Datos!$E$25-Datos!$D$25)*(1-T590)))</f>
        <v>0.169078040651668</v>
      </c>
      <c r="V590" s="24" t="n">
        <f aca="true">RAND()</f>
        <v>0.11713636714469</v>
      </c>
      <c r="W590" s="26" t="n">
        <f aca="false">IF(V590&lt;=(Datos!$D$26-Datos!$C$26)/(Datos!$E$26-Datos!$C$26),Datos!$C$26+SQRT((Datos!$E$26-Datos!$C$26)*(Datos!$D$26-Datos!$C$26)*V590),Datos!$E$26-SQRT((Datos!$E$26-Datos!$C$26)*(Datos!$E$26-Datos!$D$26)*(1-V590)))</f>
        <v>0.192805893721352</v>
      </c>
      <c r="X590" s="24" t="n">
        <f aca="true">RAND()</f>
        <v>0.177986118732968</v>
      </c>
      <c r="Y590" s="26" t="n">
        <f aca="false">IF(X590&lt;=(Datos!$D$27-Datos!$C$27)/(Datos!$E$27-Datos!$C$27),Datos!$C$27+SQRT((Datos!$E$27-Datos!$C$27)*(Datos!$D$27-Datos!$C$27)*X590),Datos!$E$27-SQRT((Datos!$E$27-Datos!$C$27)*(Datos!$E$27-Datos!$D$27)*(1-X590)))</f>
        <v>0.211921736258313</v>
      </c>
      <c r="Z590" s="24" t="n">
        <f aca="false">(1+Q590)</f>
        <v>1.15004830094621</v>
      </c>
      <c r="AA590" s="24" t="n">
        <f aca="false">Z590*(1+S590)</f>
        <v>1.30191859226381</v>
      </c>
      <c r="AB590" s="24" t="n">
        <f aca="false">AA590*(1+U590)</f>
        <v>1.52204443693176</v>
      </c>
      <c r="AC590" s="24" t="n">
        <f aca="false">AB590*(1+W590)</f>
        <v>1.815503574878</v>
      </c>
      <c r="AD590" s="24" t="n">
        <f aca="false">AC590*(1+Y590)</f>
        <v>2.20024824464931</v>
      </c>
      <c r="AE590" s="23" t="n">
        <f aca="false">E590*Q590</f>
        <v>4701.69626610637</v>
      </c>
      <c r="AF590" s="23" t="n">
        <f aca="false">AE590*(1+S590)</f>
        <v>5322.58147678227</v>
      </c>
      <c r="AG590" s="23" t="n">
        <f aca="false">AF590*(1+U590)</f>
        <v>6222.51312408548</v>
      </c>
      <c r="AH590" s="23" t="n">
        <f aca="false">AG590*(1+W590)</f>
        <v>7422.25032816762</v>
      </c>
      <c r="AI590" s="23" t="n">
        <f aca="false">AH590*(1+Y590)</f>
        <v>8995.18650465673</v>
      </c>
      <c r="AJ590" s="25" t="n">
        <f aca="false">G590*Z590</f>
        <v>44569.8684521238</v>
      </c>
      <c r="AK590" s="25" t="n">
        <f aca="false">I590*AA590</f>
        <v>49885.7695312227</v>
      </c>
      <c r="AL590" s="25" t="n">
        <f aca="false">K590*AB590</f>
        <v>60640.4457912452</v>
      </c>
      <c r="AM590" s="25" t="n">
        <f aca="false">M590*AC590</f>
        <v>71920.6683844266</v>
      </c>
      <c r="AN590" s="25" t="n">
        <f aca="false">O590*AD590</f>
        <v>71646.4685184753</v>
      </c>
      <c r="AO590" s="25" t="n">
        <f aca="false">C590/Datos!$D$8</f>
        <v>13610.0748360122</v>
      </c>
      <c r="AP590" s="25" t="n">
        <f aca="false">AJ590-AO590</f>
        <v>30959.7936161116</v>
      </c>
      <c r="AQ590" s="25" t="n">
        <f aca="false">AK590-AO590</f>
        <v>36275.6946952105</v>
      </c>
      <c r="AR590" s="25" t="n">
        <f aca="false">AL590-AO590</f>
        <v>47030.370955233</v>
      </c>
      <c r="AS590" s="25" t="n">
        <f aca="false">AM590-AO590</f>
        <v>58310.5935484144</v>
      </c>
      <c r="AT590" s="25" t="n">
        <f aca="false">AN590-AO590</f>
        <v>58036.3936824631</v>
      </c>
      <c r="AU590" s="25" t="n">
        <f aca="false">AP590*Datos!$D$6</f>
        <v>15479.8968080558</v>
      </c>
      <c r="AV590" s="25" t="n">
        <f aca="false">AQ590*Datos!$D$6</f>
        <v>18137.8473476052</v>
      </c>
      <c r="AW590" s="25" t="n">
        <f aca="false">AR590*Datos!$D$6</f>
        <v>23515.1854776165</v>
      </c>
      <c r="AX590" s="25" t="n">
        <f aca="false">AS590*Datos!$D$6</f>
        <v>29155.2967742072</v>
      </c>
      <c r="AY590" s="25" t="n">
        <f aca="false">AT590*Datos!$D$6</f>
        <v>29018.1968412316</v>
      </c>
      <c r="AZ590" s="25" t="n">
        <f aca="false">AJ590-AU590-AE590</f>
        <v>24388.2753779616</v>
      </c>
      <c r="BA590" s="25" t="n">
        <f aca="false">AK590-AV590-AF590</f>
        <v>26425.3407068352</v>
      </c>
      <c r="BB590" s="25" t="n">
        <f aca="false">AL590-AW590-AG590</f>
        <v>30902.7471895432</v>
      </c>
      <c r="BC590" s="25" t="n">
        <f aca="false">AM590-AX590-AH590</f>
        <v>35343.1212820518</v>
      </c>
      <c r="BD590" s="25" t="n">
        <f aca="false">AN590-AY590-AI590</f>
        <v>33633.085172587</v>
      </c>
      <c r="BE590" s="25" t="n">
        <f aca="false">AZ590/Z590</f>
        <v>21206.3052985653</v>
      </c>
      <c r="BF590" s="25" t="n">
        <f aca="false">BA590/AA590</f>
        <v>20297.2296915171</v>
      </c>
      <c r="BG590" s="25" t="n">
        <f aca="false">BB590/AB590</f>
        <v>20303.4461016389</v>
      </c>
      <c r="BH590" s="25" t="n">
        <f aca="false">BC590/AC590</f>
        <v>19467.3928331024</v>
      </c>
      <c r="BI590" s="25" t="n">
        <f aca="false">BD590/AD590</f>
        <v>15286.0411339392</v>
      </c>
      <c r="BJ590" s="25" t="n">
        <f aca="false">E590*AD590</f>
        <v>68943.7927063445</v>
      </c>
      <c r="BK590" s="25" t="n">
        <f aca="false">0.2*C590*AD590</f>
        <v>29945.5432674816</v>
      </c>
      <c r="BL590" s="25" t="n">
        <f aca="false">BJ590+BK590</f>
        <v>98889.3359738261</v>
      </c>
      <c r="BM590" s="25" t="n">
        <f aca="false">BK590*Datos!$D$6</f>
        <v>14972.7716337408</v>
      </c>
      <c r="BN590" s="25" t="n">
        <f aca="false">BL590-BM590</f>
        <v>83916.5643400853</v>
      </c>
      <c r="BO590" s="25" t="n">
        <f aca="false">BN590/AD590</f>
        <v>38139.589268692</v>
      </c>
      <c r="BP590" s="25" t="n">
        <f aca="false">-(C590+E590)</f>
        <v>-99384.9260307468</v>
      </c>
      <c r="BQ590" s="25" t="n">
        <f aca="false">BE590</f>
        <v>21206.3052985653</v>
      </c>
      <c r="BR590" s="25" t="n">
        <f aca="false">BF590</f>
        <v>20297.2296915171</v>
      </c>
      <c r="BS590" s="25" t="n">
        <f aca="false">BG590</f>
        <v>20303.4461016389</v>
      </c>
      <c r="BT590" s="25" t="n">
        <f aca="false">BH590</f>
        <v>19467.3928331024</v>
      </c>
      <c r="BU590" s="25" t="n">
        <f aca="false">BI590+BO590</f>
        <v>53425.6304026312</v>
      </c>
      <c r="BV590" s="27" t="n">
        <f aca="false">IFERROR(IRR(BP590:BU590,0.1),NA())*100</f>
        <v>9.45006739301052</v>
      </c>
    </row>
    <row r="591" customFormat="false" ht="15" hidden="false" customHeight="true" outlineLevel="0" collapsed="false">
      <c r="A591" s="23" t="n">
        <v>590</v>
      </c>
      <c r="B591" s="24" t="n">
        <f aca="true">RAND()</f>
        <v>0.530545368923902</v>
      </c>
      <c r="C591" s="25" t="n">
        <f aca="false">IF(B591&lt;=(Datos!$D$14-Datos!$C$14)/(Datos!$E$14-Datos!$C$14),Datos!$C$14+SQRT((Datos!$E$14-Datos!$C$14)*(Datos!$D$14-Datos!$C$14)*B591),Datos!$E$14-SQRT((Datos!$E$14-Datos!$C$14)*(Datos!$E$14-Datos!$D$14)*(1-B591)))</f>
        <v>76265.0983298578</v>
      </c>
      <c r="D591" s="24" t="n">
        <f aca="true">RAND()</f>
        <v>0.227074344360165</v>
      </c>
      <c r="E591" s="25" t="n">
        <f aca="false">IF(D591&lt;=(Datos!$D$15-Datos!$C$15)/(Datos!$E$15-Datos!$C$15),Datos!$C$15+SQRT((Datos!$E$15-Datos!$C$15)*(Datos!$D$15-Datos!$C$15)*D591),Datos!$E$15-SQRT((Datos!$E$15-Datos!$C$15)*(Datos!$E$15-Datos!$D$15)*(1-D591)))</f>
        <v>29126.8118235525</v>
      </c>
      <c r="F591" s="24" t="n">
        <f aca="true">RAND()</f>
        <v>0.69273180669268</v>
      </c>
      <c r="G591" s="25" t="n">
        <f aca="false">IF(F591&lt;=(Datos!$D$19-Datos!$C$19)/(Datos!$E$19-Datos!$C$19),Datos!$C$19+SQRT((Datos!$E$19-Datos!$C$19)*(Datos!$D$19-Datos!$C$19)*F591),Datos!$E$19-SQRT((Datos!$E$19-Datos!$C$19)*(Datos!$E$19-Datos!$D$19)*(1-F591)))</f>
        <v>40199.4672693493</v>
      </c>
      <c r="H591" s="24" t="n">
        <f aca="true">RAND()</f>
        <v>0.248831399032159</v>
      </c>
      <c r="I591" s="25" t="n">
        <f aca="false">IF(H591&lt;=(Datos!$D$19-Datos!$C$19)/(Datos!$E$19-Datos!$C$19),Datos!$C$19+SQRT((Datos!$E$19-Datos!$C$19)*(Datos!$D$19-Datos!$C$19)*H591),Datos!$E$19-SQRT((Datos!$E$19-Datos!$C$19)*(Datos!$E$19-Datos!$D$19)*(1-H591)))</f>
        <v>36109.3952118703</v>
      </c>
      <c r="J591" s="24" t="n">
        <f aca="true">RAND()</f>
        <v>0.421174048917781</v>
      </c>
      <c r="K591" s="25" t="n">
        <f aca="false">IF(J591&lt;=(Datos!$D$19-Datos!$C$19)/(Datos!$E$19-Datos!$C$19),Datos!$C$19+SQRT((Datos!$E$19-Datos!$C$19)*(Datos!$D$19-Datos!$C$19)*J591),Datos!$E$19-SQRT((Datos!$E$19-Datos!$C$19)*(Datos!$E$19-Datos!$D$19)*(1-J591)))</f>
        <v>37948.3399108032</v>
      </c>
      <c r="L591" s="24" t="n">
        <f aca="true">RAND()</f>
        <v>0.283316769114017</v>
      </c>
      <c r="M591" s="25" t="n">
        <f aca="false">IF(L591&lt;=(Datos!$D$19-Datos!$C$19)/(Datos!$E$19-Datos!$C$19),Datos!$C$19+SQRT((Datos!$E$19-Datos!$C$19)*(Datos!$D$19-Datos!$C$19)*L591),Datos!$E$19-SQRT((Datos!$E$19-Datos!$C$19)*(Datos!$E$19-Datos!$D$19)*(1-L591)))</f>
        <v>36519.0118397732</v>
      </c>
      <c r="N591" s="24" t="n">
        <f aca="true">RAND()</f>
        <v>0.438137790761681</v>
      </c>
      <c r="O591" s="25" t="n">
        <f aca="false">IF(N591&lt;=(Datos!$D$19-Datos!$C$19)/(Datos!$E$19-Datos!$C$19),Datos!$C$19+SQRT((Datos!$E$19-Datos!$C$19)*(Datos!$D$19-Datos!$C$19)*N591),Datos!$E$19-SQRT((Datos!$E$19-Datos!$C$19)*(Datos!$E$19-Datos!$D$19)*(1-N591)))</f>
        <v>38106.8285176296</v>
      </c>
      <c r="P591" s="24" t="n">
        <f aca="true">RAND()</f>
        <v>0.158247752757959</v>
      </c>
      <c r="Q591" s="26" t="n">
        <f aca="false">IF(P591&lt;=(Datos!$D$23-Datos!$C$23)/(Datos!$E$23-Datos!$C$23),Datos!$C$23+SQRT((Datos!$E$23-Datos!$C$23)*(Datos!$D$23-Datos!$C$23)*P591),Datos!$E$23-SQRT((Datos!$E$23-Datos!$C$23)*(Datos!$E$23-Datos!$D$23)*(1-P591)))</f>
        <v>0.13687737997926</v>
      </c>
      <c r="R591" s="24" t="n">
        <f aca="true">RAND()</f>
        <v>0.535833999668052</v>
      </c>
      <c r="S591" s="26" t="n">
        <f aca="false">IF(R591&lt;=(Datos!$D$24-Datos!$C$24)/(Datos!$E$24-Datos!$C$24),Datos!$C$24+SQRT((Datos!$E$24-Datos!$C$24)*(Datos!$D$24-Datos!$C$24)*R591),Datos!$E$24-SQRT((Datos!$E$24-Datos!$C$24)*(Datos!$E$24-Datos!$D$24)*(1-R591)))</f>
        <v>0.151095003881725</v>
      </c>
      <c r="T591" s="24" t="n">
        <f aca="true">RAND()</f>
        <v>0.982637666237483</v>
      </c>
      <c r="U591" s="26" t="n">
        <f aca="false">IF(T591&lt;=(Datos!$D$25-Datos!$C$25)/(Datos!$E$25-Datos!$C$25),Datos!$C$25+SQRT((Datos!$E$25-Datos!$C$25)*(Datos!$D$25-Datos!$C$25)*T591),Datos!$E$25-SQRT((Datos!$E$25-Datos!$C$25)*(Datos!$E$25-Datos!$D$25)*(1-T591)))</f>
        <v>0.213027587610084</v>
      </c>
      <c r="V591" s="24" t="n">
        <f aca="true">RAND()</f>
        <v>0.752670020527124</v>
      </c>
      <c r="W591" s="26" t="n">
        <f aca="false">IF(V591&lt;=(Datos!$D$26-Datos!$C$26)/(Datos!$E$26-Datos!$C$26),Datos!$C$26+SQRT((Datos!$E$26-Datos!$C$26)*(Datos!$D$26-Datos!$C$26)*V591),Datos!$E$26-SQRT((Datos!$E$26-Datos!$C$26)*(Datos!$E$26-Datos!$D$26)*(1-V591)))</f>
        <v>0.22057798565436</v>
      </c>
      <c r="X591" s="24" t="n">
        <f aca="true">RAND()</f>
        <v>0.56932306011331</v>
      </c>
      <c r="Y591" s="26" t="n">
        <f aca="false">IF(X591&lt;=(Datos!$D$27-Datos!$C$27)/(Datos!$E$27-Datos!$C$27),Datos!$C$27+SQRT((Datos!$E$27-Datos!$C$27)*(Datos!$D$27-Datos!$C$27)*X591),Datos!$E$27-SQRT((Datos!$E$27-Datos!$C$27)*(Datos!$E$27-Datos!$D$27)*(1-X591)))</f>
        <v>0.23177494971088</v>
      </c>
      <c r="Z591" s="24" t="n">
        <f aca="false">(1+Q591)</f>
        <v>1.13687737997926</v>
      </c>
      <c r="AA591" s="24" t="n">
        <f aca="false">Z591*(1+S591)</f>
        <v>1.30865387212027</v>
      </c>
      <c r="AB591" s="24" t="n">
        <f aca="false">AA591*(1+U591)</f>
        <v>1.58743324951465</v>
      </c>
      <c r="AC591" s="24" t="n">
        <f aca="false">AB591*(1+W591)</f>
        <v>1.93758607805334</v>
      </c>
      <c r="AD591" s="24" t="n">
        <f aca="false">AC591*(1+Y591)</f>
        <v>2.38666999385466</v>
      </c>
      <c r="AE591" s="23" t="n">
        <f aca="false">E591*Q591</f>
        <v>3986.80168955679</v>
      </c>
      <c r="AF591" s="23" t="n">
        <f aca="false">AE591*(1+S591)</f>
        <v>4589.18750631604</v>
      </c>
      <c r="AG591" s="23" t="n">
        <f aca="false">AF591*(1+U591)</f>
        <v>5566.81104987689</v>
      </c>
      <c r="AH591" s="23" t="n">
        <f aca="false">AG591*(1+W591)</f>
        <v>6794.72701777717</v>
      </c>
      <c r="AI591" s="23" t="n">
        <f aca="false">AH591*(1+Y591)</f>
        <v>8369.57453062163</v>
      </c>
      <c r="AJ591" s="25" t="n">
        <f aca="false">G591*Z591</f>
        <v>45701.8650257398</v>
      </c>
      <c r="AK591" s="25" t="n">
        <f aca="false">I591*AA591</f>
        <v>47254.6998639353</v>
      </c>
      <c r="AL591" s="25" t="n">
        <f aca="false">K591*AB591</f>
        <v>60240.4565382928</v>
      </c>
      <c r="AM591" s="25" t="n">
        <f aca="false">M591*AC591</f>
        <v>70758.7289250097</v>
      </c>
      <c r="AN591" s="25" t="n">
        <f aca="false">O591*AD591</f>
        <v>90948.4241839916</v>
      </c>
      <c r="AO591" s="25" t="n">
        <f aca="false">C591/Datos!$D$8</f>
        <v>15253.0196659716</v>
      </c>
      <c r="AP591" s="25" t="n">
        <f aca="false">AJ591-AO591</f>
        <v>30448.8453597682</v>
      </c>
      <c r="AQ591" s="25" t="n">
        <f aca="false">AK591-AO591</f>
        <v>32001.6801979637</v>
      </c>
      <c r="AR591" s="25" t="n">
        <f aca="false">AL591-AO591</f>
        <v>44987.4368723212</v>
      </c>
      <c r="AS591" s="25" t="n">
        <f aca="false">AM591-AO591</f>
        <v>55505.7092590381</v>
      </c>
      <c r="AT591" s="25" t="n">
        <f aca="false">AN591-AO591</f>
        <v>75695.40451802</v>
      </c>
      <c r="AU591" s="25" t="n">
        <f aca="false">AP591*Datos!$D$6</f>
        <v>15224.4226798841</v>
      </c>
      <c r="AV591" s="25" t="n">
        <f aca="false">AQ591*Datos!$D$6</f>
        <v>16000.8400989819</v>
      </c>
      <c r="AW591" s="25" t="n">
        <f aca="false">AR591*Datos!$D$6</f>
        <v>22493.7184361606</v>
      </c>
      <c r="AX591" s="25" t="n">
        <f aca="false">AS591*Datos!$D$6</f>
        <v>27752.8546295191</v>
      </c>
      <c r="AY591" s="25" t="n">
        <f aca="false">AT591*Datos!$D$6</f>
        <v>37847.70225901</v>
      </c>
      <c r="AZ591" s="25" t="n">
        <f aca="false">AJ591-AU591-AE591</f>
        <v>26490.6406562989</v>
      </c>
      <c r="BA591" s="25" t="n">
        <f aca="false">AK591-AV591-AF591</f>
        <v>26664.6722586374</v>
      </c>
      <c r="BB591" s="25" t="n">
        <f aca="false">AL591-AW591-AG591</f>
        <v>32179.9270522553</v>
      </c>
      <c r="BC591" s="25" t="n">
        <f aca="false">AM591-AX591-AH591</f>
        <v>36211.1472777135</v>
      </c>
      <c r="BD591" s="25" t="n">
        <f aca="false">AN591-AY591-AI591</f>
        <v>44731.1473943599</v>
      </c>
      <c r="BE591" s="25" t="n">
        <f aca="false">AZ591/Z591</f>
        <v>23301.2294226332</v>
      </c>
      <c r="BF591" s="25" t="n">
        <f aca="false">BA591/AA591</f>
        <v>20375.6492275803</v>
      </c>
      <c r="BG591" s="25" t="n">
        <f aca="false">BB591/AB591</f>
        <v>20271.6725645593</v>
      </c>
      <c r="BH591" s="25" t="n">
        <f aca="false">BC591/AC591</f>
        <v>18688.7941071986</v>
      </c>
      <c r="BI591" s="25" t="n">
        <f aca="false">BD591/AD591</f>
        <v>18742.0747357349</v>
      </c>
      <c r="BJ591" s="25" t="n">
        <f aca="false">E591*AD591</f>
        <v>69516.0877959238</v>
      </c>
      <c r="BK591" s="25" t="n">
        <f aca="false">0.2*C591*AD591</f>
        <v>36403.9243524494</v>
      </c>
      <c r="BL591" s="25" t="n">
        <f aca="false">BJ591+BK591</f>
        <v>105920.012148373</v>
      </c>
      <c r="BM591" s="25" t="n">
        <f aca="false">BK591*Datos!$D$6</f>
        <v>18201.9621762247</v>
      </c>
      <c r="BN591" s="25" t="n">
        <f aca="false">BL591-BM591</f>
        <v>87718.0499721485</v>
      </c>
      <c r="BO591" s="25" t="n">
        <f aca="false">BN591/AD591</f>
        <v>36753.3216565382</v>
      </c>
      <c r="BP591" s="25" t="n">
        <f aca="false">-(C591+E591)</f>
        <v>-105391.91015341</v>
      </c>
      <c r="BQ591" s="25" t="n">
        <f aca="false">BE591</f>
        <v>23301.2294226332</v>
      </c>
      <c r="BR591" s="25" t="n">
        <f aca="false">BF591</f>
        <v>20375.6492275803</v>
      </c>
      <c r="BS591" s="25" t="n">
        <f aca="false">BG591</f>
        <v>20271.6725645593</v>
      </c>
      <c r="BT591" s="25" t="n">
        <f aca="false">BH591</f>
        <v>18688.7941071986</v>
      </c>
      <c r="BU591" s="25" t="n">
        <f aca="false">BI591+BO591</f>
        <v>55495.3963922731</v>
      </c>
      <c r="BV591" s="27" t="n">
        <f aca="false">IFERROR(IRR(BP591:BU591,0.1),NA())*100</f>
        <v>8.39096031481807</v>
      </c>
    </row>
    <row r="592" customFormat="false" ht="15" hidden="false" customHeight="true" outlineLevel="0" collapsed="false">
      <c r="A592" s="23" t="n">
        <v>591</v>
      </c>
      <c r="B592" s="24" t="n">
        <f aca="true">RAND()</f>
        <v>0.164106082378805</v>
      </c>
      <c r="C592" s="25" t="n">
        <f aca="false">IF(B592&lt;=(Datos!$D$14-Datos!$C$14)/(Datos!$E$14-Datos!$C$14),Datos!$C$14+SQRT((Datos!$E$14-Datos!$C$14)*(Datos!$D$14-Datos!$C$14)*B592),Datos!$E$14-SQRT((Datos!$E$14-Datos!$C$14)*(Datos!$E$14-Datos!$D$14)*(1-B592)))</f>
        <v>68102.0017866896</v>
      </c>
      <c r="D592" s="24" t="n">
        <f aca="true">RAND()</f>
        <v>0.734655393022848</v>
      </c>
      <c r="E592" s="25" t="n">
        <f aca="false">IF(D592&lt;=(Datos!$D$15-Datos!$C$15)/(Datos!$E$15-Datos!$C$15),Datos!$C$15+SQRT((Datos!$E$15-Datos!$C$15)*(Datos!$D$15-Datos!$C$15)*D592),Datos!$E$15-SQRT((Datos!$E$15-Datos!$C$15)*(Datos!$E$15-Datos!$D$15)*(1-D592)))</f>
        <v>33691.1418587376</v>
      </c>
      <c r="F592" s="24" t="n">
        <f aca="true">RAND()</f>
        <v>0.751869361410513</v>
      </c>
      <c r="G592" s="25" t="n">
        <f aca="false">IF(F592&lt;=(Datos!$D$19-Datos!$C$19)/(Datos!$E$19-Datos!$C$19),Datos!$C$19+SQRT((Datos!$E$19-Datos!$C$19)*(Datos!$D$19-Datos!$C$19)*F592),Datos!$E$19-SQRT((Datos!$E$19-Datos!$C$19)*(Datos!$E$19-Datos!$D$19)*(1-F592)))</f>
        <v>40686.0925028217</v>
      </c>
      <c r="H592" s="24" t="n">
        <f aca="true">RAND()</f>
        <v>0.43930832554798</v>
      </c>
      <c r="I592" s="25" t="n">
        <f aca="false">IF(H592&lt;=(Datos!$D$19-Datos!$C$19)/(Datos!$E$19-Datos!$C$19),Datos!$C$19+SQRT((Datos!$E$19-Datos!$C$19)*(Datos!$D$19-Datos!$C$19)*H592),Datos!$E$19-SQRT((Datos!$E$19-Datos!$C$19)*(Datos!$E$19-Datos!$D$19)*(1-H592)))</f>
        <v>38117.6504502348</v>
      </c>
      <c r="J592" s="24" t="n">
        <f aca="true">RAND()</f>
        <v>0.988102411073249</v>
      </c>
      <c r="K592" s="25" t="n">
        <f aca="false">IF(J592&lt;=(Datos!$D$19-Datos!$C$19)/(Datos!$E$19-Datos!$C$19),Datos!$C$19+SQRT((Datos!$E$19-Datos!$C$19)*(Datos!$D$19-Datos!$C$19)*J592),Datos!$E$19-SQRT((Datos!$E$19-Datos!$C$19)*(Datos!$E$19-Datos!$D$19)*(1-J592)))</f>
        <v>44055.3735291099</v>
      </c>
      <c r="L592" s="24" t="n">
        <f aca="true">RAND()</f>
        <v>0.1334053691709</v>
      </c>
      <c r="M592" s="25" t="n">
        <f aca="false">IF(L592&lt;=(Datos!$D$19-Datos!$C$19)/(Datos!$E$19-Datos!$C$19),Datos!$C$19+SQRT((Datos!$E$19-Datos!$C$19)*(Datos!$D$19-Datos!$C$19)*L592),Datos!$E$19-SQRT((Datos!$E$19-Datos!$C$19)*(Datos!$E$19-Datos!$D$19)*(1-L592)))</f>
        <v>34473.3438695941</v>
      </c>
      <c r="N592" s="24" t="n">
        <f aca="true">RAND()</f>
        <v>0.818090641386091</v>
      </c>
      <c r="O592" s="25" t="n">
        <f aca="false">IF(N592&lt;=(Datos!$D$19-Datos!$C$19)/(Datos!$E$19-Datos!$C$19),Datos!$C$19+SQRT((Datos!$E$19-Datos!$C$19)*(Datos!$D$19-Datos!$C$19)*N592),Datos!$E$19-SQRT((Datos!$E$19-Datos!$C$19)*(Datos!$E$19-Datos!$D$19)*(1-N592)))</f>
        <v>41306.3294819322</v>
      </c>
      <c r="P592" s="24" t="n">
        <f aca="true">RAND()</f>
        <v>0.913856596541173</v>
      </c>
      <c r="Q592" s="26" t="n">
        <f aca="false">IF(P592&lt;=(Datos!$D$23-Datos!$C$23)/(Datos!$E$23-Datos!$C$23),Datos!$C$23+SQRT((Datos!$E$23-Datos!$C$23)*(Datos!$D$23-Datos!$C$23)*P592),Datos!$E$23-SQRT((Datos!$E$23-Datos!$C$23)*(Datos!$E$23-Datos!$D$23)*(1-P592)))</f>
        <v>0.167547766215418</v>
      </c>
      <c r="R592" s="24" t="n">
        <f aca="true">RAND()</f>
        <v>0.295485588918929</v>
      </c>
      <c r="S592" s="26" t="n">
        <f aca="false">IF(R592&lt;=(Datos!$D$24-Datos!$C$24)/(Datos!$E$24-Datos!$C$24),Datos!$C$24+SQRT((Datos!$E$24-Datos!$C$24)*(Datos!$D$24-Datos!$C$24)*R592),Datos!$E$24-SQRT((Datos!$E$24-Datos!$C$24)*(Datos!$E$24-Datos!$D$24)*(1-R592)))</f>
        <v>0.143062394933182</v>
      </c>
      <c r="T592" s="24" t="n">
        <f aca="true">RAND()</f>
        <v>0.543722260247808</v>
      </c>
      <c r="U592" s="26" t="n">
        <f aca="false">IF(T592&lt;=(Datos!$D$25-Datos!$C$25)/(Datos!$E$25-Datos!$C$25),Datos!$C$25+SQRT((Datos!$E$25-Datos!$C$25)*(Datos!$D$25-Datos!$C$25)*T592),Datos!$E$25-SQRT((Datos!$E$25-Datos!$C$25)*(Datos!$E$25-Datos!$D$25)*(1-T592)))</f>
        <v>0.184256781464086</v>
      </c>
      <c r="V592" s="24" t="n">
        <f aca="true">RAND()</f>
        <v>0.547253597146044</v>
      </c>
      <c r="W592" s="26" t="n">
        <f aca="false">IF(V592&lt;=(Datos!$D$26-Datos!$C$26)/(Datos!$E$26-Datos!$C$26),Datos!$C$26+SQRT((Datos!$E$26-Datos!$C$26)*(Datos!$D$26-Datos!$C$26)*V592),Datos!$E$26-SQRT((Datos!$E$26-Datos!$C$26)*(Datos!$E$26-Datos!$D$26)*(1-V592)))</f>
        <v>0.210192809569264</v>
      </c>
      <c r="X592" s="24" t="n">
        <f aca="true">RAND()</f>
        <v>0.0847950092571442</v>
      </c>
      <c r="Y592" s="26" t="n">
        <f aca="false">IF(X592&lt;=(Datos!$D$27-Datos!$C$27)/(Datos!$E$27-Datos!$C$27),Datos!$C$27+SQRT((Datos!$E$27-Datos!$C$27)*(Datos!$D$27-Datos!$C$27)*X592),Datos!$E$27-SQRT((Datos!$E$27-Datos!$C$27)*(Datos!$E$27-Datos!$D$27)*(1-X592)))</f>
        <v>0.20513097898334</v>
      </c>
      <c r="Z592" s="24" t="n">
        <f aca="false">(1+Q592)</f>
        <v>1.16754776621542</v>
      </c>
      <c r="AA592" s="24" t="n">
        <f aca="false">Z592*(1+S592)</f>
        <v>1.33457994584908</v>
      </c>
      <c r="AB592" s="24" t="n">
        <f aca="false">AA592*(1+U592)</f>
        <v>1.58048535127775</v>
      </c>
      <c r="AC592" s="24" t="n">
        <f aca="false">AB592*(1+W592)</f>
        <v>1.91269200774588</v>
      </c>
      <c r="AD592" s="24" t="n">
        <f aca="false">AC592*(1+Y592)</f>
        <v>2.30504439178841</v>
      </c>
      <c r="AE592" s="23" t="n">
        <f aca="false">E592*Q592</f>
        <v>5644.87555967825</v>
      </c>
      <c r="AF592" s="23" t="n">
        <f aca="false">AE592*(1+S592)</f>
        <v>6452.4449763456</v>
      </c>
      <c r="AG592" s="23" t="n">
        <f aca="false">AF592*(1+U592)</f>
        <v>7641.35172026115</v>
      </c>
      <c r="AH592" s="23" t="n">
        <f aca="false">AG592*(1+W592)</f>
        <v>9247.50890724978</v>
      </c>
      <c r="AI592" s="23" t="n">
        <f aca="false">AH592*(1+Y592)</f>
        <v>11144.4594625511</v>
      </c>
      <c r="AJ592" s="25" t="n">
        <f aca="false">G592*Z592</f>
        <v>47502.9564177033</v>
      </c>
      <c r="AK592" s="25" t="n">
        <f aca="false">I592*AA592</f>
        <v>50871.0518737686</v>
      </c>
      <c r="AL592" s="25" t="n">
        <f aca="false">K592*AB592</f>
        <v>69628.8725078276</v>
      </c>
      <c r="AM592" s="25" t="n">
        <f aca="false">M592*AC592</f>
        <v>65936.8892996482</v>
      </c>
      <c r="AN592" s="25" t="n">
        <f aca="false">O592*AD592</f>
        <v>95212.923117692</v>
      </c>
      <c r="AO592" s="25" t="n">
        <f aca="false">C592/Datos!$D$8</f>
        <v>13620.4003573379</v>
      </c>
      <c r="AP592" s="25" t="n">
        <f aca="false">AJ592-AO592</f>
        <v>33882.5560603654</v>
      </c>
      <c r="AQ592" s="25" t="n">
        <f aca="false">AK592-AO592</f>
        <v>37250.6515164307</v>
      </c>
      <c r="AR592" s="25" t="n">
        <f aca="false">AL592-AO592</f>
        <v>56008.4721504897</v>
      </c>
      <c r="AS592" s="25" t="n">
        <f aca="false">AM592-AO592</f>
        <v>52316.4889423102</v>
      </c>
      <c r="AT592" s="25" t="n">
        <f aca="false">AN592-AO592</f>
        <v>81592.5227603541</v>
      </c>
      <c r="AU592" s="25" t="n">
        <f aca="false">AP592*Datos!$D$6</f>
        <v>16941.2780301827</v>
      </c>
      <c r="AV592" s="25" t="n">
        <f aca="false">AQ592*Datos!$D$6</f>
        <v>18625.3257582153</v>
      </c>
      <c r="AW592" s="25" t="n">
        <f aca="false">AR592*Datos!$D$6</f>
        <v>28004.2360752448</v>
      </c>
      <c r="AX592" s="25" t="n">
        <f aca="false">AS592*Datos!$D$6</f>
        <v>26158.2444711551</v>
      </c>
      <c r="AY592" s="25" t="n">
        <f aca="false">AT592*Datos!$D$6</f>
        <v>40796.261380177</v>
      </c>
      <c r="AZ592" s="25" t="n">
        <f aca="false">AJ592-AU592-AE592</f>
        <v>24916.8028278424</v>
      </c>
      <c r="BA592" s="25" t="n">
        <f aca="false">AK592-AV592-AF592</f>
        <v>25793.2811392077</v>
      </c>
      <c r="BB592" s="25" t="n">
        <f aca="false">AL592-AW592-AG592</f>
        <v>33983.2847123216</v>
      </c>
      <c r="BC592" s="25" t="n">
        <f aca="false">AM592-AX592-AH592</f>
        <v>30531.1359212433</v>
      </c>
      <c r="BD592" s="25" t="n">
        <f aca="false">AN592-AY592-AI592</f>
        <v>43272.2022749639</v>
      </c>
      <c r="BE592" s="25" t="n">
        <f aca="false">AZ592/Z592</f>
        <v>21341.1421346894</v>
      </c>
      <c r="BF592" s="25" t="n">
        <f aca="false">BA592/AA592</f>
        <v>19326.8909962509</v>
      </c>
      <c r="BG592" s="25" t="n">
        <f aca="false">BB592/AB592</f>
        <v>21501.8030283215</v>
      </c>
      <c r="BH592" s="25" t="n">
        <f aca="false">BC592/AC592</f>
        <v>15962.3900751404</v>
      </c>
      <c r="BI592" s="25" t="n">
        <f aca="false">BD592/AD592</f>
        <v>18772.8281629277</v>
      </c>
      <c r="BJ592" s="25" t="n">
        <f aca="false">E592*AD592</f>
        <v>77659.5775944308</v>
      </c>
      <c r="BK592" s="25" t="n">
        <f aca="false">0.2*C592*AD592</f>
        <v>31395.6274575946</v>
      </c>
      <c r="BL592" s="25" t="n">
        <f aca="false">BJ592+BK592</f>
        <v>109055.205052025</v>
      </c>
      <c r="BM592" s="25" t="n">
        <f aca="false">BK592*Datos!$D$6</f>
        <v>15697.8137287973</v>
      </c>
      <c r="BN592" s="25" t="n">
        <f aca="false">BL592-BM592</f>
        <v>93357.3913232281</v>
      </c>
      <c r="BO592" s="25" t="n">
        <f aca="false">BN592/AD592</f>
        <v>40501.3420374066</v>
      </c>
      <c r="BP592" s="25" t="n">
        <f aca="false">-(C592+E592)</f>
        <v>-101793.143645427</v>
      </c>
      <c r="BQ592" s="25" t="n">
        <f aca="false">BE592</f>
        <v>21341.1421346894</v>
      </c>
      <c r="BR592" s="25" t="n">
        <f aca="false">BF592</f>
        <v>19326.8909962509</v>
      </c>
      <c r="BS592" s="25" t="n">
        <f aca="false">BG592</f>
        <v>21501.8030283215</v>
      </c>
      <c r="BT592" s="25" t="n">
        <f aca="false">BH592</f>
        <v>15962.3900751404</v>
      </c>
      <c r="BU592" s="25" t="n">
        <f aca="false">BI592+BO592</f>
        <v>59274.1702003342</v>
      </c>
      <c r="BV592" s="27" t="n">
        <f aca="false">IFERROR(IRR(BP592:BU592,0.1),NA())*100</f>
        <v>9.1573093412768</v>
      </c>
    </row>
    <row r="593" customFormat="false" ht="15" hidden="false" customHeight="true" outlineLevel="0" collapsed="false">
      <c r="A593" s="23" t="n">
        <v>592</v>
      </c>
      <c r="B593" s="24" t="n">
        <f aca="true">RAND()</f>
        <v>0.912320173515345</v>
      </c>
      <c r="C593" s="25" t="n">
        <f aca="false">IF(B593&lt;=(Datos!$D$14-Datos!$C$14)/(Datos!$E$14-Datos!$C$14),Datos!$C$14+SQRT((Datos!$E$14-Datos!$C$14)*(Datos!$D$14-Datos!$C$14)*B593),Datos!$E$14-SQRT((Datos!$E$14-Datos!$C$14)*(Datos!$E$14-Datos!$D$14)*(1-B593)))</f>
        <v>89742.5250777014</v>
      </c>
      <c r="D593" s="24" t="n">
        <f aca="true">RAND()</f>
        <v>0.278770106707217</v>
      </c>
      <c r="E593" s="25" t="n">
        <f aca="false">IF(D593&lt;=(Datos!$D$15-Datos!$C$15)/(Datos!$E$15-Datos!$C$15),Datos!$C$15+SQRT((Datos!$E$15-Datos!$C$15)*(Datos!$D$15-Datos!$C$15)*D593),Datos!$E$15-SQRT((Datos!$E$15-Datos!$C$15)*(Datos!$E$15-Datos!$D$15)*(1-D593)))</f>
        <v>29572.500191694</v>
      </c>
      <c r="F593" s="24" t="n">
        <f aca="true">RAND()</f>
        <v>0.311225974531061</v>
      </c>
      <c r="G593" s="25" t="n">
        <f aca="false">IF(F593&lt;=(Datos!$D$19-Datos!$C$19)/(Datos!$E$19-Datos!$C$19),Datos!$C$19+SQRT((Datos!$E$19-Datos!$C$19)*(Datos!$D$19-Datos!$C$19)*F593),Datos!$E$19-SQRT((Datos!$E$19-Datos!$C$19)*(Datos!$E$19-Datos!$D$19)*(1-F593)))</f>
        <v>36832.5614654871</v>
      </c>
      <c r="H593" s="24" t="n">
        <f aca="true">RAND()</f>
        <v>0.897664374494376</v>
      </c>
      <c r="I593" s="25" t="n">
        <f aca="false">IF(H593&lt;=(Datos!$D$19-Datos!$C$19)/(Datos!$E$19-Datos!$C$19),Datos!$C$19+SQRT((Datos!$E$19-Datos!$C$19)*(Datos!$D$19-Datos!$C$19)*H593),Datos!$E$19-SQRT((Datos!$E$19-Datos!$C$19)*(Datos!$E$19-Datos!$D$19)*(1-H593)))</f>
        <v>42229.589937767</v>
      </c>
      <c r="J593" s="24" t="n">
        <f aca="true">RAND()</f>
        <v>0.561832539047892</v>
      </c>
      <c r="K593" s="25" t="n">
        <f aca="false">IF(J593&lt;=(Datos!$D$19-Datos!$C$19)/(Datos!$E$19-Datos!$C$19),Datos!$C$19+SQRT((Datos!$E$19-Datos!$C$19)*(Datos!$D$19-Datos!$C$19)*J593),Datos!$E$19-SQRT((Datos!$E$19-Datos!$C$19)*(Datos!$E$19-Datos!$D$19)*(1-J593)))</f>
        <v>39180.1351219459</v>
      </c>
      <c r="L593" s="24" t="n">
        <f aca="true">RAND()</f>
        <v>0.264341032472816</v>
      </c>
      <c r="M593" s="25" t="n">
        <f aca="false">IF(L593&lt;=(Datos!$D$19-Datos!$C$19)/(Datos!$E$19-Datos!$C$19),Datos!$C$19+SQRT((Datos!$E$19-Datos!$C$19)*(Datos!$D$19-Datos!$C$19)*L593),Datos!$E$19-SQRT((Datos!$E$19-Datos!$C$19)*(Datos!$E$19-Datos!$D$19)*(1-L593)))</f>
        <v>36296.9162985482</v>
      </c>
      <c r="N593" s="24" t="n">
        <f aca="true">RAND()</f>
        <v>0.821595652734848</v>
      </c>
      <c r="O593" s="25" t="n">
        <f aca="false">IF(N593&lt;=(Datos!$D$19-Datos!$C$19)/(Datos!$E$19-Datos!$C$19),Datos!$C$19+SQRT((Datos!$E$19-Datos!$C$19)*(Datos!$D$19-Datos!$C$19)*N593),Datos!$E$19-SQRT((Datos!$E$19-Datos!$C$19)*(Datos!$E$19-Datos!$D$19)*(1-N593)))</f>
        <v>41342.0872010276</v>
      </c>
      <c r="P593" s="24" t="n">
        <f aca="true">RAND()</f>
        <v>0.564557024365661</v>
      </c>
      <c r="Q593" s="26" t="n">
        <f aca="false">IF(P593&lt;=(Datos!$D$23-Datos!$C$23)/(Datos!$E$23-Datos!$C$23),Datos!$C$23+SQRT((Datos!$E$23-Datos!$C$23)*(Datos!$D$23-Datos!$C$23)*P593),Datos!$E$23-SQRT((Datos!$E$23-Datos!$C$23)*(Datos!$E$23-Datos!$D$23)*(1-P593)))</f>
        <v>0.152003618874186</v>
      </c>
      <c r="R593" s="24" t="n">
        <f aca="true">RAND()</f>
        <v>0.50002408504972</v>
      </c>
      <c r="S593" s="26" t="n">
        <f aca="false">IF(R593&lt;=(Datos!$D$24-Datos!$C$24)/(Datos!$E$24-Datos!$C$24),Datos!$C$24+SQRT((Datos!$E$24-Datos!$C$24)*(Datos!$D$24-Datos!$C$24)*R593),Datos!$E$24-SQRT((Datos!$E$24-Datos!$C$24)*(Datos!$E$24-Datos!$D$24)*(1-R593)))</f>
        <v>0.150000722560193</v>
      </c>
      <c r="T593" s="24" t="n">
        <f aca="true">RAND()</f>
        <v>0.209234843311014</v>
      </c>
      <c r="U593" s="26" t="n">
        <f aca="false">IF(T593&lt;=(Datos!$D$25-Datos!$C$25)/(Datos!$E$25-Datos!$C$25),Datos!$C$25+SQRT((Datos!$E$25-Datos!$C$25)*(Datos!$D$25-Datos!$C$25)*T593),Datos!$E$25-SQRT((Datos!$E$25-Datos!$C$25)*(Datos!$E$25-Datos!$D$25)*(1-T593)))</f>
        <v>0.170961707252825</v>
      </c>
      <c r="V593" s="24" t="n">
        <f aca="true">RAND()</f>
        <v>0.419137920583011</v>
      </c>
      <c r="W593" s="26" t="n">
        <f aca="false">IF(V593&lt;=(Datos!$D$26-Datos!$C$26)/(Datos!$E$26-Datos!$C$26),Datos!$C$26+SQRT((Datos!$E$26-Datos!$C$26)*(Datos!$D$26-Datos!$C$26)*V593),Datos!$E$26-SQRT((Datos!$E$26-Datos!$C$26)*(Datos!$E$26-Datos!$D$26)*(1-V593)))</f>
        <v>0.204911007130792</v>
      </c>
      <c r="X593" s="24" t="n">
        <f aca="true">RAND()</f>
        <v>0.445551507258942</v>
      </c>
      <c r="Y593" s="26" t="n">
        <f aca="false">IF(X593&lt;=(Datos!$D$27-Datos!$C$27)/(Datos!$E$27-Datos!$C$27),Datos!$C$27+SQRT((Datos!$E$27-Datos!$C$27)*(Datos!$D$27-Datos!$C$27)*X593),Datos!$E$27-SQRT((Datos!$E$27-Datos!$C$27)*(Datos!$E$27-Datos!$D$27)*(1-X593)))</f>
        <v>0.225282344158382</v>
      </c>
      <c r="Z593" s="24" t="n">
        <f aca="false">(1+Q593)</f>
        <v>1.15200361887419</v>
      </c>
      <c r="AA593" s="24" t="n">
        <f aca="false">Z593*(1+S593)</f>
        <v>1.32480499409727</v>
      </c>
      <c r="AB593" s="24" t="n">
        <f aca="false">AA593*(1+U593)</f>
        <v>1.55129591766521</v>
      </c>
      <c r="AC593" s="24" t="n">
        <f aca="false">AB593*(1+W593)</f>
        <v>1.86917352651187</v>
      </c>
      <c r="AD593" s="24" t="n">
        <f aca="false">AC593*(1+Y593)</f>
        <v>2.29026532020326</v>
      </c>
      <c r="AE593" s="23" t="n">
        <f aca="false">E593*Q593</f>
        <v>4495.12704829505</v>
      </c>
      <c r="AF593" s="23" t="n">
        <f aca="false">AE593*(1+S593)</f>
        <v>5169.39935353918</v>
      </c>
      <c r="AG593" s="23" t="n">
        <f aca="false">AF593*(1+U593)</f>
        <v>6053.16869249189</v>
      </c>
      <c r="AH593" s="23" t="n">
        <f aca="false">AG593*(1+W593)</f>
        <v>7293.52958560298</v>
      </c>
      <c r="AI593" s="23" t="n">
        <f aca="false">AH593*(1+Y593)</f>
        <v>8936.63302783614</v>
      </c>
      <c r="AJ593" s="25" t="n">
        <f aca="false">G593*Z593</f>
        <v>42431.244100647</v>
      </c>
      <c r="AK593" s="25" t="n">
        <f aca="false">I593*AA593</f>
        <v>55945.9716482336</v>
      </c>
      <c r="AL593" s="25" t="n">
        <f aca="false">K593*AB593</f>
        <v>60779.9836682459</v>
      </c>
      <c r="AM593" s="25" t="n">
        <f aca="false">M593*AC593</f>
        <v>67845.2350392638</v>
      </c>
      <c r="AN593" s="25" t="n">
        <f aca="false">O593*AD593</f>
        <v>94684.3485813325</v>
      </c>
      <c r="AO593" s="25" t="n">
        <f aca="false">C593/Datos!$D$8</f>
        <v>17948.5050155403</v>
      </c>
      <c r="AP593" s="25" t="n">
        <f aca="false">AJ593-AO593</f>
        <v>24482.7390851068</v>
      </c>
      <c r="AQ593" s="25" t="n">
        <f aca="false">AK593-AO593</f>
        <v>37997.4666326934</v>
      </c>
      <c r="AR593" s="25" t="n">
        <f aca="false">AL593-AO593</f>
        <v>42831.4786527056</v>
      </c>
      <c r="AS593" s="25" t="n">
        <f aca="false">AM593-AO593</f>
        <v>49896.7300237235</v>
      </c>
      <c r="AT593" s="25" t="n">
        <f aca="false">AN593-AO593</f>
        <v>76735.8435657922</v>
      </c>
      <c r="AU593" s="25" t="n">
        <f aca="false">AP593*Datos!$D$6</f>
        <v>12241.3695425534</v>
      </c>
      <c r="AV593" s="25" t="n">
        <f aca="false">AQ593*Datos!$D$6</f>
        <v>18998.7333163467</v>
      </c>
      <c r="AW593" s="25" t="n">
        <f aca="false">AR593*Datos!$D$6</f>
        <v>21415.7393263528</v>
      </c>
      <c r="AX593" s="25" t="n">
        <f aca="false">AS593*Datos!$D$6</f>
        <v>24948.3650118617</v>
      </c>
      <c r="AY593" s="25" t="n">
        <f aca="false">AT593*Datos!$D$6</f>
        <v>38367.9217828961</v>
      </c>
      <c r="AZ593" s="25" t="n">
        <f aca="false">AJ593-AU593-AE593</f>
        <v>25694.7475097986</v>
      </c>
      <c r="BA593" s="25" t="n">
        <f aca="false">AK593-AV593-AF593</f>
        <v>31777.8389783478</v>
      </c>
      <c r="BB593" s="25" t="n">
        <f aca="false">AL593-AW593-AG593</f>
        <v>33311.0756494012</v>
      </c>
      <c r="BC593" s="25" t="n">
        <f aca="false">AM593-AX593-AH593</f>
        <v>35603.340441799</v>
      </c>
      <c r="BD593" s="25" t="n">
        <f aca="false">AN593-AY593-AI593</f>
        <v>47379.7937706002</v>
      </c>
      <c r="BE593" s="25" t="n">
        <f aca="false">AZ593/Z593</f>
        <v>22304.3982578016</v>
      </c>
      <c r="BF593" s="25" t="n">
        <f aca="false">BA593/AA593</f>
        <v>23986.8049410557</v>
      </c>
      <c r="BG593" s="25" t="n">
        <f aca="false">BB593/AB593</f>
        <v>21473.063436882</v>
      </c>
      <c r="BH593" s="25" t="n">
        <f aca="false">BC593/AC593</f>
        <v>19047.6378660464</v>
      </c>
      <c r="BI593" s="25" t="n">
        <f aca="false">BD593/AD593</f>
        <v>20687.469417908</v>
      </c>
      <c r="BJ593" s="25" t="n">
        <f aca="false">E593*AD593</f>
        <v>67728.8716207409</v>
      </c>
      <c r="BK593" s="25" t="n">
        <f aca="false">0.2*C593*AD593</f>
        <v>41106.8385865862</v>
      </c>
      <c r="BL593" s="25" t="n">
        <f aca="false">BJ593+BK593</f>
        <v>108835.710207327</v>
      </c>
      <c r="BM593" s="25" t="n">
        <f aca="false">BK593*Datos!$D$6</f>
        <v>20553.4192932931</v>
      </c>
      <c r="BN593" s="25" t="n">
        <f aca="false">BL593-BM593</f>
        <v>88282.290914034</v>
      </c>
      <c r="BO593" s="25" t="n">
        <f aca="false">BN593/AD593</f>
        <v>38546.7526994641</v>
      </c>
      <c r="BP593" s="25" t="n">
        <f aca="false">-(C593+E593)</f>
        <v>-119315.025269395</v>
      </c>
      <c r="BQ593" s="25" t="n">
        <f aca="false">BE593</f>
        <v>22304.3982578016</v>
      </c>
      <c r="BR593" s="25" t="n">
        <f aca="false">BF593</f>
        <v>23986.8049410557</v>
      </c>
      <c r="BS593" s="25" t="n">
        <f aca="false">BG593</f>
        <v>21473.063436882</v>
      </c>
      <c r="BT593" s="25" t="n">
        <f aca="false">BH593</f>
        <v>19047.6378660464</v>
      </c>
      <c r="BU593" s="25" t="n">
        <f aca="false">BI593+BO593</f>
        <v>59234.2221173721</v>
      </c>
      <c r="BV593" s="27" t="n">
        <f aca="false">IFERROR(IRR(BP593:BU593,0.1),NA())*100</f>
        <v>6.12107610998669</v>
      </c>
    </row>
    <row r="594" customFormat="false" ht="15" hidden="false" customHeight="true" outlineLevel="0" collapsed="false">
      <c r="A594" s="23" t="n">
        <v>593</v>
      </c>
      <c r="B594" s="24" t="n">
        <f aca="true">RAND()</f>
        <v>0.778132424890285</v>
      </c>
      <c r="C594" s="25" t="n">
        <f aca="false">IF(B594&lt;=(Datos!$D$14-Datos!$C$14)/(Datos!$E$14-Datos!$C$14),Datos!$C$14+SQRT((Datos!$E$14-Datos!$C$14)*(Datos!$D$14-Datos!$C$14)*B594),Datos!$E$14-SQRT((Datos!$E$14-Datos!$C$14)*(Datos!$E$14-Datos!$D$14)*(1-B594)))</f>
        <v>83683.1041514736</v>
      </c>
      <c r="D594" s="24" t="n">
        <f aca="true">RAND()</f>
        <v>0.349471623885729</v>
      </c>
      <c r="E594" s="25" t="n">
        <f aca="false">IF(D594&lt;=(Datos!$D$15-Datos!$C$15)/(Datos!$E$15-Datos!$C$15),Datos!$C$15+SQRT((Datos!$E$15-Datos!$C$15)*(Datos!$D$15-Datos!$C$15)*D594),Datos!$E$15-SQRT((Datos!$E$15-Datos!$C$15)*(Datos!$E$15-Datos!$D$15)*(1-D594)))</f>
        <v>30121.7786815064</v>
      </c>
      <c r="F594" s="24" t="n">
        <f aca="true">RAND()</f>
        <v>0.465576745721775</v>
      </c>
      <c r="G594" s="25" t="n">
        <f aca="false">IF(F594&lt;=(Datos!$D$19-Datos!$C$19)/(Datos!$E$19-Datos!$C$19),Datos!$C$19+SQRT((Datos!$E$19-Datos!$C$19)*(Datos!$D$19-Datos!$C$19)*F594),Datos!$E$19-SQRT((Datos!$E$19-Datos!$C$19)*(Datos!$E$19-Datos!$D$19)*(1-F594)))</f>
        <v>38356.8242687199</v>
      </c>
      <c r="H594" s="24" t="n">
        <f aca="true">RAND()</f>
        <v>0.529524916889402</v>
      </c>
      <c r="I594" s="25" t="n">
        <f aca="false">IF(H594&lt;=(Datos!$D$19-Datos!$C$19)/(Datos!$E$19-Datos!$C$19),Datos!$C$19+SQRT((Datos!$E$19-Datos!$C$19)*(Datos!$D$19-Datos!$C$19)*H594),Datos!$E$19-SQRT((Datos!$E$19-Datos!$C$19)*(Datos!$E$19-Datos!$D$19)*(1-H594)))</f>
        <v>38912.2801534406</v>
      </c>
      <c r="J594" s="24" t="n">
        <f aca="true">RAND()</f>
        <v>0.935867084637418</v>
      </c>
      <c r="K594" s="25" t="n">
        <f aca="false">IF(J594&lt;=(Datos!$D$19-Datos!$C$19)/(Datos!$E$19-Datos!$C$19),Datos!$C$19+SQRT((Datos!$E$19-Datos!$C$19)*(Datos!$D$19-Datos!$C$19)*J594),Datos!$E$19-SQRT((Datos!$E$19-Datos!$C$19)*(Datos!$E$19-Datos!$D$19)*(1-J594)))</f>
        <v>42806.8359267502</v>
      </c>
      <c r="L594" s="24" t="n">
        <f aca="true">RAND()</f>
        <v>0.837930855566994</v>
      </c>
      <c r="M594" s="25" t="n">
        <f aca="false">IF(L594&lt;=(Datos!$D$19-Datos!$C$19)/(Datos!$E$19-Datos!$C$19),Datos!$C$19+SQRT((Datos!$E$19-Datos!$C$19)*(Datos!$D$19-Datos!$C$19)*L594),Datos!$E$19-SQRT((Datos!$E$19-Datos!$C$19)*(Datos!$E$19-Datos!$D$19)*(1-L594)))</f>
        <v>41513.5711921114</v>
      </c>
      <c r="N594" s="24" t="n">
        <f aca="true">RAND()</f>
        <v>0.988442011800191</v>
      </c>
      <c r="O594" s="25" t="n">
        <f aca="false">IF(N594&lt;=(Datos!$D$19-Datos!$C$19)/(Datos!$E$19-Datos!$C$19),Datos!$C$19+SQRT((Datos!$E$19-Datos!$C$19)*(Datos!$D$19-Datos!$C$19)*N594),Datos!$E$19-SQRT((Datos!$E$19-Datos!$C$19)*(Datos!$E$19-Datos!$D$19)*(1-N594)))</f>
        <v>44068.9526784391</v>
      </c>
      <c r="P594" s="24" t="n">
        <f aca="true">RAND()</f>
        <v>0.6977397291344</v>
      </c>
      <c r="Q594" s="26" t="n">
        <f aca="false">IF(P594&lt;=(Datos!$D$23-Datos!$C$23)/(Datos!$E$23-Datos!$C$23),Datos!$C$23+SQRT((Datos!$E$23-Datos!$C$23)*(Datos!$D$23-Datos!$C$23)*P594),Datos!$E$23-SQRT((Datos!$E$23-Datos!$C$23)*(Datos!$E$23-Datos!$D$23)*(1-P594)))</f>
        <v>0.156674724276912</v>
      </c>
      <c r="R594" s="24" t="n">
        <f aca="true">RAND()</f>
        <v>0.88522776145932</v>
      </c>
      <c r="S594" s="26" t="n">
        <f aca="false">IF(R594&lt;=(Datos!$D$24-Datos!$C$24)/(Datos!$E$24-Datos!$C$24),Datos!$C$24+SQRT((Datos!$E$24-Datos!$C$24)*(Datos!$D$24-Datos!$C$24)*R594),Datos!$E$24-SQRT((Datos!$E$24-Datos!$C$24)*(Datos!$E$24-Datos!$D$24)*(1-R594)))</f>
        <v>0.165626759955625</v>
      </c>
      <c r="T594" s="24" t="n">
        <f aca="true">RAND()</f>
        <v>0.96122102863525</v>
      </c>
      <c r="U594" s="26" t="n">
        <f aca="false">IF(T594&lt;=(Datos!$D$25-Datos!$C$25)/(Datos!$E$25-Datos!$C$25),Datos!$C$25+SQRT((Datos!$E$25-Datos!$C$25)*(Datos!$D$25-Datos!$C$25)*T594),Datos!$E$25-SQRT((Datos!$E$25-Datos!$C$25)*(Datos!$E$25-Datos!$D$25)*(1-T594)))</f>
        <v>0.209579773523512</v>
      </c>
      <c r="V594" s="24" t="n">
        <f aca="true">RAND()</f>
        <v>0.249617788573873</v>
      </c>
      <c r="W594" s="26" t="n">
        <f aca="false">IF(V594&lt;=(Datos!$D$26-Datos!$C$26)/(Datos!$E$26-Datos!$C$26),Datos!$C$26+SQRT((Datos!$E$26-Datos!$C$26)*(Datos!$D$26-Datos!$C$26)*V594),Datos!$E$26-SQRT((Datos!$E$26-Datos!$C$26)*(Datos!$E$26-Datos!$D$26)*(1-V594)))</f>
        <v>0.198693980421607</v>
      </c>
      <c r="X594" s="24" t="n">
        <f aca="true">RAND()</f>
        <v>0.719825221070864</v>
      </c>
      <c r="Y594" s="26" t="n">
        <f aca="false">IF(X594&lt;=(Datos!$D$27-Datos!$C$27)/(Datos!$E$27-Datos!$C$27),Datos!$C$27+SQRT((Datos!$E$27-Datos!$C$27)*(Datos!$D$27-Datos!$C$27)*X594),Datos!$E$27-SQRT((Datos!$E$27-Datos!$C$27)*(Datos!$E$27-Datos!$D$27)*(1-X594)))</f>
        <v>0.241103421664402</v>
      </c>
      <c r="Z594" s="24" t="n">
        <f aca="false">(1+Q594)</f>
        <v>1.15667472427691</v>
      </c>
      <c r="AA594" s="24" t="n">
        <f aca="false">Z594*(1+S594)</f>
        <v>1.34825101118146</v>
      </c>
      <c r="AB594" s="24" t="n">
        <f aca="false">AA594*(1+U594)</f>
        <v>1.63081715275772</v>
      </c>
      <c r="AC594" s="24" t="n">
        <f aca="false">AB594*(1+W594)</f>
        <v>1.95485070417898</v>
      </c>
      <c r="AD594" s="24" t="n">
        <f aca="false">AC594*(1+Y594)</f>
        <v>2.4261718977996</v>
      </c>
      <c r="AE594" s="23" t="n">
        <f aca="false">E594*Q594</f>
        <v>4719.32136965519</v>
      </c>
      <c r="AF594" s="23" t="n">
        <f aca="false">AE594*(1+S594)</f>
        <v>5500.96727730052</v>
      </c>
      <c r="AG594" s="23" t="n">
        <f aca="false">AF594*(1+U594)</f>
        <v>6653.85875343741</v>
      </c>
      <c r="AH594" s="23" t="n">
        <f aca="false">AG594*(1+W594)</f>
        <v>7975.94043432104</v>
      </c>
      <c r="AI594" s="23" t="n">
        <f aca="false">AH594*(1+Y594)</f>
        <v>9898.9669640273</v>
      </c>
      <c r="AJ594" s="25" t="n">
        <f aca="false">G594*Z594</f>
        <v>44366.3691351596</v>
      </c>
      <c r="AK594" s="25" t="n">
        <f aca="false">I594*AA594</f>
        <v>52463.5210642526</v>
      </c>
      <c r="AL594" s="25" t="n">
        <f aca="false">K594*AB594</f>
        <v>69810.1222846296</v>
      </c>
      <c r="AM594" s="25" t="n">
        <f aca="false">M594*AC594</f>
        <v>81152.8338778834</v>
      </c>
      <c r="AN594" s="25" t="n">
        <f aca="false">O594*AD594</f>
        <v>106918.85455389</v>
      </c>
      <c r="AO594" s="25" t="n">
        <f aca="false">C594/Datos!$D$8</f>
        <v>16736.6208302947</v>
      </c>
      <c r="AP594" s="25" t="n">
        <f aca="false">AJ594-AO594</f>
        <v>27629.7483048649</v>
      </c>
      <c r="AQ594" s="25" t="n">
        <f aca="false">AK594-AO594</f>
        <v>35726.9002339579</v>
      </c>
      <c r="AR594" s="25" t="n">
        <f aca="false">AL594-AO594</f>
        <v>53073.5014543349</v>
      </c>
      <c r="AS594" s="25" t="n">
        <f aca="false">AM594-AO594</f>
        <v>64416.2130475886</v>
      </c>
      <c r="AT594" s="25" t="n">
        <f aca="false">AN594-AO594</f>
        <v>90182.2337235948</v>
      </c>
      <c r="AU594" s="25" t="n">
        <f aca="false">AP594*Datos!$D$6</f>
        <v>13814.8741524324</v>
      </c>
      <c r="AV594" s="25" t="n">
        <f aca="false">AQ594*Datos!$D$6</f>
        <v>17863.4501169789</v>
      </c>
      <c r="AW594" s="25" t="n">
        <f aca="false">AR594*Datos!$D$6</f>
        <v>26536.7507271675</v>
      </c>
      <c r="AX594" s="25" t="n">
        <f aca="false">AS594*Datos!$D$6</f>
        <v>32208.1065237943</v>
      </c>
      <c r="AY594" s="25" t="n">
        <f aca="false">AT594*Datos!$D$6</f>
        <v>45091.1168617974</v>
      </c>
      <c r="AZ594" s="25" t="n">
        <f aca="false">AJ594-AU594-AE594</f>
        <v>25832.173613072</v>
      </c>
      <c r="BA594" s="25" t="n">
        <f aca="false">AK594-AV594-AF594</f>
        <v>29099.1036699731</v>
      </c>
      <c r="BB594" s="25" t="n">
        <f aca="false">AL594-AW594-AG594</f>
        <v>36619.5128040248</v>
      </c>
      <c r="BC594" s="25" t="n">
        <f aca="false">AM594-AX594-AH594</f>
        <v>40968.786919768</v>
      </c>
      <c r="BD594" s="25" t="n">
        <f aca="false">AN594-AY594-AI594</f>
        <v>51928.7707280648</v>
      </c>
      <c r="BE594" s="25" t="n">
        <f aca="false">AZ594/Z594</f>
        <v>22333.1357302899</v>
      </c>
      <c r="BF594" s="25" t="n">
        <f aca="false">BA594/AA594</f>
        <v>21582.8532140123</v>
      </c>
      <c r="BG594" s="25" t="n">
        <f aca="false">BB594/AB594</f>
        <v>22454.7017684361</v>
      </c>
      <c r="BH594" s="25" t="n">
        <f aca="false">BC594/AC594</f>
        <v>20957.5016814261</v>
      </c>
      <c r="BI594" s="25" t="n">
        <f aca="false">BD594/AD594</f>
        <v>21403.5826460447</v>
      </c>
      <c r="BJ594" s="25" t="n">
        <f aca="false">E594*AD594</f>
        <v>73080.6129488101</v>
      </c>
      <c r="BK594" s="25" t="n">
        <f aca="false">0.2*C594*AD594</f>
        <v>40605.9191225885</v>
      </c>
      <c r="BL594" s="25" t="n">
        <f aca="false">BJ594+BK594</f>
        <v>113686.532071399</v>
      </c>
      <c r="BM594" s="25" t="n">
        <f aca="false">BK594*Datos!$D$6</f>
        <v>20302.9595612942</v>
      </c>
      <c r="BN594" s="25" t="n">
        <f aca="false">BL594-BM594</f>
        <v>93383.5725101043</v>
      </c>
      <c r="BO594" s="25" t="n">
        <f aca="false">BN594/AD594</f>
        <v>38490.0890966538</v>
      </c>
      <c r="BP594" s="25" t="n">
        <f aca="false">-(C594+E594)</f>
        <v>-113804.88283298</v>
      </c>
      <c r="BQ594" s="25" t="n">
        <f aca="false">BE594</f>
        <v>22333.1357302899</v>
      </c>
      <c r="BR594" s="25" t="n">
        <f aca="false">BF594</f>
        <v>21582.8532140123</v>
      </c>
      <c r="BS594" s="25" t="n">
        <f aca="false">BG594</f>
        <v>22454.7017684361</v>
      </c>
      <c r="BT594" s="25" t="n">
        <f aca="false">BH594</f>
        <v>20957.5016814261</v>
      </c>
      <c r="BU594" s="25" t="n">
        <f aca="false">BI594+BO594</f>
        <v>59893.6717426985</v>
      </c>
      <c r="BV594" s="27" t="n">
        <f aca="false">IFERROR(IRR(BP594:BU594,0.1),NA())*100</f>
        <v>7.82009838965396</v>
      </c>
    </row>
    <row r="595" customFormat="false" ht="15" hidden="false" customHeight="true" outlineLevel="0" collapsed="false">
      <c r="A595" s="23" t="n">
        <v>594</v>
      </c>
      <c r="B595" s="24" t="n">
        <f aca="true">RAND()</f>
        <v>0.442561392243388</v>
      </c>
      <c r="C595" s="25" t="n">
        <f aca="false">IF(B595&lt;=(Datos!$D$14-Datos!$C$14)/(Datos!$E$14-Datos!$C$14),Datos!$C$14+SQRT((Datos!$E$14-Datos!$C$14)*(Datos!$D$14-Datos!$C$14)*B595),Datos!$E$14-SQRT((Datos!$E$14-Datos!$C$14)*(Datos!$E$14-Datos!$D$14)*(1-B595)))</f>
        <v>74136.3898632087</v>
      </c>
      <c r="D595" s="24" t="n">
        <f aca="true">RAND()</f>
        <v>0.658327762827375</v>
      </c>
      <c r="E595" s="25" t="n">
        <f aca="false">IF(D595&lt;=(Datos!$D$15-Datos!$C$15)/(Datos!$E$15-Datos!$C$15),Datos!$C$15+SQRT((Datos!$E$15-Datos!$C$15)*(Datos!$D$15-Datos!$C$15)*D595),Datos!$E$15-SQRT((Datos!$E$15-Datos!$C$15)*(Datos!$E$15-Datos!$D$15)*(1-D595)))</f>
        <v>32841.0311094478</v>
      </c>
      <c r="F595" s="24" t="n">
        <f aca="true">RAND()</f>
        <v>0.883796427766432</v>
      </c>
      <c r="G595" s="25" t="n">
        <f aca="false">IF(F595&lt;=(Datos!$D$19-Datos!$C$19)/(Datos!$E$19-Datos!$C$19),Datos!$C$19+SQRT((Datos!$E$19-Datos!$C$19)*(Datos!$D$19-Datos!$C$19)*F595),Datos!$E$19-SQRT((Datos!$E$19-Datos!$C$19)*(Datos!$E$19-Datos!$D$19)*(1-F595)))</f>
        <v>42047.8367393524</v>
      </c>
      <c r="H595" s="24" t="n">
        <f aca="true">RAND()</f>
        <v>0.655972982392556</v>
      </c>
      <c r="I595" s="25" t="n">
        <f aca="false">IF(H595&lt;=(Datos!$D$19-Datos!$C$19)/(Datos!$E$19-Datos!$C$19),Datos!$C$19+SQRT((Datos!$E$19-Datos!$C$19)*(Datos!$D$19-Datos!$C$19)*H595),Datos!$E$19-SQRT((Datos!$E$19-Datos!$C$19)*(Datos!$E$19-Datos!$D$19)*(1-H595)))</f>
        <v>39919.4731391785</v>
      </c>
      <c r="J595" s="24" t="n">
        <f aca="true">RAND()</f>
        <v>0.864555437657528</v>
      </c>
      <c r="K595" s="25" t="n">
        <f aca="false">IF(J595&lt;=(Datos!$D$19-Datos!$C$19)/(Datos!$E$19-Datos!$C$19),Datos!$C$19+SQRT((Datos!$E$19-Datos!$C$19)*(Datos!$D$19-Datos!$C$19)*J595),Datos!$E$19-SQRT((Datos!$E$19-Datos!$C$19)*(Datos!$E$19-Datos!$D$19)*(1-J595)))</f>
        <v>41812.7845733799</v>
      </c>
      <c r="L595" s="24" t="n">
        <f aca="true">RAND()</f>
        <v>0.0954023994343336</v>
      </c>
      <c r="M595" s="25" t="n">
        <f aca="false">IF(L595&lt;=(Datos!$D$19-Datos!$C$19)/(Datos!$E$19-Datos!$C$19),Datos!$C$19+SQRT((Datos!$E$19-Datos!$C$19)*(Datos!$D$19-Datos!$C$19)*L595),Datos!$E$19-SQRT((Datos!$E$19-Datos!$C$19)*(Datos!$E$19-Datos!$D$19)*(1-L595)))</f>
        <v>33782.9036354565</v>
      </c>
      <c r="N595" s="24" t="n">
        <f aca="true">RAND()</f>
        <v>0.992947862968871</v>
      </c>
      <c r="O595" s="25" t="n">
        <f aca="false">IF(N595&lt;=(Datos!$D$19-Datos!$C$19)/(Datos!$E$19-Datos!$C$19),Datos!$C$19+SQRT((Datos!$E$19-Datos!$C$19)*(Datos!$D$19-Datos!$C$19)*N595),Datos!$E$19-SQRT((Datos!$E$19-Datos!$C$19)*(Datos!$E$19-Datos!$D$19)*(1-N595)))</f>
        <v>44272.7378207725</v>
      </c>
      <c r="P595" s="24" t="n">
        <f aca="true">RAND()</f>
        <v>0.314773153028865</v>
      </c>
      <c r="Q595" s="26" t="n">
        <f aca="false">IF(P595&lt;=(Datos!$D$23-Datos!$C$23)/(Datos!$E$23-Datos!$C$23),Datos!$C$23+SQRT((Datos!$E$23-Datos!$C$23)*(Datos!$D$23-Datos!$C$23)*P595),Datos!$E$23-SQRT((Datos!$E$23-Datos!$C$23)*(Datos!$E$23-Datos!$D$23)*(1-P595)))</f>
        <v>0.143803186245794</v>
      </c>
      <c r="R595" s="24" t="n">
        <f aca="true">RAND()</f>
        <v>0.882332918186822</v>
      </c>
      <c r="S595" s="26" t="n">
        <f aca="false">IF(R595&lt;=(Datos!$D$24-Datos!$C$24)/(Datos!$E$24-Datos!$C$24),Datos!$C$24+SQRT((Datos!$E$24-Datos!$C$24)*(Datos!$D$24-Datos!$C$24)*R595),Datos!$E$24-SQRT((Datos!$E$24-Datos!$C$24)*(Datos!$E$24-Datos!$D$24)*(1-R595)))</f>
        <v>0.165446624196987</v>
      </c>
      <c r="T595" s="24" t="n">
        <f aca="true">RAND()</f>
        <v>0.0808133933841946</v>
      </c>
      <c r="U595" s="26" t="n">
        <f aca="false">IF(T595&lt;=(Datos!$D$25-Datos!$C$25)/(Datos!$E$25-Datos!$C$25),Datos!$C$25+SQRT((Datos!$E$25-Datos!$C$25)*(Datos!$D$25-Datos!$C$25)*T595),Datos!$E$25-SQRT((Datos!$E$25-Datos!$C$25)*(Datos!$E$25-Datos!$D$25)*(1-T595)))</f>
        <v>0.163027207149148</v>
      </c>
      <c r="V595" s="24" t="n">
        <f aca="true">RAND()</f>
        <v>0.612963088364239</v>
      </c>
      <c r="W595" s="26" t="n">
        <f aca="false">IF(V595&lt;=(Datos!$D$26-Datos!$C$26)/(Datos!$E$26-Datos!$C$26),Datos!$C$26+SQRT((Datos!$E$26-Datos!$C$26)*(Datos!$D$26-Datos!$C$26)*V595),Datos!$E$26-SQRT((Datos!$E$26-Datos!$C$26)*(Datos!$E$26-Datos!$D$26)*(1-V595)))</f>
        <v>0.213194712462403</v>
      </c>
      <c r="X595" s="24" t="n">
        <f aca="true">RAND()</f>
        <v>0.0237420850432507</v>
      </c>
      <c r="Y595" s="26" t="n">
        <f aca="false">IF(X595&lt;=(Datos!$D$27-Datos!$C$27)/(Datos!$E$27-Datos!$C$27),Datos!$C$27+SQRT((Datos!$E$27-Datos!$C$27)*(Datos!$D$27-Datos!$C$27)*X595),Datos!$E$27-SQRT((Datos!$E$27-Datos!$C$27)*(Datos!$E$27-Datos!$D$27)*(1-X595)))</f>
        <v>0.198006474231319</v>
      </c>
      <c r="Z595" s="24" t="n">
        <f aca="false">(1+Q595)</f>
        <v>1.14380318624579</v>
      </c>
      <c r="AA595" s="24" t="n">
        <f aca="false">Z595*(1+S595)</f>
        <v>1.33304156215592</v>
      </c>
      <c r="AB595" s="24" t="n">
        <f aca="false">AA595*(1+U595)</f>
        <v>1.55036360504794</v>
      </c>
      <c r="AC595" s="24" t="n">
        <f aca="false">AB595*(1+W595)</f>
        <v>1.8808929280383</v>
      </c>
      <c r="AD595" s="24" t="n">
        <f aca="false">AC595*(1+Y595)</f>
        <v>2.25332190512579</v>
      </c>
      <c r="AE595" s="23" t="n">
        <f aca="false">E595*Q595</f>
        <v>4722.64491313584</v>
      </c>
      <c r="AF595" s="23" t="n">
        <f aca="false">AE595*(1+S595)</f>
        <v>5503.99057129524</v>
      </c>
      <c r="AG595" s="23" t="n">
        <f aca="false">AF595*(1+U595)</f>
        <v>6401.29078230875</v>
      </c>
      <c r="AH595" s="23" t="n">
        <f aca="false">AG595*(1+W595)</f>
        <v>7766.01213003129</v>
      </c>
      <c r="AI595" s="23" t="n">
        <f aca="false">AH595*(1+Y595)</f>
        <v>9303.73281073645</v>
      </c>
      <c r="AJ595" s="25" t="n">
        <f aca="false">G595*Z595</f>
        <v>48094.4496372142</v>
      </c>
      <c r="AK595" s="25" t="n">
        <f aca="false">I595*AA595</f>
        <v>53214.3168338917</v>
      </c>
      <c r="AL595" s="25" t="n">
        <f aca="false">K595*AB595</f>
        <v>64825.0194282779</v>
      </c>
      <c r="AM595" s="25" t="n">
        <f aca="false">M595*AC595</f>
        <v>63542.0245365297</v>
      </c>
      <c r="AN595" s="25" t="n">
        <f aca="false">O595*AD595</f>
        <v>99760.7299314378</v>
      </c>
      <c r="AO595" s="25" t="n">
        <f aca="false">C595/Datos!$D$8</f>
        <v>14827.2779726417</v>
      </c>
      <c r="AP595" s="25" t="n">
        <f aca="false">AJ595-AO595</f>
        <v>33267.1716645725</v>
      </c>
      <c r="AQ595" s="25" t="n">
        <f aca="false">AK595-AO595</f>
        <v>38387.03886125</v>
      </c>
      <c r="AR595" s="25" t="n">
        <f aca="false">AL595-AO595</f>
        <v>49997.7414556362</v>
      </c>
      <c r="AS595" s="25" t="n">
        <f aca="false">AM595-AO595</f>
        <v>48714.7465638879</v>
      </c>
      <c r="AT595" s="25" t="n">
        <f aca="false">AN595-AO595</f>
        <v>84933.4519587961</v>
      </c>
      <c r="AU595" s="25" t="n">
        <f aca="false">AP595*Datos!$D$6</f>
        <v>16633.5858322862</v>
      </c>
      <c r="AV595" s="25" t="n">
        <f aca="false">AQ595*Datos!$D$6</f>
        <v>19193.519430625</v>
      </c>
      <c r="AW595" s="25" t="n">
        <f aca="false">AR595*Datos!$D$6</f>
        <v>24998.8707278181</v>
      </c>
      <c r="AX595" s="25" t="n">
        <f aca="false">AS595*Datos!$D$6</f>
        <v>24357.373281944</v>
      </c>
      <c r="AY595" s="25" t="n">
        <f aca="false">AT595*Datos!$D$6</f>
        <v>42466.725979398</v>
      </c>
      <c r="AZ595" s="25" t="n">
        <f aca="false">AJ595-AU595-AE595</f>
        <v>26738.2188917921</v>
      </c>
      <c r="BA595" s="25" t="n">
        <f aca="false">AK595-AV595-AF595</f>
        <v>28516.8068319715</v>
      </c>
      <c r="BB595" s="25" t="n">
        <f aca="false">AL595-AW595-AG595</f>
        <v>33424.8579181511</v>
      </c>
      <c r="BC595" s="25" t="n">
        <f aca="false">AM595-AX595-AH595</f>
        <v>31418.6391245544</v>
      </c>
      <c r="BD595" s="25" t="n">
        <f aca="false">AN595-AY595-AI595</f>
        <v>47990.2711413033</v>
      </c>
      <c r="BE595" s="25" t="n">
        <f aca="false">AZ595/Z595</f>
        <v>23376.5906698972</v>
      </c>
      <c r="BF595" s="25" t="n">
        <f aca="false">BA595/AA595</f>
        <v>21392.2863634135</v>
      </c>
      <c r="BG595" s="25" t="n">
        <f aca="false">BB595/AB595</f>
        <v>21559.3669828941</v>
      </c>
      <c r="BH595" s="25" t="n">
        <f aca="false">BC595/AC595</f>
        <v>16704.1082754895</v>
      </c>
      <c r="BI595" s="25" t="n">
        <f aca="false">BD595/AD595</f>
        <v>21297.5656217323</v>
      </c>
      <c r="BJ595" s="25" t="n">
        <f aca="false">E595*AD595</f>
        <v>74001.4147858364</v>
      </c>
      <c r="BK595" s="25" t="n">
        <f aca="false">0.2*C595*AD595</f>
        <v>33410.6302491428</v>
      </c>
      <c r="BL595" s="25" t="n">
        <f aca="false">BJ595+BK595</f>
        <v>107412.045034979</v>
      </c>
      <c r="BM595" s="25" t="n">
        <f aca="false">BK595*Datos!$D$6</f>
        <v>16705.3151245714</v>
      </c>
      <c r="BN595" s="25" t="n">
        <f aca="false">BL595-BM595</f>
        <v>90706.7299104077</v>
      </c>
      <c r="BO595" s="25" t="n">
        <f aca="false">BN595/AD595</f>
        <v>40254.6700957687</v>
      </c>
      <c r="BP595" s="25" t="n">
        <f aca="false">-(C595+E595)</f>
        <v>-106977.420972657</v>
      </c>
      <c r="BQ595" s="25" t="n">
        <f aca="false">BE595</f>
        <v>23376.5906698972</v>
      </c>
      <c r="BR595" s="25" t="n">
        <f aca="false">BF595</f>
        <v>21392.2863634135</v>
      </c>
      <c r="BS595" s="25" t="n">
        <f aca="false">BG595</f>
        <v>21559.3669828941</v>
      </c>
      <c r="BT595" s="25" t="n">
        <f aca="false">BH595</f>
        <v>16704.1082754895</v>
      </c>
      <c r="BU595" s="25" t="n">
        <f aca="false">BI595+BO595</f>
        <v>61552.235717501</v>
      </c>
      <c r="BV595" s="27" t="n">
        <f aca="false">IFERROR(IRR(BP595:BU595,0.1),NA())*100</f>
        <v>9.29716862614453</v>
      </c>
    </row>
    <row r="596" customFormat="false" ht="15" hidden="false" customHeight="true" outlineLevel="0" collapsed="false">
      <c r="A596" s="23" t="n">
        <v>595</v>
      </c>
      <c r="B596" s="24" t="n">
        <f aca="true">RAND()</f>
        <v>0.808419854649815</v>
      </c>
      <c r="C596" s="25" t="n">
        <f aca="false">IF(B596&lt;=(Datos!$D$14-Datos!$C$14)/(Datos!$E$14-Datos!$C$14),Datos!$C$14+SQRT((Datos!$E$14-Datos!$C$14)*(Datos!$D$14-Datos!$C$14)*B596),Datos!$E$14-SQRT((Datos!$E$14-Datos!$C$14)*(Datos!$E$14-Datos!$D$14)*(1-B596)))</f>
        <v>84837.6725262834</v>
      </c>
      <c r="D596" s="24" t="n">
        <f aca="true">RAND()</f>
        <v>0.258312638718461</v>
      </c>
      <c r="E596" s="25" t="n">
        <f aca="false">IF(D596&lt;=(Datos!$D$15-Datos!$C$15)/(Datos!$E$15-Datos!$C$15),Datos!$C$15+SQRT((Datos!$E$15-Datos!$C$15)*(Datos!$D$15-Datos!$C$15)*D596),Datos!$E$15-SQRT((Datos!$E$15-Datos!$C$15)*(Datos!$E$15-Datos!$D$15)*(1-D596)))</f>
        <v>29401.5279056124</v>
      </c>
      <c r="F596" s="24" t="n">
        <f aca="true">RAND()</f>
        <v>0.958652101300918</v>
      </c>
      <c r="G596" s="25" t="n">
        <f aca="false">IF(F596&lt;=(Datos!$D$19-Datos!$C$19)/(Datos!$E$19-Datos!$C$19),Datos!$C$19+SQRT((Datos!$E$19-Datos!$C$19)*(Datos!$D$19-Datos!$C$19)*F596),Datos!$E$19-SQRT((Datos!$E$19-Datos!$C$19)*(Datos!$E$19-Datos!$D$19)*(1-F596)))</f>
        <v>43239.0081197146</v>
      </c>
      <c r="H596" s="24" t="n">
        <f aca="true">RAND()</f>
        <v>0.274770828038088</v>
      </c>
      <c r="I596" s="25" t="n">
        <f aca="false">IF(H596&lt;=(Datos!$D$19-Datos!$C$19)/(Datos!$E$19-Datos!$C$19),Datos!$C$19+SQRT((Datos!$E$19-Datos!$C$19)*(Datos!$D$19-Datos!$C$19)*H596),Datos!$E$19-SQRT((Datos!$E$19-Datos!$C$19)*(Datos!$E$19-Datos!$D$19)*(1-H596)))</f>
        <v>36419.9395795999</v>
      </c>
      <c r="J596" s="24" t="n">
        <f aca="true">RAND()</f>
        <v>0.87801795066188</v>
      </c>
      <c r="K596" s="25" t="n">
        <f aca="false">IF(J596&lt;=(Datos!$D$19-Datos!$C$19)/(Datos!$E$19-Datos!$C$19),Datos!$C$19+SQRT((Datos!$E$19-Datos!$C$19)*(Datos!$D$19-Datos!$C$19)*J596),Datos!$E$19-SQRT((Datos!$E$19-Datos!$C$19)*(Datos!$E$19-Datos!$D$19)*(1-J596)))</f>
        <v>41975.3258522018</v>
      </c>
      <c r="L596" s="24" t="n">
        <f aca="true">RAND()</f>
        <v>0.991131548424036</v>
      </c>
      <c r="M596" s="25" t="n">
        <f aca="false">IF(L596&lt;=(Datos!$D$19-Datos!$C$19)/(Datos!$E$19-Datos!$C$19),Datos!$C$19+SQRT((Datos!$E$19-Datos!$C$19)*(Datos!$D$19-Datos!$C$19)*L596),Datos!$E$19-SQRT((Datos!$E$19-Datos!$C$19)*(Datos!$E$19-Datos!$D$19)*(1-L596)))</f>
        <v>44184.4426027573</v>
      </c>
      <c r="N596" s="24" t="n">
        <f aca="true">RAND()</f>
        <v>0.84186649485542</v>
      </c>
      <c r="O596" s="25" t="n">
        <f aca="false">IF(N596&lt;=(Datos!$D$19-Datos!$C$19)/(Datos!$E$19-Datos!$C$19),Datos!$C$19+SQRT((Datos!$E$19-Datos!$C$19)*(Datos!$D$19-Datos!$C$19)*N596),Datos!$E$19-SQRT((Datos!$E$19-Datos!$C$19)*(Datos!$E$19-Datos!$D$19)*(1-N596)))</f>
        <v>41556.1630575993</v>
      </c>
      <c r="P596" s="24" t="n">
        <f aca="true">RAND()</f>
        <v>0.822636662783262</v>
      </c>
      <c r="Q596" s="26" t="n">
        <f aca="false">IF(P596&lt;=(Datos!$D$23-Datos!$C$23)/(Datos!$E$23-Datos!$C$23),Datos!$C$23+SQRT((Datos!$E$23-Datos!$C$23)*(Datos!$D$23-Datos!$C$23)*P596),Datos!$E$23-SQRT((Datos!$E$23-Datos!$C$23)*(Datos!$E$23-Datos!$D$23)*(1-P596)))</f>
        <v>0.162132319484888</v>
      </c>
      <c r="R596" s="24" t="n">
        <f aca="true">RAND()</f>
        <v>0.799348198649921</v>
      </c>
      <c r="S596" s="26" t="n">
        <f aca="false">IF(R596&lt;=(Datos!$D$24-Datos!$C$24)/(Datos!$E$24-Datos!$C$24),Datos!$C$24+SQRT((Datos!$E$24-Datos!$C$24)*(Datos!$D$24-Datos!$C$24)*R596),Datos!$E$24-SQRT((Datos!$E$24-Datos!$C$24)*(Datos!$E$24-Datos!$D$24)*(1-R596)))</f>
        <v>0.160995441535512</v>
      </c>
      <c r="T596" s="24" t="n">
        <f aca="true">RAND()</f>
        <v>0.5757018222916</v>
      </c>
      <c r="U596" s="26" t="n">
        <f aca="false">IF(T596&lt;=(Datos!$D$25-Datos!$C$25)/(Datos!$E$25-Datos!$C$25),Datos!$C$25+SQRT((Datos!$E$25-Datos!$C$25)*(Datos!$D$25-Datos!$C$25)*T596),Datos!$E$25-SQRT((Datos!$E$25-Datos!$C$25)*(Datos!$E$25-Datos!$D$25)*(1-T596)))</f>
        <v>0.185532117883695</v>
      </c>
      <c r="V596" s="24" t="n">
        <f aca="true">RAND()</f>
        <v>0.406924741201355</v>
      </c>
      <c r="W596" s="26" t="n">
        <f aca="false">IF(V596&lt;=(Datos!$D$26-Datos!$C$26)/(Datos!$E$26-Datos!$C$26),Datos!$C$26+SQRT((Datos!$E$26-Datos!$C$26)*(Datos!$D$26-Datos!$C$26)*V596),Datos!$E$26-SQRT((Datos!$E$26-Datos!$C$26)*(Datos!$E$26-Datos!$D$26)*(1-V596)))</f>
        <v>0.204439453407633</v>
      </c>
      <c r="X596" s="24" t="n">
        <f aca="true">RAND()</f>
        <v>0.522921310039399</v>
      </c>
      <c r="Y596" s="26" t="n">
        <f aca="false">IF(X596&lt;=(Datos!$D$27-Datos!$C$27)/(Datos!$E$27-Datos!$C$27),Datos!$C$27+SQRT((Datos!$E$27-Datos!$C$27)*(Datos!$D$27-Datos!$C$27)*X596),Datos!$E$27-SQRT((Datos!$E$27-Datos!$C$27)*(Datos!$E$27-Datos!$D$27)*(1-X596)))</f>
        <v>0.22924347405715</v>
      </c>
      <c r="Z596" s="24" t="n">
        <f aca="false">(1+Q596)</f>
        <v>1.16213231948489</v>
      </c>
      <c r="AA596" s="24" t="n">
        <f aca="false">Z596*(1+S596)</f>
        <v>1.34923032538305</v>
      </c>
      <c r="AB596" s="24" t="n">
        <f aca="false">AA596*(1+U596)</f>
        <v>1.59955588516427</v>
      </c>
      <c r="AC596" s="24" t="n">
        <f aca="false">AB596*(1+W596)</f>
        <v>1.92656821602221</v>
      </c>
      <c r="AD596" s="24" t="n">
        <f aca="false">AC596*(1+Y596)</f>
        <v>2.36822140687123</v>
      </c>
      <c r="AE596" s="23" t="n">
        <f aca="false">E596*Q596</f>
        <v>4766.93791573659</v>
      </c>
      <c r="AF596" s="23" t="n">
        <f aca="false">AE596*(1+S596)</f>
        <v>5534.39319025297</v>
      </c>
      <c r="AG596" s="23" t="n">
        <f aca="false">AF596*(1+U596)</f>
        <v>6561.2008800417</v>
      </c>
      <c r="AH596" s="23" t="n">
        <f aca="false">AG596*(1+W596)</f>
        <v>7902.56920165511</v>
      </c>
      <c r="AI596" s="23" t="n">
        <f aca="false">AH596*(1+Y596)</f>
        <v>9714.18161941956</v>
      </c>
      <c r="AJ596" s="25" t="n">
        <f aca="false">G596*Z596</f>
        <v>50249.4487983898</v>
      </c>
      <c r="AK596" s="25" t="n">
        <f aca="false">I596*AA596</f>
        <v>49138.8869294144</v>
      </c>
      <c r="AL596" s="25" t="n">
        <f aca="false">K596*AB596</f>
        <v>67141.8794985772</v>
      </c>
      <c r="AM596" s="25" t="n">
        <f aca="false">M596*AC596</f>
        <v>85124.3427611301</v>
      </c>
      <c r="AN596" s="25" t="n">
        <f aca="false">O596*AD596</f>
        <v>98414.1949404382</v>
      </c>
      <c r="AO596" s="25" t="n">
        <f aca="false">C596/Datos!$D$8</f>
        <v>16967.5345052567</v>
      </c>
      <c r="AP596" s="25" t="n">
        <f aca="false">AJ596-AO596</f>
        <v>33281.9142931331</v>
      </c>
      <c r="AQ596" s="25" t="n">
        <f aca="false">AK596-AO596</f>
        <v>32171.3524241578</v>
      </c>
      <c r="AR596" s="25" t="n">
        <f aca="false">AL596-AO596</f>
        <v>50174.3449933205</v>
      </c>
      <c r="AS596" s="25" t="n">
        <f aca="false">AM596-AO596</f>
        <v>68156.8082558734</v>
      </c>
      <c r="AT596" s="25" t="n">
        <f aca="false">AN596-AO596</f>
        <v>81446.6604351815</v>
      </c>
      <c r="AU596" s="25" t="n">
        <f aca="false">AP596*Datos!$D$6</f>
        <v>16640.9571465666</v>
      </c>
      <c r="AV596" s="25" t="n">
        <f aca="false">AQ596*Datos!$D$6</f>
        <v>16085.6762120789</v>
      </c>
      <c r="AW596" s="25" t="n">
        <f aca="false">AR596*Datos!$D$6</f>
        <v>25087.1724966603</v>
      </c>
      <c r="AX596" s="25" t="n">
        <f aca="false">AS596*Datos!$D$6</f>
        <v>34078.4041279367</v>
      </c>
      <c r="AY596" s="25" t="n">
        <f aca="false">AT596*Datos!$D$6</f>
        <v>40723.3302175908</v>
      </c>
      <c r="AZ596" s="25" t="n">
        <f aca="false">AJ596-AU596-AE596</f>
        <v>28841.5537360867</v>
      </c>
      <c r="BA596" s="25" t="n">
        <f aca="false">AK596-AV596-AF596</f>
        <v>27518.8175270826</v>
      </c>
      <c r="BB596" s="25" t="n">
        <f aca="false">AL596-AW596-AG596</f>
        <v>35493.5061218752</v>
      </c>
      <c r="BC596" s="25" t="n">
        <f aca="false">AM596-AX596-AH596</f>
        <v>43143.3694315383</v>
      </c>
      <c r="BD596" s="25" t="n">
        <f aca="false">AN596-AY596-AI596</f>
        <v>47976.6831034279</v>
      </c>
      <c r="BE596" s="25" t="n">
        <f aca="false">AZ596/Z596</f>
        <v>24817.7881748187</v>
      </c>
      <c r="BF596" s="25" t="n">
        <f aca="false">BA596/AA596</f>
        <v>20395.9376018842</v>
      </c>
      <c r="BG596" s="25" t="n">
        <f aca="false">BB596/AB596</f>
        <v>22189.6005329193</v>
      </c>
      <c r="BH596" s="25" t="n">
        <f aca="false">BC596/AC596</f>
        <v>22393.8966047184</v>
      </c>
      <c r="BI596" s="25" t="n">
        <f aca="false">BD596/AD596</f>
        <v>20258.5294450201</v>
      </c>
      <c r="BJ596" s="25" t="n">
        <f aca="false">E596*AD596</f>
        <v>69629.3277807931</v>
      </c>
      <c r="BK596" s="25" t="n">
        <f aca="false">0.2*C596*AD596</f>
        <v>40182.8784371751</v>
      </c>
      <c r="BL596" s="25" t="n">
        <f aca="false">BJ596+BK596</f>
        <v>109812.206217968</v>
      </c>
      <c r="BM596" s="25" t="n">
        <f aca="false">BK596*Datos!$D$6</f>
        <v>20091.4392185876</v>
      </c>
      <c r="BN596" s="25" t="n">
        <f aca="false">BL596-BM596</f>
        <v>89720.7669993807</v>
      </c>
      <c r="BO596" s="25" t="n">
        <f aca="false">BN596/AD596</f>
        <v>37885.2951582407</v>
      </c>
      <c r="BP596" s="25" t="n">
        <f aca="false">-(C596+E596)</f>
        <v>-114239.200431896</v>
      </c>
      <c r="BQ596" s="25" t="n">
        <f aca="false">BE596</f>
        <v>24817.7881748187</v>
      </c>
      <c r="BR596" s="25" t="n">
        <f aca="false">BF596</f>
        <v>20395.9376018842</v>
      </c>
      <c r="BS596" s="25" t="n">
        <f aca="false">BG596</f>
        <v>22189.6005329193</v>
      </c>
      <c r="BT596" s="25" t="n">
        <f aca="false">BH596</f>
        <v>22393.8966047184</v>
      </c>
      <c r="BU596" s="25" t="n">
        <f aca="false">BI596+BO596</f>
        <v>58143.8246032609</v>
      </c>
      <c r="BV596" s="27" t="n">
        <f aca="false">IFERROR(IRR(BP596:BU596,0.1),NA())*100</f>
        <v>7.96345625148087</v>
      </c>
    </row>
    <row r="597" customFormat="false" ht="15" hidden="false" customHeight="true" outlineLevel="0" collapsed="false">
      <c r="A597" s="23" t="n">
        <v>596</v>
      </c>
      <c r="B597" s="24" t="n">
        <f aca="true">RAND()</f>
        <v>0.557068695636297</v>
      </c>
      <c r="C597" s="25" t="n">
        <f aca="false">IF(B597&lt;=(Datos!$D$14-Datos!$C$14)/(Datos!$E$14-Datos!$C$14),Datos!$C$14+SQRT((Datos!$E$14-Datos!$C$14)*(Datos!$D$14-Datos!$C$14)*B597),Datos!$E$14-SQRT((Datos!$E$14-Datos!$C$14)*(Datos!$E$14-Datos!$D$14)*(1-B597)))</f>
        <v>76945.3352824978</v>
      </c>
      <c r="D597" s="24" t="n">
        <f aca="true">RAND()</f>
        <v>0.11361039740205</v>
      </c>
      <c r="E597" s="25" t="n">
        <f aca="false">IF(D597&lt;=(Datos!$D$15-Datos!$C$15)/(Datos!$E$15-Datos!$C$15),Datos!$C$15+SQRT((Datos!$E$15-Datos!$C$15)*(Datos!$D$15-Datos!$C$15)*D597),Datos!$E$15-SQRT((Datos!$E$15-Datos!$C$15)*(Datos!$E$15-Datos!$D$15)*(1-D597)))</f>
        <v>27919.0374792307</v>
      </c>
      <c r="F597" s="24" t="n">
        <f aca="true">RAND()</f>
        <v>0.478634626376108</v>
      </c>
      <c r="G597" s="25" t="n">
        <f aca="false">IF(F597&lt;=(Datos!$D$19-Datos!$C$19)/(Datos!$E$19-Datos!$C$19),Datos!$C$19+SQRT((Datos!$E$19-Datos!$C$19)*(Datos!$D$19-Datos!$C$19)*F597),Datos!$E$19-SQRT((Datos!$E$19-Datos!$C$19)*(Datos!$E$19-Datos!$D$19)*(1-F597)))</f>
        <v>38473.204467993</v>
      </c>
      <c r="H597" s="24" t="n">
        <f aca="true">RAND()</f>
        <v>0.00164410879250901</v>
      </c>
      <c r="I597" s="25" t="n">
        <f aca="false">IF(H597&lt;=(Datos!$D$19-Datos!$C$19)/(Datos!$E$19-Datos!$C$19),Datos!$C$19+SQRT((Datos!$E$19-Datos!$C$19)*(Datos!$D$19-Datos!$C$19)*H597),Datos!$E$19-SQRT((Datos!$E$19-Datos!$C$19)*(Datos!$E$19-Datos!$D$19)*(1-H597)))</f>
        <v>30496.6047914352</v>
      </c>
      <c r="J597" s="24" t="n">
        <f aca="true">RAND()</f>
        <v>0.962693769670772</v>
      </c>
      <c r="K597" s="25" t="n">
        <f aca="false">IF(J597&lt;=(Datos!$D$19-Datos!$C$19)/(Datos!$E$19-Datos!$C$19),Datos!$C$19+SQRT((Datos!$E$19-Datos!$C$19)*(Datos!$D$19-Datos!$C$19)*J597),Datos!$E$19-SQRT((Datos!$E$19-Datos!$C$19)*(Datos!$E$19-Datos!$D$19)*(1-J597)))</f>
        <v>43327.2874500704</v>
      </c>
      <c r="L597" s="24" t="n">
        <f aca="true">RAND()</f>
        <v>0.489195859765043</v>
      </c>
      <c r="M597" s="25" t="n">
        <f aca="false">IF(L597&lt;=(Datos!$D$19-Datos!$C$19)/(Datos!$E$19-Datos!$C$19),Datos!$C$19+SQRT((Datos!$E$19-Datos!$C$19)*(Datos!$D$19-Datos!$C$19)*L597),Datos!$E$19-SQRT((Datos!$E$19-Datos!$C$19)*(Datos!$E$19-Datos!$D$19)*(1-L597)))</f>
        <v>38566.176449546</v>
      </c>
      <c r="N597" s="24" t="n">
        <f aca="true">RAND()</f>
        <v>0.698999078059552</v>
      </c>
      <c r="O597" s="25" t="n">
        <f aca="false">IF(N597&lt;=(Datos!$D$19-Datos!$C$19)/(Datos!$E$19-Datos!$C$19),Datos!$C$19+SQRT((Datos!$E$19-Datos!$C$19)*(Datos!$D$19-Datos!$C$19)*N597),Datos!$E$19-SQRT((Datos!$E$19-Datos!$C$19)*(Datos!$E$19-Datos!$D$19)*(1-N597)))</f>
        <v>40248.6771162619</v>
      </c>
      <c r="P597" s="24" t="n">
        <f aca="true">RAND()</f>
        <v>0.838445892957302</v>
      </c>
      <c r="Q597" s="26" t="n">
        <f aca="false">IF(P597&lt;=(Datos!$D$23-Datos!$C$23)/(Datos!$E$23-Datos!$C$23),Datos!$C$23+SQRT((Datos!$E$23-Datos!$C$23)*(Datos!$D$23-Datos!$C$23)*P597),Datos!$E$23-SQRT((Datos!$E$23-Datos!$C$23)*(Datos!$E$23-Datos!$D$23)*(1-P597)))</f>
        <v>0.162947217450608</v>
      </c>
      <c r="R597" s="24" t="n">
        <f aca="true">RAND()</f>
        <v>0.84060026878647</v>
      </c>
      <c r="S597" s="26" t="n">
        <f aca="false">IF(R597&lt;=(Datos!$D$24-Datos!$C$24)/(Datos!$E$24-Datos!$C$24),Datos!$C$24+SQRT((Datos!$E$24-Datos!$C$24)*(Datos!$D$24-Datos!$C$24)*R597),Datos!$E$24-SQRT((Datos!$E$24-Datos!$C$24)*(Datos!$E$24-Datos!$D$24)*(1-R597)))</f>
        <v>0.163061301225172</v>
      </c>
      <c r="T597" s="24" t="n">
        <f aca="true">RAND()</f>
        <v>0.70006342506067</v>
      </c>
      <c r="U597" s="26" t="n">
        <f aca="false">IF(T597&lt;=(Datos!$D$25-Datos!$C$25)/(Datos!$E$25-Datos!$C$25),Datos!$C$25+SQRT((Datos!$E$25-Datos!$C$25)*(Datos!$D$25-Datos!$C$25)*T597),Datos!$E$25-SQRT((Datos!$E$25-Datos!$C$25)*(Datos!$E$25-Datos!$D$25)*(1-T597)))</f>
        <v>0.191020310391067</v>
      </c>
      <c r="V597" s="24" t="n">
        <f aca="true">RAND()</f>
        <v>0.729150452361048</v>
      </c>
      <c r="W597" s="26" t="n">
        <f aca="false">IF(V597&lt;=(Datos!$D$26-Datos!$C$26)/(Datos!$E$26-Datos!$C$26),Datos!$C$26+SQRT((Datos!$E$26-Datos!$C$26)*(Datos!$D$26-Datos!$C$26)*V597),Datos!$E$26-SQRT((Datos!$E$26-Datos!$C$26)*(Datos!$E$26-Datos!$D$26)*(1-V597)))</f>
        <v>0.219210823058478</v>
      </c>
      <c r="X597" s="24" t="n">
        <f aca="true">RAND()</f>
        <v>0.426777743305889</v>
      </c>
      <c r="Y597" s="26" t="n">
        <f aca="false">IF(X597&lt;=(Datos!$D$27-Datos!$C$27)/(Datos!$E$27-Datos!$C$27),Datos!$C$27+SQRT((Datos!$E$27-Datos!$C$27)*(Datos!$D$27-Datos!$C$27)*X597),Datos!$E$27-SQRT((Datos!$E$27-Datos!$C$27)*(Datos!$E$27-Datos!$D$27)*(1-X597)))</f>
        <v>0.224363679254032</v>
      </c>
      <c r="Z597" s="24" t="n">
        <f aca="false">(1+Q597)</f>
        <v>1.16294721745061</v>
      </c>
      <c r="AA597" s="24" t="n">
        <f aca="false">Z597*(1+S597)</f>
        <v>1.3525789039843</v>
      </c>
      <c r="AB597" s="24" t="n">
        <f aca="false">AA597*(1+U597)</f>
        <v>1.61094894605179</v>
      </c>
      <c r="AC597" s="24" t="n">
        <f aca="false">AB597*(1+W597)</f>
        <v>1.96408639042099</v>
      </c>
      <c r="AD597" s="24" t="n">
        <f aca="false">AC597*(1+Y597)</f>
        <v>2.40475603934861</v>
      </c>
      <c r="AE597" s="23" t="n">
        <f aca="false">E597*Q597</f>
        <v>4549.32947113988</v>
      </c>
      <c r="AF597" s="23" t="n">
        <f aca="false">AE597*(1+S597)</f>
        <v>5291.14905440597</v>
      </c>
      <c r="AG597" s="23" t="n">
        <f aca="false">AF597*(1+U597)</f>
        <v>6301.865989104</v>
      </c>
      <c r="AH597" s="23" t="n">
        <f aca="false">AG597*(1+W597)</f>
        <v>7683.30321937972</v>
      </c>
      <c r="AI597" s="23" t="n">
        <f aca="false">AH597*(1+Y597)</f>
        <v>9407.1573985041</v>
      </c>
      <c r="AJ597" s="25" t="n">
        <f aca="false">G597*Z597</f>
        <v>44742.3060824607</v>
      </c>
      <c r="AK597" s="25" t="n">
        <f aca="false">I597*AA597</f>
        <v>41249.0642840416</v>
      </c>
      <c r="AL597" s="25" t="n">
        <f aca="false">K597*AB597</f>
        <v>69798.0480529736</v>
      </c>
      <c r="AM597" s="25" t="n">
        <f aca="false">M597*AC597</f>
        <v>75747.3022951276</v>
      </c>
      <c r="AN597" s="25" t="n">
        <f aca="false">O597*AD597</f>
        <v>96788.2493711229</v>
      </c>
      <c r="AO597" s="25" t="n">
        <f aca="false">C597/Datos!$D$8</f>
        <v>15389.0670564995</v>
      </c>
      <c r="AP597" s="25" t="n">
        <f aca="false">AJ597-AO597</f>
        <v>29353.2390259612</v>
      </c>
      <c r="AQ597" s="25" t="n">
        <f aca="false">AK597-AO597</f>
        <v>25859.9972275421</v>
      </c>
      <c r="AR597" s="25" t="n">
        <f aca="false">AL597-AO597</f>
        <v>54408.9809964741</v>
      </c>
      <c r="AS597" s="25" t="n">
        <f aca="false">AM597-AO597</f>
        <v>60358.2352386281</v>
      </c>
      <c r="AT597" s="25" t="n">
        <f aca="false">AN597-AO597</f>
        <v>81399.1823146234</v>
      </c>
      <c r="AU597" s="25" t="n">
        <f aca="false">AP597*Datos!$D$6</f>
        <v>14676.6195129806</v>
      </c>
      <c r="AV597" s="25" t="n">
        <f aca="false">AQ597*Datos!$D$6</f>
        <v>12929.998613771</v>
      </c>
      <c r="AW597" s="25" t="n">
        <f aca="false">AR597*Datos!$D$6</f>
        <v>27204.490498237</v>
      </c>
      <c r="AX597" s="25" t="n">
        <f aca="false">AS597*Datos!$D$6</f>
        <v>30179.117619314</v>
      </c>
      <c r="AY597" s="25" t="n">
        <f aca="false">AT597*Datos!$D$6</f>
        <v>40699.5911573117</v>
      </c>
      <c r="AZ597" s="25" t="n">
        <f aca="false">AJ597-AU597-AE597</f>
        <v>25516.3570983403</v>
      </c>
      <c r="BA597" s="25" t="n">
        <f aca="false">AK597-AV597-AF597</f>
        <v>23027.9166158646</v>
      </c>
      <c r="BB597" s="25" t="n">
        <f aca="false">AL597-AW597-AG597</f>
        <v>36291.6915656326</v>
      </c>
      <c r="BC597" s="25" t="n">
        <f aca="false">AM597-AX597-AH597</f>
        <v>37884.8814564339</v>
      </c>
      <c r="BD597" s="25" t="n">
        <f aca="false">AN597-AY597-AI597</f>
        <v>46681.5008153071</v>
      </c>
      <c r="BE597" s="25" t="n">
        <f aca="false">AZ597/Z597</f>
        <v>21941.1136769189</v>
      </c>
      <c r="BF597" s="25" t="n">
        <f aca="false">BA597/AA597</f>
        <v>17025.1927987574</v>
      </c>
      <c r="BG597" s="25" t="n">
        <f aca="false">BB597/AB597</f>
        <v>22528.1450753474</v>
      </c>
      <c r="BH597" s="25" t="n">
        <f aca="false">BC597/AC597</f>
        <v>19288.8060531358</v>
      </c>
      <c r="BI597" s="25" t="n">
        <f aca="false">BD597/AD597</f>
        <v>19412.1565977861</v>
      </c>
      <c r="BJ597" s="25" t="n">
        <f aca="false">E597*AD597</f>
        <v>67138.4739909803</v>
      </c>
      <c r="BK597" s="25" t="n">
        <f aca="false">0.2*C597*AD597</f>
        <v>37006.951944058</v>
      </c>
      <c r="BL597" s="25" t="n">
        <f aca="false">BJ597+BK597</f>
        <v>104145.425935038</v>
      </c>
      <c r="BM597" s="25" t="n">
        <f aca="false">BK597*Datos!$D$6</f>
        <v>18503.475972029</v>
      </c>
      <c r="BN597" s="25" t="n">
        <f aca="false">BL597-BM597</f>
        <v>85641.9499630093</v>
      </c>
      <c r="BO597" s="25" t="n">
        <f aca="false">BN597/AD597</f>
        <v>35613.5710074805</v>
      </c>
      <c r="BP597" s="25" t="n">
        <f aca="false">-(C597+E597)</f>
        <v>-104864.372761728</v>
      </c>
      <c r="BQ597" s="25" t="n">
        <f aca="false">BE597</f>
        <v>21941.1136769189</v>
      </c>
      <c r="BR597" s="25" t="n">
        <f aca="false">BF597</f>
        <v>17025.1927987574</v>
      </c>
      <c r="BS597" s="25" t="n">
        <f aca="false">BG597</f>
        <v>22528.1450753474</v>
      </c>
      <c r="BT597" s="25" t="n">
        <f aca="false">BH597</f>
        <v>19288.8060531358</v>
      </c>
      <c r="BU597" s="25" t="n">
        <f aca="false">BI597+BO597</f>
        <v>55025.7276052666</v>
      </c>
      <c r="BV597" s="27" t="n">
        <f aca="false">IFERROR(IRR(BP597:BU597,0.1),NA())*100</f>
        <v>7.86317675636535</v>
      </c>
    </row>
    <row r="598" customFormat="false" ht="15" hidden="false" customHeight="true" outlineLevel="0" collapsed="false">
      <c r="A598" s="23" t="n">
        <v>597</v>
      </c>
      <c r="B598" s="24" t="n">
        <f aca="true">RAND()</f>
        <v>0.186867668863648</v>
      </c>
      <c r="C598" s="25" t="n">
        <f aca="false">IF(B598&lt;=(Datos!$D$14-Datos!$C$14)/(Datos!$E$14-Datos!$C$14),Datos!$C$14+SQRT((Datos!$E$14-Datos!$C$14)*(Datos!$D$14-Datos!$C$14)*B598),Datos!$E$14-SQRT((Datos!$E$14-Datos!$C$14)*(Datos!$E$14-Datos!$D$14)*(1-B598)))</f>
        <v>68645.6386430072</v>
      </c>
      <c r="D598" s="24" t="n">
        <f aca="true">RAND()</f>
        <v>0.887404064517113</v>
      </c>
      <c r="E598" s="25" t="n">
        <f aca="false">IF(D598&lt;=(Datos!$D$15-Datos!$C$15)/(Datos!$E$15-Datos!$C$15),Datos!$C$15+SQRT((Datos!$E$15-Datos!$C$15)*(Datos!$D$15-Datos!$C$15)*D598),Datos!$E$15-SQRT((Datos!$E$15-Datos!$C$15)*(Datos!$E$15-Datos!$D$15)*(1-D598)))</f>
        <v>35890.3296576936</v>
      </c>
      <c r="F598" s="24" t="n">
        <f aca="true">RAND()</f>
        <v>0.559539770981556</v>
      </c>
      <c r="G598" s="25" t="n">
        <f aca="false">IF(F598&lt;=(Datos!$D$19-Datos!$C$19)/(Datos!$E$19-Datos!$C$19),Datos!$C$19+SQRT((Datos!$E$19-Datos!$C$19)*(Datos!$D$19-Datos!$C$19)*F598),Datos!$E$19-SQRT((Datos!$E$19-Datos!$C$19)*(Datos!$E$19-Datos!$D$19)*(1-F598)))</f>
        <v>39161.3844831026</v>
      </c>
      <c r="H598" s="24" t="n">
        <f aca="true">RAND()</f>
        <v>0.499716937290224</v>
      </c>
      <c r="I598" s="25" t="n">
        <f aca="false">IF(H598&lt;=(Datos!$D$19-Datos!$C$19)/(Datos!$E$19-Datos!$C$19),Datos!$C$19+SQRT((Datos!$E$19-Datos!$C$19)*(Datos!$D$19-Datos!$C$19)*H598),Datos!$E$19-SQRT((Datos!$E$19-Datos!$C$19)*(Datos!$E$19-Datos!$D$19)*(1-H598)))</f>
        <v>38657.8022958216</v>
      </c>
      <c r="J598" s="24" t="n">
        <f aca="true">RAND()</f>
        <v>0.979558474582596</v>
      </c>
      <c r="K598" s="25" t="n">
        <f aca="false">IF(J598&lt;=(Datos!$D$19-Datos!$C$19)/(Datos!$E$19-Datos!$C$19),Datos!$C$19+SQRT((Datos!$E$19-Datos!$C$19)*(Datos!$D$19-Datos!$C$19)*J598),Datos!$E$19-SQRT((Datos!$E$19-Datos!$C$19)*(Datos!$E$19-Datos!$D$19)*(1-J598)))</f>
        <v>43761.8100281842</v>
      </c>
      <c r="L598" s="24" t="n">
        <f aca="true">RAND()</f>
        <v>0.78937861547531</v>
      </c>
      <c r="M598" s="25" t="n">
        <f aca="false">IF(L598&lt;=(Datos!$D$19-Datos!$C$19)/(Datos!$E$19-Datos!$C$19),Datos!$C$19+SQRT((Datos!$E$19-Datos!$C$19)*(Datos!$D$19-Datos!$C$19)*L598),Datos!$E$19-SQRT((Datos!$E$19-Datos!$C$19)*(Datos!$E$19-Datos!$D$19)*(1-L598)))</f>
        <v>41025.5058385561</v>
      </c>
      <c r="N598" s="24" t="n">
        <f aca="true">RAND()</f>
        <v>0.489221745454366</v>
      </c>
      <c r="O598" s="25" t="n">
        <f aca="false">IF(N598&lt;=(Datos!$D$19-Datos!$C$19)/(Datos!$E$19-Datos!$C$19),Datos!$C$19+SQRT((Datos!$E$19-Datos!$C$19)*(Datos!$D$19-Datos!$C$19)*N598),Datos!$E$19-SQRT((Datos!$E$19-Datos!$C$19)*(Datos!$E$19-Datos!$D$19)*(1-N598)))</f>
        <v>38566.4030852018</v>
      </c>
      <c r="P598" s="24" t="n">
        <f aca="true">RAND()</f>
        <v>0.805132225271037</v>
      </c>
      <c r="Q598" s="26" t="n">
        <f aca="false">IF(P598&lt;=(Datos!$D$23-Datos!$C$23)/(Datos!$E$23-Datos!$C$23),Datos!$C$23+SQRT((Datos!$E$23-Datos!$C$23)*(Datos!$D$23-Datos!$C$23)*P598),Datos!$E$23-SQRT((Datos!$E$23-Datos!$C$23)*(Datos!$E$23-Datos!$D$23)*(1-P598)))</f>
        <v>0.161271358978502</v>
      </c>
      <c r="R598" s="24" t="n">
        <f aca="true">RAND()</f>
        <v>0.8910512841606</v>
      </c>
      <c r="S598" s="26" t="n">
        <f aca="false">IF(R598&lt;=(Datos!$D$24-Datos!$C$24)/(Datos!$E$24-Datos!$C$24),Datos!$C$24+SQRT((Datos!$E$24-Datos!$C$24)*(Datos!$D$24-Datos!$C$24)*R598),Datos!$E$24-SQRT((Datos!$E$24-Datos!$C$24)*(Datos!$E$24-Datos!$D$24)*(1-R598)))</f>
        <v>0.165996154509888</v>
      </c>
      <c r="T598" s="24" t="n">
        <f aca="true">RAND()</f>
        <v>0.507643484733316</v>
      </c>
      <c r="U598" s="26" t="n">
        <f aca="false">IF(T598&lt;=(Datos!$D$25-Datos!$C$25)/(Datos!$E$25-Datos!$C$25),Datos!$C$25+SQRT((Datos!$E$25-Datos!$C$25)*(Datos!$D$25-Datos!$C$25)*T598),Datos!$E$25-SQRT((Datos!$E$25-Datos!$C$25)*(Datos!$E$25-Datos!$D$25)*(1-T598)))</f>
        <v>0.182870520569947</v>
      </c>
      <c r="V598" s="24" t="n">
        <f aca="true">RAND()</f>
        <v>0.663251849002198</v>
      </c>
      <c r="W598" s="26" t="n">
        <f aca="false">IF(V598&lt;=(Datos!$D$26-Datos!$C$26)/(Datos!$E$26-Datos!$C$26),Datos!$C$26+SQRT((Datos!$E$26-Datos!$C$26)*(Datos!$D$26-Datos!$C$26)*V598),Datos!$E$26-SQRT((Datos!$E$26-Datos!$C$26)*(Datos!$E$26-Datos!$D$26)*(1-V598)))</f>
        <v>0.215668985909351</v>
      </c>
      <c r="X598" s="24" t="n">
        <f aca="true">RAND()</f>
        <v>0.884693741775628</v>
      </c>
      <c r="Y598" s="26" t="n">
        <f aca="false">IF(X598&lt;=(Datos!$D$27-Datos!$C$27)/(Datos!$E$27-Datos!$C$27),Datos!$C$27+SQRT((Datos!$E$27-Datos!$C$27)*(Datos!$D$27-Datos!$C$27)*X598),Datos!$E$27-SQRT((Datos!$E$27-Datos!$C$27)*(Datos!$E$27-Datos!$D$27)*(1-X598)))</f>
        <v>0.255046968232064</v>
      </c>
      <c r="Z598" s="24" t="n">
        <f aca="false">(1+Q598)</f>
        <v>1.1612713589785</v>
      </c>
      <c r="AA598" s="24" t="n">
        <f aca="false">Z598*(1+S598)</f>
        <v>1.35403793891141</v>
      </c>
      <c r="AB598" s="24" t="n">
        <f aca="false">AA598*(1+U598)</f>
        <v>1.60165156167159</v>
      </c>
      <c r="AC598" s="24" t="n">
        <f aca="false">AB598*(1+W598)</f>
        <v>1.94707812975743</v>
      </c>
      <c r="AD598" s="24" t="n">
        <f aca="false">AC598*(1+Y598)</f>
        <v>2.44367450366303</v>
      </c>
      <c r="AE598" s="23" t="n">
        <f aca="false">E598*Q598</f>
        <v>5788.08223808268</v>
      </c>
      <c r="AF598" s="23" t="n">
        <f aca="false">AE598*(1+S598)</f>
        <v>6748.88163159139</v>
      </c>
      <c r="AG598" s="23" t="n">
        <f aca="false">AF598*(1+U598)</f>
        <v>7983.05312882547</v>
      </c>
      <c r="AH598" s="23" t="n">
        <f aca="false">AG598*(1+W598)</f>
        <v>9704.75010157973</v>
      </c>
      <c r="AI598" s="23" t="n">
        <f aca="false">AH598*(1+Y598)</f>
        <v>12179.9171924375</v>
      </c>
      <c r="AJ598" s="25" t="n">
        <f aca="false">G598*Z598</f>
        <v>45476.9941781722</v>
      </c>
      <c r="AK598" s="25" t="n">
        <f aca="false">I598*AA598</f>
        <v>52344.1309434789</v>
      </c>
      <c r="AL598" s="25" t="n">
        <f aca="false">K598*AB598</f>
        <v>70091.1713732167</v>
      </c>
      <c r="AM598" s="25" t="n">
        <f aca="false">M598*AC598</f>
        <v>79879.8651804885</v>
      </c>
      <c r="AN598" s="25" t="n">
        <f aca="false">O598*AD598</f>
        <v>94243.7359172987</v>
      </c>
      <c r="AO598" s="25" t="n">
        <f aca="false">C598/Datos!$D$8</f>
        <v>13729.1277286014</v>
      </c>
      <c r="AP598" s="25" t="n">
        <f aca="false">AJ598-AO598</f>
        <v>31747.8664495708</v>
      </c>
      <c r="AQ598" s="25" t="n">
        <f aca="false">AK598-AO598</f>
        <v>38615.0032148774</v>
      </c>
      <c r="AR598" s="25" t="n">
        <f aca="false">AL598-AO598</f>
        <v>56362.0436446153</v>
      </c>
      <c r="AS598" s="25" t="n">
        <f aca="false">AM598-AO598</f>
        <v>66150.737451887</v>
      </c>
      <c r="AT598" s="25" t="n">
        <f aca="false">AN598-AO598</f>
        <v>80514.6081886973</v>
      </c>
      <c r="AU598" s="25" t="n">
        <f aca="false">AP598*Datos!$D$6</f>
        <v>15873.9332247854</v>
      </c>
      <c r="AV598" s="25" t="n">
        <f aca="false">AQ598*Datos!$D$6</f>
        <v>19307.5016074387</v>
      </c>
      <c r="AW598" s="25" t="n">
        <f aca="false">AR598*Datos!$D$6</f>
        <v>28181.0218223077</v>
      </c>
      <c r="AX598" s="25" t="n">
        <f aca="false">AS598*Datos!$D$6</f>
        <v>33075.3687259435</v>
      </c>
      <c r="AY598" s="25" t="n">
        <f aca="false">AT598*Datos!$D$6</f>
        <v>40257.3040943486</v>
      </c>
      <c r="AZ598" s="25" t="n">
        <f aca="false">AJ598-AU598-AE598</f>
        <v>23814.9787153041</v>
      </c>
      <c r="BA598" s="25" t="n">
        <f aca="false">AK598-AV598-AF598</f>
        <v>26287.7477044488</v>
      </c>
      <c r="BB598" s="25" t="n">
        <f aca="false">AL598-AW598-AG598</f>
        <v>33927.0964220836</v>
      </c>
      <c r="BC598" s="25" t="n">
        <f aca="false">AM598-AX598-AH598</f>
        <v>37099.7463529652</v>
      </c>
      <c r="BD598" s="25" t="n">
        <f aca="false">AN598-AY598-AI598</f>
        <v>41806.5146305126</v>
      </c>
      <c r="BE598" s="25" t="n">
        <f aca="false">AZ598/Z598</f>
        <v>20507.6776682521</v>
      </c>
      <c r="BF598" s="25" t="n">
        <f aca="false">BA598/AA598</f>
        <v>19414.3361489436</v>
      </c>
      <c r="BG598" s="25" t="n">
        <f aca="false">BB598/AB598</f>
        <v>21182.5700632883</v>
      </c>
      <c r="BH598" s="25" t="n">
        <f aca="false">BC598/AC598</f>
        <v>19054.0614605882</v>
      </c>
      <c r="BI598" s="25" t="n">
        <f aca="false">BD598/AD598</f>
        <v>17108.0536985779</v>
      </c>
      <c r="BJ598" s="25" t="n">
        <f aca="false">E598*AD598</f>
        <v>87704.2835125667</v>
      </c>
      <c r="BK598" s="25" t="n">
        <f aca="false">0.2*C598*AD598</f>
        <v>33549.5193879164</v>
      </c>
      <c r="BL598" s="25" t="n">
        <f aca="false">BJ598+BK598</f>
        <v>121253.802900483</v>
      </c>
      <c r="BM598" s="25" t="n">
        <f aca="false">BK598*Datos!$D$6</f>
        <v>16774.7596939582</v>
      </c>
      <c r="BN598" s="25" t="n">
        <f aca="false">BL598-BM598</f>
        <v>104479.043206525</v>
      </c>
      <c r="BO598" s="25" t="n">
        <f aca="false">BN598/AD598</f>
        <v>42754.8935219943</v>
      </c>
      <c r="BP598" s="25" t="n">
        <f aca="false">-(C598+E598)</f>
        <v>-104535.968300701</v>
      </c>
      <c r="BQ598" s="25" t="n">
        <f aca="false">BE598</f>
        <v>20507.6776682521</v>
      </c>
      <c r="BR598" s="25" t="n">
        <f aca="false">BF598</f>
        <v>19414.3361489436</v>
      </c>
      <c r="BS598" s="25" t="n">
        <f aca="false">BG598</f>
        <v>21182.5700632883</v>
      </c>
      <c r="BT598" s="25" t="n">
        <f aca="false">BH598</f>
        <v>19054.0614605882</v>
      </c>
      <c r="BU598" s="25" t="n">
        <f aca="false">BI598+BO598</f>
        <v>59862.9472205721</v>
      </c>
      <c r="BV598" s="27" t="n">
        <f aca="false">IFERROR(IRR(BP598:BU598,0.1),NA())*100</f>
        <v>8.80761688580863</v>
      </c>
    </row>
    <row r="599" customFormat="false" ht="15" hidden="false" customHeight="true" outlineLevel="0" collapsed="false">
      <c r="A599" s="23" t="n">
        <v>598</v>
      </c>
      <c r="B599" s="24" t="n">
        <f aca="true">RAND()</f>
        <v>0.542537494897429</v>
      </c>
      <c r="C599" s="25" t="n">
        <f aca="false">IF(B599&lt;=(Datos!$D$14-Datos!$C$14)/(Datos!$E$14-Datos!$C$14),Datos!$C$14+SQRT((Datos!$E$14-Datos!$C$14)*(Datos!$D$14-Datos!$C$14)*B599),Datos!$E$14-SQRT((Datos!$E$14-Datos!$C$14)*(Datos!$E$14-Datos!$D$14)*(1-B599)))</f>
        <v>76570.2111378893</v>
      </c>
      <c r="D599" s="24" t="n">
        <f aca="true">RAND()</f>
        <v>0.0518048785253882</v>
      </c>
      <c r="E599" s="25" t="n">
        <f aca="false">IF(D599&lt;=(Datos!$D$15-Datos!$C$15)/(Datos!$E$15-Datos!$C$15),Datos!$C$15+SQRT((Datos!$E$15-Datos!$C$15)*(Datos!$D$15-Datos!$C$15)*D599),Datos!$E$15-SQRT((Datos!$E$15-Datos!$C$15)*(Datos!$E$15-Datos!$D$15)*(1-D599)))</f>
        <v>26971.1331485732</v>
      </c>
      <c r="F599" s="24" t="n">
        <f aca="true">RAND()</f>
        <v>0.12855703318921</v>
      </c>
      <c r="G599" s="25" t="n">
        <f aca="false">IF(F599&lt;=(Datos!$D$19-Datos!$C$19)/(Datos!$E$19-Datos!$C$19),Datos!$C$19+SQRT((Datos!$E$19-Datos!$C$19)*(Datos!$D$19-Datos!$C$19)*F599),Datos!$E$19-SQRT((Datos!$E$19-Datos!$C$19)*(Datos!$E$19-Datos!$D$19)*(1-F599)))</f>
        <v>34391.3044734317</v>
      </c>
      <c r="H599" s="24" t="n">
        <f aca="true">RAND()</f>
        <v>0.245922376989039</v>
      </c>
      <c r="I599" s="25" t="n">
        <f aca="false">IF(H599&lt;=(Datos!$D$19-Datos!$C$19)/(Datos!$E$19-Datos!$C$19),Datos!$C$19+SQRT((Datos!$E$19-Datos!$C$19)*(Datos!$D$19-Datos!$C$19)*H599),Datos!$E$19-SQRT((Datos!$E$19-Datos!$C$19)*(Datos!$E$19-Datos!$D$19)*(1-H599)))</f>
        <v>36073.5785619646</v>
      </c>
      <c r="J599" s="24" t="n">
        <f aca="true">RAND()</f>
        <v>0.344721719121677</v>
      </c>
      <c r="K599" s="25" t="n">
        <f aca="false">IF(J599&lt;=(Datos!$D$19-Datos!$C$19)/(Datos!$E$19-Datos!$C$19),Datos!$C$19+SQRT((Datos!$E$19-Datos!$C$19)*(Datos!$D$19-Datos!$C$19)*J599),Datos!$E$19-SQRT((Datos!$E$19-Datos!$C$19)*(Datos!$E$19-Datos!$D$19)*(1-J599)))</f>
        <v>37190.8454209677</v>
      </c>
      <c r="L599" s="24" t="n">
        <f aca="true">RAND()</f>
        <v>0.454390710461197</v>
      </c>
      <c r="M599" s="25" t="n">
        <f aca="false">IF(L599&lt;=(Datos!$D$19-Datos!$C$19)/(Datos!$E$19-Datos!$C$19),Datos!$C$19+SQRT((Datos!$E$19-Datos!$C$19)*(Datos!$D$19-Datos!$C$19)*L599),Datos!$E$19-SQRT((Datos!$E$19-Datos!$C$19)*(Datos!$E$19-Datos!$D$19)*(1-L599)))</f>
        <v>38255.822585859</v>
      </c>
      <c r="N599" s="24" t="n">
        <f aca="true">RAND()</f>
        <v>0.234912599231507</v>
      </c>
      <c r="O599" s="25" t="n">
        <f aca="false">IF(N599&lt;=(Datos!$D$19-Datos!$C$19)/(Datos!$E$19-Datos!$C$19),Datos!$C$19+SQRT((Datos!$E$19-Datos!$C$19)*(Datos!$D$19-Datos!$C$19)*N599),Datos!$E$19-SQRT((Datos!$E$19-Datos!$C$19)*(Datos!$E$19-Datos!$D$19)*(1-N599)))</f>
        <v>35936.0668699675</v>
      </c>
      <c r="P599" s="24" t="n">
        <f aca="true">RAND()</f>
        <v>0.466326913175797</v>
      </c>
      <c r="Q599" s="26" t="n">
        <f aca="false">IF(P599&lt;=(Datos!$D$23-Datos!$C$23)/(Datos!$E$23-Datos!$C$23),Datos!$C$23+SQRT((Datos!$E$23-Datos!$C$23)*(Datos!$D$23-Datos!$C$23)*P599),Datos!$E$23-SQRT((Datos!$E$23-Datos!$C$23)*(Datos!$E$23-Datos!$D$23)*(1-P599)))</f>
        <v>0.14897220122318</v>
      </c>
      <c r="R599" s="24" t="n">
        <f aca="true">RAND()</f>
        <v>0.567556634342805</v>
      </c>
      <c r="S599" s="26" t="n">
        <f aca="false">IF(R599&lt;=(Datos!$D$24-Datos!$C$24)/(Datos!$E$24-Datos!$C$24),Datos!$C$24+SQRT((Datos!$E$24-Datos!$C$24)*(Datos!$D$24-Datos!$C$24)*R599),Datos!$E$24-SQRT((Datos!$E$24-Datos!$C$24)*(Datos!$E$24-Datos!$D$24)*(1-R599)))</f>
        <v>0.152100214011879</v>
      </c>
      <c r="T599" s="24" t="n">
        <f aca="true">RAND()</f>
        <v>0.413711070042715</v>
      </c>
      <c r="U599" s="26" t="n">
        <f aca="false">IF(T599&lt;=(Datos!$D$25-Datos!$C$25)/(Datos!$E$25-Datos!$C$25),Datos!$C$25+SQRT((Datos!$E$25-Datos!$C$25)*(Datos!$D$25-Datos!$C$25)*T599),Datos!$E$25-SQRT((Datos!$E$25-Datos!$C$25)*(Datos!$E$25-Datos!$D$25)*(1-T599)))</f>
        <v>0.179475298931304</v>
      </c>
      <c r="V599" s="24" t="n">
        <f aca="true">RAND()</f>
        <v>0.909410638614251</v>
      </c>
      <c r="W599" s="26" t="n">
        <f aca="false">IF(V599&lt;=(Datos!$D$26-Datos!$C$26)/(Datos!$E$26-Datos!$C$26),Datos!$C$26+SQRT((Datos!$E$26-Datos!$C$26)*(Datos!$D$26-Datos!$C$26)*V599),Datos!$E$26-SQRT((Datos!$E$26-Datos!$C$26)*(Datos!$E$26-Datos!$D$26)*(1-V599)))</f>
        <v>0.232193743659878</v>
      </c>
      <c r="X599" s="24" t="n">
        <f aca="true">RAND()</f>
        <v>0.659673587825691</v>
      </c>
      <c r="Y599" s="26" t="n">
        <f aca="false">IF(X599&lt;=(Datos!$D$27-Datos!$C$27)/(Datos!$E$27-Datos!$C$27),Datos!$C$27+SQRT((Datos!$E$27-Datos!$C$27)*(Datos!$D$27-Datos!$C$27)*X599),Datos!$E$27-SQRT((Datos!$E$27-Datos!$C$27)*(Datos!$E$27-Datos!$D$27)*(1-X599)))</f>
        <v>0.237130866281889</v>
      </c>
      <c r="Z599" s="24" t="n">
        <f aca="false">(1+Q599)</f>
        <v>1.14897220122318</v>
      </c>
      <c r="AA599" s="24" t="n">
        <f aca="false">Z599*(1+S599)</f>
        <v>1.32373111892293</v>
      </c>
      <c r="AB599" s="24" t="n">
        <f aca="false">AA599*(1+U599)</f>
        <v>1.56130815719629</v>
      </c>
      <c r="AC599" s="24" t="n">
        <f aca="false">AB599*(1+W599)</f>
        <v>1.9238341432224</v>
      </c>
      <c r="AD599" s="24" t="n">
        <f aca="false">AC599*(1+Y599)</f>
        <v>2.3800346001874</v>
      </c>
      <c r="AE599" s="23" t="n">
        <f aca="false">E599*Q599</f>
        <v>4017.94907462643</v>
      </c>
      <c r="AF599" s="23" t="n">
        <f aca="false">AE599*(1+S599)</f>
        <v>4629.07998876594</v>
      </c>
      <c r="AG599" s="23" t="n">
        <f aca="false">AF599*(1+U599)</f>
        <v>5459.88550352662</v>
      </c>
      <c r="AH599" s="23" t="n">
        <f aca="false">AG599*(1+W599)</f>
        <v>6727.63675854477</v>
      </c>
      <c r="AI599" s="23" t="n">
        <f aca="false">AH599*(1+Y599)</f>
        <v>8322.96709112837</v>
      </c>
      <c r="AJ599" s="25" t="n">
        <f aca="false">G599*Z599</f>
        <v>39514.6528037755</v>
      </c>
      <c r="AK599" s="25" t="n">
        <f aca="false">I599*AA599</f>
        <v>47751.7185133834</v>
      </c>
      <c r="AL599" s="25" t="n">
        <f aca="false">K599*AB599</f>
        <v>58066.370328783</v>
      </c>
      <c r="AM599" s="25" t="n">
        <f aca="false">M599*AC599</f>
        <v>73597.8576677341</v>
      </c>
      <c r="AN599" s="25" t="n">
        <f aca="false">O599*AD599</f>
        <v>85529.0825451709</v>
      </c>
      <c r="AO599" s="25" t="n">
        <f aca="false">C599/Datos!$D$8</f>
        <v>15314.0422275779</v>
      </c>
      <c r="AP599" s="25" t="n">
        <f aca="false">AJ599-AO599</f>
        <v>24200.6105761976</v>
      </c>
      <c r="AQ599" s="25" t="n">
        <f aca="false">AK599-AO599</f>
        <v>32437.6762858056</v>
      </c>
      <c r="AR599" s="25" t="n">
        <f aca="false">AL599-AO599</f>
        <v>42752.3281012051</v>
      </c>
      <c r="AS599" s="25" t="n">
        <f aca="false">AM599-AO599</f>
        <v>58283.8154401563</v>
      </c>
      <c r="AT599" s="25" t="n">
        <f aca="false">AN599-AO599</f>
        <v>70215.040317593</v>
      </c>
      <c r="AU599" s="25" t="n">
        <f aca="false">AP599*Datos!$D$6</f>
        <v>12100.3052880988</v>
      </c>
      <c r="AV599" s="25" t="n">
        <f aca="false">AQ599*Datos!$D$6</f>
        <v>16218.8381429028</v>
      </c>
      <c r="AW599" s="25" t="n">
        <f aca="false">AR599*Datos!$D$6</f>
        <v>21376.1640506026</v>
      </c>
      <c r="AX599" s="25" t="n">
        <f aca="false">AS599*Datos!$D$6</f>
        <v>29141.9077200781</v>
      </c>
      <c r="AY599" s="25" t="n">
        <f aca="false">AT599*Datos!$D$6</f>
        <v>35107.5201587965</v>
      </c>
      <c r="AZ599" s="25" t="n">
        <f aca="false">AJ599-AU599-AE599</f>
        <v>23396.3984410502</v>
      </c>
      <c r="BA599" s="25" t="n">
        <f aca="false">AK599-AV599-AF599</f>
        <v>26903.8003817147</v>
      </c>
      <c r="BB599" s="25" t="n">
        <f aca="false">AL599-AW599-AG599</f>
        <v>31230.3207746538</v>
      </c>
      <c r="BC599" s="25" t="n">
        <f aca="false">AM599-AX599-AH599</f>
        <v>37728.3131891112</v>
      </c>
      <c r="BD599" s="25" t="n">
        <f aca="false">AN599-AY599-AI599</f>
        <v>42098.595295246</v>
      </c>
      <c r="BE599" s="25" t="n">
        <f aca="false">AZ599/Z599</f>
        <v>20362.8933895378</v>
      </c>
      <c r="BF599" s="25" t="n">
        <f aca="false">BA599/AA599</f>
        <v>20324.2184134837</v>
      </c>
      <c r="BG599" s="25" t="n">
        <f aca="false">BB599/AB599</f>
        <v>20002.6629148826</v>
      </c>
      <c r="BH599" s="25" t="n">
        <f aca="false">BC599/AC599</f>
        <v>19611.0009389462</v>
      </c>
      <c r="BI599" s="25" t="n">
        <f aca="false">BD599/AD599</f>
        <v>17688.2282685853</v>
      </c>
      <c r="BJ599" s="25" t="n">
        <f aca="false">E599*AD599</f>
        <v>64192.2300998656</v>
      </c>
      <c r="BK599" s="25" t="n">
        <f aca="false">0.2*C599*AD599</f>
        <v>36447.9503703663</v>
      </c>
      <c r="BL599" s="25" t="n">
        <f aca="false">BJ599+BK599</f>
        <v>100640.180470232</v>
      </c>
      <c r="BM599" s="25" t="n">
        <f aca="false">BK599*Datos!$D$6</f>
        <v>18223.9751851831</v>
      </c>
      <c r="BN599" s="25" t="n">
        <f aca="false">BL599-BM599</f>
        <v>82416.2052850487</v>
      </c>
      <c r="BO599" s="25" t="n">
        <f aca="false">BN599/AD599</f>
        <v>34628.1542623621</v>
      </c>
      <c r="BP599" s="25" t="n">
        <f aca="false">-(C599+E599)</f>
        <v>-103541.344286463</v>
      </c>
      <c r="BQ599" s="25" t="n">
        <f aca="false">BE599</f>
        <v>20362.8933895378</v>
      </c>
      <c r="BR599" s="25" t="n">
        <f aca="false">BF599</f>
        <v>20324.2184134837</v>
      </c>
      <c r="BS599" s="25" t="n">
        <f aca="false">BG599</f>
        <v>20002.6629148826</v>
      </c>
      <c r="BT599" s="25" t="n">
        <f aca="false">BH599</f>
        <v>19611.0009389462</v>
      </c>
      <c r="BU599" s="25" t="n">
        <f aca="false">BI599+BO599</f>
        <v>52316.3825309475</v>
      </c>
      <c r="BV599" s="27" t="n">
        <f aca="false">IFERROR(IRR(BP599:BU599,0.1),NA())*100</f>
        <v>7.56760639287253</v>
      </c>
    </row>
    <row r="600" customFormat="false" ht="15" hidden="false" customHeight="true" outlineLevel="0" collapsed="false">
      <c r="A600" s="23" t="n">
        <v>599</v>
      </c>
      <c r="B600" s="24" t="n">
        <f aca="true">RAND()</f>
        <v>0.534503014326152</v>
      </c>
      <c r="C600" s="25" t="n">
        <f aca="false">IF(B600&lt;=(Datos!$D$14-Datos!$C$14)/(Datos!$E$14-Datos!$C$14),Datos!$C$14+SQRT((Datos!$E$14-Datos!$C$14)*(Datos!$D$14-Datos!$C$14)*B600),Datos!$E$14-SQRT((Datos!$E$14-Datos!$C$14)*(Datos!$E$14-Datos!$D$14)*(1-B600)))</f>
        <v>76365.3563003667</v>
      </c>
      <c r="D600" s="24" t="n">
        <f aca="true">RAND()</f>
        <v>0.908832709263522</v>
      </c>
      <c r="E600" s="25" t="n">
        <f aca="false">IF(D600&lt;=(Datos!$D$15-Datos!$C$15)/(Datos!$E$15-Datos!$C$15),Datos!$C$15+SQRT((Datos!$E$15-Datos!$C$15)*(Datos!$D$15-Datos!$C$15)*D600),Datos!$E$15-SQRT((Datos!$E$15-Datos!$C$15)*(Datos!$E$15-Datos!$D$15)*(1-D600)))</f>
        <v>36302.0149256018</v>
      </c>
      <c r="F600" s="24" t="n">
        <f aca="true">RAND()</f>
        <v>0.615380001124983</v>
      </c>
      <c r="G600" s="25" t="n">
        <f aca="false">IF(F600&lt;=(Datos!$D$19-Datos!$C$19)/(Datos!$E$19-Datos!$C$19),Datos!$C$19+SQRT((Datos!$E$19-Datos!$C$19)*(Datos!$D$19-Datos!$C$19)*F600),Datos!$E$19-SQRT((Datos!$E$19-Datos!$C$19)*(Datos!$E$19-Datos!$D$19)*(1-F600)))</f>
        <v>39607.653208185</v>
      </c>
      <c r="H600" s="24" t="n">
        <f aca="true">RAND()</f>
        <v>0.999254152939246</v>
      </c>
      <c r="I600" s="25" t="n">
        <f aca="false">IF(H600&lt;=(Datos!$D$19-Datos!$C$19)/(Datos!$E$19-Datos!$C$19),Datos!$C$19+SQRT((Datos!$E$19-Datos!$C$19)*(Datos!$D$19-Datos!$C$19)*H600),Datos!$E$19-SQRT((Datos!$E$19-Datos!$C$19)*(Datos!$E$19-Datos!$D$19)*(1-H600)))</f>
        <v>44763.4867243544</v>
      </c>
      <c r="J600" s="24" t="n">
        <f aca="true">RAND()</f>
        <v>0.533607863317642</v>
      </c>
      <c r="K600" s="25" t="n">
        <f aca="false">IF(J600&lt;=(Datos!$D$19-Datos!$C$19)/(Datos!$E$19-Datos!$C$19),Datos!$C$19+SQRT((Datos!$E$19-Datos!$C$19)*(Datos!$D$19-Datos!$C$19)*J600),Datos!$E$19-SQRT((Datos!$E$19-Datos!$C$19)*(Datos!$E$19-Datos!$D$19)*(1-J600)))</f>
        <v>38946.5736177403</v>
      </c>
      <c r="L600" s="24" t="n">
        <f aca="true">RAND()</f>
        <v>0.00299005930491731</v>
      </c>
      <c r="M600" s="25" t="n">
        <f aca="false">IF(L600&lt;=(Datos!$D$19-Datos!$C$19)/(Datos!$E$19-Datos!$C$19),Datos!$C$19+SQRT((Datos!$E$19-Datos!$C$19)*(Datos!$D$19-Datos!$C$19)*L600),Datos!$E$19-SQRT((Datos!$E$19-Datos!$C$19)*(Datos!$E$19-Datos!$D$19)*(1-L600)))</f>
        <v>30669.708067547</v>
      </c>
      <c r="N600" s="24" t="n">
        <f aca="true">RAND()</f>
        <v>0.474881448973079</v>
      </c>
      <c r="O600" s="25" t="n">
        <f aca="false">IF(N600&lt;=(Datos!$D$19-Datos!$C$19)/(Datos!$E$19-Datos!$C$19),Datos!$C$19+SQRT((Datos!$E$19-Datos!$C$19)*(Datos!$D$19-Datos!$C$19)*N600),Datos!$E$19-SQRT((Datos!$E$19-Datos!$C$19)*(Datos!$E$19-Datos!$D$19)*(1-N600)))</f>
        <v>38439.9180888183</v>
      </c>
      <c r="P600" s="24" t="n">
        <f aca="true">RAND()</f>
        <v>0.486389691049861</v>
      </c>
      <c r="Q600" s="26" t="n">
        <f aca="false">IF(P600&lt;=(Datos!$D$23-Datos!$C$23)/(Datos!$E$23-Datos!$C$23),Datos!$C$23+SQRT((Datos!$E$23-Datos!$C$23)*(Datos!$D$23-Datos!$C$23)*P600),Datos!$E$23-SQRT((Datos!$E$23-Datos!$C$23)*(Datos!$E$23-Datos!$D$23)*(1-P600)))</f>
        <v>0.149588873650238</v>
      </c>
      <c r="R600" s="24" t="n">
        <f aca="true">RAND()</f>
        <v>0.863921983392639</v>
      </c>
      <c r="S600" s="26" t="n">
        <f aca="false">IF(R600&lt;=(Datos!$D$24-Datos!$C$24)/(Datos!$E$24-Datos!$C$24),Datos!$C$24+SQRT((Datos!$E$24-Datos!$C$24)*(Datos!$D$24-Datos!$C$24)*R600),Datos!$E$24-SQRT((Datos!$E$24-Datos!$C$24)*(Datos!$E$24-Datos!$D$24)*(1-R600)))</f>
        <v>0.164349427170444</v>
      </c>
      <c r="T600" s="24" t="n">
        <f aca="true">RAND()</f>
        <v>0.731705029774474</v>
      </c>
      <c r="U600" s="26" t="n">
        <f aca="false">IF(T600&lt;=(Datos!$D$25-Datos!$C$25)/(Datos!$E$25-Datos!$C$25),Datos!$C$25+SQRT((Datos!$E$25-Datos!$C$25)*(Datos!$D$25-Datos!$C$25)*T600),Datos!$E$25-SQRT((Datos!$E$25-Datos!$C$25)*(Datos!$E$25-Datos!$D$25)*(1-T600)))</f>
        <v>0.19259149919037</v>
      </c>
      <c r="V600" s="24" t="n">
        <f aca="true">RAND()</f>
        <v>0.710935275543672</v>
      </c>
      <c r="W600" s="26" t="n">
        <f aca="false">IF(V600&lt;=(Datos!$D$26-Datos!$C$26)/(Datos!$E$26-Datos!$C$26),Datos!$C$26+SQRT((Datos!$E$26-Datos!$C$26)*(Datos!$D$26-Datos!$C$26)*V600),Datos!$E$26-SQRT((Datos!$E$26-Datos!$C$26)*(Datos!$E$26-Datos!$D$26)*(1-V600)))</f>
        <v>0.218192350989154</v>
      </c>
      <c r="X600" s="24" t="n">
        <f aca="true">RAND()</f>
        <v>0.155226478943382</v>
      </c>
      <c r="Y600" s="26" t="n">
        <f aca="false">IF(X600&lt;=(Datos!$D$27-Datos!$C$27)/(Datos!$E$27-Datos!$C$27),Datos!$C$27+SQRT((Datos!$E$27-Datos!$C$27)*(Datos!$D$27-Datos!$C$27)*X600),Datos!$E$27-SQRT((Datos!$E$27-Datos!$C$27)*(Datos!$E$27-Datos!$D$27)*(1-X600)))</f>
        <v>0.210472212707647</v>
      </c>
      <c r="Z600" s="24" t="n">
        <f aca="false">(1+Q600)</f>
        <v>1.14958887365024</v>
      </c>
      <c r="AA600" s="24" t="n">
        <f aca="false">Z600*(1+S600)</f>
        <v>1.33852314651617</v>
      </c>
      <c r="AB600" s="24" t="n">
        <f aca="false">AA600*(1+U600)</f>
        <v>1.59631132600473</v>
      </c>
      <c r="AC600" s="24" t="n">
        <f aca="false">AB600*(1+W600)</f>
        <v>1.94461424713632</v>
      </c>
      <c r="AD600" s="24" t="n">
        <f aca="false">AC600*(1+Y600)</f>
        <v>2.35390151059391</v>
      </c>
      <c r="AE600" s="23" t="n">
        <f aca="false">E600*Q600</f>
        <v>5430.37752395491</v>
      </c>
      <c r="AF600" s="23" t="n">
        <f aca="false">AE600*(1+S600)</f>
        <v>6322.85695933615</v>
      </c>
      <c r="AG600" s="23" t="n">
        <f aca="false">AF600*(1+U600)</f>
        <v>7540.58546030096</v>
      </c>
      <c r="AH600" s="23" t="n">
        <f aca="false">AG600*(1+W600)</f>
        <v>9185.88352971866</v>
      </c>
      <c r="AI600" s="23" t="n">
        <f aca="false">AH600*(1+Y600)</f>
        <v>11119.2567618933</v>
      </c>
      <c r="AJ600" s="25" t="n">
        <f aca="false">G600*Z600</f>
        <v>45532.5174395266</v>
      </c>
      <c r="AK600" s="25" t="n">
        <f aca="false">I600*AA600</f>
        <v>59916.9630993177</v>
      </c>
      <c r="AL600" s="25" t="n">
        <f aca="false">K600*AB600</f>
        <v>62170.8565750758</v>
      </c>
      <c r="AM600" s="25" t="n">
        <f aca="false">M600*AC600</f>
        <v>59640.7512636636</v>
      </c>
      <c r="AN600" s="25" t="n">
        <f aca="false">O600*AD600</f>
        <v>90483.7812563756</v>
      </c>
      <c r="AO600" s="25" t="n">
        <f aca="false">C600/Datos!$D$8</f>
        <v>15273.0712600733</v>
      </c>
      <c r="AP600" s="25" t="n">
        <f aca="false">AJ600-AO600</f>
        <v>30259.4461794533</v>
      </c>
      <c r="AQ600" s="25" t="n">
        <f aca="false">AK600-AO600</f>
        <v>44643.8918392444</v>
      </c>
      <c r="AR600" s="25" t="n">
        <f aca="false">AL600-AO600</f>
        <v>46897.7853150025</v>
      </c>
      <c r="AS600" s="25" t="n">
        <f aca="false">AM600-AO600</f>
        <v>44367.6800035903</v>
      </c>
      <c r="AT600" s="25" t="n">
        <f aca="false">AN600-AO600</f>
        <v>75210.7099963023</v>
      </c>
      <c r="AU600" s="25" t="n">
        <f aca="false">AP600*Datos!$D$6</f>
        <v>15129.7230897266</v>
      </c>
      <c r="AV600" s="25" t="n">
        <f aca="false">AQ600*Datos!$D$6</f>
        <v>22321.9459196222</v>
      </c>
      <c r="AW600" s="25" t="n">
        <f aca="false">AR600*Datos!$D$6</f>
        <v>23448.8926575013</v>
      </c>
      <c r="AX600" s="25" t="n">
        <f aca="false">AS600*Datos!$D$6</f>
        <v>22183.8400017952</v>
      </c>
      <c r="AY600" s="25" t="n">
        <f aca="false">AT600*Datos!$D$6</f>
        <v>37605.3549981511</v>
      </c>
      <c r="AZ600" s="25" t="n">
        <f aca="false">AJ600-AU600-AE600</f>
        <v>24972.4168258451</v>
      </c>
      <c r="BA600" s="25" t="n">
        <f aca="false">AK600-AV600-AF600</f>
        <v>31272.1602203594</v>
      </c>
      <c r="BB600" s="25" t="n">
        <f aca="false">AL600-AW600-AG600</f>
        <v>31181.3784572736</v>
      </c>
      <c r="BC600" s="25" t="n">
        <f aca="false">AM600-AX600-AH600</f>
        <v>28271.0277321498</v>
      </c>
      <c r="BD600" s="25" t="n">
        <f aca="false">AN600-AY600-AI600</f>
        <v>41759.1694963312</v>
      </c>
      <c r="BE600" s="25" t="n">
        <f aca="false">AZ600/Z600</f>
        <v>21722.9110321425</v>
      </c>
      <c r="BF600" s="25" t="n">
        <f aca="false">BA600/AA600</f>
        <v>23363.1822518368</v>
      </c>
      <c r="BG600" s="25" t="n">
        <f aca="false">BB600/AB600</f>
        <v>19533.3942378989</v>
      </c>
      <c r="BH600" s="25" t="n">
        <f aca="false">BC600/AC600</f>
        <v>14538.116119319</v>
      </c>
      <c r="BI600" s="25" t="n">
        <f aca="false">BD600/AD600</f>
        <v>17740.4064309364</v>
      </c>
      <c r="BJ600" s="25" t="n">
        <f aca="false">E600*AD600</f>
        <v>85451.3677709769</v>
      </c>
      <c r="BK600" s="25" t="n">
        <f aca="false">0.2*C600*AD600</f>
        <v>35951.3055104951</v>
      </c>
      <c r="BL600" s="25" t="n">
        <f aca="false">BJ600+BK600</f>
        <v>121402.673281472</v>
      </c>
      <c r="BM600" s="25" t="n">
        <f aca="false">BK600*Datos!$D$6</f>
        <v>17975.6527552476</v>
      </c>
      <c r="BN600" s="25" t="n">
        <f aca="false">BL600-BM600</f>
        <v>103427.020526224</v>
      </c>
      <c r="BO600" s="25" t="n">
        <f aca="false">BN600/AD600</f>
        <v>43938.5505556385</v>
      </c>
      <c r="BP600" s="25" t="n">
        <f aca="false">-(C600+E600)</f>
        <v>-112667.371225969</v>
      </c>
      <c r="BQ600" s="25" t="n">
        <f aca="false">BE600</f>
        <v>21722.9110321425</v>
      </c>
      <c r="BR600" s="25" t="n">
        <f aca="false">BF600</f>
        <v>23363.1822518368</v>
      </c>
      <c r="BS600" s="25" t="n">
        <f aca="false">BG600</f>
        <v>19533.3942378989</v>
      </c>
      <c r="BT600" s="25" t="n">
        <f aca="false">BH600</f>
        <v>14538.116119319</v>
      </c>
      <c r="BU600" s="25" t="n">
        <f aca="false">BI600+BO600</f>
        <v>61678.9569865749</v>
      </c>
      <c r="BV600" s="27" t="n">
        <f aca="false">IFERROR(IRR(BP600:BU600,0.1),NA())*100</f>
        <v>6.73024591020454</v>
      </c>
    </row>
    <row r="601" customFormat="false" ht="15" hidden="false" customHeight="true" outlineLevel="0" collapsed="false">
      <c r="A601" s="23" t="n">
        <v>600</v>
      </c>
      <c r="B601" s="24" t="n">
        <f aca="true">RAND()</f>
        <v>0.51489769792872</v>
      </c>
      <c r="C601" s="25" t="n">
        <f aca="false">IF(B601&lt;=(Datos!$D$14-Datos!$C$14)/(Datos!$E$14-Datos!$C$14),Datos!$C$14+SQRT((Datos!$E$14-Datos!$C$14)*(Datos!$D$14-Datos!$C$14)*B601),Datos!$E$14-SQRT((Datos!$E$14-Datos!$C$14)*(Datos!$E$14-Datos!$D$14)*(1-B601)))</f>
        <v>75872.779636155</v>
      </c>
      <c r="D601" s="24" t="n">
        <f aca="true">RAND()</f>
        <v>0.0157267045513606</v>
      </c>
      <c r="E601" s="25" t="n">
        <f aca="false">IF(D601&lt;=(Datos!$D$15-Datos!$C$15)/(Datos!$E$15-Datos!$C$15),Datos!$C$15+SQRT((Datos!$E$15-Datos!$C$15)*(Datos!$D$15-Datos!$C$15)*D601),Datos!$E$15-SQRT((Datos!$E$15-Datos!$C$15)*(Datos!$E$15-Datos!$D$15)*(1-D601)))</f>
        <v>26086.0491891954</v>
      </c>
      <c r="F601" s="24" t="n">
        <f aca="true">RAND()</f>
        <v>0.61092366386176</v>
      </c>
      <c r="G601" s="25" t="n">
        <f aca="false">IF(F601&lt;=(Datos!$D$19-Datos!$C$19)/(Datos!$E$19-Datos!$C$19),Datos!$C$19+SQRT((Datos!$E$19-Datos!$C$19)*(Datos!$D$19-Datos!$C$19)*F601),Datos!$E$19-SQRT((Datos!$E$19-Datos!$C$19)*(Datos!$E$19-Datos!$D$19)*(1-F601)))</f>
        <v>39572.8025979472</v>
      </c>
      <c r="H601" s="24" t="n">
        <f aca="true">RAND()</f>
        <v>0.862592064518157</v>
      </c>
      <c r="I601" s="25" t="n">
        <f aca="false">IF(H601&lt;=(Datos!$D$19-Datos!$C$19)/(Datos!$E$19-Datos!$C$19),Datos!$C$19+SQRT((Datos!$E$19-Datos!$C$19)*(Datos!$D$19-Datos!$C$19)*H601),Datos!$E$19-SQRT((Datos!$E$19-Datos!$C$19)*(Datos!$E$19-Datos!$D$19)*(1-H601)))</f>
        <v>41789.7671173047</v>
      </c>
      <c r="J601" s="24" t="n">
        <f aca="true">RAND()</f>
        <v>0.180871679866315</v>
      </c>
      <c r="K601" s="25" t="n">
        <f aca="false">IF(J601&lt;=(Datos!$D$19-Datos!$C$19)/(Datos!$E$19-Datos!$C$19),Datos!$C$19+SQRT((Datos!$E$19-Datos!$C$19)*(Datos!$D$19-Datos!$C$19)*J601),Datos!$E$19-SQRT((Datos!$E$19-Datos!$C$19)*(Datos!$E$19-Datos!$D$19)*(1-J601)))</f>
        <v>35208.7188424743</v>
      </c>
      <c r="L601" s="24" t="n">
        <f aca="true">RAND()</f>
        <v>0.959696237062426</v>
      </c>
      <c r="M601" s="25" t="n">
        <f aca="false">IF(L601&lt;=(Datos!$D$19-Datos!$C$19)/(Datos!$E$19-Datos!$C$19),Datos!$C$19+SQRT((Datos!$E$19-Datos!$C$19)*(Datos!$D$19-Datos!$C$19)*L601),Datos!$E$19-SQRT((Datos!$E$19-Datos!$C$19)*(Datos!$E$19-Datos!$D$19)*(1-L601)))</f>
        <v>43261.3849706396</v>
      </c>
      <c r="N601" s="24" t="n">
        <f aca="true">RAND()</f>
        <v>0.946257292458384</v>
      </c>
      <c r="O601" s="25" t="n">
        <f aca="false">IF(N601&lt;=(Datos!$D$19-Datos!$C$19)/(Datos!$E$19-Datos!$C$19),Datos!$C$19+SQRT((Datos!$E$19-Datos!$C$19)*(Datos!$D$19-Datos!$C$19)*N601),Datos!$E$19-SQRT((Datos!$E$19-Datos!$C$19)*(Datos!$E$19-Datos!$D$19)*(1-N601)))</f>
        <v>42992.3389066824</v>
      </c>
      <c r="P601" s="24" t="n">
        <f aca="true">RAND()</f>
        <v>0.927265368130478</v>
      </c>
      <c r="Q601" s="26" t="n">
        <f aca="false">IF(P601&lt;=(Datos!$D$23-Datos!$C$23)/(Datos!$E$23-Datos!$C$23),Datos!$C$23+SQRT((Datos!$E$23-Datos!$C$23)*(Datos!$D$23-Datos!$C$23)*P601),Datos!$E$23-SQRT((Datos!$E$23-Datos!$C$23)*(Datos!$E$23-Datos!$D$23)*(1-P601)))</f>
        <v>0.168557870068683</v>
      </c>
      <c r="R601" s="24" t="n">
        <f aca="true">RAND()</f>
        <v>0.0584335403742567</v>
      </c>
      <c r="S601" s="26" t="n">
        <f aca="false">IF(R601&lt;=(Datos!$D$24-Datos!$C$24)/(Datos!$E$24-Datos!$C$24),Datos!$C$24+SQRT((Datos!$E$24-Datos!$C$24)*(Datos!$D$24-Datos!$C$24)*R601),Datos!$E$24-SQRT((Datos!$E$24-Datos!$C$24)*(Datos!$E$24-Datos!$D$24)*(1-R601)))</f>
        <v>0.130255748274683</v>
      </c>
      <c r="T601" s="24" t="n">
        <f aca="true">RAND()</f>
        <v>0.96036592077647</v>
      </c>
      <c r="U601" s="26" t="n">
        <f aca="false">IF(T601&lt;=(Datos!$D$25-Datos!$C$25)/(Datos!$E$25-Datos!$C$25),Datos!$C$25+SQRT((Datos!$E$25-Datos!$C$25)*(Datos!$D$25-Datos!$C$25)*T601),Datos!$E$25-SQRT((Datos!$E$25-Datos!$C$25)*(Datos!$E$25-Datos!$D$25)*(1-T601)))</f>
        <v>0.209465512740248</v>
      </c>
      <c r="V601" s="24" t="n">
        <f aca="true">RAND()</f>
        <v>0.476718220328313</v>
      </c>
      <c r="W601" s="26" t="n">
        <f aca="false">IF(V601&lt;=(Datos!$D$26-Datos!$C$26)/(Datos!$E$26-Datos!$C$26),Datos!$C$26+SQRT((Datos!$E$26-Datos!$C$26)*(Datos!$D$26-Datos!$C$26)*V601),Datos!$E$26-SQRT((Datos!$E$26-Datos!$C$26)*(Datos!$E$26-Datos!$D$26)*(1-V601)))</f>
        <v>0.207204133040083</v>
      </c>
      <c r="X601" s="24" t="n">
        <f aca="true">RAND()</f>
        <v>0.0925511094905882</v>
      </c>
      <c r="Y601" s="26" t="n">
        <f aca="false">IF(X601&lt;=(Datos!$D$27-Datos!$C$27)/(Datos!$E$27-Datos!$C$27),Datos!$C$27+SQRT((Datos!$E$27-Datos!$C$27)*(Datos!$D$27-Datos!$C$27)*X601),Datos!$E$27-SQRT((Datos!$E$27-Datos!$C$27)*(Datos!$E$27-Datos!$D$27)*(1-X601)))</f>
        <v>0.205807846014704</v>
      </c>
      <c r="Z601" s="24" t="n">
        <f aca="false">(1+Q601)</f>
        <v>1.16855787006868</v>
      </c>
      <c r="AA601" s="24" t="n">
        <f aca="false">Z601*(1+S601)</f>
        <v>1.32076924983675</v>
      </c>
      <c r="AB601" s="24" t="n">
        <f aca="false">AA601*(1+U601)</f>
        <v>1.59742485796536</v>
      </c>
      <c r="AC601" s="24" t="n">
        <f aca="false">AB601*(1+W601)</f>
        <v>1.92841789075675</v>
      </c>
      <c r="AD601" s="24" t="n">
        <f aca="false">AC601*(1+Y601)</f>
        <v>2.32530142306961</v>
      </c>
      <c r="AE601" s="23" t="n">
        <f aca="false">E601*Q601</f>
        <v>4397.00888983768</v>
      </c>
      <c r="AF601" s="23" t="n">
        <f aca="false">AE601*(1+S601)</f>
        <v>4969.74457295392</v>
      </c>
      <c r="AG601" s="23" t="n">
        <f aca="false">AF601*(1+U601)</f>
        <v>6010.73466811577</v>
      </c>
      <c r="AH601" s="23" t="n">
        <f aca="false">AG601*(1+W601)</f>
        <v>7256.18373395667</v>
      </c>
      <c r="AI601" s="23" t="n">
        <f aca="false">AH601*(1+Y601)</f>
        <v>8749.56327852923</v>
      </c>
      <c r="AJ601" s="25" t="n">
        <f aca="false">G601*Z601</f>
        <v>46243.1099165056</v>
      </c>
      <c r="AK601" s="25" t="n">
        <f aca="false">I601*AA601</f>
        <v>55194.639366375</v>
      </c>
      <c r="AL601" s="25" t="n">
        <f aca="false">K601*AB601</f>
        <v>56243.2826960817</v>
      </c>
      <c r="AM601" s="25" t="n">
        <f aca="false">M601*AC601</f>
        <v>83426.0287562963</v>
      </c>
      <c r="AN601" s="25" t="n">
        <f aca="false">O601*AD601</f>
        <v>99970.1468407995</v>
      </c>
      <c r="AO601" s="25" t="n">
        <f aca="false">C601/Datos!$D$8</f>
        <v>15174.555927231</v>
      </c>
      <c r="AP601" s="25" t="n">
        <f aca="false">AJ601-AO601</f>
        <v>31068.5539892746</v>
      </c>
      <c r="AQ601" s="25" t="n">
        <f aca="false">AK601-AO601</f>
        <v>40020.083439144</v>
      </c>
      <c r="AR601" s="25" t="n">
        <f aca="false">AL601-AO601</f>
        <v>41068.7267688507</v>
      </c>
      <c r="AS601" s="25" t="n">
        <f aca="false">AM601-AO601</f>
        <v>68251.4728290653</v>
      </c>
      <c r="AT601" s="25" t="n">
        <f aca="false">AN601-AO601</f>
        <v>84795.5909135685</v>
      </c>
      <c r="AU601" s="25" t="n">
        <f aca="false">AP601*Datos!$D$6</f>
        <v>15534.2769946373</v>
      </c>
      <c r="AV601" s="25" t="n">
        <f aca="false">AQ601*Datos!$D$6</f>
        <v>20010.041719572</v>
      </c>
      <c r="AW601" s="25" t="n">
        <f aca="false">AR601*Datos!$D$6</f>
        <v>20534.3633844254</v>
      </c>
      <c r="AX601" s="25" t="n">
        <f aca="false">AS601*Datos!$D$6</f>
        <v>34125.7364145326</v>
      </c>
      <c r="AY601" s="25" t="n">
        <f aca="false">AT601*Datos!$D$6</f>
        <v>42397.7954567843</v>
      </c>
      <c r="AZ601" s="25" t="n">
        <f aca="false">AJ601-AU601-AE601</f>
        <v>26311.8240320306</v>
      </c>
      <c r="BA601" s="25" t="n">
        <f aca="false">AK601-AV601-AF601</f>
        <v>30214.8530738491</v>
      </c>
      <c r="BB601" s="25" t="n">
        <f aca="false">AL601-AW601-AG601</f>
        <v>29698.1846435406</v>
      </c>
      <c r="BC601" s="25" t="n">
        <f aca="false">AM601-AX601-AH601</f>
        <v>42044.108607807</v>
      </c>
      <c r="BD601" s="25" t="n">
        <f aca="false">AN601-AY601-AI601</f>
        <v>48822.7881054861</v>
      </c>
      <c r="BE601" s="25" t="n">
        <f aca="false">AZ601/Z601</f>
        <v>22516.4920847986</v>
      </c>
      <c r="BF601" s="25" t="n">
        <f aca="false">BA601/AA601</f>
        <v>22876.7084618178</v>
      </c>
      <c r="BG601" s="25" t="n">
        <f aca="false">BB601/AB601</f>
        <v>18591.2874057608</v>
      </c>
      <c r="BH601" s="25" t="n">
        <f aca="false">BC601/AC601</f>
        <v>21802.384643563</v>
      </c>
      <c r="BI601" s="25" t="n">
        <f aca="false">BD601/AD601</f>
        <v>20996.326592806</v>
      </c>
      <c r="BJ601" s="25" t="n">
        <f aca="false">E601*AD601</f>
        <v>60657.9273019</v>
      </c>
      <c r="BK601" s="25" t="n">
        <f aca="false">0.2*C601*AD601</f>
        <v>35285.4164920396</v>
      </c>
      <c r="BL601" s="25" t="n">
        <f aca="false">BJ601+BK601</f>
        <v>95943.3437939396</v>
      </c>
      <c r="BM601" s="25" t="n">
        <f aca="false">BK601*Datos!$D$6</f>
        <v>17642.7082460198</v>
      </c>
      <c r="BN601" s="25" t="n">
        <f aca="false">BL601-BM601</f>
        <v>78300.6355479198</v>
      </c>
      <c r="BO601" s="25" t="n">
        <f aca="false">BN601/AD601</f>
        <v>33673.3271528109</v>
      </c>
      <c r="BP601" s="25" t="n">
        <f aca="false">-(C601+E601)</f>
        <v>-101958.82882535</v>
      </c>
      <c r="BQ601" s="25" t="n">
        <f aca="false">BE601</f>
        <v>22516.4920847986</v>
      </c>
      <c r="BR601" s="25" t="n">
        <f aca="false">BF601</f>
        <v>22876.7084618178</v>
      </c>
      <c r="BS601" s="25" t="n">
        <f aca="false">BG601</f>
        <v>18591.2874057608</v>
      </c>
      <c r="BT601" s="25" t="n">
        <f aca="false">BH601</f>
        <v>21802.384643563</v>
      </c>
      <c r="BU601" s="25" t="n">
        <f aca="false">BI601+BO601</f>
        <v>54669.6537456169</v>
      </c>
      <c r="BV601" s="27" t="n">
        <f aca="false">IFERROR(IRR(BP601:BU601,0.1),NA())*100</f>
        <v>10.0741962575397</v>
      </c>
    </row>
    <row r="602" customFormat="false" ht="15" hidden="false" customHeight="true" outlineLevel="0" collapsed="false">
      <c r="A602" s="23" t="n">
        <v>601</v>
      </c>
      <c r="B602" s="24" t="n">
        <f aca="true">RAND()</f>
        <v>0.163740959003342</v>
      </c>
      <c r="C602" s="25" t="n">
        <f aca="false">IF(B602&lt;=(Datos!$D$14-Datos!$C$14)/(Datos!$E$14-Datos!$C$14),Datos!$C$14+SQRT((Datos!$E$14-Datos!$C$14)*(Datos!$D$14-Datos!$C$14)*B602),Datos!$E$14-SQRT((Datos!$E$14-Datos!$C$14)*(Datos!$E$14-Datos!$D$14)*(1-B602)))</f>
        <v>68092.9836031798</v>
      </c>
      <c r="D602" s="24" t="n">
        <f aca="true">RAND()</f>
        <v>0.448839895263867</v>
      </c>
      <c r="E602" s="25" t="n">
        <f aca="false">IF(D602&lt;=(Datos!$D$15-Datos!$C$15)/(Datos!$E$15-Datos!$C$15),Datos!$C$15+SQRT((Datos!$E$15-Datos!$C$15)*(Datos!$D$15-Datos!$C$15)*D602),Datos!$E$15-SQRT((Datos!$E$15-Datos!$C$15)*(Datos!$E$15-Datos!$D$15)*(1-D602)))</f>
        <v>30907.4747341335</v>
      </c>
      <c r="F602" s="24" t="n">
        <f aca="true">RAND()</f>
        <v>0.0179403609539538</v>
      </c>
      <c r="G602" s="25" t="n">
        <f aca="false">IF(F602&lt;=(Datos!$D$19-Datos!$C$19)/(Datos!$E$19-Datos!$C$19),Datos!$C$19+SQRT((Datos!$E$19-Datos!$C$19)*(Datos!$D$19-Datos!$C$19)*F602),Datos!$E$19-SQRT((Datos!$E$19-Datos!$C$19)*(Datos!$E$19-Datos!$D$19)*(1-F602)))</f>
        <v>31640.4432764022</v>
      </c>
      <c r="H602" s="24" t="n">
        <f aca="true">RAND()</f>
        <v>0.706530937719802</v>
      </c>
      <c r="I602" s="25" t="n">
        <f aca="false">IF(H602&lt;=(Datos!$D$19-Datos!$C$19)/(Datos!$E$19-Datos!$C$19),Datos!$C$19+SQRT((Datos!$E$19-Datos!$C$19)*(Datos!$D$19-Datos!$C$19)*H602),Datos!$E$19-SQRT((Datos!$E$19-Datos!$C$19)*(Datos!$E$19-Datos!$D$19)*(1-H602)))</f>
        <v>40308.4992091001</v>
      </c>
      <c r="J602" s="24" t="n">
        <f aca="true">RAND()</f>
        <v>0.299243909093694</v>
      </c>
      <c r="K602" s="25" t="n">
        <f aca="false">IF(J602&lt;=(Datos!$D$19-Datos!$C$19)/(Datos!$E$19-Datos!$C$19),Datos!$C$19+SQRT((Datos!$E$19-Datos!$C$19)*(Datos!$D$19-Datos!$C$19)*J602),Datos!$E$19-SQRT((Datos!$E$19-Datos!$C$19)*(Datos!$E$19-Datos!$D$19)*(1-J602)))</f>
        <v>36699.7452462056</v>
      </c>
      <c r="L602" s="24" t="n">
        <f aca="true">RAND()</f>
        <v>0.744520421621164</v>
      </c>
      <c r="M602" s="25" t="n">
        <f aca="false">IF(L602&lt;=(Datos!$D$19-Datos!$C$19)/(Datos!$E$19-Datos!$C$19),Datos!$C$19+SQRT((Datos!$E$19-Datos!$C$19)*(Datos!$D$19-Datos!$C$19)*L602),Datos!$E$19-SQRT((Datos!$E$19-Datos!$C$19)*(Datos!$E$19-Datos!$D$19)*(1-L602)))</f>
        <v>40622.6756599022</v>
      </c>
      <c r="N602" s="24" t="n">
        <f aca="true">RAND()</f>
        <v>0.325028470917168</v>
      </c>
      <c r="O602" s="25" t="n">
        <f aca="false">IF(N602&lt;=(Datos!$D$19-Datos!$C$19)/(Datos!$E$19-Datos!$C$19),Datos!$C$19+SQRT((Datos!$E$19-Datos!$C$19)*(Datos!$D$19-Datos!$C$19)*N602),Datos!$E$19-SQRT((Datos!$E$19-Datos!$C$19)*(Datos!$E$19-Datos!$D$19)*(1-N602)))</f>
        <v>36982.4258418959</v>
      </c>
      <c r="P602" s="24" t="n">
        <f aca="true">RAND()</f>
        <v>0.548077877203056</v>
      </c>
      <c r="Q602" s="26" t="n">
        <f aca="false">IF(P602&lt;=(Datos!$D$23-Datos!$C$23)/(Datos!$E$23-Datos!$C$23),Datos!$C$23+SQRT((Datos!$E$23-Datos!$C$23)*(Datos!$D$23-Datos!$C$23)*P602),Datos!$E$23-SQRT((Datos!$E$23-Datos!$C$23)*(Datos!$E$23-Datos!$D$23)*(1-P602)))</f>
        <v>0.151478782967158</v>
      </c>
      <c r="R602" s="24" t="n">
        <f aca="true">RAND()</f>
        <v>0.700024148084997</v>
      </c>
      <c r="S602" s="26" t="n">
        <f aca="false">IF(R602&lt;=(Datos!$D$24-Datos!$C$24)/(Datos!$E$24-Datos!$C$24),Datos!$C$24+SQRT((Datos!$E$24-Datos!$C$24)*(Datos!$D$24-Datos!$C$24)*R602),Datos!$E$24-SQRT((Datos!$E$24-Datos!$C$24)*(Datos!$E$24-Datos!$D$24)*(1-R602)))</f>
        <v>0.156763035192887</v>
      </c>
      <c r="T602" s="24" t="n">
        <f aca="true">RAND()</f>
        <v>0.533862960592033</v>
      </c>
      <c r="U602" s="26" t="n">
        <f aca="false">IF(T602&lt;=(Datos!$D$25-Datos!$C$25)/(Datos!$E$25-Datos!$C$25),Datos!$C$25+SQRT((Datos!$E$25-Datos!$C$25)*(Datos!$D$25-Datos!$C$25)*T602),Datos!$E$25-SQRT((Datos!$E$25-Datos!$C$25)*(Datos!$E$25-Datos!$D$25)*(1-T602)))</f>
        <v>0.183872673634182</v>
      </c>
      <c r="V602" s="24" t="n">
        <f aca="true">RAND()</f>
        <v>0.710875408844548</v>
      </c>
      <c r="W602" s="26" t="n">
        <f aca="false">IF(V602&lt;=(Datos!$D$26-Datos!$C$26)/(Datos!$E$26-Datos!$C$26),Datos!$C$26+SQRT((Datos!$E$26-Datos!$C$26)*(Datos!$D$26-Datos!$C$26)*V602),Datos!$E$26-SQRT((Datos!$E$26-Datos!$C$26)*(Datos!$E$26-Datos!$D$26)*(1-V602)))</f>
        <v>0.218189057400887</v>
      </c>
      <c r="X602" s="24" t="n">
        <f aca="true">RAND()</f>
        <v>0.692560249198482</v>
      </c>
      <c r="Y602" s="26" t="n">
        <f aca="false">IF(X602&lt;=(Datos!$D$27-Datos!$C$27)/(Datos!$E$27-Datos!$C$27),Datos!$C$27+SQRT((Datos!$E$27-Datos!$C$27)*(Datos!$D$27-Datos!$C$27)*X602),Datos!$E$27-SQRT((Datos!$E$27-Datos!$C$27)*(Datos!$E$27-Datos!$D$27)*(1-X602)))</f>
        <v>0.239254759120503</v>
      </c>
      <c r="Z602" s="24" t="n">
        <f aca="false">(1+Q602)</f>
        <v>1.15147878296716</v>
      </c>
      <c r="AA602" s="24" t="n">
        <f aca="false">Z602*(1+S602)</f>
        <v>1.3319880919453</v>
      </c>
      <c r="AB602" s="24" t="n">
        <f aca="false">AA602*(1+U602)</f>
        <v>1.57690430366018</v>
      </c>
      <c r="AC602" s="24" t="n">
        <f aca="false">AB602*(1+W602)</f>
        <v>1.92096756728719</v>
      </c>
      <c r="AD602" s="24" t="n">
        <f aca="false">AC602*(1+Y602)</f>
        <v>2.38056819987679</v>
      </c>
      <c r="AE602" s="23" t="n">
        <f aca="false">E602*Q602</f>
        <v>4681.82665731472</v>
      </c>
      <c r="AF602" s="23" t="n">
        <f aca="false">AE602*(1+S602)</f>
        <v>5415.76401436235</v>
      </c>
      <c r="AG602" s="23" t="n">
        <f aca="false">AF602*(1+U602)</f>
        <v>6411.57502345494</v>
      </c>
      <c r="AH602" s="23" t="n">
        <f aca="false">AG602*(1+W602)</f>
        <v>7810.51053427764</v>
      </c>
      <c r="AI602" s="23" t="n">
        <f aca="false">AH602*(1+Y602)</f>
        <v>9679.2123507644</v>
      </c>
      <c r="AJ602" s="25" t="n">
        <f aca="false">G602*Z602</f>
        <v>36433.2991164529</v>
      </c>
      <c r="AK602" s="25" t="n">
        <f aca="false">I602*AA602</f>
        <v>53690.4409507079</v>
      </c>
      <c r="AL602" s="25" t="n">
        <f aca="false">K602*AB602</f>
        <v>57871.9862219737</v>
      </c>
      <c r="AM602" s="25" t="n">
        <f aca="false">M602*AC602</f>
        <v>78034.8424390989</v>
      </c>
      <c r="AN602" s="25" t="n">
        <f aca="false">O602*AD602</f>
        <v>88039.1869135189</v>
      </c>
      <c r="AO602" s="25" t="n">
        <f aca="false">C602/Datos!$D$8</f>
        <v>13618.596720636</v>
      </c>
      <c r="AP602" s="25" t="n">
        <f aca="false">AJ602-AO602</f>
        <v>22814.702395817</v>
      </c>
      <c r="AQ602" s="25" t="n">
        <f aca="false">AK602-AO602</f>
        <v>40071.8442300719</v>
      </c>
      <c r="AR602" s="25" t="n">
        <f aca="false">AL602-AO602</f>
        <v>44253.3895013377</v>
      </c>
      <c r="AS602" s="25" t="n">
        <f aca="false">AM602-AO602</f>
        <v>64416.245718463</v>
      </c>
      <c r="AT602" s="25" t="n">
        <f aca="false">AN602-AO602</f>
        <v>74420.5901928829</v>
      </c>
      <c r="AU602" s="25" t="n">
        <f aca="false">AP602*Datos!$D$6</f>
        <v>11407.3511979085</v>
      </c>
      <c r="AV602" s="25" t="n">
        <f aca="false">AQ602*Datos!$D$6</f>
        <v>20035.9221150359</v>
      </c>
      <c r="AW602" s="25" t="n">
        <f aca="false">AR602*Datos!$D$6</f>
        <v>22126.6947506689</v>
      </c>
      <c r="AX602" s="25" t="n">
        <f aca="false">AS602*Datos!$D$6</f>
        <v>32208.1228592315</v>
      </c>
      <c r="AY602" s="25" t="n">
        <f aca="false">AT602*Datos!$D$6</f>
        <v>37210.2950964415</v>
      </c>
      <c r="AZ602" s="25" t="n">
        <f aca="false">AJ602-AU602-AE602</f>
        <v>20344.1212612297</v>
      </c>
      <c r="BA602" s="25" t="n">
        <f aca="false">AK602-AV602-AF602</f>
        <v>28238.7548213096</v>
      </c>
      <c r="BB602" s="25" t="n">
        <f aca="false">AL602-AW602-AG602</f>
        <v>29333.7164478499</v>
      </c>
      <c r="BC602" s="25" t="n">
        <f aca="false">AM602-AX602-AH602</f>
        <v>38016.2090455898</v>
      </c>
      <c r="BD602" s="25" t="n">
        <f aca="false">AN602-AY602-AI602</f>
        <v>41149.679466313</v>
      </c>
      <c r="BE602" s="25" t="n">
        <f aca="false">AZ602/Z602</f>
        <v>17667.8212070973</v>
      </c>
      <c r="BF602" s="25" t="n">
        <f aca="false">BA602/AA602</f>
        <v>21200.4559140377</v>
      </c>
      <c r="BG602" s="25" t="n">
        <f aca="false">BB602/AB602</f>
        <v>18602.090424741</v>
      </c>
      <c r="BH602" s="25" t="n">
        <f aca="false">BC602/AC602</f>
        <v>19790.1358112343</v>
      </c>
      <c r="BI602" s="25" t="n">
        <f aca="false">BD602/AD602</f>
        <v>17285.6545208168</v>
      </c>
      <c r="BJ602" s="25" t="n">
        <f aca="false">E602*AD602</f>
        <v>73577.3514905736</v>
      </c>
      <c r="BK602" s="25" t="n">
        <f aca="false">0.2*C602*AD602</f>
        <v>32419.9982800923</v>
      </c>
      <c r="BL602" s="25" t="n">
        <f aca="false">BJ602+BK602</f>
        <v>105997.349770666</v>
      </c>
      <c r="BM602" s="25" t="n">
        <f aca="false">BK602*Datos!$D$6</f>
        <v>16209.9991400461</v>
      </c>
      <c r="BN602" s="25" t="n">
        <f aca="false">BL602-BM602</f>
        <v>89787.3506306198</v>
      </c>
      <c r="BO602" s="25" t="n">
        <f aca="false">BN602/AD602</f>
        <v>37716.7730944515</v>
      </c>
      <c r="BP602" s="25" t="n">
        <f aca="false">-(C602+E602)</f>
        <v>-99000.4583373133</v>
      </c>
      <c r="BQ602" s="25" t="n">
        <f aca="false">BE602</f>
        <v>17667.8212070973</v>
      </c>
      <c r="BR602" s="25" t="n">
        <f aca="false">BF602</f>
        <v>21200.4559140377</v>
      </c>
      <c r="BS602" s="25" t="n">
        <f aca="false">BG602</f>
        <v>18602.090424741</v>
      </c>
      <c r="BT602" s="25" t="n">
        <f aca="false">BH602</f>
        <v>19790.1358112343</v>
      </c>
      <c r="BU602" s="25" t="n">
        <f aca="false">BI602+BO602</f>
        <v>55002.4276152684</v>
      </c>
      <c r="BV602" s="27" t="n">
        <f aca="false">IFERROR(IRR(BP602:BU602,0.1),NA())*100</f>
        <v>8.73212268193094</v>
      </c>
    </row>
    <row r="603" customFormat="false" ht="15" hidden="false" customHeight="true" outlineLevel="0" collapsed="false">
      <c r="A603" s="23" t="n">
        <v>602</v>
      </c>
      <c r="B603" s="24" t="n">
        <f aca="true">RAND()</f>
        <v>0.449127280665839</v>
      </c>
      <c r="C603" s="25" t="n">
        <f aca="false">IF(B603&lt;=(Datos!$D$14-Datos!$C$14)/(Datos!$E$14-Datos!$C$14),Datos!$C$14+SQRT((Datos!$E$14-Datos!$C$14)*(Datos!$D$14-Datos!$C$14)*B603),Datos!$E$14-SQRT((Datos!$E$14-Datos!$C$14)*(Datos!$E$14-Datos!$D$14)*(1-B603)))</f>
        <v>74289.1605893352</v>
      </c>
      <c r="D603" s="24" t="n">
        <f aca="true">RAND()</f>
        <v>0.603413205182165</v>
      </c>
      <c r="E603" s="25" t="n">
        <f aca="false">IF(D603&lt;=(Datos!$D$15-Datos!$C$15)/(Datos!$E$15-Datos!$C$15),Datos!$C$15+SQRT((Datos!$E$15-Datos!$C$15)*(Datos!$D$15-Datos!$C$15)*D603),Datos!$E$15-SQRT((Datos!$E$15-Datos!$C$15)*(Datos!$E$15-Datos!$D$15)*(1-D603)))</f>
        <v>32287.152327274</v>
      </c>
      <c r="F603" s="24" t="n">
        <f aca="true">RAND()</f>
        <v>0.0263975501559102</v>
      </c>
      <c r="G603" s="25" t="n">
        <f aca="false">IF(F603&lt;=(Datos!$D$19-Datos!$C$19)/(Datos!$E$19-Datos!$C$19),Datos!$C$19+SQRT((Datos!$E$19-Datos!$C$19)*(Datos!$D$19-Datos!$C$19)*F603),Datos!$E$19-SQRT((Datos!$E$19-Datos!$C$19)*(Datos!$E$19-Datos!$D$19)*(1-F603)))</f>
        <v>31989.8825400979</v>
      </c>
      <c r="H603" s="24" t="n">
        <f aca="true">RAND()</f>
        <v>0.221134357053495</v>
      </c>
      <c r="I603" s="25" t="n">
        <f aca="false">IF(H603&lt;=(Datos!$D$19-Datos!$C$19)/(Datos!$E$19-Datos!$C$19),Datos!$C$19+SQRT((Datos!$E$19-Datos!$C$19)*(Datos!$D$19-Datos!$C$19)*H603),Datos!$E$19-SQRT((Datos!$E$19-Datos!$C$19)*(Datos!$E$19-Datos!$D$19)*(1-H603)))</f>
        <v>35759.3535711939</v>
      </c>
      <c r="J603" s="24" t="n">
        <f aca="true">RAND()</f>
        <v>0.907232869014458</v>
      </c>
      <c r="K603" s="25" t="n">
        <f aca="false">IF(J603&lt;=(Datos!$D$19-Datos!$C$19)/(Datos!$E$19-Datos!$C$19),Datos!$C$19+SQRT((Datos!$E$19-Datos!$C$19)*(Datos!$D$19-Datos!$C$19)*J603),Datos!$E$19-SQRT((Datos!$E$19-Datos!$C$19)*(Datos!$E$19-Datos!$D$19)*(1-J603)))</f>
        <v>42362.286061015</v>
      </c>
      <c r="L603" s="24" t="n">
        <f aca="true">RAND()</f>
        <v>0.133550587041887</v>
      </c>
      <c r="M603" s="25" t="n">
        <f aca="false">IF(L603&lt;=(Datos!$D$19-Datos!$C$19)/(Datos!$E$19-Datos!$C$19),Datos!$C$19+SQRT((Datos!$E$19-Datos!$C$19)*(Datos!$D$19-Datos!$C$19)*L603),Datos!$E$19-SQRT((Datos!$E$19-Datos!$C$19)*(Datos!$E$19-Datos!$D$19)*(1-L603)))</f>
        <v>34475.7779274985</v>
      </c>
      <c r="N603" s="24" t="n">
        <f aca="true">RAND()</f>
        <v>0.9518398585437</v>
      </c>
      <c r="O603" s="25" t="n">
        <f aca="false">IF(N603&lt;=(Datos!$D$19-Datos!$C$19)/(Datos!$E$19-Datos!$C$19),Datos!$C$19+SQRT((Datos!$E$19-Datos!$C$19)*(Datos!$D$19-Datos!$C$19)*N603),Datos!$E$19-SQRT((Datos!$E$19-Datos!$C$19)*(Datos!$E$19-Datos!$D$19)*(1-N603)))</f>
        <v>43099.4709659617</v>
      </c>
      <c r="P603" s="24" t="n">
        <f aca="true">RAND()</f>
        <v>0.762279070949651</v>
      </c>
      <c r="Q603" s="26" t="n">
        <f aca="false">IF(P603&lt;=(Datos!$D$23-Datos!$C$23)/(Datos!$E$23-Datos!$C$23),Datos!$C$23+SQRT((Datos!$E$23-Datos!$C$23)*(Datos!$D$23-Datos!$C$23)*P603),Datos!$E$23-SQRT((Datos!$E$23-Datos!$C$23)*(Datos!$E$23-Datos!$D$23)*(1-P603)))</f>
        <v>0.159314312380522</v>
      </c>
      <c r="R603" s="24" t="n">
        <f aca="true">RAND()</f>
        <v>0.532010894559979</v>
      </c>
      <c r="S603" s="26" t="n">
        <f aca="false">IF(R603&lt;=(Datos!$D$24-Datos!$C$24)/(Datos!$E$24-Datos!$C$24),Datos!$C$24+SQRT((Datos!$E$24-Datos!$C$24)*(Datos!$D$24-Datos!$C$24)*R603),Datos!$E$24-SQRT((Datos!$E$24-Datos!$C$24)*(Datos!$E$24-Datos!$D$24)*(1-R603)))</f>
        <v>0.150976209934055</v>
      </c>
      <c r="T603" s="24" t="n">
        <f aca="true">RAND()</f>
        <v>0.692176816178634</v>
      </c>
      <c r="U603" s="26" t="n">
        <f aca="false">IF(T603&lt;=(Datos!$D$25-Datos!$C$25)/(Datos!$E$25-Datos!$C$25),Datos!$C$25+SQRT((Datos!$E$25-Datos!$C$25)*(Datos!$D$25-Datos!$C$25)*T603),Datos!$E$25-SQRT((Datos!$E$25-Datos!$C$25)*(Datos!$E$25-Datos!$D$25)*(1-T603)))</f>
        <v>0.19064178284194</v>
      </c>
      <c r="V603" s="24" t="n">
        <f aca="true">RAND()</f>
        <v>0.699667691334276</v>
      </c>
      <c r="W603" s="26" t="n">
        <f aca="false">IF(V603&lt;=(Datos!$D$26-Datos!$C$26)/(Datos!$E$26-Datos!$C$26),Datos!$C$26+SQRT((Datos!$E$26-Datos!$C$26)*(Datos!$D$26-Datos!$C$26)*V603),Datos!$E$26-SQRT((Datos!$E$26-Datos!$C$26)*(Datos!$E$26-Datos!$D$26)*(1-V603)))</f>
        <v>0.217578354755965</v>
      </c>
      <c r="X603" s="24" t="n">
        <f aca="true">RAND()</f>
        <v>0.495225114836844</v>
      </c>
      <c r="Y603" s="26" t="n">
        <f aca="false">IF(X603&lt;=(Datos!$D$27-Datos!$C$27)/(Datos!$E$27-Datos!$C$27),Datos!$C$27+SQRT((Datos!$E$27-Datos!$C$27)*(Datos!$D$27-Datos!$C$27)*X603),Datos!$E$27-SQRT((Datos!$E$27-Datos!$C$27)*(Datos!$E$27-Datos!$D$27)*(1-X603)))</f>
        <v>0.227790954999339</v>
      </c>
      <c r="Z603" s="24" t="n">
        <f aca="false">(1+Q603)</f>
        <v>1.15931431238052</v>
      </c>
      <c r="AA603" s="24" t="n">
        <f aca="false">Z603*(1+S603)</f>
        <v>1.33434319338604</v>
      </c>
      <c r="AB603" s="24" t="n">
        <f aca="false">AA603*(1+U603)</f>
        <v>1.58872475869616</v>
      </c>
      <c r="AC603" s="24" t="n">
        <f aca="false">AB603*(1+W603)</f>
        <v>1.93439687785334</v>
      </c>
      <c r="AD603" s="24" t="n">
        <f aca="false">AC603*(1+Y603)</f>
        <v>2.37503499000729</v>
      </c>
      <c r="AE603" s="23" t="n">
        <f aca="false">E603*Q603</f>
        <v>5143.80547174482</v>
      </c>
      <c r="AF603" s="23" t="n">
        <f aca="false">AE603*(1+S603)</f>
        <v>5920.39772650691</v>
      </c>
      <c r="AG603" s="23" t="n">
        <f aca="false">AF603*(1+U603)</f>
        <v>7049.07290422155</v>
      </c>
      <c r="AH603" s="23" t="n">
        <f aca="false">AG603*(1+W603)</f>
        <v>8582.79858927693</v>
      </c>
      <c r="AI603" s="23" t="n">
        <f aca="false">AH603*(1+Y603)</f>
        <v>10537.8824764953</v>
      </c>
      <c r="AJ603" s="25" t="n">
        <f aca="false">G603*Z603</f>
        <v>37086.3286801073</v>
      </c>
      <c r="AK603" s="25" t="n">
        <f aca="false">I603*AA603</f>
        <v>47715.2500376073</v>
      </c>
      <c r="AL603" s="25" t="n">
        <f aca="false">K603*AB603</f>
        <v>67302.0127001038</v>
      </c>
      <c r="AM603" s="25" t="n">
        <f aca="false">M603*AC603</f>
        <v>66689.8371845182</v>
      </c>
      <c r="AN603" s="25" t="n">
        <f aca="false">O603*AD603</f>
        <v>102362.751594962</v>
      </c>
      <c r="AO603" s="25" t="n">
        <f aca="false">C603/Datos!$D$8</f>
        <v>14857.832117867</v>
      </c>
      <c r="AP603" s="25" t="n">
        <f aca="false">AJ603-AO603</f>
        <v>22228.4965622402</v>
      </c>
      <c r="AQ603" s="25" t="n">
        <f aca="false">AK603-AO603</f>
        <v>32857.4179197403</v>
      </c>
      <c r="AR603" s="25" t="n">
        <f aca="false">AL603-AO603</f>
        <v>52444.1805822367</v>
      </c>
      <c r="AS603" s="25" t="n">
        <f aca="false">AM603-AO603</f>
        <v>51832.0050666512</v>
      </c>
      <c r="AT603" s="25" t="n">
        <f aca="false">AN603-AO603</f>
        <v>87504.9194770954</v>
      </c>
      <c r="AU603" s="25" t="n">
        <f aca="false">AP603*Datos!$D$6</f>
        <v>11114.2482811201</v>
      </c>
      <c r="AV603" s="25" t="n">
        <f aca="false">AQ603*Datos!$D$6</f>
        <v>16428.7089598701</v>
      </c>
      <c r="AW603" s="25" t="n">
        <f aca="false">AR603*Datos!$D$6</f>
        <v>26222.0902911184</v>
      </c>
      <c r="AX603" s="25" t="n">
        <f aca="false">AS603*Datos!$D$6</f>
        <v>25916.0025333256</v>
      </c>
      <c r="AY603" s="25" t="n">
        <f aca="false">AT603*Datos!$D$6</f>
        <v>43752.4597385477</v>
      </c>
      <c r="AZ603" s="25" t="n">
        <f aca="false">AJ603-AU603-AE603</f>
        <v>20828.2749272423</v>
      </c>
      <c r="BA603" s="25" t="n">
        <f aca="false">AK603-AV603-AF603</f>
        <v>25366.1433512303</v>
      </c>
      <c r="BB603" s="25" t="n">
        <f aca="false">AL603-AW603-AG603</f>
        <v>34030.8495047639</v>
      </c>
      <c r="BC603" s="25" t="n">
        <f aca="false">AM603-AX603-AH603</f>
        <v>32191.0360619157</v>
      </c>
      <c r="BD603" s="25" t="n">
        <f aca="false">AN603-AY603-AI603</f>
        <v>48072.4093799194</v>
      </c>
      <c r="BE603" s="25" t="n">
        <f aca="false">AZ603/Z603</f>
        <v>17966.0293199295</v>
      </c>
      <c r="BF603" s="25" t="n">
        <f aca="false">BA603/AA603</f>
        <v>19010.2092752173</v>
      </c>
      <c r="BG603" s="25" t="n">
        <f aca="false">BB603/AB603</f>
        <v>21420.2298532141</v>
      </c>
      <c r="BH603" s="25" t="n">
        <f aca="false">BC603/AC603</f>
        <v>16641.3813165575</v>
      </c>
      <c r="BI603" s="25" t="n">
        <f aca="false">BD603/AD603</f>
        <v>20240.7162766776</v>
      </c>
      <c r="BJ603" s="25" t="n">
        <f aca="false">E603*AD603</f>
        <v>76683.116504971</v>
      </c>
      <c r="BK603" s="25" t="n">
        <f aca="false">0.2*C603*AD603</f>
        <v>35287.8711555884</v>
      </c>
      <c r="BL603" s="25" t="n">
        <f aca="false">BJ603+BK603</f>
        <v>111970.987660559</v>
      </c>
      <c r="BM603" s="25" t="n">
        <f aca="false">BK603*Datos!$D$6</f>
        <v>17643.9355777942</v>
      </c>
      <c r="BN603" s="25" t="n">
        <f aca="false">BL603-BM603</f>
        <v>94327.0520827652</v>
      </c>
      <c r="BO603" s="25" t="n">
        <f aca="false">BN603/AD603</f>
        <v>39716.0683862075</v>
      </c>
      <c r="BP603" s="25" t="n">
        <f aca="false">-(C603+E603)</f>
        <v>-106576.312916609</v>
      </c>
      <c r="BQ603" s="25" t="n">
        <f aca="false">BE603</f>
        <v>17966.0293199295</v>
      </c>
      <c r="BR603" s="25" t="n">
        <f aca="false">BF603</f>
        <v>19010.2092752173</v>
      </c>
      <c r="BS603" s="25" t="n">
        <f aca="false">BG603</f>
        <v>21420.2298532141</v>
      </c>
      <c r="BT603" s="25" t="n">
        <f aca="false">BH603</f>
        <v>16641.3813165575</v>
      </c>
      <c r="BU603" s="25" t="n">
        <f aca="false">BI603+BO603</f>
        <v>59956.7846628851</v>
      </c>
      <c r="BV603" s="27" t="n">
        <f aca="false">IFERROR(IRR(BP603:BU603,0.1),NA())*100</f>
        <v>6.92662401193101</v>
      </c>
    </row>
    <row r="604" customFormat="false" ht="15" hidden="false" customHeight="true" outlineLevel="0" collapsed="false">
      <c r="A604" s="23" t="n">
        <v>603</v>
      </c>
      <c r="B604" s="24" t="n">
        <f aca="true">RAND()</f>
        <v>0.671847654595721</v>
      </c>
      <c r="C604" s="25" t="n">
        <f aca="false">IF(B604&lt;=(Datos!$D$14-Datos!$C$14)/(Datos!$E$14-Datos!$C$14),Datos!$C$14+SQRT((Datos!$E$14-Datos!$C$14)*(Datos!$D$14-Datos!$C$14)*B604),Datos!$E$14-SQRT((Datos!$E$14-Datos!$C$14)*(Datos!$E$14-Datos!$D$14)*(1-B604)))</f>
        <v>80156.0383369365</v>
      </c>
      <c r="D604" s="24" t="n">
        <f aca="true">RAND()</f>
        <v>0.24290218388801</v>
      </c>
      <c r="E604" s="25" t="n">
        <f aca="false">IF(D604&lt;=(Datos!$D$15-Datos!$C$15)/(Datos!$E$15-Datos!$C$15),Datos!$C$15+SQRT((Datos!$E$15-Datos!$C$15)*(Datos!$D$15-Datos!$C$15)*D604),Datos!$E$15-SQRT((Datos!$E$15-Datos!$C$15)*(Datos!$E$15-Datos!$D$15)*(1-D604)))</f>
        <v>29268.2155277822</v>
      </c>
      <c r="F604" s="24" t="n">
        <f aca="true">RAND()</f>
        <v>0.573381461566106</v>
      </c>
      <c r="G604" s="25" t="n">
        <f aca="false">IF(F604&lt;=(Datos!$D$19-Datos!$C$19)/(Datos!$E$19-Datos!$C$19),Datos!$C$19+SQRT((Datos!$E$19-Datos!$C$19)*(Datos!$D$19-Datos!$C$19)*F604),Datos!$E$19-SQRT((Datos!$E$19-Datos!$C$19)*(Datos!$E$19-Datos!$D$19)*(1-F604)))</f>
        <v>39274.0077223882</v>
      </c>
      <c r="H604" s="24" t="n">
        <f aca="true">RAND()</f>
        <v>0.66435522234828</v>
      </c>
      <c r="I604" s="25" t="n">
        <f aca="false">IF(H604&lt;=(Datos!$D$19-Datos!$C$19)/(Datos!$E$19-Datos!$C$19),Datos!$C$19+SQRT((Datos!$E$19-Datos!$C$19)*(Datos!$D$19-Datos!$C$19)*H604),Datos!$E$19-SQRT((Datos!$E$19-Datos!$C$19)*(Datos!$E$19-Datos!$D$19)*(1-H604)))</f>
        <v>39982.6491149515</v>
      </c>
      <c r="J604" s="24" t="n">
        <f aca="true">RAND()</f>
        <v>0.401262694820826</v>
      </c>
      <c r="K604" s="25" t="n">
        <f aca="false">IF(J604&lt;=(Datos!$D$19-Datos!$C$19)/(Datos!$E$19-Datos!$C$19),Datos!$C$19+SQRT((Datos!$E$19-Datos!$C$19)*(Datos!$D$19-Datos!$C$19)*J604),Datos!$E$19-SQRT((Datos!$E$19-Datos!$C$19)*(Datos!$E$19-Datos!$D$19)*(1-J604)))</f>
        <v>37758.1830490859</v>
      </c>
      <c r="L604" s="24" t="n">
        <f aca="true">RAND()</f>
        <v>0.132852702844928</v>
      </c>
      <c r="M604" s="25" t="n">
        <f aca="false">IF(L604&lt;=(Datos!$D$19-Datos!$C$19)/(Datos!$E$19-Datos!$C$19),Datos!$C$19+SQRT((Datos!$E$19-Datos!$C$19)*(Datos!$D$19-Datos!$C$19)*L604),Datos!$E$19-SQRT((Datos!$E$19-Datos!$C$19)*(Datos!$E$19-Datos!$D$19)*(1-L604)))</f>
        <v>34464.0682596416</v>
      </c>
      <c r="N604" s="24" t="n">
        <f aca="true">RAND()</f>
        <v>0.394265974236214</v>
      </c>
      <c r="O604" s="25" t="n">
        <f aca="false">IF(N604&lt;=(Datos!$D$19-Datos!$C$19)/(Datos!$E$19-Datos!$C$19),Datos!$C$19+SQRT((Datos!$E$19-Datos!$C$19)*(Datos!$D$19-Datos!$C$19)*N604),Datos!$E$19-SQRT((Datos!$E$19-Datos!$C$19)*(Datos!$E$19-Datos!$D$19)*(1-N604)))</f>
        <v>37690.246818889</v>
      </c>
      <c r="P604" s="24" t="n">
        <f aca="true">RAND()</f>
        <v>0.120699233273217</v>
      </c>
      <c r="Q604" s="26" t="n">
        <f aca="false">IF(P604&lt;=(Datos!$D$23-Datos!$C$23)/(Datos!$E$23-Datos!$C$23),Datos!$C$23+SQRT((Datos!$E$23-Datos!$C$23)*(Datos!$D$23-Datos!$C$23)*P604),Datos!$E$23-SQRT((Datos!$E$23-Datos!$C$23)*(Datos!$E$23-Datos!$D$23)*(1-P604)))</f>
        <v>0.134739695379885</v>
      </c>
      <c r="R604" s="24" t="n">
        <f aca="true">RAND()</f>
        <v>0.443250169318863</v>
      </c>
      <c r="S604" s="26" t="n">
        <f aca="false">IF(R604&lt;=(Datos!$D$24-Datos!$C$24)/(Datos!$E$24-Datos!$C$24),Datos!$C$24+SQRT((Datos!$E$24-Datos!$C$24)*(Datos!$D$24-Datos!$C$24)*R604),Datos!$E$24-SQRT((Datos!$E$24-Datos!$C$24)*(Datos!$E$24-Datos!$D$24)*(1-R604)))</f>
        <v>0.148246244082602</v>
      </c>
      <c r="T604" s="24" t="n">
        <f aca="true">RAND()</f>
        <v>0.831978413045752</v>
      </c>
      <c r="U604" s="26" t="n">
        <f aca="false">IF(T604&lt;=(Datos!$D$25-Datos!$C$25)/(Datos!$E$25-Datos!$C$25),Datos!$C$25+SQRT((Datos!$E$25-Datos!$C$25)*(Datos!$D$25-Datos!$C$25)*T604),Datos!$E$25-SQRT((Datos!$E$25-Datos!$C$25)*(Datos!$E$25-Datos!$D$25)*(1-T604)))</f>
        <v>0.198309899874092</v>
      </c>
      <c r="V604" s="24" t="n">
        <f aca="true">RAND()</f>
        <v>0.0111060598910021</v>
      </c>
      <c r="W604" s="26" t="n">
        <f aca="false">IF(V604&lt;=(Datos!$D$26-Datos!$C$26)/(Datos!$E$26-Datos!$C$26),Datos!$C$26+SQRT((Datos!$E$26-Datos!$C$26)*(Datos!$D$26-Datos!$C$26)*V604),Datos!$E$26-SQRT((Datos!$E$26-Datos!$C$26)*(Datos!$E$26-Datos!$D$26)*(1-V604)))</f>
        <v>0.183943156584185</v>
      </c>
      <c r="X604" s="24" t="n">
        <f aca="true">RAND()</f>
        <v>0.820684134556121</v>
      </c>
      <c r="Y604" s="26" t="n">
        <f aca="false">IF(X604&lt;=(Datos!$D$27-Datos!$C$27)/(Datos!$E$27-Datos!$C$27),Datos!$C$27+SQRT((Datos!$E$27-Datos!$C$27)*(Datos!$D$27-Datos!$C$27)*X604),Datos!$E$27-SQRT((Datos!$E$27-Datos!$C$27)*(Datos!$E$27-Datos!$D$27)*(1-X604)))</f>
        <v>0.248882389657994</v>
      </c>
      <c r="Z604" s="24" t="n">
        <f aca="false">(1+Q604)</f>
        <v>1.13473969537988</v>
      </c>
      <c r="AA604" s="24" t="n">
        <f aca="false">Z604*(1+S604)</f>
        <v>1.30296059323139</v>
      </c>
      <c r="AB604" s="24" t="n">
        <f aca="false">AA604*(1+U604)</f>
        <v>1.56135057801499</v>
      </c>
      <c r="AC604" s="24" t="n">
        <f aca="false">AB604*(1+W604)</f>
        <v>1.84855033186961</v>
      </c>
      <c r="AD604" s="24" t="n">
        <f aca="false">AC604*(1+Y604)</f>
        <v>2.3086219558684</v>
      </c>
      <c r="AE604" s="23" t="n">
        <f aca="false">E604*Q604</f>
        <v>3943.59044452618</v>
      </c>
      <c r="AF604" s="23" t="n">
        <f aca="false">AE604*(1+S604)</f>
        <v>4528.21291612722</v>
      </c>
      <c r="AG604" s="23" t="n">
        <f aca="false">AF604*(1+U604)</f>
        <v>5426.20236613298</v>
      </c>
      <c r="AH604" s="23" t="n">
        <f aca="false">AG604*(1+W604)</f>
        <v>6424.31515762406</v>
      </c>
      <c r="AI604" s="23" t="n">
        <f aca="false">AH604*(1+Y604)</f>
        <v>8023.2140659696</v>
      </c>
      <c r="AJ604" s="25" t="n">
        <f aca="false">G604*Z604</f>
        <v>44565.77555925</v>
      </c>
      <c r="AK604" s="25" t="n">
        <f aca="false">I604*AA604</f>
        <v>52095.8162097797</v>
      </c>
      <c r="AL604" s="25" t="n">
        <f aca="false">K604*AB604</f>
        <v>58953.7609284862</v>
      </c>
      <c r="AM604" s="25" t="n">
        <f aca="false">M604*AC604</f>
        <v>63708.5648189374</v>
      </c>
      <c r="AN604" s="25" t="n">
        <f aca="false">O604*AD604</f>
        <v>87012.5313281862</v>
      </c>
      <c r="AO604" s="25" t="n">
        <f aca="false">C604/Datos!$D$8</f>
        <v>16031.2076673873</v>
      </c>
      <c r="AP604" s="25" t="n">
        <f aca="false">AJ604-AO604</f>
        <v>28534.5678918627</v>
      </c>
      <c r="AQ604" s="25" t="n">
        <f aca="false">AK604-AO604</f>
        <v>36064.6085423924</v>
      </c>
      <c r="AR604" s="25" t="n">
        <f aca="false">AL604-AO604</f>
        <v>42922.5532610989</v>
      </c>
      <c r="AS604" s="25" t="n">
        <f aca="false">AM604-AO604</f>
        <v>47677.3571515501</v>
      </c>
      <c r="AT604" s="25" t="n">
        <f aca="false">AN604-AO604</f>
        <v>70981.3236607989</v>
      </c>
      <c r="AU604" s="25" t="n">
        <f aca="false">AP604*Datos!$D$6</f>
        <v>14267.2839459314</v>
      </c>
      <c r="AV604" s="25" t="n">
        <f aca="false">AQ604*Datos!$D$6</f>
        <v>18032.3042711962</v>
      </c>
      <c r="AW604" s="25" t="n">
        <f aca="false">AR604*Datos!$D$6</f>
        <v>21461.2766305495</v>
      </c>
      <c r="AX604" s="25" t="n">
        <f aca="false">AS604*Datos!$D$6</f>
        <v>23838.6785757751</v>
      </c>
      <c r="AY604" s="25" t="n">
        <f aca="false">AT604*Datos!$D$6</f>
        <v>35490.6618303995</v>
      </c>
      <c r="AZ604" s="25" t="n">
        <f aca="false">AJ604-AU604-AE604</f>
        <v>26354.9011687925</v>
      </c>
      <c r="BA604" s="25" t="n">
        <f aca="false">AK604-AV604-AF604</f>
        <v>29535.2990224563</v>
      </c>
      <c r="BB604" s="25" t="n">
        <f aca="false">AL604-AW604-AG604</f>
        <v>32066.2819318038</v>
      </c>
      <c r="BC604" s="25" t="n">
        <f aca="false">AM604-AX604-AH604</f>
        <v>33445.5710855383</v>
      </c>
      <c r="BD604" s="25" t="n">
        <f aca="false">AN604-AY604-AI604</f>
        <v>43498.6554318172</v>
      </c>
      <c r="BE604" s="25" t="n">
        <f aca="false">AZ604/Z604</f>
        <v>23225.5038544055</v>
      </c>
      <c r="BF604" s="25" t="n">
        <f aca="false">BA604/AA604</f>
        <v>22667.8375200954</v>
      </c>
      <c r="BG604" s="25" t="n">
        <f aca="false">BB604/AB604</f>
        <v>20537.5284598613</v>
      </c>
      <c r="BH604" s="25" t="n">
        <f aca="false">BC604/AC604</f>
        <v>18092.8647215744</v>
      </c>
      <c r="BI604" s="25" t="n">
        <f aca="false">BD604/AD604</f>
        <v>18841.8269700874</v>
      </c>
      <c r="BJ604" s="25" t="n">
        <f aca="false">E604*AD604</f>
        <v>67569.2449765263</v>
      </c>
      <c r="BK604" s="25" t="n">
        <f aca="false">0.2*C604*AD604</f>
        <v>37009.9980000162</v>
      </c>
      <c r="BL604" s="25" t="n">
        <f aca="false">BJ604+BK604</f>
        <v>104579.242976542</v>
      </c>
      <c r="BM604" s="25" t="n">
        <f aca="false">BK604*Datos!$D$6</f>
        <v>18504.9990000081</v>
      </c>
      <c r="BN604" s="25" t="n">
        <f aca="false">BL604-BM604</f>
        <v>86074.2439765344</v>
      </c>
      <c r="BO604" s="25" t="n">
        <f aca="false">BN604/AD604</f>
        <v>37283.8193614758</v>
      </c>
      <c r="BP604" s="25" t="n">
        <f aca="false">-(C604+E604)</f>
        <v>-109424.253864719</v>
      </c>
      <c r="BQ604" s="25" t="n">
        <f aca="false">BE604</f>
        <v>23225.5038544055</v>
      </c>
      <c r="BR604" s="25" t="n">
        <f aca="false">BF604</f>
        <v>22667.8375200954</v>
      </c>
      <c r="BS604" s="25" t="n">
        <f aca="false">BG604</f>
        <v>20537.5284598613</v>
      </c>
      <c r="BT604" s="25" t="n">
        <f aca="false">BH604</f>
        <v>18092.8647215744</v>
      </c>
      <c r="BU604" s="25" t="n">
        <f aca="false">BI604+BO604</f>
        <v>56125.6463315632</v>
      </c>
      <c r="BV604" s="27" t="n">
        <f aca="false">IFERROR(IRR(BP604:BU604,0.1),NA())*100</f>
        <v>7.7917656126181</v>
      </c>
    </row>
    <row r="605" customFormat="false" ht="15" hidden="false" customHeight="true" outlineLevel="0" collapsed="false">
      <c r="A605" s="23" t="n">
        <v>604</v>
      </c>
      <c r="B605" s="24" t="n">
        <f aca="true">RAND()</f>
        <v>0.939567655970239</v>
      </c>
      <c r="C605" s="25" t="n">
        <f aca="false">IF(B605&lt;=(Datos!$D$14-Datos!$C$14)/(Datos!$E$14-Datos!$C$14),Datos!$C$14+SQRT((Datos!$E$14-Datos!$C$14)*(Datos!$D$14-Datos!$C$14)*B605),Datos!$E$14-SQRT((Datos!$E$14-Datos!$C$14)*(Datos!$E$14-Datos!$D$14)*(1-B605)))</f>
        <v>91484.2021609415</v>
      </c>
      <c r="D605" s="24" t="n">
        <f aca="true">RAND()</f>
        <v>0.852282156922645</v>
      </c>
      <c r="E605" s="25" t="n">
        <f aca="false">IF(D605&lt;=(Datos!$D$15-Datos!$C$15)/(Datos!$E$15-Datos!$C$15),Datos!$C$15+SQRT((Datos!$E$15-Datos!$C$15)*(Datos!$D$15-Datos!$C$15)*D605),Datos!$E$15-SQRT((Datos!$E$15-Datos!$C$15)*(Datos!$E$15-Datos!$D$15)*(1-D605)))</f>
        <v>35292.8058823113</v>
      </c>
      <c r="F605" s="24" t="n">
        <f aca="true">RAND()</f>
        <v>0.204036173946584</v>
      </c>
      <c r="G605" s="25" t="n">
        <f aca="false">IF(F605&lt;=(Datos!$D$19-Datos!$C$19)/(Datos!$E$19-Datos!$C$19),Datos!$C$19+SQRT((Datos!$E$19-Datos!$C$19)*(Datos!$D$19-Datos!$C$19)*F605),Datos!$E$19-SQRT((Datos!$E$19-Datos!$C$19)*(Datos!$E$19-Datos!$D$19)*(1-F605)))</f>
        <v>35532.2171045601</v>
      </c>
      <c r="H605" s="24" t="n">
        <f aca="true">RAND()</f>
        <v>0.357051491231391</v>
      </c>
      <c r="I605" s="25" t="n">
        <f aca="false">IF(H605&lt;=(Datos!$D$19-Datos!$C$19)/(Datos!$E$19-Datos!$C$19),Datos!$C$19+SQRT((Datos!$E$19-Datos!$C$19)*(Datos!$D$19-Datos!$C$19)*H605),Datos!$E$19-SQRT((Datos!$E$19-Datos!$C$19)*(Datos!$E$19-Datos!$D$19)*(1-H605)))</f>
        <v>37318.3142652327</v>
      </c>
      <c r="J605" s="24" t="n">
        <f aca="true">RAND()</f>
        <v>0.849025494421456</v>
      </c>
      <c r="K605" s="25" t="n">
        <f aca="false">IF(J605&lt;=(Datos!$D$19-Datos!$C$19)/(Datos!$E$19-Datos!$C$19),Datos!$C$19+SQRT((Datos!$E$19-Datos!$C$19)*(Datos!$D$19-Datos!$C$19)*J605),Datos!$E$19-SQRT((Datos!$E$19-Datos!$C$19)*(Datos!$E$19-Datos!$D$19)*(1-J605)))</f>
        <v>41635.0203688</v>
      </c>
      <c r="L605" s="24" t="n">
        <f aca="true">RAND()</f>
        <v>0.0285640644546365</v>
      </c>
      <c r="M605" s="25" t="n">
        <f aca="false">IF(L605&lt;=(Datos!$D$19-Datos!$C$19)/(Datos!$E$19-Datos!$C$19),Datos!$C$19+SQRT((Datos!$E$19-Datos!$C$19)*(Datos!$D$19-Datos!$C$19)*L605),Datos!$E$19-SQRT((Datos!$E$19-Datos!$C$19)*(Datos!$E$19-Datos!$D$19)*(1-L605)))</f>
        <v>32069.9298703568</v>
      </c>
      <c r="N605" s="24" t="n">
        <f aca="true">RAND()</f>
        <v>0.480686153893215</v>
      </c>
      <c r="O605" s="25" t="n">
        <f aca="false">IF(N605&lt;=(Datos!$D$19-Datos!$C$19)/(Datos!$E$19-Datos!$C$19),Datos!$C$19+SQRT((Datos!$E$19-Datos!$C$19)*(Datos!$D$19-Datos!$C$19)*N605),Datos!$E$19-SQRT((Datos!$E$19-Datos!$C$19)*(Datos!$E$19-Datos!$D$19)*(1-N605)))</f>
        <v>38491.3440092828</v>
      </c>
      <c r="P605" s="24" t="n">
        <f aca="true">RAND()</f>
        <v>0.754763868458217</v>
      </c>
      <c r="Q605" s="26" t="n">
        <f aca="false">IF(P605&lt;=(Datos!$D$23-Datos!$C$23)/(Datos!$E$23-Datos!$C$23),Datos!$C$23+SQRT((Datos!$E$23-Datos!$C$23)*(Datos!$D$23-Datos!$C$23)*P605),Datos!$E$23-SQRT((Datos!$E$23-Datos!$C$23)*(Datos!$E$23-Datos!$D$23)*(1-P605)))</f>
        <v>0.158989882514007</v>
      </c>
      <c r="R605" s="24" t="n">
        <f aca="true">RAND()</f>
        <v>0.704748053010759</v>
      </c>
      <c r="S605" s="26" t="n">
        <f aca="false">IF(R605&lt;=(Datos!$D$24-Datos!$C$24)/(Datos!$E$24-Datos!$C$24),Datos!$C$24+SQRT((Datos!$E$24-Datos!$C$24)*(Datos!$D$24-Datos!$C$24)*R605),Datos!$E$24-SQRT((Datos!$E$24-Datos!$C$24)*(Datos!$E$24-Datos!$D$24)*(1-R605)))</f>
        <v>0.156946724645278</v>
      </c>
      <c r="T605" s="24" t="n">
        <f aca="true">RAND()</f>
        <v>0.490889909725828</v>
      </c>
      <c r="U605" s="26" t="n">
        <f aca="false">IF(T605&lt;=(Datos!$D$25-Datos!$C$25)/(Datos!$E$25-Datos!$C$25),Datos!$C$25+SQRT((Datos!$E$25-Datos!$C$25)*(Datos!$D$25-Datos!$C$25)*T605),Datos!$E$25-SQRT((Datos!$E$25-Datos!$C$25)*(Datos!$E$25-Datos!$D$25)*(1-T605)))</f>
        <v>0.182244096451446</v>
      </c>
      <c r="V605" s="24" t="n">
        <f aca="true">RAND()</f>
        <v>0.45462412359888</v>
      </c>
      <c r="W605" s="26" t="n">
        <f aca="false">IF(V605&lt;=(Datos!$D$26-Datos!$C$26)/(Datos!$E$26-Datos!$C$26),Datos!$C$26+SQRT((Datos!$E$26-Datos!$C$26)*(Datos!$D$26-Datos!$C$26)*V605),Datos!$E$26-SQRT((Datos!$E$26-Datos!$C$26)*(Datos!$E$26-Datos!$D$26)*(1-V605)))</f>
        <v>0.206310006095172</v>
      </c>
      <c r="X605" s="24" t="n">
        <f aca="true">RAND()</f>
        <v>0.973635977274085</v>
      </c>
      <c r="Y605" s="26" t="n">
        <f aca="false">IF(X605&lt;=(Datos!$D$27-Datos!$C$27)/(Datos!$E$27-Datos!$C$27),Datos!$C$27+SQRT((Datos!$E$27-Datos!$C$27)*(Datos!$D$27-Datos!$C$27)*X605),Datos!$E$27-SQRT((Datos!$E$27-Datos!$C$27)*(Datos!$E$27-Datos!$D$27)*(1-X605)))</f>
        <v>0.268068289195596</v>
      </c>
      <c r="Z605" s="24" t="n">
        <f aca="false">(1+Q605)</f>
        <v>1.15898988251401</v>
      </c>
      <c r="AA605" s="24" t="n">
        <f aca="false">Z605*(1+S605)</f>
        <v>1.3408895484716</v>
      </c>
      <c r="AB605" s="24" t="n">
        <f aca="false">AA605*(1+U605)</f>
        <v>1.58525875267399</v>
      </c>
      <c r="AC605" s="24" t="n">
        <f aca="false">AB605*(1+W605)</f>
        <v>1.91231349560059</v>
      </c>
      <c r="AD605" s="24" t="n">
        <f aca="false">AC605*(1+Y605)</f>
        <v>2.42494410277188</v>
      </c>
      <c r="AE605" s="23" t="n">
        <f aca="false">E605*Q605</f>
        <v>5611.19906081834</v>
      </c>
      <c r="AF605" s="23" t="n">
        <f aca="false">AE605*(1+S605)</f>
        <v>6491.85837474644</v>
      </c>
      <c r="AG605" s="23" t="n">
        <f aca="false">AF605*(1+U605)</f>
        <v>7674.96123854286</v>
      </c>
      <c r="AH605" s="23" t="n">
        <f aca="false">AG605*(1+W605)</f>
        <v>9258.38253844685</v>
      </c>
      <c r="AI605" s="23" t="n">
        <f aca="false">AH605*(1+Y605)</f>
        <v>11740.2613062467</v>
      </c>
      <c r="AJ605" s="25" t="n">
        <f aca="false">G605*Z605</f>
        <v>41181.4801274764</v>
      </c>
      <c r="AK605" s="25" t="n">
        <f aca="false">I605*AA605</f>
        <v>50039.737564829</v>
      </c>
      <c r="AL605" s="25" t="n">
        <f aca="false">K605*AB605</f>
        <v>66002.2804574001</v>
      </c>
      <c r="AM605" s="25" t="n">
        <f aca="false">M605*AC605</f>
        <v>61327.7596940478</v>
      </c>
      <c r="AN605" s="25" t="n">
        <f aca="false">O605*AD605</f>
        <v>93339.3576630742</v>
      </c>
      <c r="AO605" s="25" t="n">
        <f aca="false">C605/Datos!$D$8</f>
        <v>18296.8404321883</v>
      </c>
      <c r="AP605" s="25" t="n">
        <f aca="false">AJ605-AO605</f>
        <v>22884.6396952881</v>
      </c>
      <c r="AQ605" s="25" t="n">
        <f aca="false">AK605-AO605</f>
        <v>31742.8971326407</v>
      </c>
      <c r="AR605" s="25" t="n">
        <f aca="false">AL605-AO605</f>
        <v>47705.4400252118</v>
      </c>
      <c r="AS605" s="25" t="n">
        <f aca="false">AM605-AO605</f>
        <v>43030.9192618595</v>
      </c>
      <c r="AT605" s="25" t="n">
        <f aca="false">AN605-AO605</f>
        <v>75042.5172308859</v>
      </c>
      <c r="AU605" s="25" t="n">
        <f aca="false">AP605*Datos!$D$6</f>
        <v>11442.319847644</v>
      </c>
      <c r="AV605" s="25" t="n">
        <f aca="false">AQ605*Datos!$D$6</f>
        <v>15871.4485663204</v>
      </c>
      <c r="AW605" s="25" t="n">
        <f aca="false">AR605*Datos!$D$6</f>
        <v>23852.7200126059</v>
      </c>
      <c r="AX605" s="25" t="n">
        <f aca="false">AS605*Datos!$D$6</f>
        <v>21515.4596309297</v>
      </c>
      <c r="AY605" s="25" t="n">
        <f aca="false">AT605*Datos!$D$6</f>
        <v>37521.2586154429</v>
      </c>
      <c r="AZ605" s="25" t="n">
        <f aca="false">AJ605-AU605-AE605</f>
        <v>24127.961219014</v>
      </c>
      <c r="BA605" s="25" t="n">
        <f aca="false">AK605-AV605-AF605</f>
        <v>27676.4306237622</v>
      </c>
      <c r="BB605" s="25" t="n">
        <f aca="false">AL605-AW605-AG605</f>
        <v>34474.5992062514</v>
      </c>
      <c r="BC605" s="25" t="n">
        <f aca="false">AM605-AX605-AH605</f>
        <v>30553.9175246712</v>
      </c>
      <c r="BD605" s="25" t="n">
        <f aca="false">AN605-AY605-AI605</f>
        <v>44077.8377413846</v>
      </c>
      <c r="BE605" s="25" t="n">
        <f aca="false">AZ605/Z605</f>
        <v>20818.0947763557</v>
      </c>
      <c r="BF605" s="25" t="n">
        <f aca="false">BA605/AA605</f>
        <v>20640.3507696134</v>
      </c>
      <c r="BG605" s="25" t="n">
        <f aca="false">BB605/AB605</f>
        <v>21746.9855618839</v>
      </c>
      <c r="BH605" s="25" t="n">
        <f aca="false">BC605/AC605</f>
        <v>15977.4626884988</v>
      </c>
      <c r="BI605" s="25" t="n">
        <f aca="false">BD605/AD605</f>
        <v>18176.8469182446</v>
      </c>
      <c r="BJ605" s="25" t="n">
        <f aca="false">E605*AD605</f>
        <v>85583.0814945836</v>
      </c>
      <c r="BK605" s="25" t="n">
        <f aca="false">0.2*C605*AD605</f>
        <v>44368.8153053932</v>
      </c>
      <c r="BL605" s="25" t="n">
        <f aca="false">BJ605+BK605</f>
        <v>129951.896799977</v>
      </c>
      <c r="BM605" s="25" t="n">
        <f aca="false">BK605*Datos!$D$6</f>
        <v>22184.4076526966</v>
      </c>
      <c r="BN605" s="25" t="n">
        <f aca="false">BL605-BM605</f>
        <v>107767.48914728</v>
      </c>
      <c r="BO605" s="25" t="n">
        <f aca="false">BN605/AD605</f>
        <v>44441.2260984054</v>
      </c>
      <c r="BP605" s="25" t="n">
        <f aca="false">-(C605+E605)</f>
        <v>-126777.008043253</v>
      </c>
      <c r="BQ605" s="25" t="n">
        <f aca="false">BE605</f>
        <v>20818.0947763557</v>
      </c>
      <c r="BR605" s="25" t="n">
        <f aca="false">BF605</f>
        <v>20640.3507696134</v>
      </c>
      <c r="BS605" s="25" t="n">
        <f aca="false">BG605</f>
        <v>21746.9855618839</v>
      </c>
      <c r="BT605" s="25" t="n">
        <f aca="false">BH605</f>
        <v>15977.4626884988</v>
      </c>
      <c r="BU605" s="25" t="n">
        <f aca="false">BI605+BO605</f>
        <v>62618.07301665</v>
      </c>
      <c r="BV605" s="27" t="n">
        <f aca="false">IFERROR(IRR(BP605:BU605,0.1),NA())*100</f>
        <v>3.23303335749291</v>
      </c>
    </row>
    <row r="606" customFormat="false" ht="15" hidden="false" customHeight="true" outlineLevel="0" collapsed="false">
      <c r="A606" s="23" t="n">
        <v>605</v>
      </c>
      <c r="B606" s="24" t="n">
        <f aca="true">RAND()</f>
        <v>0.0789039849429533</v>
      </c>
      <c r="C606" s="25" t="n">
        <f aca="false">IF(B606&lt;=(Datos!$D$14-Datos!$C$14)/(Datos!$E$14-Datos!$C$14),Datos!$C$14+SQRT((Datos!$E$14-Datos!$C$14)*(Datos!$D$14-Datos!$C$14)*B606),Datos!$E$14-SQRT((Datos!$E$14-Datos!$C$14)*(Datos!$E$14-Datos!$D$14)*(1-B606)))</f>
        <v>65617.9706280099</v>
      </c>
      <c r="D606" s="24" t="n">
        <f aca="true">RAND()</f>
        <v>0.695877124758651</v>
      </c>
      <c r="E606" s="25" t="n">
        <f aca="false">IF(D606&lt;=(Datos!$D$15-Datos!$C$15)/(Datos!$E$15-Datos!$C$15),Datos!$C$15+SQRT((Datos!$E$15-Datos!$C$15)*(Datos!$D$15-Datos!$C$15)*D606),Datos!$E$15-SQRT((Datos!$E$15-Datos!$C$15)*(Datos!$E$15-Datos!$D$15)*(1-D606)))</f>
        <v>33245.8582124594</v>
      </c>
      <c r="F606" s="24" t="n">
        <f aca="true">RAND()</f>
        <v>0.217959988067526</v>
      </c>
      <c r="G606" s="25" t="n">
        <f aca="false">IF(F606&lt;=(Datos!$D$19-Datos!$C$19)/(Datos!$E$19-Datos!$C$19),Datos!$C$19+SQRT((Datos!$E$19-Datos!$C$19)*(Datos!$D$19-Datos!$C$19)*F606),Datos!$E$19-SQRT((Datos!$E$19-Datos!$C$19)*(Datos!$E$19-Datos!$D$19)*(1-F606)))</f>
        <v>35717.8665785526</v>
      </c>
      <c r="H606" s="24" t="n">
        <f aca="true">RAND()</f>
        <v>0.0370944086462322</v>
      </c>
      <c r="I606" s="25" t="n">
        <f aca="false">IF(H606&lt;=(Datos!$D$19-Datos!$C$19)/(Datos!$E$19-Datos!$C$19),Datos!$C$19+SQRT((Datos!$E$19-Datos!$C$19)*(Datos!$D$19-Datos!$C$19)*H606),Datos!$E$19-SQRT((Datos!$E$19-Datos!$C$19)*(Datos!$E$19-Datos!$D$19)*(1-H606)))</f>
        <v>32358.8474509673</v>
      </c>
      <c r="J606" s="24" t="n">
        <f aca="true">RAND()</f>
        <v>0.21119744151895</v>
      </c>
      <c r="K606" s="25" t="n">
        <f aca="false">IF(J606&lt;=(Datos!$D$19-Datos!$C$19)/(Datos!$E$19-Datos!$C$19),Datos!$C$19+SQRT((Datos!$E$19-Datos!$C$19)*(Datos!$D$19-Datos!$C$19)*J606),Datos!$E$19-SQRT((Datos!$E$19-Datos!$C$19)*(Datos!$E$19-Datos!$D$19)*(1-J606)))</f>
        <v>35628.4648198103</v>
      </c>
      <c r="L606" s="24" t="n">
        <f aca="true">RAND()</f>
        <v>0.658801255959825</v>
      </c>
      <c r="M606" s="25" t="n">
        <f aca="false">IF(L606&lt;=(Datos!$D$19-Datos!$C$19)/(Datos!$E$19-Datos!$C$19),Datos!$C$19+SQRT((Datos!$E$19-Datos!$C$19)*(Datos!$D$19-Datos!$C$19)*L606),Datos!$E$19-SQRT((Datos!$E$19-Datos!$C$19)*(Datos!$E$19-Datos!$D$19)*(1-L606)))</f>
        <v>39940.8343912357</v>
      </c>
      <c r="N606" s="24" t="n">
        <f aca="true">RAND()</f>
        <v>0.257145357844095</v>
      </c>
      <c r="O606" s="25" t="n">
        <f aca="false">IF(N606&lt;=(Datos!$D$19-Datos!$C$19)/(Datos!$E$19-Datos!$C$19),Datos!$C$19+SQRT((Datos!$E$19-Datos!$C$19)*(Datos!$D$19-Datos!$C$19)*N606),Datos!$E$19-SQRT((Datos!$E$19-Datos!$C$19)*(Datos!$E$19-Datos!$D$19)*(1-N606)))</f>
        <v>36210.6202328442</v>
      </c>
      <c r="P606" s="24" t="n">
        <f aca="true">RAND()</f>
        <v>0.196366876687758</v>
      </c>
      <c r="Q606" s="26" t="n">
        <f aca="false">IF(P606&lt;=(Datos!$D$23-Datos!$C$23)/(Datos!$E$23-Datos!$C$23),Datos!$C$23+SQRT((Datos!$E$23-Datos!$C$23)*(Datos!$D$23-Datos!$C$23)*P606),Datos!$E$23-SQRT((Datos!$E$23-Datos!$C$23)*(Datos!$E$23-Datos!$D$23)*(1-P606)))</f>
        <v>0.138800541961283</v>
      </c>
      <c r="R606" s="24" t="n">
        <f aca="true">RAND()</f>
        <v>0.714444388691861</v>
      </c>
      <c r="S606" s="26" t="n">
        <f aca="false">IF(R606&lt;=(Datos!$D$24-Datos!$C$24)/(Datos!$E$24-Datos!$C$24),Datos!$C$24+SQRT((Datos!$E$24-Datos!$C$24)*(Datos!$D$24-Datos!$C$24)*R606),Datos!$E$24-SQRT((Datos!$E$24-Datos!$C$24)*(Datos!$E$24-Datos!$D$24)*(1-R606)))</f>
        <v>0.157328429689264</v>
      </c>
      <c r="T606" s="24" t="n">
        <f aca="true">RAND()</f>
        <v>0.860235989631724</v>
      </c>
      <c r="U606" s="26" t="n">
        <f aca="false">IF(T606&lt;=(Datos!$D$25-Datos!$C$25)/(Datos!$E$25-Datos!$C$25),Datos!$C$25+SQRT((Datos!$E$25-Datos!$C$25)*(Datos!$D$25-Datos!$C$25)*T606),Datos!$E$25-SQRT((Datos!$E$25-Datos!$C$25)*(Datos!$E$25-Datos!$D$25)*(1-T606)))</f>
        <v>0.200217704151662</v>
      </c>
      <c r="V606" s="24" t="n">
        <f aca="true">RAND()</f>
        <v>0.0512039982333635</v>
      </c>
      <c r="W606" s="26" t="n">
        <f aca="false">IF(V606&lt;=(Datos!$D$26-Datos!$C$26)/(Datos!$E$26-Datos!$C$26),Datos!$C$26+SQRT((Datos!$E$26-Datos!$C$26)*(Datos!$D$26-Datos!$C$26)*V606),Datos!$E$26-SQRT((Datos!$E$26-Datos!$C$26)*(Datos!$E$26-Datos!$D$26)*(1-V606)))</f>
        <v>0.188466734761802</v>
      </c>
      <c r="X606" s="24" t="n">
        <f aca="true">RAND()</f>
        <v>0.58304154104294</v>
      </c>
      <c r="Y606" s="26" t="n">
        <f aca="false">IF(X606&lt;=(Datos!$D$27-Datos!$C$27)/(Datos!$E$27-Datos!$C$27),Datos!$C$27+SQRT((Datos!$E$27-Datos!$C$27)*(Datos!$D$27-Datos!$C$27)*X606),Datos!$E$27-SQRT((Datos!$E$27-Datos!$C$27)*(Datos!$E$27-Datos!$D$27)*(1-X606)))</f>
        <v>0.232549228895959</v>
      </c>
      <c r="Z606" s="24" t="n">
        <f aca="false">(1+Q606)</f>
        <v>1.13880054196128</v>
      </c>
      <c r="AA606" s="24" t="n">
        <f aca="false">Z606*(1+S606)</f>
        <v>1.31796624295733</v>
      </c>
      <c r="AB606" s="24" t="n">
        <f aca="false">AA606*(1+U606)</f>
        <v>1.58184641827164</v>
      </c>
      <c r="AC606" s="24" t="n">
        <f aca="false">AB606*(1+W606)</f>
        <v>1.87997184761795</v>
      </c>
      <c r="AD606" s="24" t="n">
        <f aca="false">AC606*(1+Y606)</f>
        <v>2.31715785112762</v>
      </c>
      <c r="AE606" s="23" t="n">
        <f aca="false">E606*Q606</f>
        <v>4614.54313785734</v>
      </c>
      <c r="AF606" s="23" t="n">
        <f aca="false">AE606*(1+S606)</f>
        <v>5340.5419634698</v>
      </c>
      <c r="AG606" s="23" t="n">
        <f aca="false">AF606*(1+U606)</f>
        <v>6409.81301432133</v>
      </c>
      <c r="AH606" s="23" t="n">
        <f aca="false">AG606*(1+W606)</f>
        <v>7617.84954356417</v>
      </c>
      <c r="AI606" s="23" t="n">
        <f aca="false">AH606*(1+Y606)</f>
        <v>9389.37458076545</v>
      </c>
      <c r="AJ606" s="25" t="n">
        <f aca="false">G606*Z606</f>
        <v>40675.5258173565</v>
      </c>
      <c r="AK606" s="25" t="n">
        <f aca="false">I606*AA606</f>
        <v>42647.8686013809</v>
      </c>
      <c r="AL606" s="25" t="n">
        <f aca="false">K606*AB606</f>
        <v>56358.7594637342</v>
      </c>
      <c r="AM606" s="25" t="n">
        <f aca="false">M606*AC606</f>
        <v>75087.6442258939</v>
      </c>
      <c r="AN606" s="25" t="n">
        <f aca="false">O606*AD606</f>
        <v>83905.7229667356</v>
      </c>
      <c r="AO606" s="25" t="n">
        <f aca="false">C606/Datos!$D$8</f>
        <v>13123.594125602</v>
      </c>
      <c r="AP606" s="25" t="n">
        <f aca="false">AJ606-AO606</f>
        <v>27551.9316917545</v>
      </c>
      <c r="AQ606" s="25" t="n">
        <f aca="false">AK606-AO606</f>
        <v>29524.2744757789</v>
      </c>
      <c r="AR606" s="25" t="n">
        <f aca="false">AL606-AO606</f>
        <v>43235.1653381323</v>
      </c>
      <c r="AS606" s="25" t="n">
        <f aca="false">AM606-AO606</f>
        <v>61964.050100292</v>
      </c>
      <c r="AT606" s="25" t="n">
        <f aca="false">AN606-AO606</f>
        <v>70782.1288411336</v>
      </c>
      <c r="AU606" s="25" t="n">
        <f aca="false">AP606*Datos!$D$6</f>
        <v>13775.9658458773</v>
      </c>
      <c r="AV606" s="25" t="n">
        <f aca="false">AQ606*Datos!$D$6</f>
        <v>14762.1372378894</v>
      </c>
      <c r="AW606" s="25" t="n">
        <f aca="false">AR606*Datos!$D$6</f>
        <v>21617.5826690661</v>
      </c>
      <c r="AX606" s="25" t="n">
        <f aca="false">AS606*Datos!$D$6</f>
        <v>30982.025050146</v>
      </c>
      <c r="AY606" s="25" t="n">
        <f aca="false">AT606*Datos!$D$6</f>
        <v>35391.0644205668</v>
      </c>
      <c r="AZ606" s="25" t="n">
        <f aca="false">AJ606-AU606-AE606</f>
        <v>22285.0168336219</v>
      </c>
      <c r="BA606" s="25" t="n">
        <f aca="false">AK606-AV606-AF606</f>
        <v>22545.1894000216</v>
      </c>
      <c r="BB606" s="25" t="n">
        <f aca="false">AL606-AW606-AG606</f>
        <v>28331.3637803468</v>
      </c>
      <c r="BC606" s="25" t="n">
        <f aca="false">AM606-AX606-AH606</f>
        <v>36487.7696321838</v>
      </c>
      <c r="BD606" s="25" t="n">
        <f aca="false">AN606-AY606-AI606</f>
        <v>39125.2839654033</v>
      </c>
      <c r="BE606" s="25" t="n">
        <f aca="false">AZ606/Z606</f>
        <v>19568.8498665814</v>
      </c>
      <c r="BF606" s="25" t="n">
        <f aca="false">BA606/AA606</f>
        <v>17106.0446506075</v>
      </c>
      <c r="BG606" s="25" t="n">
        <f aca="false">BB606/AB606</f>
        <v>17910.3125645422</v>
      </c>
      <c r="BH606" s="25" t="n">
        <f aca="false">BC606/AC606</f>
        <v>19408.67874081</v>
      </c>
      <c r="BI606" s="25" t="n">
        <f aca="false">BD606/AD606</f>
        <v>16885.0317842453</v>
      </c>
      <c r="BJ606" s="25" t="n">
        <f aca="false">E606*AD606</f>
        <v>77035.9013744758</v>
      </c>
      <c r="BK606" s="25" t="n">
        <f aca="false">0.2*C606*AD606</f>
        <v>30409.4391631509</v>
      </c>
      <c r="BL606" s="25" t="n">
        <f aca="false">BJ606+BK606</f>
        <v>107445.340537627</v>
      </c>
      <c r="BM606" s="25" t="n">
        <f aca="false">BK606*Datos!$D$6</f>
        <v>15204.7195815754</v>
      </c>
      <c r="BN606" s="25" t="n">
        <f aca="false">BL606-BM606</f>
        <v>92240.6209560513</v>
      </c>
      <c r="BO606" s="25" t="n">
        <f aca="false">BN606/AD606</f>
        <v>39807.6552752604</v>
      </c>
      <c r="BP606" s="25" t="n">
        <f aca="false">-(C606+E606)</f>
        <v>-98863.8288404692</v>
      </c>
      <c r="BQ606" s="25" t="n">
        <f aca="false">BE606</f>
        <v>19568.8498665814</v>
      </c>
      <c r="BR606" s="25" t="n">
        <f aca="false">BF606</f>
        <v>17106.0446506075</v>
      </c>
      <c r="BS606" s="25" t="n">
        <f aca="false">BG606</f>
        <v>17910.3125645422</v>
      </c>
      <c r="BT606" s="25" t="n">
        <f aca="false">BH606</f>
        <v>19408.67874081</v>
      </c>
      <c r="BU606" s="25" t="n">
        <f aca="false">BI606+BO606</f>
        <v>56692.6870595057</v>
      </c>
      <c r="BV606" s="27" t="n">
        <f aca="false">IFERROR(IRR(BP606:BU606,0.1),NA())*100</f>
        <v>8.31642021550066</v>
      </c>
    </row>
    <row r="607" customFormat="false" ht="15" hidden="false" customHeight="true" outlineLevel="0" collapsed="false">
      <c r="A607" s="23" t="n">
        <v>606</v>
      </c>
      <c r="B607" s="24" t="n">
        <f aca="true">RAND()</f>
        <v>0.231668699901605</v>
      </c>
      <c r="C607" s="25" t="n">
        <f aca="false">IF(B607&lt;=(Datos!$D$14-Datos!$C$14)/(Datos!$E$14-Datos!$C$14),Datos!$C$14+SQRT((Datos!$E$14-Datos!$C$14)*(Datos!$D$14-Datos!$C$14)*B607),Datos!$E$14-SQRT((Datos!$E$14-Datos!$C$14)*(Datos!$E$14-Datos!$D$14)*(1-B607)))</f>
        <v>69626.3949618038</v>
      </c>
      <c r="D607" s="24" t="n">
        <f aca="true">RAND()</f>
        <v>0.341500064480398</v>
      </c>
      <c r="E607" s="25" t="n">
        <f aca="false">IF(D607&lt;=(Datos!$D$15-Datos!$C$15)/(Datos!$E$15-Datos!$C$15),Datos!$C$15+SQRT((Datos!$E$15-Datos!$C$15)*(Datos!$D$15-Datos!$C$15)*D607),Datos!$E$15-SQRT((Datos!$E$15-Datos!$C$15)*(Datos!$E$15-Datos!$D$15)*(1-D607)))</f>
        <v>30061.4392225061</v>
      </c>
      <c r="F607" s="24" t="n">
        <f aca="true">RAND()</f>
        <v>0.834046824007981</v>
      </c>
      <c r="G607" s="25" t="n">
        <f aca="false">IF(F607&lt;=(Datos!$D$19-Datos!$C$19)/(Datos!$E$19-Datos!$C$19),Datos!$C$19+SQRT((Datos!$E$19-Datos!$C$19)*(Datos!$D$19-Datos!$C$19)*F607),Datos!$E$19-SQRT((Datos!$E$19-Datos!$C$19)*(Datos!$E$19-Datos!$D$19)*(1-F607)))</f>
        <v>41472.0419221026</v>
      </c>
      <c r="H607" s="24" t="n">
        <f aca="true">RAND()</f>
        <v>0.0147012649029829</v>
      </c>
      <c r="I607" s="25" t="n">
        <f aca="false">IF(H607&lt;=(Datos!$D$19-Datos!$C$19)/(Datos!$E$19-Datos!$C$19),Datos!$C$19+SQRT((Datos!$E$19-Datos!$C$19)*(Datos!$D$19-Datos!$C$19)*H607),Datos!$E$19-SQRT((Datos!$E$19-Datos!$C$19)*(Datos!$E$19-Datos!$D$19)*(1-H607)))</f>
        <v>31484.9881263658</v>
      </c>
      <c r="J607" s="24" t="n">
        <f aca="true">RAND()</f>
        <v>0.920665752537272</v>
      </c>
      <c r="K607" s="25" t="n">
        <f aca="false">IF(J607&lt;=(Datos!$D$19-Datos!$C$19)/(Datos!$E$19-Datos!$C$19),Datos!$C$19+SQRT((Datos!$E$19-Datos!$C$19)*(Datos!$D$19-Datos!$C$19)*J607),Datos!$E$19-SQRT((Datos!$E$19-Datos!$C$19)*(Datos!$E$19-Datos!$D$19)*(1-J607)))</f>
        <v>42560.7237631411</v>
      </c>
      <c r="L607" s="24" t="n">
        <f aca="true">RAND()</f>
        <v>0.297471562915668</v>
      </c>
      <c r="M607" s="25" t="n">
        <f aca="false">IF(L607&lt;=(Datos!$D$19-Datos!$C$19)/(Datos!$E$19-Datos!$C$19),Datos!$C$19+SQRT((Datos!$E$19-Datos!$C$19)*(Datos!$D$19-Datos!$C$19)*L607),Datos!$E$19-SQRT((Datos!$E$19-Datos!$C$19)*(Datos!$E$19-Datos!$D$19)*(1-L607)))</f>
        <v>36679.8753309736</v>
      </c>
      <c r="N607" s="24" t="n">
        <f aca="true">RAND()</f>
        <v>0.334647818500424</v>
      </c>
      <c r="O607" s="25" t="n">
        <f aca="false">IF(N607&lt;=(Datos!$D$19-Datos!$C$19)/(Datos!$E$19-Datos!$C$19),Datos!$C$19+SQRT((Datos!$E$19-Datos!$C$19)*(Datos!$D$19-Datos!$C$19)*N607),Datos!$E$19-SQRT((Datos!$E$19-Datos!$C$19)*(Datos!$E$19-Datos!$D$19)*(1-N607)))</f>
        <v>37084.9963144001</v>
      </c>
      <c r="P607" s="24" t="n">
        <f aca="true">RAND()</f>
        <v>0.984222936291302</v>
      </c>
      <c r="Q607" s="26" t="n">
        <f aca="false">IF(P607&lt;=(Datos!$D$23-Datos!$C$23)/(Datos!$E$23-Datos!$C$23),Datos!$C$23+SQRT((Datos!$E$23-Datos!$C$23)*(Datos!$D$23-Datos!$C$23)*P607),Datos!$E$23-SQRT((Datos!$E$23-Datos!$C$23)*(Datos!$E$23-Datos!$D$23)*(1-P607)))</f>
        <v>0.174670955556982</v>
      </c>
      <c r="R607" s="24" t="n">
        <f aca="true">RAND()</f>
        <v>0.282638742570583</v>
      </c>
      <c r="S607" s="26" t="n">
        <f aca="false">IF(R607&lt;=(Datos!$D$24-Datos!$C$24)/(Datos!$E$24-Datos!$C$24),Datos!$C$24+SQRT((Datos!$E$24-Datos!$C$24)*(Datos!$D$24-Datos!$C$24)*R607),Datos!$E$24-SQRT((Datos!$E$24-Datos!$C$24)*(Datos!$E$24-Datos!$D$24)*(1-R607)))</f>
        <v>0.142555481298945</v>
      </c>
      <c r="T607" s="24" t="n">
        <f aca="true">RAND()</f>
        <v>0.296050029471635</v>
      </c>
      <c r="U607" s="26" t="n">
        <f aca="false">IF(T607&lt;=(Datos!$D$25-Datos!$C$25)/(Datos!$E$25-Datos!$C$25),Datos!$C$25+SQRT((Datos!$E$25-Datos!$C$25)*(Datos!$D$25-Datos!$C$25)*T607),Datos!$E$25-SQRT((Datos!$E$25-Datos!$C$25)*(Datos!$E$25-Datos!$D$25)*(1-T607)))</f>
        <v>0.174934014155174</v>
      </c>
      <c r="V607" s="24" t="n">
        <f aca="true">RAND()</f>
        <v>0.694834881344982</v>
      </c>
      <c r="W607" s="26" t="n">
        <f aca="false">IF(V607&lt;=(Datos!$D$26-Datos!$C$26)/(Datos!$E$26-Datos!$C$26),Datos!$C$26+SQRT((Datos!$E$26-Datos!$C$26)*(Datos!$D$26-Datos!$C$26)*V607),Datos!$E$26-SQRT((Datos!$E$26-Datos!$C$26)*(Datos!$E$26-Datos!$D$26)*(1-V607)))</f>
        <v>0.217318538660388</v>
      </c>
      <c r="X607" s="24" t="n">
        <f aca="true">RAND()</f>
        <v>0.59824215243415</v>
      </c>
      <c r="Y607" s="26" t="n">
        <f aca="false">IF(X607&lt;=(Datos!$D$27-Datos!$C$27)/(Datos!$E$27-Datos!$C$27),Datos!$C$27+SQRT((Datos!$E$27-Datos!$C$27)*(Datos!$D$27-Datos!$C$27)*X607),Datos!$E$27-SQRT((Datos!$E$27-Datos!$C$27)*(Datos!$E$27-Datos!$D$27)*(1-X607)))</f>
        <v>0.233422190080945</v>
      </c>
      <c r="Z607" s="24" t="n">
        <f aca="false">(1+Q607)</f>
        <v>1.17467095555698</v>
      </c>
      <c r="AA607" s="24" t="n">
        <f aca="false">Z607*(1+S607)</f>
        <v>1.3421267389943</v>
      </c>
      <c r="AB607" s="24" t="n">
        <f aca="false">AA607*(1+U607)</f>
        <v>1.57691035695157</v>
      </c>
      <c r="AC607" s="24" t="n">
        <f aca="false">AB607*(1+W607)</f>
        <v>1.91960221132271</v>
      </c>
      <c r="AD607" s="24" t="n">
        <f aca="false">AC607*(1+Y607)</f>
        <v>2.36767996357388</v>
      </c>
      <c r="AE607" s="23" t="n">
        <f aca="false">E607*Q607</f>
        <v>5250.86031441329</v>
      </c>
      <c r="AF607" s="23" t="n">
        <f aca="false">AE607*(1+S607)</f>
        <v>5999.39923376801</v>
      </c>
      <c r="AG607" s="23" t="n">
        <f aca="false">AF607*(1+U607)</f>
        <v>7048.89822425052</v>
      </c>
      <c r="AH607" s="23" t="n">
        <f aca="false">AG607*(1+W607)</f>
        <v>8580.75448551045</v>
      </c>
      <c r="AI607" s="23" t="n">
        <f aca="false">AH607*(1+Y607)</f>
        <v>10583.6929900652</v>
      </c>
      <c r="AJ607" s="25" t="n">
        <f aca="false">G607*Z607</f>
        <v>48716.0031135355</v>
      </c>
      <c r="AK607" s="25" t="n">
        <f aca="false">I607*AA607</f>
        <v>42256.8444413136</v>
      </c>
      <c r="AL607" s="25" t="n">
        <f aca="false">K607*AB607</f>
        <v>67114.4461014518</v>
      </c>
      <c r="AM607" s="25" t="n">
        <f aca="false">M607*AC607</f>
        <v>70410.7697963784</v>
      </c>
      <c r="AN607" s="25" t="n">
        <f aca="false">O607*AD607</f>
        <v>87805.4027228166</v>
      </c>
      <c r="AO607" s="25" t="n">
        <f aca="false">C607/Datos!$D$8</f>
        <v>13925.2789923608</v>
      </c>
      <c r="AP607" s="25" t="n">
        <f aca="false">AJ607-AO607</f>
        <v>34790.7241211748</v>
      </c>
      <c r="AQ607" s="25" t="n">
        <f aca="false">AK607-AO607</f>
        <v>28331.5654489528</v>
      </c>
      <c r="AR607" s="25" t="n">
        <f aca="false">AL607-AO607</f>
        <v>53189.1671090911</v>
      </c>
      <c r="AS607" s="25" t="n">
        <f aca="false">AM607-AO607</f>
        <v>56485.4908040176</v>
      </c>
      <c r="AT607" s="25" t="n">
        <f aca="false">AN607-AO607</f>
        <v>73880.1237304558</v>
      </c>
      <c r="AU607" s="25" t="n">
        <f aca="false">AP607*Datos!$D$6</f>
        <v>17395.3620605874</v>
      </c>
      <c r="AV607" s="25" t="n">
        <f aca="false">AQ607*Datos!$D$6</f>
        <v>14165.7827244764</v>
      </c>
      <c r="AW607" s="25" t="n">
        <f aca="false">AR607*Datos!$D$6</f>
        <v>26594.5835545455</v>
      </c>
      <c r="AX607" s="25" t="n">
        <f aca="false">AS607*Datos!$D$6</f>
        <v>28242.7454020088</v>
      </c>
      <c r="AY607" s="25" t="n">
        <f aca="false">AT607*Datos!$D$6</f>
        <v>36940.0618652279</v>
      </c>
      <c r="AZ607" s="25" t="n">
        <f aca="false">AJ607-AU607-AE607</f>
        <v>26069.7807385349</v>
      </c>
      <c r="BA607" s="25" t="n">
        <f aca="false">AK607-AV607-AF607</f>
        <v>22091.6624830692</v>
      </c>
      <c r="BB607" s="25" t="n">
        <f aca="false">AL607-AW607-AG607</f>
        <v>33470.9643226558</v>
      </c>
      <c r="BC607" s="25" t="n">
        <f aca="false">AM607-AX607-AH607</f>
        <v>33587.2699088591</v>
      </c>
      <c r="BD607" s="25" t="n">
        <f aca="false">AN607-AY607-AI607</f>
        <v>40281.6478675235</v>
      </c>
      <c r="BE607" s="25" t="n">
        <f aca="false">AZ607/Z607</f>
        <v>22193.2623899546</v>
      </c>
      <c r="BF607" s="25" t="n">
        <f aca="false">BA607/AA607</f>
        <v>16460.1910096979</v>
      </c>
      <c r="BG607" s="25" t="n">
        <f aca="false">BB607/AB607</f>
        <v>21225.6607835088</v>
      </c>
      <c r="BH607" s="25" t="n">
        <f aca="false">BC607/AC607</f>
        <v>17496.9947996234</v>
      </c>
      <c r="BI607" s="25" t="n">
        <f aca="false">BD607/AD607</f>
        <v>17013.1303585137</v>
      </c>
      <c r="BJ607" s="25" t="n">
        <f aca="false">E607*AD607</f>
        <v>71175.8673233218</v>
      </c>
      <c r="BK607" s="25" t="n">
        <f aca="false">0.2*C607*AD607</f>
        <v>32970.6040573889</v>
      </c>
      <c r="BL607" s="25" t="n">
        <f aca="false">BJ607+BK607</f>
        <v>104146.471380711</v>
      </c>
      <c r="BM607" s="25" t="n">
        <f aca="false">BK607*Datos!$D$6</f>
        <v>16485.3020286945</v>
      </c>
      <c r="BN607" s="25" t="n">
        <f aca="false">BL607-BM607</f>
        <v>87661.1693520162</v>
      </c>
      <c r="BO607" s="25" t="n">
        <f aca="false">BN607/AD607</f>
        <v>37024.0787186865</v>
      </c>
      <c r="BP607" s="25" t="n">
        <f aca="false">-(C607+E607)</f>
        <v>-99687.8341843099</v>
      </c>
      <c r="BQ607" s="25" t="n">
        <f aca="false">BE607</f>
        <v>22193.2623899546</v>
      </c>
      <c r="BR607" s="25" t="n">
        <f aca="false">BF607</f>
        <v>16460.1910096979</v>
      </c>
      <c r="BS607" s="25" t="n">
        <f aca="false">BG607</f>
        <v>21225.6607835088</v>
      </c>
      <c r="BT607" s="25" t="n">
        <f aca="false">BH607</f>
        <v>17496.9947996234</v>
      </c>
      <c r="BU607" s="25" t="n">
        <f aca="false">BI607+BO607</f>
        <v>54037.2090772002</v>
      </c>
      <c r="BV607" s="27" t="n">
        <f aca="false">IFERROR(IRR(BP607:BU607,0.1),NA())*100</f>
        <v>8.47665953960368</v>
      </c>
    </row>
    <row r="608" customFormat="false" ht="15" hidden="false" customHeight="true" outlineLevel="0" collapsed="false">
      <c r="A608" s="23" t="n">
        <v>607</v>
      </c>
      <c r="B608" s="24" t="n">
        <f aca="true">RAND()</f>
        <v>0.527470151886952</v>
      </c>
      <c r="C608" s="25" t="n">
        <f aca="false">IF(B608&lt;=(Datos!$D$14-Datos!$C$14)/(Datos!$E$14-Datos!$C$14),Datos!$C$14+SQRT((Datos!$E$14-Datos!$C$14)*(Datos!$D$14-Datos!$C$14)*B608),Datos!$E$14-SQRT((Datos!$E$14-Datos!$C$14)*(Datos!$E$14-Datos!$D$14)*(1-B608)))</f>
        <v>76187.4861105414</v>
      </c>
      <c r="D608" s="24" t="n">
        <f aca="true">RAND()</f>
        <v>0.737366049884106</v>
      </c>
      <c r="E608" s="25" t="n">
        <f aca="false">IF(D608&lt;=(Datos!$D$15-Datos!$C$15)/(Datos!$E$15-Datos!$C$15),Datos!$C$15+SQRT((Datos!$E$15-Datos!$C$15)*(Datos!$D$15-Datos!$C$15)*D608),Datos!$E$15-SQRT((Datos!$E$15-Datos!$C$15)*(Datos!$E$15-Datos!$D$15)*(1-D608)))</f>
        <v>33723.4489950783</v>
      </c>
      <c r="F608" s="24" t="n">
        <f aca="true">RAND()</f>
        <v>0.496776819332388</v>
      </c>
      <c r="G608" s="25" t="n">
        <f aca="false">IF(F608&lt;=(Datos!$D$19-Datos!$C$19)/(Datos!$E$19-Datos!$C$19),Datos!$C$19+SQRT((Datos!$E$19-Datos!$C$19)*(Datos!$D$19-Datos!$C$19)*F608),Datos!$E$19-SQRT((Datos!$E$19-Datos!$C$19)*(Datos!$E$19-Datos!$D$19)*(1-F608)))</f>
        <v>38632.2953436417</v>
      </c>
      <c r="H608" s="24" t="n">
        <f aca="true">RAND()</f>
        <v>0.728804829188468</v>
      </c>
      <c r="I608" s="25" t="n">
        <f aca="false">IF(H608&lt;=(Datos!$D$19-Datos!$C$19)/(Datos!$E$19-Datos!$C$19),Datos!$C$19+SQRT((Datos!$E$19-Datos!$C$19)*(Datos!$D$19-Datos!$C$19)*H608),Datos!$E$19-SQRT((Datos!$E$19-Datos!$C$19)*(Datos!$E$19-Datos!$D$19)*(1-H608)))</f>
        <v>40490.0512407717</v>
      </c>
      <c r="J608" s="24" t="n">
        <f aca="true">RAND()</f>
        <v>0.806005360261712</v>
      </c>
      <c r="K608" s="25" t="n">
        <f aca="false">IF(J608&lt;=(Datos!$D$19-Datos!$C$19)/(Datos!$E$19-Datos!$C$19),Datos!$C$19+SQRT((Datos!$E$19-Datos!$C$19)*(Datos!$D$19-Datos!$C$19)*J608),Datos!$E$19-SQRT((Datos!$E$19-Datos!$C$19)*(Datos!$E$19-Datos!$D$19)*(1-J608)))</f>
        <v>41185.6064727966</v>
      </c>
      <c r="L608" s="24" t="n">
        <f aca="true">RAND()</f>
        <v>0.935187218618664</v>
      </c>
      <c r="M608" s="25" t="n">
        <f aca="false">IF(L608&lt;=(Datos!$D$19-Datos!$C$19)/(Datos!$E$19-Datos!$C$19),Datos!$C$19+SQRT((Datos!$E$19-Datos!$C$19)*(Datos!$D$19-Datos!$C$19)*L608),Datos!$E$19-SQRT((Datos!$E$19-Datos!$C$19)*(Datos!$E$19-Datos!$D$19)*(1-L608)))</f>
        <v>42795.2418265034</v>
      </c>
      <c r="N608" s="24" t="n">
        <f aca="true">RAND()</f>
        <v>0.69002803412789</v>
      </c>
      <c r="O608" s="25" t="n">
        <f aca="false">IF(N608&lt;=(Datos!$D$19-Datos!$C$19)/(Datos!$E$19-Datos!$C$19),Datos!$C$19+SQRT((Datos!$E$19-Datos!$C$19)*(Datos!$D$19-Datos!$C$19)*N608),Datos!$E$19-SQRT((Datos!$E$19-Datos!$C$19)*(Datos!$E$19-Datos!$D$19)*(1-N608)))</f>
        <v>40178.3926497061</v>
      </c>
      <c r="P608" s="24" t="n">
        <f aca="true">RAND()</f>
        <v>0.806112314598102</v>
      </c>
      <c r="Q608" s="26" t="n">
        <f aca="false">IF(P608&lt;=(Datos!$D$23-Datos!$C$23)/(Datos!$E$23-Datos!$C$23),Datos!$C$23+SQRT((Datos!$E$23-Datos!$C$23)*(Datos!$D$23-Datos!$C$23)*P608),Datos!$E$23-SQRT((Datos!$E$23-Datos!$C$23)*(Datos!$E$23-Datos!$D$23)*(1-P608)))</f>
        <v>0.161318516286884</v>
      </c>
      <c r="R608" s="24" t="n">
        <f aca="true">RAND()</f>
        <v>0.792232007537747</v>
      </c>
      <c r="S608" s="26" t="n">
        <f aca="false">IF(R608&lt;=(Datos!$D$24-Datos!$C$24)/(Datos!$E$24-Datos!$C$24),Datos!$C$24+SQRT((Datos!$E$24-Datos!$C$24)*(Datos!$D$24-Datos!$C$24)*R608),Datos!$E$24-SQRT((Datos!$E$24-Datos!$C$24)*(Datos!$E$24-Datos!$D$24)*(1-R608)))</f>
        <v>0.160661375787506</v>
      </c>
      <c r="T608" s="24" t="n">
        <f aca="true">RAND()</f>
        <v>0.36888229401373</v>
      </c>
      <c r="U608" s="26" t="n">
        <f aca="false">IF(T608&lt;=(Datos!$D$25-Datos!$C$25)/(Datos!$E$25-Datos!$C$25),Datos!$C$25+SQRT((Datos!$E$25-Datos!$C$25)*(Datos!$D$25-Datos!$C$25)*T608),Datos!$E$25-SQRT((Datos!$E$25-Datos!$C$25)*(Datos!$E$25-Datos!$D$25)*(1-T608)))</f>
        <v>0.177832585532588</v>
      </c>
      <c r="V608" s="24" t="n">
        <f aca="true">RAND()</f>
        <v>0.0293864966200746</v>
      </c>
      <c r="W608" s="26" t="n">
        <f aca="false">IF(V608&lt;=(Datos!$D$26-Datos!$C$26)/(Datos!$E$26-Datos!$C$26),Datos!$C$26+SQRT((Datos!$E$26-Datos!$C$26)*(Datos!$D$26-Datos!$C$26)*V608),Datos!$E$26-SQRT((Datos!$E$26-Datos!$C$26)*(Datos!$E$26-Datos!$D$26)*(1-V608)))</f>
        <v>0.186414132464184</v>
      </c>
      <c r="X608" s="24" t="n">
        <f aca="true">RAND()</f>
        <v>0.992501277977084</v>
      </c>
      <c r="Y608" s="26" t="n">
        <f aca="false">IF(X608&lt;=(Datos!$D$27-Datos!$C$27)/(Datos!$E$27-Datos!$C$27),Datos!$C$27+SQRT((Datos!$E$27-Datos!$C$27)*(Datos!$D$27-Datos!$C$27)*X608),Datos!$E$27-SQRT((Datos!$E$27-Datos!$C$27)*(Datos!$E$27-Datos!$D$27)*(1-X608)))</f>
        <v>0.273636581192178</v>
      </c>
      <c r="Z608" s="24" t="n">
        <f aca="false">(1+Q608)</f>
        <v>1.16131851628688</v>
      </c>
      <c r="AA608" s="24" t="n">
        <f aca="false">Z608*(1+S608)</f>
        <v>1.34789754684104</v>
      </c>
      <c r="AB608" s="24" t="n">
        <f aca="false">AA608*(1+U608)</f>
        <v>1.58759765262882</v>
      </c>
      <c r="AC608" s="24" t="n">
        <f aca="false">AB608*(1+W608)</f>
        <v>1.88354829174579</v>
      </c>
      <c r="AD608" s="24" t="n">
        <f aca="false">AC608*(1+Y608)</f>
        <v>2.39895600680948</v>
      </c>
      <c r="AE608" s="23" t="n">
        <f aca="false">E608*Q608</f>
        <v>5440.21675596244</v>
      </c>
      <c r="AF608" s="23" t="n">
        <f aca="false">AE608*(1+S608)</f>
        <v>6314.2494645576</v>
      </c>
      <c r="AG608" s="23" t="n">
        <f aca="false">AF608*(1+U608)</f>
        <v>7437.12877253764</v>
      </c>
      <c r="AH608" s="23" t="n">
        <f aca="false">AG608*(1+W608)</f>
        <v>8823.51468069467</v>
      </c>
      <c r="AI608" s="23" t="n">
        <f aca="false">AH608*(1+Y608)</f>
        <v>11237.951072019</v>
      </c>
      <c r="AJ608" s="25" t="n">
        <f aca="false">G608*Z608</f>
        <v>44864.3999092347</v>
      </c>
      <c r="AK608" s="25" t="n">
        <f aca="false">I608*AA608</f>
        <v>54576.4407389042</v>
      </c>
      <c r="AL608" s="25" t="n">
        <f aca="false">K608*AB608</f>
        <v>65386.1721583059</v>
      </c>
      <c r="AM608" s="25" t="n">
        <f aca="false">M608*AC608</f>
        <v>80606.9046371585</v>
      </c>
      <c r="AN608" s="25" t="n">
        <f aca="false">O608*AD608</f>
        <v>96386.1963909621</v>
      </c>
      <c r="AO608" s="25" t="n">
        <f aca="false">C608/Datos!$D$8</f>
        <v>15237.4972221083</v>
      </c>
      <c r="AP608" s="25" t="n">
        <f aca="false">AJ608-AO608</f>
        <v>29626.9026871264</v>
      </c>
      <c r="AQ608" s="25" t="n">
        <f aca="false">AK608-AO608</f>
        <v>39338.9435167959</v>
      </c>
      <c r="AR608" s="25" t="n">
        <f aca="false">AL608-AO608</f>
        <v>50148.6749361977</v>
      </c>
      <c r="AS608" s="25" t="n">
        <f aca="false">AM608-AO608</f>
        <v>65369.4074150502</v>
      </c>
      <c r="AT608" s="25" t="n">
        <f aca="false">AN608-AO608</f>
        <v>81148.6991688538</v>
      </c>
      <c r="AU608" s="25" t="n">
        <f aca="false">AP608*Datos!$D$6</f>
        <v>14813.4513435632</v>
      </c>
      <c r="AV608" s="25" t="n">
        <f aca="false">AQ608*Datos!$D$6</f>
        <v>19669.4717583979</v>
      </c>
      <c r="AW608" s="25" t="n">
        <f aca="false">AR608*Datos!$D$6</f>
        <v>25074.3374680988</v>
      </c>
      <c r="AX608" s="25" t="n">
        <f aca="false">AS608*Datos!$D$6</f>
        <v>32684.7037075251</v>
      </c>
      <c r="AY608" s="25" t="n">
        <f aca="false">AT608*Datos!$D$6</f>
        <v>40574.3495844269</v>
      </c>
      <c r="AZ608" s="25" t="n">
        <f aca="false">AJ608-AU608-AE608</f>
        <v>24610.731809709</v>
      </c>
      <c r="BA608" s="25" t="n">
        <f aca="false">AK608-AV608-AF608</f>
        <v>28592.7195159486</v>
      </c>
      <c r="BB608" s="25" t="n">
        <f aca="false">AL608-AW608-AG608</f>
        <v>32874.7059176695</v>
      </c>
      <c r="BC608" s="25" t="n">
        <f aca="false">AM608-AX608-AH608</f>
        <v>39098.6862489387</v>
      </c>
      <c r="BD608" s="25" t="n">
        <f aca="false">AN608-AY608-AI608</f>
        <v>44573.8957345163</v>
      </c>
      <c r="BE608" s="25" t="n">
        <f aca="false">AZ608/Z608</f>
        <v>21192.0601149094</v>
      </c>
      <c r="BF608" s="25" t="n">
        <f aca="false">BA608/AA608</f>
        <v>21212.8285142733</v>
      </c>
      <c r="BG608" s="25" t="n">
        <f aca="false">BB608/AB608</f>
        <v>20707.2023968</v>
      </c>
      <c r="BH608" s="25" t="n">
        <f aca="false">BC608/AC608</f>
        <v>20757.995120316</v>
      </c>
      <c r="BI608" s="25" t="n">
        <f aca="false">BD608/AD608</f>
        <v>18580.5390378117</v>
      </c>
      <c r="BJ608" s="25" t="n">
        <f aca="false">E608*AD608</f>
        <v>80901.070537076</v>
      </c>
      <c r="BK608" s="25" t="n">
        <f aca="false">0.2*C608*AD608</f>
        <v>36554.0854897194</v>
      </c>
      <c r="BL608" s="25" t="n">
        <f aca="false">BJ608+BK608</f>
        <v>117455.156026795</v>
      </c>
      <c r="BM608" s="25" t="n">
        <f aca="false">BK608*Datos!$D$6</f>
        <v>18277.0427448597</v>
      </c>
      <c r="BN608" s="25" t="n">
        <f aca="false">BL608-BM608</f>
        <v>99178.1132819357</v>
      </c>
      <c r="BO608" s="25" t="n">
        <f aca="false">BN608/AD608</f>
        <v>41342.1976061324</v>
      </c>
      <c r="BP608" s="25" t="n">
        <f aca="false">-(C608+E608)</f>
        <v>-109910.93510562</v>
      </c>
      <c r="BQ608" s="25" t="n">
        <f aca="false">BE608</f>
        <v>21192.0601149094</v>
      </c>
      <c r="BR608" s="25" t="n">
        <f aca="false">BF608</f>
        <v>21212.8285142733</v>
      </c>
      <c r="BS608" s="25" t="n">
        <f aca="false">BG608</f>
        <v>20707.2023968</v>
      </c>
      <c r="BT608" s="25" t="n">
        <f aca="false">BH608</f>
        <v>20757.995120316</v>
      </c>
      <c r="BU608" s="25" t="n">
        <f aca="false">BI608+BO608</f>
        <v>59922.7366439441</v>
      </c>
      <c r="BV608" s="27" t="n">
        <f aca="false">IFERROR(IRR(BP608:BU608,0.1),NA())*100</f>
        <v>8.1099952331515</v>
      </c>
    </row>
    <row r="609" customFormat="false" ht="15" hidden="false" customHeight="true" outlineLevel="0" collapsed="false">
      <c r="A609" s="23" t="n">
        <v>608</v>
      </c>
      <c r="B609" s="24" t="n">
        <f aca="true">RAND()</f>
        <v>0.951986537526582</v>
      </c>
      <c r="C609" s="25" t="n">
        <f aca="false">IF(B609&lt;=(Datos!$D$14-Datos!$C$14)/(Datos!$E$14-Datos!$C$14),Datos!$C$14+SQRT((Datos!$E$14-Datos!$C$14)*(Datos!$D$14-Datos!$C$14)*B609),Datos!$E$14-SQRT((Datos!$E$14-Datos!$C$14)*(Datos!$E$14-Datos!$D$14)*(1-B609)))</f>
        <v>92409.4693882377</v>
      </c>
      <c r="D609" s="24" t="n">
        <f aca="true">RAND()</f>
        <v>0.755427839952925</v>
      </c>
      <c r="E609" s="25" t="n">
        <f aca="false">IF(D609&lt;=(Datos!$D$15-Datos!$C$15)/(Datos!$E$15-Datos!$C$15),Datos!$C$15+SQRT((Datos!$E$15-Datos!$C$15)*(Datos!$D$15-Datos!$C$15)*D609),Datos!$E$15-SQRT((Datos!$E$15-Datos!$C$15)*(Datos!$E$15-Datos!$D$15)*(1-D609)))</f>
        <v>33943.1176330507</v>
      </c>
      <c r="F609" s="24" t="n">
        <f aca="true">RAND()</f>
        <v>0.796392635297392</v>
      </c>
      <c r="G609" s="25" t="n">
        <f aca="false">IF(F609&lt;=(Datos!$D$19-Datos!$C$19)/(Datos!$E$19-Datos!$C$19),Datos!$C$19+SQRT((Datos!$E$19-Datos!$C$19)*(Datos!$D$19-Datos!$C$19)*F609),Datos!$E$19-SQRT((Datos!$E$19-Datos!$C$19)*(Datos!$E$19-Datos!$D$19)*(1-F609)))</f>
        <v>41092.2445889366</v>
      </c>
      <c r="H609" s="24" t="n">
        <f aca="true">RAND()</f>
        <v>0.638810807417822</v>
      </c>
      <c r="I609" s="25" t="n">
        <f aca="false">IF(H609&lt;=(Datos!$D$19-Datos!$C$19)/(Datos!$E$19-Datos!$C$19),Datos!$C$19+SQRT((Datos!$E$19-Datos!$C$19)*(Datos!$D$19-Datos!$C$19)*H609),Datos!$E$19-SQRT((Datos!$E$19-Datos!$C$19)*(Datos!$E$19-Datos!$D$19)*(1-H609)))</f>
        <v>39788.8518791875</v>
      </c>
      <c r="J609" s="24" t="n">
        <f aca="true">RAND()</f>
        <v>0.68318290958926</v>
      </c>
      <c r="K609" s="25" t="n">
        <f aca="false">IF(J609&lt;=(Datos!$D$19-Datos!$C$19)/(Datos!$E$19-Datos!$C$19),Datos!$C$19+SQRT((Datos!$E$19-Datos!$C$19)*(Datos!$D$19-Datos!$C$19)*J609),Datos!$E$19-SQRT((Datos!$E$19-Datos!$C$19)*(Datos!$E$19-Datos!$D$19)*(1-J609)))</f>
        <v>40125.4454787329</v>
      </c>
      <c r="L609" s="24" t="n">
        <f aca="true">RAND()</f>
        <v>0.0795673854649779</v>
      </c>
      <c r="M609" s="25" t="n">
        <f aca="false">IF(L609&lt;=(Datos!$D$19-Datos!$C$19)/(Datos!$E$19-Datos!$C$19),Datos!$C$19+SQRT((Datos!$E$19-Datos!$C$19)*(Datos!$D$19-Datos!$C$19)*L609),Datos!$E$19-SQRT((Datos!$E$19-Datos!$C$19)*(Datos!$E$19-Datos!$D$19)*(1-L609)))</f>
        <v>33454.7225387499</v>
      </c>
      <c r="N609" s="24" t="n">
        <f aca="true">RAND()</f>
        <v>0.606146686618424</v>
      </c>
      <c r="O609" s="25" t="n">
        <f aca="false">IF(N609&lt;=(Datos!$D$19-Datos!$C$19)/(Datos!$E$19-Datos!$C$19),Datos!$C$19+SQRT((Datos!$E$19-Datos!$C$19)*(Datos!$D$19-Datos!$C$19)*N609),Datos!$E$19-SQRT((Datos!$E$19-Datos!$C$19)*(Datos!$E$19-Datos!$D$19)*(1-N609)))</f>
        <v>39535.3029837947</v>
      </c>
      <c r="P609" s="24" t="n">
        <f aca="true">RAND()</f>
        <v>0.424985082415237</v>
      </c>
      <c r="Q609" s="26" t="n">
        <f aca="false">IF(P609&lt;=(Datos!$D$23-Datos!$C$23)/(Datos!$E$23-Datos!$C$23),Datos!$C$23+SQRT((Datos!$E$23-Datos!$C$23)*(Datos!$D$23-Datos!$C$23)*P609),Datos!$E$23-SQRT((Datos!$E$23-Datos!$C$23)*(Datos!$E$23-Datos!$D$23)*(1-P609)))</f>
        <v>0.147658147955845</v>
      </c>
      <c r="R609" s="24" t="n">
        <f aca="true">RAND()</f>
        <v>0.164771776045007</v>
      </c>
      <c r="S609" s="26" t="n">
        <f aca="false">IF(R609&lt;=(Datos!$D$24-Datos!$C$24)/(Datos!$E$24-Datos!$C$24),Datos!$C$24+SQRT((Datos!$E$24-Datos!$C$24)*(Datos!$D$24-Datos!$C$24)*R609),Datos!$E$24-SQRT((Datos!$E$24-Datos!$C$24)*(Datos!$E$24-Datos!$D$24)*(1-R609)))</f>
        <v>0.137221765208045</v>
      </c>
      <c r="T609" s="24" t="n">
        <f aca="true">RAND()</f>
        <v>0.0795980267179195</v>
      </c>
      <c r="U609" s="26" t="n">
        <f aca="false">IF(T609&lt;=(Datos!$D$25-Datos!$C$25)/(Datos!$E$25-Datos!$C$25),Datos!$C$25+SQRT((Datos!$E$25-Datos!$C$25)*(Datos!$D$25-Datos!$C$25)*T609),Datos!$E$25-SQRT((Datos!$E$25-Datos!$C$25)*(Datos!$E$25-Datos!$D$25)*(1-T609)))</f>
        <v>0.162928876830863</v>
      </c>
      <c r="V609" s="24" t="n">
        <f aca="true">RAND()</f>
        <v>0.907081538121782</v>
      </c>
      <c r="W609" s="26" t="n">
        <f aca="false">IF(V609&lt;=(Datos!$D$26-Datos!$C$26)/(Datos!$E$26-Datos!$C$26),Datos!$C$26+SQRT((Datos!$E$26-Datos!$C$26)*(Datos!$D$26-Datos!$C$26)*V609),Datos!$E$26-SQRT((Datos!$E$26-Datos!$C$26)*(Datos!$E$26-Datos!$D$26)*(1-V609)))</f>
        <v>0.231966292212255</v>
      </c>
      <c r="X609" s="24" t="n">
        <f aca="true">RAND()</f>
        <v>0.415143404059755</v>
      </c>
      <c r="Y609" s="26" t="n">
        <f aca="false">IF(X609&lt;=(Datos!$D$27-Datos!$C$27)/(Datos!$E$27-Datos!$C$27),Datos!$C$27+SQRT((Datos!$E$27-Datos!$C$27)*(Datos!$D$27-Datos!$C$27)*X609),Datos!$E$27-SQRT((Datos!$E$27-Datos!$C$27)*(Datos!$E$27-Datos!$D$27)*(1-X609)))</f>
        <v>0.223801907344846</v>
      </c>
      <c r="Z609" s="24" t="n">
        <f aca="false">(1+Q609)</f>
        <v>1.14765814795585</v>
      </c>
      <c r="AA609" s="24" t="n">
        <f aca="false">Z609*(1+S609)</f>
        <v>1.30514182487374</v>
      </c>
      <c r="AB609" s="24" t="n">
        <f aca="false">AA609*(1+U609)</f>
        <v>1.5177871165054</v>
      </c>
      <c r="AC609" s="24" t="n">
        <f aca="false">AB609*(1+W609)</f>
        <v>1.86986256628869</v>
      </c>
      <c r="AD609" s="24" t="n">
        <f aca="false">AC609*(1+Y609)</f>
        <v>2.28834137509683</v>
      </c>
      <c r="AE609" s="23" t="n">
        <f aca="false">E609*Q609</f>
        <v>5011.97788554366</v>
      </c>
      <c r="AF609" s="23" t="n">
        <f aca="false">AE609*(1+S609)</f>
        <v>5699.73033818165</v>
      </c>
      <c r="AG609" s="23" t="n">
        <f aca="false">AF609*(1+U609)</f>
        <v>6628.38100042038</v>
      </c>
      <c r="AH609" s="23" t="n">
        <f aca="false">AG609*(1+W609)</f>
        <v>8165.94196445805</v>
      </c>
      <c r="AI609" s="23" t="n">
        <f aca="false">AH609*(1+Y609)</f>
        <v>9993.49535137108</v>
      </c>
      <c r="AJ609" s="25" t="n">
        <f aca="false">G609*Z609</f>
        <v>47159.8493202875</v>
      </c>
      <c r="AK609" s="25" t="n">
        <f aca="false">I609*AA609</f>
        <v>51930.0947512338</v>
      </c>
      <c r="AL609" s="25" t="n">
        <f aca="false">K609*AB609</f>
        <v>60901.8841916608</v>
      </c>
      <c r="AM609" s="25" t="n">
        <f aca="false">M609*AC609</f>
        <v>62555.7333407831</v>
      </c>
      <c r="AN609" s="25" t="n">
        <f aca="false">O609*AD609</f>
        <v>90470.2695948065</v>
      </c>
      <c r="AO609" s="25" t="n">
        <f aca="false">C609/Datos!$D$8</f>
        <v>18481.8938776475</v>
      </c>
      <c r="AP609" s="25" t="n">
        <f aca="false">AJ609-AO609</f>
        <v>28677.95544264</v>
      </c>
      <c r="AQ609" s="25" t="n">
        <f aca="false">AK609-AO609</f>
        <v>33448.2008735863</v>
      </c>
      <c r="AR609" s="25" t="n">
        <f aca="false">AL609-AO609</f>
        <v>42419.9903140133</v>
      </c>
      <c r="AS609" s="25" t="n">
        <f aca="false">AM609-AO609</f>
        <v>44073.8394631356</v>
      </c>
      <c r="AT609" s="25" t="n">
        <f aca="false">AN609-AO609</f>
        <v>71988.375717159</v>
      </c>
      <c r="AU609" s="25" t="n">
        <f aca="false">AP609*Datos!$D$6</f>
        <v>14338.97772132</v>
      </c>
      <c r="AV609" s="25" t="n">
        <f aca="false">AQ609*Datos!$D$6</f>
        <v>16724.1004367931</v>
      </c>
      <c r="AW609" s="25" t="n">
        <f aca="false">AR609*Datos!$D$6</f>
        <v>21209.9951570066</v>
      </c>
      <c r="AX609" s="25" t="n">
        <f aca="false">AS609*Datos!$D$6</f>
        <v>22036.9197315678</v>
      </c>
      <c r="AY609" s="25" t="n">
        <f aca="false">AT609*Datos!$D$6</f>
        <v>35994.1878585795</v>
      </c>
      <c r="AZ609" s="25" t="n">
        <f aca="false">AJ609-AU609-AE609</f>
        <v>27808.8937134239</v>
      </c>
      <c r="BA609" s="25" t="n">
        <f aca="false">AK609-AV609-AF609</f>
        <v>29506.263976259</v>
      </c>
      <c r="BB609" s="25" t="n">
        <f aca="false">AL609-AW609-AG609</f>
        <v>33063.5080342338</v>
      </c>
      <c r="BC609" s="25" t="n">
        <f aca="false">AM609-AX609-AH609</f>
        <v>32352.8716447573</v>
      </c>
      <c r="BD609" s="25" t="n">
        <f aca="false">AN609-AY609-AI609</f>
        <v>44482.5863848559</v>
      </c>
      <c r="BE609" s="25" t="n">
        <f aca="false">AZ609/Z609</f>
        <v>24230.9905288049</v>
      </c>
      <c r="BF609" s="25" t="n">
        <f aca="false">BA609/AA609</f>
        <v>22607.7070046494</v>
      </c>
      <c r="BG609" s="25" t="n">
        <f aca="false">BB609/AB609</f>
        <v>21784.0220638848</v>
      </c>
      <c r="BH609" s="25" t="n">
        <f aca="false">BC609/AC609</f>
        <v>17302.2724921283</v>
      </c>
      <c r="BI609" s="25" t="n">
        <f aca="false">BD609/AD609</f>
        <v>19438.7895394207</v>
      </c>
      <c r="BJ609" s="25" t="n">
        <f aca="false">E609*AD609</f>
        <v>77673.4404794887</v>
      </c>
      <c r="BK609" s="25" t="n">
        <f aca="false">0.2*C609*AD609</f>
        <v>42292.8824503696</v>
      </c>
      <c r="BL609" s="25" t="n">
        <f aca="false">BJ609+BK609</f>
        <v>119966.322929858</v>
      </c>
      <c r="BM609" s="25" t="n">
        <f aca="false">BK609*Datos!$D$6</f>
        <v>21146.4412251848</v>
      </c>
      <c r="BN609" s="25" t="n">
        <f aca="false">BL609-BM609</f>
        <v>98819.8817046735</v>
      </c>
      <c r="BO609" s="25" t="n">
        <f aca="false">BN609/AD609</f>
        <v>43184.0645718745</v>
      </c>
      <c r="BP609" s="25" t="n">
        <f aca="false">-(C609+E609)</f>
        <v>-126352.587021288</v>
      </c>
      <c r="BQ609" s="25" t="n">
        <f aca="false">BE609</f>
        <v>24230.9905288049</v>
      </c>
      <c r="BR609" s="25" t="n">
        <f aca="false">BF609</f>
        <v>22607.7070046494</v>
      </c>
      <c r="BS609" s="25" t="n">
        <f aca="false">BG609</f>
        <v>21784.0220638848</v>
      </c>
      <c r="BT609" s="25" t="n">
        <f aca="false">BH609</f>
        <v>17302.2724921283</v>
      </c>
      <c r="BU609" s="25" t="n">
        <f aca="false">BI609+BO609</f>
        <v>62622.8541112952</v>
      </c>
      <c r="BV609" s="27" t="n">
        <f aca="false">IFERROR(IRR(BP609:BU609,0.1),NA())*100</f>
        <v>4.83909382320538</v>
      </c>
    </row>
    <row r="610" customFormat="false" ht="15" hidden="false" customHeight="true" outlineLevel="0" collapsed="false">
      <c r="A610" s="23" t="n">
        <v>609</v>
      </c>
      <c r="B610" s="24" t="n">
        <f aca="true">RAND()</f>
        <v>0.956523386684927</v>
      </c>
      <c r="C610" s="25" t="n">
        <f aca="false">IF(B610&lt;=(Datos!$D$14-Datos!$C$14)/(Datos!$E$14-Datos!$C$14),Datos!$C$14+SQRT((Datos!$E$14-Datos!$C$14)*(Datos!$D$14-Datos!$C$14)*B610),Datos!$E$14-SQRT((Datos!$E$14-Datos!$C$14)*(Datos!$E$14-Datos!$D$14)*(1-B610)))</f>
        <v>92776.985672305</v>
      </c>
      <c r="D610" s="24" t="n">
        <f aca="true">RAND()</f>
        <v>0.135872858926557</v>
      </c>
      <c r="E610" s="25" t="n">
        <f aca="false">IF(D610&lt;=(Datos!$D$15-Datos!$C$15)/(Datos!$E$15-Datos!$C$15),Datos!$C$15+SQRT((Datos!$E$15-Datos!$C$15)*(Datos!$D$15-Datos!$C$15)*D610),Datos!$E$15-SQRT((Datos!$E$15-Datos!$C$15)*(Datos!$E$15-Datos!$D$15)*(1-D610)))</f>
        <v>28192.2506824327</v>
      </c>
      <c r="F610" s="24" t="n">
        <f aca="true">RAND()</f>
        <v>0.730685106348655</v>
      </c>
      <c r="G610" s="25" t="n">
        <f aca="false">IF(F610&lt;=(Datos!$D$19-Datos!$C$19)/(Datos!$E$19-Datos!$C$19),Datos!$C$19+SQRT((Datos!$E$19-Datos!$C$19)*(Datos!$D$19-Datos!$C$19)*F610),Datos!$E$19-SQRT((Datos!$E$19-Datos!$C$19)*(Datos!$E$19-Datos!$D$19)*(1-F610)))</f>
        <v>40505.7128458619</v>
      </c>
      <c r="H610" s="24" t="n">
        <f aca="true">RAND()</f>
        <v>0.222813652087084</v>
      </c>
      <c r="I610" s="25" t="n">
        <f aca="false">IF(H610&lt;=(Datos!$D$19-Datos!$C$19)/(Datos!$E$19-Datos!$C$19),Datos!$C$19+SQRT((Datos!$E$19-Datos!$C$19)*(Datos!$D$19-Datos!$C$19)*H610),Datos!$E$19-SQRT((Datos!$E$19-Datos!$C$19)*(Datos!$E$19-Datos!$D$19)*(1-H610)))</f>
        <v>35781.1804861172</v>
      </c>
      <c r="J610" s="24" t="n">
        <f aca="true">RAND()</f>
        <v>0.880712433693614</v>
      </c>
      <c r="K610" s="25" t="n">
        <f aca="false">IF(J610&lt;=(Datos!$D$19-Datos!$C$19)/(Datos!$E$19-Datos!$C$19),Datos!$C$19+SQRT((Datos!$E$19-Datos!$C$19)*(Datos!$D$19-Datos!$C$19)*J610),Datos!$E$19-SQRT((Datos!$E$19-Datos!$C$19)*(Datos!$E$19-Datos!$D$19)*(1-J610)))</f>
        <v>42008.9186783073</v>
      </c>
      <c r="L610" s="24" t="n">
        <f aca="true">RAND()</f>
        <v>0.447814258296217</v>
      </c>
      <c r="M610" s="25" t="n">
        <f aca="false">IF(L610&lt;=(Datos!$D$19-Datos!$C$19)/(Datos!$E$19-Datos!$C$19),Datos!$C$19+SQRT((Datos!$E$19-Datos!$C$19)*(Datos!$D$19-Datos!$C$19)*L610),Datos!$E$19-SQRT((Datos!$E$19-Datos!$C$19)*(Datos!$E$19-Datos!$D$19)*(1-L610)))</f>
        <v>38195.8610740076</v>
      </c>
      <c r="N610" s="24" t="n">
        <f aca="true">RAND()</f>
        <v>0.675157949024415</v>
      </c>
      <c r="O610" s="25" t="n">
        <f aca="false">IF(N610&lt;=(Datos!$D$19-Datos!$C$19)/(Datos!$E$19-Datos!$C$19),Datos!$C$19+SQRT((Datos!$E$19-Datos!$C$19)*(Datos!$D$19-Datos!$C$19)*N610),Datos!$E$19-SQRT((Datos!$E$19-Datos!$C$19)*(Datos!$E$19-Datos!$D$19)*(1-N610)))</f>
        <v>40064.0954402289</v>
      </c>
      <c r="P610" s="24" t="n">
        <f aca="true">RAND()</f>
        <v>0.44599344701656</v>
      </c>
      <c r="Q610" s="26" t="n">
        <f aca="false">IF(P610&lt;=(Datos!$D$23-Datos!$C$23)/(Datos!$E$23-Datos!$C$23),Datos!$C$23+SQRT((Datos!$E$23-Datos!$C$23)*(Datos!$D$23-Datos!$C$23)*P610),Datos!$E$23-SQRT((Datos!$E$23-Datos!$C$23)*(Datos!$E$23-Datos!$D$23)*(1-P610)))</f>
        <v>0.148333517336007</v>
      </c>
      <c r="R610" s="24" t="n">
        <f aca="true">RAND()</f>
        <v>0.448707015664239</v>
      </c>
      <c r="S610" s="26" t="n">
        <f aca="false">IF(R610&lt;=(Datos!$D$24-Datos!$C$24)/(Datos!$E$24-Datos!$C$24),Datos!$C$24+SQRT((Datos!$E$24-Datos!$C$24)*(Datos!$D$24-Datos!$C$24)*R610),Datos!$E$24-SQRT((Datos!$E$24-Datos!$C$24)*(Datos!$E$24-Datos!$D$24)*(1-R610)))</f>
        <v>0.148419581773763</v>
      </c>
      <c r="T610" s="24" t="n">
        <f aca="true">RAND()</f>
        <v>0.895533285332779</v>
      </c>
      <c r="U610" s="26" t="n">
        <f aca="false">IF(T610&lt;=(Datos!$D$25-Datos!$C$25)/(Datos!$E$25-Datos!$C$25),Datos!$C$25+SQRT((Datos!$E$25-Datos!$C$25)*(Datos!$D$25-Datos!$C$25)*T610),Datos!$E$25-SQRT((Datos!$E$25-Datos!$C$25)*(Datos!$E$25-Datos!$D$25)*(1-T610)))</f>
        <v>0.202897169793621</v>
      </c>
      <c r="V610" s="24" t="n">
        <f aca="true">RAND()</f>
        <v>0.336909601615112</v>
      </c>
      <c r="W610" s="26" t="n">
        <f aca="false">IF(V610&lt;=(Datos!$D$26-Datos!$C$26)/(Datos!$E$26-Datos!$C$26),Datos!$C$26+SQRT((Datos!$E$26-Datos!$C$26)*(Datos!$D$26-Datos!$C$26)*V610),Datos!$E$26-SQRT((Datos!$E$26-Datos!$C$26)*(Datos!$E$26-Datos!$D$26)*(1-V610)))</f>
        <v>0.201825147697714</v>
      </c>
      <c r="X610" s="24" t="n">
        <f aca="true">RAND()</f>
        <v>0.0171789986335957</v>
      </c>
      <c r="Y610" s="26" t="n">
        <f aca="false">IF(X610&lt;=(Datos!$D$27-Datos!$C$27)/(Datos!$E$27-Datos!$C$27),Datos!$C$27+SQRT((Datos!$E$27-Datos!$C$27)*(Datos!$D$27-Datos!$C$27)*X610),Datos!$E$27-SQRT((Datos!$E$27-Datos!$C$27)*(Datos!$E$27-Datos!$D$27)*(1-X610)))</f>
        <v>0.196810528342993</v>
      </c>
      <c r="Z610" s="24" t="n">
        <f aca="false">(1+Q610)</f>
        <v>1.14833351733601</v>
      </c>
      <c r="AA610" s="24" t="n">
        <f aca="false">Z610*(1+S610)</f>
        <v>1.31876869771581</v>
      </c>
      <c r="AB610" s="24" t="n">
        <f aca="false">AA610*(1+U610)</f>
        <v>1.58634313409477</v>
      </c>
      <c r="AC610" s="24" t="n">
        <f aca="false">AB610*(1+W610)</f>
        <v>1.9065070714327</v>
      </c>
      <c r="AD610" s="24" t="n">
        <f aca="false">AC610*(1+Y610)</f>
        <v>2.28172773545102</v>
      </c>
      <c r="AE610" s="23" t="n">
        <f aca="false">E610*Q610</f>
        <v>4181.85570534368</v>
      </c>
      <c r="AF610" s="23" t="n">
        <f aca="false">AE610*(1+S610)</f>
        <v>4802.52498016901</v>
      </c>
      <c r="AG610" s="23" t="n">
        <f aca="false">AF610*(1+U610)</f>
        <v>5776.94370650847</v>
      </c>
      <c r="AH610" s="23" t="n">
        <f aca="false">AG610*(1+W610)</f>
        <v>6942.87622331592</v>
      </c>
      <c r="AI610" s="23" t="n">
        <f aca="false">AH610*(1+Y610)</f>
        <v>8309.30736104673</v>
      </c>
      <c r="AJ610" s="25" t="n">
        <f aca="false">G610*Z610</f>
        <v>46514.0677044909</v>
      </c>
      <c r="AK610" s="25" t="n">
        <f aca="false">I610*AA610</f>
        <v>47187.1007924112</v>
      </c>
      <c r="AL610" s="25" t="n">
        <f aca="false">K610*AB610</f>
        <v>66640.5597160783</v>
      </c>
      <c r="AM610" s="25" t="n">
        <f aca="false">M610*AC610</f>
        <v>72820.6792370565</v>
      </c>
      <c r="AN610" s="25" t="n">
        <f aca="false">O610*AD610</f>
        <v>91415.3577617272</v>
      </c>
      <c r="AO610" s="25" t="n">
        <f aca="false">C610/Datos!$D$8</f>
        <v>18555.397134461</v>
      </c>
      <c r="AP610" s="25" t="n">
        <f aca="false">AJ610-AO610</f>
        <v>27958.6705700299</v>
      </c>
      <c r="AQ610" s="25" t="n">
        <f aca="false">AK610-AO610</f>
        <v>28631.7036579503</v>
      </c>
      <c r="AR610" s="25" t="n">
        <f aca="false">AL610-AO610</f>
        <v>48085.1625816173</v>
      </c>
      <c r="AS610" s="25" t="n">
        <f aca="false">AM610-AO610</f>
        <v>54265.2821025955</v>
      </c>
      <c r="AT610" s="25" t="n">
        <f aca="false">AN610-AO610</f>
        <v>72859.9606272662</v>
      </c>
      <c r="AU610" s="25" t="n">
        <f aca="false">AP610*Datos!$D$6</f>
        <v>13979.3352850149</v>
      </c>
      <c r="AV610" s="25" t="n">
        <f aca="false">AQ610*Datos!$D$6</f>
        <v>14315.8518289751</v>
      </c>
      <c r="AW610" s="25" t="n">
        <f aca="false">AR610*Datos!$D$6</f>
        <v>24042.5812908087</v>
      </c>
      <c r="AX610" s="25" t="n">
        <f aca="false">AS610*Datos!$D$6</f>
        <v>27132.6410512977</v>
      </c>
      <c r="AY610" s="25" t="n">
        <f aca="false">AT610*Datos!$D$6</f>
        <v>36429.9803136331</v>
      </c>
      <c r="AZ610" s="25" t="n">
        <f aca="false">AJ610-AU610-AE610</f>
        <v>28352.8767141323</v>
      </c>
      <c r="BA610" s="25" t="n">
        <f aca="false">AK610-AV610-AF610</f>
        <v>28068.7239832671</v>
      </c>
      <c r="BB610" s="25" t="n">
        <f aca="false">AL610-AW610-AG610</f>
        <v>36821.0347187612</v>
      </c>
      <c r="BC610" s="25" t="n">
        <f aca="false">AM610-AX610-AH610</f>
        <v>38745.1619624428</v>
      </c>
      <c r="BD610" s="25" t="n">
        <f aca="false">AN610-AY610-AI610</f>
        <v>46676.0700870474</v>
      </c>
      <c r="BE610" s="25" t="n">
        <f aca="false">AZ610/Z610</f>
        <v>24690.4547207744</v>
      </c>
      <c r="BF610" s="25" t="n">
        <f aca="false">BA610/AA610</f>
        <v>21284.0386884249</v>
      </c>
      <c r="BG610" s="25" t="n">
        <f aca="false">BB610/AB610</f>
        <v>23211.2674284512</v>
      </c>
      <c r="BH610" s="25" t="n">
        <f aca="false">BC610/AC610</f>
        <v>20322.5902190474</v>
      </c>
      <c r="BI610" s="25" t="n">
        <f aca="false">BD610/AD610</f>
        <v>20456.4590953798</v>
      </c>
      <c r="BJ610" s="25" t="n">
        <f aca="false">E610*AD610</f>
        <v>64327.0403068946</v>
      </c>
      <c r="BK610" s="25" t="n">
        <f aca="false">0.2*C610*AD610</f>
        <v>42338.3642840081</v>
      </c>
      <c r="BL610" s="25" t="n">
        <f aca="false">BJ610+BK610</f>
        <v>106665.404590903</v>
      </c>
      <c r="BM610" s="25" t="n">
        <f aca="false">BK610*Datos!$D$6</f>
        <v>21169.182142004</v>
      </c>
      <c r="BN610" s="25" t="n">
        <f aca="false">BL610-BM610</f>
        <v>85496.2224488986</v>
      </c>
      <c r="BO610" s="25" t="n">
        <f aca="false">BN610/AD610</f>
        <v>37469.9492496632</v>
      </c>
      <c r="BP610" s="25" t="n">
        <f aca="false">-(C610+E610)</f>
        <v>-120969.236354738</v>
      </c>
      <c r="BQ610" s="25" t="n">
        <f aca="false">BE610</f>
        <v>24690.4547207744</v>
      </c>
      <c r="BR610" s="25" t="n">
        <f aca="false">BF610</f>
        <v>21284.0386884249</v>
      </c>
      <c r="BS610" s="25" t="n">
        <f aca="false">BG610</f>
        <v>23211.2674284512</v>
      </c>
      <c r="BT610" s="25" t="n">
        <f aca="false">BH610</f>
        <v>20322.5902190474</v>
      </c>
      <c r="BU610" s="25" t="n">
        <f aca="false">BI610+BO610</f>
        <v>57926.4083450429</v>
      </c>
      <c r="BV610" s="27" t="n">
        <f aca="false">IFERROR(IRR(BP610:BU610,0.1),NA())*100</f>
        <v>6.03665714636113</v>
      </c>
    </row>
    <row r="611" customFormat="false" ht="15" hidden="false" customHeight="true" outlineLevel="0" collapsed="false">
      <c r="A611" s="23" t="n">
        <v>610</v>
      </c>
      <c r="B611" s="24" t="n">
        <f aca="true">RAND()</f>
        <v>0.270920704212909</v>
      </c>
      <c r="C611" s="25" t="n">
        <f aca="false">IF(B611&lt;=(Datos!$D$14-Datos!$C$14)/(Datos!$E$14-Datos!$C$14),Datos!$C$14+SQRT((Datos!$E$14-Datos!$C$14)*(Datos!$D$14-Datos!$C$14)*B611),Datos!$E$14-SQRT((Datos!$E$14-Datos!$C$14)*(Datos!$E$14-Datos!$D$14)*(1-B611)))</f>
        <v>70421.3733424875</v>
      </c>
      <c r="D611" s="24" t="n">
        <f aca="true">RAND()</f>
        <v>0.613644988633535</v>
      </c>
      <c r="E611" s="25" t="n">
        <f aca="false">IF(D611&lt;=(Datos!$D$15-Datos!$C$15)/(Datos!$E$15-Datos!$C$15),Datos!$C$15+SQRT((Datos!$E$15-Datos!$C$15)*(Datos!$D$15-Datos!$C$15)*D611),Datos!$E$15-SQRT((Datos!$E$15-Datos!$C$15)*(Datos!$E$15-Datos!$D$15)*(1-D611)))</f>
        <v>32387.2966887597</v>
      </c>
      <c r="F611" s="24" t="n">
        <f aca="true">RAND()</f>
        <v>0.703119657479724</v>
      </c>
      <c r="G611" s="25" t="n">
        <f aca="false">IF(F611&lt;=(Datos!$D$19-Datos!$C$19)/(Datos!$E$19-Datos!$C$19),Datos!$C$19+SQRT((Datos!$E$19-Datos!$C$19)*(Datos!$D$19-Datos!$C$19)*F611),Datos!$E$19-SQRT((Datos!$E$19-Datos!$C$19)*(Datos!$E$19-Datos!$D$19)*(1-F611)))</f>
        <v>40281.311020101</v>
      </c>
      <c r="H611" s="24" t="n">
        <f aca="true">RAND()</f>
        <v>0.457342296537766</v>
      </c>
      <c r="I611" s="25" t="n">
        <f aca="false">IF(H611&lt;=(Datos!$D$19-Datos!$C$19)/(Datos!$E$19-Datos!$C$19),Datos!$C$19+SQRT((Datos!$E$19-Datos!$C$19)*(Datos!$D$19-Datos!$C$19)*H611),Datos!$E$19-SQRT((Datos!$E$19-Datos!$C$19)*(Datos!$E$19-Datos!$D$19)*(1-H611)))</f>
        <v>38282.5928597671</v>
      </c>
      <c r="J611" s="24" t="n">
        <f aca="true">RAND()</f>
        <v>0.166130621815298</v>
      </c>
      <c r="K611" s="25" t="n">
        <f aca="false">IF(J611&lt;=(Datos!$D$19-Datos!$C$19)/(Datos!$E$19-Datos!$C$19),Datos!$C$19+SQRT((Datos!$E$19-Datos!$C$19)*(Datos!$D$19-Datos!$C$19)*J611),Datos!$E$19-SQRT((Datos!$E$19-Datos!$C$19)*(Datos!$E$19-Datos!$D$19)*(1-J611)))</f>
        <v>34991.9528515697</v>
      </c>
      <c r="L611" s="24" t="n">
        <f aca="true">RAND()</f>
        <v>0.793202028750556</v>
      </c>
      <c r="M611" s="25" t="n">
        <f aca="false">IF(L611&lt;=(Datos!$D$19-Datos!$C$19)/(Datos!$E$19-Datos!$C$19),Datos!$C$19+SQRT((Datos!$E$19-Datos!$C$19)*(Datos!$D$19-Datos!$C$19)*L611),Datos!$E$19-SQRT((Datos!$E$19-Datos!$C$19)*(Datos!$E$19-Datos!$D$19)*(1-L611)))</f>
        <v>41061.7455841822</v>
      </c>
      <c r="N611" s="24" t="n">
        <f aca="true">RAND()</f>
        <v>0.811767958966325</v>
      </c>
      <c r="O611" s="25" t="n">
        <f aca="false">IF(N611&lt;=(Datos!$D$19-Datos!$C$19)/(Datos!$E$19-Datos!$C$19),Datos!$C$19+SQRT((Datos!$E$19-Datos!$C$19)*(Datos!$D$19-Datos!$C$19)*N611),Datos!$E$19-SQRT((Datos!$E$19-Datos!$C$19)*(Datos!$E$19-Datos!$D$19)*(1-N611)))</f>
        <v>41242.6867208701</v>
      </c>
      <c r="P611" s="24" t="n">
        <f aca="true">RAND()</f>
        <v>0.0741407846570956</v>
      </c>
      <c r="Q611" s="26" t="n">
        <f aca="false">IF(P611&lt;=(Datos!$D$23-Datos!$C$23)/(Datos!$E$23-Datos!$C$23),Datos!$C$23+SQRT((Datos!$E$23-Datos!$C$23)*(Datos!$D$23-Datos!$C$23)*P611),Datos!$E$23-SQRT((Datos!$E$23-Datos!$C$23)*(Datos!$E$23-Datos!$D$23)*(1-P611)))</f>
        <v>0.131552203789008</v>
      </c>
      <c r="R611" s="24" t="n">
        <f aca="true">RAND()</f>
        <v>0.0213759466207653</v>
      </c>
      <c r="S611" s="26" t="n">
        <f aca="false">IF(R611&lt;=(Datos!$D$24-Datos!$C$24)/(Datos!$E$24-Datos!$C$24),Datos!$C$24+SQRT((Datos!$E$24-Datos!$C$24)*(Datos!$D$24-Datos!$C$24)*R611),Datos!$E$24-SQRT((Datos!$E$24-Datos!$C$24)*(Datos!$E$24-Datos!$D$24)*(1-R611)))</f>
        <v>0.126202959287097</v>
      </c>
      <c r="T611" s="24" t="n">
        <f aca="true">RAND()</f>
        <v>0.596265208902651</v>
      </c>
      <c r="U611" s="26" t="n">
        <f aca="false">IF(T611&lt;=(Datos!$D$25-Datos!$C$25)/(Datos!$E$25-Datos!$C$25),Datos!$C$25+SQRT((Datos!$E$25-Datos!$C$25)*(Datos!$D$25-Datos!$C$25)*T611),Datos!$E$25-SQRT((Datos!$E$25-Datos!$C$25)*(Datos!$E$25-Datos!$D$25)*(1-T611)))</f>
        <v>0.18637772442156</v>
      </c>
      <c r="V611" s="24" t="n">
        <f aca="true">RAND()</f>
        <v>0.362207759261616</v>
      </c>
      <c r="W611" s="26" t="n">
        <f aca="false">IF(V611&lt;=(Datos!$D$26-Datos!$C$26)/(Datos!$E$26-Datos!$C$26),Datos!$C$26+SQRT((Datos!$E$26-Datos!$C$26)*(Datos!$D$26-Datos!$C$26)*V611),Datos!$E$26-SQRT((Datos!$E$26-Datos!$C$26)*(Datos!$E$26-Datos!$D$26)*(1-V611)))</f>
        <v>0.202753065257264</v>
      </c>
      <c r="X611" s="24" t="n">
        <f aca="true">RAND()</f>
        <v>0.638946510908336</v>
      </c>
      <c r="Y611" s="26" t="n">
        <f aca="false">IF(X611&lt;=(Datos!$D$27-Datos!$C$27)/(Datos!$E$27-Datos!$C$27),Datos!$C$27+SQRT((Datos!$E$27-Datos!$C$27)*(Datos!$D$27-Datos!$C$27)*X611),Datos!$E$27-SQRT((Datos!$E$27-Datos!$C$27)*(Datos!$E$27-Datos!$D$27)*(1-X611)))</f>
        <v>0.23584471898974</v>
      </c>
      <c r="Z611" s="24" t="n">
        <f aca="false">(1+Q611)</f>
        <v>1.13155220378901</v>
      </c>
      <c r="AA611" s="24" t="n">
        <f aca="false">Z611*(1+S611)</f>
        <v>1.27435744049502</v>
      </c>
      <c r="AB611" s="24" t="n">
        <f aca="false">AA611*(1+U611)</f>
        <v>1.51186928035416</v>
      </c>
      <c r="AC611" s="24" t="n">
        <f aca="false">AB611*(1+W611)</f>
        <v>1.81840541121426</v>
      </c>
      <c r="AD611" s="24" t="n">
        <f aca="false">AC611*(1+Y611)</f>
        <v>2.24726672443151</v>
      </c>
      <c r="AE611" s="23" t="n">
        <f aca="false">E611*Q611</f>
        <v>4260.62025417478</v>
      </c>
      <c r="AF611" s="23" t="n">
        <f aca="false">AE611*(1+S611)</f>
        <v>4798.32313865017</v>
      </c>
      <c r="AG611" s="23" t="n">
        <f aca="false">AF611*(1+U611)</f>
        <v>5692.62368627111</v>
      </c>
      <c r="AH611" s="23" t="n">
        <f aca="false">AG611*(1+W611)</f>
        <v>6846.82058801868</v>
      </c>
      <c r="AI611" s="23" t="n">
        <f aca="false">AH611*(1+Y611)</f>
        <v>8461.60706557312</v>
      </c>
      <c r="AJ611" s="25" t="n">
        <f aca="false">G611*Z611</f>
        <v>45580.4062563057</v>
      </c>
      <c r="AK611" s="25" t="n">
        <f aca="false">I611*AA611</f>
        <v>48785.7070522856</v>
      </c>
      <c r="AL611" s="25" t="n">
        <f aca="false">K611*AB611</f>
        <v>52903.2585758894</v>
      </c>
      <c r="AM611" s="25" t="n">
        <f aca="false">M611*AC611</f>
        <v>74666.9003641802</v>
      </c>
      <c r="AN611" s="25" t="n">
        <f aca="false">O611*AD611</f>
        <v>92683.3174939648</v>
      </c>
      <c r="AO611" s="25" t="n">
        <f aca="false">C611/Datos!$D$8</f>
        <v>14084.2746684975</v>
      </c>
      <c r="AP611" s="25" t="n">
        <f aca="false">AJ611-AO611</f>
        <v>31496.1315878082</v>
      </c>
      <c r="AQ611" s="25" t="n">
        <f aca="false">AK611-AO611</f>
        <v>34701.4323837881</v>
      </c>
      <c r="AR611" s="25" t="n">
        <f aca="false">AL611-AO611</f>
        <v>38818.9839073919</v>
      </c>
      <c r="AS611" s="25" t="n">
        <f aca="false">AM611-AO611</f>
        <v>60582.6256956827</v>
      </c>
      <c r="AT611" s="25" t="n">
        <f aca="false">AN611-AO611</f>
        <v>78599.0428254673</v>
      </c>
      <c r="AU611" s="25" t="n">
        <f aca="false">AP611*Datos!$D$6</f>
        <v>15748.0657939041</v>
      </c>
      <c r="AV611" s="25" t="n">
        <f aca="false">AQ611*Datos!$D$6</f>
        <v>17350.716191894</v>
      </c>
      <c r="AW611" s="25" t="n">
        <f aca="false">AR611*Datos!$D$6</f>
        <v>19409.491953696</v>
      </c>
      <c r="AX611" s="25" t="n">
        <f aca="false">AS611*Datos!$D$6</f>
        <v>30291.3128478414</v>
      </c>
      <c r="AY611" s="25" t="n">
        <f aca="false">AT611*Datos!$D$6</f>
        <v>39299.5214127337</v>
      </c>
      <c r="AZ611" s="25" t="n">
        <f aca="false">AJ611-AU611-AE611</f>
        <v>25571.7202082268</v>
      </c>
      <c r="BA611" s="25" t="n">
        <f aca="false">AK611-AV611-AF611</f>
        <v>26636.6677217414</v>
      </c>
      <c r="BB611" s="25" t="n">
        <f aca="false">AL611-AW611-AG611</f>
        <v>27801.1429359223</v>
      </c>
      <c r="BC611" s="25" t="n">
        <f aca="false">AM611-AX611-AH611</f>
        <v>37528.7669283202</v>
      </c>
      <c r="BD611" s="25" t="n">
        <f aca="false">AN611-AY611-AI611</f>
        <v>44922.1890156581</v>
      </c>
      <c r="BE611" s="25" t="n">
        <f aca="false">AZ611/Z611</f>
        <v>22598.7984669199</v>
      </c>
      <c r="BF611" s="25" t="n">
        <f aca="false">BA611/AA611</f>
        <v>20902.0380587997</v>
      </c>
      <c r="BG611" s="25" t="n">
        <f aca="false">BB611/AB611</f>
        <v>18388.5890778929</v>
      </c>
      <c r="BH611" s="25" t="n">
        <f aca="false">BC611/AC611</f>
        <v>20638.2837935243</v>
      </c>
      <c r="BI611" s="25" t="n">
        <f aca="false">BD611/AD611</f>
        <v>19989.7006115382</v>
      </c>
      <c r="BJ611" s="25" t="n">
        <f aca="false">E611*AD611</f>
        <v>72782.8941429405</v>
      </c>
      <c r="BK611" s="25" t="n">
        <f aca="false">0.2*C611*AD611</f>
        <v>31651.1218002681</v>
      </c>
      <c r="BL611" s="25" t="n">
        <f aca="false">BJ611+BK611</f>
        <v>104434.015943209</v>
      </c>
      <c r="BM611" s="25" t="n">
        <f aca="false">BK611*Datos!$D$6</f>
        <v>15825.560900134</v>
      </c>
      <c r="BN611" s="25" t="n">
        <f aca="false">BL611-BM611</f>
        <v>88608.4550430745</v>
      </c>
      <c r="BO611" s="25" t="n">
        <f aca="false">BN611/AD611</f>
        <v>39429.4340230084</v>
      </c>
      <c r="BP611" s="25" t="n">
        <f aca="false">-(C611+E611)</f>
        <v>-102808.670031247</v>
      </c>
      <c r="BQ611" s="25" t="n">
        <f aca="false">BE611</f>
        <v>22598.7984669199</v>
      </c>
      <c r="BR611" s="25" t="n">
        <f aca="false">BF611</f>
        <v>20902.0380587997</v>
      </c>
      <c r="BS611" s="25" t="n">
        <f aca="false">BG611</f>
        <v>18388.5890778929</v>
      </c>
      <c r="BT611" s="25" t="n">
        <f aca="false">BH611</f>
        <v>20638.2837935243</v>
      </c>
      <c r="BU611" s="25" t="n">
        <f aca="false">BI611+BO611</f>
        <v>59419.1346345466</v>
      </c>
      <c r="BV611" s="27" t="n">
        <f aca="false">IFERROR(IRR(BP611:BU611,0.1),NA())*100</f>
        <v>9.94027458473396</v>
      </c>
    </row>
    <row r="612" customFormat="false" ht="15" hidden="false" customHeight="true" outlineLevel="0" collapsed="false">
      <c r="A612" s="23" t="n">
        <v>611</v>
      </c>
      <c r="B612" s="24" t="n">
        <f aca="true">RAND()</f>
        <v>0.660535449984601</v>
      </c>
      <c r="C612" s="25" t="n">
        <f aca="false">IF(B612&lt;=(Datos!$D$14-Datos!$C$14)/(Datos!$E$14-Datos!$C$14),Datos!$C$14+SQRT((Datos!$E$14-Datos!$C$14)*(Datos!$D$14-Datos!$C$14)*B612),Datos!$E$14-SQRT((Datos!$E$14-Datos!$C$14)*(Datos!$E$14-Datos!$D$14)*(1-B612)))</f>
        <v>79816.901624912</v>
      </c>
      <c r="D612" s="24" t="n">
        <f aca="true">RAND()</f>
        <v>0.245556640035893</v>
      </c>
      <c r="E612" s="25" t="n">
        <f aca="false">IF(D612&lt;=(Datos!$D$15-Datos!$C$15)/(Datos!$E$15-Datos!$C$15),Datos!$C$15+SQRT((Datos!$E$15-Datos!$C$15)*(Datos!$D$15-Datos!$C$15)*D612),Datos!$E$15-SQRT((Datos!$E$15-Datos!$C$15)*(Datos!$E$15-Datos!$D$15)*(1-D612)))</f>
        <v>29291.4738730059</v>
      </c>
      <c r="F612" s="24" t="n">
        <f aca="true">RAND()</f>
        <v>0.181187050263153</v>
      </c>
      <c r="G612" s="25" t="n">
        <f aca="false">IF(F612&lt;=(Datos!$D$19-Datos!$C$19)/(Datos!$E$19-Datos!$C$19),Datos!$C$19+SQRT((Datos!$E$19-Datos!$C$19)*(Datos!$D$19-Datos!$C$19)*F612),Datos!$E$19-SQRT((Datos!$E$19-Datos!$C$19)*(Datos!$E$19-Datos!$D$19)*(1-F612)))</f>
        <v>35213.2578623614</v>
      </c>
      <c r="H612" s="24" t="n">
        <f aca="true">RAND()</f>
        <v>0.758073828527794</v>
      </c>
      <c r="I612" s="25" t="n">
        <f aca="false">IF(H612&lt;=(Datos!$D$19-Datos!$C$19)/(Datos!$E$19-Datos!$C$19),Datos!$C$19+SQRT((Datos!$E$19-Datos!$C$19)*(Datos!$D$19-Datos!$C$19)*H612),Datos!$E$19-SQRT((Datos!$E$19-Datos!$C$19)*(Datos!$E$19-Datos!$D$19)*(1-H612)))</f>
        <v>40740.3682247857</v>
      </c>
      <c r="J612" s="24" t="n">
        <f aca="true">RAND()</f>
        <v>0.342952363005929</v>
      </c>
      <c r="K612" s="25" t="n">
        <f aca="false">IF(J612&lt;=(Datos!$D$19-Datos!$C$19)/(Datos!$E$19-Datos!$C$19),Datos!$C$19+SQRT((Datos!$E$19-Datos!$C$19)*(Datos!$D$19-Datos!$C$19)*J612),Datos!$E$19-SQRT((Datos!$E$19-Datos!$C$19)*(Datos!$E$19-Datos!$D$19)*(1-J612)))</f>
        <v>37172.3674230263</v>
      </c>
      <c r="L612" s="24" t="n">
        <f aca="true">RAND()</f>
        <v>0.72975328634415</v>
      </c>
      <c r="M612" s="25" t="n">
        <f aca="false">IF(L612&lt;=(Datos!$D$19-Datos!$C$19)/(Datos!$E$19-Datos!$C$19),Datos!$C$19+SQRT((Datos!$E$19-Datos!$C$19)*(Datos!$D$19-Datos!$C$19)*L612),Datos!$E$19-SQRT((Datos!$E$19-Datos!$C$19)*(Datos!$E$19-Datos!$D$19)*(1-L612)))</f>
        <v>40497.9445223111</v>
      </c>
      <c r="N612" s="24" t="n">
        <f aca="true">RAND()</f>
        <v>0.0671820633248628</v>
      </c>
      <c r="O612" s="25" t="n">
        <f aca="false">IF(N612&lt;=(Datos!$D$19-Datos!$C$19)/(Datos!$E$19-Datos!$C$19),Datos!$C$19+SQRT((Datos!$E$19-Datos!$C$19)*(Datos!$D$19-Datos!$C$19)*N612),Datos!$E$19-SQRT((Datos!$E$19-Datos!$C$19)*(Datos!$E$19-Datos!$D$19)*(1-N612)))</f>
        <v>33174.477830877</v>
      </c>
      <c r="P612" s="24" t="n">
        <f aca="true">RAND()</f>
        <v>0.780666597971687</v>
      </c>
      <c r="Q612" s="26" t="n">
        <f aca="false">IF(P612&lt;=(Datos!$D$23-Datos!$C$23)/(Datos!$E$23-Datos!$C$23),Datos!$C$23+SQRT((Datos!$E$23-Datos!$C$23)*(Datos!$D$23-Datos!$C$23)*P612),Datos!$E$23-SQRT((Datos!$E$23-Datos!$C$23)*(Datos!$E$23-Datos!$D$23)*(1-P612)))</f>
        <v>0.160130422157203</v>
      </c>
      <c r="R612" s="24" t="n">
        <f aca="true">RAND()</f>
        <v>0.0391405640236549</v>
      </c>
      <c r="S612" s="26" t="n">
        <f aca="false">IF(R612&lt;=(Datos!$D$24-Datos!$C$24)/(Datos!$E$24-Datos!$C$24),Datos!$C$24+SQRT((Datos!$E$24-Datos!$C$24)*(Datos!$D$24-Datos!$C$24)*R612),Datos!$E$24-SQRT((Datos!$E$24-Datos!$C$24)*(Datos!$E$24-Datos!$D$24)*(1-R612)))</f>
        <v>0.128393629443964</v>
      </c>
      <c r="T612" s="24" t="n">
        <f aca="true">RAND()</f>
        <v>0.679355862130491</v>
      </c>
      <c r="U612" s="26" t="n">
        <f aca="false">IF(T612&lt;=(Datos!$D$25-Datos!$C$25)/(Datos!$E$25-Datos!$C$25),Datos!$C$25+SQRT((Datos!$E$25-Datos!$C$25)*(Datos!$D$25-Datos!$C$25)*T612),Datos!$E$25-SQRT((Datos!$E$25-Datos!$C$25)*(Datos!$E$25-Datos!$D$25)*(1-T612)))</f>
        <v>0.190036629261136</v>
      </c>
      <c r="V612" s="24" t="n">
        <f aca="true">RAND()</f>
        <v>0.629102218956916</v>
      </c>
      <c r="W612" s="26" t="n">
        <f aca="false">IF(V612&lt;=(Datos!$D$26-Datos!$C$26)/(Datos!$E$26-Datos!$C$26),Datos!$C$26+SQRT((Datos!$E$26-Datos!$C$26)*(Datos!$D$26-Datos!$C$26)*V612),Datos!$E$26-SQRT((Datos!$E$26-Datos!$C$26)*(Datos!$E$26-Datos!$D$26)*(1-V612)))</f>
        <v>0.213970259039915</v>
      </c>
      <c r="X612" s="24" t="n">
        <f aca="true">RAND()</f>
        <v>0.830624672464934</v>
      </c>
      <c r="Y612" s="26" t="n">
        <f aca="false">IF(X612&lt;=(Datos!$D$27-Datos!$C$27)/(Datos!$E$27-Datos!$C$27),Datos!$C$27+SQRT((Datos!$E$27-Datos!$C$27)*(Datos!$D$27-Datos!$C$27)*X612),Datos!$E$27-SQRT((Datos!$E$27-Datos!$C$27)*(Datos!$E$27-Datos!$D$27)*(1-X612)))</f>
        <v>0.249757203028004</v>
      </c>
      <c r="Z612" s="24" t="n">
        <f aca="false">(1+Q612)</f>
        <v>1.1601304221572</v>
      </c>
      <c r="AA612" s="24" t="n">
        <f aca="false">Z612*(1+S612)</f>
        <v>1.30908377768632</v>
      </c>
      <c r="AB612" s="24" t="n">
        <f aca="false">AA612*(1+U612)</f>
        <v>1.55785764621827</v>
      </c>
      <c r="AC612" s="24" t="n">
        <f aca="false">AB612*(1+W612)</f>
        <v>1.8911928503269</v>
      </c>
      <c r="AD612" s="24" t="n">
        <f aca="false">AC612*(1+Y612)</f>
        <v>2.36353188701111</v>
      </c>
      <c r="AE612" s="23" t="n">
        <f aca="false">E612*Q612</f>
        <v>4690.45607689112</v>
      </c>
      <c r="AF612" s="23" t="n">
        <f aca="false">AE612*(1+S612)</f>
        <v>5292.68075635066</v>
      </c>
      <c r="AG612" s="23" t="n">
        <f aca="false">AF612*(1+U612)</f>
        <v>6298.48396704282</v>
      </c>
      <c r="AH612" s="23" t="n">
        <f aca="false">AG612*(1+W612)</f>
        <v>7646.17221302973</v>
      </c>
      <c r="AI612" s="23" t="n">
        <f aca="false">AH612*(1+Y612)</f>
        <v>9555.85879882648</v>
      </c>
      <c r="AJ612" s="25" t="n">
        <f aca="false">G612*Z612</f>
        <v>40851.9717093918</v>
      </c>
      <c r="AK612" s="25" t="n">
        <f aca="false">I612*AA612</f>
        <v>53332.5551400344</v>
      </c>
      <c r="AL612" s="25" t="n">
        <f aca="false">K612*AB612</f>
        <v>57909.2568179964</v>
      </c>
      <c r="AM612" s="25" t="n">
        <f aca="false">M612*AC612</f>
        <v>76589.4231335303</v>
      </c>
      <c r="AN612" s="25" t="n">
        <f aca="false">O612*AD612</f>
        <v>78408.9361882209</v>
      </c>
      <c r="AO612" s="25" t="n">
        <f aca="false">C612/Datos!$D$8</f>
        <v>15963.3803249824</v>
      </c>
      <c r="AP612" s="25" t="n">
        <f aca="false">AJ612-AO612</f>
        <v>24888.5913844094</v>
      </c>
      <c r="AQ612" s="25" t="n">
        <f aca="false">AK612-AO612</f>
        <v>37369.1748150519</v>
      </c>
      <c r="AR612" s="25" t="n">
        <f aca="false">AL612-AO612</f>
        <v>41945.876493014</v>
      </c>
      <c r="AS612" s="25" t="n">
        <f aca="false">AM612-AO612</f>
        <v>60626.0428085479</v>
      </c>
      <c r="AT612" s="25" t="n">
        <f aca="false">AN612-AO612</f>
        <v>62445.5558632385</v>
      </c>
      <c r="AU612" s="25" t="n">
        <f aca="false">AP612*Datos!$D$6</f>
        <v>12444.2956922047</v>
      </c>
      <c r="AV612" s="25" t="n">
        <f aca="false">AQ612*Datos!$D$6</f>
        <v>18684.587407526</v>
      </c>
      <c r="AW612" s="25" t="n">
        <f aca="false">AR612*Datos!$D$6</f>
        <v>20972.938246507</v>
      </c>
      <c r="AX612" s="25" t="n">
        <f aca="false">AS612*Datos!$D$6</f>
        <v>30313.021404274</v>
      </c>
      <c r="AY612" s="25" t="n">
        <f aca="false">AT612*Datos!$D$6</f>
        <v>31222.7779316193</v>
      </c>
      <c r="AZ612" s="25" t="n">
        <f aca="false">AJ612-AU612-AE612</f>
        <v>23717.219940296</v>
      </c>
      <c r="BA612" s="25" t="n">
        <f aca="false">AK612-AV612-AF612</f>
        <v>29355.2869761577</v>
      </c>
      <c r="BB612" s="25" t="n">
        <f aca="false">AL612-AW612-AG612</f>
        <v>30637.8346044466</v>
      </c>
      <c r="BC612" s="25" t="n">
        <f aca="false">AM612-AX612-AH612</f>
        <v>38630.2295162266</v>
      </c>
      <c r="BD612" s="25" t="n">
        <f aca="false">AN612-AY612-AI612</f>
        <v>37630.2994577752</v>
      </c>
      <c r="BE612" s="25" t="n">
        <f aca="false">AZ612/Z612</f>
        <v>20443.580727928</v>
      </c>
      <c r="BF612" s="25" t="n">
        <f aca="false">BA612/AA612</f>
        <v>22424.2997098629</v>
      </c>
      <c r="BG612" s="25" t="n">
        <f aca="false">BB612/AB612</f>
        <v>19666.6458445806</v>
      </c>
      <c r="BH612" s="25" t="n">
        <f aca="false">BC612/AC612</f>
        <v>20426.3830151162</v>
      </c>
      <c r="BI612" s="25" t="n">
        <f aca="false">BD612/AD612</f>
        <v>15921.2150530205</v>
      </c>
      <c r="BJ612" s="25" t="n">
        <f aca="false">E612*AD612</f>
        <v>69231.3325164022</v>
      </c>
      <c r="BK612" s="25" t="n">
        <f aca="false">0.2*C612*AD612</f>
        <v>37729.9584225817</v>
      </c>
      <c r="BL612" s="25" t="n">
        <f aca="false">BJ612+BK612</f>
        <v>106961.290938984</v>
      </c>
      <c r="BM612" s="25" t="n">
        <f aca="false">BK612*Datos!$D$6</f>
        <v>18864.9792112909</v>
      </c>
      <c r="BN612" s="25" t="n">
        <f aca="false">BL612-BM612</f>
        <v>88096.311727693</v>
      </c>
      <c r="BO612" s="25" t="n">
        <f aca="false">BN612/AD612</f>
        <v>37273.1640354971</v>
      </c>
      <c r="BP612" s="25" t="n">
        <f aca="false">-(C612+E612)</f>
        <v>-109108.375497918</v>
      </c>
      <c r="BQ612" s="25" t="n">
        <f aca="false">BE612</f>
        <v>20443.580727928</v>
      </c>
      <c r="BR612" s="25" t="n">
        <f aca="false">BF612</f>
        <v>22424.2997098629</v>
      </c>
      <c r="BS612" s="25" t="n">
        <f aca="false">BG612</f>
        <v>19666.6458445806</v>
      </c>
      <c r="BT612" s="25" t="n">
        <f aca="false">BH612</f>
        <v>20426.3830151162</v>
      </c>
      <c r="BU612" s="25" t="n">
        <f aca="false">BI612+BO612</f>
        <v>53194.3790885175</v>
      </c>
      <c r="BV612" s="27" t="n">
        <f aca="false">IFERROR(IRR(BP612:BU612,0.1),NA())*100</f>
        <v>6.74712226662583</v>
      </c>
    </row>
    <row r="613" customFormat="false" ht="15" hidden="false" customHeight="true" outlineLevel="0" collapsed="false">
      <c r="A613" s="23" t="n">
        <v>612</v>
      </c>
      <c r="B613" s="24" t="n">
        <f aca="true">RAND()</f>
        <v>0.190214795187227</v>
      </c>
      <c r="C613" s="25" t="n">
        <f aca="false">IF(B613&lt;=(Datos!$D$14-Datos!$C$14)/(Datos!$E$14-Datos!$C$14),Datos!$C$14+SQRT((Datos!$E$14-Datos!$C$14)*(Datos!$D$14-Datos!$C$14)*B613),Datos!$E$14-SQRT((Datos!$E$14-Datos!$C$14)*(Datos!$E$14-Datos!$D$14)*(1-B613)))</f>
        <v>68722.7242347154</v>
      </c>
      <c r="D613" s="24" t="n">
        <f aca="true">RAND()</f>
        <v>0.233378121984947</v>
      </c>
      <c r="E613" s="25" t="n">
        <f aca="false">IF(D613&lt;=(Datos!$D$15-Datos!$C$15)/(Datos!$E$15-Datos!$C$15),Datos!$C$15+SQRT((Datos!$E$15-Datos!$C$15)*(Datos!$D$15-Datos!$C$15)*D613),Datos!$E$15-SQRT((Datos!$E$15-Datos!$C$15)*(Datos!$E$15-Datos!$D$15)*(1-D613)))</f>
        <v>29183.7016084887</v>
      </c>
      <c r="F613" s="24" t="n">
        <f aca="true">RAND()</f>
        <v>0.492395982933561</v>
      </c>
      <c r="G613" s="25" t="n">
        <f aca="false">IF(F613&lt;=(Datos!$D$19-Datos!$C$19)/(Datos!$E$19-Datos!$C$19),Datos!$C$19+SQRT((Datos!$E$19-Datos!$C$19)*(Datos!$D$19-Datos!$C$19)*F613),Datos!$E$19-SQRT((Datos!$E$19-Datos!$C$19)*(Datos!$E$19-Datos!$D$19)*(1-F613)))</f>
        <v>38594.149023611</v>
      </c>
      <c r="H613" s="24" t="n">
        <f aca="true">RAND()</f>
        <v>0.128594044956499</v>
      </c>
      <c r="I613" s="25" t="n">
        <f aca="false">IF(H613&lt;=(Datos!$D$19-Datos!$C$19)/(Datos!$E$19-Datos!$C$19),Datos!$C$19+SQRT((Datos!$E$19-Datos!$C$19)*(Datos!$D$19-Datos!$C$19)*H613),Datos!$E$19-SQRT((Datos!$E$19-Datos!$C$19)*(Datos!$E$19-Datos!$D$19)*(1-H613)))</f>
        <v>34391.9365595913</v>
      </c>
      <c r="J613" s="24" t="n">
        <f aca="true">RAND()</f>
        <v>0.514434415577216</v>
      </c>
      <c r="K613" s="25" t="n">
        <f aca="false">IF(J613&lt;=(Datos!$D$19-Datos!$C$19)/(Datos!$E$19-Datos!$C$19),Datos!$C$19+SQRT((Datos!$E$19-Datos!$C$19)*(Datos!$D$19-Datos!$C$19)*J613),Datos!$E$19-SQRT((Datos!$E$19-Datos!$C$19)*(Datos!$E$19-Datos!$D$19)*(1-J613)))</f>
        <v>38784.3703437744</v>
      </c>
      <c r="L613" s="24" t="n">
        <f aca="true">RAND()</f>
        <v>0.289928850997011</v>
      </c>
      <c r="M613" s="25" t="n">
        <f aca="false">IF(L613&lt;=(Datos!$D$19-Datos!$C$19)/(Datos!$E$19-Datos!$C$19),Datos!$C$19+SQRT((Datos!$E$19-Datos!$C$19)*(Datos!$D$19-Datos!$C$19)*L613),Datos!$E$19-SQRT((Datos!$E$19-Datos!$C$19)*(Datos!$E$19-Datos!$D$19)*(1-L613)))</f>
        <v>36594.6438607063</v>
      </c>
      <c r="N613" s="24" t="n">
        <f aca="true">RAND()</f>
        <v>0.521524678743106</v>
      </c>
      <c r="O613" s="25" t="n">
        <f aca="false">IF(N613&lt;=(Datos!$D$19-Datos!$C$19)/(Datos!$E$19-Datos!$C$19),Datos!$C$19+SQRT((Datos!$E$19-Datos!$C$19)*(Datos!$D$19-Datos!$C$19)*N613),Datos!$E$19-SQRT((Datos!$E$19-Datos!$C$19)*(Datos!$E$19-Datos!$D$19)*(1-N613)))</f>
        <v>38844.6990797577</v>
      </c>
      <c r="P613" s="24" t="n">
        <f aca="true">RAND()</f>
        <v>0.679517338355099</v>
      </c>
      <c r="Q613" s="26" t="n">
        <f aca="false">IF(P613&lt;=(Datos!$D$23-Datos!$C$23)/(Datos!$E$23-Datos!$C$23),Datos!$C$23+SQRT((Datos!$E$23-Datos!$C$23)*(Datos!$D$23-Datos!$C$23)*P613),Datos!$E$23-SQRT((Datos!$E$23-Datos!$C$23)*(Datos!$E$23-Datos!$D$23)*(1-P613)))</f>
        <v>0.15598190700824</v>
      </c>
      <c r="R613" s="24" t="n">
        <f aca="true">RAND()</f>
        <v>0.042921229211172</v>
      </c>
      <c r="S613" s="26" t="n">
        <f aca="false">IF(R613&lt;=(Datos!$D$24-Datos!$C$24)/(Datos!$E$24-Datos!$C$24),Datos!$C$24+SQRT((Datos!$E$24-Datos!$C$24)*(Datos!$D$24-Datos!$C$24)*R613),Datos!$E$24-SQRT((Datos!$E$24-Datos!$C$24)*(Datos!$E$24-Datos!$D$24)*(1-R613)))</f>
        <v>0.128789665100566</v>
      </c>
      <c r="T613" s="24" t="n">
        <f aca="true">RAND()</f>
        <v>0.863516609806705</v>
      </c>
      <c r="U613" s="26" t="n">
        <f aca="false">IF(T613&lt;=(Datos!$D$25-Datos!$C$25)/(Datos!$E$25-Datos!$C$25),Datos!$C$25+SQRT((Datos!$E$25-Datos!$C$25)*(Datos!$D$25-Datos!$C$25)*T613),Datos!$E$25-SQRT((Datos!$E$25-Datos!$C$25)*(Datos!$E$25-Datos!$D$25)*(1-T613)))</f>
        <v>0.200451253427874</v>
      </c>
      <c r="V613" s="24" t="n">
        <f aca="true">RAND()</f>
        <v>0.601350481982984</v>
      </c>
      <c r="W613" s="26" t="n">
        <f aca="false">IF(V613&lt;=(Datos!$D$26-Datos!$C$26)/(Datos!$E$26-Datos!$C$26),Datos!$C$26+SQRT((Datos!$E$26-Datos!$C$26)*(Datos!$D$26-Datos!$C$26)*V613),Datos!$E$26-SQRT((Datos!$E$26-Datos!$C$26)*(Datos!$E$26-Datos!$D$26)*(1-V613)))</f>
        <v>0.212646642546358</v>
      </c>
      <c r="X613" s="24" t="n">
        <f aca="true">RAND()</f>
        <v>0.619672658326373</v>
      </c>
      <c r="Y613" s="26" t="n">
        <f aca="false">IF(X613&lt;=(Datos!$D$27-Datos!$C$27)/(Datos!$E$27-Datos!$C$27),Datos!$C$27+SQRT((Datos!$E$27-Datos!$C$27)*(Datos!$D$27-Datos!$C$27)*X613),Datos!$E$27-SQRT((Datos!$E$27-Datos!$C$27)*(Datos!$E$27-Datos!$D$27)*(1-X613)))</f>
        <v>0.23468148672962</v>
      </c>
      <c r="Z613" s="24" t="n">
        <f aca="false">(1+Q613)</f>
        <v>1.15598190700824</v>
      </c>
      <c r="AA613" s="24" t="n">
        <f aca="false">Z613*(1+S613)</f>
        <v>1.30486042967415</v>
      </c>
      <c r="AB613" s="24" t="n">
        <f aca="false">AA613*(1+U613)</f>
        <v>1.56642133835076</v>
      </c>
      <c r="AC613" s="24" t="n">
        <f aca="false">AB613*(1+W613)</f>
        <v>1.89951557676402</v>
      </c>
      <c r="AD613" s="24" t="n">
        <f aca="false">AC613*(1+Y613)</f>
        <v>2.34529671638508</v>
      </c>
      <c r="AE613" s="23" t="n">
        <f aca="false">E613*Q613</f>
        <v>4552.12943045152</v>
      </c>
      <c r="AF613" s="23" t="n">
        <f aca="false">AE613*(1+S613)</f>
        <v>5138.3966552938</v>
      </c>
      <c r="AG613" s="23" t="n">
        <f aca="false">AF613*(1+U613)</f>
        <v>6168.39470545703</v>
      </c>
      <c r="AH613" s="23" t="n">
        <f aca="false">AG613*(1+W613)</f>
        <v>7480.0831294732</v>
      </c>
      <c r="AI613" s="23" t="n">
        <f aca="false">AH613*(1+Y613)</f>
        <v>9235.52015915912</v>
      </c>
      <c r="AJ613" s="25" t="n">
        <f aca="false">G613*Z613</f>
        <v>44614.1379876741</v>
      </c>
      <c r="AK613" s="25" t="n">
        <f aca="false">I613*AA613</f>
        <v>44876.6771164743</v>
      </c>
      <c r="AL613" s="25" t="n">
        <f aca="false">K613*AB613</f>
        <v>60752.6653009866</v>
      </c>
      <c r="AM613" s="25" t="n">
        <f aca="false">M613*AC613</f>
        <v>69512.0960395436</v>
      </c>
      <c r="AN613" s="25" t="n">
        <f aca="false">O613*AD613</f>
        <v>91102.345200722</v>
      </c>
      <c r="AO613" s="25" t="n">
        <f aca="false">C613/Datos!$D$8</f>
        <v>13744.5448469431</v>
      </c>
      <c r="AP613" s="25" t="n">
        <f aca="false">AJ613-AO613</f>
        <v>30869.593140731</v>
      </c>
      <c r="AQ613" s="25" t="n">
        <f aca="false">AK613-AO613</f>
        <v>31132.1322695312</v>
      </c>
      <c r="AR613" s="25" t="n">
        <f aca="false">AL613-AO613</f>
        <v>47008.1204540435</v>
      </c>
      <c r="AS613" s="25" t="n">
        <f aca="false">AM613-AO613</f>
        <v>55767.5511926005</v>
      </c>
      <c r="AT613" s="25" t="n">
        <f aca="false">AN613-AO613</f>
        <v>77357.8003537789</v>
      </c>
      <c r="AU613" s="25" t="n">
        <f aca="false">AP613*Datos!$D$6</f>
        <v>15434.7965703655</v>
      </c>
      <c r="AV613" s="25" t="n">
        <f aca="false">AQ613*Datos!$D$6</f>
        <v>15566.0661347656</v>
      </c>
      <c r="AW613" s="25" t="n">
        <f aca="false">AR613*Datos!$D$6</f>
        <v>23504.0602270218</v>
      </c>
      <c r="AX613" s="25" t="n">
        <f aca="false">AS613*Datos!$D$6</f>
        <v>27883.7755963003</v>
      </c>
      <c r="AY613" s="25" t="n">
        <f aca="false">AT613*Datos!$D$6</f>
        <v>38678.9001768895</v>
      </c>
      <c r="AZ613" s="25" t="n">
        <f aca="false">AJ613-AU613-AE613</f>
        <v>24627.2119868571</v>
      </c>
      <c r="BA613" s="25" t="n">
        <f aca="false">AK613-AV613-AF613</f>
        <v>24172.2143264149</v>
      </c>
      <c r="BB613" s="25" t="n">
        <f aca="false">AL613-AW613-AG613</f>
        <v>31080.2103685078</v>
      </c>
      <c r="BC613" s="25" t="n">
        <f aca="false">AM613-AX613-AH613</f>
        <v>34148.2373137701</v>
      </c>
      <c r="BD613" s="25" t="n">
        <f aca="false">AN613-AY613-AI613</f>
        <v>43187.9248646734</v>
      </c>
      <c r="BE613" s="25" t="n">
        <f aca="false">AZ613/Z613</f>
        <v>21304.1500369101</v>
      </c>
      <c r="BF613" s="25" t="n">
        <f aca="false">BA613/AA613</f>
        <v>18524.7508290609</v>
      </c>
      <c r="BG613" s="25" t="n">
        <f aca="false">BB613/AB613</f>
        <v>19841.5391871712</v>
      </c>
      <c r="BH613" s="25" t="n">
        <f aca="false">BC613/AC613</f>
        <v>17977.339976303</v>
      </c>
      <c r="BI613" s="25" t="n">
        <f aca="false">BD613/AD613</f>
        <v>18414.695489465</v>
      </c>
      <c r="BJ613" s="25" t="n">
        <f aca="false">E613*AD613</f>
        <v>68444.4395543504</v>
      </c>
      <c r="BK613" s="25" t="n">
        <f aca="false">0.2*C613*AD613</f>
        <v>32235.035897743</v>
      </c>
      <c r="BL613" s="25" t="n">
        <f aca="false">BJ613+BK613</f>
        <v>100679.475452093</v>
      </c>
      <c r="BM613" s="25" t="n">
        <f aca="false">BK613*Datos!$D$6</f>
        <v>16117.5179488715</v>
      </c>
      <c r="BN613" s="25" t="n">
        <f aca="false">BL613-BM613</f>
        <v>84561.9575032219</v>
      </c>
      <c r="BO613" s="25" t="n">
        <f aca="false">BN613/AD613</f>
        <v>36055.9740319602</v>
      </c>
      <c r="BP613" s="25" t="n">
        <f aca="false">-(C613+E613)</f>
        <v>-97906.4258432041</v>
      </c>
      <c r="BQ613" s="25" t="n">
        <f aca="false">BE613</f>
        <v>21304.1500369101</v>
      </c>
      <c r="BR613" s="25" t="n">
        <f aca="false">BF613</f>
        <v>18524.7508290609</v>
      </c>
      <c r="BS613" s="25" t="n">
        <f aca="false">BG613</f>
        <v>19841.5391871712</v>
      </c>
      <c r="BT613" s="25" t="n">
        <f aca="false">BH613</f>
        <v>17977.339976303</v>
      </c>
      <c r="BU613" s="25" t="n">
        <f aca="false">BI613+BO613</f>
        <v>54470.6695214253</v>
      </c>
      <c r="BV613" s="27" t="n">
        <f aca="false">IFERROR(IRR(BP613:BU613,0.1),NA())*100</f>
        <v>9.23280711793669</v>
      </c>
    </row>
    <row r="614" customFormat="false" ht="15" hidden="false" customHeight="true" outlineLevel="0" collapsed="false">
      <c r="A614" s="23" t="n">
        <v>613</v>
      </c>
      <c r="B614" s="24" t="n">
        <f aca="true">RAND()</f>
        <v>0.599682846269612</v>
      </c>
      <c r="C614" s="25" t="n">
        <f aca="false">IF(B614&lt;=(Datos!$D$14-Datos!$C$14)/(Datos!$E$14-Datos!$C$14),Datos!$C$14+SQRT((Datos!$E$14-Datos!$C$14)*(Datos!$D$14-Datos!$C$14)*B614),Datos!$E$14-SQRT((Datos!$E$14-Datos!$C$14)*(Datos!$E$14-Datos!$D$14)*(1-B614)))</f>
        <v>78082.4138081662</v>
      </c>
      <c r="D614" s="24" t="n">
        <f aca="true">RAND()</f>
        <v>0.829121468846533</v>
      </c>
      <c r="E614" s="25" t="n">
        <f aca="false">IF(D614&lt;=(Datos!$D$15-Datos!$C$15)/(Datos!$E$15-Datos!$C$15),Datos!$C$15+SQRT((Datos!$E$15-Datos!$C$15)*(Datos!$D$15-Datos!$C$15)*D614),Datos!$E$15-SQRT((Datos!$E$15-Datos!$C$15)*(Datos!$E$15-Datos!$D$15)*(1-D614)))</f>
        <v>34937.2162130879</v>
      </c>
      <c r="F614" s="24" t="n">
        <f aca="true">RAND()</f>
        <v>0.925252548471334</v>
      </c>
      <c r="G614" s="25" t="n">
        <f aca="false">IF(F614&lt;=(Datos!$D$19-Datos!$C$19)/(Datos!$E$19-Datos!$C$19),Datos!$C$19+SQRT((Datos!$E$19-Datos!$C$19)*(Datos!$D$19-Datos!$C$19)*F614),Datos!$E$19-SQRT((Datos!$E$19-Datos!$C$19)*(Datos!$E$19-Datos!$D$19)*(1-F614)))</f>
        <v>42632.28826403</v>
      </c>
      <c r="H614" s="24" t="n">
        <f aca="true">RAND()</f>
        <v>0.548645399347753</v>
      </c>
      <c r="I614" s="25" t="n">
        <f aca="false">IF(H614&lt;=(Datos!$D$19-Datos!$C$19)/(Datos!$E$19-Datos!$C$19),Datos!$C$19+SQRT((Datos!$E$19-Datos!$C$19)*(Datos!$D$19-Datos!$C$19)*H614),Datos!$E$19-SQRT((Datos!$E$19-Datos!$C$19)*(Datos!$E$19-Datos!$D$19)*(1-H614)))</f>
        <v>39071.7589199759</v>
      </c>
      <c r="J614" s="24" t="n">
        <f aca="true">RAND()</f>
        <v>0.86094042525875</v>
      </c>
      <c r="K614" s="25" t="n">
        <f aca="false">IF(J614&lt;=(Datos!$D$19-Datos!$C$19)/(Datos!$E$19-Datos!$C$19),Datos!$C$19+SQRT((Datos!$E$19-Datos!$C$19)*(Datos!$D$19-Datos!$C$19)*J614),Datos!$E$19-SQRT((Datos!$E$19-Datos!$C$19)*(Datos!$E$19-Datos!$D$19)*(1-J614)))</f>
        <v>41770.5312967001</v>
      </c>
      <c r="L614" s="24" t="n">
        <f aca="true">RAND()</f>
        <v>0.410989054370229</v>
      </c>
      <c r="M614" s="25" t="n">
        <f aca="false">IF(L614&lt;=(Datos!$D$19-Datos!$C$19)/(Datos!$E$19-Datos!$C$19),Datos!$C$19+SQRT((Datos!$E$19-Datos!$C$19)*(Datos!$D$19-Datos!$C$19)*L614),Datos!$E$19-SQRT((Datos!$E$19-Datos!$C$19)*(Datos!$E$19-Datos!$D$19)*(1-L614)))</f>
        <v>37851.6468435313</v>
      </c>
      <c r="N614" s="24" t="n">
        <f aca="true">RAND()</f>
        <v>0.0281173607218159</v>
      </c>
      <c r="O614" s="25" t="n">
        <f aca="false">IF(N614&lt;=(Datos!$D$19-Datos!$C$19)/(Datos!$E$19-Datos!$C$19),Datos!$C$19+SQRT((Datos!$E$19-Datos!$C$19)*(Datos!$D$19-Datos!$C$19)*N614),Datos!$E$19-SQRT((Datos!$E$19-Datos!$C$19)*(Datos!$E$19-Datos!$D$19)*(1-N614)))</f>
        <v>32053.680624701</v>
      </c>
      <c r="P614" s="24" t="n">
        <f aca="true">RAND()</f>
        <v>0.227754120830287</v>
      </c>
      <c r="Q614" s="26" t="n">
        <f aca="false">IF(P614&lt;=(Datos!$D$23-Datos!$C$23)/(Datos!$E$23-Datos!$C$23),Datos!$C$23+SQRT((Datos!$E$23-Datos!$C$23)*(Datos!$D$23-Datos!$C$23)*P614),Datos!$E$23-SQRT((Datos!$E$23-Datos!$C$23)*(Datos!$E$23-Datos!$D$23)*(1-P614)))</f>
        <v>0.140247405203989</v>
      </c>
      <c r="R614" s="24" t="n">
        <f aca="true">RAND()</f>
        <v>0.0653041769107915</v>
      </c>
      <c r="S614" s="26" t="n">
        <f aca="false">IF(R614&lt;=(Datos!$D$24-Datos!$C$24)/(Datos!$E$24-Datos!$C$24),Datos!$C$24+SQRT((Datos!$E$24-Datos!$C$24)*(Datos!$D$24-Datos!$C$24)*R614),Datos!$E$24-SQRT((Datos!$E$24-Datos!$C$24)*(Datos!$E$24-Datos!$D$24)*(1-R614)))</f>
        <v>0.130841933334947</v>
      </c>
      <c r="T614" s="24" t="n">
        <f aca="true">RAND()</f>
        <v>0.966163015050703</v>
      </c>
      <c r="U614" s="26" t="n">
        <f aca="false">IF(T614&lt;=(Datos!$D$25-Datos!$C$25)/(Datos!$E$25-Datos!$C$25),Datos!$C$25+SQRT((Datos!$E$25-Datos!$C$25)*(Datos!$D$25-Datos!$C$25)*T614),Datos!$E$25-SQRT((Datos!$E$25-Datos!$C$25)*(Datos!$E$25-Datos!$D$25)*(1-T614)))</f>
        <v>0.210266369749265</v>
      </c>
      <c r="V614" s="24" t="n">
        <f aca="true">RAND()</f>
        <v>0.690335492997145</v>
      </c>
      <c r="W614" s="26" t="n">
        <f aca="false">IF(V614&lt;=(Datos!$D$26-Datos!$C$26)/(Datos!$E$26-Datos!$C$26),Datos!$C$26+SQRT((Datos!$E$26-Datos!$C$26)*(Datos!$D$26-Datos!$C$26)*V614),Datos!$E$26-SQRT((Datos!$E$26-Datos!$C$26)*(Datos!$E$26-Datos!$D$26)*(1-V614)))</f>
        <v>0.217078490701215</v>
      </c>
      <c r="X614" s="24" t="n">
        <f aca="true">RAND()</f>
        <v>0.332399932320615</v>
      </c>
      <c r="Y614" s="26" t="n">
        <f aca="false">IF(X614&lt;=(Datos!$D$27-Datos!$C$27)/(Datos!$E$27-Datos!$C$27),Datos!$C$27+SQRT((Datos!$E$27-Datos!$C$27)*(Datos!$D$27-Datos!$C$27)*X614),Datos!$E$27-SQRT((Datos!$E$27-Datos!$C$27)*(Datos!$E$27-Datos!$D$27)*(1-X614)))</f>
        <v>0.219957967508923</v>
      </c>
      <c r="Z614" s="24" t="n">
        <f aca="false">(1+Q614)</f>
        <v>1.14024740520399</v>
      </c>
      <c r="AA614" s="24" t="n">
        <f aca="false">Z614*(1+S614)</f>
        <v>1.28943958018103</v>
      </c>
      <c r="AB614" s="24" t="n">
        <f aca="false">AA614*(1+U614)</f>
        <v>1.56056535971672</v>
      </c>
      <c r="AC614" s="24" t="n">
        <f aca="false">AB614*(1+W614)</f>
        <v>1.89933053264462</v>
      </c>
      <c r="AD614" s="24" t="n">
        <f aca="false">AC614*(1+Y614)</f>
        <v>2.31710341623277</v>
      </c>
      <c r="AE614" s="23" t="n">
        <f aca="false">E614*Q614</f>
        <v>4899.85391893631</v>
      </c>
      <c r="AF614" s="23" t="n">
        <f aca="false">AE614*(1+S614)</f>
        <v>5540.96027874875</v>
      </c>
      <c r="AG614" s="23" t="n">
        <f aca="false">AF614*(1+U614)</f>
        <v>6706.03788148612</v>
      </c>
      <c r="AH614" s="23" t="n">
        <f aca="false">AG614*(1+W614)</f>
        <v>8161.7744633843</v>
      </c>
      <c r="AI614" s="23" t="n">
        <f aca="false">AH614*(1+Y614)</f>
        <v>9957.02178561654</v>
      </c>
      <c r="AJ614" s="25" t="n">
        <f aca="false">G614*Z614</f>
        <v>48611.3560709687</v>
      </c>
      <c r="AK614" s="25" t="n">
        <f aca="false">I614*AA614</f>
        <v>50380.6724187084</v>
      </c>
      <c r="AL614" s="25" t="n">
        <f aca="false">K614*AB614</f>
        <v>65185.6441985931</v>
      </c>
      <c r="AM614" s="25" t="n">
        <f aca="false">M614*AC614</f>
        <v>71892.7885608002</v>
      </c>
      <c r="AN614" s="25" t="n">
        <f aca="false">O614*AD614</f>
        <v>74271.6928783289</v>
      </c>
      <c r="AO614" s="25" t="n">
        <f aca="false">C614/Datos!$D$8</f>
        <v>15616.4827616332</v>
      </c>
      <c r="AP614" s="25" t="n">
        <f aca="false">AJ614-AO614</f>
        <v>32994.8733093355</v>
      </c>
      <c r="AQ614" s="25" t="n">
        <f aca="false">AK614-AO614</f>
        <v>34764.1896570751</v>
      </c>
      <c r="AR614" s="25" t="n">
        <f aca="false">AL614-AO614</f>
        <v>49569.1614369599</v>
      </c>
      <c r="AS614" s="25" t="n">
        <f aca="false">AM614-AO614</f>
        <v>56276.305799167</v>
      </c>
      <c r="AT614" s="25" t="n">
        <f aca="false">AN614-AO614</f>
        <v>58655.2101166956</v>
      </c>
      <c r="AU614" s="25" t="n">
        <f aca="false">AP614*Datos!$D$6</f>
        <v>16497.4366546677</v>
      </c>
      <c r="AV614" s="25" t="n">
        <f aca="false">AQ614*Datos!$D$6</f>
        <v>17382.0948285376</v>
      </c>
      <c r="AW614" s="25" t="n">
        <f aca="false">AR614*Datos!$D$6</f>
        <v>24784.5807184799</v>
      </c>
      <c r="AX614" s="25" t="n">
        <f aca="false">AS614*Datos!$D$6</f>
        <v>28138.1528995835</v>
      </c>
      <c r="AY614" s="25" t="n">
        <f aca="false">AT614*Datos!$D$6</f>
        <v>29327.6050583478</v>
      </c>
      <c r="AZ614" s="25" t="n">
        <f aca="false">AJ614-AU614-AE614</f>
        <v>27214.0654973647</v>
      </c>
      <c r="BA614" s="25" t="n">
        <f aca="false">AK614-AV614-AF614</f>
        <v>27457.6173114221</v>
      </c>
      <c r="BB614" s="25" t="n">
        <f aca="false">AL614-AW614-AG614</f>
        <v>33695.0255986271</v>
      </c>
      <c r="BC614" s="25" t="n">
        <f aca="false">AM614-AX614-AH614</f>
        <v>35592.8611978324</v>
      </c>
      <c r="BD614" s="25" t="n">
        <f aca="false">AN614-AY614-AI614</f>
        <v>34987.0660343645</v>
      </c>
      <c r="BE614" s="25" t="n">
        <f aca="false">AZ614/Z614</f>
        <v>23866.8076534637</v>
      </c>
      <c r="BF614" s="25" t="n">
        <f aca="false">BA614/AA614</f>
        <v>21294.2255949418</v>
      </c>
      <c r="BG614" s="25" t="n">
        <f aca="false">BB614/AB614</f>
        <v>21591.5503883436</v>
      </c>
      <c r="BH614" s="25" t="n">
        <f aca="false">BC614/AC614</f>
        <v>18739.6877931895</v>
      </c>
      <c r="BI614" s="25" t="n">
        <f aca="false">BD614/AD614</f>
        <v>15099.4840322008</v>
      </c>
      <c r="BJ614" s="25" t="n">
        <f aca="false">E614*AD614</f>
        <v>80953.1430410089</v>
      </c>
      <c r="BK614" s="25" t="n">
        <f aca="false">0.2*C614*AD614</f>
        <v>36185.0055565205</v>
      </c>
      <c r="BL614" s="25" t="n">
        <f aca="false">BJ614+BK614</f>
        <v>117138.148597529</v>
      </c>
      <c r="BM614" s="25" t="n">
        <f aca="false">BK614*Datos!$D$6</f>
        <v>18092.5027782603</v>
      </c>
      <c r="BN614" s="25" t="n">
        <f aca="false">BL614-BM614</f>
        <v>99045.6458192691</v>
      </c>
      <c r="BO614" s="25" t="n">
        <f aca="false">BN614/AD614</f>
        <v>42745.4575939045</v>
      </c>
      <c r="BP614" s="25" t="n">
        <f aca="false">-(C614+E614)</f>
        <v>-113019.630021254</v>
      </c>
      <c r="BQ614" s="25" t="n">
        <f aca="false">BE614</f>
        <v>23866.8076534637</v>
      </c>
      <c r="BR614" s="25" t="n">
        <f aca="false">BF614</f>
        <v>21294.2255949418</v>
      </c>
      <c r="BS614" s="25" t="n">
        <f aca="false">BG614</f>
        <v>21591.5503883436</v>
      </c>
      <c r="BT614" s="25" t="n">
        <f aca="false">BH614</f>
        <v>18739.6877931895</v>
      </c>
      <c r="BU614" s="25" t="n">
        <f aca="false">BI614+BO614</f>
        <v>57844.9416261053</v>
      </c>
      <c r="BV614" s="27" t="n">
        <f aca="false">IFERROR(IRR(BP614:BU614,0.1),NA())*100</f>
        <v>7.30086708900084</v>
      </c>
    </row>
    <row r="615" customFormat="false" ht="15" hidden="false" customHeight="true" outlineLevel="0" collapsed="false">
      <c r="A615" s="23" t="n">
        <v>614</v>
      </c>
      <c r="B615" s="24" t="n">
        <f aca="true">RAND()</f>
        <v>0.987504602090329</v>
      </c>
      <c r="C615" s="25" t="n">
        <f aca="false">IF(B615&lt;=(Datos!$D$14-Datos!$C$14)/(Datos!$E$14-Datos!$C$14),Datos!$C$14+SQRT((Datos!$E$14-Datos!$C$14)*(Datos!$D$14-Datos!$C$14)*B615),Datos!$E$14-SQRT((Datos!$E$14-Datos!$C$14)*(Datos!$E$14-Datos!$D$14)*(1-B615)))</f>
        <v>96127.7296721942</v>
      </c>
      <c r="D615" s="24" t="n">
        <f aca="true">RAND()</f>
        <v>0.690222441732155</v>
      </c>
      <c r="E615" s="25" t="n">
        <f aca="false">IF(D615&lt;=(Datos!$D$15-Datos!$C$15)/(Datos!$E$15-Datos!$C$15),Datos!$C$15+SQRT((Datos!$E$15-Datos!$C$15)*(Datos!$D$15-Datos!$C$15)*D615),Datos!$E$15-SQRT((Datos!$E$15-Datos!$C$15)*(Datos!$E$15-Datos!$D$15)*(1-D615)))</f>
        <v>33183.3561234155</v>
      </c>
      <c r="F615" s="24" t="n">
        <f aca="true">RAND()</f>
        <v>0.56660942435461</v>
      </c>
      <c r="G615" s="25" t="n">
        <f aca="false">IF(F615&lt;=(Datos!$D$19-Datos!$C$19)/(Datos!$E$19-Datos!$C$19),Datos!$C$19+SQRT((Datos!$E$19-Datos!$C$19)*(Datos!$D$19-Datos!$C$19)*F615),Datos!$E$19-SQRT((Datos!$E$19-Datos!$C$19)*(Datos!$E$19-Datos!$D$19)*(1-F615)))</f>
        <v>39219.0787854965</v>
      </c>
      <c r="H615" s="24" t="n">
        <f aca="true">RAND()</f>
        <v>0.719099663282022</v>
      </c>
      <c r="I615" s="25" t="n">
        <f aca="false">IF(H615&lt;=(Datos!$D$19-Datos!$C$19)/(Datos!$E$19-Datos!$C$19),Datos!$C$19+SQRT((Datos!$E$19-Datos!$C$19)*(Datos!$D$19-Datos!$C$19)*H615),Datos!$E$19-SQRT((Datos!$E$19-Datos!$C$19)*(Datos!$E$19-Datos!$D$19)*(1-H615)))</f>
        <v>40410.0626089403</v>
      </c>
      <c r="J615" s="24" t="n">
        <f aca="true">RAND()</f>
        <v>0.985545695740053</v>
      </c>
      <c r="K615" s="25" t="n">
        <f aca="false">IF(J615&lt;=(Datos!$D$19-Datos!$C$19)/(Datos!$E$19-Datos!$C$19),Datos!$C$19+SQRT((Datos!$E$19-Datos!$C$19)*(Datos!$D$19-Datos!$C$19)*J615),Datos!$E$19-SQRT((Datos!$E$19-Datos!$C$19)*(Datos!$E$19-Datos!$D$19)*(1-J615)))</f>
        <v>43958.8118232058</v>
      </c>
      <c r="L615" s="24" t="n">
        <f aca="true">RAND()</f>
        <v>0.757024907454865</v>
      </c>
      <c r="M615" s="25" t="n">
        <f aca="false">IF(L615&lt;=(Datos!$D$19-Datos!$C$19)/(Datos!$E$19-Datos!$C$19),Datos!$C$19+SQRT((Datos!$E$19-Datos!$C$19)*(Datos!$D$19-Datos!$C$19)*L615),Datos!$E$19-SQRT((Datos!$E$19-Datos!$C$19)*(Datos!$E$19-Datos!$D$19)*(1-L615)))</f>
        <v>40731.1439540686</v>
      </c>
      <c r="N615" s="24" t="n">
        <f aca="true">RAND()</f>
        <v>0.83865018119653</v>
      </c>
      <c r="O615" s="25" t="n">
        <f aca="false">IF(N615&lt;=(Datos!$D$19-Datos!$C$19)/(Datos!$E$19-Datos!$C$19),Datos!$C$19+SQRT((Datos!$E$19-Datos!$C$19)*(Datos!$D$19-Datos!$C$19)*N615),Datos!$E$19-SQRT((Datos!$E$19-Datos!$C$19)*(Datos!$E$19-Datos!$D$19)*(1-N615)))</f>
        <v>41521.3168568753</v>
      </c>
      <c r="P615" s="24" t="n">
        <f aca="true">RAND()</f>
        <v>0.157797619172518</v>
      </c>
      <c r="Q615" s="26" t="n">
        <f aca="false">IF(P615&lt;=(Datos!$D$23-Datos!$C$23)/(Datos!$E$23-Datos!$C$23),Datos!$C$23+SQRT((Datos!$E$23-Datos!$C$23)*(Datos!$D$23-Datos!$C$23)*P615),Datos!$E$23-SQRT((Datos!$E$23-Datos!$C$23)*(Datos!$E$23-Datos!$D$23)*(1-P615)))</f>
        <v>0.136853359146192</v>
      </c>
      <c r="R615" s="24" t="n">
        <f aca="true">RAND()</f>
        <v>0.026802252085542</v>
      </c>
      <c r="S615" s="26" t="n">
        <f aca="false">IF(R615&lt;=(Datos!$D$24-Datos!$C$24)/(Datos!$E$24-Datos!$C$24),Datos!$C$24+SQRT((Datos!$E$24-Datos!$C$24)*(Datos!$D$24-Datos!$C$24)*R615),Datos!$E$24-SQRT((Datos!$E$24-Datos!$C$24)*(Datos!$E$24-Datos!$D$24)*(1-R615)))</f>
        <v>0.126945793961382</v>
      </c>
      <c r="T615" s="24" t="n">
        <f aca="true">RAND()</f>
        <v>0.243689610180708</v>
      </c>
      <c r="U615" s="26" t="n">
        <f aca="false">IF(T615&lt;=(Datos!$D$25-Datos!$C$25)/(Datos!$E$25-Datos!$C$25),Datos!$C$25+SQRT((Datos!$E$25-Datos!$C$25)*(Datos!$D$25-Datos!$C$25)*T615),Datos!$E$25-SQRT((Datos!$E$25-Datos!$C$25)*(Datos!$E$25-Datos!$D$25)*(1-T615)))</f>
        <v>0.172621851855661</v>
      </c>
      <c r="V615" s="24" t="n">
        <f aca="true">RAND()</f>
        <v>0.310806217429061</v>
      </c>
      <c r="W615" s="26" t="n">
        <f aca="false">IF(V615&lt;=(Datos!$D$26-Datos!$C$26)/(Datos!$E$26-Datos!$C$26),Datos!$C$26+SQRT((Datos!$E$26-Datos!$C$26)*(Datos!$D$26-Datos!$C$26)*V615),Datos!$E$26-SQRT((Datos!$E$26-Datos!$C$26)*(Datos!$E$26-Datos!$D$26)*(1-V615)))</f>
        <v>0.200886068789006</v>
      </c>
      <c r="X615" s="24" t="n">
        <f aca="true">RAND()</f>
        <v>0.368061833944805</v>
      </c>
      <c r="Y615" s="26" t="n">
        <f aca="false">IF(X615&lt;=(Datos!$D$27-Datos!$C$27)/(Datos!$E$27-Datos!$C$27),Datos!$C$27+SQRT((Datos!$E$27-Datos!$C$27)*(Datos!$D$27-Datos!$C$27)*X615),Datos!$E$27-SQRT((Datos!$E$27-Datos!$C$27)*(Datos!$E$27-Datos!$D$27)*(1-X615)))</f>
        <v>0.221583682958457</v>
      </c>
      <c r="Z615" s="24" t="n">
        <f aca="false">(1+Q615)</f>
        <v>1.13685335914619</v>
      </c>
      <c r="AA615" s="24" t="n">
        <f aca="false">Z615*(1+S615)</f>
        <v>1.28117211144067</v>
      </c>
      <c r="AB615" s="24" t="n">
        <f aca="false">AA615*(1+U615)</f>
        <v>1.50233041386339</v>
      </c>
      <c r="AC615" s="24" t="n">
        <f aca="false">AB615*(1+W615)</f>
        <v>1.80412766472656</v>
      </c>
      <c r="AD615" s="24" t="n">
        <f aca="false">AC615*(1+Y615)</f>
        <v>2.20389291720391</v>
      </c>
      <c r="AE615" s="23" t="n">
        <f aca="false">E615*Q615</f>
        <v>4541.25375323377</v>
      </c>
      <c r="AF615" s="23" t="n">
        <f aca="false">AE615*(1+S615)</f>
        <v>5117.74681651814</v>
      </c>
      <c r="AG615" s="23" t="n">
        <f aca="false">AF615*(1+U615)</f>
        <v>6001.18174931392</v>
      </c>
      <c r="AH615" s="23" t="n">
        <f aca="false">AG615*(1+W615)</f>
        <v>7206.73555902192</v>
      </c>
      <c r="AI615" s="23" t="n">
        <f aca="false">AH615*(1+Y615)</f>
        <v>8803.63056629767</v>
      </c>
      <c r="AJ615" s="25" t="n">
        <f aca="false">G615*Z615</f>
        <v>44586.3414599108</v>
      </c>
      <c r="AK615" s="25" t="n">
        <f aca="false">I615*AA615</f>
        <v>51772.2452361456</v>
      </c>
      <c r="AL615" s="25" t="n">
        <f aca="false">K615*AB615</f>
        <v>66040.6599592995</v>
      </c>
      <c r="AM615" s="25" t="n">
        <f aca="false">M615*AC615</f>
        <v>73484.1836234952</v>
      </c>
      <c r="AN615" s="25" t="n">
        <f aca="false">O615*AD615</f>
        <v>91508.5361338468</v>
      </c>
      <c r="AO615" s="25" t="n">
        <f aca="false">C615/Datos!$D$8</f>
        <v>19225.5459344388</v>
      </c>
      <c r="AP615" s="25" t="n">
        <f aca="false">AJ615-AO615</f>
        <v>25360.795525472</v>
      </c>
      <c r="AQ615" s="25" t="n">
        <f aca="false">AK615-AO615</f>
        <v>32546.6993017068</v>
      </c>
      <c r="AR615" s="25" t="n">
        <f aca="false">AL615-AO615</f>
        <v>46815.1140248606</v>
      </c>
      <c r="AS615" s="25" t="n">
        <f aca="false">AM615-AO615</f>
        <v>54258.6376890563</v>
      </c>
      <c r="AT615" s="25" t="n">
        <f aca="false">AN615-AO615</f>
        <v>72282.990199408</v>
      </c>
      <c r="AU615" s="25" t="n">
        <f aca="false">AP615*Datos!$D$6</f>
        <v>12680.397762736</v>
      </c>
      <c r="AV615" s="25" t="n">
        <f aca="false">AQ615*Datos!$D$6</f>
        <v>16273.3496508534</v>
      </c>
      <c r="AW615" s="25" t="n">
        <f aca="false">AR615*Datos!$D$6</f>
        <v>23407.5570124303</v>
      </c>
      <c r="AX615" s="25" t="n">
        <f aca="false">AS615*Datos!$D$6</f>
        <v>27129.3188445282</v>
      </c>
      <c r="AY615" s="25" t="n">
        <f aca="false">AT615*Datos!$D$6</f>
        <v>36141.495099704</v>
      </c>
      <c r="AZ615" s="25" t="n">
        <f aca="false">AJ615-AU615-AE615</f>
        <v>27364.6899439411</v>
      </c>
      <c r="BA615" s="25" t="n">
        <f aca="false">AK615-AV615-AF615</f>
        <v>30381.1487687741</v>
      </c>
      <c r="BB615" s="25" t="n">
        <f aca="false">AL615-AW615-AG615</f>
        <v>36631.9211975552</v>
      </c>
      <c r="BC615" s="25" t="n">
        <f aca="false">AM615-AX615-AH615</f>
        <v>39148.1292199451</v>
      </c>
      <c r="BD615" s="25" t="n">
        <f aca="false">AN615-AY615-AI615</f>
        <v>46563.4104678452</v>
      </c>
      <c r="BE615" s="25" t="n">
        <f aca="false">AZ615/Z615</f>
        <v>24070.5537999137</v>
      </c>
      <c r="BF615" s="25" t="n">
        <f aca="false">BA615/AA615</f>
        <v>23713.5576847756</v>
      </c>
      <c r="BG615" s="25" t="n">
        <f aca="false">BB615/AB615</f>
        <v>24383.398525064</v>
      </c>
      <c r="BH615" s="25" t="n">
        <f aca="false">BC615/AC615</f>
        <v>21699.201218046</v>
      </c>
      <c r="BI615" s="25" t="n">
        <f aca="false">BD615/AD615</f>
        <v>21127.8007676164</v>
      </c>
      <c r="BJ615" s="25" t="n">
        <f aca="false">E615*AD615</f>
        <v>73132.5635294506</v>
      </c>
      <c r="BK615" s="25" t="n">
        <f aca="false">0.2*C615*AD615</f>
        <v>42371.0445142883</v>
      </c>
      <c r="BL615" s="25" t="n">
        <f aca="false">BJ615+BK615</f>
        <v>115503.608043739</v>
      </c>
      <c r="BM615" s="25" t="n">
        <f aca="false">BK615*Datos!$D$6</f>
        <v>21185.5222571441</v>
      </c>
      <c r="BN615" s="25" t="n">
        <f aca="false">BL615-BM615</f>
        <v>94318.0857865947</v>
      </c>
      <c r="BO615" s="25" t="n">
        <f aca="false">BN615/AD615</f>
        <v>42796.1290906349</v>
      </c>
      <c r="BP615" s="25" t="n">
        <f aca="false">-(C615+E615)</f>
        <v>-129311.08579561</v>
      </c>
      <c r="BQ615" s="25" t="n">
        <f aca="false">BE615</f>
        <v>24070.5537999137</v>
      </c>
      <c r="BR615" s="25" t="n">
        <f aca="false">BF615</f>
        <v>23713.5576847756</v>
      </c>
      <c r="BS615" s="25" t="n">
        <f aca="false">BG615</f>
        <v>24383.398525064</v>
      </c>
      <c r="BT615" s="25" t="n">
        <f aca="false">BH615</f>
        <v>21699.201218046</v>
      </c>
      <c r="BU615" s="25" t="n">
        <f aca="false">BI615+BO615</f>
        <v>63923.9298582513</v>
      </c>
      <c r="BV615" s="27" t="n">
        <f aca="false">IFERROR(IRR(BP615:BU615,0.1),NA())*100</f>
        <v>5.98296003696792</v>
      </c>
    </row>
    <row r="616" customFormat="false" ht="15" hidden="false" customHeight="true" outlineLevel="0" collapsed="false">
      <c r="A616" s="23" t="n">
        <v>615</v>
      </c>
      <c r="B616" s="24" t="n">
        <f aca="true">RAND()</f>
        <v>0.118080245945902</v>
      </c>
      <c r="C616" s="25" t="n">
        <f aca="false">IF(B616&lt;=(Datos!$D$14-Datos!$C$14)/(Datos!$E$14-Datos!$C$14),Datos!$C$14+SQRT((Datos!$E$14-Datos!$C$14)*(Datos!$D$14-Datos!$C$14)*B616),Datos!$E$14-SQRT((Datos!$E$14-Datos!$C$14)*(Datos!$E$14-Datos!$D$14)*(1-B616)))</f>
        <v>66872.5612677051</v>
      </c>
      <c r="D616" s="24" t="n">
        <f aca="true">RAND()</f>
        <v>0.311738433644048</v>
      </c>
      <c r="E616" s="25" t="n">
        <f aca="false">IF(D616&lt;=(Datos!$D$15-Datos!$C$15)/(Datos!$E$15-Datos!$C$15),Datos!$C$15+SQRT((Datos!$E$15-Datos!$C$15)*(Datos!$D$15-Datos!$C$15)*D616),Datos!$E$15-SQRT((Datos!$E$15-Datos!$C$15)*(Datos!$E$15-Datos!$D$15)*(1-D616)))</f>
        <v>29835.3265167208</v>
      </c>
      <c r="F616" s="24" t="n">
        <f aca="true">RAND()</f>
        <v>0.262329970059304</v>
      </c>
      <c r="G616" s="25" t="n">
        <f aca="false">IF(F616&lt;=(Datos!$D$19-Datos!$C$19)/(Datos!$E$19-Datos!$C$19),Datos!$C$19+SQRT((Datos!$E$19-Datos!$C$19)*(Datos!$D$19-Datos!$C$19)*F616),Datos!$E$19-SQRT((Datos!$E$19-Datos!$C$19)*(Datos!$E$19-Datos!$D$19)*(1-F616)))</f>
        <v>36272.917623315</v>
      </c>
      <c r="H616" s="24" t="n">
        <f aca="true">RAND()</f>
        <v>0.00119478727602226</v>
      </c>
      <c r="I616" s="25" t="n">
        <f aca="false">IF(H616&lt;=(Datos!$D$19-Datos!$C$19)/(Datos!$E$19-Datos!$C$19),Datos!$C$19+SQRT((Datos!$E$19-Datos!$C$19)*(Datos!$D$19-Datos!$C$19)*H616),Datos!$E$19-SQRT((Datos!$E$19-Datos!$C$19)*(Datos!$E$19-Datos!$D$19)*(1-H616)))</f>
        <v>30423.3415776927</v>
      </c>
      <c r="J616" s="24" t="n">
        <f aca="true">RAND()</f>
        <v>0.912328523035797</v>
      </c>
      <c r="K616" s="25" t="n">
        <f aca="false">IF(J616&lt;=(Datos!$D$19-Datos!$C$19)/(Datos!$E$19-Datos!$C$19),Datos!$C$19+SQRT((Datos!$E$19-Datos!$C$19)*(Datos!$D$19-Datos!$C$19)*J616),Datos!$E$19-SQRT((Datos!$E$19-Datos!$C$19)*(Datos!$E$19-Datos!$D$19)*(1-J616)))</f>
        <v>42435.7533713944</v>
      </c>
      <c r="L616" s="24" t="n">
        <f aca="true">RAND()</f>
        <v>0.92004391526606</v>
      </c>
      <c r="M616" s="25" t="n">
        <f aca="false">IF(L616&lt;=(Datos!$D$19-Datos!$C$19)/(Datos!$E$19-Datos!$C$19),Datos!$C$19+SQRT((Datos!$E$19-Datos!$C$19)*(Datos!$D$19-Datos!$C$19)*L616),Datos!$E$19-SQRT((Datos!$E$19-Datos!$C$19)*(Datos!$E$19-Datos!$D$19)*(1-L616)))</f>
        <v>42551.1826619681</v>
      </c>
      <c r="N616" s="24" t="n">
        <f aca="true">RAND()</f>
        <v>0.124134271746392</v>
      </c>
      <c r="O616" s="25" t="n">
        <f aca="false">IF(N616&lt;=(Datos!$D$19-Datos!$C$19)/(Datos!$E$19-Datos!$C$19),Datos!$C$19+SQRT((Datos!$E$19-Datos!$C$19)*(Datos!$D$19-Datos!$C$19)*N616),Datos!$E$19-SQRT((Datos!$E$19-Datos!$C$19)*(Datos!$E$19-Datos!$D$19)*(1-N616)))</f>
        <v>34315.1061124796</v>
      </c>
      <c r="P616" s="24" t="n">
        <f aca="true">RAND()</f>
        <v>0.761587163884193</v>
      </c>
      <c r="Q616" s="26" t="n">
        <f aca="false">IF(P616&lt;=(Datos!$D$23-Datos!$C$23)/(Datos!$E$23-Datos!$C$23),Datos!$C$23+SQRT((Datos!$E$23-Datos!$C$23)*(Datos!$D$23-Datos!$C$23)*P616),Datos!$E$23-SQRT((Datos!$E$23-Datos!$C$23)*(Datos!$E$23-Datos!$D$23)*(1-P616)))</f>
        <v>0.15928423052338</v>
      </c>
      <c r="R616" s="24" t="n">
        <f aca="true">RAND()</f>
        <v>0.777632248214068</v>
      </c>
      <c r="S616" s="26" t="n">
        <f aca="false">IF(R616&lt;=(Datos!$D$24-Datos!$C$24)/(Datos!$E$24-Datos!$C$24),Datos!$C$24+SQRT((Datos!$E$24-Datos!$C$24)*(Datos!$D$24-Datos!$C$24)*R616),Datos!$E$24-SQRT((Datos!$E$24-Datos!$C$24)*(Datos!$E$24-Datos!$D$24)*(1-R616)))</f>
        <v>0.159993452241462</v>
      </c>
      <c r="T616" s="24" t="n">
        <f aca="true">RAND()</f>
        <v>0.975011601416952</v>
      </c>
      <c r="U616" s="26" t="n">
        <f aca="false">IF(T616&lt;=(Datos!$D$25-Datos!$C$25)/(Datos!$E$25-Datos!$C$25),Datos!$C$25+SQRT((Datos!$E$25-Datos!$C$25)*(Datos!$D$25-Datos!$C$25)*T616),Datos!$E$25-SQRT((Datos!$E$25-Datos!$C$25)*(Datos!$E$25-Datos!$D$25)*(1-T616)))</f>
        <v>0.211635341248292</v>
      </c>
      <c r="V616" s="24" t="n">
        <f aca="true">RAND()</f>
        <v>0.843233888749828</v>
      </c>
      <c r="W616" s="26" t="n">
        <f aca="false">IF(V616&lt;=(Datos!$D$26-Datos!$C$26)/(Datos!$E$26-Datos!$C$26),Datos!$C$26+SQRT((Datos!$E$26-Datos!$C$26)*(Datos!$D$26-Datos!$C$26)*V616),Datos!$E$26-SQRT((Datos!$E$26-Datos!$C$26)*(Datos!$E$26-Datos!$D$26)*(1-V616)))</f>
        <v>0.226576050944053</v>
      </c>
      <c r="X616" s="24" t="n">
        <f aca="true">RAND()</f>
        <v>0.0695485220712932</v>
      </c>
      <c r="Y616" s="26" t="n">
        <f aca="false">IF(X616&lt;=(Datos!$D$27-Datos!$C$27)/(Datos!$E$27-Datos!$C$27),Datos!$C$27+SQRT((Datos!$E$27-Datos!$C$27)*(Datos!$D$27-Datos!$C$27)*X616),Datos!$E$27-SQRT((Datos!$E$27-Datos!$C$27)*(Datos!$E$27-Datos!$D$27)*(1-X616)))</f>
        <v>0.203703321115426</v>
      </c>
      <c r="Z616" s="24" t="n">
        <f aca="false">(1+Q616)</f>
        <v>1.15928423052338</v>
      </c>
      <c r="AA616" s="24" t="n">
        <f aca="false">Z616*(1+S616)</f>
        <v>1.3447621166939</v>
      </c>
      <c r="AB616" s="24" t="n">
        <f aca="false">AA616*(1+U616)</f>
        <v>1.62936130615819</v>
      </c>
      <c r="AC616" s="24" t="n">
        <f aca="false">AB616*(1+W616)</f>
        <v>1.99853555646856</v>
      </c>
      <c r="AD616" s="24" t="n">
        <f aca="false">AC616*(1+Y616)</f>
        <v>2.40564388668847</v>
      </c>
      <c r="AE616" s="23" t="n">
        <f aca="false">E616*Q616</f>
        <v>4752.29702662968</v>
      </c>
      <c r="AF616" s="23" t="n">
        <f aca="false">AE616*(1+S616)</f>
        <v>5512.63343399699</v>
      </c>
      <c r="AG616" s="23" t="n">
        <f aca="false">AF616*(1+U616)</f>
        <v>6679.30149197769</v>
      </c>
      <c r="AH616" s="23" t="n">
        <f aca="false">AG616*(1+W616)</f>
        <v>8192.67124709471</v>
      </c>
      <c r="AI616" s="23" t="n">
        <f aca="false">AH616*(1+Y616)</f>
        <v>9861.54558893477</v>
      </c>
      <c r="AJ616" s="25" t="n">
        <f aca="false">G616*Z616</f>
        <v>42050.6213957827</v>
      </c>
      <c r="AK616" s="25" t="n">
        <f aca="false">I616*AA616</f>
        <v>40912.1572169196</v>
      </c>
      <c r="AL616" s="25" t="n">
        <f aca="false">K616*AB616</f>
        <v>69143.174541022</v>
      </c>
      <c r="AM616" s="25" t="n">
        <f aca="false">M616*AC616</f>
        <v>85040.0515197317</v>
      </c>
      <c r="AN616" s="25" t="n">
        <f aca="false">O616*AD616</f>
        <v>82549.9252405527</v>
      </c>
      <c r="AO616" s="25" t="n">
        <f aca="false">C616/Datos!$D$8</f>
        <v>13374.512253541</v>
      </c>
      <c r="AP616" s="25" t="n">
        <f aca="false">AJ616-AO616</f>
        <v>28676.1091422416</v>
      </c>
      <c r="AQ616" s="25" t="n">
        <f aca="false">AK616-AO616</f>
        <v>27537.6449633786</v>
      </c>
      <c r="AR616" s="25" t="n">
        <f aca="false">AL616-AO616</f>
        <v>55768.662287481</v>
      </c>
      <c r="AS616" s="25" t="n">
        <f aca="false">AM616-AO616</f>
        <v>71665.5392661907</v>
      </c>
      <c r="AT616" s="25" t="n">
        <f aca="false">AN616-AO616</f>
        <v>69175.4129870117</v>
      </c>
      <c r="AU616" s="25" t="n">
        <f aca="false">AP616*Datos!$D$6</f>
        <v>14338.0545711208</v>
      </c>
      <c r="AV616" s="25" t="n">
        <f aca="false">AQ616*Datos!$D$6</f>
        <v>13768.8224816893</v>
      </c>
      <c r="AW616" s="25" t="n">
        <f aca="false">AR616*Datos!$D$6</f>
        <v>27884.3311437405</v>
      </c>
      <c r="AX616" s="25" t="n">
        <f aca="false">AS616*Datos!$D$6</f>
        <v>35832.7696330954</v>
      </c>
      <c r="AY616" s="25" t="n">
        <f aca="false">AT616*Datos!$D$6</f>
        <v>34587.7064935058</v>
      </c>
      <c r="AZ616" s="25" t="n">
        <f aca="false">AJ616-AU616-AE616</f>
        <v>22960.2697980322</v>
      </c>
      <c r="BA616" s="25" t="n">
        <f aca="false">AK616-AV616-AF616</f>
        <v>21630.7013012333</v>
      </c>
      <c r="BB616" s="25" t="n">
        <f aca="false">AL616-AW616-AG616</f>
        <v>34579.5419053038</v>
      </c>
      <c r="BC616" s="25" t="n">
        <f aca="false">AM616-AX616-AH616</f>
        <v>41014.6106395417</v>
      </c>
      <c r="BD616" s="25" t="n">
        <f aca="false">AN616-AY616-AI616</f>
        <v>38100.6731581121</v>
      </c>
      <c r="BE616" s="25" t="n">
        <f aca="false">AZ616/Z616</f>
        <v>19805.5569061492</v>
      </c>
      <c r="BF616" s="25" t="n">
        <f aca="false">BA616/AA616</f>
        <v>16085.1506989299</v>
      </c>
      <c r="BG616" s="25" t="n">
        <f aca="false">BB616/AB616</f>
        <v>21222.758742711</v>
      </c>
      <c r="BH616" s="25" t="n">
        <f aca="false">BC616/AC616</f>
        <v>20522.3322181043</v>
      </c>
      <c r="BI616" s="25" t="n">
        <f aca="false">BD616/AD616</f>
        <v>15838.0354502761</v>
      </c>
      <c r="BJ616" s="25" t="n">
        <f aca="false">E616*AD616</f>
        <v>71773.1708423039</v>
      </c>
      <c r="BK616" s="25" t="n">
        <f aca="false">0.2*C616*AD616</f>
        <v>32174.313640171</v>
      </c>
      <c r="BL616" s="25" t="n">
        <f aca="false">BJ616+BK616</f>
        <v>103947.484482475</v>
      </c>
      <c r="BM616" s="25" t="n">
        <f aca="false">BK616*Datos!$D$6</f>
        <v>16087.1568200855</v>
      </c>
      <c r="BN616" s="25" t="n">
        <f aca="false">BL616-BM616</f>
        <v>87860.3276623894</v>
      </c>
      <c r="BO616" s="25" t="n">
        <f aca="false">BN616/AD616</f>
        <v>36522.5826434914</v>
      </c>
      <c r="BP616" s="25" t="n">
        <f aca="false">-(C616+E616)</f>
        <v>-96707.887784426</v>
      </c>
      <c r="BQ616" s="25" t="n">
        <f aca="false">BE616</f>
        <v>19805.5569061492</v>
      </c>
      <c r="BR616" s="25" t="n">
        <f aca="false">BF616</f>
        <v>16085.1506989299</v>
      </c>
      <c r="BS616" s="25" t="n">
        <f aca="false">BG616</f>
        <v>21222.758742711</v>
      </c>
      <c r="BT616" s="25" t="n">
        <f aca="false">BH616</f>
        <v>20522.3322181043</v>
      </c>
      <c r="BU616" s="25" t="n">
        <f aca="false">BI616+BO616</f>
        <v>52360.6180937675</v>
      </c>
      <c r="BV616" s="27" t="n">
        <f aca="false">IFERROR(IRR(BP616:BU616,0.1),NA())*100</f>
        <v>8.98585531862677</v>
      </c>
    </row>
    <row r="617" customFormat="false" ht="15" hidden="false" customHeight="true" outlineLevel="0" collapsed="false">
      <c r="A617" s="23" t="n">
        <v>616</v>
      </c>
      <c r="B617" s="24" t="n">
        <f aca="true">RAND()</f>
        <v>0.901048888621201</v>
      </c>
      <c r="C617" s="25" t="n">
        <f aca="false">IF(B617&lt;=(Datos!$D$14-Datos!$C$14)/(Datos!$E$14-Datos!$C$14),Datos!$C$14+SQRT((Datos!$E$14-Datos!$C$14)*(Datos!$D$14-Datos!$C$14)*B617),Datos!$E$14-SQRT((Datos!$E$14-Datos!$C$14)*(Datos!$E$14-Datos!$D$14)*(1-B617)))</f>
        <v>89103.1502876034</v>
      </c>
      <c r="D617" s="24" t="n">
        <f aca="true">RAND()</f>
        <v>0.668652031517997</v>
      </c>
      <c r="E617" s="25" t="n">
        <f aca="false">IF(D617&lt;=(Datos!$D$15-Datos!$C$15)/(Datos!$E$15-Datos!$C$15),Datos!$C$15+SQRT((Datos!$E$15-Datos!$C$15)*(Datos!$D$15-Datos!$C$15)*D617),Datos!$E$15-SQRT((Datos!$E$15-Datos!$C$15)*(Datos!$E$15-Datos!$D$15)*(1-D617)))</f>
        <v>32950.0216119267</v>
      </c>
      <c r="F617" s="24" t="n">
        <f aca="true">RAND()</f>
        <v>0.49606703393985</v>
      </c>
      <c r="G617" s="25" t="n">
        <f aca="false">IF(F617&lt;=(Datos!$D$19-Datos!$C$19)/(Datos!$E$19-Datos!$C$19),Datos!$C$19+SQRT((Datos!$E$19-Datos!$C$19)*(Datos!$D$19-Datos!$C$19)*F617),Datos!$E$19-SQRT((Datos!$E$19-Datos!$C$19)*(Datos!$E$19-Datos!$D$19)*(1-F617)))</f>
        <v>38626.1263085453</v>
      </c>
      <c r="H617" s="24" t="n">
        <f aca="true">RAND()</f>
        <v>0.89162530582857</v>
      </c>
      <c r="I617" s="25" t="n">
        <f aca="false">IF(H617&lt;=(Datos!$D$19-Datos!$C$19)/(Datos!$E$19-Datos!$C$19),Datos!$C$19+SQRT((Datos!$E$19-Datos!$C$19)*(Datos!$D$19-Datos!$C$19)*H617),Datos!$E$19-SQRT((Datos!$E$19-Datos!$C$19)*(Datos!$E$19-Datos!$D$19)*(1-H617)))</f>
        <v>42149.0173513581</v>
      </c>
      <c r="J617" s="24" t="n">
        <f aca="true">RAND()</f>
        <v>0.246110315277839</v>
      </c>
      <c r="K617" s="25" t="n">
        <f aca="false">IF(J617&lt;=(Datos!$D$19-Datos!$C$19)/(Datos!$E$19-Datos!$C$19),Datos!$C$19+SQRT((Datos!$E$19-Datos!$C$19)*(Datos!$D$19-Datos!$C$19)*J617),Datos!$E$19-SQRT((Datos!$E$19-Datos!$C$19)*(Datos!$E$19-Datos!$D$19)*(1-J617)))</f>
        <v>36075.8988875454</v>
      </c>
      <c r="L617" s="24" t="n">
        <f aca="true">RAND()</f>
        <v>0.160725236633174</v>
      </c>
      <c r="M617" s="25" t="n">
        <f aca="false">IF(L617&lt;=(Datos!$D$19-Datos!$C$19)/(Datos!$E$19-Datos!$C$19),Datos!$C$19+SQRT((Datos!$E$19-Datos!$C$19)*(Datos!$D$19-Datos!$C$19)*L617),Datos!$E$19-SQRT((Datos!$E$19-Datos!$C$19)*(Datos!$E$19-Datos!$D$19)*(1-L617)))</f>
        <v>34910.0698055095</v>
      </c>
      <c r="N617" s="24" t="n">
        <f aca="true">RAND()</f>
        <v>0.236306602216873</v>
      </c>
      <c r="O617" s="25" t="n">
        <f aca="false">IF(N617&lt;=(Datos!$D$19-Datos!$C$19)/(Datos!$E$19-Datos!$C$19),Datos!$C$19+SQRT((Datos!$E$19-Datos!$C$19)*(Datos!$D$19-Datos!$C$19)*N617),Datos!$E$19-SQRT((Datos!$E$19-Datos!$C$19)*(Datos!$E$19-Datos!$D$19)*(1-N617)))</f>
        <v>35953.6535280894</v>
      </c>
      <c r="P617" s="24" t="n">
        <f aca="true">RAND()</f>
        <v>0.855604819679727</v>
      </c>
      <c r="Q617" s="26" t="n">
        <f aca="false">IF(P617&lt;=(Datos!$D$23-Datos!$C$23)/(Datos!$E$23-Datos!$C$23),Datos!$C$23+SQRT((Datos!$E$23-Datos!$C$23)*(Datos!$D$23-Datos!$C$23)*P617),Datos!$E$23-SQRT((Datos!$E$23-Datos!$C$23)*(Datos!$E$23-Datos!$D$23)*(1-P617)))</f>
        <v>0.163878234446051</v>
      </c>
      <c r="R617" s="24" t="n">
        <f aca="true">RAND()</f>
        <v>0.841555068837885</v>
      </c>
      <c r="S617" s="26" t="n">
        <f aca="false">IF(R617&lt;=(Datos!$D$24-Datos!$C$24)/(Datos!$E$24-Datos!$C$24),Datos!$C$24+SQRT((Datos!$E$24-Datos!$C$24)*(Datos!$D$24-Datos!$C$24)*R617),Datos!$E$24-SQRT((Datos!$E$24-Datos!$C$24)*(Datos!$E$24-Datos!$D$24)*(1-R617)))</f>
        <v>0.163112108595452</v>
      </c>
      <c r="T617" s="24" t="n">
        <f aca="true">RAND()</f>
        <v>0.655723518243693</v>
      </c>
      <c r="U617" s="26" t="n">
        <f aca="false">IF(T617&lt;=(Datos!$D$25-Datos!$C$25)/(Datos!$E$25-Datos!$C$25),Datos!$C$25+SQRT((Datos!$E$25-Datos!$C$25)*(Datos!$D$25-Datos!$C$25)*T617),Datos!$E$25-SQRT((Datos!$E$25-Datos!$C$25)*(Datos!$E$25-Datos!$D$25)*(1-T617)))</f>
        <v>0.188952066913921</v>
      </c>
      <c r="V617" s="24" t="n">
        <f aca="true">RAND()</f>
        <v>0.862478540691886</v>
      </c>
      <c r="W617" s="26" t="n">
        <f aca="false">IF(V617&lt;=(Datos!$D$26-Datos!$C$26)/(Datos!$E$26-Datos!$C$26),Datos!$C$26+SQRT((Datos!$E$26-Datos!$C$26)*(Datos!$D$26-Datos!$C$26)*V617),Datos!$E$26-SQRT((Datos!$E$26-Datos!$C$26)*(Datos!$E$26-Datos!$D$26)*(1-V617)))</f>
        <v>0.22806087723772</v>
      </c>
      <c r="X617" s="24" t="n">
        <f aca="true">RAND()</f>
        <v>0.440218943638951</v>
      </c>
      <c r="Y617" s="26" t="n">
        <f aca="false">IF(X617&lt;=(Datos!$D$27-Datos!$C$27)/(Datos!$E$27-Datos!$C$27),Datos!$C$27+SQRT((Datos!$E$27-Datos!$C$27)*(Datos!$D$27-Datos!$C$27)*X617),Datos!$E$27-SQRT((Datos!$E$27-Datos!$C$27)*(Datos!$E$27-Datos!$D$27)*(1-X617)))</f>
        <v>0.22501984263073</v>
      </c>
      <c r="Z617" s="24" t="n">
        <f aca="false">(1+Q617)</f>
        <v>1.16387823444605</v>
      </c>
      <c r="AA617" s="24" t="n">
        <f aca="false">Z617*(1+S617)</f>
        <v>1.3537208674149</v>
      </c>
      <c r="AB617" s="24" t="n">
        <f aca="false">AA617*(1+U617)</f>
        <v>1.60950922333745</v>
      </c>
      <c r="AC617" s="24" t="n">
        <f aca="false">AB617*(1+W617)</f>
        <v>1.97657530873399</v>
      </c>
      <c r="AD617" s="24" t="n">
        <f aca="false">AC617*(1+Y617)</f>
        <v>2.4213439736531</v>
      </c>
      <c r="AE617" s="23" t="n">
        <f aca="false">E617*Q617</f>
        <v>5399.79136672178</v>
      </c>
      <c r="AF617" s="23" t="n">
        <f aca="false">AE617*(1+S617)</f>
        <v>6280.56272252329</v>
      </c>
      <c r="AG617" s="23" t="n">
        <f aca="false">AF617*(1+U617)</f>
        <v>7467.28803032658</v>
      </c>
      <c r="AH617" s="23" t="n">
        <f aca="false">AG617*(1+W617)</f>
        <v>9170.28428910959</v>
      </c>
      <c r="AI617" s="23" t="n">
        <f aca="false">AH617*(1+Y617)</f>
        <v>11233.7802167241</v>
      </c>
      <c r="AJ617" s="25" t="n">
        <f aca="false">G617*Z617</f>
        <v>44956.1076914799</v>
      </c>
      <c r="AK617" s="25" t="n">
        <f aca="false">I617*AA617</f>
        <v>57058.0043295661</v>
      </c>
      <c r="AL617" s="25" t="n">
        <f aca="false">K617*AB617</f>
        <v>58064.4919996936</v>
      </c>
      <c r="AM617" s="25" t="n">
        <f aca="false">M617*AC617</f>
        <v>69002.38200375</v>
      </c>
      <c r="AN617" s="25" t="n">
        <f aca="false">O617*AD617</f>
        <v>87056.1623010506</v>
      </c>
      <c r="AO617" s="25" t="n">
        <f aca="false">C617/Datos!$D$8</f>
        <v>17820.6300575207</v>
      </c>
      <c r="AP617" s="25" t="n">
        <f aca="false">AJ617-AO617</f>
        <v>27135.4776339592</v>
      </c>
      <c r="AQ617" s="25" t="n">
        <f aca="false">AK617-AO617</f>
        <v>39237.3742720454</v>
      </c>
      <c r="AR617" s="25" t="n">
        <f aca="false">AL617-AO617</f>
        <v>40243.8619421729</v>
      </c>
      <c r="AS617" s="25" t="n">
        <f aca="false">AM617-AO617</f>
        <v>51181.7519462294</v>
      </c>
      <c r="AT617" s="25" t="n">
        <f aca="false">AN617-AO617</f>
        <v>69235.53224353</v>
      </c>
      <c r="AU617" s="25" t="n">
        <f aca="false">AP617*Datos!$D$6</f>
        <v>13567.7388169796</v>
      </c>
      <c r="AV617" s="25" t="n">
        <f aca="false">AQ617*Datos!$D$6</f>
        <v>19618.6871360227</v>
      </c>
      <c r="AW617" s="25" t="n">
        <f aca="false">AR617*Datos!$D$6</f>
        <v>20121.9309710865</v>
      </c>
      <c r="AX617" s="25" t="n">
        <f aca="false">AS617*Datos!$D$6</f>
        <v>25590.8759731147</v>
      </c>
      <c r="AY617" s="25" t="n">
        <f aca="false">AT617*Datos!$D$6</f>
        <v>34617.766121765</v>
      </c>
      <c r="AZ617" s="25" t="n">
        <f aca="false">AJ617-AU617-AE617</f>
        <v>25988.5775077785</v>
      </c>
      <c r="BA617" s="25" t="n">
        <f aca="false">AK617-AV617-AF617</f>
        <v>31158.7544710201</v>
      </c>
      <c r="BB617" s="25" t="n">
        <f aca="false">AL617-AW617-AG617</f>
        <v>30475.2729982806</v>
      </c>
      <c r="BC617" s="25" t="n">
        <f aca="false">AM617-AX617-AH617</f>
        <v>34241.2217415258</v>
      </c>
      <c r="BD617" s="25" t="n">
        <f aca="false">AN617-AY617-AI617</f>
        <v>41204.6159625616</v>
      </c>
      <c r="BE617" s="25" t="n">
        <f aca="false">AZ617/Z617</f>
        <v>22329.2924797651</v>
      </c>
      <c r="BF617" s="25" t="n">
        <f aca="false">BA617/AA617</f>
        <v>23017.1191277576</v>
      </c>
      <c r="BG617" s="25" t="n">
        <f aca="false">BB617/AB617</f>
        <v>18934.5128045228</v>
      </c>
      <c r="BH617" s="25" t="n">
        <f aca="false">BC617/AC617</f>
        <v>17323.5098051779</v>
      </c>
      <c r="BI617" s="25" t="n">
        <f aca="false">BD617/AD617</f>
        <v>17017.2500937138</v>
      </c>
      <c r="BJ617" s="25" t="n">
        <f aca="false">E617*AD617</f>
        <v>79783.3362617781</v>
      </c>
      <c r="BK617" s="25" t="n">
        <f aca="false">0.2*C617*AD617</f>
        <v>43149.8751964789</v>
      </c>
      <c r="BL617" s="25" t="n">
        <f aca="false">BJ617+BK617</f>
        <v>122933.211458257</v>
      </c>
      <c r="BM617" s="25" t="n">
        <f aca="false">BK617*Datos!$D$6</f>
        <v>21574.9375982395</v>
      </c>
      <c r="BN617" s="25" t="n">
        <f aca="false">BL617-BM617</f>
        <v>101358.273860018</v>
      </c>
      <c r="BO617" s="25" t="n">
        <f aca="false">BN617/AD617</f>
        <v>41860.3366406871</v>
      </c>
      <c r="BP617" s="25" t="n">
        <f aca="false">-(C617+E617)</f>
        <v>-122053.17189953</v>
      </c>
      <c r="BQ617" s="25" t="n">
        <f aca="false">BE617</f>
        <v>22329.2924797651</v>
      </c>
      <c r="BR617" s="25" t="n">
        <f aca="false">BF617</f>
        <v>23017.1191277576</v>
      </c>
      <c r="BS617" s="25" t="n">
        <f aca="false">BG617</f>
        <v>18934.5128045228</v>
      </c>
      <c r="BT617" s="25" t="n">
        <f aca="false">BH617</f>
        <v>17323.5098051779</v>
      </c>
      <c r="BU617" s="25" t="n">
        <f aca="false">BI617+BO617</f>
        <v>58877.5867344009</v>
      </c>
      <c r="BV617" s="27" t="n">
        <f aca="false">IFERROR(IRR(BP617:BU617,0.1),NA())*100</f>
        <v>4.18392825804419</v>
      </c>
    </row>
    <row r="618" customFormat="false" ht="15" hidden="false" customHeight="true" outlineLevel="0" collapsed="false">
      <c r="A618" s="23" t="n">
        <v>617</v>
      </c>
      <c r="B618" s="24" t="n">
        <f aca="true">RAND()</f>
        <v>0.29921889746044</v>
      </c>
      <c r="C618" s="25" t="n">
        <f aca="false">IF(B618&lt;=(Datos!$D$14-Datos!$C$14)/(Datos!$E$14-Datos!$C$14),Datos!$C$14+SQRT((Datos!$E$14-Datos!$C$14)*(Datos!$D$14-Datos!$C$14)*B618),Datos!$E$14-SQRT((Datos!$E$14-Datos!$C$14)*(Datos!$E$14-Datos!$D$14)*(1-B618)))</f>
        <v>71001.0806572474</v>
      </c>
      <c r="D618" s="24" t="n">
        <f aca="true">RAND()</f>
        <v>0.0516732309948778</v>
      </c>
      <c r="E618" s="25" t="n">
        <f aca="false">IF(D618&lt;=(Datos!$D$15-Datos!$C$15)/(Datos!$E$15-Datos!$C$15),Datos!$C$15+SQRT((Datos!$E$15-Datos!$C$15)*(Datos!$D$15-Datos!$C$15)*D618),Datos!$E$15-SQRT((Datos!$E$15-Datos!$C$15)*(Datos!$E$15-Datos!$D$15)*(1-D618)))</f>
        <v>26968.6270151087</v>
      </c>
      <c r="F618" s="24" t="n">
        <f aca="true">RAND()</f>
        <v>0.573499965454495</v>
      </c>
      <c r="G618" s="25" t="n">
        <f aca="false">IF(F618&lt;=(Datos!$D$19-Datos!$C$19)/(Datos!$E$19-Datos!$C$19),Datos!$C$19+SQRT((Datos!$E$19-Datos!$C$19)*(Datos!$D$19-Datos!$C$19)*F618),Datos!$E$19-SQRT((Datos!$E$19-Datos!$C$19)*(Datos!$E$19-Datos!$D$19)*(1-F618)))</f>
        <v>39274.9660278717</v>
      </c>
      <c r="H618" s="24" t="n">
        <f aca="true">RAND()</f>
        <v>0.0288761649800602</v>
      </c>
      <c r="I618" s="25" t="n">
        <f aca="false">IF(H618&lt;=(Datos!$D$19-Datos!$C$19)/(Datos!$E$19-Datos!$C$19),Datos!$C$19+SQRT((Datos!$E$19-Datos!$C$19)*(Datos!$D$19-Datos!$C$19)*H618),Datos!$E$19-SQRT((Datos!$E$19-Datos!$C$19)*(Datos!$E$19-Datos!$D$19)*(1-H618)))</f>
        <v>32081.2075213705</v>
      </c>
      <c r="J618" s="24" t="n">
        <f aca="true">RAND()</f>
        <v>0.0856578903746475</v>
      </c>
      <c r="K618" s="25" t="n">
        <f aca="false">IF(J618&lt;=(Datos!$D$19-Datos!$C$19)/(Datos!$E$19-Datos!$C$19),Datos!$C$19+SQRT((Datos!$E$19-Datos!$C$19)*(Datos!$D$19-Datos!$C$19)*J618),Datos!$E$19-SQRT((Datos!$E$19-Datos!$C$19)*(Datos!$E$19-Datos!$D$19)*(1-J618)))</f>
        <v>33584.5060407533</v>
      </c>
      <c r="L618" s="24" t="n">
        <f aca="true">RAND()</f>
        <v>0.192893825826201</v>
      </c>
      <c r="M618" s="25" t="n">
        <f aca="false">IF(L618&lt;=(Datos!$D$19-Datos!$C$19)/(Datos!$E$19-Datos!$C$19),Datos!$C$19+SQRT((Datos!$E$19-Datos!$C$19)*(Datos!$D$19-Datos!$C$19)*L618),Datos!$E$19-SQRT((Datos!$E$19-Datos!$C$19)*(Datos!$E$19-Datos!$D$19)*(1-L618)))</f>
        <v>35379.0402372477</v>
      </c>
      <c r="N618" s="24" t="n">
        <f aca="true">RAND()</f>
        <v>0.928286397402542</v>
      </c>
      <c r="O618" s="25" t="n">
        <f aca="false">IF(N618&lt;=(Datos!$D$19-Datos!$C$19)/(Datos!$E$19-Datos!$C$19),Datos!$C$19+SQRT((Datos!$E$19-Datos!$C$19)*(Datos!$D$19-Datos!$C$19)*N618),Datos!$E$19-SQRT((Datos!$E$19-Datos!$C$19)*(Datos!$E$19-Datos!$D$19)*(1-N618)))</f>
        <v>42680.8363156497</v>
      </c>
      <c r="P618" s="24" t="n">
        <f aca="true">RAND()</f>
        <v>0.261630124905665</v>
      </c>
      <c r="Q618" s="26" t="n">
        <f aca="false">IF(P618&lt;=(Datos!$D$23-Datos!$C$23)/(Datos!$E$23-Datos!$C$23),Datos!$C$23+SQRT((Datos!$E$23-Datos!$C$23)*(Datos!$D$23-Datos!$C$23)*P618),Datos!$E$23-SQRT((Datos!$E$23-Datos!$C$23)*(Datos!$E$23-Datos!$D$23)*(1-P618)))</f>
        <v>0.14170101898138</v>
      </c>
      <c r="R618" s="24" t="n">
        <f aca="true">RAND()</f>
        <v>0.717561204239571</v>
      </c>
      <c r="S618" s="26" t="n">
        <f aca="false">IF(R618&lt;=(Datos!$D$24-Datos!$C$24)/(Datos!$E$24-Datos!$C$24),Datos!$C$24+SQRT((Datos!$E$24-Datos!$C$24)*(Datos!$D$24-Datos!$C$24)*R618),Datos!$E$24-SQRT((Datos!$E$24-Datos!$C$24)*(Datos!$E$24-Datos!$D$24)*(1-R618)))</f>
        <v>0.157452498312035</v>
      </c>
      <c r="T618" s="24" t="n">
        <f aca="true">RAND()</f>
        <v>0.433120754823682</v>
      </c>
      <c r="U618" s="26" t="n">
        <f aca="false">IF(T618&lt;=(Datos!$D$25-Datos!$C$25)/(Datos!$E$25-Datos!$C$25),Datos!$C$25+SQRT((Datos!$E$25-Datos!$C$25)*(Datos!$D$25-Datos!$C$25)*T618),Datos!$E$25-SQRT((Datos!$E$25-Datos!$C$25)*(Datos!$E$25-Datos!$D$25)*(1-T618)))</f>
        <v>0.180159544599821</v>
      </c>
      <c r="V618" s="24" t="n">
        <f aca="true">RAND()</f>
        <v>0.00456348400087027</v>
      </c>
      <c r="W618" s="26" t="n">
        <f aca="false">IF(V618&lt;=(Datos!$D$26-Datos!$C$26)/(Datos!$E$26-Datos!$C$26),Datos!$C$26+SQRT((Datos!$E$26-Datos!$C$26)*(Datos!$D$26-Datos!$C$26)*V618),Datos!$E$26-SQRT((Datos!$E$26-Datos!$C$26)*(Datos!$E$26-Datos!$D$26)*(1-V618)))</f>
        <v>0.182527622915155</v>
      </c>
      <c r="X618" s="24" t="n">
        <f aca="true">RAND()</f>
        <v>0.200227494877309</v>
      </c>
      <c r="Y618" s="26" t="n">
        <f aca="false">IF(X618&lt;=(Datos!$D$27-Datos!$C$27)/(Datos!$E$27-Datos!$C$27),Datos!$C$27+SQRT((Datos!$E$27-Datos!$C$27)*(Datos!$D$27-Datos!$C$27)*X618),Datos!$E$27-SQRT((Datos!$E$27-Datos!$C$27)*(Datos!$E$27-Datos!$D$27)*(1-X618)))</f>
        <v>0.213251112579159</v>
      </c>
      <c r="Z618" s="24" t="n">
        <f aca="false">(1+Q618)</f>
        <v>1.14170101898138</v>
      </c>
      <c r="AA618" s="24" t="n">
        <f aca="false">Z618*(1+S618)</f>
        <v>1.32146469674539</v>
      </c>
      <c r="AB618" s="24" t="n">
        <f aca="false">AA618*(1+U618)</f>
        <v>1.55953917471578</v>
      </c>
      <c r="AC618" s="24" t="n">
        <f aca="false">AB618*(1+W618)</f>
        <v>1.84419815311972</v>
      </c>
      <c r="AD618" s="24" t="n">
        <f aca="false">AC618*(1+Y618)</f>
        <v>2.23747546108893</v>
      </c>
      <c r="AE618" s="23" t="n">
        <f aca="false">E618*Q618</f>
        <v>3821.48192856967</v>
      </c>
      <c r="AF618" s="23" t="n">
        <f aca="false">AE618*(1+S618)</f>
        <v>4423.18380547725</v>
      </c>
      <c r="AG618" s="23" t="n">
        <f aca="false">AF618*(1+U618)</f>
        <v>5220.06258555334</v>
      </c>
      <c r="AH618" s="23" t="n">
        <f aca="false">AG618*(1+W618)</f>
        <v>6172.86820076273</v>
      </c>
      <c r="AI618" s="23" t="n">
        <f aca="false">AH618*(1+Y618)</f>
        <v>7489.23921237989</v>
      </c>
      <c r="AJ618" s="25" t="n">
        <f aca="false">G618*Z618</f>
        <v>44840.2687344802</v>
      </c>
      <c r="AK618" s="25" t="n">
        <f aca="false">I618*AA618</f>
        <v>42394.1831684539</v>
      </c>
      <c r="AL618" s="25" t="n">
        <f aca="false">K618*AB618</f>
        <v>52376.3528340337</v>
      </c>
      <c r="AM618" s="25" t="n">
        <f aca="false">M618*AC618</f>
        <v>65245.9606646805</v>
      </c>
      <c r="AN618" s="25" t="n">
        <f aca="false">O618*AD618</f>
        <v>95497.3239150195</v>
      </c>
      <c r="AO618" s="25" t="n">
        <f aca="false">C618/Datos!$D$8</f>
        <v>14200.2161314495</v>
      </c>
      <c r="AP618" s="25" t="n">
        <f aca="false">AJ618-AO618</f>
        <v>30640.0526030307</v>
      </c>
      <c r="AQ618" s="25" t="n">
        <f aca="false">AK618-AO618</f>
        <v>28193.9670370044</v>
      </c>
      <c r="AR618" s="25" t="n">
        <f aca="false">AL618-AO618</f>
        <v>38176.1367025843</v>
      </c>
      <c r="AS618" s="25" t="n">
        <f aca="false">AM618-AO618</f>
        <v>51045.7445332311</v>
      </c>
      <c r="AT618" s="25" t="n">
        <f aca="false">AN618-AO618</f>
        <v>81297.10778357</v>
      </c>
      <c r="AU618" s="25" t="n">
        <f aca="false">AP618*Datos!$D$6</f>
        <v>15320.0263015154</v>
      </c>
      <c r="AV618" s="25" t="n">
        <f aca="false">AQ618*Datos!$D$6</f>
        <v>14096.9835185022</v>
      </c>
      <c r="AW618" s="25" t="n">
        <f aca="false">AR618*Datos!$D$6</f>
        <v>19088.0683512921</v>
      </c>
      <c r="AX618" s="25" t="n">
        <f aca="false">AS618*Datos!$D$6</f>
        <v>25522.8722666155</v>
      </c>
      <c r="AY618" s="25" t="n">
        <f aca="false">AT618*Datos!$D$6</f>
        <v>40648.553891785</v>
      </c>
      <c r="AZ618" s="25" t="n">
        <f aca="false">AJ618-AU618-AE618</f>
        <v>25698.7605043952</v>
      </c>
      <c r="BA618" s="25" t="n">
        <f aca="false">AK618-AV618-AF618</f>
        <v>23874.0158444744</v>
      </c>
      <c r="BB618" s="25" t="n">
        <f aca="false">AL618-AW618-AG618</f>
        <v>28068.2218971883</v>
      </c>
      <c r="BC618" s="25" t="n">
        <f aca="false">AM618-AX618-AH618</f>
        <v>33550.2201973023</v>
      </c>
      <c r="BD618" s="25" t="n">
        <f aca="false">AN618-AY618-AI618</f>
        <v>47359.5308108546</v>
      </c>
      <c r="BE618" s="25" t="n">
        <f aca="false">AZ618/Z618</f>
        <v>22509.1859227064</v>
      </c>
      <c r="BF618" s="25" t="n">
        <f aca="false">BA618/AA618</f>
        <v>18066.3289025225</v>
      </c>
      <c r="BG618" s="25" t="n">
        <f aca="false">BB618/AB618</f>
        <v>17997.766489132</v>
      </c>
      <c r="BH618" s="25" t="n">
        <f aca="false">BC618/AC618</f>
        <v>18192.3076652839</v>
      </c>
      <c r="BI618" s="25" t="n">
        <f aca="false">BD618/AD618</f>
        <v>21166.5028888432</v>
      </c>
      <c r="BJ618" s="25" t="n">
        <f aca="false">E618*AD618</f>
        <v>60341.6411655658</v>
      </c>
      <c r="BK618" s="25" t="n">
        <f aca="false">0.2*C618*AD618</f>
        <v>31772.6351362774</v>
      </c>
      <c r="BL618" s="25" t="n">
        <f aca="false">BJ618+BK618</f>
        <v>92114.2763018431</v>
      </c>
      <c r="BM618" s="25" t="n">
        <f aca="false">BK618*Datos!$D$6</f>
        <v>15886.3175681387</v>
      </c>
      <c r="BN618" s="25" t="n">
        <f aca="false">BL618-BM618</f>
        <v>76227.9587337045</v>
      </c>
      <c r="BO618" s="25" t="n">
        <f aca="false">BN618/AD618</f>
        <v>34068.7350808334</v>
      </c>
      <c r="BP618" s="25" t="n">
        <f aca="false">-(C618+E618)</f>
        <v>-97969.7076723561</v>
      </c>
      <c r="BQ618" s="25" t="n">
        <f aca="false">BE618</f>
        <v>22509.1859227064</v>
      </c>
      <c r="BR618" s="25" t="n">
        <f aca="false">BF618</f>
        <v>18066.3289025225</v>
      </c>
      <c r="BS618" s="25" t="n">
        <f aca="false">BG618</f>
        <v>17997.766489132</v>
      </c>
      <c r="BT618" s="25" t="n">
        <f aca="false">BH618</f>
        <v>18192.3076652839</v>
      </c>
      <c r="BU618" s="25" t="n">
        <f aca="false">BI618+BO618</f>
        <v>55235.2379696766</v>
      </c>
      <c r="BV618" s="27" t="n">
        <f aca="false">IFERROR(IRR(BP618:BU618,0.1),NA())*100</f>
        <v>9.19326650168995</v>
      </c>
    </row>
    <row r="619" customFormat="false" ht="15" hidden="false" customHeight="true" outlineLevel="0" collapsed="false">
      <c r="A619" s="23" t="n">
        <v>618</v>
      </c>
      <c r="B619" s="24" t="n">
        <f aca="true">RAND()</f>
        <v>0.50244403966132</v>
      </c>
      <c r="C619" s="25" t="n">
        <f aca="false">IF(B619&lt;=(Datos!$D$14-Datos!$C$14)/(Datos!$E$14-Datos!$C$14),Datos!$C$14+SQRT((Datos!$E$14-Datos!$C$14)*(Datos!$D$14-Datos!$C$14)*B619),Datos!$E$14-SQRT((Datos!$E$14-Datos!$C$14)*(Datos!$E$14-Datos!$D$14)*(1-B619)))</f>
        <v>75565.0424103823</v>
      </c>
      <c r="D619" s="24" t="n">
        <f aca="true">RAND()</f>
        <v>0.974564181372578</v>
      </c>
      <c r="E619" s="25" t="n">
        <f aca="false">IF(D619&lt;=(Datos!$D$15-Datos!$C$15)/(Datos!$E$15-Datos!$C$15),Datos!$C$15+SQRT((Datos!$E$15-Datos!$C$15)*(Datos!$D$15-Datos!$C$15)*D619),Datos!$E$15-SQRT((Datos!$E$15-Datos!$C$15)*(Datos!$E$15-Datos!$D$15)*(1-D619)))</f>
        <v>38046.7020723624</v>
      </c>
      <c r="F619" s="24" t="n">
        <f aca="true">RAND()</f>
        <v>0.0796297740261332</v>
      </c>
      <c r="G619" s="25" t="n">
        <f aca="false">IF(F619&lt;=(Datos!$D$19-Datos!$C$19)/(Datos!$E$19-Datos!$C$19),Datos!$C$19+SQRT((Datos!$E$19-Datos!$C$19)*(Datos!$D$19-Datos!$C$19)*F619),Datos!$E$19-SQRT((Datos!$E$19-Datos!$C$19)*(Datos!$E$19-Datos!$D$19)*(1-F619)))</f>
        <v>33456.0766924245</v>
      </c>
      <c r="H619" s="24" t="n">
        <f aca="true">RAND()</f>
        <v>0.0343328299357662</v>
      </c>
      <c r="I619" s="25" t="n">
        <f aca="false">IF(H619&lt;=(Datos!$D$19-Datos!$C$19)/(Datos!$E$19-Datos!$C$19),Datos!$C$19+SQRT((Datos!$E$19-Datos!$C$19)*(Datos!$D$19-Datos!$C$19)*H619),Datos!$E$19-SQRT((Datos!$E$19-Datos!$C$19)*(Datos!$E$19-Datos!$D$19)*(1-H619)))</f>
        <v>32269.3445067607</v>
      </c>
      <c r="J619" s="24" t="n">
        <f aca="true">RAND()</f>
        <v>0.898329045310987</v>
      </c>
      <c r="K619" s="25" t="n">
        <f aca="false">IF(J619&lt;=(Datos!$D$19-Datos!$C$19)/(Datos!$E$19-Datos!$C$19),Datos!$C$19+SQRT((Datos!$E$19-Datos!$C$19)*(Datos!$D$19-Datos!$C$19)*J619),Datos!$E$19-SQRT((Datos!$E$19-Datos!$C$19)*(Datos!$E$19-Datos!$D$19)*(1-J619)))</f>
        <v>42238.6015134219</v>
      </c>
      <c r="L619" s="24" t="n">
        <f aca="true">RAND()</f>
        <v>0.144540527719529</v>
      </c>
      <c r="M619" s="25" t="n">
        <f aca="false">IF(L619&lt;=(Datos!$D$19-Datos!$C$19)/(Datos!$E$19-Datos!$C$19),Datos!$C$19+SQRT((Datos!$E$19-Datos!$C$19)*(Datos!$D$19-Datos!$C$19)*L619),Datos!$E$19-SQRT((Datos!$E$19-Datos!$C$19)*(Datos!$E$19-Datos!$D$19)*(1-L619)))</f>
        <v>34656.2945737925</v>
      </c>
      <c r="N619" s="24" t="n">
        <f aca="true">RAND()</f>
        <v>0.886522439956029</v>
      </c>
      <c r="O619" s="25" t="n">
        <f aca="false">IF(N619&lt;=(Datos!$D$19-Datos!$C$19)/(Datos!$E$19-Datos!$C$19),Datos!$C$19+SQRT((Datos!$E$19-Datos!$C$19)*(Datos!$D$19-Datos!$C$19)*N619),Datos!$E$19-SQRT((Datos!$E$19-Datos!$C$19)*(Datos!$E$19-Datos!$D$19)*(1-N619)))</f>
        <v>42082.6695416361</v>
      </c>
      <c r="P619" s="24" t="n">
        <f aca="true">RAND()</f>
        <v>0.38487807599641</v>
      </c>
      <c r="Q619" s="26" t="n">
        <f aca="false">IF(P619&lt;=(Datos!$D$23-Datos!$C$23)/(Datos!$E$23-Datos!$C$23),Datos!$C$23+SQRT((Datos!$E$23-Datos!$C$23)*(Datos!$D$23-Datos!$C$23)*P619),Datos!$E$23-SQRT((Datos!$E$23-Datos!$C$23)*(Datos!$E$23-Datos!$D$23)*(1-P619)))</f>
        <v>0.146320724473189</v>
      </c>
      <c r="R619" s="24" t="n">
        <f aca="true">RAND()</f>
        <v>0.683542179428624</v>
      </c>
      <c r="S619" s="26" t="n">
        <f aca="false">IF(R619&lt;=(Datos!$D$24-Datos!$C$24)/(Datos!$E$24-Datos!$C$24),Datos!$C$24+SQRT((Datos!$E$24-Datos!$C$24)*(Datos!$D$24-Datos!$C$24)*R619),Datos!$E$24-SQRT((Datos!$E$24-Datos!$C$24)*(Datos!$E$24-Datos!$D$24)*(1-R619)))</f>
        <v>0.156133201366156</v>
      </c>
      <c r="T619" s="24" t="n">
        <f aca="true">RAND()</f>
        <v>0.195721052608494</v>
      </c>
      <c r="U619" s="26" t="n">
        <f aca="false">IF(T619&lt;=(Datos!$D$25-Datos!$C$25)/(Datos!$E$25-Datos!$C$25),Datos!$C$25+SQRT((Datos!$E$25-Datos!$C$25)*(Datos!$D$25-Datos!$C$25)*T619),Datos!$E$25-SQRT((Datos!$E$25-Datos!$C$25)*(Datos!$E$25-Datos!$D$25)*(1-T619)))</f>
        <v>0.170273485405274</v>
      </c>
      <c r="V619" s="24" t="n">
        <f aca="true">RAND()</f>
        <v>0.895000213860764</v>
      </c>
      <c r="W619" s="26" t="n">
        <f aca="false">IF(V619&lt;=(Datos!$D$26-Datos!$C$26)/(Datos!$E$26-Datos!$C$26),Datos!$C$26+SQRT((Datos!$E$26-Datos!$C$26)*(Datos!$D$26-Datos!$C$26)*V619),Datos!$E$26-SQRT((Datos!$E$26-Datos!$C$26)*(Datos!$E$26-Datos!$D$26)*(1-V619)))</f>
        <v>0.230829730010057</v>
      </c>
      <c r="X619" s="24" t="n">
        <f aca="true">RAND()</f>
        <v>0.825040018219223</v>
      </c>
      <c r="Y619" s="26" t="n">
        <f aca="false">IF(X619&lt;=(Datos!$D$27-Datos!$C$27)/(Datos!$E$27-Datos!$C$27),Datos!$C$27+SQRT((Datos!$E$27-Datos!$C$27)*(Datos!$D$27-Datos!$C$27)*X619),Datos!$E$27-SQRT((Datos!$E$27-Datos!$C$27)*(Datos!$E$27-Datos!$D$27)*(1-X619)))</f>
        <v>0.249262662743559</v>
      </c>
      <c r="Z619" s="24" t="n">
        <f aca="false">(1+Q619)</f>
        <v>1.14632072447319</v>
      </c>
      <c r="AA619" s="24" t="n">
        <f aca="false">Z619*(1+S619)</f>
        <v>1.32529944897756</v>
      </c>
      <c r="AB619" s="24" t="n">
        <f aca="false">AA619*(1+U619)</f>
        <v>1.55096280536066</v>
      </c>
      <c r="AC619" s="24" t="n">
        <f aca="false">AB619*(1+W619)</f>
        <v>1.9089711309777</v>
      </c>
      <c r="AD619" s="24" t="n">
        <f aca="false">AC619*(1+Y619)</f>
        <v>2.38480635818578</v>
      </c>
      <c r="AE619" s="23" t="n">
        <f aca="false">E619*Q619</f>
        <v>5567.02101104366</v>
      </c>
      <c r="AF619" s="23" t="n">
        <f aca="false">AE619*(1+S619)</f>
        <v>6436.21782357055</v>
      </c>
      <c r="AG619" s="23" t="n">
        <f aca="false">AF619*(1+U619)</f>
        <v>7532.13506521745</v>
      </c>
      <c r="AH619" s="23" t="n">
        <f aca="false">AG619*(1+W619)</f>
        <v>9270.77576872088</v>
      </c>
      <c r="AI619" s="23" t="n">
        <f aca="false">AH619*(1+Y619)</f>
        <v>11581.6340225307</v>
      </c>
      <c r="AJ619" s="25" t="n">
        <f aca="false">G619*Z619</f>
        <v>38351.3940720907</v>
      </c>
      <c r="AK619" s="25" t="n">
        <f aca="false">I619*AA619</f>
        <v>42766.544493677</v>
      </c>
      <c r="AL619" s="25" t="n">
        <f aca="false">K619*AB619</f>
        <v>65510.4998977677</v>
      </c>
      <c r="AM619" s="25" t="n">
        <f aca="false">M619*AC619</f>
        <v>66157.8658480289</v>
      </c>
      <c r="AN619" s="25" t="n">
        <f aca="false">O619*AD619</f>
        <v>100359.017892325</v>
      </c>
      <c r="AO619" s="25" t="n">
        <f aca="false">C619/Datos!$D$8</f>
        <v>15113.0084820765</v>
      </c>
      <c r="AP619" s="25" t="n">
        <f aca="false">AJ619-AO619</f>
        <v>23238.3855900142</v>
      </c>
      <c r="AQ619" s="25" t="n">
        <f aca="false">AK619-AO619</f>
        <v>27653.5360116005</v>
      </c>
      <c r="AR619" s="25" t="n">
        <f aca="false">AL619-AO619</f>
        <v>50397.4914156912</v>
      </c>
      <c r="AS619" s="25" t="n">
        <f aca="false">AM619-AO619</f>
        <v>51044.8573659524</v>
      </c>
      <c r="AT619" s="25" t="n">
        <f aca="false">AN619-AO619</f>
        <v>85246.0094102484</v>
      </c>
      <c r="AU619" s="25" t="n">
        <f aca="false">AP619*Datos!$D$6</f>
        <v>11619.1927950071</v>
      </c>
      <c r="AV619" s="25" t="n">
        <f aca="false">AQ619*Datos!$D$6</f>
        <v>13826.7680058003</v>
      </c>
      <c r="AW619" s="25" t="n">
        <f aca="false">AR619*Datos!$D$6</f>
        <v>25198.7457078456</v>
      </c>
      <c r="AX619" s="25" t="n">
        <f aca="false">AS619*Datos!$D$6</f>
        <v>25522.4286829762</v>
      </c>
      <c r="AY619" s="25" t="n">
        <f aca="false">AT619*Datos!$D$6</f>
        <v>42623.0047051242</v>
      </c>
      <c r="AZ619" s="25" t="n">
        <f aca="false">AJ619-AU619-AE619</f>
        <v>21165.1802660399</v>
      </c>
      <c r="BA619" s="25" t="n">
        <f aca="false">AK619-AV619-AF619</f>
        <v>22503.5586643062</v>
      </c>
      <c r="BB619" s="25" t="n">
        <f aca="false">AL619-AW619-AG619</f>
        <v>32779.6191247046</v>
      </c>
      <c r="BC619" s="25" t="n">
        <f aca="false">AM619-AX619-AH619</f>
        <v>31364.6613963318</v>
      </c>
      <c r="BD619" s="25" t="n">
        <f aca="false">AN619-AY619-AI619</f>
        <v>46154.37916467</v>
      </c>
      <c r="BE619" s="25" t="n">
        <f aca="false">AZ619/Z619</f>
        <v>18463.5763919969</v>
      </c>
      <c r="BF619" s="25" t="n">
        <f aca="false">BA619/AA619</f>
        <v>16979.9803973866</v>
      </c>
      <c r="BG619" s="25" t="n">
        <f aca="false">BB619/AB619</f>
        <v>21135.0130457075</v>
      </c>
      <c r="BH619" s="25" t="n">
        <f aca="false">BC619/AC619</f>
        <v>16430.1391924498</v>
      </c>
      <c r="BI619" s="25" t="n">
        <f aca="false">BD619/AD619</f>
        <v>19353.512290944</v>
      </c>
      <c r="BJ619" s="25" t="n">
        <f aca="false">E619*AD619</f>
        <v>90734.01701017</v>
      </c>
      <c r="BK619" s="25" t="n">
        <f aca="false">0.2*C619*AD619</f>
        <v>36041.5987193716</v>
      </c>
      <c r="BL619" s="25" t="n">
        <f aca="false">BJ619+BK619</f>
        <v>126775.615729542</v>
      </c>
      <c r="BM619" s="25" t="n">
        <f aca="false">BK619*Datos!$D$6</f>
        <v>18020.7993596858</v>
      </c>
      <c r="BN619" s="25" t="n">
        <f aca="false">BL619-BM619</f>
        <v>108754.816369856</v>
      </c>
      <c r="BO619" s="25" t="n">
        <f aca="false">BN619/AD619</f>
        <v>45603.2063134006</v>
      </c>
      <c r="BP619" s="25" t="n">
        <f aca="false">-(C619+E619)</f>
        <v>-113611.744482745</v>
      </c>
      <c r="BQ619" s="25" t="n">
        <f aca="false">BE619</f>
        <v>18463.5763919969</v>
      </c>
      <c r="BR619" s="25" t="n">
        <f aca="false">BF619</f>
        <v>16979.9803973866</v>
      </c>
      <c r="BS619" s="25" t="n">
        <f aca="false">BG619</f>
        <v>21135.0130457075</v>
      </c>
      <c r="BT619" s="25" t="n">
        <f aca="false">BH619</f>
        <v>16430.1391924498</v>
      </c>
      <c r="BU619" s="25" t="n">
        <f aca="false">BI619+BO619</f>
        <v>64956.7186043447</v>
      </c>
      <c r="BV619" s="27" t="n">
        <f aca="false">IFERROR(IRR(BP619:BU619,0.1),NA())*100</f>
        <v>5.52802974384027</v>
      </c>
    </row>
    <row r="620" customFormat="false" ht="15" hidden="false" customHeight="true" outlineLevel="0" collapsed="false">
      <c r="A620" s="23" t="n">
        <v>619</v>
      </c>
      <c r="B620" s="24" t="n">
        <f aca="true">RAND()</f>
        <v>0.593390622052512</v>
      </c>
      <c r="C620" s="25" t="n">
        <f aca="false">IF(B620&lt;=(Datos!$D$14-Datos!$C$14)/(Datos!$E$14-Datos!$C$14),Datos!$C$14+SQRT((Datos!$E$14-Datos!$C$14)*(Datos!$D$14-Datos!$C$14)*B620),Datos!$E$14-SQRT((Datos!$E$14-Datos!$C$14)*(Datos!$E$14-Datos!$D$14)*(1-B620)))</f>
        <v>77910.8340235086</v>
      </c>
      <c r="D620" s="24" t="n">
        <f aca="true">RAND()</f>
        <v>0.868069575581345</v>
      </c>
      <c r="E620" s="25" t="n">
        <f aca="false">IF(D620&lt;=(Datos!$D$15-Datos!$C$15)/(Datos!$E$15-Datos!$C$15),Datos!$C$15+SQRT((Datos!$E$15-Datos!$C$15)*(Datos!$D$15-Datos!$C$15)*D620),Datos!$E$15-SQRT((Datos!$E$15-Datos!$C$15)*(Datos!$E$15-Datos!$D$15)*(1-D620)))</f>
        <v>35551.4537584961</v>
      </c>
      <c r="F620" s="24" t="n">
        <f aca="true">RAND()</f>
        <v>0.695808504890756</v>
      </c>
      <c r="G620" s="25" t="n">
        <f aca="false">IF(F620&lt;=(Datos!$D$19-Datos!$C$19)/(Datos!$E$19-Datos!$C$19),Datos!$C$19+SQRT((Datos!$E$19-Datos!$C$19)*(Datos!$D$19-Datos!$C$19)*F620),Datos!$E$19-SQRT((Datos!$E$19-Datos!$C$19)*(Datos!$E$19-Datos!$D$19)*(1-F620)))</f>
        <v>40223.5617733301</v>
      </c>
      <c r="H620" s="24" t="n">
        <f aca="true">RAND()</f>
        <v>0.805904867350499</v>
      </c>
      <c r="I620" s="25" t="n">
        <f aca="false">IF(H620&lt;=(Datos!$D$19-Datos!$C$19)/(Datos!$E$19-Datos!$C$19),Datos!$C$19+SQRT((Datos!$E$19-Datos!$C$19)*(Datos!$D$19-Datos!$C$19)*H620),Datos!$E$19-SQRT((Datos!$E$19-Datos!$C$19)*(Datos!$E$19-Datos!$D$19)*(1-H620)))</f>
        <v>41184.6186365302</v>
      </c>
      <c r="J620" s="24" t="n">
        <f aca="true">RAND()</f>
        <v>0.778398932951422</v>
      </c>
      <c r="K620" s="25" t="n">
        <f aca="false">IF(J620&lt;=(Datos!$D$19-Datos!$C$19)/(Datos!$E$19-Datos!$C$19),Datos!$C$19+SQRT((Datos!$E$19-Datos!$C$19)*(Datos!$D$19-Datos!$C$19)*J620),Datos!$E$19-SQRT((Datos!$E$19-Datos!$C$19)*(Datos!$E$19-Datos!$D$19)*(1-J620)))</f>
        <v>40923.2267626659</v>
      </c>
      <c r="L620" s="24" t="n">
        <f aca="true">RAND()</f>
        <v>0.861124629959162</v>
      </c>
      <c r="M620" s="25" t="n">
        <f aca="false">IF(L620&lt;=(Datos!$D$19-Datos!$C$19)/(Datos!$E$19-Datos!$C$19),Datos!$C$19+SQRT((Datos!$E$19-Datos!$C$19)*(Datos!$D$19-Datos!$C$19)*L620),Datos!$E$19-SQRT((Datos!$E$19-Datos!$C$19)*(Datos!$E$19-Datos!$D$19)*(1-L620)))</f>
        <v>41772.670956803</v>
      </c>
      <c r="N620" s="24" t="n">
        <f aca="true">RAND()</f>
        <v>0.437931513324777</v>
      </c>
      <c r="O620" s="25" t="n">
        <f aca="false">IF(N620&lt;=(Datos!$D$19-Datos!$C$19)/(Datos!$E$19-Datos!$C$19),Datos!$C$19+SQRT((Datos!$E$19-Datos!$C$19)*(Datos!$D$19-Datos!$C$19)*N620),Datos!$E$19-SQRT((Datos!$E$19-Datos!$C$19)*(Datos!$E$19-Datos!$D$19)*(1-N620)))</f>
        <v>38104.9199254969</v>
      </c>
      <c r="P620" s="24" t="n">
        <f aca="true">RAND()</f>
        <v>0.209298055812812</v>
      </c>
      <c r="Q620" s="26" t="n">
        <f aca="false">IF(P620&lt;=(Datos!$D$23-Datos!$C$23)/(Datos!$E$23-Datos!$C$23),Datos!$C$23+SQRT((Datos!$E$23-Datos!$C$23)*(Datos!$D$23-Datos!$C$23)*P620),Datos!$E$23-SQRT((Datos!$E$23-Datos!$C$23)*(Datos!$E$23-Datos!$D$23)*(1-P620)))</f>
        <v>0.139409701194585</v>
      </c>
      <c r="R620" s="24" t="n">
        <f aca="true">RAND()</f>
        <v>0.365392609147005</v>
      </c>
      <c r="S620" s="26" t="n">
        <f aca="false">IF(R620&lt;=(Datos!$D$24-Datos!$C$24)/(Datos!$E$24-Datos!$C$24),Datos!$C$24+SQRT((Datos!$E$24-Datos!$C$24)*(Datos!$D$24-Datos!$C$24)*R620),Datos!$E$24-SQRT((Datos!$E$24-Datos!$C$24)*(Datos!$E$24-Datos!$D$24)*(1-R620)))</f>
        <v>0.14564579295839</v>
      </c>
      <c r="T620" s="24" t="n">
        <f aca="true">RAND()</f>
        <v>0.861010628571172</v>
      </c>
      <c r="U620" s="26" t="n">
        <f aca="false">IF(T620&lt;=(Datos!$D$25-Datos!$C$25)/(Datos!$E$25-Datos!$C$25),Datos!$C$25+SQRT((Datos!$E$25-Datos!$C$25)*(Datos!$D$25-Datos!$C$25)*T620),Datos!$E$25-SQRT((Datos!$E$25-Datos!$C$25)*(Datos!$E$25-Datos!$D$25)*(1-T620)))</f>
        <v>0.200272601793426</v>
      </c>
      <c r="V620" s="24" t="n">
        <f aca="true">RAND()</f>
        <v>0.0847925379829916</v>
      </c>
      <c r="W620" s="26" t="n">
        <f aca="false">IF(V620&lt;=(Datos!$D$26-Datos!$C$26)/(Datos!$E$26-Datos!$C$26),Datos!$C$26+SQRT((Datos!$E$26-Datos!$C$26)*(Datos!$D$26-Datos!$C$26)*V620),Datos!$E$26-SQRT((Datos!$E$26-Datos!$C$26)*(Datos!$E$26-Datos!$D$26)*(1-V620)))</f>
        <v>0.190895391373245</v>
      </c>
      <c r="X620" s="24" t="n">
        <f aca="true">RAND()</f>
        <v>0.420687790560182</v>
      </c>
      <c r="Y620" s="26" t="n">
        <f aca="false">IF(X620&lt;=(Datos!$D$27-Datos!$C$27)/(Datos!$E$27-Datos!$C$27),Datos!$C$27+SQRT((Datos!$E$27-Datos!$C$27)*(Datos!$D$27-Datos!$C$27)*X620),Datos!$E$27-SQRT((Datos!$E$27-Datos!$C$27)*(Datos!$E$27-Datos!$D$27)*(1-X620)))</f>
        <v>0.224068918024277</v>
      </c>
      <c r="Z620" s="24" t="n">
        <f aca="false">(1+Q620)</f>
        <v>1.13940970119458</v>
      </c>
      <c r="AA620" s="24" t="n">
        <f aca="false">Z620*(1+S620)</f>
        <v>1.30535993062955</v>
      </c>
      <c r="AB620" s="24" t="n">
        <f aca="false">AA620*(1+U620)</f>
        <v>1.56678776021362</v>
      </c>
      <c r="AC620" s="24" t="n">
        <f aca="false">AB620*(1+W620)</f>
        <v>1.86588032289841</v>
      </c>
      <c r="AD620" s="24" t="n">
        <f aca="false">AC620*(1+Y620)</f>
        <v>2.28396610801304</v>
      </c>
      <c r="AE620" s="23" t="n">
        <f aca="false">E620*Q620</f>
        <v>4956.21754550504</v>
      </c>
      <c r="AF620" s="23" t="n">
        <f aca="false">AE620*(1+S620)</f>
        <v>5678.06977999441</v>
      </c>
      <c r="AG620" s="23" t="n">
        <f aca="false">AF620*(1+U620)</f>
        <v>6815.23158799851</v>
      </c>
      <c r="AH620" s="23" t="n">
        <f aca="false">AG620*(1+W620)</f>
        <v>8116.22788928879</v>
      </c>
      <c r="AI620" s="23" t="n">
        <f aca="false">AH620*(1+Y620)</f>
        <v>9934.8222908802</v>
      </c>
      <c r="AJ620" s="25" t="n">
        <f aca="false">G620*Z620</f>
        <v>45831.116501132</v>
      </c>
      <c r="AK620" s="25" t="n">
        <f aca="false">I620*AA620</f>
        <v>53760.7509263856</v>
      </c>
      <c r="AL620" s="25" t="n">
        <f aca="false">K620*AB620</f>
        <v>64118.0108001914</v>
      </c>
      <c r="AM620" s="25" t="n">
        <f aca="false">M620*AC620</f>
        <v>77942.8047732085</v>
      </c>
      <c r="AN620" s="25" t="n">
        <f aca="false">O620*AD620</f>
        <v>87030.3456583858</v>
      </c>
      <c r="AO620" s="25" t="n">
        <f aca="false">C620/Datos!$D$8</f>
        <v>15582.1668047017</v>
      </c>
      <c r="AP620" s="25" t="n">
        <f aca="false">AJ620-AO620</f>
        <v>30248.9496964303</v>
      </c>
      <c r="AQ620" s="25" t="n">
        <f aca="false">AK620-AO620</f>
        <v>38178.5841216839</v>
      </c>
      <c r="AR620" s="25" t="n">
        <f aca="false">AL620-AO620</f>
        <v>48535.8439954897</v>
      </c>
      <c r="AS620" s="25" t="n">
        <f aca="false">AM620-AO620</f>
        <v>62360.6379685068</v>
      </c>
      <c r="AT620" s="25" t="n">
        <f aca="false">AN620-AO620</f>
        <v>71448.1788536841</v>
      </c>
      <c r="AU620" s="25" t="n">
        <f aca="false">AP620*Datos!$D$6</f>
        <v>15124.4748482151</v>
      </c>
      <c r="AV620" s="25" t="n">
        <f aca="false">AQ620*Datos!$D$6</f>
        <v>19089.292060842</v>
      </c>
      <c r="AW620" s="25" t="n">
        <f aca="false">AR620*Datos!$D$6</f>
        <v>24267.9219977448</v>
      </c>
      <c r="AX620" s="25" t="n">
        <f aca="false">AS620*Datos!$D$6</f>
        <v>31180.3189842534</v>
      </c>
      <c r="AY620" s="25" t="n">
        <f aca="false">AT620*Datos!$D$6</f>
        <v>35724.0894268421</v>
      </c>
      <c r="AZ620" s="25" t="n">
        <f aca="false">AJ620-AU620-AE620</f>
        <v>25750.4241074118</v>
      </c>
      <c r="BA620" s="25" t="n">
        <f aca="false">AK620-AV620-AF620</f>
        <v>28993.3890855493</v>
      </c>
      <c r="BB620" s="25" t="n">
        <f aca="false">AL620-AW620-AG620</f>
        <v>33034.857214448</v>
      </c>
      <c r="BC620" s="25" t="n">
        <f aca="false">AM620-AX620-AH620</f>
        <v>38646.2578996663</v>
      </c>
      <c r="BD620" s="25" t="n">
        <f aca="false">AN620-AY620-AI620</f>
        <v>41371.4339406636</v>
      </c>
      <c r="BE620" s="25" t="n">
        <f aca="false">AZ620/Z620</f>
        <v>22599.793630346</v>
      </c>
      <c r="BF620" s="25" t="n">
        <f aca="false">BA620/AA620</f>
        <v>22211.0303872789</v>
      </c>
      <c r="BG620" s="25" t="n">
        <f aca="false">BB620/AB620</f>
        <v>21084.4493768218</v>
      </c>
      <c r="BH620" s="25" t="n">
        <f aca="false">BC620/AC620</f>
        <v>20712.0775246905</v>
      </c>
      <c r="BI620" s="25" t="n">
        <f aca="false">BD620/AD620</f>
        <v>18113.8563289168</v>
      </c>
      <c r="BJ620" s="25" t="n">
        <f aca="false">E620*AD620</f>
        <v>81198.3154749981</v>
      </c>
      <c r="BK620" s="25" t="n">
        <f aca="false">0.2*C620*AD620</f>
        <v>35589.1408713446</v>
      </c>
      <c r="BL620" s="25" t="n">
        <f aca="false">BJ620+BK620</f>
        <v>116787.456346343</v>
      </c>
      <c r="BM620" s="25" t="n">
        <f aca="false">BK620*Datos!$D$6</f>
        <v>17794.5704356723</v>
      </c>
      <c r="BN620" s="25" t="n">
        <f aca="false">BL620-BM620</f>
        <v>98992.8859106704</v>
      </c>
      <c r="BO620" s="25" t="n">
        <f aca="false">BN620/AD620</f>
        <v>43342.537160847</v>
      </c>
      <c r="BP620" s="25" t="n">
        <f aca="false">-(C620+E620)</f>
        <v>-113462.287782005</v>
      </c>
      <c r="BQ620" s="25" t="n">
        <f aca="false">BE620</f>
        <v>22599.793630346</v>
      </c>
      <c r="BR620" s="25" t="n">
        <f aca="false">BF620</f>
        <v>22211.0303872789</v>
      </c>
      <c r="BS620" s="25" t="n">
        <f aca="false">BG620</f>
        <v>21084.4493768218</v>
      </c>
      <c r="BT620" s="25" t="n">
        <f aca="false">BH620</f>
        <v>20712.0775246905</v>
      </c>
      <c r="BU620" s="25" t="n">
        <f aca="false">BI620+BO620</f>
        <v>61456.3934897638</v>
      </c>
      <c r="BV620" s="27" t="n">
        <f aca="false">IFERROR(IRR(BP620:BU620,0.1),NA())*100</f>
        <v>8.08375180378821</v>
      </c>
    </row>
    <row r="621" customFormat="false" ht="15" hidden="false" customHeight="true" outlineLevel="0" collapsed="false">
      <c r="A621" s="23" t="n">
        <v>620</v>
      </c>
      <c r="B621" s="24" t="n">
        <f aca="true">RAND()</f>
        <v>0.950179960203249</v>
      </c>
      <c r="C621" s="25" t="n">
        <f aca="false">IF(B621&lt;=(Datos!$D$14-Datos!$C$14)/(Datos!$E$14-Datos!$C$14),Datos!$C$14+SQRT((Datos!$E$14-Datos!$C$14)*(Datos!$D$14-Datos!$C$14)*B621),Datos!$E$14-SQRT((Datos!$E$14-Datos!$C$14)*(Datos!$E$14-Datos!$D$14)*(1-B621)))</f>
        <v>92267.9855305295</v>
      </c>
      <c r="D621" s="24" t="n">
        <f aca="true">RAND()</f>
        <v>0.558770976937926</v>
      </c>
      <c r="E621" s="25" t="n">
        <f aca="false">IF(D621&lt;=(Datos!$D$15-Datos!$C$15)/(Datos!$E$15-Datos!$C$15),Datos!$C$15+SQRT((Datos!$E$15-Datos!$C$15)*(Datos!$D$15-Datos!$C$15)*D621),Datos!$E$15-SQRT((Datos!$E$15-Datos!$C$15)*(Datos!$E$15-Datos!$D$15)*(1-D621)))</f>
        <v>31864.6233363592</v>
      </c>
      <c r="F621" s="24" t="n">
        <f aca="true">RAND()</f>
        <v>0.605936301568491</v>
      </c>
      <c r="G621" s="25" t="n">
        <f aca="false">IF(F621&lt;=(Datos!$D$19-Datos!$C$19)/(Datos!$E$19-Datos!$C$19),Datos!$C$19+SQRT((Datos!$E$19-Datos!$C$19)*(Datos!$D$19-Datos!$C$19)*F621),Datos!$E$19-SQRT((Datos!$E$19-Datos!$C$19)*(Datos!$E$19-Datos!$D$19)*(1-F621)))</f>
        <v>39533.6480549302</v>
      </c>
      <c r="H621" s="24" t="n">
        <f aca="true">RAND()</f>
        <v>0.487220512915111</v>
      </c>
      <c r="I621" s="25" t="n">
        <f aca="false">IF(H621&lt;=(Datos!$D$19-Datos!$C$19)/(Datos!$E$19-Datos!$C$19),Datos!$C$19+SQRT((Datos!$E$19-Datos!$C$19)*(Datos!$D$19-Datos!$C$19)*H621),Datos!$E$19-SQRT((Datos!$E$19-Datos!$C$19)*(Datos!$E$19-Datos!$D$19)*(1-H621)))</f>
        <v>38548.8640729203</v>
      </c>
      <c r="J621" s="24" t="n">
        <f aca="true">RAND()</f>
        <v>0.675800452955986</v>
      </c>
      <c r="K621" s="25" t="n">
        <f aca="false">IF(J621&lt;=(Datos!$D$19-Datos!$C$19)/(Datos!$E$19-Datos!$C$19),Datos!$C$19+SQRT((Datos!$E$19-Datos!$C$19)*(Datos!$D$19-Datos!$C$19)*J621),Datos!$E$19-SQRT((Datos!$E$19-Datos!$C$19)*(Datos!$E$19-Datos!$D$19)*(1-J621)))</f>
        <v>40068.9792103155</v>
      </c>
      <c r="L621" s="24" t="n">
        <f aca="true">RAND()</f>
        <v>0.130487681035887</v>
      </c>
      <c r="M621" s="25" t="n">
        <f aca="false">IF(L621&lt;=(Datos!$D$19-Datos!$C$19)/(Datos!$E$19-Datos!$C$19),Datos!$C$19+SQRT((Datos!$E$19-Datos!$C$19)*(Datos!$D$19-Datos!$C$19)*L621),Datos!$E$19-SQRT((Datos!$E$19-Datos!$C$19)*(Datos!$E$19-Datos!$D$19)*(1-L621)))</f>
        <v>34424.1555301982</v>
      </c>
      <c r="N621" s="24" t="n">
        <f aca="true">RAND()</f>
        <v>0.0192667004824632</v>
      </c>
      <c r="O621" s="25" t="n">
        <f aca="false">IF(N621&lt;=(Datos!$D$19-Datos!$C$19)/(Datos!$E$19-Datos!$C$19),Datos!$C$19+SQRT((Datos!$E$19-Datos!$C$19)*(Datos!$D$19-Datos!$C$19)*N621),Datos!$E$19-SQRT((Datos!$E$19-Datos!$C$19)*(Datos!$E$19-Datos!$D$19)*(1-N621)))</f>
        <v>31700.0014918727</v>
      </c>
      <c r="P621" s="24" t="n">
        <f aca="true">RAND()</f>
        <v>0.975864044738947</v>
      </c>
      <c r="Q621" s="26" t="n">
        <f aca="false">IF(P621&lt;=(Datos!$D$23-Datos!$C$23)/(Datos!$E$23-Datos!$C$23),Datos!$C$23+SQRT((Datos!$E$23-Datos!$C$23)*(Datos!$D$23-Datos!$C$23)*P621),Datos!$E$23-SQRT((Datos!$E$23-Datos!$C$23)*(Datos!$E$23-Datos!$D$23)*(1-P621)))</f>
        <v>0.173408739159319</v>
      </c>
      <c r="R621" s="24" t="n">
        <f aca="true">RAND()</f>
        <v>0.638959822558696</v>
      </c>
      <c r="S621" s="26" t="n">
        <f aca="false">IF(R621&lt;=(Datos!$D$24-Datos!$C$24)/(Datos!$E$24-Datos!$C$24),Datos!$C$24+SQRT((Datos!$E$24-Datos!$C$24)*(Datos!$D$24-Datos!$C$24)*R621),Datos!$E$24-SQRT((Datos!$E$24-Datos!$C$24)*(Datos!$E$24-Datos!$D$24)*(1-R621)))</f>
        <v>0.154507406577707</v>
      </c>
      <c r="T621" s="24" t="n">
        <f aca="true">RAND()</f>
        <v>0.285056304186225</v>
      </c>
      <c r="U621" s="26" t="n">
        <f aca="false">IF(T621&lt;=(Datos!$D$25-Datos!$C$25)/(Datos!$E$25-Datos!$C$25),Datos!$C$25+SQRT((Datos!$E$25-Datos!$C$25)*(Datos!$D$25-Datos!$C$25)*T621),Datos!$E$25-SQRT((Datos!$E$25-Datos!$C$25)*(Datos!$E$25-Datos!$D$25)*(1-T621)))</f>
        <v>0.174466676087917</v>
      </c>
      <c r="V621" s="24" t="n">
        <f aca="true">RAND()</f>
        <v>0.45404786535901</v>
      </c>
      <c r="W621" s="26" t="n">
        <f aca="false">IF(V621&lt;=(Datos!$D$26-Datos!$C$26)/(Datos!$E$26-Datos!$C$26),Datos!$C$26+SQRT((Datos!$E$26-Datos!$C$26)*(Datos!$D$26-Datos!$C$26)*V621),Datos!$E$26-SQRT((Datos!$E$26-Datos!$C$26)*(Datos!$E$26-Datos!$D$26)*(1-V621)))</f>
        <v>0.2062869302011</v>
      </c>
      <c r="X621" s="24" t="n">
        <f aca="true">RAND()</f>
        <v>0.0668076837486822</v>
      </c>
      <c r="Y621" s="26" t="n">
        <f aca="false">IF(X621&lt;=(Datos!$D$27-Datos!$C$27)/(Datos!$E$27-Datos!$C$27),Datos!$C$27+SQRT((Datos!$E$27-Datos!$C$27)*(Datos!$D$27-Datos!$C$27)*X621),Datos!$E$27-SQRT((Datos!$E$27-Datos!$C$27)*(Datos!$E$27-Datos!$D$27)*(1-X621)))</f>
        <v>0.203430589939442</v>
      </c>
      <c r="Z621" s="24" t="n">
        <f aca="false">(1+Q621)</f>
        <v>1.17340873915932</v>
      </c>
      <c r="AA621" s="24" t="n">
        <f aca="false">Z621*(1+S621)</f>
        <v>1.35470908030244</v>
      </c>
      <c r="AB621" s="24" t="n">
        <f aca="false">AA621*(1+U621)</f>
        <v>1.59106067060893</v>
      </c>
      <c r="AC621" s="24" t="n">
        <f aca="false">AB621*(1+W621)</f>
        <v>1.91927569211255</v>
      </c>
      <c r="AD621" s="24" t="n">
        <f aca="false">AC621*(1+Y621)</f>
        <v>2.30971507841544</v>
      </c>
      <c r="AE621" s="23" t="n">
        <f aca="false">E621*Q621</f>
        <v>5525.60415654466</v>
      </c>
      <c r="AF621" s="23" t="n">
        <f aca="false">AE621*(1+S621)</f>
        <v>6379.35092454738</v>
      </c>
      <c r="AG621" s="23" t="n">
        <f aca="false">AF621*(1+U621)</f>
        <v>7492.33507595154</v>
      </c>
      <c r="AH621" s="23" t="n">
        <f aca="false">AG621*(1+W621)</f>
        <v>9037.90587880761</v>
      </c>
      <c r="AI621" s="23" t="n">
        <f aca="false">AH621*(1+Y621)</f>
        <v>10876.4924035506</v>
      </c>
      <c r="AJ621" s="25" t="n">
        <f aca="false">G621*Z621</f>
        <v>46389.1281185039</v>
      </c>
      <c r="AK621" s="25" t="n">
        <f aca="false">I621*AA621</f>
        <v>52222.4961949296</v>
      </c>
      <c r="AL621" s="25" t="n">
        <f aca="false">K621*AB621</f>
        <v>63752.1769329798</v>
      </c>
      <c r="AM621" s="25" t="n">
        <f aca="false">M621*AC621</f>
        <v>66069.4449306111</v>
      </c>
      <c r="AN621" s="25" t="n">
        <f aca="false">O621*AD621</f>
        <v>73217.9714315702</v>
      </c>
      <c r="AO621" s="25" t="n">
        <f aca="false">C621/Datos!$D$8</f>
        <v>18453.5971061059</v>
      </c>
      <c r="AP621" s="25" t="n">
        <f aca="false">AJ621-AO621</f>
        <v>27935.531012398</v>
      </c>
      <c r="AQ621" s="25" t="n">
        <f aca="false">AK621-AO621</f>
        <v>33768.8990888237</v>
      </c>
      <c r="AR621" s="25" t="n">
        <f aca="false">AL621-AO621</f>
        <v>45298.5798268739</v>
      </c>
      <c r="AS621" s="25" t="n">
        <f aca="false">AM621-AO621</f>
        <v>47615.8478245052</v>
      </c>
      <c r="AT621" s="25" t="n">
        <f aca="false">AN621-AO621</f>
        <v>54764.3743254643</v>
      </c>
      <c r="AU621" s="25" t="n">
        <f aca="false">AP621*Datos!$D$6</f>
        <v>13967.765506199</v>
      </c>
      <c r="AV621" s="25" t="n">
        <f aca="false">AQ621*Datos!$D$6</f>
        <v>16884.4495444119</v>
      </c>
      <c r="AW621" s="25" t="n">
        <f aca="false">AR621*Datos!$D$6</f>
        <v>22649.2899134369</v>
      </c>
      <c r="AX621" s="25" t="n">
        <f aca="false">AS621*Datos!$D$6</f>
        <v>23807.9239122526</v>
      </c>
      <c r="AY621" s="25" t="n">
        <f aca="false">AT621*Datos!$D$6</f>
        <v>27382.1871627322</v>
      </c>
      <c r="AZ621" s="25" t="n">
        <f aca="false">AJ621-AU621-AE621</f>
        <v>26895.7584557602</v>
      </c>
      <c r="BA621" s="25" t="n">
        <f aca="false">AK621-AV621-AF621</f>
        <v>28958.6957259704</v>
      </c>
      <c r="BB621" s="25" t="n">
        <f aca="false">AL621-AW621-AG621</f>
        <v>33610.5519435913</v>
      </c>
      <c r="BC621" s="25" t="n">
        <f aca="false">AM621-AX621-AH621</f>
        <v>33223.6151395509</v>
      </c>
      <c r="BD621" s="25" t="n">
        <f aca="false">AN621-AY621-AI621</f>
        <v>34959.2918652875</v>
      </c>
      <c r="BE621" s="25" t="n">
        <f aca="false">AZ621/Z621</f>
        <v>22921.0483595252</v>
      </c>
      <c r="BF621" s="25" t="n">
        <f aca="false">BA621/AA621</f>
        <v>21376.3206780199</v>
      </c>
      <c r="BG621" s="25" t="n">
        <f aca="false">BB621/AB621</f>
        <v>21124.619924599</v>
      </c>
      <c r="BH621" s="25" t="n">
        <f aca="false">BC621/AC621</f>
        <v>17310.4964941132</v>
      </c>
      <c r="BI621" s="25" t="n">
        <f aca="false">BD621/AD621</f>
        <v>15135.7594674712</v>
      </c>
      <c r="BJ621" s="25" t="n">
        <f aca="false">E621*AD621</f>
        <v>73598.2009880172</v>
      </c>
      <c r="BK621" s="25" t="n">
        <f aca="false">0.2*C621*AD621</f>
        <v>42622.5514869762</v>
      </c>
      <c r="BL621" s="25" t="n">
        <f aca="false">BJ621+BK621</f>
        <v>116220.752474993</v>
      </c>
      <c r="BM621" s="25" t="n">
        <f aca="false">BK621*Datos!$D$6</f>
        <v>21311.2757434881</v>
      </c>
      <c r="BN621" s="25" t="n">
        <f aca="false">BL621-BM621</f>
        <v>94909.4767315054</v>
      </c>
      <c r="BO621" s="25" t="n">
        <f aca="false">BN621/AD621</f>
        <v>41091.4218894122</v>
      </c>
      <c r="BP621" s="25" t="n">
        <f aca="false">-(C621+E621)</f>
        <v>-124132.608866889</v>
      </c>
      <c r="BQ621" s="25" t="n">
        <f aca="false">BE621</f>
        <v>22921.0483595252</v>
      </c>
      <c r="BR621" s="25" t="n">
        <f aca="false">BF621</f>
        <v>21376.3206780199</v>
      </c>
      <c r="BS621" s="25" t="n">
        <f aca="false">BG621</f>
        <v>21124.619924599</v>
      </c>
      <c r="BT621" s="25" t="n">
        <f aca="false">BH621</f>
        <v>17310.4964941132</v>
      </c>
      <c r="BU621" s="25" t="n">
        <f aca="false">BI621+BO621</f>
        <v>56227.1813568834</v>
      </c>
      <c r="BV621" s="27" t="n">
        <f aca="false">IFERROR(IRR(BP621:BU621,0.1),NA())*100</f>
        <v>3.36331705850359</v>
      </c>
    </row>
    <row r="622" customFormat="false" ht="15" hidden="false" customHeight="true" outlineLevel="0" collapsed="false">
      <c r="A622" s="23" t="n">
        <v>621</v>
      </c>
      <c r="B622" s="24" t="n">
        <f aca="true">RAND()</f>
        <v>0.728893538843107</v>
      </c>
      <c r="C622" s="25" t="n">
        <f aca="false">IF(B622&lt;=(Datos!$D$14-Datos!$C$14)/(Datos!$E$14-Datos!$C$14),Datos!$C$14+SQRT((Datos!$E$14-Datos!$C$14)*(Datos!$D$14-Datos!$C$14)*B622),Datos!$E$14-SQRT((Datos!$E$14-Datos!$C$14)*(Datos!$E$14-Datos!$D$14)*(1-B622)))</f>
        <v>81963.1556698997</v>
      </c>
      <c r="D622" s="24" t="n">
        <f aca="true">RAND()</f>
        <v>0.0450642290781685</v>
      </c>
      <c r="E622" s="25" t="n">
        <f aca="false">IF(D622&lt;=(Datos!$D$15-Datos!$C$15)/(Datos!$E$15-Datos!$C$15),Datos!$C$15+SQRT((Datos!$E$15-Datos!$C$15)*(Datos!$D$15-Datos!$C$15)*D622),Datos!$E$15-SQRT((Datos!$E$15-Datos!$C$15)*(Datos!$E$15-Datos!$D$15)*(1-D622)))</f>
        <v>26838.427910162</v>
      </c>
      <c r="F622" s="24" t="n">
        <f aca="true">RAND()</f>
        <v>0.508542321762516</v>
      </c>
      <c r="G622" s="25" t="n">
        <f aca="false">IF(F622&lt;=(Datos!$D$19-Datos!$C$19)/(Datos!$E$19-Datos!$C$19),Datos!$C$19+SQRT((Datos!$E$19-Datos!$C$19)*(Datos!$D$19-Datos!$C$19)*F622),Datos!$E$19-SQRT((Datos!$E$19-Datos!$C$19)*(Datos!$E$19-Datos!$D$19)*(1-F622)))</f>
        <v>38733.9194102291</v>
      </c>
      <c r="H622" s="24" t="n">
        <f aca="true">RAND()</f>
        <v>0.61972950066406</v>
      </c>
      <c r="I622" s="25" t="n">
        <f aca="false">IF(H622&lt;=(Datos!$D$19-Datos!$C$19)/(Datos!$E$19-Datos!$C$19),Datos!$C$19+SQRT((Datos!$E$19-Datos!$C$19)*(Datos!$D$19-Datos!$C$19)*H622),Datos!$E$19-SQRT((Datos!$E$19-Datos!$C$19)*(Datos!$E$19-Datos!$D$19)*(1-H622)))</f>
        <v>39641.5468209001</v>
      </c>
      <c r="J622" s="24" t="n">
        <f aca="true">RAND()</f>
        <v>0.516649474593434</v>
      </c>
      <c r="K622" s="25" t="n">
        <f aca="false">IF(J622&lt;=(Datos!$D$19-Datos!$C$19)/(Datos!$E$19-Datos!$C$19),Datos!$C$19+SQRT((Datos!$E$19-Datos!$C$19)*(Datos!$D$19-Datos!$C$19)*J622),Datos!$E$19-SQRT((Datos!$E$19-Datos!$C$19)*(Datos!$E$19-Datos!$D$19)*(1-J622)))</f>
        <v>38803.2619629894</v>
      </c>
      <c r="L622" s="24" t="n">
        <f aca="true">RAND()</f>
        <v>0.548854956486578</v>
      </c>
      <c r="M622" s="25" t="n">
        <f aca="false">IF(L622&lt;=(Datos!$D$19-Datos!$C$19)/(Datos!$E$19-Datos!$C$19),Datos!$C$19+SQRT((Datos!$E$19-Datos!$C$19)*(Datos!$D$19-Datos!$C$19)*L622),Datos!$E$19-SQRT((Datos!$E$19-Datos!$C$19)*(Datos!$E$19-Datos!$D$19)*(1-L622)))</f>
        <v>39073.4912505048</v>
      </c>
      <c r="N622" s="24" t="n">
        <f aca="true">RAND()</f>
        <v>0.854261871695375</v>
      </c>
      <c r="O622" s="25" t="n">
        <f aca="false">IF(N622&lt;=(Datos!$D$19-Datos!$C$19)/(Datos!$E$19-Datos!$C$19),Datos!$C$19+SQRT((Datos!$E$19-Datos!$C$19)*(Datos!$D$19-Datos!$C$19)*N622),Datos!$E$19-SQRT((Datos!$E$19-Datos!$C$19)*(Datos!$E$19-Datos!$D$19)*(1-N622)))</f>
        <v>41693.8905609695</v>
      </c>
      <c r="P622" s="24" t="n">
        <f aca="true">RAND()</f>
        <v>0.427812506577128</v>
      </c>
      <c r="Q622" s="26" t="n">
        <f aca="false">IF(P622&lt;=(Datos!$D$23-Datos!$C$23)/(Datos!$E$23-Datos!$C$23),Datos!$C$23+SQRT((Datos!$E$23-Datos!$C$23)*(Datos!$D$23-Datos!$C$23)*P622),Datos!$E$23-SQRT((Datos!$E$23-Datos!$C$23)*(Datos!$E$23-Datos!$D$23)*(1-P622)))</f>
        <v>0.147750000213312</v>
      </c>
      <c r="R622" s="24" t="n">
        <f aca="true">RAND()</f>
        <v>0.592499372611105</v>
      </c>
      <c r="S622" s="26" t="n">
        <f aca="false">IF(R622&lt;=(Datos!$D$24-Datos!$C$24)/(Datos!$E$24-Datos!$C$24),Datos!$C$24+SQRT((Datos!$E$24-Datos!$C$24)*(Datos!$D$24-Datos!$C$24)*R622),Datos!$E$24-SQRT((Datos!$E$24-Datos!$C$24)*(Datos!$E$24-Datos!$D$24)*(1-R622)))</f>
        <v>0.152916774023392</v>
      </c>
      <c r="T622" s="24" t="n">
        <f aca="true">RAND()</f>
        <v>0.00264638234794951</v>
      </c>
      <c r="U622" s="26" t="n">
        <f aca="false">IF(T622&lt;=(Datos!$D$25-Datos!$C$25)/(Datos!$E$25-Datos!$C$25),Datos!$C$25+SQRT((Datos!$E$25-Datos!$C$25)*(Datos!$D$25-Datos!$C$25)*T622),Datos!$E$25-SQRT((Datos!$E$25-Datos!$C$25)*(Datos!$E$25-Datos!$D$25)*(1-T622)))</f>
        <v>0.152357414458829</v>
      </c>
      <c r="V622" s="24" t="n">
        <f aca="true">RAND()</f>
        <v>0.751310575993782</v>
      </c>
      <c r="W622" s="26" t="n">
        <f aca="false">IF(V622&lt;=(Datos!$D$26-Datos!$C$26)/(Datos!$E$26-Datos!$C$26),Datos!$C$26+SQRT((Datos!$E$26-Datos!$C$26)*(Datos!$D$26-Datos!$C$26)*V622),Datos!$E$26-SQRT((Datos!$E$26-Datos!$C$26)*(Datos!$E$26-Datos!$D$26)*(1-V622)))</f>
        <v>0.220497237688281</v>
      </c>
      <c r="X622" s="24" t="n">
        <f aca="true">RAND()</f>
        <v>0.574518365043532</v>
      </c>
      <c r="Y622" s="26" t="n">
        <f aca="false">IF(X622&lt;=(Datos!$D$27-Datos!$C$27)/(Datos!$E$27-Datos!$C$27),Datos!$C$27+SQRT((Datos!$E$27-Datos!$C$27)*(Datos!$D$27-Datos!$C$27)*X622),Datos!$E$27-SQRT((Datos!$E$27-Datos!$C$27)*(Datos!$E$27-Datos!$D$27)*(1-X622)))</f>
        <v>0.232066704382393</v>
      </c>
      <c r="Z622" s="24" t="n">
        <f aca="false">(1+Q622)</f>
        <v>1.14775000021331</v>
      </c>
      <c r="AA622" s="24" t="n">
        <f aca="false">Z622*(1+S622)</f>
        <v>1.32326022763128</v>
      </c>
      <c r="AB622" s="24" t="n">
        <f aca="false">AA622*(1+U622)</f>
        <v>1.52486873456938</v>
      </c>
      <c r="AC622" s="24" t="n">
        <f aca="false">AB622*(1+W622)</f>
        <v>1.86109807837916</v>
      </c>
      <c r="AD622" s="24" t="n">
        <f aca="false">AC622*(1+Y622)</f>
        <v>2.29299697596101</v>
      </c>
      <c r="AE622" s="23" t="n">
        <f aca="false">E622*Q622</f>
        <v>3965.3777294514</v>
      </c>
      <c r="AF622" s="23" t="n">
        <f aca="false">AE622*(1+S622)</f>
        <v>4571.75049962331</v>
      </c>
      <c r="AG622" s="23" t="n">
        <f aca="false">AF622*(1+U622)</f>
        <v>5268.29058529678</v>
      </c>
      <c r="AH622" s="23" t="n">
        <f aca="false">AG622*(1+W622)</f>
        <v>6429.9341066939</v>
      </c>
      <c r="AI622" s="23" t="n">
        <f aca="false">AH622*(1+Y622)</f>
        <v>7922.10772423029</v>
      </c>
      <c r="AJ622" s="25" t="n">
        <f aca="false">G622*Z622</f>
        <v>44456.8560113529</v>
      </c>
      <c r="AK622" s="25" t="n">
        <f aca="false">I622*AA622</f>
        <v>52456.0822698803</v>
      </c>
      <c r="AL622" s="25" t="n">
        <f aca="false">K622*AB622</f>
        <v>59169.8809666678</v>
      </c>
      <c r="AM622" s="25" t="n">
        <f aca="false">M622*AC622</f>
        <v>72719.5994818792</v>
      </c>
      <c r="AN622" s="25" t="n">
        <f aca="false">O622*AD622</f>
        <v>95603.9649723523</v>
      </c>
      <c r="AO622" s="25" t="n">
        <f aca="false">C622/Datos!$D$8</f>
        <v>16392.6311339799</v>
      </c>
      <c r="AP622" s="25" t="n">
        <f aca="false">AJ622-AO622</f>
        <v>28064.224877373</v>
      </c>
      <c r="AQ622" s="25" t="n">
        <f aca="false">AK622-AO622</f>
        <v>36063.4511359004</v>
      </c>
      <c r="AR622" s="25" t="n">
        <f aca="false">AL622-AO622</f>
        <v>42777.2498326879</v>
      </c>
      <c r="AS622" s="25" t="n">
        <f aca="false">AM622-AO622</f>
        <v>56326.9683478993</v>
      </c>
      <c r="AT622" s="25" t="n">
        <f aca="false">AN622-AO622</f>
        <v>79211.3338383724</v>
      </c>
      <c r="AU622" s="25" t="n">
        <f aca="false">AP622*Datos!$D$6</f>
        <v>14032.1124386865</v>
      </c>
      <c r="AV622" s="25" t="n">
        <f aca="false">AQ622*Datos!$D$6</f>
        <v>18031.7255679502</v>
      </c>
      <c r="AW622" s="25" t="n">
        <f aca="false">AR622*Datos!$D$6</f>
        <v>21388.6249163439</v>
      </c>
      <c r="AX622" s="25" t="n">
        <f aca="false">AS622*Datos!$D$6</f>
        <v>28163.4841739496</v>
      </c>
      <c r="AY622" s="25" t="n">
        <f aca="false">AT622*Datos!$D$6</f>
        <v>39605.6669191862</v>
      </c>
      <c r="AZ622" s="25" t="n">
        <f aca="false">AJ622-AU622-AE622</f>
        <v>26459.365843215</v>
      </c>
      <c r="BA622" s="25" t="n">
        <f aca="false">AK622-AV622-AF622</f>
        <v>29852.6062023068</v>
      </c>
      <c r="BB622" s="25" t="n">
        <f aca="false">AL622-AW622-AG622</f>
        <v>32512.9654650271</v>
      </c>
      <c r="BC622" s="25" t="n">
        <f aca="false">AM622-AX622-AH622</f>
        <v>38126.1812012357</v>
      </c>
      <c r="BD622" s="25" t="n">
        <f aca="false">AN622-AY622-AI622</f>
        <v>48076.1903289358</v>
      </c>
      <c r="BE622" s="25" t="n">
        <f aca="false">AZ622/Z622</f>
        <v>23053.2483888456</v>
      </c>
      <c r="BF622" s="25" t="n">
        <f aca="false">BA622/AA622</f>
        <v>22559.8907750329</v>
      </c>
      <c r="BG622" s="25" t="n">
        <f aca="false">BB622/AB622</f>
        <v>21321.8126438986</v>
      </c>
      <c r="BH622" s="25" t="n">
        <f aca="false">BC622/AC622</f>
        <v>20485.852757658</v>
      </c>
      <c r="BI622" s="25" t="n">
        <f aca="false">BD622/AD622</f>
        <v>20966.5301929963</v>
      </c>
      <c r="BJ622" s="25" t="n">
        <f aca="false">E622*AD622</f>
        <v>61540.4340375491</v>
      </c>
      <c r="BK622" s="25" t="n">
        <f aca="false">0.2*C622*AD622</f>
        <v>37588.2536182603</v>
      </c>
      <c r="BL622" s="25" t="n">
        <f aca="false">BJ622+BK622</f>
        <v>99128.6876558094</v>
      </c>
      <c r="BM622" s="25" t="n">
        <f aca="false">BK622*Datos!$D$6</f>
        <v>18794.1268091302</v>
      </c>
      <c r="BN622" s="25" t="n">
        <f aca="false">BL622-BM622</f>
        <v>80334.5608466792</v>
      </c>
      <c r="BO622" s="25" t="n">
        <f aca="false">BN622/AD622</f>
        <v>35034.743477152</v>
      </c>
      <c r="BP622" s="25" t="n">
        <f aca="false">-(C622+E622)</f>
        <v>-108801.583580062</v>
      </c>
      <c r="BQ622" s="25" t="n">
        <f aca="false">BE622</f>
        <v>23053.2483888456</v>
      </c>
      <c r="BR622" s="25" t="n">
        <f aca="false">BF622</f>
        <v>22559.8907750329</v>
      </c>
      <c r="BS622" s="25" t="n">
        <f aca="false">BG622</f>
        <v>21321.8126438986</v>
      </c>
      <c r="BT622" s="25" t="n">
        <f aca="false">BH622</f>
        <v>20485.852757658</v>
      </c>
      <c r="BU622" s="25" t="n">
        <f aca="false">BI622+BO622</f>
        <v>56001.2736701483</v>
      </c>
      <c r="BV622" s="27" t="n">
        <f aca="false">IFERROR(IRR(BP622:BU622,0.1),NA())*100</f>
        <v>8.60040111626659</v>
      </c>
    </row>
    <row r="623" customFormat="false" ht="15" hidden="false" customHeight="true" outlineLevel="0" collapsed="false">
      <c r="A623" s="23" t="n">
        <v>622</v>
      </c>
      <c r="B623" s="24" t="n">
        <f aca="true">RAND()</f>
        <v>0.620571487722074</v>
      </c>
      <c r="C623" s="25" t="n">
        <f aca="false">IF(B623&lt;=(Datos!$D$14-Datos!$C$14)/(Datos!$E$14-Datos!$C$14),Datos!$C$14+SQRT((Datos!$E$14-Datos!$C$14)*(Datos!$D$14-Datos!$C$14)*B623),Datos!$E$14-SQRT((Datos!$E$14-Datos!$C$14)*(Datos!$E$14-Datos!$D$14)*(1-B623)))</f>
        <v>78661.9069564895</v>
      </c>
      <c r="D623" s="24" t="n">
        <f aca="true">RAND()</f>
        <v>0.7719823036504</v>
      </c>
      <c r="E623" s="25" t="n">
        <f aca="false">IF(D623&lt;=(Datos!$D$15-Datos!$C$15)/(Datos!$E$15-Datos!$C$15),Datos!$C$15+SQRT((Datos!$E$15-Datos!$C$15)*(Datos!$D$15-Datos!$C$15)*D623),Datos!$E$15-SQRT((Datos!$E$15-Datos!$C$15)*(Datos!$E$15-Datos!$D$15)*(1-D623)))</f>
        <v>34151.6964466232</v>
      </c>
      <c r="F623" s="24" t="n">
        <f aca="true">RAND()</f>
        <v>0.606026207826409</v>
      </c>
      <c r="G623" s="25" t="n">
        <f aca="false">IF(F623&lt;=(Datos!$D$19-Datos!$C$19)/(Datos!$E$19-Datos!$C$19),Datos!$C$19+SQRT((Datos!$E$19-Datos!$C$19)*(Datos!$D$19-Datos!$C$19)*F623),Datos!$E$19-SQRT((Datos!$E$19-Datos!$C$19)*(Datos!$E$19-Datos!$D$19)*(1-F623)))</f>
        <v>39534.3553098236</v>
      </c>
      <c r="H623" s="24" t="n">
        <f aca="true">RAND()</f>
        <v>0.194558659318093</v>
      </c>
      <c r="I623" s="25" t="n">
        <f aca="false">IF(H623&lt;=(Datos!$D$19-Datos!$C$19)/(Datos!$E$19-Datos!$C$19),Datos!$C$19+SQRT((Datos!$E$19-Datos!$C$19)*(Datos!$D$19-Datos!$C$19)*H623),Datos!$E$19-SQRT((Datos!$E$19-Datos!$C$19)*(Datos!$E$19-Datos!$D$19)*(1-H623)))</f>
        <v>35402.2031522069</v>
      </c>
      <c r="J623" s="24" t="n">
        <f aca="true">RAND()</f>
        <v>0.395904347363693</v>
      </c>
      <c r="K623" s="25" t="n">
        <f aca="false">IF(J623&lt;=(Datos!$D$19-Datos!$C$19)/(Datos!$E$19-Datos!$C$19),Datos!$C$19+SQRT((Datos!$E$19-Datos!$C$19)*(Datos!$D$19-Datos!$C$19)*J623),Datos!$E$19-SQRT((Datos!$E$19-Datos!$C$19)*(Datos!$E$19-Datos!$D$19)*(1-J623)))</f>
        <v>37706.2086725285</v>
      </c>
      <c r="L623" s="24" t="n">
        <f aca="true">RAND()</f>
        <v>0.685868088014698</v>
      </c>
      <c r="M623" s="25" t="n">
        <f aca="false">IF(L623&lt;=(Datos!$D$19-Datos!$C$19)/(Datos!$E$19-Datos!$C$19),Datos!$C$19+SQRT((Datos!$E$19-Datos!$C$19)*(Datos!$D$19-Datos!$C$19)*L623),Datos!$E$19-SQRT((Datos!$E$19-Datos!$C$19)*(Datos!$E$19-Datos!$D$19)*(1-L623)))</f>
        <v>40146.1465412625</v>
      </c>
      <c r="N623" s="24" t="n">
        <f aca="true">RAND()</f>
        <v>0.583030099134977</v>
      </c>
      <c r="O623" s="25" t="n">
        <f aca="false">IF(N623&lt;=(Datos!$D$19-Datos!$C$19)/(Datos!$E$19-Datos!$C$19),Datos!$C$19+SQRT((Datos!$E$19-Datos!$C$19)*(Datos!$D$19-Datos!$C$19)*N623),Datos!$E$19-SQRT((Datos!$E$19-Datos!$C$19)*(Datos!$E$19-Datos!$D$19)*(1-N623)))</f>
        <v>39351.711868436</v>
      </c>
      <c r="P623" s="24" t="n">
        <f aca="true">RAND()</f>
        <v>0.15827128024815</v>
      </c>
      <c r="Q623" s="26" t="n">
        <f aca="false">IF(P623&lt;=(Datos!$D$23-Datos!$C$23)/(Datos!$E$23-Datos!$C$23),Datos!$C$23+SQRT((Datos!$E$23-Datos!$C$23)*(Datos!$D$23-Datos!$C$23)*P623),Datos!$E$23-SQRT((Datos!$E$23-Datos!$C$23)*(Datos!$E$23-Datos!$D$23)*(1-P623)))</f>
        <v>0.136878634555161</v>
      </c>
      <c r="R623" s="24" t="n">
        <f aca="true">RAND()</f>
        <v>0.239583780472483</v>
      </c>
      <c r="S623" s="26" t="n">
        <f aca="false">IF(R623&lt;=(Datos!$D$24-Datos!$C$24)/(Datos!$E$24-Datos!$C$24),Datos!$C$24+SQRT((Datos!$E$24-Datos!$C$24)*(Datos!$D$24-Datos!$C$24)*R623),Datos!$E$24-SQRT((Datos!$E$24-Datos!$C$24)*(Datos!$E$24-Datos!$D$24)*(1-R623)))</f>
        <v>0.140766579035808</v>
      </c>
      <c r="T623" s="24" t="n">
        <f aca="true">RAND()</f>
        <v>0.434506026450539</v>
      </c>
      <c r="U623" s="26" t="n">
        <f aca="false">IF(T623&lt;=(Datos!$D$25-Datos!$C$25)/(Datos!$E$25-Datos!$C$25),Datos!$C$25+SQRT((Datos!$E$25-Datos!$C$25)*(Datos!$D$25-Datos!$C$25)*T623),Datos!$E$25-SQRT((Datos!$E$25-Datos!$C$25)*(Datos!$E$25-Datos!$D$25)*(1-T623)))</f>
        <v>0.18020825304239</v>
      </c>
      <c r="V623" s="24" t="n">
        <f aca="true">RAND()</f>
        <v>0.695362913065384</v>
      </c>
      <c r="W623" s="26" t="n">
        <f aca="false">IF(V623&lt;=(Datos!$D$26-Datos!$C$26)/(Datos!$E$26-Datos!$C$26),Datos!$C$26+SQRT((Datos!$E$26-Datos!$C$26)*(Datos!$D$26-Datos!$C$26)*V623),Datos!$E$26-SQRT((Datos!$E$26-Datos!$C$26)*(Datos!$E$26-Datos!$D$26)*(1-V623)))</f>
        <v>0.217346825510049</v>
      </c>
      <c r="X623" s="24" t="n">
        <f aca="true">RAND()</f>
        <v>0.762685372400316</v>
      </c>
      <c r="Y623" s="26" t="n">
        <f aca="false">IF(X623&lt;=(Datos!$D$27-Datos!$C$27)/(Datos!$E$27-Datos!$C$27),Datos!$C$27+SQRT((Datos!$E$27-Datos!$C$27)*(Datos!$D$27-Datos!$C$27)*X623),Datos!$E$27-SQRT((Datos!$E$27-Datos!$C$27)*(Datos!$E$27-Datos!$D$27)*(1-X623)))</f>
        <v>0.244201969481013</v>
      </c>
      <c r="Z623" s="24" t="n">
        <f aca="false">(1+Q623)</f>
        <v>1.13687863455516</v>
      </c>
      <c r="AA623" s="24" t="n">
        <f aca="false">Z623*(1+S623)</f>
        <v>1.29691315072039</v>
      </c>
      <c r="AB623" s="24" t="n">
        <f aca="false">AA623*(1+U623)</f>
        <v>1.53062760395941</v>
      </c>
      <c r="AC623" s="24" t="n">
        <f aca="false">AB623*(1+W623)</f>
        <v>1.86330465471805</v>
      </c>
      <c r="AD623" s="24" t="n">
        <f aca="false">AC623*(1+Y623)</f>
        <v>2.31832732114333</v>
      </c>
      <c r="AE623" s="23" t="n">
        <f aca="false">E623*Q623</f>
        <v>4674.63757735612</v>
      </c>
      <c r="AF623" s="23" t="n">
        <f aca="false">AE623*(1+S623)</f>
        <v>5332.67031735278</v>
      </c>
      <c r="AG623" s="23" t="n">
        <f aca="false">AF623*(1+U623)</f>
        <v>6293.66151929393</v>
      </c>
      <c r="AH623" s="23" t="n">
        <f aca="false">AG623*(1+W623)</f>
        <v>7661.56887134722</v>
      </c>
      <c r="AI623" s="23" t="n">
        <f aca="false">AH623*(1+Y623)</f>
        <v>9532.53907904463</v>
      </c>
      <c r="AJ623" s="25" t="n">
        <f aca="false">G623*Z623</f>
        <v>44945.7638826508</v>
      </c>
      <c r="AK623" s="25" t="n">
        <f aca="false">I623*AA623</f>
        <v>45913.582832572</v>
      </c>
      <c r="AL623" s="25" t="n">
        <f aca="false">K623*AB623</f>
        <v>57714.163834826</v>
      </c>
      <c r="AM623" s="25" t="n">
        <f aca="false">M623*AC623</f>
        <v>74804.5017193273</v>
      </c>
      <c r="AN623" s="25" t="n">
        <f aca="false">O623*AD623</f>
        <v>91230.1487583555</v>
      </c>
      <c r="AO623" s="25" t="n">
        <f aca="false">C623/Datos!$D$8</f>
        <v>15732.3813912979</v>
      </c>
      <c r="AP623" s="25" t="n">
        <f aca="false">AJ623-AO623</f>
        <v>29213.3824913529</v>
      </c>
      <c r="AQ623" s="25" t="n">
        <f aca="false">AK623-AO623</f>
        <v>30181.2014412741</v>
      </c>
      <c r="AR623" s="25" t="n">
        <f aca="false">AL623-AO623</f>
        <v>41981.7824435282</v>
      </c>
      <c r="AS623" s="25" t="n">
        <f aca="false">AM623-AO623</f>
        <v>59072.1203280294</v>
      </c>
      <c r="AT623" s="25" t="n">
        <f aca="false">AN623-AO623</f>
        <v>75497.7673670577</v>
      </c>
      <c r="AU623" s="25" t="n">
        <f aca="false">AP623*Datos!$D$6</f>
        <v>14606.6912456765</v>
      </c>
      <c r="AV623" s="25" t="n">
        <f aca="false">AQ623*Datos!$D$6</f>
        <v>15090.6007206371</v>
      </c>
      <c r="AW623" s="25" t="n">
        <f aca="false">AR623*Datos!$D$6</f>
        <v>20990.8912217641</v>
      </c>
      <c r="AX623" s="25" t="n">
        <f aca="false">AS623*Datos!$D$6</f>
        <v>29536.0601640147</v>
      </c>
      <c r="AY623" s="25" t="n">
        <f aca="false">AT623*Datos!$D$6</f>
        <v>37748.8836835288</v>
      </c>
      <c r="AZ623" s="25" t="n">
        <f aca="false">AJ623-AU623-AE623</f>
        <v>25664.4350596182</v>
      </c>
      <c r="BA623" s="25" t="n">
        <f aca="false">AK623-AV623-AF623</f>
        <v>25490.3117945822</v>
      </c>
      <c r="BB623" s="25" t="n">
        <f aca="false">AL623-AW623-AG623</f>
        <v>30429.611093768</v>
      </c>
      <c r="BC623" s="25" t="n">
        <f aca="false">AM623-AX623-AH623</f>
        <v>37606.8726839654</v>
      </c>
      <c r="BD623" s="25" t="n">
        <f aca="false">AN623-AY623-AI623</f>
        <v>43948.7259957821</v>
      </c>
      <c r="BE623" s="25" t="n">
        <f aca="false">AZ623/Z623</f>
        <v>22574.4721376176</v>
      </c>
      <c r="BF623" s="25" t="n">
        <f aca="false">BA623/AA623</f>
        <v>19654.6019912152</v>
      </c>
      <c r="BG623" s="25" t="n">
        <f aca="false">BB623/AB623</f>
        <v>19880.4797555284</v>
      </c>
      <c r="BH623" s="25" t="n">
        <f aca="false">BC623/AC623</f>
        <v>20182.8898933631</v>
      </c>
      <c r="BI623" s="25" t="n">
        <f aca="false">BD623/AD623</f>
        <v>18957.084098939</v>
      </c>
      <c r="BJ623" s="25" t="n">
        <f aca="false">E623*AD623</f>
        <v>79174.8109356002</v>
      </c>
      <c r="BK623" s="25" t="n">
        <f aca="false">0.2*C623*AD623</f>
        <v>36472.8096060929</v>
      </c>
      <c r="BL623" s="25" t="n">
        <f aca="false">BJ623+BK623</f>
        <v>115647.620541693</v>
      </c>
      <c r="BM623" s="25" t="n">
        <f aca="false">BK623*Datos!$D$6</f>
        <v>18236.4048030464</v>
      </c>
      <c r="BN623" s="25" t="n">
        <f aca="false">BL623-BM623</f>
        <v>97411.2157386467</v>
      </c>
      <c r="BO623" s="25" t="n">
        <f aca="false">BN623/AD623</f>
        <v>42017.8871422721</v>
      </c>
      <c r="BP623" s="25" t="n">
        <f aca="false">-(C623+E623)</f>
        <v>-112813.603403113</v>
      </c>
      <c r="BQ623" s="25" t="n">
        <f aca="false">BE623</f>
        <v>22574.4721376176</v>
      </c>
      <c r="BR623" s="25" t="n">
        <f aca="false">BF623</f>
        <v>19654.6019912152</v>
      </c>
      <c r="BS623" s="25" t="n">
        <f aca="false">BG623</f>
        <v>19880.4797555284</v>
      </c>
      <c r="BT623" s="25" t="n">
        <f aca="false">BH623</f>
        <v>20182.8898933631</v>
      </c>
      <c r="BU623" s="25" t="n">
        <f aca="false">BI623+BO623</f>
        <v>60974.9712412111</v>
      </c>
      <c r="BV623" s="27" t="n">
        <f aca="false">IFERROR(IRR(BP623:BU623,0.1),NA())*100</f>
        <v>7.15454285620933</v>
      </c>
    </row>
    <row r="624" customFormat="false" ht="15" hidden="false" customHeight="true" outlineLevel="0" collapsed="false">
      <c r="A624" s="23" t="n">
        <v>623</v>
      </c>
      <c r="B624" s="24" t="n">
        <f aca="true">RAND()</f>
        <v>0.0550191895579506</v>
      </c>
      <c r="C624" s="25" t="n">
        <f aca="false">IF(B624&lt;=(Datos!$D$14-Datos!$C$14)/(Datos!$E$14-Datos!$C$14),Datos!$C$14+SQRT((Datos!$E$14-Datos!$C$14)*(Datos!$D$14-Datos!$C$14)*B624),Datos!$E$14-SQRT((Datos!$E$14-Datos!$C$14)*(Datos!$E$14-Datos!$D$14)*(1-B624)))</f>
        <v>64691.2339339645</v>
      </c>
      <c r="D624" s="24" t="n">
        <f aca="true">RAND()</f>
        <v>0.179540558315517</v>
      </c>
      <c r="E624" s="25" t="n">
        <f aca="false">IF(D624&lt;=(Datos!$D$15-Datos!$C$15)/(Datos!$E$15-Datos!$C$15),Datos!$C$15+SQRT((Datos!$E$15-Datos!$C$15)*(Datos!$D$15-Datos!$C$15)*D624),Datos!$E$15-SQRT((Datos!$E$15-Datos!$C$15)*(Datos!$E$15-Datos!$D$15)*(1-D624)))</f>
        <v>28669.5424610793</v>
      </c>
      <c r="F624" s="24" t="n">
        <f aca="true">RAND()</f>
        <v>0.977840808433104</v>
      </c>
      <c r="G624" s="25" t="n">
        <f aca="false">IF(F624&lt;=(Datos!$D$19-Datos!$C$19)/(Datos!$E$19-Datos!$C$19),Datos!$C$19+SQRT((Datos!$E$19-Datos!$C$19)*(Datos!$D$19-Datos!$C$19)*F624),Datos!$E$19-SQRT((Datos!$E$19-Datos!$C$19)*(Datos!$E$19-Datos!$D$19)*(1-F624)))</f>
        <v>43710.8377264606</v>
      </c>
      <c r="H624" s="24" t="n">
        <f aca="true">RAND()</f>
        <v>0.0375839646183316</v>
      </c>
      <c r="I624" s="25" t="n">
        <f aca="false">IF(H624&lt;=(Datos!$D$19-Datos!$C$19)/(Datos!$E$19-Datos!$C$19),Datos!$C$19+SQRT((Datos!$E$19-Datos!$C$19)*(Datos!$D$19-Datos!$C$19)*H624),Datos!$E$19-SQRT((Datos!$E$19-Datos!$C$19)*(Datos!$E$19-Datos!$D$19)*(1-H624)))</f>
        <v>32374.3619548733</v>
      </c>
      <c r="J624" s="24" t="n">
        <f aca="true">RAND()</f>
        <v>0.188432506588524</v>
      </c>
      <c r="K624" s="25" t="n">
        <f aca="false">IF(J624&lt;=(Datos!$D$19-Datos!$C$19)/(Datos!$E$19-Datos!$C$19),Datos!$C$19+SQRT((Datos!$E$19-Datos!$C$19)*(Datos!$D$19-Datos!$C$19)*J624),Datos!$E$19-SQRT((Datos!$E$19-Datos!$C$19)*(Datos!$E$19-Datos!$D$19)*(1-J624)))</f>
        <v>35316.4721374497</v>
      </c>
      <c r="L624" s="24" t="n">
        <f aca="true">RAND()</f>
        <v>0.615175188624598</v>
      </c>
      <c r="M624" s="25" t="n">
        <f aca="false">IF(L624&lt;=(Datos!$D$19-Datos!$C$19)/(Datos!$E$19-Datos!$C$19),Datos!$C$19+SQRT((Datos!$E$19-Datos!$C$19)*(Datos!$D$19-Datos!$C$19)*L624),Datos!$E$19-SQRT((Datos!$E$19-Datos!$C$19)*(Datos!$E$19-Datos!$D$19)*(1-L624)))</f>
        <v>39606.0542520688</v>
      </c>
      <c r="N624" s="24" t="n">
        <f aca="true">RAND()</f>
        <v>0.442600904889887</v>
      </c>
      <c r="O624" s="25" t="n">
        <f aca="false">IF(N624&lt;=(Datos!$D$19-Datos!$C$19)/(Datos!$E$19-Datos!$C$19),Datos!$C$19+SQRT((Datos!$E$19-Datos!$C$19)*(Datos!$D$19-Datos!$C$19)*N624),Datos!$E$19-SQRT((Datos!$E$19-Datos!$C$19)*(Datos!$E$19-Datos!$D$19)*(1-N624)))</f>
        <v>38148.0142202553</v>
      </c>
      <c r="P624" s="24" t="n">
        <f aca="true">RAND()</f>
        <v>0.071856329709649</v>
      </c>
      <c r="Q624" s="26" t="n">
        <f aca="false">IF(P624&lt;=(Datos!$D$23-Datos!$C$23)/(Datos!$E$23-Datos!$C$23),Datos!$C$23+SQRT((Datos!$E$23-Datos!$C$23)*(Datos!$D$23-Datos!$C$23)*P624),Datos!$E$23-SQRT((Datos!$E$23-Datos!$C$23)*(Datos!$E$23-Datos!$D$23)*(1-P624)))</f>
        <v>0.131372835771142</v>
      </c>
      <c r="R624" s="24" t="n">
        <f aca="true">RAND()</f>
        <v>0.409127327922249</v>
      </c>
      <c r="S624" s="26" t="n">
        <f aca="false">IF(R624&lt;=(Datos!$D$24-Datos!$C$24)/(Datos!$E$24-Datos!$C$24),Datos!$C$24+SQRT((Datos!$E$24-Datos!$C$24)*(Datos!$D$24-Datos!$C$24)*R624),Datos!$E$24-SQRT((Datos!$E$24-Datos!$C$24)*(Datos!$E$24-Datos!$D$24)*(1-R624)))</f>
        <v>0.147137228861106</v>
      </c>
      <c r="T624" s="24" t="n">
        <f aca="true">RAND()</f>
        <v>0.47207939070977</v>
      </c>
      <c r="U624" s="26" t="n">
        <f aca="false">IF(T624&lt;=(Datos!$D$25-Datos!$C$25)/(Datos!$E$25-Datos!$C$25),Datos!$C$25+SQRT((Datos!$E$25-Datos!$C$25)*(Datos!$D$25-Datos!$C$25)*T624),Datos!$E$25-SQRT((Datos!$E$25-Datos!$C$25)*(Datos!$E$25-Datos!$D$25)*(1-T624)))</f>
        <v>0.181552923309923</v>
      </c>
      <c r="V624" s="24" t="n">
        <f aca="true">RAND()</f>
        <v>0.876945549544075</v>
      </c>
      <c r="W624" s="26" t="n">
        <f aca="false">IF(V624&lt;=(Datos!$D$26-Datos!$C$26)/(Datos!$E$26-Datos!$C$26),Datos!$C$26+SQRT((Datos!$E$26-Datos!$C$26)*(Datos!$D$26-Datos!$C$26)*V624),Datos!$E$26-SQRT((Datos!$E$26-Datos!$C$26)*(Datos!$E$26-Datos!$D$26)*(1-V624)))</f>
        <v>0.229246914046443</v>
      </c>
      <c r="X624" s="24" t="n">
        <f aca="true">RAND()</f>
        <v>0.654516669393064</v>
      </c>
      <c r="Y624" s="26" t="n">
        <f aca="false">IF(X624&lt;=(Datos!$D$27-Datos!$C$27)/(Datos!$E$27-Datos!$C$27),Datos!$C$27+SQRT((Datos!$E$27-Datos!$C$27)*(Datos!$D$27-Datos!$C$27)*X624),Datos!$E$27-SQRT((Datos!$E$27-Datos!$C$27)*(Datos!$E$27-Datos!$D$27)*(1-X624)))</f>
        <v>0.236807292452574</v>
      </c>
      <c r="Z624" s="24" t="n">
        <f aca="false">(1+Q624)</f>
        <v>1.13137283577114</v>
      </c>
      <c r="AA624" s="24" t="n">
        <f aca="false">Z624*(1+S624)</f>
        <v>1.29783989963524</v>
      </c>
      <c r="AB624" s="24" t="n">
        <f aca="false">AA624*(1+U624)</f>
        <v>1.53346652740227</v>
      </c>
      <c r="AC624" s="24" t="n">
        <f aca="false">AB624*(1+W624)</f>
        <v>1.88500899660276</v>
      </c>
      <c r="AD624" s="24" t="n">
        <f aca="false">AC624*(1+Y624)</f>
        <v>2.331392873337</v>
      </c>
      <c r="AE624" s="23" t="n">
        <f aca="false">E624*Q624</f>
        <v>3766.39909337315</v>
      </c>
      <c r="AF624" s="23" t="n">
        <f aca="false">AE624*(1+S624)</f>
        <v>4320.57661875706</v>
      </c>
      <c r="AG624" s="23" t="n">
        <f aca="false">AF624*(1+U624)</f>
        <v>5104.98993427691</v>
      </c>
      <c r="AH624" s="23" t="n">
        <f aca="false">AG624*(1+W624)</f>
        <v>6275.29312294804</v>
      </c>
      <c r="AI624" s="23" t="n">
        <f aca="false">AH624*(1+Y624)</f>
        <v>7761.32829673963</v>
      </c>
      <c r="AJ624" s="25" t="n">
        <f aca="false">G624*Z624</f>
        <v>49453.254432518</v>
      </c>
      <c r="AK624" s="25" t="n">
        <f aca="false">I624*AA624</f>
        <v>42016.7386702677</v>
      </c>
      <c r="AL624" s="25" t="n">
        <f aca="false">K624*AB624</f>
        <v>54156.6278887141</v>
      </c>
      <c r="AM624" s="25" t="n">
        <f aca="false">M624*AC624</f>
        <v>74657.7685850868</v>
      </c>
      <c r="AN624" s="25" t="n">
        <f aca="false">O624*AD624</f>
        <v>88938.008485062</v>
      </c>
      <c r="AO624" s="25" t="n">
        <f aca="false">C624/Datos!$D$8</f>
        <v>12938.2467867929</v>
      </c>
      <c r="AP624" s="25" t="n">
        <f aca="false">AJ624-AO624</f>
        <v>36515.0076457251</v>
      </c>
      <c r="AQ624" s="25" t="n">
        <f aca="false">AK624-AO624</f>
        <v>29078.4918834748</v>
      </c>
      <c r="AR624" s="25" t="n">
        <f aca="false">AL624-AO624</f>
        <v>41218.3811019212</v>
      </c>
      <c r="AS624" s="25" t="n">
        <f aca="false">AM624-AO624</f>
        <v>61719.5217982939</v>
      </c>
      <c r="AT624" s="25" t="n">
        <f aca="false">AN624-AO624</f>
        <v>75999.761698269</v>
      </c>
      <c r="AU624" s="25" t="n">
        <f aca="false">AP624*Datos!$D$6</f>
        <v>18257.5038228626</v>
      </c>
      <c r="AV624" s="25" t="n">
        <f aca="false">AQ624*Datos!$D$6</f>
        <v>14539.2459417374</v>
      </c>
      <c r="AW624" s="25" t="n">
        <f aca="false">AR624*Datos!$D$6</f>
        <v>20609.1905509606</v>
      </c>
      <c r="AX624" s="25" t="n">
        <f aca="false">AS624*Datos!$D$6</f>
        <v>30859.7608991469</v>
      </c>
      <c r="AY624" s="25" t="n">
        <f aca="false">AT624*Datos!$D$6</f>
        <v>37999.8808491345</v>
      </c>
      <c r="AZ624" s="25" t="n">
        <f aca="false">AJ624-AU624-AE624</f>
        <v>27429.3515162823</v>
      </c>
      <c r="BA624" s="25" t="n">
        <f aca="false">AK624-AV624-AF624</f>
        <v>23156.9161097732</v>
      </c>
      <c r="BB624" s="25" t="n">
        <f aca="false">AL624-AW624-AG624</f>
        <v>28442.4474034766</v>
      </c>
      <c r="BC624" s="25" t="n">
        <f aca="false">AM624-AX624-AH624</f>
        <v>37522.7145629918</v>
      </c>
      <c r="BD624" s="25" t="n">
        <f aca="false">AN624-AY624-AI624</f>
        <v>43176.7993391878</v>
      </c>
      <c r="BE624" s="25" t="n">
        <f aca="false">AZ624/Z624</f>
        <v>24244.3080203411</v>
      </c>
      <c r="BF624" s="25" t="n">
        <f aca="false">BA624/AA624</f>
        <v>17842.6600355572</v>
      </c>
      <c r="BG624" s="25" t="n">
        <f aca="false">BB624/AB624</f>
        <v>18547.8110511214</v>
      </c>
      <c r="BH624" s="25" t="n">
        <f aca="false">BC624/AC624</f>
        <v>19905.8543649483</v>
      </c>
      <c r="BI624" s="25" t="n">
        <f aca="false">BD624/AD624</f>
        <v>18519.7440692985</v>
      </c>
      <c r="BJ624" s="25" t="n">
        <f aca="false">E624*AD624</f>
        <v>66839.9669755929</v>
      </c>
      <c r="BK624" s="25" t="n">
        <f aca="false">0.2*C624*AD624</f>
        <v>30164.1363522044</v>
      </c>
      <c r="BL624" s="25" t="n">
        <f aca="false">BJ624+BK624</f>
        <v>97004.1033277972</v>
      </c>
      <c r="BM624" s="25" t="n">
        <f aca="false">BK624*Datos!$D$6</f>
        <v>15082.0681761022</v>
      </c>
      <c r="BN624" s="25" t="n">
        <f aca="false">BL624-BM624</f>
        <v>81922.0351516951</v>
      </c>
      <c r="BO624" s="25" t="n">
        <f aca="false">BN624/AD624</f>
        <v>35138.6658544757</v>
      </c>
      <c r="BP624" s="25" t="n">
        <f aca="false">-(C624+E624)</f>
        <v>-93360.7763950438</v>
      </c>
      <c r="BQ624" s="25" t="n">
        <f aca="false">BE624</f>
        <v>24244.3080203411</v>
      </c>
      <c r="BR624" s="25" t="n">
        <f aca="false">BF624</f>
        <v>17842.6600355572</v>
      </c>
      <c r="BS624" s="25" t="n">
        <f aca="false">BG624</f>
        <v>18547.8110511214</v>
      </c>
      <c r="BT624" s="25" t="n">
        <f aca="false">BH624</f>
        <v>19905.8543649483</v>
      </c>
      <c r="BU624" s="25" t="n">
        <f aca="false">BI624+BO624</f>
        <v>53658.4099237743</v>
      </c>
      <c r="BV624" s="27" t="n">
        <f aca="false">IFERROR(IRR(BP624:BU624,0.1),NA())*100</f>
        <v>11.5488430230579</v>
      </c>
    </row>
    <row r="625" customFormat="false" ht="15" hidden="false" customHeight="true" outlineLevel="0" collapsed="false">
      <c r="A625" s="23" t="n">
        <v>624</v>
      </c>
      <c r="B625" s="24" t="n">
        <f aca="true">RAND()</f>
        <v>0.149268244003182</v>
      </c>
      <c r="C625" s="25" t="n">
        <f aca="false">IF(B625&lt;=(Datos!$D$14-Datos!$C$14)/(Datos!$E$14-Datos!$C$14),Datos!$C$14+SQRT((Datos!$E$14-Datos!$C$14)*(Datos!$D$14-Datos!$C$14)*B625),Datos!$E$14-SQRT((Datos!$E$14-Datos!$C$14)*(Datos!$E$14-Datos!$D$14)*(1-B625)))</f>
        <v>67727.0497346188</v>
      </c>
      <c r="D625" s="24" t="n">
        <f aca="true">RAND()</f>
        <v>0.714131188035721</v>
      </c>
      <c r="E625" s="25" t="n">
        <f aca="false">IF(D625&lt;=(Datos!$D$15-Datos!$C$15)/(Datos!$E$15-Datos!$C$15),Datos!$C$15+SQRT((Datos!$E$15-Datos!$C$15)*(Datos!$D$15-Datos!$C$15)*D625),Datos!$E$15-SQRT((Datos!$E$15-Datos!$C$15)*(Datos!$E$15-Datos!$D$15)*(1-D625)))</f>
        <v>33451.6932116278</v>
      </c>
      <c r="F625" s="24" t="n">
        <f aca="true">RAND()</f>
        <v>0.528684892853029</v>
      </c>
      <c r="G625" s="25" t="n">
        <f aca="false">IF(F625&lt;=(Datos!$D$19-Datos!$C$19)/(Datos!$E$19-Datos!$C$19),Datos!$C$19+SQRT((Datos!$E$19-Datos!$C$19)*(Datos!$D$19-Datos!$C$19)*F625),Datos!$E$19-SQRT((Datos!$E$19-Datos!$C$19)*(Datos!$E$19-Datos!$D$19)*(1-F625)))</f>
        <v>38905.2082473098</v>
      </c>
      <c r="H625" s="24" t="n">
        <f aca="true">RAND()</f>
        <v>0.102107964223148</v>
      </c>
      <c r="I625" s="25" t="n">
        <f aca="false">IF(H625&lt;=(Datos!$D$19-Datos!$C$19)/(Datos!$E$19-Datos!$C$19),Datos!$C$19+SQRT((Datos!$E$19-Datos!$C$19)*(Datos!$D$19-Datos!$C$19)*H625),Datos!$E$19-SQRT((Datos!$E$19-Datos!$C$19)*(Datos!$E$19-Datos!$D$19)*(1-H625)))</f>
        <v>33913.5910151001</v>
      </c>
      <c r="J625" s="24" t="n">
        <f aca="true">RAND()</f>
        <v>0.895781339967261</v>
      </c>
      <c r="K625" s="25" t="n">
        <f aca="false">IF(J625&lt;=(Datos!$D$19-Datos!$C$19)/(Datos!$E$19-Datos!$C$19),Datos!$C$19+SQRT((Datos!$E$19-Datos!$C$19)*(Datos!$D$19-Datos!$C$19)*J625),Datos!$E$19-SQRT((Datos!$E$19-Datos!$C$19)*(Datos!$E$19-Datos!$D$19)*(1-J625)))</f>
        <v>42204.217550943</v>
      </c>
      <c r="L625" s="24" t="n">
        <f aca="true">RAND()</f>
        <v>0.974259878609771</v>
      </c>
      <c r="M625" s="25" t="n">
        <f aca="false">IF(L625&lt;=(Datos!$D$19-Datos!$C$19)/(Datos!$E$19-Datos!$C$19),Datos!$C$19+SQRT((Datos!$E$19-Datos!$C$19)*(Datos!$D$19-Datos!$C$19)*L625),Datos!$E$19-SQRT((Datos!$E$19-Datos!$C$19)*(Datos!$E$19-Datos!$D$19)*(1-L625)))</f>
        <v>43610.5723825016</v>
      </c>
      <c r="N625" s="24" t="n">
        <f aca="true">RAND()</f>
        <v>0.657999491929825</v>
      </c>
      <c r="O625" s="25" t="n">
        <f aca="false">IF(N625&lt;=(Datos!$D$19-Datos!$C$19)/(Datos!$E$19-Datos!$C$19),Datos!$C$19+SQRT((Datos!$E$19-Datos!$C$19)*(Datos!$D$19-Datos!$C$19)*N625),Datos!$E$19-SQRT((Datos!$E$19-Datos!$C$19)*(Datos!$E$19-Datos!$D$19)*(1-N625)))</f>
        <v>39934.7835300762</v>
      </c>
      <c r="P625" s="24" t="n">
        <f aca="true">RAND()</f>
        <v>0.766707433667725</v>
      </c>
      <c r="Q625" s="26" t="n">
        <f aca="false">IF(P625&lt;=(Datos!$D$23-Datos!$C$23)/(Datos!$E$23-Datos!$C$23),Datos!$C$23+SQRT((Datos!$E$23-Datos!$C$23)*(Datos!$D$23-Datos!$C$23)*P625),Datos!$E$23-SQRT((Datos!$E$23-Datos!$C$23)*(Datos!$E$23-Datos!$D$23)*(1-P625)))</f>
        <v>0.159507888849655</v>
      </c>
      <c r="R625" s="24" t="n">
        <f aca="true">RAND()</f>
        <v>0.540379410045967</v>
      </c>
      <c r="S625" s="26" t="n">
        <f aca="false">IF(R625&lt;=(Datos!$D$24-Datos!$C$24)/(Datos!$E$24-Datos!$C$24),Datos!$C$24+SQRT((Datos!$E$24-Datos!$C$24)*(Datos!$D$24-Datos!$C$24)*R625),Datos!$E$24-SQRT((Datos!$E$24-Datos!$C$24)*(Datos!$E$24-Datos!$D$24)*(1-R625)))</f>
        <v>0.151236880177608</v>
      </c>
      <c r="T625" s="24" t="n">
        <f aca="true">RAND()</f>
        <v>0.0615780645315646</v>
      </c>
      <c r="U625" s="26" t="n">
        <f aca="false">IF(T625&lt;=(Datos!$D$25-Datos!$C$25)/(Datos!$E$25-Datos!$C$25),Datos!$C$25+SQRT((Datos!$E$25-Datos!$C$25)*(Datos!$D$25-Datos!$C$25)*T625),Datos!$E$25-SQRT((Datos!$E$25-Datos!$C$25)*(Datos!$E$25-Datos!$D$25)*(1-T625)))</f>
        <v>0.161371628534044</v>
      </c>
      <c r="V625" s="24" t="n">
        <f aca="true">RAND()</f>
        <v>0.0997306037450271</v>
      </c>
      <c r="W625" s="26" t="n">
        <f aca="false">IF(V625&lt;=(Datos!$D$26-Datos!$C$26)/(Datos!$E$26-Datos!$C$26),Datos!$C$26+SQRT((Datos!$E$26-Datos!$C$26)*(Datos!$D$26-Datos!$C$26)*V625),Datos!$E$26-SQRT((Datos!$E$26-Datos!$C$26)*(Datos!$E$26-Datos!$D$26)*(1-V625)))</f>
        <v>0.19181621112045</v>
      </c>
      <c r="X625" s="24" t="n">
        <f aca="true">RAND()</f>
        <v>0.597212110298405</v>
      </c>
      <c r="Y625" s="26" t="n">
        <f aca="false">IF(X625&lt;=(Datos!$D$27-Datos!$C$27)/(Datos!$E$27-Datos!$C$27),Datos!$C$27+SQRT((Datos!$E$27-Datos!$C$27)*(Datos!$D$27-Datos!$C$27)*X625),Datos!$E$27-SQRT((Datos!$E$27-Datos!$C$27)*(Datos!$E$27-Datos!$D$27)*(1-X625)))</f>
        <v>0.233362519317735</v>
      </c>
      <c r="Z625" s="24" t="n">
        <f aca="false">(1+Q625)</f>
        <v>1.15950788884965</v>
      </c>
      <c r="AA625" s="24" t="n">
        <f aca="false">Z625*(1+S625)</f>
        <v>1.3348682445006</v>
      </c>
      <c r="AB625" s="24" t="n">
        <f aca="false">AA625*(1+U625)</f>
        <v>1.55027810699404</v>
      </c>
      <c r="AC625" s="24" t="n">
        <f aca="false">AB625*(1+W625)</f>
        <v>1.84764657966062</v>
      </c>
      <c r="AD625" s="24" t="n">
        <f aca="false">AC625*(1+Y625)</f>
        <v>2.27881804029903</v>
      </c>
      <c r="AE625" s="23" t="n">
        <f aca="false">E625*Q625</f>
        <v>5335.80896263308</v>
      </c>
      <c r="AF625" s="23" t="n">
        <f aca="false">AE625*(1+S625)</f>
        <v>6142.78006336543</v>
      </c>
      <c r="AG625" s="23" t="n">
        <f aca="false">AF625*(1+U625)</f>
        <v>7134.05048591716</v>
      </c>
      <c r="AH625" s="23" t="n">
        <f aca="false">AG625*(1+W625)</f>
        <v>8502.4770200678</v>
      </c>
      <c r="AI625" s="23" t="n">
        <f aca="false">AH625*(1+Y625)</f>
        <v>10486.636477912</v>
      </c>
      <c r="AJ625" s="25" t="n">
        <f aca="false">G625*Z625</f>
        <v>45110.8958800944</v>
      </c>
      <c r="AK625" s="25" t="n">
        <f aca="false">I625*AA625</f>
        <v>45270.1757030381</v>
      </c>
      <c r="AL625" s="25" t="n">
        <f aca="false">K625*AB625</f>
        <v>65428.2744920407</v>
      </c>
      <c r="AM625" s="25" t="n">
        <f aca="false">M625*AC625</f>
        <v>80576.9248995713</v>
      </c>
      <c r="AN625" s="25" t="n">
        <f aca="false">O625*AD625</f>
        <v>91004.1051437741</v>
      </c>
      <c r="AO625" s="25" t="n">
        <f aca="false">C625/Datos!$D$8</f>
        <v>13545.4099469238</v>
      </c>
      <c r="AP625" s="25" t="n">
        <f aca="false">AJ625-AO625</f>
        <v>31565.4859331706</v>
      </c>
      <c r="AQ625" s="25" t="n">
        <f aca="false">AK625-AO625</f>
        <v>31724.7657561143</v>
      </c>
      <c r="AR625" s="25" t="n">
        <f aca="false">AL625-AO625</f>
        <v>51882.8645451169</v>
      </c>
      <c r="AS625" s="25" t="n">
        <f aca="false">AM625-AO625</f>
        <v>67031.5149526475</v>
      </c>
      <c r="AT625" s="25" t="n">
        <f aca="false">AN625-AO625</f>
        <v>77458.6951968503</v>
      </c>
      <c r="AU625" s="25" t="n">
        <f aca="false">AP625*Datos!$D$6</f>
        <v>15782.7429665853</v>
      </c>
      <c r="AV625" s="25" t="n">
        <f aca="false">AQ625*Datos!$D$6</f>
        <v>15862.3828780571</v>
      </c>
      <c r="AW625" s="25" t="n">
        <f aca="false">AR625*Datos!$D$6</f>
        <v>25941.4322725585</v>
      </c>
      <c r="AX625" s="25" t="n">
        <f aca="false">AS625*Datos!$D$6</f>
        <v>33515.7574763238</v>
      </c>
      <c r="AY625" s="25" t="n">
        <f aca="false">AT625*Datos!$D$6</f>
        <v>38729.3475984252</v>
      </c>
      <c r="AZ625" s="25" t="n">
        <f aca="false">AJ625-AU625-AE625</f>
        <v>23992.343950876</v>
      </c>
      <c r="BA625" s="25" t="n">
        <f aca="false">AK625-AV625-AF625</f>
        <v>23265.0127616155</v>
      </c>
      <c r="BB625" s="25" t="n">
        <f aca="false">AL625-AW625-AG625</f>
        <v>32352.7917335651</v>
      </c>
      <c r="BC625" s="25" t="n">
        <f aca="false">AM625-AX625-AH625</f>
        <v>38558.6904031797</v>
      </c>
      <c r="BD625" s="25" t="n">
        <f aca="false">AN625-AY625-AI625</f>
        <v>41788.1210674369</v>
      </c>
      <c r="BE625" s="25" t="n">
        <f aca="false">AZ625/Z625</f>
        <v>20691.8333041086</v>
      </c>
      <c r="BF625" s="25" t="n">
        <f aca="false">BA625/AA625</f>
        <v>17428.6959461826</v>
      </c>
      <c r="BG625" s="25" t="n">
        <f aca="false">BB625/AB625</f>
        <v>20869.0244592929</v>
      </c>
      <c r="BH625" s="25" t="n">
        <f aca="false">BC625/AC625</f>
        <v>20869.0833126009</v>
      </c>
      <c r="BI625" s="25" t="n">
        <f aca="false">BD625/AD625</f>
        <v>18337.6295642953</v>
      </c>
      <c r="BJ625" s="25" t="n">
        <f aca="false">E625*AD625</f>
        <v>76230.3219692058</v>
      </c>
      <c r="BK625" s="25" t="n">
        <f aca="false">0.2*C625*AD625</f>
        <v>30867.5245502957</v>
      </c>
      <c r="BL625" s="25" t="n">
        <f aca="false">BJ625+BK625</f>
        <v>107097.846519502</v>
      </c>
      <c r="BM625" s="25" t="n">
        <f aca="false">BK625*Datos!$D$6</f>
        <v>15433.7622751479</v>
      </c>
      <c r="BN625" s="25" t="n">
        <f aca="false">BL625-BM625</f>
        <v>91664.0842443536</v>
      </c>
      <c r="BO625" s="25" t="n">
        <f aca="false">BN625/AD625</f>
        <v>40224.3981850896</v>
      </c>
      <c r="BP625" s="25" t="n">
        <f aca="false">-(C625+E625)</f>
        <v>-101178.742946247</v>
      </c>
      <c r="BQ625" s="25" t="n">
        <f aca="false">BE625</f>
        <v>20691.8333041086</v>
      </c>
      <c r="BR625" s="25" t="n">
        <f aca="false">BF625</f>
        <v>17428.6959461826</v>
      </c>
      <c r="BS625" s="25" t="n">
        <f aca="false">BG625</f>
        <v>20869.0244592929</v>
      </c>
      <c r="BT625" s="25" t="n">
        <f aca="false">BH625</f>
        <v>20869.0833126009</v>
      </c>
      <c r="BU625" s="25" t="n">
        <f aca="false">BI625+BO625</f>
        <v>58562.027749385</v>
      </c>
      <c r="BV625" s="27" t="n">
        <f aca="false">IFERROR(IRR(BP625:BU625,0.1),NA())*100</f>
        <v>9.45647279957896</v>
      </c>
    </row>
    <row r="626" customFormat="false" ht="15" hidden="false" customHeight="true" outlineLevel="0" collapsed="false">
      <c r="A626" s="23" t="n">
        <v>625</v>
      </c>
      <c r="B626" s="24" t="n">
        <f aca="true">RAND()</f>
        <v>0.703453996617377</v>
      </c>
      <c r="C626" s="25" t="n">
        <f aca="false">IF(B626&lt;=(Datos!$D$14-Datos!$C$14)/(Datos!$E$14-Datos!$C$14),Datos!$C$14+SQRT((Datos!$E$14-Datos!$C$14)*(Datos!$D$14-Datos!$C$14)*B626),Datos!$E$14-SQRT((Datos!$E$14-Datos!$C$14)*(Datos!$E$14-Datos!$D$14)*(1-B626)))</f>
        <v>81135.8752108891</v>
      </c>
      <c r="D626" s="24" t="n">
        <f aca="true">RAND()</f>
        <v>0.53071414100783</v>
      </c>
      <c r="E626" s="25" t="n">
        <f aca="false">IF(D626&lt;=(Datos!$D$15-Datos!$C$15)/(Datos!$E$15-Datos!$C$15),Datos!$C$15+SQRT((Datos!$E$15-Datos!$C$15)*(Datos!$D$15-Datos!$C$15)*D626),Datos!$E$15-SQRT((Datos!$E$15-Datos!$C$15)*(Datos!$E$15-Datos!$D$15)*(1-D626)))</f>
        <v>31609.9535848229</v>
      </c>
      <c r="F626" s="24" t="n">
        <f aca="true">RAND()</f>
        <v>0.620203520859451</v>
      </c>
      <c r="G626" s="25" t="n">
        <f aca="false">IF(F626&lt;=(Datos!$D$19-Datos!$C$19)/(Datos!$E$19-Datos!$C$19),Datos!$C$19+SQRT((Datos!$E$19-Datos!$C$19)*(Datos!$D$19-Datos!$C$19)*F626),Datos!$E$19-SQRT((Datos!$E$19-Datos!$C$19)*(Datos!$E$19-Datos!$D$19)*(1-F626)))</f>
        <v>39645.2334408721</v>
      </c>
      <c r="H626" s="24" t="n">
        <f aca="true">RAND()</f>
        <v>0.596916309168705</v>
      </c>
      <c r="I626" s="25" t="n">
        <f aca="false">IF(H626&lt;=(Datos!$D$19-Datos!$C$19)/(Datos!$E$19-Datos!$C$19),Datos!$C$19+SQRT((Datos!$E$19-Datos!$C$19)*(Datos!$D$19-Datos!$C$19)*H626),Datos!$E$19-SQRT((Datos!$E$19-Datos!$C$19)*(Datos!$E$19-Datos!$D$19)*(1-H626)))</f>
        <v>39462.4228596753</v>
      </c>
      <c r="J626" s="24" t="n">
        <f aca="true">RAND()</f>
        <v>0.129624620288211</v>
      </c>
      <c r="K626" s="25" t="n">
        <f aca="false">IF(J626&lt;=(Datos!$D$19-Datos!$C$19)/(Datos!$E$19-Datos!$C$19),Datos!$C$19+SQRT((Datos!$E$19-Datos!$C$19)*(Datos!$D$19-Datos!$C$19)*J626),Datos!$E$19-SQRT((Datos!$E$19-Datos!$C$19)*(Datos!$E$19-Datos!$D$19)*(1-J626)))</f>
        <v>34409.5003167288</v>
      </c>
      <c r="L626" s="24" t="n">
        <f aca="true">RAND()</f>
        <v>0.317526193780717</v>
      </c>
      <c r="M626" s="25" t="n">
        <f aca="false">IF(L626&lt;=(Datos!$D$19-Datos!$C$19)/(Datos!$E$19-Datos!$C$19),Datos!$C$19+SQRT((Datos!$E$19-Datos!$C$19)*(Datos!$D$19-Datos!$C$19)*L626),Datos!$E$19-SQRT((Datos!$E$19-Datos!$C$19)*(Datos!$E$19-Datos!$D$19)*(1-L626)))</f>
        <v>36901.3715352173</v>
      </c>
      <c r="N626" s="24" t="n">
        <f aca="true">RAND()</f>
        <v>0.535180366543059</v>
      </c>
      <c r="O626" s="25" t="n">
        <f aca="false">IF(N626&lt;=(Datos!$D$19-Datos!$C$19)/(Datos!$E$19-Datos!$C$19),Datos!$C$19+SQRT((Datos!$E$19-Datos!$C$19)*(Datos!$D$19-Datos!$C$19)*N626),Datos!$E$19-SQRT((Datos!$E$19-Datos!$C$19)*(Datos!$E$19-Datos!$D$19)*(1-N626)))</f>
        <v>38959.7463681434</v>
      </c>
      <c r="P626" s="24" t="n">
        <f aca="true">RAND()</f>
        <v>0.872570770994005</v>
      </c>
      <c r="Q626" s="26" t="n">
        <f aca="false">IF(P626&lt;=(Datos!$D$23-Datos!$C$23)/(Datos!$E$23-Datos!$C$23),Datos!$C$23+SQRT((Datos!$E$23-Datos!$C$23)*(Datos!$D$23-Datos!$C$23)*P626),Datos!$E$23-SQRT((Datos!$E$23-Datos!$C$23)*(Datos!$E$23-Datos!$D$23)*(1-P626)))</f>
        <v>0.164854947599602</v>
      </c>
      <c r="R626" s="24" t="n">
        <f aca="true">RAND()</f>
        <v>0.969538629191208</v>
      </c>
      <c r="S626" s="26" t="n">
        <f aca="false">IF(R626&lt;=(Datos!$D$24-Datos!$C$24)/(Datos!$E$24-Datos!$C$24),Datos!$C$24+SQRT((Datos!$E$24-Datos!$C$24)*(Datos!$D$24-Datos!$C$24)*R626),Datos!$E$24-SQRT((Datos!$E$24-Datos!$C$24)*(Datos!$E$24-Datos!$D$24)*(1-R626)))</f>
        <v>0.172595240216197</v>
      </c>
      <c r="T626" s="24" t="n">
        <f aca="true">RAND()</f>
        <v>0.841341278095037</v>
      </c>
      <c r="U626" s="26" t="n">
        <f aca="false">IF(T626&lt;=(Datos!$D$25-Datos!$C$25)/(Datos!$E$25-Datos!$C$25),Datos!$C$25+SQRT((Datos!$E$25-Datos!$C$25)*(Datos!$D$25-Datos!$C$25)*T626),Datos!$E$25-SQRT((Datos!$E$25-Datos!$C$25)*(Datos!$E$25-Datos!$D$25)*(1-T626)))</f>
        <v>0.198922893430694</v>
      </c>
      <c r="V626" s="24" t="n">
        <f aca="true">RAND()</f>
        <v>0.619552485181</v>
      </c>
      <c r="W626" s="26" t="n">
        <f aca="false">IF(V626&lt;=(Datos!$D$26-Datos!$C$26)/(Datos!$E$26-Datos!$C$26),Datos!$C$26+SQRT((Datos!$E$26-Datos!$C$26)*(Datos!$D$26-Datos!$C$26)*V626),Datos!$E$26-SQRT((Datos!$E$26-Datos!$C$26)*(Datos!$E$26-Datos!$D$26)*(1-V626)))</f>
        <v>0.213509366929765</v>
      </c>
      <c r="X626" s="24" t="n">
        <f aca="true">RAND()</f>
        <v>0.207867748649544</v>
      </c>
      <c r="Y626" s="26" t="n">
        <f aca="false">IF(X626&lt;=(Datos!$D$27-Datos!$C$27)/(Datos!$E$27-Datos!$C$27),Datos!$C$27+SQRT((Datos!$E$27-Datos!$C$27)*(Datos!$D$27-Datos!$C$27)*X626),Datos!$E$27-SQRT((Datos!$E$27-Datos!$C$27)*(Datos!$E$27-Datos!$D$27)*(1-X626)))</f>
        <v>0.213690566083439</v>
      </c>
      <c r="Z626" s="24" t="n">
        <f aca="false">(1+Q626)</f>
        <v>1.1648549475996</v>
      </c>
      <c r="AA626" s="24" t="n">
        <f aca="false">Z626*(1+S626)</f>
        <v>1.36590336709758</v>
      </c>
      <c r="AB626" s="24" t="n">
        <f aca="false">AA626*(1+U626)</f>
        <v>1.63761281702736</v>
      </c>
      <c r="AC626" s="24" t="n">
        <f aca="false">AB626*(1+W626)</f>
        <v>1.98725849286694</v>
      </c>
      <c r="AD626" s="24" t="n">
        <f aca="false">AC626*(1+Y626)</f>
        <v>2.4119168851618</v>
      </c>
      <c r="AE626" s="23" t="n">
        <f aca="false">E626*Q626</f>
        <v>5211.05724185185</v>
      </c>
      <c r="AF626" s="23" t="n">
        <f aca="false">AE626*(1+S626)</f>
        <v>6110.46091828962</v>
      </c>
      <c r="AG626" s="23" t="n">
        <f aca="false">AF626*(1+U626)</f>
        <v>7325.97148435097</v>
      </c>
      <c r="AH626" s="23" t="n">
        <f aca="false">AG626*(1+W626)</f>
        <v>8890.13501812025</v>
      </c>
      <c r="AI626" s="23" t="n">
        <f aca="false">AH626*(1+Y626)</f>
        <v>10789.8730027006</v>
      </c>
      <c r="AJ626" s="25" t="n">
        <f aca="false">G626*Z626</f>
        <v>46180.9463223411</v>
      </c>
      <c r="AK626" s="25" t="n">
        <f aca="false">I626*AA626</f>
        <v>53901.8562578591</v>
      </c>
      <c r="AL626" s="25" t="n">
        <f aca="false">K626*AB626</f>
        <v>56349.4387461821</v>
      </c>
      <c r="AM626" s="25" t="n">
        <f aca="false">M626*AC626</f>
        <v>73332.5639817989</v>
      </c>
      <c r="AN626" s="25" t="n">
        <f aca="false">O626*AD626</f>
        <v>93967.6701069461</v>
      </c>
      <c r="AO626" s="25" t="n">
        <f aca="false">C626/Datos!$D$8</f>
        <v>16227.1750421778</v>
      </c>
      <c r="AP626" s="25" t="n">
        <f aca="false">AJ626-AO626</f>
        <v>29953.7712801633</v>
      </c>
      <c r="AQ626" s="25" t="n">
        <f aca="false">AK626-AO626</f>
        <v>37674.6812156812</v>
      </c>
      <c r="AR626" s="25" t="n">
        <f aca="false">AL626-AO626</f>
        <v>40122.2637040043</v>
      </c>
      <c r="AS626" s="25" t="n">
        <f aca="false">AM626-AO626</f>
        <v>57105.3889396211</v>
      </c>
      <c r="AT626" s="25" t="n">
        <f aca="false">AN626-AO626</f>
        <v>77740.4950647683</v>
      </c>
      <c r="AU626" s="25" t="n">
        <f aca="false">AP626*Datos!$D$6</f>
        <v>14976.8856400816</v>
      </c>
      <c r="AV626" s="25" t="n">
        <f aca="false">AQ626*Datos!$D$6</f>
        <v>18837.3406078406</v>
      </c>
      <c r="AW626" s="25" t="n">
        <f aca="false">AR626*Datos!$D$6</f>
        <v>20061.1318520021</v>
      </c>
      <c r="AX626" s="25" t="n">
        <f aca="false">AS626*Datos!$D$6</f>
        <v>28552.6944698106</v>
      </c>
      <c r="AY626" s="25" t="n">
        <f aca="false">AT626*Datos!$D$6</f>
        <v>38870.2475323841</v>
      </c>
      <c r="AZ626" s="25" t="n">
        <f aca="false">AJ626-AU626-AE626</f>
        <v>25993.0034404076</v>
      </c>
      <c r="BA626" s="25" t="n">
        <f aca="false">AK626-AV626-AF626</f>
        <v>28954.0547317288</v>
      </c>
      <c r="BB626" s="25" t="n">
        <f aca="false">AL626-AW626-AG626</f>
        <v>28962.335409829</v>
      </c>
      <c r="BC626" s="25" t="n">
        <f aca="false">AM626-AX626-AH626</f>
        <v>35889.7344938681</v>
      </c>
      <c r="BD626" s="25" t="n">
        <f aca="false">AN626-AY626-AI626</f>
        <v>44307.5495718614</v>
      </c>
      <c r="BE626" s="25" t="n">
        <f aca="false">AZ626/Z626</f>
        <v>22314.3692645775</v>
      </c>
      <c r="BF626" s="25" t="n">
        <f aca="false">BA626/AA626</f>
        <v>21197.7328917883</v>
      </c>
      <c r="BG626" s="25" t="n">
        <f aca="false">BB626/AB626</f>
        <v>17685.7039152895</v>
      </c>
      <c r="BH626" s="25" t="n">
        <f aca="false">BC626/AC626</f>
        <v>18059.9225630136</v>
      </c>
      <c r="BI626" s="25" t="n">
        <f aca="false">BD626/AD626</f>
        <v>18370.2638529723</v>
      </c>
      <c r="BJ626" s="25" t="n">
        <f aca="false">E626*AD626</f>
        <v>76240.5807904151</v>
      </c>
      <c r="BK626" s="25" t="n">
        <f aca="false">0.2*C626*AD626</f>
        <v>39138.5974827048</v>
      </c>
      <c r="BL626" s="25" t="n">
        <f aca="false">BJ626+BK626</f>
        <v>115379.17827312</v>
      </c>
      <c r="BM626" s="25" t="n">
        <f aca="false">BK626*Datos!$D$6</f>
        <v>19569.2987413524</v>
      </c>
      <c r="BN626" s="25" t="n">
        <f aca="false">BL626-BM626</f>
        <v>95809.8795317676</v>
      </c>
      <c r="BO626" s="25" t="n">
        <f aca="false">BN626/AD626</f>
        <v>39723.5411059119</v>
      </c>
      <c r="BP626" s="25" t="n">
        <f aca="false">-(C626+E626)</f>
        <v>-112745.828795712</v>
      </c>
      <c r="BQ626" s="25" t="n">
        <f aca="false">BE626</f>
        <v>22314.3692645775</v>
      </c>
      <c r="BR626" s="25" t="n">
        <f aca="false">BF626</f>
        <v>21197.7328917883</v>
      </c>
      <c r="BS626" s="25" t="n">
        <f aca="false">BG626</f>
        <v>17685.7039152895</v>
      </c>
      <c r="BT626" s="25" t="n">
        <f aca="false">BH626</f>
        <v>18059.9225630136</v>
      </c>
      <c r="BU626" s="25" t="n">
        <f aca="false">BI626+BO626</f>
        <v>58093.8049588842</v>
      </c>
      <c r="BV626" s="27" t="n">
        <f aca="false">IFERROR(IRR(BP626:BU626,0.1),NA())*100</f>
        <v>5.92626012260396</v>
      </c>
    </row>
    <row r="627" customFormat="false" ht="15" hidden="false" customHeight="true" outlineLevel="0" collapsed="false">
      <c r="A627" s="23" t="n">
        <v>626</v>
      </c>
      <c r="B627" s="24" t="n">
        <f aca="true">RAND()</f>
        <v>0.368232455786607</v>
      </c>
      <c r="C627" s="25" t="n">
        <f aca="false">IF(B627&lt;=(Datos!$D$14-Datos!$C$14)/(Datos!$E$14-Datos!$C$14),Datos!$C$14+SQRT((Datos!$E$14-Datos!$C$14)*(Datos!$D$14-Datos!$C$14)*B627),Datos!$E$14-SQRT((Datos!$E$14-Datos!$C$14)*(Datos!$E$14-Datos!$D$14)*(1-B627)))</f>
        <v>72466.0018693966</v>
      </c>
      <c r="D627" s="24" t="n">
        <f aca="true">RAND()</f>
        <v>0.0503695733165436</v>
      </c>
      <c r="E627" s="25" t="n">
        <f aca="false">IF(D627&lt;=(Datos!$D$15-Datos!$C$15)/(Datos!$E$15-Datos!$C$15),Datos!$C$15+SQRT((Datos!$E$15-Datos!$C$15)*(Datos!$D$15-Datos!$C$15)*D627),Datos!$E$15-SQRT((Datos!$E$15-Datos!$C$15)*(Datos!$E$15-Datos!$D$15)*(1-D627)))</f>
        <v>26943.6352535239</v>
      </c>
      <c r="F627" s="24" t="n">
        <f aca="true">RAND()</f>
        <v>0.718355778483715</v>
      </c>
      <c r="G627" s="25" t="n">
        <f aca="false">IF(F627&lt;=(Datos!$D$19-Datos!$C$19)/(Datos!$E$19-Datos!$C$19),Datos!$C$19+SQRT((Datos!$E$19-Datos!$C$19)*(Datos!$D$19-Datos!$C$19)*F627),Datos!$E$19-SQRT((Datos!$E$19-Datos!$C$19)*(Datos!$E$19-Datos!$D$19)*(1-F627)))</f>
        <v>40403.9890542209</v>
      </c>
      <c r="H627" s="24" t="n">
        <f aca="true">RAND()</f>
        <v>0.739288084797417</v>
      </c>
      <c r="I627" s="25" t="n">
        <f aca="false">IF(H627&lt;=(Datos!$D$19-Datos!$C$19)/(Datos!$E$19-Datos!$C$19),Datos!$C$19+SQRT((Datos!$E$19-Datos!$C$19)*(Datos!$D$19-Datos!$C$19)*H627),Datos!$E$19-SQRT((Datos!$E$19-Datos!$C$19)*(Datos!$E$19-Datos!$D$19)*(1-H627)))</f>
        <v>40578.0780603686</v>
      </c>
      <c r="J627" s="24" t="n">
        <f aca="true">RAND()</f>
        <v>0.880850353754892</v>
      </c>
      <c r="K627" s="25" t="n">
        <f aca="false">IF(J627&lt;=(Datos!$D$19-Datos!$C$19)/(Datos!$E$19-Datos!$C$19),Datos!$C$19+SQRT((Datos!$E$19-Datos!$C$19)*(Datos!$D$19-Datos!$C$19)*J627),Datos!$E$19-SQRT((Datos!$E$19-Datos!$C$19)*(Datos!$E$19-Datos!$D$19)*(1-J627)))</f>
        <v>42010.6483197216</v>
      </c>
      <c r="L627" s="24" t="n">
        <f aca="true">RAND()</f>
        <v>0.499137617799405</v>
      </c>
      <c r="M627" s="25" t="n">
        <f aca="false">IF(L627&lt;=(Datos!$D$19-Datos!$C$19)/(Datos!$E$19-Datos!$C$19),Datos!$C$19+SQRT((Datos!$E$19-Datos!$C$19)*(Datos!$D$19-Datos!$C$19)*L627),Datos!$E$19-SQRT((Datos!$E$19-Datos!$C$19)*(Datos!$E$19-Datos!$D$19)*(1-L627)))</f>
        <v>38652.7823658007</v>
      </c>
      <c r="N627" s="24" t="n">
        <f aca="true">RAND()</f>
        <v>0.989277024849164</v>
      </c>
      <c r="O627" s="25" t="n">
        <f aca="false">IF(N627&lt;=(Datos!$D$19-Datos!$C$19)/(Datos!$E$19-Datos!$C$19),Datos!$C$19+SQRT((Datos!$E$19-Datos!$C$19)*(Datos!$D$19-Datos!$C$19)*N627),Datos!$E$19-SQRT((Datos!$E$19-Datos!$C$19)*(Datos!$E$19-Datos!$D$19)*(1-N627)))</f>
        <v>44103.2151114606</v>
      </c>
      <c r="P627" s="24" t="n">
        <f aca="true">RAND()</f>
        <v>0.602618825717198</v>
      </c>
      <c r="Q627" s="26" t="n">
        <f aca="false">IF(P627&lt;=(Datos!$D$23-Datos!$C$23)/(Datos!$E$23-Datos!$C$23),Datos!$C$23+SQRT((Datos!$E$23-Datos!$C$23)*(Datos!$D$23-Datos!$C$23)*P627),Datos!$E$23-SQRT((Datos!$E$23-Datos!$C$23)*(Datos!$E$23-Datos!$D$23)*(1-P627)))</f>
        <v>0.153255166597845</v>
      </c>
      <c r="R627" s="24" t="n">
        <f aca="true">RAND()</f>
        <v>0.928327587268741</v>
      </c>
      <c r="S627" s="26" t="n">
        <f aca="false">IF(R627&lt;=(Datos!$D$24-Datos!$C$24)/(Datos!$E$24-Datos!$C$24),Datos!$C$24+SQRT((Datos!$E$24-Datos!$C$24)*(Datos!$D$24-Datos!$C$24)*R627),Datos!$E$24-SQRT((Datos!$E$24-Datos!$C$24)*(Datos!$E$24-Datos!$D$24)*(1-R627)))</f>
        <v>0.168641727996026</v>
      </c>
      <c r="T627" s="24" t="n">
        <f aca="true">RAND()</f>
        <v>0.196522154157281</v>
      </c>
      <c r="U627" s="26" t="n">
        <f aca="false">IF(T627&lt;=(Datos!$D$25-Datos!$C$25)/(Datos!$E$25-Datos!$C$25),Datos!$C$25+SQRT((Datos!$E$25-Datos!$C$25)*(Datos!$D$25-Datos!$C$25)*T627),Datos!$E$25-SQRT((Datos!$E$25-Datos!$C$25)*(Datos!$E$25-Datos!$D$25)*(1-T627)))</f>
        <v>0.170314933515281</v>
      </c>
      <c r="V627" s="24" t="n">
        <f aca="true">RAND()</f>
        <v>0.815332620617229</v>
      </c>
      <c r="W627" s="26" t="n">
        <f aca="false">IF(V627&lt;=(Datos!$D$26-Datos!$C$26)/(Datos!$E$26-Datos!$C$26),Datos!$C$26+SQRT((Datos!$E$26-Datos!$C$26)*(Datos!$D$26-Datos!$C$26)*V627),Datos!$E$26-SQRT((Datos!$E$26-Datos!$C$26)*(Datos!$E$26-Datos!$D$26)*(1-V627)))</f>
        <v>0.224576864319292</v>
      </c>
      <c r="X627" s="24" t="n">
        <f aca="true">RAND()</f>
        <v>0.313632350924315</v>
      </c>
      <c r="Y627" s="26" t="n">
        <f aca="false">IF(X627&lt;=(Datos!$D$27-Datos!$C$27)/(Datos!$E$27-Datos!$C$27),Datos!$C$27+SQRT((Datos!$E$27-Datos!$C$27)*(Datos!$D$27-Datos!$C$27)*X627),Datos!$E$27-SQRT((Datos!$E$27-Datos!$C$27)*(Datos!$E$27-Datos!$D$27)*(1-X627)))</f>
        <v>0.219099954424288</v>
      </c>
      <c r="Z627" s="24" t="n">
        <f aca="false">(1+Q627)</f>
        <v>1.15325516659784</v>
      </c>
      <c r="AA627" s="24" t="n">
        <f aca="false">Z627*(1+S627)</f>
        <v>1.34774211071325</v>
      </c>
      <c r="AB627" s="24" t="n">
        <f aca="false">AA627*(1+U627)</f>
        <v>1.57728271869512</v>
      </c>
      <c r="AC627" s="24" t="n">
        <f aca="false">AB627*(1+W627)</f>
        <v>1.93150392580468</v>
      </c>
      <c r="AD627" s="24" t="n">
        <f aca="false">AC627*(1+Y627)</f>
        <v>2.35469634791882</v>
      </c>
      <c r="AE627" s="23" t="n">
        <f aca="false">E627*Q627</f>
        <v>4129.25130953036</v>
      </c>
      <c r="AF627" s="23" t="n">
        <f aca="false">AE627*(1+S627)</f>
        <v>4825.61538569941</v>
      </c>
      <c r="AG627" s="23" t="n">
        <f aca="false">AF627*(1+U627)</f>
        <v>5647.48974928513</v>
      </c>
      <c r="AH627" s="23" t="n">
        <f aca="false">AG627*(1+W627)</f>
        <v>6915.78528845492</v>
      </c>
      <c r="AI627" s="23" t="n">
        <f aca="false">AH627*(1+Y627)</f>
        <v>8431.03352996356</v>
      </c>
      <c r="AJ627" s="25" t="n">
        <f aca="false">G627*Z627</f>
        <v>46596.109127943</v>
      </c>
      <c r="AK627" s="25" t="n">
        <f aca="false">I627*AA627</f>
        <v>54688.7845737682</v>
      </c>
      <c r="AL627" s="25" t="n">
        <f aca="false">K627*AB627</f>
        <v>66262.6695958752</v>
      </c>
      <c r="AM627" s="25" t="n">
        <f aca="false">M627*AC627</f>
        <v>74658.0008828179</v>
      </c>
      <c r="AN627" s="25" t="n">
        <f aca="false">O627*AD627</f>
        <v>103849.679554434</v>
      </c>
      <c r="AO627" s="25" t="n">
        <f aca="false">C627/Datos!$D$8</f>
        <v>14493.2003738793</v>
      </c>
      <c r="AP627" s="25" t="n">
        <f aca="false">AJ627-AO627</f>
        <v>32102.9087540637</v>
      </c>
      <c r="AQ627" s="25" t="n">
        <f aca="false">AK627-AO627</f>
        <v>40195.5841998888</v>
      </c>
      <c r="AR627" s="25" t="n">
        <f aca="false">AL627-AO627</f>
        <v>51769.4692219959</v>
      </c>
      <c r="AS627" s="25" t="n">
        <f aca="false">AM627-AO627</f>
        <v>60164.8005089385</v>
      </c>
      <c r="AT627" s="25" t="n">
        <f aca="false">AN627-AO627</f>
        <v>89356.479180555</v>
      </c>
      <c r="AU627" s="25" t="n">
        <f aca="false">AP627*Datos!$D$6</f>
        <v>16051.4543770318</v>
      </c>
      <c r="AV627" s="25" t="n">
        <f aca="false">AQ627*Datos!$D$6</f>
        <v>20097.7920999444</v>
      </c>
      <c r="AW627" s="25" t="n">
        <f aca="false">AR627*Datos!$D$6</f>
        <v>25884.7346109979</v>
      </c>
      <c r="AX627" s="25" t="n">
        <f aca="false">AS627*Datos!$D$6</f>
        <v>30082.4002544693</v>
      </c>
      <c r="AY627" s="25" t="n">
        <f aca="false">AT627*Datos!$D$6</f>
        <v>44678.2395902775</v>
      </c>
      <c r="AZ627" s="25" t="n">
        <f aca="false">AJ627-AU627-AE627</f>
        <v>26415.4034413808</v>
      </c>
      <c r="BA627" s="25" t="n">
        <f aca="false">AK627-AV627-AF627</f>
        <v>29765.3770881243</v>
      </c>
      <c r="BB627" s="25" t="n">
        <f aca="false">AL627-AW627-AG627</f>
        <v>34730.4452355921</v>
      </c>
      <c r="BC627" s="25" t="n">
        <f aca="false">AM627-AX627-AH627</f>
        <v>37659.8153398937</v>
      </c>
      <c r="BD627" s="25" t="n">
        <f aca="false">AN627-AY627-AI627</f>
        <v>50740.4064341932</v>
      </c>
      <c r="BE627" s="25" t="n">
        <f aca="false">AZ627/Z627</f>
        <v>22905.0813787442</v>
      </c>
      <c r="BF627" s="25" t="n">
        <f aca="false">BA627/AA627</f>
        <v>22085.3654801748</v>
      </c>
      <c r="BG627" s="25" t="n">
        <f aca="false">BB627/AB627</f>
        <v>22019.1629718257</v>
      </c>
      <c r="BH627" s="25" t="n">
        <f aca="false">BC627/AC627</f>
        <v>19497.6644037647</v>
      </c>
      <c r="BI627" s="25" t="n">
        <f aca="false">BD627/AD627</f>
        <v>21548.5986033995</v>
      </c>
      <c r="BJ627" s="25" t="n">
        <f aca="false">E627*AD627</f>
        <v>63444.0795311294</v>
      </c>
      <c r="BK627" s="25" t="n">
        <f aca="false">0.2*C627*AD627</f>
        <v>34127.0859900293</v>
      </c>
      <c r="BL627" s="25" t="n">
        <f aca="false">BJ627+BK627</f>
        <v>97571.1655211587</v>
      </c>
      <c r="BM627" s="25" t="n">
        <f aca="false">BK627*Datos!$D$6</f>
        <v>17063.5429950146</v>
      </c>
      <c r="BN627" s="25" t="n">
        <f aca="false">BL627-BM627</f>
        <v>80507.622526144</v>
      </c>
      <c r="BO627" s="25" t="n">
        <f aca="false">BN627/AD627</f>
        <v>34190.2354404635</v>
      </c>
      <c r="BP627" s="25" t="n">
        <f aca="false">-(C627+E627)</f>
        <v>-99409.6371229205</v>
      </c>
      <c r="BQ627" s="25" t="n">
        <f aca="false">BE627</f>
        <v>22905.0813787442</v>
      </c>
      <c r="BR627" s="25" t="n">
        <f aca="false">BF627</f>
        <v>22085.3654801748</v>
      </c>
      <c r="BS627" s="25" t="n">
        <f aca="false">BG627</f>
        <v>22019.1629718257</v>
      </c>
      <c r="BT627" s="25" t="n">
        <f aca="false">BH627</f>
        <v>19497.6644037647</v>
      </c>
      <c r="BU627" s="25" t="n">
        <f aca="false">BI627+BO627</f>
        <v>55738.834043863</v>
      </c>
      <c r="BV627" s="27" t="n">
        <f aca="false">IFERROR(IRR(BP627:BU627,0.1),NA())*100</f>
        <v>11.4085335838371</v>
      </c>
    </row>
    <row r="628" customFormat="false" ht="15" hidden="false" customHeight="true" outlineLevel="0" collapsed="false">
      <c r="A628" s="23" t="n">
        <v>627</v>
      </c>
      <c r="B628" s="24" t="n">
        <f aca="true">RAND()</f>
        <v>0.721976483817502</v>
      </c>
      <c r="C628" s="25" t="n">
        <f aca="false">IF(B628&lt;=(Datos!$D$14-Datos!$C$14)/(Datos!$E$14-Datos!$C$14),Datos!$C$14+SQRT((Datos!$E$14-Datos!$C$14)*(Datos!$D$14-Datos!$C$14)*B628),Datos!$E$14-SQRT((Datos!$E$14-Datos!$C$14)*(Datos!$E$14-Datos!$D$14)*(1-B628)))</f>
        <v>81734.5074137324</v>
      </c>
      <c r="D628" s="24" t="n">
        <f aca="true">RAND()</f>
        <v>0.0892117015001944</v>
      </c>
      <c r="E628" s="25" t="n">
        <f aca="false">IF(D628&lt;=(Datos!$D$15-Datos!$C$15)/(Datos!$E$15-Datos!$C$15),Datos!$C$15+SQRT((Datos!$E$15-Datos!$C$15)*(Datos!$D$15-Datos!$C$15)*D628),Datos!$E$15-SQRT((Datos!$E$15-Datos!$C$15)*(Datos!$E$15-Datos!$D$15)*(1-D628)))</f>
        <v>27586.6730780125</v>
      </c>
      <c r="F628" s="24" t="n">
        <f aca="true">RAND()</f>
        <v>0.401922286684696</v>
      </c>
      <c r="G628" s="25" t="n">
        <f aca="false">IF(F628&lt;=(Datos!$D$19-Datos!$C$19)/(Datos!$E$19-Datos!$C$19),Datos!$C$19+SQRT((Datos!$E$19-Datos!$C$19)*(Datos!$D$19-Datos!$C$19)*F628),Datos!$E$19-SQRT((Datos!$E$19-Datos!$C$19)*(Datos!$E$19-Datos!$D$19)*(1-F628)))</f>
        <v>37764.5568452233</v>
      </c>
      <c r="H628" s="24" t="n">
        <f aca="true">RAND()</f>
        <v>0.21159993324675</v>
      </c>
      <c r="I628" s="25" t="n">
        <f aca="false">IF(H628&lt;=(Datos!$D$19-Datos!$C$19)/(Datos!$E$19-Datos!$C$19),Datos!$C$19+SQRT((Datos!$E$19-Datos!$C$19)*(Datos!$D$19-Datos!$C$19)*H628),Datos!$E$19-SQRT((Datos!$E$19-Datos!$C$19)*(Datos!$E$19-Datos!$D$19)*(1-H628)))</f>
        <v>35633.8255197523</v>
      </c>
      <c r="J628" s="24" t="n">
        <f aca="true">RAND()</f>
        <v>0.954568599100199</v>
      </c>
      <c r="K628" s="25" t="n">
        <f aca="false">IF(J628&lt;=(Datos!$D$19-Datos!$C$19)/(Datos!$E$19-Datos!$C$19),Datos!$C$19+SQRT((Datos!$E$19-Datos!$C$19)*(Datos!$D$19-Datos!$C$19)*J628),Datos!$E$19-SQRT((Datos!$E$19-Datos!$C$19)*(Datos!$E$19-Datos!$D$19)*(1-J628)))</f>
        <v>43154.0977632916</v>
      </c>
      <c r="L628" s="24" t="n">
        <f aca="true">RAND()</f>
        <v>0.714929798370002</v>
      </c>
      <c r="M628" s="25" t="n">
        <f aca="false">IF(L628&lt;=(Datos!$D$19-Datos!$C$19)/(Datos!$E$19-Datos!$C$19),Datos!$C$19+SQRT((Datos!$E$19-Datos!$C$19)*(Datos!$D$19-Datos!$C$19)*L628),Datos!$E$19-SQRT((Datos!$E$19-Datos!$C$19)*(Datos!$E$19-Datos!$D$19)*(1-L628)))</f>
        <v>40376.1201224243</v>
      </c>
      <c r="N628" s="24" t="n">
        <f aca="true">RAND()</f>
        <v>0.035166729914763</v>
      </c>
      <c r="O628" s="25" t="n">
        <f aca="false">IF(N628&lt;=(Datos!$D$19-Datos!$C$19)/(Datos!$E$19-Datos!$C$19),Datos!$C$19+SQRT((Datos!$E$19-Datos!$C$19)*(Datos!$D$19-Datos!$C$19)*N628),Datos!$E$19-SQRT((Datos!$E$19-Datos!$C$19)*(Datos!$E$19-Datos!$D$19)*(1-N628)))</f>
        <v>32296.7388809385</v>
      </c>
      <c r="P628" s="24" t="n">
        <f aca="true">RAND()</f>
        <v>0.681985712572743</v>
      </c>
      <c r="Q628" s="26" t="n">
        <f aca="false">IF(P628&lt;=(Datos!$D$23-Datos!$C$23)/(Datos!$E$23-Datos!$C$23),Datos!$C$23+SQRT((Datos!$E$23-Datos!$C$23)*(Datos!$D$23-Datos!$C$23)*P628),Datos!$E$23-SQRT((Datos!$E$23-Datos!$C$23)*(Datos!$E$23-Datos!$D$23)*(1-P628)))</f>
        <v>0.156074580100465</v>
      </c>
      <c r="R628" s="24" t="n">
        <f aca="true">RAND()</f>
        <v>0.166440862399772</v>
      </c>
      <c r="S628" s="26" t="n">
        <f aca="false">IF(R628&lt;=(Datos!$D$24-Datos!$C$24)/(Datos!$E$24-Datos!$C$24),Datos!$C$24+SQRT((Datos!$E$24-Datos!$C$24)*(Datos!$D$24-Datos!$C$24)*R628),Datos!$E$24-SQRT((Datos!$E$24-Datos!$C$24)*(Datos!$E$24-Datos!$D$24)*(1-R628)))</f>
        <v>0.137308770965022</v>
      </c>
      <c r="T628" s="24" t="n">
        <f aca="true">RAND()</f>
        <v>0.0897342775053538</v>
      </c>
      <c r="U628" s="26" t="n">
        <f aca="false">IF(T628&lt;=(Datos!$D$25-Datos!$C$25)/(Datos!$E$25-Datos!$C$25),Datos!$C$25+SQRT((Datos!$E$25-Datos!$C$25)*(Datos!$D$25-Datos!$C$25)*T628),Datos!$E$25-SQRT((Datos!$E$25-Datos!$C$25)*(Datos!$E$25-Datos!$D$25)*(1-T628)))</f>
        <v>0.163727417191928</v>
      </c>
      <c r="V628" s="24" t="n">
        <f aca="true">RAND()</f>
        <v>0.147995347083898</v>
      </c>
      <c r="W628" s="26" t="n">
        <f aca="false">IF(V628&lt;=(Datos!$D$26-Datos!$C$26)/(Datos!$E$26-Datos!$C$26),Datos!$C$26+SQRT((Datos!$E$26-Datos!$C$26)*(Datos!$D$26-Datos!$C$26)*V628),Datos!$E$26-SQRT((Datos!$E$26-Datos!$C$26)*(Datos!$E$26-Datos!$D$26)*(1-V628)))</f>
        <v>0.194394217099845</v>
      </c>
      <c r="X628" s="24" t="n">
        <f aca="true">RAND()</f>
        <v>0.719286575997858</v>
      </c>
      <c r="Y628" s="26" t="n">
        <f aca="false">IF(X628&lt;=(Datos!$D$27-Datos!$C$27)/(Datos!$E$27-Datos!$C$27),Datos!$C$27+SQRT((Datos!$E$27-Datos!$C$27)*(Datos!$D$27-Datos!$C$27)*X628),Datos!$E$27-SQRT((Datos!$E$27-Datos!$C$27)*(Datos!$E$27-Datos!$D$27)*(1-X628)))</f>
        <v>0.241066049653143</v>
      </c>
      <c r="Z628" s="24" t="n">
        <f aca="false">(1+Q628)</f>
        <v>1.15607458010047</v>
      </c>
      <c r="AA628" s="24" t="n">
        <f aca="false">Z628*(1+S628)</f>
        <v>1.31481375983796</v>
      </c>
      <c r="AB628" s="24" t="n">
        <f aca="false">AA628*(1+U628)</f>
        <v>1.53008482082464</v>
      </c>
      <c r="AC628" s="24" t="n">
        <f aca="false">AB628*(1+W628)</f>
        <v>1.8275244616652</v>
      </c>
      <c r="AD628" s="24" t="n">
        <f aca="false">AC628*(1+Y628)</f>
        <v>2.26807856428332</v>
      </c>
      <c r="AE628" s="23" t="n">
        <f aca="false">E628*Q628</f>
        <v>4305.5784170196</v>
      </c>
      <c r="AF628" s="23" t="n">
        <f aca="false">AE628*(1+S628)</f>
        <v>4896.77209775409</v>
      </c>
      <c r="AG628" s="23" t="n">
        <f aca="false">AF628*(1+U628)</f>
        <v>5698.50794589687</v>
      </c>
      <c r="AH628" s="23" t="n">
        <f aca="false">AG628*(1+W628)</f>
        <v>6806.26493667673</v>
      </c>
      <c r="AI628" s="23" t="n">
        <f aca="false">AH628*(1+Y628)</f>
        <v>8447.02433785408</v>
      </c>
      <c r="AJ628" s="25" t="n">
        <f aca="false">G628*Z628</f>
        <v>43658.6441975217</v>
      </c>
      <c r="AK628" s="25" t="n">
        <f aca="false">I628*AA628</f>
        <v>46851.8441090355</v>
      </c>
      <c r="AL628" s="25" t="n">
        <f aca="false">K628*AB628</f>
        <v>66029.4299439951</v>
      </c>
      <c r="AM628" s="25" t="n">
        <f aca="false">M628*AC628</f>
        <v>73788.347190863</v>
      </c>
      <c r="AN628" s="25" t="n">
        <f aca="false">O628*AD628</f>
        <v>73251.5411521122</v>
      </c>
      <c r="AO628" s="25" t="n">
        <f aca="false">C628/Datos!$D$8</f>
        <v>16346.9014827465</v>
      </c>
      <c r="AP628" s="25" t="n">
        <f aca="false">AJ628-AO628</f>
        <v>27311.7427147752</v>
      </c>
      <c r="AQ628" s="25" t="n">
        <f aca="false">AK628-AO628</f>
        <v>30504.9426262891</v>
      </c>
      <c r="AR628" s="25" t="n">
        <f aca="false">AL628-AO628</f>
        <v>49682.5284612486</v>
      </c>
      <c r="AS628" s="25" t="n">
        <f aca="false">AM628-AO628</f>
        <v>57441.4457081165</v>
      </c>
      <c r="AT628" s="25" t="n">
        <f aca="false">AN628-AO628</f>
        <v>56904.6396693657</v>
      </c>
      <c r="AU628" s="25" t="n">
        <f aca="false">AP628*Datos!$D$6</f>
        <v>13655.8713573876</v>
      </c>
      <c r="AV628" s="25" t="n">
        <f aca="false">AQ628*Datos!$D$6</f>
        <v>15252.4713131445</v>
      </c>
      <c r="AW628" s="25" t="n">
        <f aca="false">AR628*Datos!$D$6</f>
        <v>24841.2642306243</v>
      </c>
      <c r="AX628" s="25" t="n">
        <f aca="false">AS628*Datos!$D$6</f>
        <v>28720.7228540583</v>
      </c>
      <c r="AY628" s="25" t="n">
        <f aca="false">AT628*Datos!$D$6</f>
        <v>28452.3198346829</v>
      </c>
      <c r="AZ628" s="25" t="n">
        <f aca="false">AJ628-AU628-AE628</f>
        <v>25697.1944231145</v>
      </c>
      <c r="BA628" s="25" t="n">
        <f aca="false">AK628-AV628-AF628</f>
        <v>26702.6006981369</v>
      </c>
      <c r="BB628" s="25" t="n">
        <f aca="false">AL628-AW628-AG628</f>
        <v>35489.6577674739</v>
      </c>
      <c r="BC628" s="25" t="n">
        <f aca="false">AM628-AX628-AH628</f>
        <v>38261.359400128</v>
      </c>
      <c r="BD628" s="25" t="n">
        <f aca="false">AN628-AY628-AI628</f>
        <v>36352.1969795753</v>
      </c>
      <c r="BE628" s="25" t="n">
        <f aca="false">AZ628/Z628</f>
        <v>22227.9728881171</v>
      </c>
      <c r="BF628" s="25" t="n">
        <f aca="false">BA628/AA628</f>
        <v>20309.0365447862</v>
      </c>
      <c r="BG628" s="25" t="n">
        <f aca="false">BB628/AB628</f>
        <v>23194.5688790944</v>
      </c>
      <c r="BH628" s="25" t="n">
        <f aca="false">BC628/AC628</f>
        <v>20936.1681349343</v>
      </c>
      <c r="BI628" s="25" t="n">
        <f aca="false">BD628/AD628</f>
        <v>16027.7503398838</v>
      </c>
      <c r="BJ628" s="25" t="n">
        <f aca="false">E628*AD628</f>
        <v>62568.7418681319</v>
      </c>
      <c r="BK628" s="25" t="n">
        <f aca="false">0.2*C628*AD628</f>
        <v>37076.0568454685</v>
      </c>
      <c r="BL628" s="25" t="n">
        <f aca="false">BJ628+BK628</f>
        <v>99644.7987136004</v>
      </c>
      <c r="BM628" s="25" t="n">
        <f aca="false">BK628*Datos!$D$6</f>
        <v>18538.0284227343</v>
      </c>
      <c r="BN628" s="25" t="n">
        <f aca="false">BL628-BM628</f>
        <v>81106.7702908661</v>
      </c>
      <c r="BO628" s="25" t="n">
        <f aca="false">BN628/AD628</f>
        <v>35760.1238193857</v>
      </c>
      <c r="BP628" s="25" t="n">
        <f aca="false">-(C628+E628)</f>
        <v>-109321.180491745</v>
      </c>
      <c r="BQ628" s="25" t="n">
        <f aca="false">BE628</f>
        <v>22227.9728881171</v>
      </c>
      <c r="BR628" s="25" t="n">
        <f aca="false">BF628</f>
        <v>20309.0365447862</v>
      </c>
      <c r="BS628" s="25" t="n">
        <f aca="false">BG628</f>
        <v>23194.5688790944</v>
      </c>
      <c r="BT628" s="25" t="n">
        <f aca="false">BH628</f>
        <v>20936.1681349343</v>
      </c>
      <c r="BU628" s="25" t="n">
        <f aca="false">BI628+BO628</f>
        <v>51787.8741592696</v>
      </c>
      <c r="BV628" s="27" t="n">
        <f aca="false">IFERROR(IRR(BP628:BU628,0.1),NA())*100</f>
        <v>7.3043410039682</v>
      </c>
    </row>
    <row r="629" customFormat="false" ht="15" hidden="false" customHeight="true" outlineLevel="0" collapsed="false">
      <c r="A629" s="23" t="n">
        <v>628</v>
      </c>
      <c r="B629" s="24" t="n">
        <f aca="true">RAND()</f>
        <v>0.965999351488252</v>
      </c>
      <c r="C629" s="25" t="n">
        <f aca="false">IF(B629&lt;=(Datos!$D$14-Datos!$C$14)/(Datos!$E$14-Datos!$C$14),Datos!$C$14+SQRT((Datos!$E$14-Datos!$C$14)*(Datos!$D$14-Datos!$C$14)*B629),Datos!$E$14-SQRT((Datos!$E$14-Datos!$C$14)*(Datos!$E$14-Datos!$D$14)*(1-B629)))</f>
        <v>93612.4513141505</v>
      </c>
      <c r="D629" s="24" t="n">
        <f aca="true">RAND()</f>
        <v>0.271827520056022</v>
      </c>
      <c r="E629" s="25" t="n">
        <f aca="false">IF(D629&lt;=(Datos!$D$15-Datos!$C$15)/(Datos!$E$15-Datos!$C$15),Datos!$C$15+SQRT((Datos!$E$15-Datos!$C$15)*(Datos!$D$15-Datos!$C$15)*D629),Datos!$E$15-SQRT((Datos!$E$15-Datos!$C$15)*(Datos!$E$15-Datos!$D$15)*(1-D629)))</f>
        <v>29515.2036503575</v>
      </c>
      <c r="F629" s="24" t="n">
        <f aca="true">RAND()</f>
        <v>0.807067925276105</v>
      </c>
      <c r="G629" s="25" t="n">
        <f aca="false">IF(F629&lt;=(Datos!$D$19-Datos!$C$19)/(Datos!$E$19-Datos!$C$19),Datos!$C$19+SQRT((Datos!$E$19-Datos!$C$19)*(Datos!$D$19-Datos!$C$19)*F629),Datos!$E$19-SQRT((Datos!$E$19-Datos!$C$19)*(Datos!$E$19-Datos!$D$19)*(1-F629)))</f>
        <v>41196.067087304</v>
      </c>
      <c r="H629" s="24" t="n">
        <f aca="true">RAND()</f>
        <v>0.690556828947645</v>
      </c>
      <c r="I629" s="25" t="n">
        <f aca="false">IF(H629&lt;=(Datos!$D$19-Datos!$C$19)/(Datos!$E$19-Datos!$C$19),Datos!$C$19+SQRT((Datos!$E$19-Datos!$C$19)*(Datos!$D$19-Datos!$C$19)*H629),Datos!$E$19-SQRT((Datos!$E$19-Datos!$C$19)*(Datos!$E$19-Datos!$D$19)*(1-H629)))</f>
        <v>40182.5071013102</v>
      </c>
      <c r="J629" s="24" t="n">
        <f aca="true">RAND()</f>
        <v>0.616470400041952</v>
      </c>
      <c r="K629" s="25" t="n">
        <f aca="false">IF(J629&lt;=(Datos!$D$19-Datos!$C$19)/(Datos!$E$19-Datos!$C$19),Datos!$C$19+SQRT((Datos!$E$19-Datos!$C$19)*(Datos!$D$19-Datos!$C$19)*J629),Datos!$E$19-SQRT((Datos!$E$19-Datos!$C$19)*(Datos!$E$19-Datos!$D$19)*(1-J629)))</f>
        <v>39616.1613966433</v>
      </c>
      <c r="L629" s="24" t="n">
        <f aca="true">RAND()</f>
        <v>0.631162801151419</v>
      </c>
      <c r="M629" s="25" t="n">
        <f aca="false">IF(L629&lt;=(Datos!$D$19-Datos!$C$19)/(Datos!$E$19-Datos!$C$19),Datos!$C$19+SQRT((Datos!$E$19-Datos!$C$19)*(Datos!$D$19-Datos!$C$19)*L629),Datos!$E$19-SQRT((Datos!$E$19-Datos!$C$19)*(Datos!$E$19-Datos!$D$19)*(1-L629)))</f>
        <v>39730.0781175031</v>
      </c>
      <c r="N629" s="24" t="n">
        <f aca="true">RAND()</f>
        <v>0.111428241580206</v>
      </c>
      <c r="O629" s="25" t="n">
        <f aca="false">IF(N629&lt;=(Datos!$D$19-Datos!$C$19)/(Datos!$E$19-Datos!$C$19),Datos!$C$19+SQRT((Datos!$E$19-Datos!$C$19)*(Datos!$D$19-Datos!$C$19)*N629),Datos!$E$19-SQRT((Datos!$E$19-Datos!$C$19)*(Datos!$E$19-Datos!$D$19)*(1-N629)))</f>
        <v>34088.3048121478</v>
      </c>
      <c r="P629" s="24" t="n">
        <f aca="true">RAND()</f>
        <v>0.245897591875691</v>
      </c>
      <c r="Q629" s="26" t="n">
        <f aca="false">IF(P629&lt;=(Datos!$D$23-Datos!$C$23)/(Datos!$E$23-Datos!$C$23),Datos!$C$23+SQRT((Datos!$E$23-Datos!$C$23)*(Datos!$D$23-Datos!$C$23)*P629),Datos!$E$23-SQRT((Datos!$E$23-Datos!$C$23)*(Datos!$E$23-Datos!$D$23)*(1-P629)))</f>
        <v>0.141038433054205</v>
      </c>
      <c r="R629" s="24" t="n">
        <f aca="true">RAND()</f>
        <v>0.155351839575732</v>
      </c>
      <c r="S629" s="26" t="n">
        <f aca="false">IF(R629&lt;=(Datos!$D$24-Datos!$C$24)/(Datos!$E$24-Datos!$C$24),Datos!$C$24+SQRT((Datos!$E$24-Datos!$C$24)*(Datos!$D$24-Datos!$C$24)*R629),Datos!$E$24-SQRT((Datos!$E$24-Datos!$C$24)*(Datos!$E$24-Datos!$D$24)*(1-R629)))</f>
        <v>0.1367222400185</v>
      </c>
      <c r="T629" s="24" t="n">
        <f aca="true">RAND()</f>
        <v>0.0465510939765615</v>
      </c>
      <c r="U629" s="26" t="n">
        <f aca="false">IF(T629&lt;=(Datos!$D$25-Datos!$C$25)/(Datos!$E$25-Datos!$C$25),Datos!$C$25+SQRT((Datos!$E$25-Datos!$C$25)*(Datos!$D$25-Datos!$C$25)*T629),Datos!$E$25-SQRT((Datos!$E$25-Datos!$C$25)*(Datos!$E$25-Datos!$D$25)*(1-T629)))</f>
        <v>0.159887229002647</v>
      </c>
      <c r="V629" s="24" t="n">
        <f aca="true">RAND()</f>
        <v>0.803621652320131</v>
      </c>
      <c r="W629" s="26" t="n">
        <f aca="false">IF(V629&lt;=(Datos!$D$26-Datos!$C$26)/(Datos!$E$26-Datos!$C$26),Datos!$C$26+SQRT((Datos!$E$26-Datos!$C$26)*(Datos!$D$26-Datos!$C$26)*V629),Datos!$E$26-SQRT((Datos!$E$26-Datos!$C$26)*(Datos!$E$26-Datos!$D$26)*(1-V629)))</f>
        <v>0.223783131062624</v>
      </c>
      <c r="X629" s="24" t="n">
        <f aca="true">RAND()</f>
        <v>0.699430791440475</v>
      </c>
      <c r="Y629" s="26" t="n">
        <f aca="false">IF(X629&lt;=(Datos!$D$27-Datos!$C$27)/(Datos!$E$27-Datos!$C$27),Datos!$C$27+SQRT((Datos!$E$27-Datos!$C$27)*(Datos!$D$27-Datos!$C$27)*X629),Datos!$E$27-SQRT((Datos!$E$27-Datos!$C$27)*(Datos!$E$27-Datos!$D$27)*(1-X629)))</f>
        <v>0.239712610828928</v>
      </c>
      <c r="Z629" s="24" t="n">
        <f aca="false">(1+Q629)</f>
        <v>1.1410384330542</v>
      </c>
      <c r="AA629" s="24" t="n">
        <f aca="false">Z629*(1+S629)</f>
        <v>1.29704376356857</v>
      </c>
      <c r="AB629" s="24" t="n">
        <f aca="false">AA629*(1+U629)</f>
        <v>1.50442449682072</v>
      </c>
      <c r="AC629" s="24" t="n">
        <f aca="false">AB629*(1+W629)</f>
        <v>1.84108932116657</v>
      </c>
      <c r="AD629" s="24" t="n">
        <f aca="false">AC629*(1+Y629)</f>
        <v>2.28242164911267</v>
      </c>
      <c r="AE629" s="23" t="n">
        <f aca="false">E629*Q629</f>
        <v>4162.77807412216</v>
      </c>
      <c r="AF629" s="23" t="n">
        <f aca="false">AE629*(1+S629)</f>
        <v>4731.92241711604</v>
      </c>
      <c r="AG629" s="23" t="n">
        <f aca="false">AF629*(1+U629)</f>
        <v>5488.49638024423</v>
      </c>
      <c r="AH629" s="23" t="n">
        <f aca="false">AG629*(1+W629)</f>
        <v>6716.72928504116</v>
      </c>
      <c r="AI629" s="23" t="n">
        <f aca="false">AH629*(1+Y629)</f>
        <v>8326.81399818949</v>
      </c>
      <c r="AJ629" s="25" t="n">
        <f aca="false">G629*Z629</f>
        <v>47006.2958372932</v>
      </c>
      <c r="AK629" s="25" t="n">
        <f aca="false">I629*AA629</f>
        <v>52118.4702403043</v>
      </c>
      <c r="AL629" s="25" t="n">
        <f aca="false">K629*AB629</f>
        <v>59599.5236751134</v>
      </c>
      <c r="AM629" s="25" t="n">
        <f aca="false">M629*AC629</f>
        <v>73146.6225512486</v>
      </c>
      <c r="AN629" s="25" t="n">
        <f aca="false">O629*AD629</f>
        <v>77803.8848847977</v>
      </c>
      <c r="AO629" s="25" t="n">
        <f aca="false">C629/Datos!$D$8</f>
        <v>18722.4902628301</v>
      </c>
      <c r="AP629" s="25" t="n">
        <f aca="false">AJ629-AO629</f>
        <v>28283.8055744631</v>
      </c>
      <c r="AQ629" s="25" t="n">
        <f aca="false">AK629-AO629</f>
        <v>33395.9799774742</v>
      </c>
      <c r="AR629" s="25" t="n">
        <f aca="false">AL629-AO629</f>
        <v>40877.0334122833</v>
      </c>
      <c r="AS629" s="25" t="n">
        <f aca="false">AM629-AO629</f>
        <v>54424.1322884185</v>
      </c>
      <c r="AT629" s="25" t="n">
        <f aca="false">AN629-AO629</f>
        <v>59081.3946219676</v>
      </c>
      <c r="AU629" s="25" t="n">
        <f aca="false">AP629*Datos!$D$6</f>
        <v>14141.9027872316</v>
      </c>
      <c r="AV629" s="25" t="n">
        <f aca="false">AQ629*Datos!$D$6</f>
        <v>16697.9899887371</v>
      </c>
      <c r="AW629" s="25" t="n">
        <f aca="false">AR629*Datos!$D$6</f>
        <v>20438.5167061417</v>
      </c>
      <c r="AX629" s="25" t="n">
        <f aca="false">AS629*Datos!$D$6</f>
        <v>27212.0661442093</v>
      </c>
      <c r="AY629" s="25" t="n">
        <f aca="false">AT629*Datos!$D$6</f>
        <v>29540.6973109838</v>
      </c>
      <c r="AZ629" s="25" t="n">
        <f aca="false">AJ629-AU629-AE629</f>
        <v>28701.6149759395</v>
      </c>
      <c r="BA629" s="25" t="n">
        <f aca="false">AK629-AV629-AF629</f>
        <v>30688.5578344512</v>
      </c>
      <c r="BB629" s="25" t="n">
        <f aca="false">AL629-AW629-AG629</f>
        <v>33672.5105887275</v>
      </c>
      <c r="BC629" s="25" t="n">
        <f aca="false">AM629-AX629-AH629</f>
        <v>39217.8271219982</v>
      </c>
      <c r="BD629" s="25" t="n">
        <f aca="false">AN629-AY629-AI629</f>
        <v>39936.3735756244</v>
      </c>
      <c r="BE629" s="25" t="n">
        <f aca="false">AZ629/Z629</f>
        <v>25153.9423603061</v>
      </c>
      <c r="BF629" s="25" t="n">
        <f aca="false">BA629/AA629</f>
        <v>23660.3873334369</v>
      </c>
      <c r="BG629" s="25" t="n">
        <f aca="false">BB629/AB629</f>
        <v>22382.3200565314</v>
      </c>
      <c r="BH629" s="25" t="n">
        <f aca="false">BC629/AC629</f>
        <v>21301.4255588363</v>
      </c>
      <c r="BI629" s="25" t="n">
        <f aca="false">BD629/AD629</f>
        <v>17497.3688981396</v>
      </c>
      <c r="BJ629" s="25" t="n">
        <f aca="false">E629*AD629</f>
        <v>67366.1397895452</v>
      </c>
      <c r="BK629" s="25" t="n">
        <f aca="false">0.2*C629*AD629</f>
        <v>42732.6171011845</v>
      </c>
      <c r="BL629" s="25" t="n">
        <f aca="false">BJ629+BK629</f>
        <v>110098.75689073</v>
      </c>
      <c r="BM629" s="25" t="n">
        <f aca="false">BK629*Datos!$D$6</f>
        <v>21366.3085505923</v>
      </c>
      <c r="BN629" s="25" t="n">
        <f aca="false">BL629-BM629</f>
        <v>88732.4483401374</v>
      </c>
      <c r="BO629" s="25" t="n">
        <f aca="false">BN629/AD629</f>
        <v>38876.4487817725</v>
      </c>
      <c r="BP629" s="25" t="n">
        <f aca="false">-(C629+E629)</f>
        <v>-123127.654964508</v>
      </c>
      <c r="BQ629" s="25" t="n">
        <f aca="false">BE629</f>
        <v>25153.9423603061</v>
      </c>
      <c r="BR629" s="25" t="n">
        <f aca="false">BF629</f>
        <v>23660.3873334369</v>
      </c>
      <c r="BS629" s="25" t="n">
        <f aca="false">BG629</f>
        <v>22382.3200565314</v>
      </c>
      <c r="BT629" s="25" t="n">
        <f aca="false">BH629</f>
        <v>21301.4255588363</v>
      </c>
      <c r="BU629" s="25" t="n">
        <f aca="false">BI629+BO629</f>
        <v>56373.8176799121</v>
      </c>
      <c r="BV629" s="27" t="n">
        <f aca="false">IFERROR(IRR(BP629:BU629,0.1),NA())*100</f>
        <v>5.85521142502599</v>
      </c>
    </row>
    <row r="630" customFormat="false" ht="15" hidden="false" customHeight="true" outlineLevel="0" collapsed="false">
      <c r="A630" s="23" t="n">
        <v>629</v>
      </c>
      <c r="B630" s="24" t="n">
        <f aca="true">RAND()</f>
        <v>0.357080814736279</v>
      </c>
      <c r="C630" s="25" t="n">
        <f aca="false">IF(B630&lt;=(Datos!$D$14-Datos!$C$14)/(Datos!$E$14-Datos!$C$14),Datos!$C$14+SQRT((Datos!$E$14-Datos!$C$14)*(Datos!$D$14-Datos!$C$14)*B630),Datos!$E$14-SQRT((Datos!$E$14-Datos!$C$14)*(Datos!$E$14-Datos!$D$14)*(1-B630)))</f>
        <v>72224.0567699949</v>
      </c>
      <c r="D630" s="24" t="n">
        <f aca="true">RAND()</f>
        <v>0.116883669890967</v>
      </c>
      <c r="E630" s="25" t="n">
        <f aca="false">IF(D630&lt;=(Datos!$D$15-Datos!$C$15)/(Datos!$E$15-Datos!$C$15),Datos!$C$15+SQRT((Datos!$E$15-Datos!$C$15)*(Datos!$D$15-Datos!$C$15)*D630),Datos!$E$15-SQRT((Datos!$E$15-Datos!$C$15)*(Datos!$E$15-Datos!$D$15)*(1-D630)))</f>
        <v>27960.7896314704</v>
      </c>
      <c r="F630" s="24" t="n">
        <f aca="true">RAND()</f>
        <v>0.00252446014710054</v>
      </c>
      <c r="G630" s="25" t="n">
        <f aca="false">IF(F630&lt;=(Datos!$D$19-Datos!$C$19)/(Datos!$E$19-Datos!$C$19),Datos!$C$19+SQRT((Datos!$E$19-Datos!$C$19)*(Datos!$D$19-Datos!$C$19)*F630),Datos!$E$19-SQRT((Datos!$E$19-Datos!$C$19)*(Datos!$E$19-Datos!$D$19)*(1-F630)))</f>
        <v>30615.3608876627</v>
      </c>
      <c r="H630" s="24" t="n">
        <f aca="true">RAND()</f>
        <v>0.499678527128925</v>
      </c>
      <c r="I630" s="25" t="n">
        <f aca="false">IF(H630&lt;=(Datos!$D$19-Datos!$C$19)/(Datos!$E$19-Datos!$C$19),Datos!$C$19+SQRT((Datos!$E$19-Datos!$C$19)*(Datos!$D$19-Datos!$C$19)*H630),Datos!$E$19-SQRT((Datos!$E$19-Datos!$C$19)*(Datos!$E$19-Datos!$D$19)*(1-H630)))</f>
        <v>38657.4695534746</v>
      </c>
      <c r="J630" s="24" t="n">
        <f aca="true">RAND()</f>
        <v>0.859470958927825</v>
      </c>
      <c r="K630" s="25" t="n">
        <f aca="false">IF(J630&lt;=(Datos!$D$19-Datos!$C$19)/(Datos!$E$19-Datos!$C$19),Datos!$C$19+SQRT((Datos!$E$19-Datos!$C$19)*(Datos!$D$19-Datos!$C$19)*J630),Datos!$E$19-SQRT((Datos!$E$19-Datos!$C$19)*(Datos!$E$19-Datos!$D$19)*(1-J630)))</f>
        <v>41753.5129631534</v>
      </c>
      <c r="L630" s="24" t="n">
        <f aca="true">RAND()</f>
        <v>0.761055361608722</v>
      </c>
      <c r="M630" s="25" t="n">
        <f aca="false">IF(L630&lt;=(Datos!$D$19-Datos!$C$19)/(Datos!$E$19-Datos!$C$19),Datos!$C$19+SQRT((Datos!$E$19-Datos!$C$19)*(Datos!$D$19-Datos!$C$19)*L630),Datos!$E$19-SQRT((Datos!$E$19-Datos!$C$19)*(Datos!$E$19-Datos!$D$19)*(1-L630)))</f>
        <v>40766.6977571468</v>
      </c>
      <c r="N630" s="24" t="n">
        <f aca="true">RAND()</f>
        <v>0.190031224282284</v>
      </c>
      <c r="O630" s="25" t="n">
        <f aca="false">IF(N630&lt;=(Datos!$D$19-Datos!$C$19)/(Datos!$E$19-Datos!$C$19),Datos!$C$19+SQRT((Datos!$E$19-Datos!$C$19)*(Datos!$D$19-Datos!$C$19)*N630),Datos!$E$19-SQRT((Datos!$E$19-Datos!$C$19)*(Datos!$E$19-Datos!$D$19)*(1-N630)))</f>
        <v>35338.9777712913</v>
      </c>
      <c r="P630" s="24" t="n">
        <f aca="true">RAND()</f>
        <v>0.372236953087385</v>
      </c>
      <c r="Q630" s="26" t="n">
        <f aca="false">IF(P630&lt;=(Datos!$D$23-Datos!$C$23)/(Datos!$E$23-Datos!$C$23),Datos!$C$23+SQRT((Datos!$E$23-Datos!$C$23)*(Datos!$D$23-Datos!$C$23)*P630),Datos!$E$23-SQRT((Datos!$E$23-Datos!$C$23)*(Datos!$E$23-Datos!$D$23)*(1-P630)))</f>
        <v>0.145884870398696</v>
      </c>
      <c r="R630" s="24" t="n">
        <f aca="true">RAND()</f>
        <v>0.200518099162996</v>
      </c>
      <c r="S630" s="26" t="n">
        <f aca="false">IF(R630&lt;=(Datos!$D$24-Datos!$C$24)/(Datos!$E$24-Datos!$C$24),Datos!$C$24+SQRT((Datos!$E$24-Datos!$C$24)*(Datos!$D$24-Datos!$C$24)*R630),Datos!$E$24-SQRT((Datos!$E$24-Datos!$C$24)*(Datos!$E$24-Datos!$D$24)*(1-R630)))</f>
        <v>0.138998225666977</v>
      </c>
      <c r="T630" s="24" t="n">
        <f aca="true">RAND()</f>
        <v>0.717820127976239</v>
      </c>
      <c r="U630" s="26" t="n">
        <f aca="false">IF(T630&lt;=(Datos!$D$25-Datos!$C$25)/(Datos!$E$25-Datos!$C$25),Datos!$C$25+SQRT((Datos!$E$25-Datos!$C$25)*(Datos!$D$25-Datos!$C$25)*T630),Datos!$E$25-SQRT((Datos!$E$25-Datos!$C$25)*(Datos!$E$25-Datos!$D$25)*(1-T630)))</f>
        <v>0.191891217712848</v>
      </c>
      <c r="V630" s="24" t="n">
        <f aca="true">RAND()</f>
        <v>0.700415302058616</v>
      </c>
      <c r="W630" s="26" t="n">
        <f aca="false">IF(V630&lt;=(Datos!$D$26-Datos!$C$26)/(Datos!$E$26-Datos!$C$26),Datos!$C$26+SQRT((Datos!$E$26-Datos!$C$26)*(Datos!$D$26-Datos!$C$26)*V630),Datos!$E$26-SQRT((Datos!$E$26-Datos!$C$26)*(Datos!$E$26-Datos!$D$26)*(1-V630)))</f>
        <v>0.217618733150248</v>
      </c>
      <c r="X630" s="24" t="n">
        <f aca="true">RAND()</f>
        <v>0.84110652083164</v>
      </c>
      <c r="Y630" s="26" t="n">
        <f aca="false">IF(X630&lt;=(Datos!$D$27-Datos!$C$27)/(Datos!$E$27-Datos!$C$27),Datos!$C$27+SQRT((Datos!$E$27-Datos!$C$27)*(Datos!$D$27-Datos!$C$27)*X630),Datos!$E$27-SQRT((Datos!$E$27-Datos!$C$27)*(Datos!$E$27-Datos!$D$27)*(1-X630)))</f>
        <v>0.250707939855498</v>
      </c>
      <c r="Z630" s="24" t="n">
        <f aca="false">(1+Q630)</f>
        <v>1.1458848703987</v>
      </c>
      <c r="AA630" s="24" t="n">
        <f aca="false">Z630*(1+S630)</f>
        <v>1.30516083420275</v>
      </c>
      <c r="AB630" s="24" t="n">
        <f aca="false">AA630*(1+U630)</f>
        <v>1.55560973598903</v>
      </c>
      <c r="AC630" s="24" t="n">
        <f aca="false">AB630*(1+W630)</f>
        <v>1.89413955601116</v>
      </c>
      <c r="AD630" s="24" t="n">
        <f aca="false">AC630*(1+Y630)</f>
        <v>2.36901538189752</v>
      </c>
      <c r="AE630" s="23" t="n">
        <f aca="false">E630*Q630</f>
        <v>4079.05617163226</v>
      </c>
      <c r="AF630" s="23" t="n">
        <f aca="false">AE630*(1+S630)</f>
        <v>4646.03774188508</v>
      </c>
      <c r="AG630" s="23" t="n">
        <f aca="false">AF630*(1+U630)</f>
        <v>5537.57158171526</v>
      </c>
      <c r="AH630" s="23" t="n">
        <f aca="false">AG630*(1+W630)</f>
        <v>6742.65089405695</v>
      </c>
      <c r="AI630" s="23" t="n">
        <f aca="false">AH630*(1+Y630)</f>
        <v>8433.08700887079</v>
      </c>
      <c r="AJ630" s="25" t="n">
        <f aca="false">G630*Z630</f>
        <v>35081.6788429687</v>
      </c>
      <c r="AK630" s="25" t="n">
        <f aca="false">I630*AA630</f>
        <v>50454.2152105802</v>
      </c>
      <c r="AL630" s="25" t="n">
        <f aca="false">K630*AB630</f>
        <v>64952.1712772256</v>
      </c>
      <c r="AM630" s="25" t="n">
        <f aca="false">M630*AC630</f>
        <v>77217.814789763</v>
      </c>
      <c r="AN630" s="25" t="n">
        <f aca="false">O630*AD630</f>
        <v>83718.5819207236</v>
      </c>
      <c r="AO630" s="25" t="n">
        <f aca="false">C630/Datos!$D$8</f>
        <v>14444.811353999</v>
      </c>
      <c r="AP630" s="25" t="n">
        <f aca="false">AJ630-AO630</f>
        <v>20636.8674889698</v>
      </c>
      <c r="AQ630" s="25" t="n">
        <f aca="false">AK630-AO630</f>
        <v>36009.4038565812</v>
      </c>
      <c r="AR630" s="25" t="n">
        <f aca="false">AL630-AO630</f>
        <v>50507.3599232266</v>
      </c>
      <c r="AS630" s="25" t="n">
        <f aca="false">AM630-AO630</f>
        <v>62773.003435764</v>
      </c>
      <c r="AT630" s="25" t="n">
        <f aca="false">AN630-AO630</f>
        <v>69273.7705667246</v>
      </c>
      <c r="AU630" s="25" t="n">
        <f aca="false">AP630*Datos!$D$6</f>
        <v>10318.4337444849</v>
      </c>
      <c r="AV630" s="25" t="n">
        <f aca="false">AQ630*Datos!$D$6</f>
        <v>18004.7019282906</v>
      </c>
      <c r="AW630" s="25" t="n">
        <f aca="false">AR630*Datos!$D$6</f>
        <v>25253.6799616133</v>
      </c>
      <c r="AX630" s="25" t="n">
        <f aca="false">AS630*Datos!$D$6</f>
        <v>31386.501717882</v>
      </c>
      <c r="AY630" s="25" t="n">
        <f aca="false">AT630*Datos!$D$6</f>
        <v>34636.8852833623</v>
      </c>
      <c r="AZ630" s="25" t="n">
        <f aca="false">AJ630-AU630-AE630</f>
        <v>20684.1889268516</v>
      </c>
      <c r="BA630" s="25" t="n">
        <f aca="false">AK630-AV630-AF630</f>
        <v>27803.4755404045</v>
      </c>
      <c r="BB630" s="25" t="n">
        <f aca="false">AL630-AW630-AG630</f>
        <v>34160.919733897</v>
      </c>
      <c r="BC630" s="25" t="n">
        <f aca="false">AM630-AX630-AH630</f>
        <v>39088.6621778241</v>
      </c>
      <c r="BD630" s="25" t="n">
        <f aca="false">AN630-AY630-AI630</f>
        <v>40648.6096284905</v>
      </c>
      <c r="BE630" s="25" t="n">
        <f aca="false">AZ630/Z630</f>
        <v>18050.8439034148</v>
      </c>
      <c r="BF630" s="25" t="n">
        <f aca="false">BA630/AA630</f>
        <v>21302.7197965131</v>
      </c>
      <c r="BG630" s="25" t="n">
        <f aca="false">BB630/AB630</f>
        <v>21959.8263906327</v>
      </c>
      <c r="BH630" s="25" t="n">
        <f aca="false">BC630/AC630</f>
        <v>20636.6326355279</v>
      </c>
      <c r="BI630" s="25" t="n">
        <f aca="false">BD630/AD630</f>
        <v>17158.4405652664</v>
      </c>
      <c r="BJ630" s="25" t="n">
        <f aca="false">E630*AD630</f>
        <v>66239.540726954</v>
      </c>
      <c r="BK630" s="25" t="n">
        <f aca="false">0.2*C630*AD630</f>
        <v>34219.9802862315</v>
      </c>
      <c r="BL630" s="25" t="n">
        <f aca="false">BJ630+BK630</f>
        <v>100459.521013186</v>
      </c>
      <c r="BM630" s="25" t="n">
        <f aca="false">BK630*Datos!$D$6</f>
        <v>17109.9901431158</v>
      </c>
      <c r="BN630" s="25" t="n">
        <f aca="false">BL630-BM630</f>
        <v>83349.5308700698</v>
      </c>
      <c r="BO630" s="25" t="n">
        <f aca="false">BN630/AD630</f>
        <v>35183.1953084699</v>
      </c>
      <c r="BP630" s="25" t="n">
        <f aca="false">-(C630+E630)</f>
        <v>-100184.846401465</v>
      </c>
      <c r="BQ630" s="25" t="n">
        <f aca="false">BE630</f>
        <v>18050.8439034148</v>
      </c>
      <c r="BR630" s="25" t="n">
        <f aca="false">BF630</f>
        <v>21302.7197965131</v>
      </c>
      <c r="BS630" s="25" t="n">
        <f aca="false">BG630</f>
        <v>21959.8263906327</v>
      </c>
      <c r="BT630" s="25" t="n">
        <f aca="false">BH630</f>
        <v>20636.6326355279</v>
      </c>
      <c r="BU630" s="25" t="n">
        <f aca="false">BI630+BO630</f>
        <v>52341.6358737363</v>
      </c>
      <c r="BV630" s="27" t="n">
        <f aca="false">IFERROR(IRR(BP630:BU630,0.1),NA())*100</f>
        <v>8.96738693581912</v>
      </c>
    </row>
    <row r="631" customFormat="false" ht="15" hidden="false" customHeight="true" outlineLevel="0" collapsed="false">
      <c r="A631" s="23" t="n">
        <v>630</v>
      </c>
      <c r="B631" s="24" t="n">
        <f aca="true">RAND()</f>
        <v>0.233654264440357</v>
      </c>
      <c r="C631" s="25" t="n">
        <f aca="false">IF(B631&lt;=(Datos!$D$14-Datos!$C$14)/(Datos!$E$14-Datos!$C$14),Datos!$C$14+SQRT((Datos!$E$14-Datos!$C$14)*(Datos!$D$14-Datos!$C$14)*B631),Datos!$E$14-SQRT((Datos!$E$14-Datos!$C$14)*(Datos!$E$14-Datos!$D$14)*(1-B631)))</f>
        <v>69667.5594529407</v>
      </c>
      <c r="D631" s="24" t="n">
        <f aca="true">RAND()</f>
        <v>0.446743463195227</v>
      </c>
      <c r="E631" s="25" t="n">
        <f aca="false">IF(D631&lt;=(Datos!$D$15-Datos!$C$15)/(Datos!$E$15-Datos!$C$15),Datos!$C$15+SQRT((Datos!$E$15-Datos!$C$15)*(Datos!$D$15-Datos!$C$15)*D631),Datos!$E$15-SQRT((Datos!$E$15-Datos!$C$15)*(Datos!$E$15-Datos!$D$15)*(1-D631)))</f>
        <v>30890.1986563528</v>
      </c>
      <c r="F631" s="24" t="n">
        <f aca="true">RAND()</f>
        <v>0.803726700962819</v>
      </c>
      <c r="G631" s="25" t="n">
        <f aca="false">IF(F631&lt;=(Datos!$D$19-Datos!$C$19)/(Datos!$E$19-Datos!$C$19),Datos!$C$19+SQRT((Datos!$E$19-Datos!$C$19)*(Datos!$D$19-Datos!$C$19)*F631),Datos!$E$19-SQRT((Datos!$E$19-Datos!$C$19)*(Datos!$E$19-Datos!$D$19)*(1-F631)))</f>
        <v>41163.2699563576</v>
      </c>
      <c r="H631" s="24" t="n">
        <f aca="true">RAND()</f>
        <v>0.225321922561197</v>
      </c>
      <c r="I631" s="25" t="n">
        <f aca="false">IF(H631&lt;=(Datos!$D$19-Datos!$C$19)/(Datos!$E$19-Datos!$C$19),Datos!$C$19+SQRT((Datos!$E$19-Datos!$C$19)*(Datos!$D$19-Datos!$C$19)*H631),Datos!$E$19-SQRT((Datos!$E$19-Datos!$C$19)*(Datos!$E$19-Datos!$D$19)*(1-H631)))</f>
        <v>35813.6295362002</v>
      </c>
      <c r="J631" s="24" t="n">
        <f aca="true">RAND()</f>
        <v>0.805147946166469</v>
      </c>
      <c r="K631" s="25" t="n">
        <f aca="false">IF(J631&lt;=(Datos!$D$19-Datos!$C$19)/(Datos!$E$19-Datos!$C$19),Datos!$C$19+SQRT((Datos!$E$19-Datos!$C$19)*(Datos!$D$19-Datos!$C$19)*J631),Datos!$E$19-SQRT((Datos!$E$19-Datos!$C$19)*(Datos!$E$19-Datos!$D$19)*(1-J631)))</f>
        <v>41177.1863715956</v>
      </c>
      <c r="L631" s="24" t="n">
        <f aca="true">RAND()</f>
        <v>0.996361355544289</v>
      </c>
      <c r="M631" s="25" t="n">
        <f aca="false">IF(L631&lt;=(Datos!$D$19-Datos!$C$19)/(Datos!$E$19-Datos!$C$19),Datos!$C$19+SQRT((Datos!$E$19-Datos!$C$19)*(Datos!$D$19-Datos!$C$19)*L631),Datos!$E$19-SQRT((Datos!$E$19-Datos!$C$19)*(Datos!$E$19-Datos!$D$19)*(1-L631)))</f>
        <v>44477.6032789361</v>
      </c>
      <c r="N631" s="24" t="n">
        <f aca="true">RAND()</f>
        <v>0.0298610318964694</v>
      </c>
      <c r="O631" s="25" t="n">
        <f aca="false">IF(N631&lt;=(Datos!$D$19-Datos!$C$19)/(Datos!$E$19-Datos!$C$19),Datos!$C$19+SQRT((Datos!$E$19-Datos!$C$19)*(Datos!$D$19-Datos!$C$19)*N631),Datos!$E$19-SQRT((Datos!$E$19-Datos!$C$19)*(Datos!$E$19-Datos!$D$19)*(1-N631)))</f>
        <v>32116.4013760321</v>
      </c>
      <c r="P631" s="24" t="n">
        <f aca="true">RAND()</f>
        <v>0.393155944190333</v>
      </c>
      <c r="Q631" s="26" t="n">
        <f aca="false">IF(P631&lt;=(Datos!$D$23-Datos!$C$23)/(Datos!$E$23-Datos!$C$23),Datos!$C$23+SQRT((Datos!$E$23-Datos!$C$23)*(Datos!$D$23-Datos!$C$23)*P631),Datos!$E$23-SQRT((Datos!$E$23-Datos!$C$23)*(Datos!$E$23-Datos!$D$23)*(1-P631)))</f>
        <v>0.146602268691647</v>
      </c>
      <c r="R631" s="24" t="n">
        <f aca="true">RAND()</f>
        <v>0.210479782181151</v>
      </c>
      <c r="S631" s="26" t="n">
        <f aca="false">IF(R631&lt;=(Datos!$D$24-Datos!$C$24)/(Datos!$E$24-Datos!$C$24),Datos!$C$24+SQRT((Datos!$E$24-Datos!$C$24)*(Datos!$D$24-Datos!$C$24)*R631),Datos!$E$24-SQRT((Datos!$E$24-Datos!$C$24)*(Datos!$E$24-Datos!$D$24)*(1-R631)))</f>
        <v>0.139464419023595</v>
      </c>
      <c r="T631" s="24" t="n">
        <f aca="true">RAND()</f>
        <v>0.544744932145939</v>
      </c>
      <c r="U631" s="26" t="n">
        <f aca="false">IF(T631&lt;=(Datos!$D$25-Datos!$C$25)/(Datos!$E$25-Datos!$C$25),Datos!$C$25+SQRT((Datos!$E$25-Datos!$C$25)*(Datos!$D$25-Datos!$C$25)*T631),Datos!$E$25-SQRT((Datos!$E$25-Datos!$C$25)*(Datos!$E$25-Datos!$D$25)*(1-T631)))</f>
        <v>0.184296860222225</v>
      </c>
      <c r="V631" s="24" t="n">
        <f aca="true">RAND()</f>
        <v>0.132404358698401</v>
      </c>
      <c r="W631" s="26" t="n">
        <f aca="false">IF(V631&lt;=(Datos!$D$26-Datos!$C$26)/(Datos!$E$26-Datos!$C$26),Datos!$C$26+SQRT((Datos!$E$26-Datos!$C$26)*(Datos!$D$26-Datos!$C$26)*V631),Datos!$E$26-SQRT((Datos!$E$26-Datos!$C$26)*(Datos!$E$26-Datos!$D$26)*(1-V631)))</f>
        <v>0.193614922040826</v>
      </c>
      <c r="X631" s="24" t="n">
        <f aca="true">RAND()</f>
        <v>0.765915766392234</v>
      </c>
      <c r="Y631" s="26" t="n">
        <f aca="false">IF(X631&lt;=(Datos!$D$27-Datos!$C$27)/(Datos!$E$27-Datos!$C$27),Datos!$C$27+SQRT((Datos!$E$27-Datos!$C$27)*(Datos!$D$27-Datos!$C$27)*X631),Datos!$E$27-SQRT((Datos!$E$27-Datos!$C$27)*(Datos!$E$27-Datos!$D$27)*(1-X631)))</f>
        <v>0.24444645078924</v>
      </c>
      <c r="Z631" s="24" t="n">
        <f aca="false">(1+Q631)</f>
        <v>1.14660226869165</v>
      </c>
      <c r="AA631" s="24" t="n">
        <f aca="false">Z631*(1+S631)</f>
        <v>1.30651248794586</v>
      </c>
      <c r="AB631" s="24" t="n">
        <f aca="false">AA631*(1+U631)</f>
        <v>1.54729863731541</v>
      </c>
      <c r="AC631" s="24" t="n">
        <f aca="false">AB631*(1+W631)</f>
        <v>1.84687874235311</v>
      </c>
      <c r="AD631" s="24" t="n">
        <f aca="false">AC631*(1+Y631)</f>
        <v>2.29834169595943</v>
      </c>
      <c r="AE631" s="23" t="n">
        <f aca="false">E631*Q631</f>
        <v>4528.573203357</v>
      </c>
      <c r="AF631" s="23" t="n">
        <f aca="false">AE631*(1+S631)</f>
        <v>5160.148034169</v>
      </c>
      <c r="AG631" s="23" t="n">
        <f aca="false">AF631*(1+U631)</f>
        <v>6111.14711514823</v>
      </c>
      <c r="AH631" s="23" t="n">
        <f aca="false">AG631*(1+W631)</f>
        <v>7294.35638742767</v>
      </c>
      <c r="AI631" s="23" t="n">
        <f aca="false">AH631*(1+Y631)</f>
        <v>9077.43591712619</v>
      </c>
      <c r="AJ631" s="25" t="n">
        <f aca="false">G631*Z631</f>
        <v>47197.8987187263</v>
      </c>
      <c r="AK631" s="25" t="n">
        <f aca="false">I631*AA631</f>
        <v>46790.9542277124</v>
      </c>
      <c r="AL631" s="25" t="n">
        <f aca="false">K631*AB631</f>
        <v>63713.4043612526</v>
      </c>
      <c r="AM631" s="25" t="n">
        <f aca="false">M631*AC631</f>
        <v>82144.7400066822</v>
      </c>
      <c r="AN631" s="25" t="n">
        <f aca="false">O631*AD631</f>
        <v>73814.4644067032</v>
      </c>
      <c r="AO631" s="25" t="n">
        <f aca="false">C631/Datos!$D$8</f>
        <v>13933.5118905881</v>
      </c>
      <c r="AP631" s="25" t="n">
        <f aca="false">AJ631-AO631</f>
        <v>33264.3868281382</v>
      </c>
      <c r="AQ631" s="25" t="n">
        <f aca="false">AK631-AO631</f>
        <v>32857.4423371243</v>
      </c>
      <c r="AR631" s="25" t="n">
        <f aca="false">AL631-AO631</f>
        <v>49779.8924706645</v>
      </c>
      <c r="AS631" s="25" t="n">
        <f aca="false">AM631-AO631</f>
        <v>68211.2281160941</v>
      </c>
      <c r="AT631" s="25" t="n">
        <f aca="false">AN631-AO631</f>
        <v>59880.952516115</v>
      </c>
      <c r="AU631" s="25" t="n">
        <f aca="false">AP631*Datos!$D$6</f>
        <v>16632.1934140691</v>
      </c>
      <c r="AV631" s="25" t="n">
        <f aca="false">AQ631*Datos!$D$6</f>
        <v>16428.7211685621</v>
      </c>
      <c r="AW631" s="25" t="n">
        <f aca="false">AR631*Datos!$D$6</f>
        <v>24889.9462353322</v>
      </c>
      <c r="AX631" s="25" t="n">
        <f aca="false">AS631*Datos!$D$6</f>
        <v>34105.614058047</v>
      </c>
      <c r="AY631" s="25" t="n">
        <f aca="false">AT631*Datos!$D$6</f>
        <v>29940.4762580575</v>
      </c>
      <c r="AZ631" s="25" t="n">
        <f aca="false">AJ631-AU631-AE631</f>
        <v>26037.1321013002</v>
      </c>
      <c r="BA631" s="25" t="n">
        <f aca="false">AK631-AV631-AF631</f>
        <v>25202.0850249813</v>
      </c>
      <c r="BB631" s="25" t="n">
        <f aca="false">AL631-AW631-AG631</f>
        <v>32712.3110107721</v>
      </c>
      <c r="BC631" s="25" t="n">
        <f aca="false">AM631-AX631-AH631</f>
        <v>40744.7695612075</v>
      </c>
      <c r="BD631" s="25" t="n">
        <f aca="false">AN631-AY631-AI631</f>
        <v>34796.5522315195</v>
      </c>
      <c r="BE631" s="25" t="n">
        <f aca="false">AZ631/Z631</f>
        <v>22708.0765599831</v>
      </c>
      <c r="BF631" s="25" t="n">
        <f aca="false">BA631/AA631</f>
        <v>19289.5860219482</v>
      </c>
      <c r="BG631" s="25" t="n">
        <f aca="false">BB631/AB631</f>
        <v>21141.5626058642</v>
      </c>
      <c r="BH631" s="25" t="n">
        <f aca="false">BC631/AC631</f>
        <v>22061.4210488418</v>
      </c>
      <c r="BI631" s="25" t="n">
        <f aca="false">BD631/AD631</f>
        <v>15139.8516124444</v>
      </c>
      <c r="BJ631" s="25" t="n">
        <f aca="false">E631*AD631</f>
        <v>70996.2315683655</v>
      </c>
      <c r="BK631" s="25" t="n">
        <f aca="false">0.2*C631*AD631</f>
        <v>32023.9713492852</v>
      </c>
      <c r="BL631" s="25" t="n">
        <f aca="false">BJ631+BK631</f>
        <v>103020.202917651</v>
      </c>
      <c r="BM631" s="25" t="n">
        <f aca="false">BK631*Datos!$D$6</f>
        <v>16011.9856746426</v>
      </c>
      <c r="BN631" s="25" t="n">
        <f aca="false">BL631-BM631</f>
        <v>87008.2172430081</v>
      </c>
      <c r="BO631" s="25" t="n">
        <f aca="false">BN631/AD631</f>
        <v>37856.9546016469</v>
      </c>
      <c r="BP631" s="25" t="n">
        <f aca="false">-(C631+E631)</f>
        <v>-100557.758109294</v>
      </c>
      <c r="BQ631" s="25" t="n">
        <f aca="false">BE631</f>
        <v>22708.0765599831</v>
      </c>
      <c r="BR631" s="25" t="n">
        <f aca="false">BF631</f>
        <v>19289.5860219482</v>
      </c>
      <c r="BS631" s="25" t="n">
        <f aca="false">BG631</f>
        <v>21141.5626058642</v>
      </c>
      <c r="BT631" s="25" t="n">
        <f aca="false">BH631</f>
        <v>22061.4210488418</v>
      </c>
      <c r="BU631" s="25" t="n">
        <f aca="false">BI631+BO631</f>
        <v>52996.8062140913</v>
      </c>
      <c r="BV631" s="27" t="n">
        <f aca="false">IFERROR(IRR(BP631:BU631,0.1),NA())*100</f>
        <v>9.96172373459399</v>
      </c>
    </row>
    <row r="632" customFormat="false" ht="15" hidden="false" customHeight="true" outlineLevel="0" collapsed="false">
      <c r="A632" s="23" t="n">
        <v>631</v>
      </c>
      <c r="B632" s="24" t="n">
        <f aca="true">RAND()</f>
        <v>0.553638076769876</v>
      </c>
      <c r="C632" s="25" t="n">
        <f aca="false">IF(B632&lt;=(Datos!$D$14-Datos!$C$14)/(Datos!$E$14-Datos!$C$14),Datos!$C$14+SQRT((Datos!$E$14-Datos!$C$14)*(Datos!$D$14-Datos!$C$14)*B632),Datos!$E$14-SQRT((Datos!$E$14-Datos!$C$14)*(Datos!$E$14-Datos!$D$14)*(1-B632)))</f>
        <v>76856.2252889433</v>
      </c>
      <c r="D632" s="24" t="n">
        <f aca="true">RAND()</f>
        <v>0.741322294825074</v>
      </c>
      <c r="E632" s="25" t="n">
        <f aca="false">IF(D632&lt;=(Datos!$D$15-Datos!$C$15)/(Datos!$E$15-Datos!$C$15),Datos!$C$15+SQRT((Datos!$E$15-Datos!$C$15)*(Datos!$D$15-Datos!$C$15)*D632),Datos!$E$15-SQRT((Datos!$E$15-Datos!$C$15)*(Datos!$E$15-Datos!$D$15)*(1-D632)))</f>
        <v>33770.9024910314</v>
      </c>
      <c r="F632" s="24" t="n">
        <f aca="true">RAND()</f>
        <v>0.263522157588378</v>
      </c>
      <c r="G632" s="25" t="n">
        <f aca="false">IF(F632&lt;=(Datos!$D$19-Datos!$C$19)/(Datos!$E$19-Datos!$C$19),Datos!$C$19+SQRT((Datos!$E$19-Datos!$C$19)*(Datos!$D$19-Datos!$C$19)*F632),Datos!$E$19-SQRT((Datos!$E$19-Datos!$C$19)*(Datos!$E$19-Datos!$D$19)*(1-F632)))</f>
        <v>36287.1554488701</v>
      </c>
      <c r="H632" s="24" t="n">
        <f aca="true">RAND()</f>
        <v>0.116727864817076</v>
      </c>
      <c r="I632" s="25" t="n">
        <f aca="false">IF(H632&lt;=(Datos!$D$19-Datos!$C$19)/(Datos!$E$19-Datos!$C$19),Datos!$C$19+SQRT((Datos!$E$19-Datos!$C$19)*(Datos!$D$19-Datos!$C$19)*H632),Datos!$E$19-SQRT((Datos!$E$19-Datos!$C$19)*(Datos!$E$19-Datos!$D$19)*(1-H632)))</f>
        <v>34184.3971755274</v>
      </c>
      <c r="J632" s="24" t="n">
        <f aca="true">RAND()</f>
        <v>0.488825407996346</v>
      </c>
      <c r="K632" s="25" t="n">
        <f aca="false">IF(J632&lt;=(Datos!$D$19-Datos!$C$19)/(Datos!$E$19-Datos!$C$19),Datos!$C$19+SQRT((Datos!$E$19-Datos!$C$19)*(Datos!$D$19-Datos!$C$19)*J632),Datos!$E$19-SQRT((Datos!$E$19-Datos!$C$19)*(Datos!$E$19-Datos!$D$19)*(1-J632)))</f>
        <v>38562.9323948897</v>
      </c>
      <c r="L632" s="24" t="n">
        <f aca="true">RAND()</f>
        <v>0.720629099680287</v>
      </c>
      <c r="M632" s="25" t="n">
        <f aca="false">IF(L632&lt;=(Datos!$D$19-Datos!$C$19)/(Datos!$E$19-Datos!$C$19),Datos!$C$19+SQRT((Datos!$E$19-Datos!$C$19)*(Datos!$D$19-Datos!$C$19)*L632),Datos!$E$19-SQRT((Datos!$E$19-Datos!$C$19)*(Datos!$E$19-Datos!$D$19)*(1-L632)))</f>
        <v>40422.5752301126</v>
      </c>
      <c r="N632" s="24" t="n">
        <f aca="true">RAND()</f>
        <v>0.301152385806598</v>
      </c>
      <c r="O632" s="25" t="n">
        <f aca="false">IF(N632&lt;=(Datos!$D$19-Datos!$C$19)/(Datos!$E$19-Datos!$C$19),Datos!$C$19+SQRT((Datos!$E$19-Datos!$C$19)*(Datos!$D$19-Datos!$C$19)*N632),Datos!$E$19-SQRT((Datos!$E$19-Datos!$C$19)*(Datos!$E$19-Datos!$D$19)*(1-N632)))</f>
        <v>36721.0756483609</v>
      </c>
      <c r="P632" s="24" t="n">
        <f aca="true">RAND()</f>
        <v>0.498011828265322</v>
      </c>
      <c r="Q632" s="26" t="n">
        <f aca="false">IF(P632&lt;=(Datos!$D$23-Datos!$C$23)/(Datos!$E$23-Datos!$C$23),Datos!$C$23+SQRT((Datos!$E$23-Datos!$C$23)*(Datos!$D$23-Datos!$C$23)*P632),Datos!$E$23-SQRT((Datos!$E$23-Datos!$C$23)*(Datos!$E$23-Datos!$D$23)*(1-P632)))</f>
        <v>0.14994029543738</v>
      </c>
      <c r="R632" s="24" t="n">
        <f aca="true">RAND()</f>
        <v>0.000467715456208172</v>
      </c>
      <c r="S632" s="26" t="n">
        <f aca="false">IF(R632&lt;=(Datos!$D$24-Datos!$C$24)/(Datos!$E$24-Datos!$C$24),Datos!$C$24+SQRT((Datos!$E$24-Datos!$C$24)*(Datos!$D$24-Datos!$C$24)*R632),Datos!$E$24-SQRT((Datos!$E$24-Datos!$C$24)*(Datos!$E$24-Datos!$D$24)*(1-R632)))</f>
        <v>0.120917544451879</v>
      </c>
      <c r="T632" s="24" t="n">
        <f aca="true">RAND()</f>
        <v>0.59498431673201</v>
      </c>
      <c r="U632" s="26" t="n">
        <f aca="false">IF(T632&lt;=(Datos!$D$25-Datos!$C$25)/(Datos!$E$25-Datos!$C$25),Datos!$C$25+SQRT((Datos!$E$25-Datos!$C$25)*(Datos!$D$25-Datos!$C$25)*T632),Datos!$E$25-SQRT((Datos!$E$25-Datos!$C$25)*(Datos!$E$25-Datos!$D$25)*(1-T632)))</f>
        <v>0.186324431509619</v>
      </c>
      <c r="V632" s="24" t="n">
        <f aca="true">RAND()</f>
        <v>0.109738615538614</v>
      </c>
      <c r="W632" s="26" t="n">
        <f aca="false">IF(V632&lt;=(Datos!$D$26-Datos!$C$26)/(Datos!$E$26-Datos!$C$26),Datos!$C$26+SQRT((Datos!$E$26-Datos!$C$26)*(Datos!$D$26-Datos!$C$26)*V632),Datos!$E$26-SQRT((Datos!$E$26-Datos!$C$26)*(Datos!$E$26-Datos!$D$26)*(1-V632)))</f>
        <v>0.192394920804671</v>
      </c>
      <c r="X632" s="24" t="n">
        <f aca="true">RAND()</f>
        <v>0.817495219291022</v>
      </c>
      <c r="Y632" s="26" t="n">
        <f aca="false">IF(X632&lt;=(Datos!$D$27-Datos!$C$27)/(Datos!$E$27-Datos!$C$27),Datos!$C$27+SQRT((Datos!$E$27-Datos!$C$27)*(Datos!$D$27-Datos!$C$27)*X632),Datos!$E$27-SQRT((Datos!$E$27-Datos!$C$27)*(Datos!$E$27-Datos!$D$27)*(1-X632)))</f>
        <v>0.248606914522009</v>
      </c>
      <c r="Z632" s="24" t="n">
        <f aca="false">(1+Q632)</f>
        <v>1.14994029543738</v>
      </c>
      <c r="AA632" s="24" t="n">
        <f aca="false">Z632*(1+S632)</f>
        <v>1.28898825222794</v>
      </c>
      <c r="AB632" s="24" t="n">
        <f aca="false">AA632*(1+U632)</f>
        <v>1.52915825554688</v>
      </c>
      <c r="AC632" s="24" t="n">
        <f aca="false">AB632*(1+W632)</f>
        <v>1.82336053702063</v>
      </c>
      <c r="AD632" s="24" t="n">
        <f aca="false">AC632*(1+Y632)</f>
        <v>2.27666057419053</v>
      </c>
      <c r="AE632" s="23" t="n">
        <f aca="false">E632*Q632</f>
        <v>5063.61909669219</v>
      </c>
      <c r="AF632" s="23" t="n">
        <f aca="false">AE632*(1+S632)</f>
        <v>5675.89948390385</v>
      </c>
      <c r="AG632" s="23" t="n">
        <f aca="false">AF632*(1+U632)</f>
        <v>6733.45822854798</v>
      </c>
      <c r="AH632" s="23" t="n">
        <f aca="false">AG632*(1+W632)</f>
        <v>8028.94139117102</v>
      </c>
      <c r="AI632" s="23" t="n">
        <f aca="false">AH632*(1+Y632)</f>
        <v>10024.9917373081</v>
      </c>
      <c r="AJ632" s="25" t="n">
        <f aca="false">G632*Z632</f>
        <v>41728.0622574558</v>
      </c>
      <c r="AK632" s="25" t="n">
        <f aca="false">I632*AA632</f>
        <v>44063.2863687486</v>
      </c>
      <c r="AL632" s="25" t="n">
        <f aca="false">K632*AB632</f>
        <v>58968.826429742</v>
      </c>
      <c r="AM632" s="25" t="n">
        <f aca="false">M632*AC632</f>
        <v>73704.9284793352</v>
      </c>
      <c r="AN632" s="25" t="n">
        <f aca="false">O632*AD632</f>
        <v>83601.4251704911</v>
      </c>
      <c r="AO632" s="25" t="n">
        <f aca="false">C632/Datos!$D$8</f>
        <v>15371.2450577887</v>
      </c>
      <c r="AP632" s="25" t="n">
        <f aca="false">AJ632-AO632</f>
        <v>26356.8171996671</v>
      </c>
      <c r="AQ632" s="25" t="n">
        <f aca="false">AK632-AO632</f>
        <v>28692.04131096</v>
      </c>
      <c r="AR632" s="25" t="n">
        <f aca="false">AL632-AO632</f>
        <v>43597.5813719533</v>
      </c>
      <c r="AS632" s="25" t="n">
        <f aca="false">AM632-AO632</f>
        <v>58333.6834215465</v>
      </c>
      <c r="AT632" s="25" t="n">
        <f aca="false">AN632-AO632</f>
        <v>68230.1801127024</v>
      </c>
      <c r="AU632" s="25" t="n">
        <f aca="false">AP632*Datos!$D$6</f>
        <v>13178.4085998336</v>
      </c>
      <c r="AV632" s="25" t="n">
        <f aca="false">AQ632*Datos!$D$6</f>
        <v>14346.02065548</v>
      </c>
      <c r="AW632" s="25" t="n">
        <f aca="false">AR632*Datos!$D$6</f>
        <v>21798.7906859767</v>
      </c>
      <c r="AX632" s="25" t="n">
        <f aca="false">AS632*Datos!$D$6</f>
        <v>29166.8417107733</v>
      </c>
      <c r="AY632" s="25" t="n">
        <f aca="false">AT632*Datos!$D$6</f>
        <v>34115.0900563512</v>
      </c>
      <c r="AZ632" s="25" t="n">
        <f aca="false">AJ632-AU632-AE632</f>
        <v>23486.03456093</v>
      </c>
      <c r="BA632" s="25" t="n">
        <f aca="false">AK632-AV632-AF632</f>
        <v>24041.3662293648</v>
      </c>
      <c r="BB632" s="25" t="n">
        <f aca="false">AL632-AW632-AG632</f>
        <v>30436.5775152173</v>
      </c>
      <c r="BC632" s="25" t="n">
        <f aca="false">AM632-AX632-AH632</f>
        <v>36509.1453773909</v>
      </c>
      <c r="BD632" s="25" t="n">
        <f aca="false">AN632-AY632-AI632</f>
        <v>39461.3433768318</v>
      </c>
      <c r="BE632" s="25" t="n">
        <f aca="false">AZ632/Z632</f>
        <v>20423.6990860444</v>
      </c>
      <c r="BF632" s="25" t="n">
        <f aca="false">BA632/AA632</f>
        <v>18651.3462693014</v>
      </c>
      <c r="BG632" s="25" t="n">
        <f aca="false">BB632/AB632</f>
        <v>19904.1383746982</v>
      </c>
      <c r="BH632" s="25" t="n">
        <f aca="false">BC632/AC632</f>
        <v>20022.9985436927</v>
      </c>
      <c r="BI632" s="25" t="n">
        <f aca="false">BD632/AD632</f>
        <v>17332.9936944432</v>
      </c>
      <c r="BJ632" s="25" t="n">
        <f aca="false">E632*AD632</f>
        <v>76884.8822561638</v>
      </c>
      <c r="BK632" s="25" t="n">
        <f aca="false">0.2*C632*AD632</f>
        <v>34995.1075992884</v>
      </c>
      <c r="BL632" s="25" t="n">
        <f aca="false">BJ632+BK632</f>
        <v>111879.989855452</v>
      </c>
      <c r="BM632" s="25" t="n">
        <f aca="false">BK632*Datos!$D$6</f>
        <v>17497.5537996442</v>
      </c>
      <c r="BN632" s="25" t="n">
        <f aca="false">BL632-BM632</f>
        <v>94382.436055808</v>
      </c>
      <c r="BO632" s="25" t="n">
        <f aca="false">BN632/AD632</f>
        <v>41456.5250199257</v>
      </c>
      <c r="BP632" s="25" t="n">
        <f aca="false">-(C632+E632)</f>
        <v>-110627.127779975</v>
      </c>
      <c r="BQ632" s="25" t="n">
        <f aca="false">BE632</f>
        <v>20423.6990860444</v>
      </c>
      <c r="BR632" s="25" t="n">
        <f aca="false">BF632</f>
        <v>18651.3462693014</v>
      </c>
      <c r="BS632" s="25" t="n">
        <f aca="false">BG632</f>
        <v>19904.1383746982</v>
      </c>
      <c r="BT632" s="25" t="n">
        <f aca="false">BH632</f>
        <v>20022.9985436927</v>
      </c>
      <c r="BU632" s="25" t="n">
        <f aca="false">BI632+BO632</f>
        <v>58789.5187143689</v>
      </c>
      <c r="BV632" s="27" t="n">
        <f aca="false">IFERROR(IRR(BP632:BU632,0.1),NA())*100</f>
        <v>6.48466054577437</v>
      </c>
    </row>
    <row r="633" customFormat="false" ht="15" hidden="false" customHeight="true" outlineLevel="0" collapsed="false">
      <c r="A633" s="23" t="n">
        <v>632</v>
      </c>
      <c r="B633" s="24" t="n">
        <f aca="true">RAND()</f>
        <v>0.440326537184559</v>
      </c>
      <c r="C633" s="25" t="n">
        <f aca="false">IF(B633&lt;=(Datos!$D$14-Datos!$C$14)/(Datos!$E$14-Datos!$C$14),Datos!$C$14+SQRT((Datos!$E$14-Datos!$C$14)*(Datos!$D$14-Datos!$C$14)*B633),Datos!$E$14-SQRT((Datos!$E$14-Datos!$C$14)*(Datos!$E$14-Datos!$D$14)*(1-B633)))</f>
        <v>74084.5961756617</v>
      </c>
      <c r="D633" s="24" t="n">
        <f aca="true">RAND()</f>
        <v>0.0514090544512018</v>
      </c>
      <c r="E633" s="25" t="n">
        <f aca="false">IF(D633&lt;=(Datos!$D$15-Datos!$C$15)/(Datos!$E$15-Datos!$C$15),Datos!$C$15+SQRT((Datos!$E$15-Datos!$C$15)*(Datos!$D$15-Datos!$C$15)*D633),Datos!$E$15-SQRT((Datos!$E$15-Datos!$C$15)*(Datos!$E$15-Datos!$D$15)*(1-D633)))</f>
        <v>26963.5883183193</v>
      </c>
      <c r="F633" s="24" t="n">
        <f aca="true">RAND()</f>
        <v>0.853204638782742</v>
      </c>
      <c r="G633" s="25" t="n">
        <f aca="false">IF(F633&lt;=(Datos!$D$19-Datos!$C$19)/(Datos!$E$19-Datos!$C$19),Datos!$C$19+SQRT((Datos!$E$19-Datos!$C$19)*(Datos!$D$19-Datos!$C$19)*F633),Datos!$E$19-SQRT((Datos!$E$19-Datos!$C$19)*(Datos!$E$19-Datos!$D$19)*(1-F633)))</f>
        <v>41681.9204211933</v>
      </c>
      <c r="H633" s="24" t="n">
        <f aca="true">RAND()</f>
        <v>0.189713925145999</v>
      </c>
      <c r="I633" s="25" t="n">
        <f aca="false">IF(H633&lt;=(Datos!$D$19-Datos!$C$19)/(Datos!$E$19-Datos!$C$19),Datos!$C$19+SQRT((Datos!$E$19-Datos!$C$19)*(Datos!$D$19-Datos!$C$19)*H633),Datos!$E$19-SQRT((Datos!$E$19-Datos!$C$19)*(Datos!$E$19-Datos!$D$19)*(1-H633)))</f>
        <v>35334.5186073253</v>
      </c>
      <c r="J633" s="24" t="n">
        <f aca="true">RAND()</f>
        <v>0.565809355543264</v>
      </c>
      <c r="K633" s="25" t="n">
        <f aca="false">IF(J633&lt;=(Datos!$D$19-Datos!$C$19)/(Datos!$E$19-Datos!$C$19),Datos!$C$19+SQRT((Datos!$E$19-Datos!$C$19)*(Datos!$D$19-Datos!$C$19)*J633),Datos!$E$19-SQRT((Datos!$E$19-Datos!$C$19)*(Datos!$E$19-Datos!$D$19)*(1-J633)))</f>
        <v>39212.567683957</v>
      </c>
      <c r="L633" s="24" t="n">
        <f aca="true">RAND()</f>
        <v>0.118454207496019</v>
      </c>
      <c r="M633" s="25" t="n">
        <f aca="false">IF(L633&lt;=(Datos!$D$19-Datos!$C$19)/(Datos!$E$19-Datos!$C$19),Datos!$C$19+SQRT((Datos!$E$19-Datos!$C$19)*(Datos!$D$19-Datos!$C$19)*L633),Datos!$E$19-SQRT((Datos!$E$19-Datos!$C$19)*(Datos!$E$19-Datos!$D$19)*(1-L633)))</f>
        <v>34215.2261059643</v>
      </c>
      <c r="N633" s="24" t="n">
        <f aca="true">RAND()</f>
        <v>0.553622781834309</v>
      </c>
      <c r="O633" s="25" t="n">
        <f aca="false">IF(N633&lt;=(Datos!$D$19-Datos!$C$19)/(Datos!$E$19-Datos!$C$19),Datos!$C$19+SQRT((Datos!$E$19-Datos!$C$19)*(Datos!$D$19-Datos!$C$19)*N633),Datos!$E$19-SQRT((Datos!$E$19-Datos!$C$19)*(Datos!$E$19-Datos!$D$19)*(1-N633)))</f>
        <v>39112.8161001496</v>
      </c>
      <c r="P633" s="24" t="n">
        <f aca="true">RAND()</f>
        <v>0.0315521190356699</v>
      </c>
      <c r="Q633" s="26" t="n">
        <f aca="false">IF(P633&lt;=(Datos!$D$23-Datos!$C$23)/(Datos!$E$23-Datos!$C$23),Datos!$C$23+SQRT((Datos!$E$23-Datos!$C$23)*(Datos!$D$23-Datos!$C$23)*P633),Datos!$E$23-SQRT((Datos!$E$23-Datos!$C$23)*(Datos!$E$23-Datos!$D$23)*(1-P633)))</f>
        <v>0.127536167080433</v>
      </c>
      <c r="R633" s="24" t="n">
        <f aca="true">RAND()</f>
        <v>0.196471234315444</v>
      </c>
      <c r="S633" s="26" t="n">
        <f aca="false">IF(R633&lt;=(Datos!$D$24-Datos!$C$24)/(Datos!$E$24-Datos!$C$24),Datos!$C$24+SQRT((Datos!$E$24-Datos!$C$24)*(Datos!$D$24-Datos!$C$24)*R633),Datos!$E$24-SQRT((Datos!$E$24-Datos!$C$24)*(Datos!$E$24-Datos!$D$24)*(1-R633)))</f>
        <v>0.138805536997592</v>
      </c>
      <c r="T633" s="24" t="n">
        <f aca="true">RAND()</f>
        <v>0.154572914862675</v>
      </c>
      <c r="U633" s="26" t="n">
        <f aca="false">IF(T633&lt;=(Datos!$D$25-Datos!$C$25)/(Datos!$E$25-Datos!$C$25),Datos!$C$25+SQRT((Datos!$E$25-Datos!$C$25)*(Datos!$D$25-Datos!$C$25)*T633),Datos!$E$25-SQRT((Datos!$E$25-Datos!$C$25)*(Datos!$E$25-Datos!$D$25)*(1-T633)))</f>
        <v>0.168016745577701</v>
      </c>
      <c r="V633" s="24" t="n">
        <f aca="true">RAND()</f>
        <v>0.853270051195434</v>
      </c>
      <c r="W633" s="26" t="n">
        <f aca="false">IF(V633&lt;=(Datos!$D$26-Datos!$C$26)/(Datos!$E$26-Datos!$C$26),Datos!$C$26+SQRT((Datos!$E$26-Datos!$C$26)*(Datos!$D$26-Datos!$C$26)*V633),Datos!$E$26-SQRT((Datos!$E$26-Datos!$C$26)*(Datos!$E$26-Datos!$D$26)*(1-V633)))</f>
        <v>0.227338252035291</v>
      </c>
      <c r="X633" s="24" t="n">
        <f aca="true">RAND()</f>
        <v>0.757328619521625</v>
      </c>
      <c r="Y633" s="26" t="n">
        <f aca="false">IF(X633&lt;=(Datos!$D$27-Datos!$C$27)/(Datos!$E$27-Datos!$C$27),Datos!$C$27+SQRT((Datos!$E$27-Datos!$C$27)*(Datos!$D$27-Datos!$C$27)*X633),Datos!$E$27-SQRT((Datos!$E$27-Datos!$C$27)*(Datos!$E$27-Datos!$D$27)*(1-X633)))</f>
        <v>0.243800200904104</v>
      </c>
      <c r="Z633" s="24" t="n">
        <f aca="false">(1+Q633)</f>
        <v>1.12753616708043</v>
      </c>
      <c r="AA633" s="24" t="n">
        <f aca="false">Z633*(1+S633)</f>
        <v>1.28404443023624</v>
      </c>
      <c r="AB633" s="24" t="n">
        <f aca="false">AA633*(1+U633)</f>
        <v>1.49978539658171</v>
      </c>
      <c r="AC633" s="24" t="n">
        <f aca="false">AB633*(1+W633)</f>
        <v>1.84074398706865</v>
      </c>
      <c r="AD633" s="24" t="n">
        <f aca="false">AC633*(1+Y633)</f>
        <v>2.28951774092901</v>
      </c>
      <c r="AE633" s="23" t="n">
        <f aca="false">E633*Q633</f>
        <v>3438.83270485319</v>
      </c>
      <c r="AF633" s="23" t="n">
        <f aca="false">AE633*(1+S633)</f>
        <v>3916.16172509522</v>
      </c>
      <c r="AG633" s="23" t="n">
        <f aca="false">AF633*(1+U633)</f>
        <v>4574.14247330168</v>
      </c>
      <c r="AH633" s="23" t="n">
        <f aca="false">AG633*(1+W633)</f>
        <v>5614.02002774247</v>
      </c>
      <c r="AI633" s="23" t="n">
        <f aca="false">AH633*(1+Y633)</f>
        <v>6982.71923838574</v>
      </c>
      <c r="AJ633" s="25" t="n">
        <f aca="false">G633*Z633</f>
        <v>46997.8727882639</v>
      </c>
      <c r="AK633" s="25" t="n">
        <f aca="false">I633*AA633</f>
        <v>45371.0918128148</v>
      </c>
      <c r="AL633" s="25" t="n">
        <f aca="false">K633*AB633</f>
        <v>58810.4363748705</v>
      </c>
      <c r="AM633" s="25" t="n">
        <f aca="false">M633*AC633</f>
        <v>62981.471720748</v>
      </c>
      <c r="AN633" s="25" t="n">
        <f aca="false">O633*AD633</f>
        <v>89549.4863589862</v>
      </c>
      <c r="AO633" s="25" t="n">
        <f aca="false">C633/Datos!$D$8</f>
        <v>14816.9192351323</v>
      </c>
      <c r="AP633" s="25" t="n">
        <f aca="false">AJ633-AO633</f>
        <v>32180.9535531315</v>
      </c>
      <c r="AQ633" s="25" t="n">
        <f aca="false">AK633-AO633</f>
        <v>30554.1725776825</v>
      </c>
      <c r="AR633" s="25" t="n">
        <f aca="false">AL633-AO633</f>
        <v>43993.5171397382</v>
      </c>
      <c r="AS633" s="25" t="n">
        <f aca="false">AM633-AO633</f>
        <v>48164.5524856156</v>
      </c>
      <c r="AT633" s="25" t="n">
        <f aca="false">AN633-AO633</f>
        <v>74732.5671238539</v>
      </c>
      <c r="AU633" s="25" t="n">
        <f aca="false">AP633*Datos!$D$6</f>
        <v>16090.4767765658</v>
      </c>
      <c r="AV633" s="25" t="n">
        <f aca="false">AQ633*Datos!$D$6</f>
        <v>15277.0862888412</v>
      </c>
      <c r="AW633" s="25" t="n">
        <f aca="false">AR633*Datos!$D$6</f>
        <v>21996.7585698691</v>
      </c>
      <c r="AX633" s="25" t="n">
        <f aca="false">AS633*Datos!$D$6</f>
        <v>24082.2762428078</v>
      </c>
      <c r="AY633" s="25" t="n">
        <f aca="false">AT633*Datos!$D$6</f>
        <v>37366.2835619269</v>
      </c>
      <c r="AZ633" s="25" t="n">
        <f aca="false">AJ633-AU633-AE633</f>
        <v>27468.5633068449</v>
      </c>
      <c r="BA633" s="25" t="n">
        <f aca="false">AK633-AV633-AF633</f>
        <v>26177.8437988784</v>
      </c>
      <c r="BB633" s="25" t="n">
        <f aca="false">AL633-AW633-AG633</f>
        <v>32239.5353316997</v>
      </c>
      <c r="BC633" s="25" t="n">
        <f aca="false">AM633-AX633-AH633</f>
        <v>33285.1754501977</v>
      </c>
      <c r="BD633" s="25" t="n">
        <f aca="false">AN633-AY633-AI633</f>
        <v>45200.4835586735</v>
      </c>
      <c r="BE633" s="25" t="n">
        <f aca="false">AZ633/Z633</f>
        <v>24361.5806825693</v>
      </c>
      <c r="BF633" s="25" t="n">
        <f aca="false">BA633/AA633</f>
        <v>20387.0233634066</v>
      </c>
      <c r="BG633" s="25" t="n">
        <f aca="false">BB633/AB633</f>
        <v>21496.0989786804</v>
      </c>
      <c r="BH633" s="25" t="n">
        <f aca="false">BC633/AC633</f>
        <v>18082.4577909956</v>
      </c>
      <c r="BI633" s="25" t="n">
        <f aca="false">BD633/AD633</f>
        <v>19742.360039688</v>
      </c>
      <c r="BJ633" s="25" t="n">
        <f aca="false">E633*AD633</f>
        <v>61733.6138138982</v>
      </c>
      <c r="BK633" s="25" t="n">
        <f aca="false">0.2*C633*AD633</f>
        <v>33923.5994547477</v>
      </c>
      <c r="BL633" s="25" t="n">
        <f aca="false">BJ633+BK633</f>
        <v>95657.2132686459</v>
      </c>
      <c r="BM633" s="25" t="n">
        <f aca="false">BK633*Datos!$D$6</f>
        <v>16961.7997273739</v>
      </c>
      <c r="BN633" s="25" t="n">
        <f aca="false">BL633-BM633</f>
        <v>78695.413541272</v>
      </c>
      <c r="BO633" s="25" t="n">
        <f aca="false">BN633/AD633</f>
        <v>34372.0479358855</v>
      </c>
      <c r="BP633" s="25" t="n">
        <f aca="false">-(C633+E633)</f>
        <v>-101048.184493981</v>
      </c>
      <c r="BQ633" s="25" t="n">
        <f aca="false">BE633</f>
        <v>24361.5806825693</v>
      </c>
      <c r="BR633" s="25" t="n">
        <f aca="false">BF633</f>
        <v>20387.0233634066</v>
      </c>
      <c r="BS633" s="25" t="n">
        <f aca="false">BG633</f>
        <v>21496.0989786804</v>
      </c>
      <c r="BT633" s="25" t="n">
        <f aca="false">BH633</f>
        <v>18082.4577909956</v>
      </c>
      <c r="BU633" s="25" t="n">
        <f aca="false">BI633+BO633</f>
        <v>54114.4079755735</v>
      </c>
      <c r="BV633" s="27" t="n">
        <f aca="false">IFERROR(IRR(BP633:BU633,0.1),NA())*100</f>
        <v>10.0168211279791</v>
      </c>
    </row>
    <row r="634" customFormat="false" ht="15" hidden="false" customHeight="true" outlineLevel="0" collapsed="false">
      <c r="A634" s="23" t="n">
        <v>633</v>
      </c>
      <c r="B634" s="24" t="n">
        <f aca="true">RAND()</f>
        <v>0.520757526857523</v>
      </c>
      <c r="C634" s="25" t="n">
        <f aca="false">IF(B634&lt;=(Datos!$D$14-Datos!$C$14)/(Datos!$E$14-Datos!$C$14),Datos!$C$14+SQRT((Datos!$E$14-Datos!$C$14)*(Datos!$D$14-Datos!$C$14)*B634),Datos!$E$14-SQRT((Datos!$E$14-Datos!$C$14)*(Datos!$E$14-Datos!$D$14)*(1-B634)))</f>
        <v>76018.9456493053</v>
      </c>
      <c r="D634" s="24" t="n">
        <f aca="true">RAND()</f>
        <v>0.833744902275302</v>
      </c>
      <c r="E634" s="25" t="n">
        <f aca="false">IF(D634&lt;=(Datos!$D$15-Datos!$C$15)/(Datos!$E$15-Datos!$C$15),Datos!$C$15+SQRT((Datos!$E$15-Datos!$C$15)*(Datos!$D$15-Datos!$C$15)*D634),Datos!$E$15-SQRT((Datos!$E$15-Datos!$C$15)*(Datos!$E$15-Datos!$D$15)*(1-D634)))</f>
        <v>35006.1773500949</v>
      </c>
      <c r="F634" s="24" t="n">
        <f aca="true">RAND()</f>
        <v>0.787672445063303</v>
      </c>
      <c r="G634" s="25" t="n">
        <f aca="false">IF(F634&lt;=(Datos!$D$19-Datos!$C$19)/(Datos!$E$19-Datos!$C$19),Datos!$C$19+SQRT((Datos!$E$19-Datos!$C$19)*(Datos!$D$19-Datos!$C$19)*F634),Datos!$E$19-SQRT((Datos!$E$19-Datos!$C$19)*(Datos!$E$19-Datos!$D$19)*(1-F634)))</f>
        <v>41009.4403124058</v>
      </c>
      <c r="H634" s="24" t="n">
        <f aca="true">RAND()</f>
        <v>0.175445484346833</v>
      </c>
      <c r="I634" s="25" t="n">
        <f aca="false">IF(H634&lt;=(Datos!$D$19-Datos!$C$19)/(Datos!$E$19-Datos!$C$19),Datos!$C$19+SQRT((Datos!$E$19-Datos!$C$19)*(Datos!$D$19-Datos!$C$19)*H634),Datos!$E$19-SQRT((Datos!$E$19-Datos!$C$19)*(Datos!$E$19-Datos!$D$19)*(1-H634)))</f>
        <v>35129.9924612055</v>
      </c>
      <c r="J634" s="24" t="n">
        <f aca="true">RAND()</f>
        <v>0.510097394848329</v>
      </c>
      <c r="K634" s="25" t="n">
        <f aca="false">IF(J634&lt;=(Datos!$D$19-Datos!$C$19)/(Datos!$E$19-Datos!$C$19),Datos!$C$19+SQRT((Datos!$E$19-Datos!$C$19)*(Datos!$D$19-Datos!$C$19)*J634),Datos!$E$19-SQRT((Datos!$E$19-Datos!$C$19)*(Datos!$E$19-Datos!$D$19)*(1-J634)))</f>
        <v>38747.2629563338</v>
      </c>
      <c r="L634" s="24" t="n">
        <f aca="true">RAND()</f>
        <v>0.820868305053093</v>
      </c>
      <c r="M634" s="25" t="n">
        <f aca="false">IF(L634&lt;=(Datos!$D$19-Datos!$C$19)/(Datos!$E$19-Datos!$C$19),Datos!$C$19+SQRT((Datos!$E$19-Datos!$C$19)*(Datos!$D$19-Datos!$C$19)*L634),Datos!$E$19-SQRT((Datos!$E$19-Datos!$C$19)*(Datos!$E$19-Datos!$D$19)*(1-L634)))</f>
        <v>41334.6382005294</v>
      </c>
      <c r="N634" s="24" t="n">
        <f aca="true">RAND()</f>
        <v>0.326813369892411</v>
      </c>
      <c r="O634" s="25" t="n">
        <f aca="false">IF(N634&lt;=(Datos!$D$19-Datos!$C$19)/(Datos!$E$19-Datos!$C$19),Datos!$C$19+SQRT((Datos!$E$19-Datos!$C$19)*(Datos!$D$19-Datos!$C$19)*N634),Datos!$E$19-SQRT((Datos!$E$19-Datos!$C$19)*(Datos!$E$19-Datos!$D$19)*(1-N634)))</f>
        <v>37001.5716438427</v>
      </c>
      <c r="P634" s="24" t="n">
        <f aca="true">RAND()</f>
        <v>0.658067284293653</v>
      </c>
      <c r="Q634" s="26" t="n">
        <f aca="false">IF(P634&lt;=(Datos!$D$23-Datos!$C$23)/(Datos!$E$23-Datos!$C$23),Datos!$C$23+SQRT((Datos!$E$23-Datos!$C$23)*(Datos!$D$23-Datos!$C$23)*P634),Datos!$E$23-SQRT((Datos!$E$23-Datos!$C$23)*(Datos!$E$23-Datos!$D$23)*(1-P634)))</f>
        <v>0.155191153024144</v>
      </c>
      <c r="R634" s="24" t="n">
        <f aca="true">RAND()</f>
        <v>0.143598643693409</v>
      </c>
      <c r="S634" s="26" t="n">
        <f aca="false">IF(R634&lt;=(Datos!$D$24-Datos!$C$24)/(Datos!$E$24-Datos!$C$24),Datos!$C$24+SQRT((Datos!$E$24-Datos!$C$24)*(Datos!$D$24-Datos!$C$24)*R634),Datos!$E$24-SQRT((Datos!$E$24-Datos!$C$24)*(Datos!$E$24-Datos!$D$24)*(1-R634)))</f>
        <v>0.136077237282821</v>
      </c>
      <c r="T634" s="24" t="n">
        <f aca="true">RAND()</f>
        <v>0.589152044400619</v>
      </c>
      <c r="U634" s="26" t="n">
        <f aca="false">IF(T634&lt;=(Datos!$D$25-Datos!$C$25)/(Datos!$E$25-Datos!$C$25),Datos!$C$25+SQRT((Datos!$E$25-Datos!$C$25)*(Datos!$D$25-Datos!$C$25)*T634),Datos!$E$25-SQRT((Datos!$E$25-Datos!$C$25)*(Datos!$E$25-Datos!$D$25)*(1-T634)))</f>
        <v>0.186082832139486</v>
      </c>
      <c r="V634" s="24" t="n">
        <f aca="true">RAND()</f>
        <v>0.144708637830841</v>
      </c>
      <c r="W634" s="26" t="n">
        <f aca="false">IF(V634&lt;=(Datos!$D$26-Datos!$C$26)/(Datos!$E$26-Datos!$C$26),Datos!$C$26+SQRT((Datos!$E$26-Datos!$C$26)*(Datos!$D$26-Datos!$C$26)*V634),Datos!$E$26-SQRT((Datos!$E$26-Datos!$C$26)*(Datos!$E$26-Datos!$D$26)*(1-V634)))</f>
        <v>0.194233484919835</v>
      </c>
      <c r="X634" s="24" t="n">
        <f aca="true">RAND()</f>
        <v>0.911913766738472</v>
      </c>
      <c r="Y634" s="26" t="n">
        <f aca="false">IF(X634&lt;=(Datos!$D$27-Datos!$C$27)/(Datos!$E$27-Datos!$C$27),Datos!$C$27+SQRT((Datos!$E$27-Datos!$C$27)*(Datos!$D$27-Datos!$C$27)*X634),Datos!$E$27-SQRT((Datos!$E$27-Datos!$C$27)*(Datos!$E$27-Datos!$D$27)*(1-X634)))</f>
        <v>0.258190239349955</v>
      </c>
      <c r="Z634" s="24" t="n">
        <f aca="false">(1+Q634)</f>
        <v>1.15519115302414</v>
      </c>
      <c r="AA634" s="24" t="n">
        <f aca="false">Z634*(1+S634)</f>
        <v>1.31238637366123</v>
      </c>
      <c r="AB634" s="24" t="n">
        <f aca="false">AA634*(1+U634)</f>
        <v>1.55659894693338</v>
      </c>
      <c r="AC634" s="24" t="n">
        <f aca="false">AB634*(1+W634)</f>
        <v>1.85894258501879</v>
      </c>
      <c r="AD634" s="24" t="n">
        <f aca="false">AC634*(1+Y634)</f>
        <v>2.33890341598262</v>
      </c>
      <c r="AE634" s="23" t="n">
        <f aca="false">E634*Q634</f>
        <v>5432.64902592892</v>
      </c>
      <c r="AF634" s="23" t="n">
        <f aca="false">AE634*(1+S634)</f>
        <v>6171.90889650453</v>
      </c>
      <c r="AG634" s="23" t="n">
        <f aca="false">AF634*(1+U634)</f>
        <v>7320.39518367299</v>
      </c>
      <c r="AH634" s="23" t="n">
        <f aca="false">AG634*(1+W634)</f>
        <v>8742.26105118817</v>
      </c>
      <c r="AI634" s="23" t="n">
        <f aca="false">AH634*(1+Y634)</f>
        <v>10999.4275244542</v>
      </c>
      <c r="AJ634" s="25" t="n">
        <f aca="false">G634*Z634</f>
        <v>47373.7426393628</v>
      </c>
      <c r="AK634" s="25" t="n">
        <f aca="false">I634*AA634</f>
        <v>46104.1234129077</v>
      </c>
      <c r="AL634" s="25" t="n">
        <f aca="false">K634*AB634</f>
        <v>60313.9487143799</v>
      </c>
      <c r="AM634" s="25" t="n">
        <f aca="false">M634*AC634</f>
        <v>76838.7191873088</v>
      </c>
      <c r="AN634" s="25" t="n">
        <f aca="false">O634*AD634</f>
        <v>86543.1023145092</v>
      </c>
      <c r="AO634" s="25" t="n">
        <f aca="false">C634/Datos!$D$8</f>
        <v>15203.7891298611</v>
      </c>
      <c r="AP634" s="25" t="n">
        <f aca="false">AJ634-AO634</f>
        <v>32169.9535095018</v>
      </c>
      <c r="AQ634" s="25" t="n">
        <f aca="false">AK634-AO634</f>
        <v>30900.3342830466</v>
      </c>
      <c r="AR634" s="25" t="n">
        <f aca="false">AL634-AO634</f>
        <v>45110.1595845188</v>
      </c>
      <c r="AS634" s="25" t="n">
        <f aca="false">AM634-AO634</f>
        <v>61634.9300574477</v>
      </c>
      <c r="AT634" s="25" t="n">
        <f aca="false">AN634-AO634</f>
        <v>71339.3131846482</v>
      </c>
      <c r="AU634" s="25" t="n">
        <f aca="false">AP634*Datos!$D$6</f>
        <v>16084.9767547509</v>
      </c>
      <c r="AV634" s="25" t="n">
        <f aca="false">AQ634*Datos!$D$6</f>
        <v>15450.1671415233</v>
      </c>
      <c r="AW634" s="25" t="n">
        <f aca="false">AR634*Datos!$D$6</f>
        <v>22555.0797922594</v>
      </c>
      <c r="AX634" s="25" t="n">
        <f aca="false">AS634*Datos!$D$6</f>
        <v>30817.4650287239</v>
      </c>
      <c r="AY634" s="25" t="n">
        <f aca="false">AT634*Datos!$D$6</f>
        <v>35669.6565923241</v>
      </c>
      <c r="AZ634" s="25" t="n">
        <f aca="false">AJ634-AU634-AE634</f>
        <v>25856.116858683</v>
      </c>
      <c r="BA634" s="25" t="n">
        <f aca="false">AK634-AV634-AF634</f>
        <v>24482.0473748798</v>
      </c>
      <c r="BB634" s="25" t="n">
        <f aca="false">AL634-AW634-AG634</f>
        <v>30438.4737384475</v>
      </c>
      <c r="BC634" s="25" t="n">
        <f aca="false">AM634-AX634-AH634</f>
        <v>37278.9931073967</v>
      </c>
      <c r="BD634" s="25" t="n">
        <f aca="false">AN634-AY634-AI634</f>
        <v>39874.0181977309</v>
      </c>
      <c r="BE634" s="25" t="n">
        <f aca="false">AZ634/Z634</f>
        <v>22382.5440413</v>
      </c>
      <c r="BF634" s="25" t="n">
        <f aca="false">BA634/AA634</f>
        <v>18654.6034507971</v>
      </c>
      <c r="BG634" s="25" t="n">
        <f aca="false">BB634/AB634</f>
        <v>19554.4740656633</v>
      </c>
      <c r="BH634" s="25" t="n">
        <f aca="false">BC634/AC634</f>
        <v>20053.8700914315</v>
      </c>
      <c r="BI634" s="25" t="n">
        <f aca="false">BD634/AD634</f>
        <v>17048.1679257282</v>
      </c>
      <c r="BJ634" s="25" t="n">
        <f aca="false">E634*AD634</f>
        <v>81876.0677846305</v>
      </c>
      <c r="BK634" s="25" t="n">
        <f aca="false">0.2*C634*AD634</f>
        <v>35560.1943317115</v>
      </c>
      <c r="BL634" s="25" t="n">
        <f aca="false">BJ634+BK634</f>
        <v>117436.262116342</v>
      </c>
      <c r="BM634" s="25" t="n">
        <f aca="false">BK634*Datos!$D$6</f>
        <v>17780.0971658557</v>
      </c>
      <c r="BN634" s="25" t="n">
        <f aca="false">BL634-BM634</f>
        <v>99656.1649504862</v>
      </c>
      <c r="BO634" s="25" t="n">
        <f aca="false">BN634/AD634</f>
        <v>42608.0719150255</v>
      </c>
      <c r="BP634" s="25" t="n">
        <f aca="false">-(C634+E634)</f>
        <v>-111025.1229994</v>
      </c>
      <c r="BQ634" s="25" t="n">
        <f aca="false">BE634</f>
        <v>22382.5440413</v>
      </c>
      <c r="BR634" s="25" t="n">
        <f aca="false">BF634</f>
        <v>18654.6034507971</v>
      </c>
      <c r="BS634" s="25" t="n">
        <f aca="false">BG634</f>
        <v>19554.4740656633</v>
      </c>
      <c r="BT634" s="25" t="n">
        <f aca="false">BH634</f>
        <v>20053.8700914315</v>
      </c>
      <c r="BU634" s="25" t="n">
        <f aca="false">BI634+BO634</f>
        <v>59656.2398407536</v>
      </c>
      <c r="BV634" s="27" t="n">
        <f aca="false">IFERROR(IRR(BP634:BU634,0.1),NA())*100</f>
        <v>6.99491014251823</v>
      </c>
    </row>
    <row r="635" customFormat="false" ht="15" hidden="false" customHeight="true" outlineLevel="0" collapsed="false">
      <c r="A635" s="23" t="n">
        <v>634</v>
      </c>
      <c r="B635" s="24" t="n">
        <f aca="true">RAND()</f>
        <v>0.573853834351372</v>
      </c>
      <c r="C635" s="25" t="n">
        <f aca="false">IF(B635&lt;=(Datos!$D$14-Datos!$C$14)/(Datos!$E$14-Datos!$C$14),Datos!$C$14+SQRT((Datos!$E$14-Datos!$C$14)*(Datos!$D$14-Datos!$C$14)*B635),Datos!$E$14-SQRT((Datos!$E$14-Datos!$C$14)*(Datos!$E$14-Datos!$D$14)*(1-B635)))</f>
        <v>77386.3890813883</v>
      </c>
      <c r="D635" s="24" t="n">
        <f aca="true">RAND()</f>
        <v>0.303173678308633</v>
      </c>
      <c r="E635" s="25" t="n">
        <f aca="false">IF(D635&lt;=(Datos!$D$15-Datos!$C$15)/(Datos!$E$15-Datos!$C$15),Datos!$C$15+SQRT((Datos!$E$15-Datos!$C$15)*(Datos!$D$15-Datos!$C$15)*D635),Datos!$E$15-SQRT((Datos!$E$15-Datos!$C$15)*(Datos!$E$15-Datos!$D$15)*(1-D635)))</f>
        <v>29768.4406123121</v>
      </c>
      <c r="F635" s="24" t="n">
        <f aca="true">RAND()</f>
        <v>0.465352392277366</v>
      </c>
      <c r="G635" s="25" t="n">
        <f aca="false">IF(F635&lt;=(Datos!$D$19-Datos!$C$19)/(Datos!$E$19-Datos!$C$19),Datos!$C$19+SQRT((Datos!$E$19-Datos!$C$19)*(Datos!$D$19-Datos!$C$19)*F635),Datos!$E$19-SQRT((Datos!$E$19-Datos!$C$19)*(Datos!$E$19-Datos!$D$19)*(1-F635)))</f>
        <v>38354.8105209876</v>
      </c>
      <c r="H635" s="24" t="n">
        <f aca="true">RAND()</f>
        <v>0.742868452277722</v>
      </c>
      <c r="I635" s="25" t="n">
        <f aca="false">IF(H635&lt;=(Datos!$D$19-Datos!$C$19)/(Datos!$E$19-Datos!$C$19),Datos!$C$19+SQRT((Datos!$E$19-Datos!$C$19)*(Datos!$D$19-Datos!$C$19)*H635),Datos!$E$19-SQRT((Datos!$E$19-Datos!$C$19)*(Datos!$E$19-Datos!$D$19)*(1-H635)))</f>
        <v>40608.5462453567</v>
      </c>
      <c r="J635" s="24" t="n">
        <f aca="true">RAND()</f>
        <v>0.062301892342789</v>
      </c>
      <c r="K635" s="25" t="n">
        <f aca="false">IF(J635&lt;=(Datos!$D$19-Datos!$C$19)/(Datos!$E$19-Datos!$C$19),Datos!$C$19+SQRT((Datos!$E$19-Datos!$C$19)*(Datos!$D$19-Datos!$C$19)*J635),Datos!$E$19-SQRT((Datos!$E$19-Datos!$C$19)*(Datos!$E$19-Datos!$D$19)*(1-J635)))</f>
        <v>33057.0057002594</v>
      </c>
      <c r="L635" s="24" t="n">
        <f aca="true">RAND()</f>
        <v>0.670379259789822</v>
      </c>
      <c r="M635" s="25" t="n">
        <f aca="false">IF(L635&lt;=(Datos!$D$19-Datos!$C$19)/(Datos!$E$19-Datos!$C$19),Datos!$C$19+SQRT((Datos!$E$19-Datos!$C$19)*(Datos!$D$19-Datos!$C$19)*L635),Datos!$E$19-SQRT((Datos!$E$19-Datos!$C$19)*(Datos!$E$19-Datos!$D$19)*(1-L635)))</f>
        <v>40027.9224145471</v>
      </c>
      <c r="N635" s="24" t="n">
        <f aca="true">RAND()</f>
        <v>0.821876441701052</v>
      </c>
      <c r="O635" s="25" t="n">
        <f aca="false">IF(N635&lt;=(Datos!$D$19-Datos!$C$19)/(Datos!$E$19-Datos!$C$19),Datos!$C$19+SQRT((Datos!$E$19-Datos!$C$19)*(Datos!$D$19-Datos!$C$19)*N635),Datos!$E$19-SQRT((Datos!$E$19-Datos!$C$19)*(Datos!$E$19-Datos!$D$19)*(1-N635)))</f>
        <v>41344.9669122673</v>
      </c>
      <c r="P635" s="24" t="n">
        <f aca="true">RAND()</f>
        <v>0.301541167915396</v>
      </c>
      <c r="Q635" s="26" t="n">
        <f aca="false">IF(P635&lt;=(Datos!$D$23-Datos!$C$23)/(Datos!$E$23-Datos!$C$23),Datos!$C$23+SQRT((Datos!$E$23-Datos!$C$23)*(Datos!$D$23-Datos!$C$23)*P635),Datos!$E$23-SQRT((Datos!$E$23-Datos!$C$23)*(Datos!$E$23-Datos!$D$23)*(1-P635)))</f>
        <v>0.143297512791019</v>
      </c>
      <c r="R635" s="24" t="n">
        <f aca="true">RAND()</f>
        <v>0.0979660312179268</v>
      </c>
      <c r="S635" s="26" t="n">
        <f aca="false">IF(R635&lt;=(Datos!$D$24-Datos!$C$24)/(Datos!$E$24-Datos!$C$24),Datos!$C$24+SQRT((Datos!$E$24-Datos!$C$24)*(Datos!$D$24-Datos!$C$24)*R635),Datos!$E$24-SQRT((Datos!$E$24-Datos!$C$24)*(Datos!$E$24-Datos!$D$24)*(1-R635)))</f>
        <v>0.133279264143478</v>
      </c>
      <c r="T635" s="24" t="n">
        <f aca="true">RAND()</f>
        <v>0.806839853470444</v>
      </c>
      <c r="U635" s="26" t="n">
        <f aca="false">IF(T635&lt;=(Datos!$D$25-Datos!$C$25)/(Datos!$E$25-Datos!$C$25),Datos!$C$25+SQRT((Datos!$E$25-Datos!$C$25)*(Datos!$D$25-Datos!$C$25)*T635),Datos!$E$25-SQRT((Datos!$E$25-Datos!$C$25)*(Datos!$E$25-Datos!$D$25)*(1-T635)))</f>
        <v>0.196743852204573</v>
      </c>
      <c r="V635" s="24" t="n">
        <f aca="true">RAND()</f>
        <v>0.259565875786753</v>
      </c>
      <c r="W635" s="26" t="n">
        <f aca="false">IF(V635&lt;=(Datos!$D$26-Datos!$C$26)/(Datos!$E$26-Datos!$C$26),Datos!$C$26+SQRT((Datos!$E$26-Datos!$C$26)*(Datos!$D$26-Datos!$C$26)*V635),Datos!$E$26-SQRT((Datos!$E$26-Datos!$C$26)*(Datos!$E$26-Datos!$D$26)*(1-V635)))</f>
        <v>0.199062849369951</v>
      </c>
      <c r="X635" s="24" t="n">
        <f aca="true">RAND()</f>
        <v>0.189521212646754</v>
      </c>
      <c r="Y635" s="26" t="n">
        <f aca="false">IF(X635&lt;=(Datos!$D$27-Datos!$C$27)/(Datos!$E$27-Datos!$C$27),Datos!$C$27+SQRT((Datos!$E$27-Datos!$C$27)*(Datos!$D$27-Datos!$C$27)*X635),Datos!$E$27-SQRT((Datos!$E$27-Datos!$C$27)*(Datos!$E$27-Datos!$D$27)*(1-X635)))</f>
        <v>0.21262094768453</v>
      </c>
      <c r="Z635" s="24" t="n">
        <f aca="false">(1+Q635)</f>
        <v>1.14329751279102</v>
      </c>
      <c r="AA635" s="24" t="n">
        <f aca="false">Z635*(1+S635)</f>
        <v>1.29567536399288</v>
      </c>
      <c r="AB635" s="24" t="n">
        <f aca="false">AA635*(1+U635)</f>
        <v>1.5505915263114</v>
      </c>
      <c r="AC635" s="24" t="n">
        <f aca="false">AB635*(1+W635)</f>
        <v>1.85925669374784</v>
      </c>
      <c r="AD635" s="24" t="n">
        <f aca="false">AC635*(1+Y635)</f>
        <v>2.25457361396132</v>
      </c>
      <c r="AE635" s="23" t="n">
        <f aca="false">E635*Q635</f>
        <v>4265.7434994115</v>
      </c>
      <c r="AF635" s="23" t="n">
        <f aca="false">AE635*(1+S635)</f>
        <v>4834.27865403789</v>
      </c>
      <c r="AG635" s="23" t="n">
        <f aca="false">AF635*(1+U635)</f>
        <v>5785.39325906364</v>
      </c>
      <c r="AH635" s="23" t="n">
        <f aca="false">AG635*(1+W635)</f>
        <v>6937.05012593855</v>
      </c>
      <c r="AI635" s="23" t="n">
        <f aca="false">AH635*(1+Y635)</f>
        <v>8412.0122978507</v>
      </c>
      <c r="AJ635" s="25" t="n">
        <f aca="false">G635*Z635</f>
        <v>43850.9594722159</v>
      </c>
      <c r="AK635" s="25" t="n">
        <f aca="false">I635*AA635</f>
        <v>52615.4929376741</v>
      </c>
      <c r="AL635" s="25" t="n">
        <f aca="false">K635*AB635</f>
        <v>51257.9129240497</v>
      </c>
      <c r="AM635" s="25" t="n">
        <f aca="false">M635*AC635</f>
        <v>74422.182686066</v>
      </c>
      <c r="AN635" s="25" t="n">
        <f aca="false">O635*AD635</f>
        <v>93215.2714705015</v>
      </c>
      <c r="AO635" s="25" t="n">
        <f aca="false">C635/Datos!$D$8</f>
        <v>15477.2778162777</v>
      </c>
      <c r="AP635" s="25" t="n">
        <f aca="false">AJ635-AO635</f>
        <v>28373.6816559383</v>
      </c>
      <c r="AQ635" s="25" t="n">
        <f aca="false">AK635-AO635</f>
        <v>37138.2151213964</v>
      </c>
      <c r="AR635" s="25" t="n">
        <f aca="false">AL635-AO635</f>
        <v>35780.6351077721</v>
      </c>
      <c r="AS635" s="25" t="n">
        <f aca="false">AM635-AO635</f>
        <v>58944.9048697884</v>
      </c>
      <c r="AT635" s="25" t="n">
        <f aca="false">AN635-AO635</f>
        <v>77737.9936542238</v>
      </c>
      <c r="AU635" s="25" t="n">
        <f aca="false">AP635*Datos!$D$6</f>
        <v>14186.8408279691</v>
      </c>
      <c r="AV635" s="25" t="n">
        <f aca="false">AQ635*Datos!$D$6</f>
        <v>18569.1075606982</v>
      </c>
      <c r="AW635" s="25" t="n">
        <f aca="false">AR635*Datos!$D$6</f>
        <v>17890.317553886</v>
      </c>
      <c r="AX635" s="25" t="n">
        <f aca="false">AS635*Datos!$D$6</f>
        <v>29472.4524348942</v>
      </c>
      <c r="AY635" s="25" t="n">
        <f aca="false">AT635*Datos!$D$6</f>
        <v>38868.9968271119</v>
      </c>
      <c r="AZ635" s="25" t="n">
        <f aca="false">AJ635-AU635-AE635</f>
        <v>25398.3751448353</v>
      </c>
      <c r="BA635" s="25" t="n">
        <f aca="false">AK635-AV635-AF635</f>
        <v>29212.106722938</v>
      </c>
      <c r="BB635" s="25" t="n">
        <f aca="false">AL635-AW635-AG635</f>
        <v>27582.2021111</v>
      </c>
      <c r="BC635" s="25" t="n">
        <f aca="false">AM635-AX635-AH635</f>
        <v>38012.6801252333</v>
      </c>
      <c r="BD635" s="25" t="n">
        <f aca="false">AN635-AY635-AI635</f>
        <v>45934.2623455389</v>
      </c>
      <c r="BE635" s="25" t="n">
        <f aca="false">AZ635/Z635</f>
        <v>22215.0182788667</v>
      </c>
      <c r="BF635" s="25" t="n">
        <f aca="false">BA635/AA635</f>
        <v>22545.8533323619</v>
      </c>
      <c r="BG635" s="25" t="n">
        <f aca="false">BB635/AB635</f>
        <v>17788.1806027366</v>
      </c>
      <c r="BH635" s="25" t="n">
        <f aca="false">BC635/AC635</f>
        <v>20445.0952109298</v>
      </c>
      <c r="BI635" s="25" t="n">
        <f aca="false">BD635/AD635</f>
        <v>20373.8135056197</v>
      </c>
      <c r="BJ635" s="25" t="n">
        <f aca="false">E635*AD635</f>
        <v>67115.1407332933</v>
      </c>
      <c r="BK635" s="25" t="n">
        <f aca="false">0.2*C635*AD635</f>
        <v>34894.6621805284</v>
      </c>
      <c r="BL635" s="25" t="n">
        <f aca="false">BJ635+BK635</f>
        <v>102009.802913822</v>
      </c>
      <c r="BM635" s="25" t="n">
        <f aca="false">BK635*Datos!$D$6</f>
        <v>17447.3310902642</v>
      </c>
      <c r="BN635" s="25" t="n">
        <f aca="false">BL635-BM635</f>
        <v>84562.4718235575</v>
      </c>
      <c r="BO635" s="25" t="n">
        <f aca="false">BN635/AD635</f>
        <v>37507.0795204509</v>
      </c>
      <c r="BP635" s="25" t="n">
        <f aca="false">-(C635+E635)</f>
        <v>-107154.8296937</v>
      </c>
      <c r="BQ635" s="25" t="n">
        <f aca="false">BE635</f>
        <v>22215.0182788667</v>
      </c>
      <c r="BR635" s="25" t="n">
        <f aca="false">BF635</f>
        <v>22545.8533323619</v>
      </c>
      <c r="BS635" s="25" t="n">
        <f aca="false">BG635</f>
        <v>17788.1806027366</v>
      </c>
      <c r="BT635" s="25" t="n">
        <f aca="false">BH635</f>
        <v>20445.0952109298</v>
      </c>
      <c r="BU635" s="25" t="n">
        <f aca="false">BI635+BO635</f>
        <v>57880.8930260706</v>
      </c>
      <c r="BV635" s="27" t="n">
        <f aca="false">IFERROR(IRR(BP635:BU635,0.1),NA())*100</f>
        <v>8.39059478219877</v>
      </c>
    </row>
    <row r="636" customFormat="false" ht="15" hidden="false" customHeight="true" outlineLevel="0" collapsed="false">
      <c r="A636" s="23" t="n">
        <v>635</v>
      </c>
      <c r="B636" s="24" t="n">
        <f aca="true">RAND()</f>
        <v>0.787175199918226</v>
      </c>
      <c r="C636" s="25" t="n">
        <f aca="false">IF(B636&lt;=(Datos!$D$14-Datos!$C$14)/(Datos!$E$14-Datos!$C$14),Datos!$C$14+SQRT((Datos!$E$14-Datos!$C$14)*(Datos!$D$14-Datos!$C$14)*B636),Datos!$E$14-SQRT((Datos!$E$14-Datos!$C$14)*(Datos!$E$14-Datos!$D$14)*(1-B636)))</f>
        <v>84019.0813750232</v>
      </c>
      <c r="D636" s="24" t="n">
        <f aca="true">RAND()</f>
        <v>0.376376468416249</v>
      </c>
      <c r="E636" s="25" t="n">
        <f aca="false">IF(D636&lt;=(Datos!$D$15-Datos!$C$15)/(Datos!$E$15-Datos!$C$15),Datos!$C$15+SQRT((Datos!$E$15-Datos!$C$15)*(Datos!$D$15-Datos!$C$15)*D636),Datos!$E$15-SQRT((Datos!$E$15-Datos!$C$15)*(Datos!$E$15-Datos!$D$15)*(1-D636)))</f>
        <v>30328.2095898659</v>
      </c>
      <c r="F636" s="24" t="n">
        <f aca="true">RAND()</f>
        <v>0.965466405458259</v>
      </c>
      <c r="G636" s="25" t="n">
        <f aca="false">IF(F636&lt;=(Datos!$D$19-Datos!$C$19)/(Datos!$E$19-Datos!$C$19),Datos!$C$19+SQRT((Datos!$E$19-Datos!$C$19)*(Datos!$D$19-Datos!$C$19)*F636),Datos!$E$19-SQRT((Datos!$E$19-Datos!$C$19)*(Datos!$E$19-Datos!$D$19)*(1-F636)))</f>
        <v>43390.6462195556</v>
      </c>
      <c r="H636" s="24" t="n">
        <f aca="true">RAND()</f>
        <v>0.734674369044052</v>
      </c>
      <c r="I636" s="25" t="n">
        <f aca="false">IF(H636&lt;=(Datos!$D$19-Datos!$C$19)/(Datos!$E$19-Datos!$C$19),Datos!$C$19+SQRT((Datos!$E$19-Datos!$C$19)*(Datos!$D$19-Datos!$C$19)*H636),Datos!$E$19-SQRT((Datos!$E$19-Datos!$C$19)*(Datos!$E$19-Datos!$D$19)*(1-H636)))</f>
        <v>40539.1231443027</v>
      </c>
      <c r="J636" s="24" t="n">
        <f aca="true">RAND()</f>
        <v>0.253984641523985</v>
      </c>
      <c r="K636" s="25" t="n">
        <f aca="false">IF(J636&lt;=(Datos!$D$19-Datos!$C$19)/(Datos!$E$19-Datos!$C$19),Datos!$C$19+SQRT((Datos!$E$19-Datos!$C$19)*(Datos!$D$19-Datos!$C$19)*J636),Datos!$E$19-SQRT((Datos!$E$19-Datos!$C$19)*(Datos!$E$19-Datos!$D$19)*(1-J636)))</f>
        <v>36172.3331268328</v>
      </c>
      <c r="L636" s="24" t="n">
        <f aca="true">RAND()</f>
        <v>0.820809386627074</v>
      </c>
      <c r="M636" s="25" t="n">
        <f aca="false">IF(L636&lt;=(Datos!$D$19-Datos!$C$19)/(Datos!$E$19-Datos!$C$19),Datos!$C$19+SQRT((Datos!$E$19-Datos!$C$19)*(Datos!$D$19-Datos!$C$19)*L636),Datos!$E$19-SQRT((Datos!$E$19-Datos!$C$19)*(Datos!$E$19-Datos!$D$19)*(1-L636)))</f>
        <v>41334.0354607594</v>
      </c>
      <c r="N636" s="24" t="n">
        <f aca="true">RAND()</f>
        <v>0.415402713274266</v>
      </c>
      <c r="O636" s="25" t="n">
        <f aca="false">IF(N636&lt;=(Datos!$D$19-Datos!$C$19)/(Datos!$E$19-Datos!$C$19),Datos!$C$19+SQRT((Datos!$E$19-Datos!$C$19)*(Datos!$D$19-Datos!$C$19)*N636),Datos!$E$19-SQRT((Datos!$E$19-Datos!$C$19)*(Datos!$E$19-Datos!$D$19)*(1-N636)))</f>
        <v>37893.6941282989</v>
      </c>
      <c r="P636" s="24" t="n">
        <f aca="true">RAND()</f>
        <v>0.88706381389089</v>
      </c>
      <c r="Q636" s="26" t="n">
        <f aca="false">IF(P636&lt;=(Datos!$D$23-Datos!$C$23)/(Datos!$E$23-Datos!$C$23),Datos!$C$23+SQRT((Datos!$E$23-Datos!$C$23)*(Datos!$D$23-Datos!$C$23)*P636),Datos!$E$23-SQRT((Datos!$E$23-Datos!$C$23)*(Datos!$E$23-Datos!$D$23)*(1-P636)))</f>
        <v>0.165742190385743</v>
      </c>
      <c r="R636" s="24" t="n">
        <f aca="true">RAND()</f>
        <v>0.0508387019619819</v>
      </c>
      <c r="S636" s="26" t="n">
        <f aca="false">IF(R636&lt;=(Datos!$D$24-Datos!$C$24)/(Datos!$E$24-Datos!$C$24),Datos!$C$24+SQRT((Datos!$E$24-Datos!$C$24)*(Datos!$D$24-Datos!$C$24)*R636),Datos!$E$24-SQRT((Datos!$E$24-Datos!$C$24)*(Datos!$E$24-Datos!$D$24)*(1-R636)))</f>
        <v>0.129566068342405</v>
      </c>
      <c r="T636" s="24" t="n">
        <f aca="true">RAND()</f>
        <v>0.194518252934823</v>
      </c>
      <c r="U636" s="26" t="n">
        <f aca="false">IF(T636&lt;=(Datos!$D$25-Datos!$C$25)/(Datos!$E$25-Datos!$C$25),Datos!$C$25+SQRT((Datos!$E$25-Datos!$C$25)*(Datos!$D$25-Datos!$C$25)*T636),Datos!$E$25-SQRT((Datos!$E$25-Datos!$C$25)*(Datos!$E$25-Datos!$D$25)*(1-T636)))</f>
        <v>0.170211094259419</v>
      </c>
      <c r="V636" s="24" t="n">
        <f aca="true">RAND()</f>
        <v>0.618174215297997</v>
      </c>
      <c r="W636" s="26" t="n">
        <f aca="false">IF(V636&lt;=(Datos!$D$26-Datos!$C$26)/(Datos!$E$26-Datos!$C$26),Datos!$C$26+SQRT((Datos!$E$26-Datos!$C$26)*(Datos!$D$26-Datos!$C$26)*V636),Datos!$E$26-SQRT((Datos!$E$26-Datos!$C$26)*(Datos!$E$26-Datos!$D$26)*(1-V636)))</f>
        <v>0.213443328290762</v>
      </c>
      <c r="X636" s="24" t="n">
        <f aca="true">RAND()</f>
        <v>0.500882210889449</v>
      </c>
      <c r="Y636" s="26" t="n">
        <f aca="false">IF(X636&lt;=(Datos!$D$27-Datos!$C$27)/(Datos!$E$27-Datos!$C$27),Datos!$C$27+SQRT((Datos!$E$27-Datos!$C$27)*(Datos!$D$27-Datos!$C$27)*X636),Datos!$E$27-SQRT((Datos!$E$27-Datos!$C$27)*(Datos!$E$27-Datos!$D$27)*(1-X636)))</f>
        <v>0.228084337034022</v>
      </c>
      <c r="Z636" s="24" t="n">
        <f aca="false">(1+Q636)</f>
        <v>1.16574219038574</v>
      </c>
      <c r="AA636" s="24" t="n">
        <f aca="false">Z636*(1+S636)</f>
        <v>1.31678282269489</v>
      </c>
      <c r="AB636" s="24" t="n">
        <f aca="false">AA636*(1+U636)</f>
        <v>1.54091386784779</v>
      </c>
      <c r="AC636" s="24" t="n">
        <f aca="false">AB636*(1+W636)</f>
        <v>1.86981165241061</v>
      </c>
      <c r="AD636" s="24" t="n">
        <f aca="false">AC636*(1+Y636)</f>
        <v>2.29628640352918</v>
      </c>
      <c r="AE636" s="23" t="n">
        <f aca="false">E636*Q636</f>
        <v>5026.66388790227</v>
      </c>
      <c r="AF636" s="23" t="n">
        <f aca="false">AE636*(1+S636)</f>
        <v>5677.94896473651</v>
      </c>
      <c r="AG636" s="23" t="n">
        <f aca="false">AF636*(1+U636)</f>
        <v>6644.39887117345</v>
      </c>
      <c r="AH636" s="23" t="n">
        <f aca="false">AG636*(1+W636)</f>
        <v>8062.60148072809</v>
      </c>
      <c r="AI636" s="23" t="n">
        <f aca="false">AH636*(1+Y636)</f>
        <v>9901.55459422949</v>
      </c>
      <c r="AJ636" s="25" t="n">
        <f aca="false">G636*Z636</f>
        <v>50582.3069662376</v>
      </c>
      <c r="AK636" s="25" t="n">
        <f aca="false">I636*AA636</f>
        <v>53381.2210035305</v>
      </c>
      <c r="AL636" s="25" t="n">
        <f aca="false">K636*AB636</f>
        <v>55738.4497475467</v>
      </c>
      <c r="AM636" s="25" t="n">
        <f aca="false">M636*AC636</f>
        <v>77286.8611456815</v>
      </c>
      <c r="AN636" s="25" t="n">
        <f aca="false">O636*AD636</f>
        <v>87014.7746063062</v>
      </c>
      <c r="AO636" s="25" t="n">
        <f aca="false">C636/Datos!$D$8</f>
        <v>16803.8162750046</v>
      </c>
      <c r="AP636" s="25" t="n">
        <f aca="false">AJ636-AO636</f>
        <v>33778.490691233</v>
      </c>
      <c r="AQ636" s="25" t="n">
        <f aca="false">AK636-AO636</f>
        <v>36577.4047285259</v>
      </c>
      <c r="AR636" s="25" t="n">
        <f aca="false">AL636-AO636</f>
        <v>38934.6334725421</v>
      </c>
      <c r="AS636" s="25" t="n">
        <f aca="false">AM636-AO636</f>
        <v>60483.0448706769</v>
      </c>
      <c r="AT636" s="25" t="n">
        <f aca="false">AN636-AO636</f>
        <v>70210.9583313016</v>
      </c>
      <c r="AU636" s="25" t="n">
        <f aca="false">AP636*Datos!$D$6</f>
        <v>16889.2453456165</v>
      </c>
      <c r="AV636" s="25" t="n">
        <f aca="false">AQ636*Datos!$D$6</f>
        <v>18288.7023642629</v>
      </c>
      <c r="AW636" s="25" t="n">
        <f aca="false">AR636*Datos!$D$6</f>
        <v>19467.316736271</v>
      </c>
      <c r="AX636" s="25" t="n">
        <f aca="false">AS636*Datos!$D$6</f>
        <v>30241.5224353384</v>
      </c>
      <c r="AY636" s="25" t="n">
        <f aca="false">AT636*Datos!$D$6</f>
        <v>35105.4791656508</v>
      </c>
      <c r="AZ636" s="25" t="n">
        <f aca="false">AJ636-AU636-AE636</f>
        <v>28666.3977327189</v>
      </c>
      <c r="BA636" s="25" t="n">
        <f aca="false">AK636-AV636-AF636</f>
        <v>29414.5696745311</v>
      </c>
      <c r="BB636" s="25" t="n">
        <f aca="false">AL636-AW636-AG636</f>
        <v>29626.7341401022</v>
      </c>
      <c r="BC636" s="25" t="n">
        <f aca="false">AM636-AX636-AH636</f>
        <v>38982.737229615</v>
      </c>
      <c r="BD636" s="25" t="n">
        <f aca="false">AN636-AY636-AI636</f>
        <v>42007.7408464259</v>
      </c>
      <c r="BE636" s="25" t="n">
        <f aca="false">AZ636/Z636</f>
        <v>24590.6839171989</v>
      </c>
      <c r="BF636" s="25" t="n">
        <f aca="false">BA636/AA636</f>
        <v>22338.2088280375</v>
      </c>
      <c r="BG636" s="25" t="n">
        <f aca="false">BB636/AB636</f>
        <v>19226.7295131052</v>
      </c>
      <c r="BH636" s="25" t="n">
        <f aca="false">BC636/AC636</f>
        <v>20848.4834177589</v>
      </c>
      <c r="BI636" s="25" t="n">
        <f aca="false">BD636/AD636</f>
        <v>18293.7724065534</v>
      </c>
      <c r="BJ636" s="25" t="n">
        <f aca="false">E636*AD636</f>
        <v>69642.2553245923</v>
      </c>
      <c r="BK636" s="25" t="n">
        <f aca="false">0.2*C636*AD636</f>
        <v>38586.3748396955</v>
      </c>
      <c r="BL636" s="25" t="n">
        <f aca="false">BJ636+BK636</f>
        <v>108228.630164288</v>
      </c>
      <c r="BM636" s="25" t="n">
        <f aca="false">BK636*Datos!$D$6</f>
        <v>19293.1874198478</v>
      </c>
      <c r="BN636" s="25" t="n">
        <f aca="false">BL636-BM636</f>
        <v>88935.44274444</v>
      </c>
      <c r="BO636" s="25" t="n">
        <f aca="false">BN636/AD636</f>
        <v>38730.1177273682</v>
      </c>
      <c r="BP636" s="25" t="n">
        <f aca="false">-(C636+E636)</f>
        <v>-114347.290964889</v>
      </c>
      <c r="BQ636" s="25" t="n">
        <f aca="false">BE636</f>
        <v>24590.6839171989</v>
      </c>
      <c r="BR636" s="25" t="n">
        <f aca="false">BF636</f>
        <v>22338.2088280375</v>
      </c>
      <c r="BS636" s="25" t="n">
        <f aca="false">BG636</f>
        <v>19226.7295131052</v>
      </c>
      <c r="BT636" s="25" t="n">
        <f aca="false">BH636</f>
        <v>20848.4834177589</v>
      </c>
      <c r="BU636" s="25" t="n">
        <f aca="false">BI636+BO636</f>
        <v>57023.8901339216</v>
      </c>
      <c r="BV636" s="27" t="n">
        <f aca="false">IFERROR(IRR(BP636:BU636,0.1),NA())*100</f>
        <v>7.11496768714226</v>
      </c>
    </row>
    <row r="637" customFormat="false" ht="15" hidden="false" customHeight="true" outlineLevel="0" collapsed="false">
      <c r="A637" s="23" t="n">
        <v>636</v>
      </c>
      <c r="B637" s="24" t="n">
        <f aca="true">RAND()</f>
        <v>0.521305424842997</v>
      </c>
      <c r="C637" s="25" t="n">
        <f aca="false">IF(B637&lt;=(Datos!$D$14-Datos!$C$14)/(Datos!$E$14-Datos!$C$14),Datos!$C$14+SQRT((Datos!$E$14-Datos!$C$14)*(Datos!$D$14-Datos!$C$14)*B637),Datos!$E$14-SQRT((Datos!$E$14-Datos!$C$14)*(Datos!$E$14-Datos!$D$14)*(1-B637)))</f>
        <v>76032.6578405447</v>
      </c>
      <c r="D637" s="24" t="n">
        <f aca="true">RAND()</f>
        <v>0.23357270907141</v>
      </c>
      <c r="E637" s="25" t="n">
        <f aca="false">IF(D637&lt;=(Datos!$D$15-Datos!$C$15)/(Datos!$E$15-Datos!$C$15),Datos!$C$15+SQRT((Datos!$E$15-Datos!$C$15)*(Datos!$D$15-Datos!$C$15)*D637),Datos!$E$15-SQRT((Datos!$E$15-Datos!$C$15)*(Datos!$E$15-Datos!$D$15)*(1-D637)))</f>
        <v>29185.4453980856</v>
      </c>
      <c r="F637" s="24" t="n">
        <f aca="true">RAND()</f>
        <v>0.192680092212946</v>
      </c>
      <c r="G637" s="25" t="n">
        <f aca="false">IF(F637&lt;=(Datos!$D$19-Datos!$C$19)/(Datos!$E$19-Datos!$C$19),Datos!$C$19+SQRT((Datos!$E$19-Datos!$C$19)*(Datos!$D$19-Datos!$C$19)*F637),Datos!$E$19-SQRT((Datos!$E$19-Datos!$C$19)*(Datos!$E$19-Datos!$D$19)*(1-F637)))</f>
        <v>35376.0593218399</v>
      </c>
      <c r="H637" s="24" t="n">
        <f aca="true">RAND()</f>
        <v>0.588540248122625</v>
      </c>
      <c r="I637" s="25" t="n">
        <f aca="false">IF(H637&lt;=(Datos!$D$19-Datos!$C$19)/(Datos!$E$19-Datos!$C$19),Datos!$C$19+SQRT((Datos!$E$19-Datos!$C$19)*(Datos!$D$19-Datos!$C$19)*H637),Datos!$E$19-SQRT((Datos!$E$19-Datos!$C$19)*(Datos!$E$19-Datos!$D$19)*(1-H637)))</f>
        <v>39395.7989132587</v>
      </c>
      <c r="J637" s="24" t="n">
        <f aca="true">RAND()</f>
        <v>0.185951580905307</v>
      </c>
      <c r="K637" s="25" t="n">
        <f aca="false">IF(J637&lt;=(Datos!$D$19-Datos!$C$19)/(Datos!$E$19-Datos!$C$19),Datos!$C$19+SQRT((Datos!$E$19-Datos!$C$19)*(Datos!$D$19-Datos!$C$19)*J637),Datos!$E$19-SQRT((Datos!$E$19-Datos!$C$19)*(Datos!$E$19-Datos!$D$19)*(1-J637)))</f>
        <v>35281.3575088036</v>
      </c>
      <c r="L637" s="24" t="n">
        <f aca="true">RAND()</f>
        <v>0.736445975797647</v>
      </c>
      <c r="M637" s="25" t="n">
        <f aca="false">IF(L637&lt;=(Datos!$D$19-Datos!$C$19)/(Datos!$E$19-Datos!$C$19),Datos!$C$19+SQRT((Datos!$E$19-Datos!$C$19)*(Datos!$D$19-Datos!$C$19)*L637),Datos!$E$19-SQRT((Datos!$E$19-Datos!$C$19)*(Datos!$E$19-Datos!$D$19)*(1-L637)))</f>
        <v>40554.0409566465</v>
      </c>
      <c r="N637" s="24" t="n">
        <f aca="true">RAND()</f>
        <v>0.792484356770415</v>
      </c>
      <c r="O637" s="25" t="n">
        <f aca="false">IF(N637&lt;=(Datos!$D$19-Datos!$C$19)/(Datos!$E$19-Datos!$C$19),Datos!$C$19+SQRT((Datos!$E$19-Datos!$C$19)*(Datos!$D$19-Datos!$C$19)*N637),Datos!$E$19-SQRT((Datos!$E$19-Datos!$C$19)*(Datos!$E$19-Datos!$D$19)*(1-N637)))</f>
        <v>41054.9178408785</v>
      </c>
      <c r="P637" s="24" t="n">
        <f aca="true">RAND()</f>
        <v>0.597798533585246</v>
      </c>
      <c r="Q637" s="26" t="n">
        <f aca="false">IF(P637&lt;=(Datos!$D$23-Datos!$C$23)/(Datos!$E$23-Datos!$C$23),Datos!$C$23+SQRT((Datos!$E$23-Datos!$C$23)*(Datos!$D$23-Datos!$C$23)*P637),Datos!$E$23-SQRT((Datos!$E$23-Datos!$C$23)*(Datos!$E$23-Datos!$D$23)*(1-P637)))</f>
        <v>0.153093446159968</v>
      </c>
      <c r="R637" s="24" t="n">
        <f aca="true">RAND()</f>
        <v>0.0434050993397257</v>
      </c>
      <c r="S637" s="26" t="n">
        <f aca="false">IF(R637&lt;=(Datos!$D$24-Datos!$C$24)/(Datos!$E$24-Datos!$C$24),Datos!$C$24+SQRT((Datos!$E$24-Datos!$C$24)*(Datos!$D$24-Datos!$C$24)*R637),Datos!$E$24-SQRT((Datos!$E$24-Datos!$C$24)*(Datos!$E$24-Datos!$D$24)*(1-R637)))</f>
        <v>0.128839071150947</v>
      </c>
      <c r="T637" s="24" t="n">
        <f aca="true">RAND()</f>
        <v>0.802059073299906</v>
      </c>
      <c r="U637" s="26" t="n">
        <f aca="false">IF(T637&lt;=(Datos!$D$25-Datos!$C$25)/(Datos!$E$25-Datos!$C$25),Datos!$C$25+SQRT((Datos!$E$25-Datos!$C$25)*(Datos!$D$25-Datos!$C$25)*T637),Datos!$E$25-SQRT((Datos!$E$25-Datos!$C$25)*(Datos!$E$25-Datos!$D$25)*(1-T637)))</f>
        <v>0.196457812447433</v>
      </c>
      <c r="V637" s="24" t="n">
        <f aca="true">RAND()</f>
        <v>0.696232822355735</v>
      </c>
      <c r="W637" s="26" t="n">
        <f aca="false">IF(V637&lt;=(Datos!$D$26-Datos!$C$26)/(Datos!$E$26-Datos!$C$26),Datos!$C$26+SQRT((Datos!$E$26-Datos!$C$26)*(Datos!$D$26-Datos!$C$26)*V637),Datos!$E$26-SQRT((Datos!$E$26-Datos!$C$26)*(Datos!$E$26-Datos!$D$26)*(1-V637)))</f>
        <v>0.217393480379609</v>
      </c>
      <c r="X637" s="24" t="n">
        <f aca="true">RAND()</f>
        <v>0.824992496206535</v>
      </c>
      <c r="Y637" s="26" t="n">
        <f aca="false">IF(X637&lt;=(Datos!$D$27-Datos!$C$27)/(Datos!$E$27-Datos!$C$27),Datos!$C$27+SQRT((Datos!$E$27-Datos!$C$27)*(Datos!$D$27-Datos!$C$27)*X637),Datos!$E$27-SQRT((Datos!$E$27-Datos!$C$27)*(Datos!$E$27-Datos!$D$27)*(1-X637)))</f>
        <v>0.249258488643453</v>
      </c>
      <c r="Z637" s="24" t="n">
        <f aca="false">(1+Q637)</f>
        <v>1.15309344615997</v>
      </c>
      <c r="AA637" s="24" t="n">
        <f aca="false">Z637*(1+S637)</f>
        <v>1.30165693471346</v>
      </c>
      <c r="AB637" s="24" t="n">
        <f aca="false">AA637*(1+U637)</f>
        <v>1.5573776086643</v>
      </c>
      <c r="AC637" s="24" t="n">
        <f aca="false">AB637*(1+W637)</f>
        <v>1.89594134727711</v>
      </c>
      <c r="AD637" s="24" t="n">
        <f aca="false">AC637*(1+Y637)</f>
        <v>2.36852082205603</v>
      </c>
      <c r="AE637" s="23" t="n">
        <f aca="false">E637*Q637</f>
        <v>4468.10041370649</v>
      </c>
      <c r="AF637" s="23" t="n">
        <f aca="false">AE637*(1+S637)</f>
        <v>5043.7663208176</v>
      </c>
      <c r="AG637" s="23" t="n">
        <f aca="false">AF637*(1+U637)</f>
        <v>6034.65361870146</v>
      </c>
      <c r="AH637" s="23" t="n">
        <f aca="false">AG637*(1+W637)</f>
        <v>7346.54797175637</v>
      </c>
      <c r="AI637" s="23" t="n">
        <f aca="false">AH637*(1+Y637)</f>
        <v>9177.73741594299</v>
      </c>
      <c r="AJ637" s="25" t="n">
        <f aca="false">G637*Z637</f>
        <v>40791.9021549798</v>
      </c>
      <c r="AK637" s="25" t="n">
        <f aca="false">I637*AA637</f>
        <v>51279.8148540203</v>
      </c>
      <c r="AL637" s="25" t="n">
        <f aca="false">K637*AB637</f>
        <v>54946.3961874908</v>
      </c>
      <c r="AM637" s="25" t="n">
        <f aca="false">M637*AC637</f>
        <v>76888.0830488753</v>
      </c>
      <c r="AN637" s="25" t="n">
        <f aca="false">O637*AD637</f>
        <v>97239.4277539202</v>
      </c>
      <c r="AO637" s="25" t="n">
        <f aca="false">C637/Datos!$D$8</f>
        <v>15206.5315681089</v>
      </c>
      <c r="AP637" s="25" t="n">
        <f aca="false">AJ637-AO637</f>
        <v>25585.3705868709</v>
      </c>
      <c r="AQ637" s="25" t="n">
        <f aca="false">AK637-AO637</f>
        <v>36073.2832859114</v>
      </c>
      <c r="AR637" s="25" t="n">
        <f aca="false">AL637-AO637</f>
        <v>39739.8646193818</v>
      </c>
      <c r="AS637" s="25" t="n">
        <f aca="false">AM637-AO637</f>
        <v>61681.5514807664</v>
      </c>
      <c r="AT637" s="25" t="n">
        <f aca="false">AN637-AO637</f>
        <v>82032.8961858113</v>
      </c>
      <c r="AU637" s="25" t="n">
        <f aca="false">AP637*Datos!$D$6</f>
        <v>12792.6852934355</v>
      </c>
      <c r="AV637" s="25" t="n">
        <f aca="false">AQ637*Datos!$D$6</f>
        <v>18036.6416429557</v>
      </c>
      <c r="AW637" s="25" t="n">
        <f aca="false">AR637*Datos!$D$6</f>
        <v>19869.9323096909</v>
      </c>
      <c r="AX637" s="25" t="n">
        <f aca="false">AS637*Datos!$D$6</f>
        <v>30840.7757403832</v>
      </c>
      <c r="AY637" s="25" t="n">
        <f aca="false">AT637*Datos!$D$6</f>
        <v>41016.4480929056</v>
      </c>
      <c r="AZ637" s="25" t="n">
        <f aca="false">AJ637-AU637-AE637</f>
        <v>23531.1164478379</v>
      </c>
      <c r="BA637" s="25" t="n">
        <f aca="false">AK637-AV637-AF637</f>
        <v>28199.406890247</v>
      </c>
      <c r="BB637" s="25" t="n">
        <f aca="false">AL637-AW637-AG637</f>
        <v>29041.8102590984</v>
      </c>
      <c r="BC637" s="25" t="n">
        <f aca="false">AM637-AX637-AH637</f>
        <v>38700.7593367358</v>
      </c>
      <c r="BD637" s="25" t="n">
        <f aca="false">AN637-AY637-AI637</f>
        <v>47045.2422450716</v>
      </c>
      <c r="BE637" s="25" t="n">
        <f aca="false">AZ637/Z637</f>
        <v>20406.946658314</v>
      </c>
      <c r="BF637" s="25" t="n">
        <f aca="false">BA637/AA637</f>
        <v>21664.2389697364</v>
      </c>
      <c r="BG637" s="25" t="n">
        <f aca="false">BB637/AB637</f>
        <v>18647.8925197893</v>
      </c>
      <c r="BH637" s="25" t="n">
        <f aca="false">BC637/AC637</f>
        <v>20412.4243570703</v>
      </c>
      <c r="BI637" s="25" t="n">
        <f aca="false">BD637/AD637</f>
        <v>19862.7100116575</v>
      </c>
      <c r="BJ637" s="25" t="n">
        <f aca="false">E637*AD637</f>
        <v>69126.335126345</v>
      </c>
      <c r="BK637" s="25" t="n">
        <f aca="false">0.2*C637*AD637</f>
        <v>36016.9866503183</v>
      </c>
      <c r="BL637" s="25" t="n">
        <f aca="false">BJ637+BK637</f>
        <v>105143.321776663</v>
      </c>
      <c r="BM637" s="25" t="n">
        <f aca="false">BK637*Datos!$D$6</f>
        <v>18008.4933251592</v>
      </c>
      <c r="BN637" s="25" t="n">
        <f aca="false">BL637-BM637</f>
        <v>87134.8284515042</v>
      </c>
      <c r="BO637" s="25" t="n">
        <f aca="false">BN637/AD637</f>
        <v>36788.7111821401</v>
      </c>
      <c r="BP637" s="25" t="n">
        <f aca="false">-(C637+E637)</f>
        <v>-105218.10323863</v>
      </c>
      <c r="BQ637" s="25" t="n">
        <f aca="false">BE637</f>
        <v>20406.946658314</v>
      </c>
      <c r="BR637" s="25" t="n">
        <f aca="false">BF637</f>
        <v>21664.2389697364</v>
      </c>
      <c r="BS637" s="25" t="n">
        <f aca="false">BG637</f>
        <v>18647.8925197893</v>
      </c>
      <c r="BT637" s="25" t="n">
        <f aca="false">BH637</f>
        <v>20412.4243570703</v>
      </c>
      <c r="BU637" s="25" t="n">
        <f aca="false">BI637+BO637</f>
        <v>56651.4211937976</v>
      </c>
      <c r="BV637" s="27" t="n">
        <f aca="false">IFERROR(IRR(BP637:BU637,0.1),NA())*100</f>
        <v>8.18850461010616</v>
      </c>
    </row>
    <row r="638" customFormat="false" ht="15" hidden="false" customHeight="true" outlineLevel="0" collapsed="false">
      <c r="A638" s="23" t="n">
        <v>637</v>
      </c>
      <c r="B638" s="24" t="n">
        <f aca="true">RAND()</f>
        <v>0.534790538519415</v>
      </c>
      <c r="C638" s="25" t="n">
        <f aca="false">IF(B638&lt;=(Datos!$D$14-Datos!$C$14)/(Datos!$E$14-Datos!$C$14),Datos!$C$14+SQRT((Datos!$E$14-Datos!$C$14)*(Datos!$D$14-Datos!$C$14)*B638),Datos!$E$14-SQRT((Datos!$E$14-Datos!$C$14)*(Datos!$E$14-Datos!$D$14)*(1-B638)))</f>
        <v>76372.6566500442</v>
      </c>
      <c r="D638" s="24" t="n">
        <f aca="true">RAND()</f>
        <v>0.280426379302214</v>
      </c>
      <c r="E638" s="25" t="n">
        <f aca="false">IF(D638&lt;=(Datos!$D$15-Datos!$C$15)/(Datos!$E$15-Datos!$C$15),Datos!$C$15+SQRT((Datos!$E$15-Datos!$C$15)*(Datos!$D$15-Datos!$C$15)*D638),Datos!$E$15-SQRT((Datos!$E$15-Datos!$C$15)*(Datos!$E$15-Datos!$D$15)*(1-D638)))</f>
        <v>29586.0635023586</v>
      </c>
      <c r="F638" s="24" t="n">
        <f aca="true">RAND()</f>
        <v>0.314714638034787</v>
      </c>
      <c r="G638" s="25" t="n">
        <f aca="false">IF(F638&lt;=(Datos!$D$19-Datos!$C$19)/(Datos!$E$19-Datos!$C$19),Datos!$C$19+SQRT((Datos!$E$19-Datos!$C$19)*(Datos!$D$19-Datos!$C$19)*F638),Datos!$E$19-SQRT((Datos!$E$19-Datos!$C$19)*(Datos!$E$19-Datos!$D$19)*(1-F638)))</f>
        <v>36870.7492826633</v>
      </c>
      <c r="H638" s="24" t="n">
        <f aca="true">RAND()</f>
        <v>0.535059457634947</v>
      </c>
      <c r="I638" s="25" t="n">
        <f aca="false">IF(H638&lt;=(Datos!$D$19-Datos!$C$19)/(Datos!$E$19-Datos!$C$19),Datos!$C$19+SQRT((Datos!$E$19-Datos!$C$19)*(Datos!$D$19-Datos!$C$19)*H638),Datos!$E$19-SQRT((Datos!$E$19-Datos!$C$19)*(Datos!$E$19-Datos!$D$19)*(1-H638)))</f>
        <v>38958.7342099898</v>
      </c>
      <c r="J638" s="24" t="n">
        <f aca="true">RAND()</f>
        <v>0.684284038173346</v>
      </c>
      <c r="K638" s="25" t="n">
        <f aca="false">IF(J638&lt;=(Datos!$D$19-Datos!$C$19)/(Datos!$E$19-Datos!$C$19),Datos!$C$19+SQRT((Datos!$E$19-Datos!$C$19)*(Datos!$D$19-Datos!$C$19)*J638),Datos!$E$19-SQRT((Datos!$E$19-Datos!$C$19)*(Datos!$E$19-Datos!$D$19)*(1-J638)))</f>
        <v>40133.9238459515</v>
      </c>
      <c r="L638" s="24" t="n">
        <f aca="true">RAND()</f>
        <v>0.514192653665423</v>
      </c>
      <c r="M638" s="25" t="n">
        <f aca="false">IF(L638&lt;=(Datos!$D$19-Datos!$C$19)/(Datos!$E$19-Datos!$C$19),Datos!$C$19+SQRT((Datos!$E$19-Datos!$C$19)*(Datos!$D$19-Datos!$C$19)*L638),Datos!$E$19-SQRT((Datos!$E$19-Datos!$C$19)*(Datos!$E$19-Datos!$D$19)*(1-L638)))</f>
        <v>38782.3059642564</v>
      </c>
      <c r="N638" s="24" t="n">
        <f aca="true">RAND()</f>
        <v>0.326047342171762</v>
      </c>
      <c r="O638" s="25" t="n">
        <f aca="false">IF(N638&lt;=(Datos!$D$19-Datos!$C$19)/(Datos!$E$19-Datos!$C$19),Datos!$C$19+SQRT((Datos!$E$19-Datos!$C$19)*(Datos!$D$19-Datos!$C$19)*N638),Datos!$E$19-SQRT((Datos!$E$19-Datos!$C$19)*(Datos!$E$19-Datos!$D$19)*(1-N638)))</f>
        <v>36993.3612323234</v>
      </c>
      <c r="P638" s="24" t="n">
        <f aca="true">RAND()</f>
        <v>0.623190756675735</v>
      </c>
      <c r="Q638" s="26" t="n">
        <f aca="false">IF(P638&lt;=(Datos!$D$23-Datos!$C$23)/(Datos!$E$23-Datos!$C$23),Datos!$C$23+SQRT((Datos!$E$23-Datos!$C$23)*(Datos!$D$23-Datos!$C$23)*P638),Datos!$E$23-SQRT((Datos!$E$23-Datos!$C$23)*(Datos!$E$23-Datos!$D$23)*(1-P638)))</f>
        <v>0.153956639272481</v>
      </c>
      <c r="R638" s="24" t="n">
        <f aca="true">RAND()</f>
        <v>0.0453290514940876</v>
      </c>
      <c r="S638" s="26" t="n">
        <f aca="false">IF(R638&lt;=(Datos!$D$24-Datos!$C$24)/(Datos!$E$24-Datos!$C$24),Datos!$C$24+SQRT((Datos!$E$24-Datos!$C$24)*(Datos!$D$24-Datos!$C$24)*R638),Datos!$E$24-SQRT((Datos!$E$24-Datos!$C$24)*(Datos!$E$24-Datos!$D$24)*(1-R638)))</f>
        <v>0.12903284521562</v>
      </c>
      <c r="T638" s="24" t="n">
        <f aca="true">RAND()</f>
        <v>0.815923208530047</v>
      </c>
      <c r="U638" s="26" t="n">
        <f aca="false">IF(T638&lt;=(Datos!$D$25-Datos!$C$25)/(Datos!$E$25-Datos!$C$25),Datos!$C$25+SQRT((Datos!$E$25-Datos!$C$25)*(Datos!$D$25-Datos!$C$25)*T638),Datos!$E$25-SQRT((Datos!$E$25-Datos!$C$25)*(Datos!$E$25-Datos!$D$25)*(1-T638)))</f>
        <v>0.197297246508058</v>
      </c>
      <c r="V638" s="24" t="n">
        <f aca="true">RAND()</f>
        <v>0.539761573582684</v>
      </c>
      <c r="W638" s="26" t="n">
        <f aca="false">IF(V638&lt;=(Datos!$D$26-Datos!$C$26)/(Datos!$E$26-Datos!$C$26),Datos!$C$26+SQRT((Datos!$E$26-Datos!$C$26)*(Datos!$D$26-Datos!$C$26)*V638),Datos!$E$26-SQRT((Datos!$E$26-Datos!$C$26)*(Datos!$E$26-Datos!$D$26)*(1-V638)))</f>
        <v>0.209864797341229</v>
      </c>
      <c r="X638" s="24" t="n">
        <f aca="true">RAND()</f>
        <v>0.194942188398584</v>
      </c>
      <c r="Y638" s="26" t="n">
        <f aca="false">IF(X638&lt;=(Datos!$D$27-Datos!$C$27)/(Datos!$E$27-Datos!$C$27),Datos!$C$27+SQRT((Datos!$E$27-Datos!$C$27)*(Datos!$D$27-Datos!$C$27)*X638),Datos!$E$27-SQRT((Datos!$E$27-Datos!$C$27)*(Datos!$E$27-Datos!$D$27)*(1-X638)))</f>
        <v>0.212942186222681</v>
      </c>
      <c r="Z638" s="24" t="n">
        <f aca="false">(1+Q638)</f>
        <v>1.15395663927248</v>
      </c>
      <c r="AA638" s="24" t="n">
        <f aca="false">Z638*(1+S638)</f>
        <v>1.30285494769326</v>
      </c>
      <c r="AB638" s="24" t="n">
        <f aca="false">AA638*(1+U638)</f>
        <v>1.55990464147255</v>
      </c>
      <c r="AC638" s="24" t="n">
        <f aca="false">AB638*(1+W638)</f>
        <v>1.88727371292682</v>
      </c>
      <c r="AD638" s="24" t="n">
        <f aca="false">AC638*(1+Y638)</f>
        <v>2.28915390335806</v>
      </c>
      <c r="AE638" s="23" t="n">
        <f aca="false">E638*Q638</f>
        <v>4554.97090612535</v>
      </c>
      <c r="AF638" s="23" t="n">
        <f aca="false">AE638*(1+S638)</f>
        <v>5142.71176201707</v>
      </c>
      <c r="AG638" s="23" t="n">
        <f aca="false">AF638*(1+U638)</f>
        <v>6157.35463224765</v>
      </c>
      <c r="AH638" s="23" t="n">
        <f aca="false">AG638*(1+W638)</f>
        <v>7449.56661430238</v>
      </c>
      <c r="AI638" s="23" t="n">
        <f aca="false">AH638*(1+Y638)</f>
        <v>9035.89361556342</v>
      </c>
      <c r="AJ638" s="25" t="n">
        <f aca="false">G638*Z638</f>
        <v>42547.2459296804</v>
      </c>
      <c r="AK638" s="25" t="n">
        <f aca="false">I638*AA638</f>
        <v>50757.5796213521</v>
      </c>
      <c r="AL638" s="25" t="n">
        <f aca="false">K638*AB638</f>
        <v>62605.0940878055</v>
      </c>
      <c r="AM638" s="25" t="n">
        <f aca="false">M638*AC638</f>
        <v>73192.8265730263</v>
      </c>
      <c r="AN638" s="25" t="n">
        <f aca="false">O638*AD638</f>
        <v>84683.4972633079</v>
      </c>
      <c r="AO638" s="25" t="n">
        <f aca="false">C638/Datos!$D$8</f>
        <v>15274.5313300088</v>
      </c>
      <c r="AP638" s="25" t="n">
        <f aca="false">AJ638-AO638</f>
        <v>27272.7145996715</v>
      </c>
      <c r="AQ638" s="25" t="n">
        <f aca="false">AK638-AO638</f>
        <v>35483.0482913433</v>
      </c>
      <c r="AR638" s="25" t="n">
        <f aca="false">AL638-AO638</f>
        <v>47330.5627577967</v>
      </c>
      <c r="AS638" s="25" t="n">
        <f aca="false">AM638-AO638</f>
        <v>57918.2952430175</v>
      </c>
      <c r="AT638" s="25" t="n">
        <f aca="false">AN638-AO638</f>
        <v>69408.9659332991</v>
      </c>
      <c r="AU638" s="25" t="n">
        <f aca="false">AP638*Datos!$D$6</f>
        <v>13636.3572998358</v>
      </c>
      <c r="AV638" s="25" t="n">
        <f aca="false">AQ638*Datos!$D$6</f>
        <v>17741.5241456716</v>
      </c>
      <c r="AW638" s="25" t="n">
        <f aca="false">AR638*Datos!$D$6</f>
        <v>23665.2813788983</v>
      </c>
      <c r="AX638" s="25" t="n">
        <f aca="false">AS638*Datos!$D$6</f>
        <v>28959.1476215087</v>
      </c>
      <c r="AY638" s="25" t="n">
        <f aca="false">AT638*Datos!$D$6</f>
        <v>34704.4829666495</v>
      </c>
      <c r="AZ638" s="25" t="n">
        <f aca="false">AJ638-AU638-AE638</f>
        <v>24355.9177237193</v>
      </c>
      <c r="BA638" s="25" t="n">
        <f aca="false">AK638-AV638-AF638</f>
        <v>27873.3437136634</v>
      </c>
      <c r="BB638" s="25" t="n">
        <f aca="false">AL638-AW638-AG638</f>
        <v>32782.4580766595</v>
      </c>
      <c r="BC638" s="25" t="n">
        <f aca="false">AM638-AX638-AH638</f>
        <v>36784.1123372152</v>
      </c>
      <c r="BD638" s="25" t="n">
        <f aca="false">AN638-AY638-AI638</f>
        <v>40943.1206810949</v>
      </c>
      <c r="BE638" s="25" t="n">
        <f aca="false">AZ638/Z638</f>
        <v>21106.4410003088</v>
      </c>
      <c r="BF638" s="25" t="n">
        <f aca="false">BA638/AA638</f>
        <v>21394.049861816</v>
      </c>
      <c r="BG638" s="25" t="n">
        <f aca="false">BB638/AB638</f>
        <v>21015.6808339983</v>
      </c>
      <c r="BH638" s="25" t="n">
        <f aca="false">BC638/AC638</f>
        <v>19490.6081111942</v>
      </c>
      <c r="BI638" s="25" t="n">
        <f aca="false">BD638/AD638</f>
        <v>17885.7003109462</v>
      </c>
      <c r="BJ638" s="25" t="n">
        <f aca="false">E638*AD638</f>
        <v>67727.0527514237</v>
      </c>
      <c r="BK638" s="25" t="n">
        <f aca="false">0.2*C638*AD638</f>
        <v>34965.7530160547</v>
      </c>
      <c r="BL638" s="25" t="n">
        <f aca="false">BJ638+BK638</f>
        <v>102692.805767478</v>
      </c>
      <c r="BM638" s="25" t="n">
        <f aca="false">BK638*Datos!$D$6</f>
        <v>17482.8765080273</v>
      </c>
      <c r="BN638" s="25" t="n">
        <f aca="false">BL638-BM638</f>
        <v>85209.9292594511</v>
      </c>
      <c r="BO638" s="25" t="n">
        <f aca="false">BN638/AD638</f>
        <v>37223.3291673631</v>
      </c>
      <c r="BP638" s="25" t="n">
        <f aca="false">-(C638+E638)</f>
        <v>-105958.720152403</v>
      </c>
      <c r="BQ638" s="25" t="n">
        <f aca="false">BE638</f>
        <v>21106.4410003088</v>
      </c>
      <c r="BR638" s="25" t="n">
        <f aca="false">BF638</f>
        <v>21394.049861816</v>
      </c>
      <c r="BS638" s="25" t="n">
        <f aca="false">BG638</f>
        <v>21015.6808339983</v>
      </c>
      <c r="BT638" s="25" t="n">
        <f aca="false">BH638</f>
        <v>19490.6081111942</v>
      </c>
      <c r="BU638" s="25" t="n">
        <f aca="false">BI638+BO638</f>
        <v>55109.0294783093</v>
      </c>
      <c r="BV638" s="27" t="n">
        <f aca="false">IFERROR(IRR(BP638:BU638,0.1),NA())*100</f>
        <v>8.13626785944892</v>
      </c>
    </row>
    <row r="639" customFormat="false" ht="15" hidden="false" customHeight="true" outlineLevel="0" collapsed="false">
      <c r="A639" s="23" t="n">
        <v>638</v>
      </c>
      <c r="B639" s="24" t="n">
        <f aca="true">RAND()</f>
        <v>0.574532043412732</v>
      </c>
      <c r="C639" s="25" t="n">
        <f aca="false">IF(B639&lt;=(Datos!$D$14-Datos!$C$14)/(Datos!$E$14-Datos!$C$14),Datos!$C$14+SQRT((Datos!$E$14-Datos!$C$14)*(Datos!$D$14-Datos!$C$14)*B639),Datos!$E$14-SQRT((Datos!$E$14-Datos!$C$14)*(Datos!$E$14-Datos!$D$14)*(1-B639)))</f>
        <v>77404.3909596417</v>
      </c>
      <c r="D639" s="24" t="n">
        <f aca="true">RAND()</f>
        <v>0.626640470878277</v>
      </c>
      <c r="E639" s="25" t="n">
        <f aca="false">IF(D639&lt;=(Datos!$D$15-Datos!$C$15)/(Datos!$E$15-Datos!$C$15),Datos!$C$15+SQRT((Datos!$E$15-Datos!$C$15)*(Datos!$D$15-Datos!$C$15)*D639),Datos!$E$15-SQRT((Datos!$E$15-Datos!$C$15)*(Datos!$E$15-Datos!$D$15)*(1-D639)))</f>
        <v>32516.4226890973</v>
      </c>
      <c r="F639" s="24" t="n">
        <f aca="true">RAND()</f>
        <v>0.940646068989843</v>
      </c>
      <c r="G639" s="25" t="n">
        <f aca="false">IF(F639&lt;=(Datos!$D$19-Datos!$C$19)/(Datos!$E$19-Datos!$C$19),Datos!$C$19+SQRT((Datos!$E$19-Datos!$C$19)*(Datos!$D$19-Datos!$C$19)*F639),Datos!$E$19-SQRT((Datos!$E$19-Datos!$C$19)*(Datos!$E$19-Datos!$D$19)*(1-F639)))</f>
        <v>42890.1315619779</v>
      </c>
      <c r="H639" s="24" t="n">
        <f aca="true">RAND()</f>
        <v>0.221034589095566</v>
      </c>
      <c r="I639" s="25" t="n">
        <f aca="false">IF(H639&lt;=(Datos!$D$19-Datos!$C$19)/(Datos!$E$19-Datos!$C$19),Datos!$C$19+SQRT((Datos!$E$19-Datos!$C$19)*(Datos!$D$19-Datos!$C$19)*H639),Datos!$E$19-SQRT((Datos!$E$19-Datos!$C$19)*(Datos!$E$19-Datos!$D$19)*(1-H639)))</f>
        <v>35758.0542168631</v>
      </c>
      <c r="J639" s="24" t="n">
        <f aca="true">RAND()</f>
        <v>0.790421765021459</v>
      </c>
      <c r="K639" s="25" t="n">
        <f aca="false">IF(J639&lt;=(Datos!$D$19-Datos!$C$19)/(Datos!$E$19-Datos!$C$19),Datos!$C$19+SQRT((Datos!$E$19-Datos!$C$19)*(Datos!$D$19-Datos!$C$19)*J639),Datos!$E$19-SQRT((Datos!$E$19-Datos!$C$19)*(Datos!$E$19-Datos!$D$19)*(1-J639)))</f>
        <v>41035.3603412932</v>
      </c>
      <c r="L639" s="24" t="n">
        <f aca="true">RAND()</f>
        <v>0.436105825001611</v>
      </c>
      <c r="M639" s="25" t="n">
        <f aca="false">IF(L639&lt;=(Datos!$D$19-Datos!$C$19)/(Datos!$E$19-Datos!$C$19),Datos!$C$19+SQRT((Datos!$E$19-Datos!$C$19)*(Datos!$D$19-Datos!$C$19)*L639),Datos!$E$19-SQRT((Datos!$E$19-Datos!$C$19)*(Datos!$E$19-Datos!$D$19)*(1-L639)))</f>
        <v>38088.0080211534</v>
      </c>
      <c r="N639" s="24" t="n">
        <f aca="true">RAND()</f>
        <v>0.759209115654203</v>
      </c>
      <c r="O639" s="25" t="n">
        <f aca="false">IF(N639&lt;=(Datos!$D$19-Datos!$C$19)/(Datos!$E$19-Datos!$C$19),Datos!$C$19+SQRT((Datos!$E$19-Datos!$C$19)*(Datos!$D$19-Datos!$C$19)*N639),Datos!$E$19-SQRT((Datos!$E$19-Datos!$C$19)*(Datos!$E$19-Datos!$D$19)*(1-N639)))</f>
        <v>40750.3745663959</v>
      </c>
      <c r="P639" s="24" t="n">
        <f aca="true">RAND()</f>
        <v>0.237907498380936</v>
      </c>
      <c r="Q639" s="26" t="n">
        <f aca="false">IF(P639&lt;=(Datos!$D$23-Datos!$C$23)/(Datos!$E$23-Datos!$C$23),Datos!$C$23+SQRT((Datos!$E$23-Datos!$C$23)*(Datos!$D$23-Datos!$C$23)*P639),Datos!$E$23-SQRT((Datos!$E$23-Datos!$C$23)*(Datos!$E$23-Datos!$D$23)*(1-P639)))</f>
        <v>0.140693803349933</v>
      </c>
      <c r="R639" s="24" t="n">
        <f aca="true">RAND()</f>
        <v>0.955371966639948</v>
      </c>
      <c r="S639" s="26" t="n">
        <f aca="false">IF(R639&lt;=(Datos!$D$24-Datos!$C$24)/(Datos!$E$24-Datos!$C$24),Datos!$C$24+SQRT((Datos!$E$24-Datos!$C$24)*(Datos!$D$24-Datos!$C$24)*R639),Datos!$E$24-SQRT((Datos!$E$24-Datos!$C$24)*(Datos!$E$24-Datos!$D$24)*(1-R639)))</f>
        <v>0.171037273849543</v>
      </c>
      <c r="T639" s="24" t="n">
        <f aca="true">RAND()</f>
        <v>0.879501248191716</v>
      </c>
      <c r="U639" s="26" t="n">
        <f aca="false">IF(T639&lt;=(Datos!$D$25-Datos!$C$25)/(Datos!$E$25-Datos!$C$25),Datos!$C$25+SQRT((Datos!$E$25-Datos!$C$25)*(Datos!$D$25-Datos!$C$25)*T639),Datos!$E$25-SQRT((Datos!$E$25-Datos!$C$25)*(Datos!$E$25-Datos!$D$25)*(1-T639)))</f>
        <v>0.201631643920503</v>
      </c>
      <c r="V639" s="24" t="n">
        <f aca="true">RAND()</f>
        <v>0.619538232922069</v>
      </c>
      <c r="W639" s="26" t="n">
        <f aca="false">IF(V639&lt;=(Datos!$D$26-Datos!$C$26)/(Datos!$E$26-Datos!$C$26),Datos!$C$26+SQRT((Datos!$E$26-Datos!$C$26)*(Datos!$D$26-Datos!$C$26)*V639),Datos!$E$26-SQRT((Datos!$E$26-Datos!$C$26)*(Datos!$E$26-Datos!$D$26)*(1-V639)))</f>
        <v>0.213508683433277</v>
      </c>
      <c r="X639" s="24" t="n">
        <f aca="true">RAND()</f>
        <v>0.421618635295518</v>
      </c>
      <c r="Y639" s="26" t="n">
        <f aca="false">IF(X639&lt;=(Datos!$D$27-Datos!$C$27)/(Datos!$E$27-Datos!$C$27),Datos!$C$27+SQRT((Datos!$E$27-Datos!$C$27)*(Datos!$D$27-Datos!$C$27)*X639),Datos!$E$27-SQRT((Datos!$E$27-Datos!$C$27)*(Datos!$E$27-Datos!$D$27)*(1-X639)))</f>
        <v>0.224113871404398</v>
      </c>
      <c r="Z639" s="24" t="n">
        <f aca="false">(1+Q639)</f>
        <v>1.14069380334993</v>
      </c>
      <c r="AA639" s="24" t="n">
        <f aca="false">Z639*(1+S639)</f>
        <v>1.33579496177197</v>
      </c>
      <c r="AB639" s="24" t="n">
        <f aca="false">AA639*(1+U639)</f>
        <v>1.60513349585478</v>
      </c>
      <c r="AC639" s="24" t="n">
        <f aca="false">AB639*(1+W639)</f>
        <v>1.94784343528939</v>
      </c>
      <c r="AD639" s="24" t="n">
        <f aca="false">AC639*(1+Y639)</f>
        <v>2.38438216846173</v>
      </c>
      <c r="AE639" s="23" t="n">
        <f aca="false">E639*Q639</f>
        <v>4574.85917946314</v>
      </c>
      <c r="AF639" s="23" t="n">
        <f aca="false">AE639*(1+S639)</f>
        <v>5357.33062176407</v>
      </c>
      <c r="AG639" s="23" t="n">
        <f aca="false">AF639*(1+U639)</f>
        <v>6437.53800205601</v>
      </c>
      <c r="AH639" s="23" t="n">
        <f aca="false">AG639*(1+W639)</f>
        <v>7812.00826542668</v>
      </c>
      <c r="AI639" s="23" t="n">
        <f aca="false">AH639*(1+Y639)</f>
        <v>9562.7876812346</v>
      </c>
      <c r="AJ639" s="25" t="n">
        <f aca="false">G639*Z639</f>
        <v>48924.5072976116</v>
      </c>
      <c r="AK639" s="25" t="n">
        <f aca="false">I639*AA639</f>
        <v>47765.4286656547</v>
      </c>
      <c r="AL639" s="25" t="n">
        <f aca="false">K639*AB639</f>
        <v>65867.2313982806</v>
      </c>
      <c r="AM639" s="25" t="n">
        <f aca="false">M639*AC639</f>
        <v>74189.4763872532</v>
      </c>
      <c r="AN639" s="25" t="n">
        <f aca="false">O639*AD639</f>
        <v>97164.466474251</v>
      </c>
      <c r="AO639" s="25" t="n">
        <f aca="false">C639/Datos!$D$8</f>
        <v>15480.8781919283</v>
      </c>
      <c r="AP639" s="25" t="n">
        <f aca="false">AJ639-AO639</f>
        <v>33443.6291056832</v>
      </c>
      <c r="AQ639" s="25" t="n">
        <f aca="false">AK639-AO639</f>
        <v>32284.5504737264</v>
      </c>
      <c r="AR639" s="25" t="n">
        <f aca="false">AL639-AO639</f>
        <v>50386.3532063522</v>
      </c>
      <c r="AS639" s="25" t="n">
        <f aca="false">AM639-AO639</f>
        <v>58708.5981953248</v>
      </c>
      <c r="AT639" s="25" t="n">
        <f aca="false">AN639-AO639</f>
        <v>81683.5882823226</v>
      </c>
      <c r="AU639" s="25" t="n">
        <f aca="false">AP639*Datos!$D$6</f>
        <v>16721.8145528416</v>
      </c>
      <c r="AV639" s="25" t="n">
        <f aca="false">AQ639*Datos!$D$6</f>
        <v>16142.2752368632</v>
      </c>
      <c r="AW639" s="25" t="n">
        <f aca="false">AR639*Datos!$D$6</f>
        <v>25193.1766031761</v>
      </c>
      <c r="AX639" s="25" t="n">
        <f aca="false">AS639*Datos!$D$6</f>
        <v>29354.2990976624</v>
      </c>
      <c r="AY639" s="25" t="n">
        <f aca="false">AT639*Datos!$D$6</f>
        <v>40841.7941411613</v>
      </c>
      <c r="AZ639" s="25" t="n">
        <f aca="false">AJ639-AU639-AE639</f>
        <v>27627.8335653068</v>
      </c>
      <c r="BA639" s="25" t="n">
        <f aca="false">AK639-AV639-AF639</f>
        <v>26265.8228070275</v>
      </c>
      <c r="BB639" s="25" t="n">
        <f aca="false">AL639-AW639-AG639</f>
        <v>34236.5167930484</v>
      </c>
      <c r="BC639" s="25" t="n">
        <f aca="false">AM639-AX639-AH639</f>
        <v>37023.1690241641</v>
      </c>
      <c r="BD639" s="25" t="n">
        <f aca="false">AN639-AY639-AI639</f>
        <v>46759.884651855</v>
      </c>
      <c r="BE639" s="25" t="n">
        <f aca="false">AZ639/Z639</f>
        <v>24220.2013232392</v>
      </c>
      <c r="BF639" s="25" t="n">
        <f aca="false">BA639/AA639</f>
        <v>19663.0647357623</v>
      </c>
      <c r="BG639" s="25" t="n">
        <f aca="false">BB639/AB639</f>
        <v>21329.389039269</v>
      </c>
      <c r="BH639" s="25" t="n">
        <f aca="false">BC639/AC639</f>
        <v>19007.2612374329</v>
      </c>
      <c r="BI639" s="25" t="n">
        <f aca="false">BD639/AD639</f>
        <v>19610.9018387861</v>
      </c>
      <c r="BJ639" s="25" t="n">
        <f aca="false">E639*AD639</f>
        <v>77531.578442048</v>
      </c>
      <c r="BK639" s="25" t="n">
        <f aca="false">0.2*C639*AD639</f>
        <v>36912.3299129621</v>
      </c>
      <c r="BL639" s="25" t="n">
        <f aca="false">BJ639+BK639</f>
        <v>114443.90835501</v>
      </c>
      <c r="BM639" s="25" t="n">
        <f aca="false">BK639*Datos!$D$6</f>
        <v>18456.164956481</v>
      </c>
      <c r="BN639" s="25" t="n">
        <f aca="false">BL639-BM639</f>
        <v>95987.7433985291</v>
      </c>
      <c r="BO639" s="25" t="n">
        <f aca="false">BN639/AD639</f>
        <v>40256.8617850614</v>
      </c>
      <c r="BP639" s="25" t="n">
        <f aca="false">-(C639+E639)</f>
        <v>-109920.813648739</v>
      </c>
      <c r="BQ639" s="25" t="n">
        <f aca="false">BE639</f>
        <v>24220.2013232392</v>
      </c>
      <c r="BR639" s="25" t="n">
        <f aca="false">BF639</f>
        <v>19663.0647357623</v>
      </c>
      <c r="BS639" s="25" t="n">
        <f aca="false">BG639</f>
        <v>21329.389039269</v>
      </c>
      <c r="BT639" s="25" t="n">
        <f aca="false">BH639</f>
        <v>19007.2612374329</v>
      </c>
      <c r="BU639" s="25" t="n">
        <f aca="false">BI639+BO639</f>
        <v>59867.7636238475</v>
      </c>
      <c r="BV639" s="27" t="n">
        <f aca="false">IFERROR(IRR(BP639:BU639,0.1),NA())*100</f>
        <v>8.29999319434537</v>
      </c>
    </row>
    <row r="640" customFormat="false" ht="15" hidden="false" customHeight="true" outlineLevel="0" collapsed="false">
      <c r="A640" s="23" t="n">
        <v>639</v>
      </c>
      <c r="B640" s="24" t="n">
        <f aca="true">RAND()</f>
        <v>0.0951282836427429</v>
      </c>
      <c r="C640" s="25" t="n">
        <f aca="false">IF(B640&lt;=(Datos!$D$14-Datos!$C$14)/(Datos!$E$14-Datos!$C$14),Datos!$C$14+SQRT((Datos!$E$14-Datos!$C$14)*(Datos!$D$14-Datos!$C$14)*B640),Datos!$E$14-SQRT((Datos!$E$14-Datos!$C$14)*(Datos!$E$14-Datos!$D$14)*(1-B640)))</f>
        <v>66168.5746698161</v>
      </c>
      <c r="D640" s="24" t="n">
        <f aca="true">RAND()</f>
        <v>0.3757000957587</v>
      </c>
      <c r="E640" s="25" t="n">
        <f aca="false">IF(D640&lt;=(Datos!$D$15-Datos!$C$15)/(Datos!$E$15-Datos!$C$15),Datos!$C$15+SQRT((Datos!$E$15-Datos!$C$15)*(Datos!$D$15-Datos!$C$15)*D640),Datos!$E$15-SQRT((Datos!$E$15-Datos!$C$15)*(Datos!$E$15-Datos!$D$15)*(1-D640)))</f>
        <v>30322.9660723859</v>
      </c>
      <c r="F640" s="24" t="n">
        <f aca="true">RAND()</f>
        <v>0.585309918079564</v>
      </c>
      <c r="G640" s="25" t="n">
        <f aca="false">IF(F640&lt;=(Datos!$D$19-Datos!$C$19)/(Datos!$E$19-Datos!$C$19),Datos!$C$19+SQRT((Datos!$E$19-Datos!$C$19)*(Datos!$D$19-Datos!$C$19)*F640),Datos!$E$19-SQRT((Datos!$E$19-Datos!$C$19)*(Datos!$E$19-Datos!$D$19)*(1-F640)))</f>
        <v>39369.9779995438</v>
      </c>
      <c r="H640" s="24" t="n">
        <f aca="true">RAND()</f>
        <v>0.113332866997911</v>
      </c>
      <c r="I640" s="25" t="n">
        <f aca="false">IF(H640&lt;=(Datos!$D$19-Datos!$C$19)/(Datos!$E$19-Datos!$C$19),Datos!$C$19+SQRT((Datos!$E$19-Datos!$C$19)*(Datos!$D$19-Datos!$C$19)*H640),Datos!$E$19-SQRT((Datos!$E$19-Datos!$C$19)*(Datos!$E$19-Datos!$D$19)*(1-H640)))</f>
        <v>34123.0971428875</v>
      </c>
      <c r="J640" s="24" t="n">
        <f aca="true">RAND()</f>
        <v>0.170501911409869</v>
      </c>
      <c r="K640" s="25" t="n">
        <f aca="false">IF(J640&lt;=(Datos!$D$19-Datos!$C$19)/(Datos!$E$19-Datos!$C$19),Datos!$C$19+SQRT((Datos!$E$19-Datos!$C$19)*(Datos!$D$19-Datos!$C$19)*J640),Datos!$E$19-SQRT((Datos!$E$19-Datos!$C$19)*(Datos!$E$19-Datos!$D$19)*(1-J640)))</f>
        <v>35057.2014703273</v>
      </c>
      <c r="L640" s="24" t="n">
        <f aca="true">RAND()</f>
        <v>0.496282189025881</v>
      </c>
      <c r="M640" s="25" t="n">
        <f aca="false">IF(L640&lt;=(Datos!$D$19-Datos!$C$19)/(Datos!$E$19-Datos!$C$19),Datos!$C$19+SQRT((Datos!$E$19-Datos!$C$19)*(Datos!$D$19-Datos!$C$19)*L640),Datos!$E$19-SQRT((Datos!$E$19-Datos!$C$19)*(Datos!$E$19-Datos!$D$19)*(1-L640)))</f>
        <v>38627.9967752592</v>
      </c>
      <c r="N640" s="24" t="n">
        <f aca="true">RAND()</f>
        <v>0.426574830317826</v>
      </c>
      <c r="O640" s="25" t="n">
        <f aca="false">IF(N640&lt;=(Datos!$D$19-Datos!$C$19)/(Datos!$E$19-Datos!$C$19),Datos!$C$19+SQRT((Datos!$E$19-Datos!$C$19)*(Datos!$D$19-Datos!$C$19)*N640),Datos!$E$19-SQRT((Datos!$E$19-Datos!$C$19)*(Datos!$E$19-Datos!$D$19)*(1-N640)))</f>
        <v>37999.1389878958</v>
      </c>
      <c r="P640" s="24" t="n">
        <f aca="true">RAND()</f>
        <v>0.665744796023001</v>
      </c>
      <c r="Q640" s="26" t="n">
        <f aca="false">IF(P640&lt;=(Datos!$D$23-Datos!$C$23)/(Datos!$E$23-Datos!$C$23),Datos!$C$23+SQRT((Datos!$E$23-Datos!$C$23)*(Datos!$D$23-Datos!$C$23)*P640),Datos!$E$23-SQRT((Datos!$E$23-Datos!$C$23)*(Datos!$E$23-Datos!$D$23)*(1-P640)))</f>
        <v>0.15547125426854</v>
      </c>
      <c r="R640" s="24" t="n">
        <f aca="true">RAND()</f>
        <v>0.182392396433439</v>
      </c>
      <c r="S640" s="26" t="n">
        <f aca="false">IF(R640&lt;=(Datos!$D$24-Datos!$C$24)/(Datos!$E$24-Datos!$C$24),Datos!$C$24+SQRT((Datos!$E$24-Datos!$C$24)*(Datos!$D$24-Datos!$C$24)*R640),Datos!$E$24-SQRT((Datos!$E$24-Datos!$C$24)*(Datos!$E$24-Datos!$D$24)*(1-R640)))</f>
        <v>0.138119224971841</v>
      </c>
      <c r="T640" s="24" t="n">
        <f aca="true">RAND()</f>
        <v>0.552741391751573</v>
      </c>
      <c r="U640" s="26" t="n">
        <f aca="false">IF(T640&lt;=(Datos!$D$25-Datos!$C$25)/(Datos!$E$25-Datos!$C$25),Datos!$C$25+SQRT((Datos!$E$25-Datos!$C$25)*(Datos!$D$25-Datos!$C$25)*T640),Datos!$E$25-SQRT((Datos!$E$25-Datos!$C$25)*(Datos!$E$25-Datos!$D$25)*(1-T640)))</f>
        <v>0.184611808422927</v>
      </c>
      <c r="V640" s="24" t="n">
        <f aca="true">RAND()</f>
        <v>0.0277393078103364</v>
      </c>
      <c r="W640" s="26" t="n">
        <f aca="false">IF(V640&lt;=(Datos!$D$26-Datos!$C$26)/(Datos!$E$26-Datos!$C$26),Datos!$C$26+SQRT((Datos!$E$26-Datos!$C$26)*(Datos!$D$26-Datos!$C$26)*V640),Datos!$E$26-SQRT((Datos!$E$26-Datos!$C$26)*(Datos!$E$26-Datos!$D$26)*(1-V640)))</f>
        <v>0.186231775905348</v>
      </c>
      <c r="X640" s="24" t="n">
        <f aca="true">RAND()</f>
        <v>0.879240066001117</v>
      </c>
      <c r="Y640" s="26" t="n">
        <f aca="false">IF(X640&lt;=(Datos!$D$27-Datos!$C$27)/(Datos!$E$27-Datos!$C$27),Datos!$C$27+SQRT((Datos!$E$27-Datos!$C$27)*(Datos!$D$27-Datos!$C$27)*X640),Datos!$E$27-SQRT((Datos!$E$27-Datos!$C$27)*(Datos!$E$27-Datos!$D$27)*(1-X640)))</f>
        <v>0.254463679912839</v>
      </c>
      <c r="Z640" s="24" t="n">
        <f aca="false">(1+Q640)</f>
        <v>1.15547125426854</v>
      </c>
      <c r="AA640" s="24" t="n">
        <f aca="false">Z640*(1+S640)</f>
        <v>1.31506404838535</v>
      </c>
      <c r="AB640" s="24" t="n">
        <f aca="false">AA640*(1+U640)</f>
        <v>1.55784040054975</v>
      </c>
      <c r="AC640" s="24" t="n">
        <f aca="false">AB640*(1+W640)</f>
        <v>1.84795978492123</v>
      </c>
      <c r="AD640" s="24" t="n">
        <f aca="false">AC640*(1+Y640)</f>
        <v>2.31819843212322</v>
      </c>
      <c r="AE640" s="23" t="n">
        <f aca="false">E640*Q640</f>
        <v>4714.34956841623</v>
      </c>
      <c r="AF640" s="23" t="n">
        <f aca="false">AE640*(1+S640)</f>
        <v>5365.49187705221</v>
      </c>
      <c r="AG640" s="23" t="n">
        <f aca="false">AF640*(1+U640)</f>
        <v>6356.02503555335</v>
      </c>
      <c r="AH640" s="23" t="n">
        <f aca="false">AG640*(1+W640)</f>
        <v>7539.7188656233</v>
      </c>
      <c r="AI640" s="23" t="n">
        <f aca="false">AH640*(1+Y640)</f>
        <v>9458.30347367805</v>
      </c>
      <c r="AJ640" s="25" t="n">
        <f aca="false">G640*Z640</f>
        <v>45490.8778596577</v>
      </c>
      <c r="AK640" s="25" t="n">
        <f aca="false">I640*AA640</f>
        <v>44874.0582721722</v>
      </c>
      <c r="AL640" s="25" t="n">
        <f aca="false">K640*AB640</f>
        <v>54613.5247806879</v>
      </c>
      <c r="AM640" s="25" t="n">
        <f aca="false">M640*AC640</f>
        <v>71382.9846127457</v>
      </c>
      <c r="AN640" s="25" t="n">
        <f aca="false">O640*AD640</f>
        <v>88089.5444237722</v>
      </c>
      <c r="AO640" s="25" t="n">
        <f aca="false">C640/Datos!$D$8</f>
        <v>13233.7149339632</v>
      </c>
      <c r="AP640" s="25" t="n">
        <f aca="false">AJ640-AO640</f>
        <v>32257.1629256945</v>
      </c>
      <c r="AQ640" s="25" t="n">
        <f aca="false">AK640-AO640</f>
        <v>31640.343338209</v>
      </c>
      <c r="AR640" s="25" t="n">
        <f aca="false">AL640-AO640</f>
        <v>41379.8098467246</v>
      </c>
      <c r="AS640" s="25" t="n">
        <f aca="false">AM640-AO640</f>
        <v>58149.2696787825</v>
      </c>
      <c r="AT640" s="25" t="n">
        <f aca="false">AN640-AO640</f>
        <v>74855.829489809</v>
      </c>
      <c r="AU640" s="25" t="n">
        <f aca="false">AP640*Datos!$D$6</f>
        <v>16128.5814628472</v>
      </c>
      <c r="AV640" s="25" t="n">
        <f aca="false">AQ640*Datos!$D$6</f>
        <v>15820.1716691045</v>
      </c>
      <c r="AW640" s="25" t="n">
        <f aca="false">AR640*Datos!$D$6</f>
        <v>20689.9049233623</v>
      </c>
      <c r="AX640" s="25" t="n">
        <f aca="false">AS640*Datos!$D$6</f>
        <v>29074.6348393912</v>
      </c>
      <c r="AY640" s="25" t="n">
        <f aca="false">AT640*Datos!$D$6</f>
        <v>37427.9147449045</v>
      </c>
      <c r="AZ640" s="25" t="n">
        <f aca="false">AJ640-AU640-AE640</f>
        <v>24647.9468283942</v>
      </c>
      <c r="BA640" s="25" t="n">
        <f aca="false">AK640-AV640-AF640</f>
        <v>23688.3947260155</v>
      </c>
      <c r="BB640" s="25" t="n">
        <f aca="false">AL640-AW640-AG640</f>
        <v>27567.5948217722</v>
      </c>
      <c r="BC640" s="25" t="n">
        <f aca="false">AM640-AX640-AH640</f>
        <v>34768.6309077312</v>
      </c>
      <c r="BD640" s="25" t="n">
        <f aca="false">AN640-AY640-AI640</f>
        <v>41203.3262051897</v>
      </c>
      <c r="BE640" s="25" t="n">
        <f aca="false">AZ640/Z640</f>
        <v>21331.5101845587</v>
      </c>
      <c r="BF640" s="25" t="n">
        <f aca="false">BA640/AA640</f>
        <v>18013.1110382801</v>
      </c>
      <c r="BG640" s="25" t="n">
        <f aca="false">BB640/AB640</f>
        <v>17696.0327977396</v>
      </c>
      <c r="BH640" s="25" t="n">
        <f aca="false">BC640/AC640</f>
        <v>18814.6036463739</v>
      </c>
      <c r="BI640" s="25" t="n">
        <f aca="false">BD640/AD640</f>
        <v>17773.8564715756</v>
      </c>
      <c r="BJ640" s="25" t="n">
        <f aca="false">E640*AD640</f>
        <v>70294.6524063305</v>
      </c>
      <c r="BK640" s="25" t="n">
        <f aca="false">0.2*C640*AD640</f>
        <v>30678.3772110792</v>
      </c>
      <c r="BL640" s="25" t="n">
        <f aca="false">BJ640+BK640</f>
        <v>100973.02961741</v>
      </c>
      <c r="BM640" s="25" t="n">
        <f aca="false">BK640*Datos!$D$6</f>
        <v>15339.1886055396</v>
      </c>
      <c r="BN640" s="25" t="n">
        <f aca="false">BL640-BM640</f>
        <v>85633.84101187</v>
      </c>
      <c r="BO640" s="25" t="n">
        <f aca="false">BN640/AD640</f>
        <v>36939.8235393675</v>
      </c>
      <c r="BP640" s="25" t="n">
        <f aca="false">-(C640+E640)</f>
        <v>-96491.540742202</v>
      </c>
      <c r="BQ640" s="25" t="n">
        <f aca="false">BE640</f>
        <v>21331.5101845587</v>
      </c>
      <c r="BR640" s="25" t="n">
        <f aca="false">BF640</f>
        <v>18013.1110382801</v>
      </c>
      <c r="BS640" s="25" t="n">
        <f aca="false">BG640</f>
        <v>17696.0327977396</v>
      </c>
      <c r="BT640" s="25" t="n">
        <f aca="false">BH640</f>
        <v>18814.6036463739</v>
      </c>
      <c r="BU640" s="25" t="n">
        <f aca="false">BI640+BO640</f>
        <v>54713.6800109431</v>
      </c>
      <c r="BV640" s="27" t="n">
        <f aca="false">IFERROR(IRR(BP640:BU640,0.1),NA())*100</f>
        <v>9.2702521771042</v>
      </c>
    </row>
    <row r="641" customFormat="false" ht="15" hidden="false" customHeight="true" outlineLevel="0" collapsed="false">
      <c r="A641" s="23" t="n">
        <v>640</v>
      </c>
      <c r="B641" s="24" t="n">
        <f aca="true">RAND()</f>
        <v>0.882501039301671</v>
      </c>
      <c r="C641" s="25" t="n">
        <f aca="false">IF(B641&lt;=(Datos!$D$14-Datos!$C$14)/(Datos!$E$14-Datos!$C$14),Datos!$C$14+SQRT((Datos!$E$14-Datos!$C$14)*(Datos!$D$14-Datos!$C$14)*B641),Datos!$E$14-SQRT((Datos!$E$14-Datos!$C$14)*(Datos!$E$14-Datos!$D$14)*(1-B641)))</f>
        <v>88125.7104280722</v>
      </c>
      <c r="D641" s="24" t="n">
        <f aca="true">RAND()</f>
        <v>0.506371059168515</v>
      </c>
      <c r="E641" s="25" t="n">
        <f aca="false">IF(D641&lt;=(Datos!$D$15-Datos!$C$15)/(Datos!$E$15-Datos!$C$15),Datos!$C$15+SQRT((Datos!$E$15-Datos!$C$15)*(Datos!$D$15-Datos!$C$15)*D641),Datos!$E$15-SQRT((Datos!$E$15-Datos!$C$15)*(Datos!$E$15-Datos!$D$15)*(1-D641)))</f>
        <v>31395.0978433963</v>
      </c>
      <c r="F641" s="24" t="n">
        <f aca="true">RAND()</f>
        <v>0.488461377664985</v>
      </c>
      <c r="G641" s="25" t="n">
        <f aca="false">IF(F641&lt;=(Datos!$D$19-Datos!$C$19)/(Datos!$E$19-Datos!$C$19),Datos!$C$19+SQRT((Datos!$E$19-Datos!$C$19)*(Datos!$D$19-Datos!$C$19)*F641),Datos!$E$19-SQRT((Datos!$E$19-Datos!$C$19)*(Datos!$E$19-Datos!$D$19)*(1-F641)))</f>
        <v>38559.7433752273</v>
      </c>
      <c r="H641" s="24" t="n">
        <f aca="true">RAND()</f>
        <v>0.342887153554957</v>
      </c>
      <c r="I641" s="25" t="n">
        <f aca="false">IF(H641&lt;=(Datos!$D$19-Datos!$C$19)/(Datos!$E$19-Datos!$C$19),Datos!$C$19+SQRT((Datos!$E$19-Datos!$C$19)*(Datos!$D$19-Datos!$C$19)*H641),Datos!$E$19-SQRT((Datos!$E$19-Datos!$C$19)*(Datos!$E$19-Datos!$D$19)*(1-H641)))</f>
        <v>37171.6855085289</v>
      </c>
      <c r="J641" s="24" t="n">
        <f aca="true">RAND()</f>
        <v>0.657355097453909</v>
      </c>
      <c r="K641" s="25" t="n">
        <f aca="false">IF(J641&lt;=(Datos!$D$19-Datos!$C$19)/(Datos!$E$19-Datos!$C$19),Datos!$C$19+SQRT((Datos!$E$19-Datos!$C$19)*(Datos!$D$19-Datos!$C$19)*J641),Datos!$E$19-SQRT((Datos!$E$19-Datos!$C$19)*(Datos!$E$19-Datos!$D$19)*(1-J641)))</f>
        <v>39929.9176541443</v>
      </c>
      <c r="L641" s="24" t="n">
        <f aca="true">RAND()</f>
        <v>0.637039504475282</v>
      </c>
      <c r="M641" s="25" t="n">
        <f aca="false">IF(L641&lt;=(Datos!$D$19-Datos!$C$19)/(Datos!$E$19-Datos!$C$19),Datos!$C$19+SQRT((Datos!$E$19-Datos!$C$19)*(Datos!$D$19-Datos!$C$19)*L641),Datos!$E$19-SQRT((Datos!$E$19-Datos!$C$19)*(Datos!$E$19-Datos!$D$19)*(1-L641)))</f>
        <v>39775.2711303213</v>
      </c>
      <c r="N641" s="24" t="n">
        <f aca="true">RAND()</f>
        <v>0.166826305344843</v>
      </c>
      <c r="O641" s="25" t="n">
        <f aca="false">IF(N641&lt;=(Datos!$D$19-Datos!$C$19)/(Datos!$E$19-Datos!$C$19),Datos!$C$19+SQRT((Datos!$E$19-Datos!$C$19)*(Datos!$D$19-Datos!$C$19)*N641),Datos!$E$19-SQRT((Datos!$E$19-Datos!$C$19)*(Datos!$E$19-Datos!$D$19)*(1-N641)))</f>
        <v>35002.3940070457</v>
      </c>
      <c r="P641" s="24" t="n">
        <f aca="true">RAND()</f>
        <v>0.79772487135575</v>
      </c>
      <c r="Q641" s="26" t="n">
        <f aca="false">IF(P641&lt;=(Datos!$D$23-Datos!$C$23)/(Datos!$E$23-Datos!$C$23),Datos!$C$23+SQRT((Datos!$E$23-Datos!$C$23)*(Datos!$D$23-Datos!$C$23)*P641),Datos!$E$23-SQRT((Datos!$E$23-Datos!$C$23)*(Datos!$E$23-Datos!$D$23)*(1-P641)))</f>
        <v>0.160918720389878</v>
      </c>
      <c r="R641" s="24" t="n">
        <f aca="true">RAND()</f>
        <v>0.0982251774008521</v>
      </c>
      <c r="S641" s="26" t="n">
        <f aca="false">IF(R641&lt;=(Datos!$D$24-Datos!$C$24)/(Datos!$E$24-Datos!$C$24),Datos!$C$24+SQRT((Datos!$E$24-Datos!$C$24)*(Datos!$D$24-Datos!$C$24)*R641),Datos!$E$24-SQRT((Datos!$E$24-Datos!$C$24)*(Datos!$E$24-Datos!$D$24)*(1-R641)))</f>
        <v>0.133296816134757</v>
      </c>
      <c r="T641" s="24" t="n">
        <f aca="true">RAND()</f>
        <v>0.643921877362575</v>
      </c>
      <c r="U641" s="26" t="n">
        <f aca="false">IF(T641&lt;=(Datos!$D$25-Datos!$C$25)/(Datos!$E$25-Datos!$C$25),Datos!$C$25+SQRT((Datos!$E$25-Datos!$C$25)*(Datos!$D$25-Datos!$C$25)*T641),Datos!$E$25-SQRT((Datos!$E$25-Datos!$C$25)*(Datos!$E$25-Datos!$D$25)*(1-T641)))</f>
        <v>0.188424396389225</v>
      </c>
      <c r="V641" s="24" t="n">
        <f aca="true">RAND()</f>
        <v>0.783562752246669</v>
      </c>
      <c r="W641" s="26" t="n">
        <f aca="false">IF(V641&lt;=(Datos!$D$26-Datos!$C$26)/(Datos!$E$26-Datos!$C$26),Datos!$C$26+SQRT((Datos!$E$26-Datos!$C$26)*(Datos!$D$26-Datos!$C$26)*V641),Datos!$E$26-SQRT((Datos!$E$26-Datos!$C$26)*(Datos!$E$26-Datos!$D$26)*(1-V641)))</f>
        <v>0.222476730442466</v>
      </c>
      <c r="X641" s="24" t="n">
        <f aca="true">RAND()</f>
        <v>0.839782534729498</v>
      </c>
      <c r="Y641" s="26" t="n">
        <f aca="false">IF(X641&lt;=(Datos!$D$27-Datos!$C$27)/(Datos!$E$27-Datos!$C$27),Datos!$C$27+SQRT((Datos!$E$27-Datos!$C$27)*(Datos!$D$27-Datos!$C$27)*X641),Datos!$E$27-SQRT((Datos!$E$27-Datos!$C$27)*(Datos!$E$27-Datos!$D$27)*(1-X641)))</f>
        <v>0.250586154408838</v>
      </c>
      <c r="Z641" s="24" t="n">
        <f aca="false">(1+Q641)</f>
        <v>1.16091872038988</v>
      </c>
      <c r="AA641" s="24" t="n">
        <f aca="false">Z641*(1+S641)</f>
        <v>1.31566548960909</v>
      </c>
      <c r="AB641" s="24" t="n">
        <f aca="false">AA641*(1+U641)</f>
        <v>1.56356896533881</v>
      </c>
      <c r="AC641" s="24" t="n">
        <f aca="false">AB641*(1+W641)</f>
        <v>1.9114266765687</v>
      </c>
      <c r="AD641" s="24" t="n">
        <f aca="false">AC641*(1+Y641)</f>
        <v>2.39040373688452</v>
      </c>
      <c r="AE641" s="23" t="n">
        <f aca="false">E641*Q641</f>
        <v>5052.05897147436</v>
      </c>
      <c r="AF641" s="23" t="n">
        <f aca="false">AE641*(1+S641)</f>
        <v>5725.48234729693</v>
      </c>
      <c r="AG641" s="23" t="n">
        <f aca="false">AF641*(1+U641)</f>
        <v>6804.30290262351</v>
      </c>
      <c r="AH641" s="23" t="n">
        <f aca="false">AG641*(1+W641)</f>
        <v>8318.10196533938</v>
      </c>
      <c r="AI641" s="23" t="n">
        <f aca="false">AH641*(1+Y641)</f>
        <v>10402.5031488144</v>
      </c>
      <c r="AJ641" s="25" t="n">
        <f aca="false">G641*Z641</f>
        <v>44764.727937731</v>
      </c>
      <c r="AK641" s="25" t="n">
        <f aca="false">I641*AA641</f>
        <v>48905.5038141736</v>
      </c>
      <c r="AL641" s="25" t="n">
        <f aca="false">K641*AB641</f>
        <v>62433.1800325543</v>
      </c>
      <c r="AM641" s="25" t="n">
        <f aca="false">M641*AC641</f>
        <v>76027.5143062489</v>
      </c>
      <c r="AN641" s="25" t="n">
        <f aca="false">O641*AD641</f>
        <v>83669.8534343462</v>
      </c>
      <c r="AO641" s="25" t="n">
        <f aca="false">C641/Datos!$D$8</f>
        <v>17625.1420856144</v>
      </c>
      <c r="AP641" s="25" t="n">
        <f aca="false">AJ641-AO641</f>
        <v>27139.5858521165</v>
      </c>
      <c r="AQ641" s="25" t="n">
        <f aca="false">AK641-AO641</f>
        <v>31280.3617285592</v>
      </c>
      <c r="AR641" s="25" t="n">
        <f aca="false">AL641-AO641</f>
        <v>44808.0379469399</v>
      </c>
      <c r="AS641" s="25" t="n">
        <f aca="false">AM641-AO641</f>
        <v>58402.3722206345</v>
      </c>
      <c r="AT641" s="25" t="n">
        <f aca="false">AN641-AO641</f>
        <v>66044.7113487317</v>
      </c>
      <c r="AU641" s="25" t="n">
        <f aca="false">AP641*Datos!$D$6</f>
        <v>13569.7929260583</v>
      </c>
      <c r="AV641" s="25" t="n">
        <f aca="false">AQ641*Datos!$D$6</f>
        <v>15640.1808642796</v>
      </c>
      <c r="AW641" s="25" t="n">
        <f aca="false">AR641*Datos!$D$6</f>
        <v>22404.0189734699</v>
      </c>
      <c r="AX641" s="25" t="n">
        <f aca="false">AS641*Datos!$D$6</f>
        <v>29201.1861103172</v>
      </c>
      <c r="AY641" s="25" t="n">
        <f aca="false">AT641*Datos!$D$6</f>
        <v>33022.3556743659</v>
      </c>
      <c r="AZ641" s="25" t="n">
        <f aca="false">AJ641-AU641-AE641</f>
        <v>26142.8760401983</v>
      </c>
      <c r="BA641" s="25" t="n">
        <f aca="false">AK641-AV641-AF641</f>
        <v>27539.8406025971</v>
      </c>
      <c r="BB641" s="25" t="n">
        <f aca="false">AL641-AW641-AG641</f>
        <v>33224.8581564609</v>
      </c>
      <c r="BC641" s="25" t="n">
        <f aca="false">AM641-AX641-AH641</f>
        <v>38508.2262305923</v>
      </c>
      <c r="BD641" s="25" t="n">
        <f aca="false">AN641-AY641-AI641</f>
        <v>40244.9946111659</v>
      </c>
      <c r="BE641" s="25" t="n">
        <f aca="false">AZ641/Z641</f>
        <v>22519.1269475081</v>
      </c>
      <c r="BF641" s="25" t="n">
        <f aca="false">BA641/AA641</f>
        <v>20932.2512599915</v>
      </c>
      <c r="BG641" s="25" t="n">
        <f aca="false">BB641/AB641</f>
        <v>21249.3717213563</v>
      </c>
      <c r="BH641" s="25" t="n">
        <f aca="false">BC641/AC641</f>
        <v>20146.326669313</v>
      </c>
      <c r="BI641" s="25" t="n">
        <f aca="false">BD641/AD641</f>
        <v>16836.0658035192</v>
      </c>
      <c r="BJ641" s="25" t="n">
        <f aca="false">E641*AD641</f>
        <v>75046.9592047096</v>
      </c>
      <c r="BK641" s="25" t="n">
        <f aca="false">0.2*C641*AD641</f>
        <v>42131.2055045733</v>
      </c>
      <c r="BL641" s="25" t="n">
        <f aca="false">BJ641+BK641</f>
        <v>117178.164709283</v>
      </c>
      <c r="BM641" s="25" t="n">
        <f aca="false">BK641*Datos!$D$6</f>
        <v>21065.6027522866</v>
      </c>
      <c r="BN641" s="25" t="n">
        <f aca="false">BL641-BM641</f>
        <v>96112.5619569962</v>
      </c>
      <c r="BO641" s="25" t="n">
        <f aca="false">BN641/AD641</f>
        <v>40207.6688862035</v>
      </c>
      <c r="BP641" s="25" t="n">
        <f aca="false">-(C641+E641)</f>
        <v>-119520.808271468</v>
      </c>
      <c r="BQ641" s="25" t="n">
        <f aca="false">BE641</f>
        <v>22519.1269475081</v>
      </c>
      <c r="BR641" s="25" t="n">
        <f aca="false">BF641</f>
        <v>20932.2512599915</v>
      </c>
      <c r="BS641" s="25" t="n">
        <f aca="false">BG641</f>
        <v>21249.3717213563</v>
      </c>
      <c r="BT641" s="25" t="n">
        <f aca="false">BH641</f>
        <v>20146.326669313</v>
      </c>
      <c r="BU641" s="25" t="n">
        <f aca="false">BI641+BO641</f>
        <v>57043.7346897227</v>
      </c>
      <c r="BV641" s="27" t="n">
        <f aca="false">IFERROR(IRR(BP641:BU641,0.1),NA())*100</f>
        <v>5.14016937656648</v>
      </c>
    </row>
    <row r="642" customFormat="false" ht="15" hidden="false" customHeight="true" outlineLevel="0" collapsed="false">
      <c r="A642" s="23" t="n">
        <v>641</v>
      </c>
      <c r="B642" s="24" t="n">
        <f aca="true">RAND()</f>
        <v>0.902557562243349</v>
      </c>
      <c r="C642" s="25" t="n">
        <f aca="false">IF(B642&lt;=(Datos!$D$14-Datos!$C$14)/(Datos!$E$14-Datos!$C$14),Datos!$C$14+SQRT((Datos!$E$14-Datos!$C$14)*(Datos!$D$14-Datos!$C$14)*B642),Datos!$E$14-SQRT((Datos!$E$14-Datos!$C$14)*(Datos!$E$14-Datos!$D$14)*(1-B642)))</f>
        <v>89186.5396237845</v>
      </c>
      <c r="D642" s="24" t="n">
        <f aca="true">RAND()</f>
        <v>0.332467179157222</v>
      </c>
      <c r="E642" s="25" t="n">
        <f aca="false">IF(D642&lt;=(Datos!$D$15-Datos!$C$15)/(Datos!$E$15-Datos!$C$15),Datos!$C$15+SQRT((Datos!$E$15-Datos!$C$15)*(Datos!$D$15-Datos!$C$15)*D642),Datos!$E$15-SQRT((Datos!$E$15-Datos!$C$15)*(Datos!$E$15-Datos!$D$15)*(1-D642)))</f>
        <v>29993.4996181828</v>
      </c>
      <c r="F642" s="24" t="n">
        <f aca="true">RAND()</f>
        <v>0.0667471830646668</v>
      </c>
      <c r="G642" s="25" t="n">
        <f aca="false">IF(F642&lt;=(Datos!$D$19-Datos!$C$19)/(Datos!$E$19-Datos!$C$19),Datos!$C$19+SQRT((Datos!$E$19-Datos!$C$19)*(Datos!$D$19-Datos!$C$19)*F642),Datos!$E$19-SQRT((Datos!$E$19-Datos!$C$19)*(Datos!$E$19-Datos!$D$19)*(1-F642)))</f>
        <v>33164.1866979842</v>
      </c>
      <c r="H642" s="24" t="n">
        <f aca="true">RAND()</f>
        <v>0.36469307162817</v>
      </c>
      <c r="I642" s="25" t="n">
        <f aca="false">IF(H642&lt;=(Datos!$D$19-Datos!$C$19)/(Datos!$E$19-Datos!$C$19),Datos!$C$19+SQRT((Datos!$E$19-Datos!$C$19)*(Datos!$D$19-Datos!$C$19)*H642),Datos!$E$19-SQRT((Datos!$E$19-Datos!$C$19)*(Datos!$E$19-Datos!$D$19)*(1-H642)))</f>
        <v>37396.2125945801</v>
      </c>
      <c r="J642" s="24" t="n">
        <f aca="true">RAND()</f>
        <v>0.140874079703507</v>
      </c>
      <c r="K642" s="25" t="n">
        <f aca="false">IF(J642&lt;=(Datos!$D$19-Datos!$C$19)/(Datos!$E$19-Datos!$C$19),Datos!$C$19+SQRT((Datos!$E$19-Datos!$C$19)*(Datos!$D$19-Datos!$C$19)*J642),Datos!$E$19-SQRT((Datos!$E$19-Datos!$C$19)*(Datos!$E$19-Datos!$D$19)*(1-J642)))</f>
        <v>34596.8589227347</v>
      </c>
      <c r="L642" s="24" t="n">
        <f aca="true">RAND()</f>
        <v>0.996234458696381</v>
      </c>
      <c r="M642" s="25" t="n">
        <f aca="false">IF(L642&lt;=(Datos!$D$19-Datos!$C$19)/(Datos!$E$19-Datos!$C$19),Datos!$C$19+SQRT((Datos!$E$19-Datos!$C$19)*(Datos!$D$19-Datos!$C$19)*L642),Datos!$E$19-SQRT((Datos!$E$19-Datos!$C$19)*(Datos!$E$19-Datos!$D$19)*(1-L642)))</f>
        <v>44468.5721142324</v>
      </c>
      <c r="N642" s="24" t="n">
        <f aca="true">RAND()</f>
        <v>0.239657764601016</v>
      </c>
      <c r="O642" s="25" t="n">
        <f aca="false">IF(N642&lt;=(Datos!$D$19-Datos!$C$19)/(Datos!$E$19-Datos!$C$19),Datos!$C$19+SQRT((Datos!$E$19-Datos!$C$19)*(Datos!$D$19-Datos!$C$19)*N642),Datos!$E$19-SQRT((Datos!$E$19-Datos!$C$19)*(Datos!$E$19-Datos!$D$19)*(1-N642)))</f>
        <v>35995.7205313584</v>
      </c>
      <c r="P642" s="24" t="n">
        <f aca="true">RAND()</f>
        <v>0.731211737047186</v>
      </c>
      <c r="Q642" s="26" t="n">
        <f aca="false">IF(P642&lt;=(Datos!$D$23-Datos!$C$23)/(Datos!$E$23-Datos!$C$23),Datos!$C$23+SQRT((Datos!$E$23-Datos!$C$23)*(Datos!$D$23-Datos!$C$23)*P642),Datos!$E$23-SQRT((Datos!$E$23-Datos!$C$23)*(Datos!$E$23-Datos!$D$23)*(1-P642)))</f>
        <v>0.158004116900768</v>
      </c>
      <c r="R642" s="24" t="n">
        <f aca="true">RAND()</f>
        <v>0.773020796476652</v>
      </c>
      <c r="S642" s="26" t="n">
        <f aca="false">IF(R642&lt;=(Datos!$D$24-Datos!$C$24)/(Datos!$E$24-Datos!$C$24),Datos!$C$24+SQRT((Datos!$E$24-Datos!$C$24)*(Datos!$D$24-Datos!$C$24)*R642),Datos!$E$24-SQRT((Datos!$E$24-Datos!$C$24)*(Datos!$E$24-Datos!$D$24)*(1-R642)))</f>
        <v>0.159787069328224</v>
      </c>
      <c r="T642" s="24" t="n">
        <f aca="true">RAND()</f>
        <v>0.112246826780038</v>
      </c>
      <c r="U642" s="26" t="n">
        <f aca="false">IF(T642&lt;=(Datos!$D$25-Datos!$C$25)/(Datos!$E$25-Datos!$C$25),Datos!$C$25+SQRT((Datos!$E$25-Datos!$C$25)*(Datos!$D$25-Datos!$C$25)*T642),Datos!$E$25-SQRT((Datos!$E$25-Datos!$C$25)*(Datos!$E$25-Datos!$D$25)*(1-T642)))</f>
        <v>0.165353121384203</v>
      </c>
      <c r="V642" s="24" t="n">
        <f aca="true">RAND()</f>
        <v>0.994290322798267</v>
      </c>
      <c r="W642" s="26" t="n">
        <f aca="false">IF(V642&lt;=(Datos!$D$26-Datos!$C$26)/(Datos!$E$26-Datos!$C$26),Datos!$C$26+SQRT((Datos!$E$26-Datos!$C$26)*(Datos!$D$26-Datos!$C$26)*V642),Datos!$E$26-SQRT((Datos!$E$26-Datos!$C$26)*(Datos!$E$26-Datos!$D$26)*(1-V642)))</f>
        <v>0.245529667774531</v>
      </c>
      <c r="X642" s="24" t="n">
        <f aca="true">RAND()</f>
        <v>0.274634471961529</v>
      </c>
      <c r="Y642" s="26" t="n">
        <f aca="false">IF(X642&lt;=(Datos!$D$27-Datos!$C$27)/(Datos!$E$27-Datos!$C$27),Datos!$C$27+SQRT((Datos!$E$27-Datos!$C$27)*(Datos!$D$27-Datos!$C$27)*X642),Datos!$E$27-SQRT((Datos!$E$27-Datos!$C$27)*(Datos!$E$27-Datos!$D$27)*(1-X642)))</f>
        <v>0.217230737674476</v>
      </c>
      <c r="Z642" s="24" t="n">
        <f aca="false">(1+Q642)</f>
        <v>1.15800411690077</v>
      </c>
      <c r="AA642" s="24" t="n">
        <f aca="false">Z642*(1+S642)</f>
        <v>1.34303820101036</v>
      </c>
      <c r="AB642" s="24" t="n">
        <f aca="false">AA642*(1+U642)</f>
        <v>1.56511375968565</v>
      </c>
      <c r="AC642" s="24" t="n">
        <f aca="false">AB642*(1+W642)</f>
        <v>1.94939562113061</v>
      </c>
      <c r="AD642" s="24" t="n">
        <f aca="false">AC642*(1+Y642)</f>
        <v>2.37286426992821</v>
      </c>
      <c r="AE642" s="23" t="n">
        <f aca="false">E642*Q642</f>
        <v>4739.0964199345</v>
      </c>
      <c r="AF642" s="23" t="n">
        <f aca="false">AE642*(1+S642)</f>
        <v>5496.34274813972</v>
      </c>
      <c r="AG642" s="23" t="n">
        <f aca="false">AF642*(1+U642)</f>
        <v>6405.18017774205</v>
      </c>
      <c r="AH642" s="23" t="n">
        <f aca="false">AG642*(1+W642)</f>
        <v>7977.84193881906</v>
      </c>
      <c r="AI642" s="23" t="n">
        <f aca="false">AH642*(1+Y642)</f>
        <v>9710.8744282391</v>
      </c>
      <c r="AJ642" s="25" t="n">
        <f aca="false">G642*Z642</f>
        <v>38404.2647299314</v>
      </c>
      <c r="AK642" s="25" t="n">
        <f aca="false">I642*AA642</f>
        <v>50224.5420876258</v>
      </c>
      <c r="AL642" s="25" t="n">
        <f aca="false">K642*AB642</f>
        <v>54148.0199418753</v>
      </c>
      <c r="AM642" s="25" t="n">
        <f aca="false">M642*AC642</f>
        <v>86686.8397574156</v>
      </c>
      <c r="AN642" s="25" t="n">
        <f aca="false">O642*AD642</f>
        <v>85412.9591191815</v>
      </c>
      <c r="AO642" s="25" t="n">
        <f aca="false">C642/Datos!$D$8</f>
        <v>17837.3079247569</v>
      </c>
      <c r="AP642" s="25" t="n">
        <f aca="false">AJ642-AO642</f>
        <v>20566.9568051745</v>
      </c>
      <c r="AQ642" s="25" t="n">
        <f aca="false">AK642-AO642</f>
        <v>32387.2341628689</v>
      </c>
      <c r="AR642" s="25" t="n">
        <f aca="false">AL642-AO642</f>
        <v>36310.7120171184</v>
      </c>
      <c r="AS642" s="25" t="n">
        <f aca="false">AM642-AO642</f>
        <v>68849.5318326587</v>
      </c>
      <c r="AT642" s="25" t="n">
        <f aca="false">AN642-AO642</f>
        <v>67575.6511944246</v>
      </c>
      <c r="AU642" s="25" t="n">
        <f aca="false">AP642*Datos!$D$6</f>
        <v>10283.4784025872</v>
      </c>
      <c r="AV642" s="25" t="n">
        <f aca="false">AQ642*Datos!$D$6</f>
        <v>16193.6170814345</v>
      </c>
      <c r="AW642" s="25" t="n">
        <f aca="false">AR642*Datos!$D$6</f>
        <v>18155.3560085592</v>
      </c>
      <c r="AX642" s="25" t="n">
        <f aca="false">AS642*Datos!$D$6</f>
        <v>34424.7659163293</v>
      </c>
      <c r="AY642" s="25" t="n">
        <f aca="false">AT642*Datos!$D$6</f>
        <v>33787.8255972123</v>
      </c>
      <c r="AZ642" s="25" t="n">
        <f aca="false">AJ642-AU642-AE642</f>
        <v>23381.6899074096</v>
      </c>
      <c r="BA642" s="25" t="n">
        <f aca="false">AK642-AV642-AF642</f>
        <v>28534.5822580517</v>
      </c>
      <c r="BB642" s="25" t="n">
        <f aca="false">AL642-AW642-AG642</f>
        <v>29587.4837555741</v>
      </c>
      <c r="BC642" s="25" t="n">
        <f aca="false">AM642-AX642-AH642</f>
        <v>44284.2319022672</v>
      </c>
      <c r="BD642" s="25" t="n">
        <f aca="false">AN642-AY642-AI642</f>
        <v>41914.2590937301</v>
      </c>
      <c r="BE642" s="25" t="n">
        <f aca="false">AZ642/Z642</f>
        <v>20191.37027767</v>
      </c>
      <c r="BF642" s="25" t="n">
        <f aca="false">BA642/AA642</f>
        <v>21246.2923516139</v>
      </c>
      <c r="BG642" s="25" t="n">
        <f aca="false">BB642/AB642</f>
        <v>18904.3662624988</v>
      </c>
      <c r="BH642" s="25" t="n">
        <f aca="false">BC642/AC642</f>
        <v>22716.9033428849</v>
      </c>
      <c r="BI642" s="25" t="n">
        <f aca="false">BD642/AD642</f>
        <v>17663.9935224775</v>
      </c>
      <c r="BJ642" s="25" t="n">
        <f aca="false">E642*AD642</f>
        <v>71170.5035740913</v>
      </c>
      <c r="BK642" s="25" t="n">
        <f aca="false">0.2*C642*AD642</f>
        <v>42325.510646363</v>
      </c>
      <c r="BL642" s="25" t="n">
        <f aca="false">BJ642+BK642</f>
        <v>113496.014220454</v>
      </c>
      <c r="BM642" s="25" t="n">
        <f aca="false">BK642*Datos!$D$6</f>
        <v>21162.7553231815</v>
      </c>
      <c r="BN642" s="25" t="n">
        <f aca="false">BL642-BM642</f>
        <v>92333.2588972728</v>
      </c>
      <c r="BO642" s="25" t="n">
        <f aca="false">BN642/AD642</f>
        <v>38912.1535805612</v>
      </c>
      <c r="BP642" s="25" t="n">
        <f aca="false">-(C642+E642)</f>
        <v>-119180.039241967</v>
      </c>
      <c r="BQ642" s="25" t="n">
        <f aca="false">BE642</f>
        <v>20191.37027767</v>
      </c>
      <c r="BR642" s="25" t="n">
        <f aca="false">BF642</f>
        <v>21246.2923516139</v>
      </c>
      <c r="BS642" s="25" t="n">
        <f aca="false">BG642</f>
        <v>18904.3662624988</v>
      </c>
      <c r="BT642" s="25" t="n">
        <f aca="false">BH642</f>
        <v>22716.9033428849</v>
      </c>
      <c r="BU642" s="25" t="n">
        <f aca="false">BI642+BO642</f>
        <v>56576.1471030387</v>
      </c>
      <c r="BV642" s="27" t="n">
        <f aca="false">IFERROR(IRR(BP642:BU642,0.1),NA())*100</f>
        <v>4.65631738539974</v>
      </c>
    </row>
    <row r="643" customFormat="false" ht="15" hidden="false" customHeight="true" outlineLevel="0" collapsed="false">
      <c r="A643" s="23" t="n">
        <v>642</v>
      </c>
      <c r="B643" s="24" t="n">
        <f aca="true">RAND()</f>
        <v>0.425120243335554</v>
      </c>
      <c r="C643" s="25" t="n">
        <f aca="false">IF(B643&lt;=(Datos!$D$14-Datos!$C$14)/(Datos!$E$14-Datos!$C$14),Datos!$C$14+SQRT((Datos!$E$14-Datos!$C$14)*(Datos!$D$14-Datos!$C$14)*B643),Datos!$E$14-SQRT((Datos!$E$14-Datos!$C$14)*(Datos!$E$14-Datos!$D$14)*(1-B643)))</f>
        <v>73734.8956218077</v>
      </c>
      <c r="D643" s="24" t="n">
        <f aca="true">RAND()</f>
        <v>0.649293841102577</v>
      </c>
      <c r="E643" s="25" t="n">
        <f aca="false">IF(D643&lt;=(Datos!$D$15-Datos!$C$15)/(Datos!$E$15-Datos!$C$15),Datos!$C$15+SQRT((Datos!$E$15-Datos!$C$15)*(Datos!$D$15-Datos!$C$15)*D643),Datos!$E$15-SQRT((Datos!$E$15-Datos!$C$15)*(Datos!$E$15-Datos!$D$15)*(1-D643)))</f>
        <v>32747.0058710479</v>
      </c>
      <c r="F643" s="24" t="n">
        <f aca="true">RAND()</f>
        <v>0.739093461500607</v>
      </c>
      <c r="G643" s="25" t="n">
        <f aca="false">IF(F643&lt;=(Datos!$D$19-Datos!$C$19)/(Datos!$E$19-Datos!$C$19),Datos!$C$19+SQRT((Datos!$E$19-Datos!$C$19)*(Datos!$D$19-Datos!$C$19)*F643),Datos!$E$19-SQRT((Datos!$E$19-Datos!$C$19)*(Datos!$E$19-Datos!$D$19)*(1-F643)))</f>
        <v>40576.42787021</v>
      </c>
      <c r="H643" s="24" t="n">
        <f aca="true">RAND()</f>
        <v>0.581839926234332</v>
      </c>
      <c r="I643" s="25" t="n">
        <f aca="false">IF(H643&lt;=(Datos!$D$19-Datos!$C$19)/(Datos!$E$19-Datos!$C$19),Datos!$C$19+SQRT((Datos!$E$19-Datos!$C$19)*(Datos!$D$19-Datos!$C$19)*H643),Datos!$E$19-SQRT((Datos!$E$19-Datos!$C$19)*(Datos!$E$19-Datos!$D$19)*(1-H643)))</f>
        <v>39342.161898359</v>
      </c>
      <c r="J643" s="24" t="n">
        <f aca="true">RAND()</f>
        <v>0.729301456607795</v>
      </c>
      <c r="K643" s="25" t="n">
        <f aca="false">IF(J643&lt;=(Datos!$D$19-Datos!$C$19)/(Datos!$E$19-Datos!$C$19),Datos!$C$19+SQRT((Datos!$E$19-Datos!$C$19)*(Datos!$D$19-Datos!$C$19)*J643),Datos!$E$19-SQRT((Datos!$E$19-Datos!$C$19)*(Datos!$E$19-Datos!$D$19)*(1-J643)))</f>
        <v>40494.1825653478</v>
      </c>
      <c r="L643" s="24" t="n">
        <f aca="true">RAND()</f>
        <v>0.493505745584879</v>
      </c>
      <c r="M643" s="25" t="n">
        <f aca="false">IF(L643&lt;=(Datos!$D$19-Datos!$C$19)/(Datos!$E$19-Datos!$C$19),Datos!$C$19+SQRT((Datos!$E$19-Datos!$C$19)*(Datos!$D$19-Datos!$C$19)*L643),Datos!$E$19-SQRT((Datos!$E$19-Datos!$C$19)*(Datos!$E$19-Datos!$D$19)*(1-L643)))</f>
        <v>38603.8283245153</v>
      </c>
      <c r="N643" s="24" t="n">
        <f aca="true">RAND()</f>
        <v>0.21988740720317</v>
      </c>
      <c r="O643" s="25" t="n">
        <f aca="false">IF(N643&lt;=(Datos!$D$19-Datos!$C$19)/(Datos!$E$19-Datos!$C$19),Datos!$C$19+SQRT((Datos!$E$19-Datos!$C$19)*(Datos!$D$19-Datos!$C$19)*N643),Datos!$E$19-SQRT((Datos!$E$19-Datos!$C$19)*(Datos!$E$19-Datos!$D$19)*(1-N643)))</f>
        <v>35743.0924666486</v>
      </c>
      <c r="P643" s="24" t="n">
        <f aca="true">RAND()</f>
        <v>0.876934711960183</v>
      </c>
      <c r="Q643" s="26" t="n">
        <f aca="false">IF(P643&lt;=(Datos!$D$23-Datos!$C$23)/(Datos!$E$23-Datos!$C$23),Datos!$C$23+SQRT((Datos!$E$23-Datos!$C$23)*(Datos!$D$23-Datos!$C$23)*P643),Datos!$E$23-SQRT((Datos!$E$23-Datos!$C$23)*(Datos!$E$23-Datos!$D$23)*(1-P643)))</f>
        <v>0.165116535400933</v>
      </c>
      <c r="R643" s="24" t="n">
        <f aca="true">RAND()</f>
        <v>0.887941519357563</v>
      </c>
      <c r="S643" s="26" t="n">
        <f aca="false">IF(R643&lt;=(Datos!$D$24-Datos!$C$24)/(Datos!$E$24-Datos!$C$24),Datos!$C$24+SQRT((Datos!$E$24-Datos!$C$24)*(Datos!$D$24-Datos!$C$24)*R643),Datos!$E$24-SQRT((Datos!$E$24-Datos!$C$24)*(Datos!$E$24-Datos!$D$24)*(1-R643)))</f>
        <v>0.165797702117038</v>
      </c>
      <c r="T643" s="24" t="n">
        <f aca="true">RAND()</f>
        <v>0.659594895421709</v>
      </c>
      <c r="U643" s="26" t="n">
        <f aca="false">IF(T643&lt;=(Datos!$D$25-Datos!$C$25)/(Datos!$E$25-Datos!$C$25),Datos!$C$25+SQRT((Datos!$E$25-Datos!$C$25)*(Datos!$D$25-Datos!$C$25)*T643),Datos!$E$25-SQRT((Datos!$E$25-Datos!$C$25)*(Datos!$E$25-Datos!$D$25)*(1-T643)))</f>
        <v>0.189127126910195</v>
      </c>
      <c r="V643" s="24" t="n">
        <f aca="true">RAND()</f>
        <v>0.594211074685876</v>
      </c>
      <c r="W643" s="26" t="n">
        <f aca="false">IF(V643&lt;=(Datos!$D$26-Datos!$C$26)/(Datos!$E$26-Datos!$C$26),Datos!$C$26+SQRT((Datos!$E$26-Datos!$C$26)*(Datos!$D$26-Datos!$C$26)*V643),Datos!$E$26-SQRT((Datos!$E$26-Datos!$C$26)*(Datos!$E$26-Datos!$D$26)*(1-V643)))</f>
        <v>0.212313646520266</v>
      </c>
      <c r="X643" s="24" t="n">
        <f aca="true">RAND()</f>
        <v>0.1330099008814</v>
      </c>
      <c r="Y643" s="26" t="n">
        <f aca="false">IF(X643&lt;=(Datos!$D$27-Datos!$C$27)/(Datos!$E$27-Datos!$C$27),Datos!$C$27+SQRT((Datos!$E$27-Datos!$C$27)*(Datos!$D$27-Datos!$C$27)*X643),Datos!$E$27-SQRT((Datos!$E$27-Datos!$C$27)*(Datos!$E$27-Datos!$D$27)*(1-X643)))</f>
        <v>0.208950639365989</v>
      </c>
      <c r="Z643" s="24" t="n">
        <f aca="false">(1+Q643)</f>
        <v>1.16511653540093</v>
      </c>
      <c r="AA643" s="24" t="n">
        <f aca="false">Z643*(1+S643)</f>
        <v>1.35829017966897</v>
      </c>
      <c r="AB643" s="24" t="n">
        <f aca="false">AA643*(1+U643)</f>
        <v>1.6151796988601</v>
      </c>
      <c r="AC643" s="24" t="n">
        <f aca="false">AB643*(1+W643)</f>
        <v>1.95810439051059</v>
      </c>
      <c r="AD643" s="24" t="n">
        <f aca="false">AC643*(1+Y643)</f>
        <v>2.36725155485313</v>
      </c>
      <c r="AE643" s="23" t="n">
        <f aca="false">E643*Q643</f>
        <v>5407.07215418145</v>
      </c>
      <c r="AF643" s="23" t="n">
        <f aca="false">AE643*(1+S643)</f>
        <v>6303.55229252576</v>
      </c>
      <c r="AG643" s="23" t="n">
        <f aca="false">AF643*(1+U643)</f>
        <v>7495.72502693933</v>
      </c>
      <c r="AH643" s="23" t="n">
        <f aca="false">AG643*(1+W643)</f>
        <v>9087.16974072204</v>
      </c>
      <c r="AI643" s="23" t="n">
        <f aca="false">AH643*(1+Y643)</f>
        <v>10985.9396680732</v>
      </c>
      <c r="AJ643" s="25" t="n">
        <f aca="false">G643*Z643</f>
        <v>47276.267059085</v>
      </c>
      <c r="AK643" s="25" t="n">
        <f aca="false">I643*AA643</f>
        <v>53438.0721534878</v>
      </c>
      <c r="AL643" s="25" t="n">
        <f aca="false">K643*AB643</f>
        <v>65405.3816014843</v>
      </c>
      <c r="AM643" s="25" t="n">
        <f aca="false">M643*AC643</f>
        <v>75590.3257327505</v>
      </c>
      <c r="AN643" s="25" t="n">
        <f aca="false">O643*AD643</f>
        <v>84612.891216933</v>
      </c>
      <c r="AO643" s="25" t="n">
        <f aca="false">C643/Datos!$D$8</f>
        <v>14746.9791243615</v>
      </c>
      <c r="AP643" s="25" t="n">
        <f aca="false">AJ643-AO643</f>
        <v>32529.2879347235</v>
      </c>
      <c r="AQ643" s="25" t="n">
        <f aca="false">AK643-AO643</f>
        <v>38691.0930291263</v>
      </c>
      <c r="AR643" s="25" t="n">
        <f aca="false">AL643-AO643</f>
        <v>50658.4024771228</v>
      </c>
      <c r="AS643" s="25" t="n">
        <f aca="false">AM643-AO643</f>
        <v>60843.346608389</v>
      </c>
      <c r="AT643" s="25" t="n">
        <f aca="false">AN643-AO643</f>
        <v>69865.9120925714</v>
      </c>
      <c r="AU643" s="25" t="n">
        <f aca="false">AP643*Datos!$D$6</f>
        <v>16264.6439673617</v>
      </c>
      <c r="AV643" s="25" t="n">
        <f aca="false">AQ643*Datos!$D$6</f>
        <v>19345.5465145631</v>
      </c>
      <c r="AW643" s="25" t="n">
        <f aca="false">AR643*Datos!$D$6</f>
        <v>25329.2012385614</v>
      </c>
      <c r="AX643" s="25" t="n">
        <f aca="false">AS643*Datos!$D$6</f>
        <v>30421.6733041945</v>
      </c>
      <c r="AY643" s="25" t="n">
        <f aca="false">AT643*Datos!$D$6</f>
        <v>34932.9560462857</v>
      </c>
      <c r="AZ643" s="25" t="n">
        <f aca="false">AJ643-AU643-AE643</f>
        <v>25604.5509375418</v>
      </c>
      <c r="BA643" s="25" t="n">
        <f aca="false">AK643-AV643-AF643</f>
        <v>27788.9733463989</v>
      </c>
      <c r="BB643" s="25" t="n">
        <f aca="false">AL643-AW643-AG643</f>
        <v>32580.4553359836</v>
      </c>
      <c r="BC643" s="25" t="n">
        <f aca="false">AM643-AX643-AH643</f>
        <v>36081.482687834</v>
      </c>
      <c r="BD643" s="25" t="n">
        <f aca="false">AN643-AY643-AI643</f>
        <v>38693.9955025741</v>
      </c>
      <c r="BE643" s="25" t="n">
        <f aca="false">AZ643/Z643</f>
        <v>21975.957047705</v>
      </c>
      <c r="BF643" s="25" t="n">
        <f aca="false">BA643/AA643</f>
        <v>20458.7898538524</v>
      </c>
      <c r="BG643" s="25" t="n">
        <f aca="false">BB643/AB643</f>
        <v>20171.4121091152</v>
      </c>
      <c r="BH643" s="25" t="n">
        <f aca="false">BC643/AC643</f>
        <v>18426.7411189581</v>
      </c>
      <c r="BI643" s="25" t="n">
        <f aca="false">BD643/AD643</f>
        <v>16345.5359964796</v>
      </c>
      <c r="BJ643" s="25" t="n">
        <f aca="false">E643*AD643</f>
        <v>77520.4005650227</v>
      </c>
      <c r="BK643" s="25" t="n">
        <f aca="false">0.2*C643*AD643</f>
        <v>34909.8092615315</v>
      </c>
      <c r="BL643" s="25" t="n">
        <f aca="false">BJ643+BK643</f>
        <v>112430.209826554</v>
      </c>
      <c r="BM643" s="25" t="n">
        <f aca="false">BK643*Datos!$D$6</f>
        <v>17454.9046307657</v>
      </c>
      <c r="BN643" s="25" t="n">
        <f aca="false">BL643-BM643</f>
        <v>94975.3051957885</v>
      </c>
      <c r="BO643" s="25" t="n">
        <f aca="false">BN643/AD643</f>
        <v>40120.4954332287</v>
      </c>
      <c r="BP643" s="25" t="n">
        <f aca="false">-(C643+E643)</f>
        <v>-106481.901492856</v>
      </c>
      <c r="BQ643" s="25" t="n">
        <f aca="false">BE643</f>
        <v>21975.957047705</v>
      </c>
      <c r="BR643" s="25" t="n">
        <f aca="false">BF643</f>
        <v>20458.7898538524</v>
      </c>
      <c r="BS643" s="25" t="n">
        <f aca="false">BG643</f>
        <v>20171.4121091152</v>
      </c>
      <c r="BT643" s="25" t="n">
        <f aca="false">BH643</f>
        <v>18426.7411189581</v>
      </c>
      <c r="BU643" s="25" t="n">
        <f aca="false">BI643+BO643</f>
        <v>56466.0314297083</v>
      </c>
      <c r="BV643" s="27" t="n">
        <f aca="false">IFERROR(IRR(BP643:BU643,0.1),NA())*100</f>
        <v>7.81342418695417</v>
      </c>
    </row>
    <row r="644" customFormat="false" ht="15" hidden="false" customHeight="true" outlineLevel="0" collapsed="false">
      <c r="A644" s="23" t="n">
        <v>643</v>
      </c>
      <c r="B644" s="24" t="n">
        <f aca="true">RAND()</f>
        <v>0.38739652743638</v>
      </c>
      <c r="C644" s="25" t="n">
        <f aca="false">IF(B644&lt;=(Datos!$D$14-Datos!$C$14)/(Datos!$E$14-Datos!$C$14),Datos!$C$14+SQRT((Datos!$E$14-Datos!$C$14)*(Datos!$D$14-Datos!$C$14)*B644),Datos!$E$14-SQRT((Datos!$E$14-Datos!$C$14)*(Datos!$E$14-Datos!$D$14)*(1-B644)))</f>
        <v>72886.8266874506</v>
      </c>
      <c r="D644" s="24" t="n">
        <f aca="true">RAND()</f>
        <v>0.204016888758837</v>
      </c>
      <c r="E644" s="25" t="n">
        <f aca="false">IF(D644&lt;=(Datos!$D$15-Datos!$C$15)/(Datos!$E$15-Datos!$C$15),Datos!$C$15+SQRT((Datos!$E$15-Datos!$C$15)*(Datos!$D$15-Datos!$C$15)*D644),Datos!$E$15-SQRT((Datos!$E$15-Datos!$C$15)*(Datos!$E$15-Datos!$D$15)*(1-D644)))</f>
        <v>28911.6833533548</v>
      </c>
      <c r="F644" s="24" t="n">
        <f aca="true">RAND()</f>
        <v>0.242166647959211</v>
      </c>
      <c r="G644" s="25" t="n">
        <f aca="false">IF(F644&lt;=(Datos!$D$19-Datos!$C$19)/(Datos!$E$19-Datos!$C$19),Datos!$C$19+SQRT((Datos!$E$19-Datos!$C$19)*(Datos!$D$19-Datos!$C$19)*F644),Datos!$E$19-SQRT((Datos!$E$19-Datos!$C$19)*(Datos!$E$19-Datos!$D$19)*(1-F644)))</f>
        <v>36027.0222493269</v>
      </c>
      <c r="H644" s="24" t="n">
        <f aca="true">RAND()</f>
        <v>0.289662949982052</v>
      </c>
      <c r="I644" s="25" t="n">
        <f aca="false">IF(H644&lt;=(Datos!$D$19-Datos!$C$19)/(Datos!$E$19-Datos!$C$19),Datos!$C$19+SQRT((Datos!$E$19-Datos!$C$19)*(Datos!$D$19-Datos!$C$19)*H644),Datos!$E$19-SQRT((Datos!$E$19-Datos!$C$19)*(Datos!$E$19-Datos!$D$19)*(1-H644)))</f>
        <v>36591.6191104544</v>
      </c>
      <c r="J644" s="24" t="n">
        <f aca="true">RAND()</f>
        <v>0.660497377251571</v>
      </c>
      <c r="K644" s="25" t="n">
        <f aca="false">IF(J644&lt;=(Datos!$D$19-Datos!$C$19)/(Datos!$E$19-Datos!$C$19),Datos!$C$19+SQRT((Datos!$E$19-Datos!$C$19)*(Datos!$D$19-Datos!$C$19)*J644),Datos!$E$19-SQRT((Datos!$E$19-Datos!$C$19)*(Datos!$E$19-Datos!$D$19)*(1-J644)))</f>
        <v>39953.6227870929</v>
      </c>
      <c r="L644" s="24" t="n">
        <f aca="true">RAND()</f>
        <v>0.104746554684226</v>
      </c>
      <c r="M644" s="25" t="n">
        <f aca="false">IF(L644&lt;=(Datos!$D$19-Datos!$C$19)/(Datos!$E$19-Datos!$C$19),Datos!$C$19+SQRT((Datos!$E$19-Datos!$C$19)*(Datos!$D$19-Datos!$C$19)*L644),Datos!$E$19-SQRT((Datos!$E$19-Datos!$C$19)*(Datos!$E$19-Datos!$D$19)*(1-L644)))</f>
        <v>33963.8344065606</v>
      </c>
      <c r="N644" s="24" t="n">
        <f aca="true">RAND()</f>
        <v>0.639596550003966</v>
      </c>
      <c r="O644" s="25" t="n">
        <f aca="false">IF(N644&lt;=(Datos!$D$19-Datos!$C$19)/(Datos!$E$19-Datos!$C$19),Datos!$C$19+SQRT((Datos!$E$19-Datos!$C$19)*(Datos!$D$19-Datos!$C$19)*N644),Datos!$E$19-SQRT((Datos!$E$19-Datos!$C$19)*(Datos!$E$19-Datos!$D$19)*(1-N644)))</f>
        <v>39794.8702135656</v>
      </c>
      <c r="P644" s="24" t="n">
        <f aca="true">RAND()</f>
        <v>0.0383971759050336</v>
      </c>
      <c r="Q644" s="26" t="n">
        <f aca="false">IF(P644&lt;=(Datos!$D$23-Datos!$C$23)/(Datos!$E$23-Datos!$C$23),Datos!$C$23+SQRT((Datos!$E$23-Datos!$C$23)*(Datos!$D$23-Datos!$C$23)*P644),Datos!$E$23-SQRT((Datos!$E$23-Datos!$C$23)*(Datos!$E$23-Datos!$D$23)*(1-P644)))</f>
        <v>0.128313538153462</v>
      </c>
      <c r="R644" s="24" t="n">
        <f aca="true">RAND()</f>
        <v>0.225758632363044</v>
      </c>
      <c r="S644" s="26" t="n">
        <f aca="false">IF(R644&lt;=(Datos!$D$24-Datos!$C$24)/(Datos!$E$24-Datos!$C$24),Datos!$C$24+SQRT((Datos!$E$24-Datos!$C$24)*(Datos!$D$24-Datos!$C$24)*R644),Datos!$E$24-SQRT((Datos!$E$24-Datos!$C$24)*(Datos!$E$24-Datos!$D$24)*(1-R644)))</f>
        <v>0.140158510318312</v>
      </c>
      <c r="T644" s="24" t="n">
        <f aca="true">RAND()</f>
        <v>0.568206390704997</v>
      </c>
      <c r="U644" s="26" t="n">
        <f aca="false">IF(T644&lt;=(Datos!$D$25-Datos!$C$25)/(Datos!$E$25-Datos!$C$25),Datos!$C$25+SQRT((Datos!$E$25-Datos!$C$25)*(Datos!$D$25-Datos!$C$25)*T644),Datos!$E$25-SQRT((Datos!$E$25-Datos!$C$25)*(Datos!$E$25-Datos!$D$25)*(1-T644)))</f>
        <v>0.185229004816859</v>
      </c>
      <c r="V644" s="24" t="n">
        <f aca="true">RAND()</f>
        <v>0.366886246655589</v>
      </c>
      <c r="W644" s="26" t="n">
        <f aca="false">IF(V644&lt;=(Datos!$D$26-Datos!$C$26)/(Datos!$E$26-Datos!$C$26),Datos!$C$26+SQRT((Datos!$E$26-Datos!$C$26)*(Datos!$D$26-Datos!$C$26)*V644),Datos!$E$26-SQRT((Datos!$E$26-Datos!$C$26)*(Datos!$E$26-Datos!$D$26)*(1-V644)))</f>
        <v>0.202926672767846</v>
      </c>
      <c r="X644" s="24" t="n">
        <f aca="true">RAND()</f>
        <v>0.624258554686306</v>
      </c>
      <c r="Y644" s="26" t="n">
        <f aca="false">IF(X644&lt;=(Datos!$D$27-Datos!$C$27)/(Datos!$E$27-Datos!$C$27),Datos!$C$27+SQRT((Datos!$E$27-Datos!$C$27)*(Datos!$D$27-Datos!$C$27)*X644),Datos!$E$27-SQRT((Datos!$E$27-Datos!$C$27)*(Datos!$E$27-Datos!$D$27)*(1-X644)))</f>
        <v>0.234955535249113</v>
      </c>
      <c r="Z644" s="24" t="n">
        <f aca="false">(1+Q644)</f>
        <v>1.12831353815346</v>
      </c>
      <c r="AA644" s="24" t="n">
        <f aca="false">Z644*(1+S644)</f>
        <v>1.28645628283303</v>
      </c>
      <c r="AB644" s="24" t="n">
        <f aca="false">AA644*(1+U644)</f>
        <v>1.52474529984259</v>
      </c>
      <c r="AC644" s="24" t="n">
        <f aca="false">AB644*(1+W644)</f>
        <v>1.83415679035806</v>
      </c>
      <c r="AD644" s="24" t="n">
        <f aca="false">AC644*(1+Y644)</f>
        <v>2.26510208076743</v>
      </c>
      <c r="AE644" s="23" t="n">
        <f aca="false">E644*Q644</f>
        <v>3709.76038504149</v>
      </c>
      <c r="AF644" s="23" t="n">
        <f aca="false">AE644*(1+S644)</f>
        <v>4229.71487424679</v>
      </c>
      <c r="AG644" s="23" t="n">
        <f aca="false">AF644*(1+U644)</f>
        <v>5013.18075106258</v>
      </c>
      <c r="AH644" s="23" t="n">
        <f aca="false">AG644*(1+W644)</f>
        <v>6030.48884085952</v>
      </c>
      <c r="AI644" s="23" t="n">
        <f aca="false">AH644*(1+Y644)</f>
        <v>7447.38557427747</v>
      </c>
      <c r="AJ644" s="25" t="n">
        <f aca="false">G644*Z644</f>
        <v>40649.7769432715</v>
      </c>
      <c r="AK644" s="25" t="n">
        <f aca="false">I644*AA644</f>
        <v>47073.5183036774</v>
      </c>
      <c r="AL644" s="25" t="n">
        <f aca="false">K644*AB644</f>
        <v>60919.0985563039</v>
      </c>
      <c r="AM644" s="25" t="n">
        <f aca="false">M644*AC644</f>
        <v>62294.99750339</v>
      </c>
      <c r="AN644" s="25" t="n">
        <f aca="false">O644*AD644</f>
        <v>90139.4433246175</v>
      </c>
      <c r="AO644" s="25" t="n">
        <f aca="false">C644/Datos!$D$8</f>
        <v>14577.3653374901</v>
      </c>
      <c r="AP644" s="25" t="n">
        <f aca="false">AJ644-AO644</f>
        <v>26072.4116057814</v>
      </c>
      <c r="AQ644" s="25" t="n">
        <f aca="false">AK644-AO644</f>
        <v>32496.1529661873</v>
      </c>
      <c r="AR644" s="25" t="n">
        <f aca="false">AL644-AO644</f>
        <v>46341.7332188137</v>
      </c>
      <c r="AS644" s="25" t="n">
        <f aca="false">AM644-AO644</f>
        <v>47717.6321658999</v>
      </c>
      <c r="AT644" s="25" t="n">
        <f aca="false">AN644-AO644</f>
        <v>75562.0779871274</v>
      </c>
      <c r="AU644" s="25" t="n">
        <f aca="false">AP644*Datos!$D$6</f>
        <v>13036.2058028907</v>
      </c>
      <c r="AV644" s="25" t="n">
        <f aca="false">AQ644*Datos!$D$6</f>
        <v>16248.0764830936</v>
      </c>
      <c r="AW644" s="25" t="n">
        <f aca="false">AR644*Datos!$D$6</f>
        <v>23170.8666094069</v>
      </c>
      <c r="AX644" s="25" t="n">
        <f aca="false">AS644*Datos!$D$6</f>
        <v>23858.8160829499</v>
      </c>
      <c r="AY644" s="25" t="n">
        <f aca="false">AT644*Datos!$D$6</f>
        <v>37781.0389935637</v>
      </c>
      <c r="AZ644" s="25" t="n">
        <f aca="false">AJ644-AU644-AE644</f>
        <v>23903.8107553393</v>
      </c>
      <c r="BA644" s="25" t="n">
        <f aca="false">AK644-AV644-AF644</f>
        <v>26595.726946337</v>
      </c>
      <c r="BB644" s="25" t="n">
        <f aca="false">AL644-AW644-AG644</f>
        <v>32735.0511958344</v>
      </c>
      <c r="BC644" s="25" t="n">
        <f aca="false">AM644-AX644-AH644</f>
        <v>32405.6925795805</v>
      </c>
      <c r="BD644" s="25" t="n">
        <f aca="false">AN644-AY644-AI644</f>
        <v>44911.0187567763</v>
      </c>
      <c r="BE644" s="25" t="n">
        <f aca="false">AZ644/Z644</f>
        <v>21185.4329023288</v>
      </c>
      <c r="BF644" s="25" t="n">
        <f aca="false">BA644/AA644</f>
        <v>20673.6344648789</v>
      </c>
      <c r="BG644" s="25" t="n">
        <f aca="false">BB644/AB644</f>
        <v>21469.1930509403</v>
      </c>
      <c r="BH644" s="25" t="n">
        <f aca="false">BC644/AC644</f>
        <v>17667.8966323562</v>
      </c>
      <c r="BI644" s="25" t="n">
        <f aca="false">BD644/AD644</f>
        <v>19827.3707565357</v>
      </c>
      <c r="BJ644" s="25" t="n">
        <f aca="false">E644*AD644</f>
        <v>65487.9141221731</v>
      </c>
      <c r="BK644" s="25" t="n">
        <f aca="false">0.2*C644*AD644</f>
        <v>33019.2205580559</v>
      </c>
      <c r="BL644" s="25" t="n">
        <f aca="false">BJ644+BK644</f>
        <v>98507.134680229</v>
      </c>
      <c r="BM644" s="25" t="n">
        <f aca="false">BK644*Datos!$D$6</f>
        <v>16509.610279028</v>
      </c>
      <c r="BN644" s="25" t="n">
        <f aca="false">BL644-BM644</f>
        <v>81997.524401201</v>
      </c>
      <c r="BO644" s="25" t="n">
        <f aca="false">BN644/AD644</f>
        <v>36200.3660220998</v>
      </c>
      <c r="BP644" s="25" t="n">
        <f aca="false">-(C644+E644)</f>
        <v>-101798.510040805</v>
      </c>
      <c r="BQ644" s="25" t="n">
        <f aca="false">BE644</f>
        <v>21185.4329023288</v>
      </c>
      <c r="BR644" s="25" t="n">
        <f aca="false">BF644</f>
        <v>20673.6344648789</v>
      </c>
      <c r="BS644" s="25" t="n">
        <f aca="false">BG644</f>
        <v>21469.1930509403</v>
      </c>
      <c r="BT644" s="25" t="n">
        <f aca="false">BH644</f>
        <v>17667.8966323562</v>
      </c>
      <c r="BU644" s="25" t="n">
        <f aca="false">BI644+BO644</f>
        <v>56027.7367786355</v>
      </c>
      <c r="BV644" s="27" t="n">
        <f aca="false">IFERROR(IRR(BP644:BU644,0.1),NA())*100</f>
        <v>9.17811137194935</v>
      </c>
    </row>
    <row r="645" customFormat="false" ht="15" hidden="false" customHeight="true" outlineLevel="0" collapsed="false">
      <c r="A645" s="23" t="n">
        <v>644</v>
      </c>
      <c r="B645" s="24" t="n">
        <f aca="true">RAND()</f>
        <v>0.655581125564106</v>
      </c>
      <c r="C645" s="25" t="n">
        <f aca="false">IF(B645&lt;=(Datos!$D$14-Datos!$C$14)/(Datos!$E$14-Datos!$C$14),Datos!$C$14+SQRT((Datos!$E$14-Datos!$C$14)*(Datos!$D$14-Datos!$C$14)*B645),Datos!$E$14-SQRT((Datos!$E$14-Datos!$C$14)*(Datos!$E$14-Datos!$D$14)*(1-B645)))</f>
        <v>79670.1537309533</v>
      </c>
      <c r="D645" s="24" t="n">
        <f aca="true">RAND()</f>
        <v>0.0445081848033722</v>
      </c>
      <c r="E645" s="25" t="n">
        <f aca="false">IF(D645&lt;=(Datos!$D$15-Datos!$C$15)/(Datos!$E$15-Datos!$C$15),Datos!$C$15+SQRT((Datos!$E$15-Datos!$C$15)*(Datos!$D$15-Datos!$C$15)*D645),Datos!$E$15-SQRT((Datos!$E$15-Datos!$C$15)*(Datos!$E$15-Datos!$D$15)*(1-D645)))</f>
        <v>26827.0505905018</v>
      </c>
      <c r="F645" s="24" t="n">
        <f aca="true">RAND()</f>
        <v>0.449242739261173</v>
      </c>
      <c r="G645" s="25" t="n">
        <f aca="false">IF(F645&lt;=(Datos!$D$19-Datos!$C$19)/(Datos!$E$19-Datos!$C$19),Datos!$C$19+SQRT((Datos!$E$19-Datos!$C$19)*(Datos!$D$19-Datos!$C$19)*F645),Datos!$E$19-SQRT((Datos!$E$19-Datos!$C$19)*(Datos!$E$19-Datos!$D$19)*(1-F645)))</f>
        <v>38208.9226387618</v>
      </c>
      <c r="H645" s="24" t="n">
        <f aca="true">RAND()</f>
        <v>0.0427227947192472</v>
      </c>
      <c r="I645" s="25" t="n">
        <f aca="false">IF(H645&lt;=(Datos!$D$19-Datos!$C$19)/(Datos!$E$19-Datos!$C$19),Datos!$C$19+SQRT((Datos!$E$19-Datos!$C$19)*(Datos!$D$19-Datos!$C$19)*H645),Datos!$E$19-SQRT((Datos!$E$19-Datos!$C$19)*(Datos!$E$19-Datos!$D$19)*(1-H645)))</f>
        <v>32531.4855733121</v>
      </c>
      <c r="J645" s="24" t="n">
        <f aca="true">RAND()</f>
        <v>0.0658370826920381</v>
      </c>
      <c r="K645" s="25" t="n">
        <f aca="false">IF(J645&lt;=(Datos!$D$19-Datos!$C$19)/(Datos!$E$19-Datos!$C$19),Datos!$C$19+SQRT((Datos!$E$19-Datos!$C$19)*(Datos!$D$19-Datos!$C$19)*J645),Datos!$E$19-SQRT((Datos!$E$19-Datos!$C$19)*(Datos!$E$19-Datos!$D$19)*(1-J645)))</f>
        <v>33142.5407561089</v>
      </c>
      <c r="L645" s="24" t="n">
        <f aca="true">RAND()</f>
        <v>0.617549673548418</v>
      </c>
      <c r="M645" s="25" t="n">
        <f aca="false">IF(L645&lt;=(Datos!$D$19-Datos!$C$19)/(Datos!$E$19-Datos!$C$19),Datos!$C$19+SQRT((Datos!$E$19-Datos!$C$19)*(Datos!$D$19-Datos!$C$19)*L645),Datos!$E$19-SQRT((Datos!$E$19-Datos!$C$19)*(Datos!$E$19-Datos!$D$19)*(1-L645)))</f>
        <v>39624.5753689325</v>
      </c>
      <c r="N645" s="24" t="n">
        <f aca="true">RAND()</f>
        <v>0.124278315692456</v>
      </c>
      <c r="O645" s="25" t="n">
        <f aca="false">IF(N645&lt;=(Datos!$D$19-Datos!$C$19)/(Datos!$E$19-Datos!$C$19),Datos!$C$19+SQRT((Datos!$E$19-Datos!$C$19)*(Datos!$D$19-Datos!$C$19)*N645),Datos!$E$19-SQRT((Datos!$E$19-Datos!$C$19)*(Datos!$E$19-Datos!$D$19)*(1-N645)))</f>
        <v>34317.6089857545</v>
      </c>
      <c r="P645" s="24" t="n">
        <f aca="true">RAND()</f>
        <v>0.112997847287659</v>
      </c>
      <c r="Q645" s="26" t="n">
        <f aca="false">IF(P645&lt;=(Datos!$D$23-Datos!$C$23)/(Datos!$E$23-Datos!$C$23),Datos!$C$23+SQRT((Datos!$E$23-Datos!$C$23)*(Datos!$D$23-Datos!$C$23)*P645),Datos!$E$23-SQRT((Datos!$E$23-Datos!$C$23)*(Datos!$E$23-Datos!$D$23)*(1-P645)))</f>
        <v>0.134261701340225</v>
      </c>
      <c r="R645" s="24" t="n">
        <f aca="true">RAND()</f>
        <v>0.366621225298724</v>
      </c>
      <c r="S645" s="26" t="n">
        <f aca="false">IF(R645&lt;=(Datos!$D$24-Datos!$C$24)/(Datos!$E$24-Datos!$C$24),Datos!$C$24+SQRT((Datos!$E$24-Datos!$C$24)*(Datos!$D$24-Datos!$C$24)*R645),Datos!$E$24-SQRT((Datos!$E$24-Datos!$C$24)*(Datos!$E$24-Datos!$D$24)*(1-R645)))</f>
        <v>0.145688873185442</v>
      </c>
      <c r="T645" s="24" t="n">
        <f aca="true">RAND()</f>
        <v>0.90272673970527</v>
      </c>
      <c r="U645" s="26" t="n">
        <f aca="false">IF(T645&lt;=(Datos!$D$25-Datos!$C$25)/(Datos!$E$25-Datos!$C$25),Datos!$C$25+SQRT((Datos!$E$25-Datos!$C$25)*(Datos!$D$25-Datos!$C$25)*T645),Datos!$E$25-SQRT((Datos!$E$25-Datos!$C$25)*(Datos!$E$25-Datos!$D$25)*(1-T645)))</f>
        <v>0.203496511616472</v>
      </c>
      <c r="V645" s="24" t="n">
        <f aca="true">RAND()</f>
        <v>0.333254786235936</v>
      </c>
      <c r="W645" s="26" t="n">
        <f aca="false">IF(V645&lt;=(Datos!$D$26-Datos!$C$26)/(Datos!$E$26-Datos!$C$26),Datos!$C$26+SQRT((Datos!$E$26-Datos!$C$26)*(Datos!$D$26-Datos!$C$26)*V645),Datos!$E$26-SQRT((Datos!$E$26-Datos!$C$26)*(Datos!$E$26-Datos!$D$26)*(1-V645)))</f>
        <v>0.201692565290897</v>
      </c>
      <c r="X645" s="24" t="n">
        <f aca="true">RAND()</f>
        <v>0.541524792630967</v>
      </c>
      <c r="Y645" s="26" t="n">
        <f aca="false">IF(X645&lt;=(Datos!$D$27-Datos!$C$27)/(Datos!$E$27-Datos!$C$27),Datos!$C$27+SQRT((Datos!$E$27-Datos!$C$27)*(Datos!$D$27-Datos!$C$27)*X645),Datos!$E$27-SQRT((Datos!$E$27-Datos!$C$27)*(Datos!$E$27-Datos!$D$27)*(1-X645)))</f>
        <v>0.230242928946804</v>
      </c>
      <c r="Z645" s="24" t="n">
        <f aca="false">(1+Q645)</f>
        <v>1.13426170134023</v>
      </c>
      <c r="AA645" s="24" t="n">
        <f aca="false">Z645*(1+S645)</f>
        <v>1.29951101050588</v>
      </c>
      <c r="AB645" s="24" t="n">
        <f aca="false">AA645*(1+U645)</f>
        <v>1.56395696795103</v>
      </c>
      <c r="AC645" s="24" t="n">
        <f aca="false">AB645*(1+W645)</f>
        <v>1.87939546082165</v>
      </c>
      <c r="AD645" s="24" t="n">
        <f aca="false">AC645*(1+Y645)</f>
        <v>2.31211297637055</v>
      </c>
      <c r="AE645" s="23" t="n">
        <f aca="false">E645*Q645</f>
        <v>3601.84545422107</v>
      </c>
      <c r="AF645" s="23" t="n">
        <f aca="false">AE645*(1+S645)</f>
        <v>4126.59425983464</v>
      </c>
      <c r="AG645" s="23" t="n">
        <f aca="false">AF645*(1+U645)</f>
        <v>4966.34179656755</v>
      </c>
      <c r="AH645" s="23" t="n">
        <f aca="false">AG645*(1+W645)</f>
        <v>5968.01601362866</v>
      </c>
      <c r="AI645" s="23" t="n">
        <f aca="false">AH645*(1+Y645)</f>
        <v>7342.10950060795</v>
      </c>
      <c r="AJ645" s="25" t="n">
        <f aca="false">G645*Z645</f>
        <v>43338.917598619</v>
      </c>
      <c r="AK645" s="25" t="n">
        <f aca="false">I645*AA645</f>
        <v>42275.0236906324</v>
      </c>
      <c r="AL645" s="25" t="n">
        <f aca="false">K645*AB645</f>
        <v>51833.5075511175</v>
      </c>
      <c r="AM645" s="25" t="n">
        <f aca="false">M645*AC645</f>
        <v>74470.247085357</v>
      </c>
      <c r="AN645" s="25" t="n">
        <f aca="false">O645*AD645</f>
        <v>79346.1890539737</v>
      </c>
      <c r="AO645" s="25" t="n">
        <f aca="false">C645/Datos!$D$8</f>
        <v>15934.0307461907</v>
      </c>
      <c r="AP645" s="25" t="n">
        <f aca="false">AJ645-AO645</f>
        <v>27404.8868524284</v>
      </c>
      <c r="AQ645" s="25" t="n">
        <f aca="false">AK645-AO645</f>
        <v>26340.9929444417</v>
      </c>
      <c r="AR645" s="25" t="n">
        <f aca="false">AL645-AO645</f>
        <v>35899.4768049269</v>
      </c>
      <c r="AS645" s="25" t="n">
        <f aca="false">AM645-AO645</f>
        <v>58536.2163391663</v>
      </c>
      <c r="AT645" s="25" t="n">
        <f aca="false">AN645-AO645</f>
        <v>63412.158307783</v>
      </c>
      <c r="AU645" s="25" t="n">
        <f aca="false">AP645*Datos!$D$6</f>
        <v>13702.4434262142</v>
      </c>
      <c r="AV645" s="25" t="n">
        <f aca="false">AQ645*Datos!$D$6</f>
        <v>13170.4964722209</v>
      </c>
      <c r="AW645" s="25" t="n">
        <f aca="false">AR645*Datos!$D$6</f>
        <v>17949.7384024634</v>
      </c>
      <c r="AX645" s="25" t="n">
        <f aca="false">AS645*Datos!$D$6</f>
        <v>29268.1081695832</v>
      </c>
      <c r="AY645" s="25" t="n">
        <f aca="false">AT645*Datos!$D$6</f>
        <v>31706.0791538915</v>
      </c>
      <c r="AZ645" s="25" t="n">
        <f aca="false">AJ645-AU645-AE645</f>
        <v>26034.6287181838</v>
      </c>
      <c r="BA645" s="25" t="n">
        <f aca="false">AK645-AV645-AF645</f>
        <v>24977.9329585769</v>
      </c>
      <c r="BB645" s="25" t="n">
        <f aca="false">AL645-AW645-AG645</f>
        <v>28917.4273520865</v>
      </c>
      <c r="BC645" s="25" t="n">
        <f aca="false">AM645-AX645-AH645</f>
        <v>39234.1229021451</v>
      </c>
      <c r="BD645" s="25" t="n">
        <f aca="false">AN645-AY645-AI645</f>
        <v>40298.0003994742</v>
      </c>
      <c r="BE645" s="25" t="n">
        <f aca="false">AZ645/Z645</f>
        <v>22952.9293701988</v>
      </c>
      <c r="BF645" s="25" t="n">
        <f aca="false">BA645/AA645</f>
        <v>19221.024490476</v>
      </c>
      <c r="BG645" s="25" t="n">
        <f aca="false">BB645/AB645</f>
        <v>18489.9124110632</v>
      </c>
      <c r="BH645" s="25" t="n">
        <f aca="false">BC645/AC645</f>
        <v>20875.9272436428</v>
      </c>
      <c r="BI645" s="25" t="n">
        <f aca="false">BD645/AD645</f>
        <v>17429.079292973</v>
      </c>
      <c r="BJ645" s="25" t="n">
        <f aca="false">E645*AD645</f>
        <v>62027.1717880484</v>
      </c>
      <c r="BK645" s="25" t="n">
        <f aca="false">0.2*C645*AD645</f>
        <v>36841.2792541547</v>
      </c>
      <c r="BL645" s="25" t="n">
        <f aca="false">BJ645+BK645</f>
        <v>98868.4510422031</v>
      </c>
      <c r="BM645" s="25" t="n">
        <f aca="false">BK645*Datos!$D$6</f>
        <v>18420.6396270774</v>
      </c>
      <c r="BN645" s="25" t="n">
        <f aca="false">BL645-BM645</f>
        <v>80447.8114151258</v>
      </c>
      <c r="BO645" s="25" t="n">
        <f aca="false">BN645/AD645</f>
        <v>34794.0659635971</v>
      </c>
      <c r="BP645" s="25" t="n">
        <f aca="false">-(C645+E645)</f>
        <v>-106497.204321455</v>
      </c>
      <c r="BQ645" s="25" t="n">
        <f aca="false">BE645</f>
        <v>22952.9293701988</v>
      </c>
      <c r="BR645" s="25" t="n">
        <f aca="false">BF645</f>
        <v>19221.024490476</v>
      </c>
      <c r="BS645" s="25" t="n">
        <f aca="false">BG645</f>
        <v>18489.9124110632</v>
      </c>
      <c r="BT645" s="25" t="n">
        <f aca="false">BH645</f>
        <v>20875.9272436428</v>
      </c>
      <c r="BU645" s="25" t="n">
        <f aca="false">BI645+BO645</f>
        <v>52223.1452565702</v>
      </c>
      <c r="BV645" s="27" t="n">
        <f aca="false">IFERROR(IRR(BP645:BU645,0.1),NA())*100</f>
        <v>6.99887581635179</v>
      </c>
    </row>
    <row r="646" customFormat="false" ht="15" hidden="false" customHeight="true" outlineLevel="0" collapsed="false">
      <c r="A646" s="23" t="n">
        <v>645</v>
      </c>
      <c r="B646" s="24" t="n">
        <f aca="true">RAND()</f>
        <v>0.943011984557143</v>
      </c>
      <c r="C646" s="25" t="n">
        <f aca="false">IF(B646&lt;=(Datos!$D$14-Datos!$C$14)/(Datos!$E$14-Datos!$C$14),Datos!$C$14+SQRT((Datos!$E$14-Datos!$C$14)*(Datos!$D$14-Datos!$C$14)*B646),Datos!$E$14-SQRT((Datos!$E$14-Datos!$C$14)*(Datos!$E$14-Datos!$D$14)*(1-B646)))</f>
        <v>91730.4402456099</v>
      </c>
      <c r="D646" s="24" t="n">
        <f aca="true">RAND()</f>
        <v>0.173040763034841</v>
      </c>
      <c r="E646" s="25" t="n">
        <f aca="false">IF(D646&lt;=(Datos!$D$15-Datos!$C$15)/(Datos!$E$15-Datos!$C$15),Datos!$C$15+SQRT((Datos!$E$15-Datos!$C$15)*(Datos!$D$15-Datos!$C$15)*D646),Datos!$E$15-SQRT((Datos!$E$15-Datos!$C$15)*(Datos!$E$15-Datos!$D$15)*(1-D646)))</f>
        <v>28602.5070753037</v>
      </c>
      <c r="F646" s="24" t="n">
        <f aca="true">RAND()</f>
        <v>0.604408001676743</v>
      </c>
      <c r="G646" s="25" t="n">
        <f aca="false">IF(F646&lt;=(Datos!$D$19-Datos!$C$19)/(Datos!$E$19-Datos!$C$19),Datos!$C$19+SQRT((Datos!$E$19-Datos!$C$19)*(Datos!$D$19-Datos!$C$19)*F646),Datos!$E$19-SQRT((Datos!$E$19-Datos!$C$19)*(Datos!$E$19-Datos!$D$19)*(1-F646)))</f>
        <v>39521.6175228535</v>
      </c>
      <c r="H646" s="24" t="n">
        <f aca="true">RAND()</f>
        <v>0.669825849702627</v>
      </c>
      <c r="I646" s="25" t="n">
        <f aca="false">IF(H646&lt;=(Datos!$D$19-Datos!$C$19)/(Datos!$E$19-Datos!$C$19),Datos!$C$19+SQRT((Datos!$E$19-Datos!$C$19)*(Datos!$D$19-Datos!$C$19)*H646),Datos!$E$19-SQRT((Datos!$E$19-Datos!$C$19)*(Datos!$E$19-Datos!$D$19)*(1-H646)))</f>
        <v>40023.7502803514</v>
      </c>
      <c r="J646" s="24" t="n">
        <f aca="true">RAND()</f>
        <v>0.357475556096612</v>
      </c>
      <c r="K646" s="25" t="n">
        <f aca="false">IF(J646&lt;=(Datos!$D$19-Datos!$C$19)/(Datos!$E$19-Datos!$C$19),Datos!$C$19+SQRT((Datos!$E$19-Datos!$C$19)*(Datos!$D$19-Datos!$C$19)*J646),Datos!$E$19-SQRT((Datos!$E$19-Datos!$C$19)*(Datos!$E$19-Datos!$D$19)*(1-J646)))</f>
        <v>37322.6589033282</v>
      </c>
      <c r="L646" s="24" t="n">
        <f aca="true">RAND()</f>
        <v>0.211186319180097</v>
      </c>
      <c r="M646" s="25" t="n">
        <f aca="false">IF(L646&lt;=(Datos!$D$19-Datos!$C$19)/(Datos!$E$19-Datos!$C$19),Datos!$C$19+SQRT((Datos!$E$19-Datos!$C$19)*(Datos!$D$19-Datos!$C$19)*L646),Datos!$E$19-SQRT((Datos!$E$19-Datos!$C$19)*(Datos!$E$19-Datos!$D$19)*(1-L646)))</f>
        <v>35628.3166112981</v>
      </c>
      <c r="N646" s="24" t="n">
        <f aca="true">RAND()</f>
        <v>0.701263497234525</v>
      </c>
      <c r="O646" s="25" t="n">
        <f aca="false">IF(N646&lt;=(Datos!$D$19-Datos!$C$19)/(Datos!$E$19-Datos!$C$19),Datos!$C$19+SQRT((Datos!$E$19-Datos!$C$19)*(Datos!$D$19-Datos!$C$19)*N646),Datos!$E$19-SQRT((Datos!$E$19-Datos!$C$19)*(Datos!$E$19-Datos!$D$19)*(1-N646)))</f>
        <v>40266.5828720246</v>
      </c>
      <c r="P646" s="24" t="n">
        <f aca="true">RAND()</f>
        <v>0.886946563534849</v>
      </c>
      <c r="Q646" s="26" t="n">
        <f aca="false">IF(P646&lt;=(Datos!$D$23-Datos!$C$23)/(Datos!$E$23-Datos!$C$23),Datos!$C$23+SQRT((Datos!$E$23-Datos!$C$23)*(Datos!$D$23-Datos!$C$23)*P646),Datos!$E$23-SQRT((Datos!$E$23-Datos!$C$23)*(Datos!$E$23-Datos!$D$23)*(1-P646)))</f>
        <v>0.165734791076284</v>
      </c>
      <c r="R646" s="24" t="n">
        <f aca="true">RAND()</f>
        <v>0.491623258268825</v>
      </c>
      <c r="S646" s="26" t="n">
        <f aca="false">IF(R646&lt;=(Datos!$D$24-Datos!$C$24)/(Datos!$E$24-Datos!$C$24),Datos!$C$24+SQRT((Datos!$E$24-Datos!$C$24)*(Datos!$D$24-Datos!$C$24)*R646),Datos!$E$24-SQRT((Datos!$E$24-Datos!$C$24)*(Datos!$E$24-Datos!$D$24)*(1-R646)))</f>
        <v>0.149747636290702</v>
      </c>
      <c r="T646" s="24" t="n">
        <f aca="true">RAND()</f>
        <v>0.171045228389756</v>
      </c>
      <c r="U646" s="26" t="n">
        <f aca="false">IF(T646&lt;=(Datos!$D$25-Datos!$C$25)/(Datos!$E$25-Datos!$C$25),Datos!$C$25+SQRT((Datos!$E$25-Datos!$C$25)*(Datos!$D$25-Datos!$C$25)*T646),Datos!$E$25-SQRT((Datos!$E$25-Datos!$C$25)*(Datos!$E$25-Datos!$D$25)*(1-T646)))</f>
        <v>0.168952439938395</v>
      </c>
      <c r="V646" s="24" t="n">
        <f aca="true">RAND()</f>
        <v>0.743576985199815</v>
      </c>
      <c r="W646" s="26" t="n">
        <f aca="false">IF(V646&lt;=(Datos!$D$26-Datos!$C$26)/(Datos!$E$26-Datos!$C$26),Datos!$C$26+SQRT((Datos!$E$26-Datos!$C$26)*(Datos!$D$26-Datos!$C$26)*V646),Datos!$E$26-SQRT((Datos!$E$26-Datos!$C$26)*(Datos!$E$26-Datos!$D$26)*(1-V646)))</f>
        <v>0.220042020231654</v>
      </c>
      <c r="X646" s="24" t="n">
        <f aca="true">RAND()</f>
        <v>0.152065496617483</v>
      </c>
      <c r="Y646" s="26" t="n">
        <f aca="false">IF(X646&lt;=(Datos!$D$27-Datos!$C$27)/(Datos!$E$27-Datos!$C$27),Datos!$C$27+SQRT((Datos!$E$27-Datos!$C$27)*(Datos!$D$27-Datos!$C$27)*X646),Datos!$E$27-SQRT((Datos!$E$27-Datos!$C$27)*(Datos!$E$27-Datos!$D$27)*(1-X646)))</f>
        <v>0.210262695794667</v>
      </c>
      <c r="Z646" s="24" t="n">
        <f aca="false">(1+Q646)</f>
        <v>1.16573479107628</v>
      </c>
      <c r="AA646" s="24" t="n">
        <f aca="false">Z646*(1+S646)</f>
        <v>1.34030082058179</v>
      </c>
      <c r="AB646" s="24" t="n">
        <f aca="false">AA646*(1+U646)</f>
        <v>1.56674791447052</v>
      </c>
      <c r="AC646" s="24" t="n">
        <f aca="false">AB646*(1+W646)</f>
        <v>1.91149829076434</v>
      </c>
      <c r="AD646" s="24" t="n">
        <f aca="false">AC646*(1+Y646)</f>
        <v>2.31341507438735</v>
      </c>
      <c r="AE646" s="23" t="n">
        <f aca="false">E646*Q646</f>
        <v>4740.43053438339</v>
      </c>
      <c r="AF646" s="23" t="n">
        <f aca="false">AE646*(1+S646)</f>
        <v>5450.29880190757</v>
      </c>
      <c r="AG646" s="23" t="n">
        <f aca="false">AF646*(1+U646)</f>
        <v>6371.14008288317</v>
      </c>
      <c r="AH646" s="23" t="n">
        <f aca="false">AG646*(1+W646)</f>
        <v>7773.05861789964</v>
      </c>
      <c r="AI646" s="23" t="n">
        <f aca="false">AH646*(1+Y646)</f>
        <v>9407.44287746919</v>
      </c>
      <c r="AJ646" s="25" t="n">
        <f aca="false">G646*Z646</f>
        <v>46071.7245460005</v>
      </c>
      <c r="AK646" s="25" t="n">
        <f aca="false">I646*AA646</f>
        <v>53643.8653435157</v>
      </c>
      <c r="AL646" s="25" t="n">
        <f aca="false">K646*AB646</f>
        <v>58475.1979992841</v>
      </c>
      <c r="AM646" s="25" t="n">
        <f aca="false">M646*AC646</f>
        <v>68103.4663053073</v>
      </c>
      <c r="AN646" s="25" t="n">
        <f aca="false">O646*AD646</f>
        <v>93153.3198102093</v>
      </c>
      <c r="AO646" s="25" t="n">
        <f aca="false">C646/Datos!$D$8</f>
        <v>18346.088049122</v>
      </c>
      <c r="AP646" s="25" t="n">
        <f aca="false">AJ646-AO646</f>
        <v>27725.6364968785</v>
      </c>
      <c r="AQ646" s="25" t="n">
        <f aca="false">AK646-AO646</f>
        <v>35297.7772943937</v>
      </c>
      <c r="AR646" s="25" t="n">
        <f aca="false">AL646-AO646</f>
        <v>40129.1099501621</v>
      </c>
      <c r="AS646" s="25" t="n">
        <f aca="false">AM646-AO646</f>
        <v>49757.3782561853</v>
      </c>
      <c r="AT646" s="25" t="n">
        <f aca="false">AN646-AO646</f>
        <v>74807.2317610874</v>
      </c>
      <c r="AU646" s="25" t="n">
        <f aca="false">AP646*Datos!$D$6</f>
        <v>13862.8182484392</v>
      </c>
      <c r="AV646" s="25" t="n">
        <f aca="false">AQ646*Datos!$D$6</f>
        <v>17648.8886471969</v>
      </c>
      <c r="AW646" s="25" t="n">
        <f aca="false">AR646*Datos!$D$6</f>
        <v>20064.554975081</v>
      </c>
      <c r="AX646" s="25" t="n">
        <f aca="false">AS646*Datos!$D$6</f>
        <v>24878.6891280926</v>
      </c>
      <c r="AY646" s="25" t="n">
        <f aca="false">AT646*Datos!$D$6</f>
        <v>37403.6158805437</v>
      </c>
      <c r="AZ646" s="25" t="n">
        <f aca="false">AJ646-AU646-AE646</f>
        <v>27468.4757631778</v>
      </c>
      <c r="BA646" s="25" t="n">
        <f aca="false">AK646-AV646-AF646</f>
        <v>30544.6778944113</v>
      </c>
      <c r="BB646" s="25" t="n">
        <f aca="false">AL646-AW646-AG646</f>
        <v>32039.5029413199</v>
      </c>
      <c r="BC646" s="25" t="n">
        <f aca="false">AM646-AX646-AH646</f>
        <v>35451.718559315</v>
      </c>
      <c r="BD646" s="25" t="n">
        <f aca="false">AN646-AY646-AI646</f>
        <v>46342.2610521965</v>
      </c>
      <c r="BE646" s="25" t="n">
        <f aca="false">AZ646/Z646</f>
        <v>23563.2289380478</v>
      </c>
      <c r="BF646" s="25" t="n">
        <f aca="false">BA646/AA646</f>
        <v>22789.4196775561</v>
      </c>
      <c r="BG646" s="25" t="n">
        <f aca="false">BB646/AB646</f>
        <v>20449.68603143</v>
      </c>
      <c r="BH646" s="25" t="n">
        <f aca="false">BC646/AC646</f>
        <v>18546.5604288555</v>
      </c>
      <c r="BI646" s="25" t="n">
        <f aca="false">BD646/AD646</f>
        <v>20031.9698636307</v>
      </c>
      <c r="BJ646" s="25" t="n">
        <f aca="false">E646*AD646</f>
        <v>66169.4710332785</v>
      </c>
      <c r="BK646" s="25" t="n">
        <f aca="false">0.2*C646*AD646</f>
        <v>42442.1166488765</v>
      </c>
      <c r="BL646" s="25" t="n">
        <f aca="false">BJ646+BK646</f>
        <v>108611.587682155</v>
      </c>
      <c r="BM646" s="25" t="n">
        <f aca="false">BK646*Datos!$D$6</f>
        <v>21221.0583244382</v>
      </c>
      <c r="BN646" s="25" t="n">
        <f aca="false">BL646-BM646</f>
        <v>87390.5293577167</v>
      </c>
      <c r="BO646" s="25" t="n">
        <f aca="false">BN646/AD646</f>
        <v>37775.5510998647</v>
      </c>
      <c r="BP646" s="25" t="n">
        <f aca="false">-(C646+E646)</f>
        <v>-120332.947320914</v>
      </c>
      <c r="BQ646" s="25" t="n">
        <f aca="false">BE646</f>
        <v>23563.2289380478</v>
      </c>
      <c r="BR646" s="25" t="n">
        <f aca="false">BF646</f>
        <v>22789.4196775561</v>
      </c>
      <c r="BS646" s="25" t="n">
        <f aca="false">BG646</f>
        <v>20449.68603143</v>
      </c>
      <c r="BT646" s="25" t="n">
        <f aca="false">BH646</f>
        <v>18546.5604288555</v>
      </c>
      <c r="BU646" s="25" t="n">
        <f aca="false">BI646+BO646</f>
        <v>57807.5209634954</v>
      </c>
      <c r="BV646" s="27" t="n">
        <f aca="false">IFERROR(IRR(BP646:BU646,0.1),NA())*100</f>
        <v>5.26033529632439</v>
      </c>
    </row>
    <row r="647" customFormat="false" ht="15" hidden="false" customHeight="true" outlineLevel="0" collapsed="false">
      <c r="A647" s="23" t="n">
        <v>646</v>
      </c>
      <c r="B647" s="24" t="n">
        <f aca="true">RAND()</f>
        <v>0.818363167303881</v>
      </c>
      <c r="C647" s="25" t="n">
        <f aca="false">IF(B647&lt;=(Datos!$D$14-Datos!$C$14)/(Datos!$E$14-Datos!$C$14),Datos!$C$14+SQRT((Datos!$E$14-Datos!$C$14)*(Datos!$D$14-Datos!$C$14)*B647),Datos!$E$14-SQRT((Datos!$E$14-Datos!$C$14)*(Datos!$E$14-Datos!$D$14)*(1-B647)))</f>
        <v>85236.3893564161</v>
      </c>
      <c r="D647" s="24" t="n">
        <f aca="true">RAND()</f>
        <v>0.405932652469498</v>
      </c>
      <c r="E647" s="25" t="n">
        <f aca="false">IF(D647&lt;=(Datos!$D$15-Datos!$C$15)/(Datos!$E$15-Datos!$C$15),Datos!$C$15+SQRT((Datos!$E$15-Datos!$C$15)*(Datos!$D$15-Datos!$C$15)*D647),Datos!$E$15-SQRT((Datos!$E$15-Datos!$C$15)*(Datos!$E$15-Datos!$D$15)*(1-D647)))</f>
        <v>30560.1852703787</v>
      </c>
      <c r="F647" s="24" t="n">
        <f aca="true">RAND()</f>
        <v>0.419583940325339</v>
      </c>
      <c r="G647" s="25" t="n">
        <f aca="false">IF(F647&lt;=(Datos!$D$19-Datos!$C$19)/(Datos!$E$19-Datos!$C$19),Datos!$C$19+SQRT((Datos!$E$19-Datos!$C$19)*(Datos!$D$19-Datos!$C$19)*F647),Datos!$E$19-SQRT((Datos!$E$19-Datos!$C$19)*(Datos!$E$19-Datos!$D$19)*(1-F647)))</f>
        <v>37933.3215646916</v>
      </c>
      <c r="H647" s="24" t="n">
        <f aca="true">RAND()</f>
        <v>0.5948496202513</v>
      </c>
      <c r="I647" s="25" t="n">
        <f aca="false">IF(H647&lt;=(Datos!$D$19-Datos!$C$19)/(Datos!$E$19-Datos!$C$19),Datos!$C$19+SQRT((Datos!$E$19-Datos!$C$19)*(Datos!$D$19-Datos!$C$19)*H647),Datos!$E$19-SQRT((Datos!$E$19-Datos!$C$19)*(Datos!$E$19-Datos!$D$19)*(1-H647)))</f>
        <v>39446.0278973596</v>
      </c>
      <c r="J647" s="24" t="n">
        <f aca="true">RAND()</f>
        <v>0.616931623875786</v>
      </c>
      <c r="K647" s="25" t="n">
        <f aca="false">IF(J647&lt;=(Datos!$D$19-Datos!$C$19)/(Datos!$E$19-Datos!$C$19),Datos!$C$19+SQRT((Datos!$E$19-Datos!$C$19)*(Datos!$D$19-Datos!$C$19)*J647),Datos!$E$19-SQRT((Datos!$E$19-Datos!$C$19)*(Datos!$E$19-Datos!$D$19)*(1-J647)))</f>
        <v>39619.7579793552</v>
      </c>
      <c r="L647" s="24" t="n">
        <f aca="true">RAND()</f>
        <v>0.622073032756866</v>
      </c>
      <c r="M647" s="25" t="n">
        <f aca="false">IF(L647&lt;=(Datos!$D$19-Datos!$C$19)/(Datos!$E$19-Datos!$C$19),Datos!$C$19+SQRT((Datos!$E$19-Datos!$C$19)*(Datos!$D$19-Datos!$C$19)*L647),Datos!$E$19-SQRT((Datos!$E$19-Datos!$C$19)*(Datos!$E$19-Datos!$D$19)*(1-L647)))</f>
        <v>39659.7595681016</v>
      </c>
      <c r="N647" s="24" t="n">
        <f aca="true">RAND()</f>
        <v>0.674385580185357</v>
      </c>
      <c r="O647" s="25" t="n">
        <f aca="false">IF(N647&lt;=(Datos!$D$19-Datos!$C$19)/(Datos!$E$19-Datos!$C$19),Datos!$C$19+SQRT((Datos!$E$19-Datos!$C$19)*(Datos!$D$19-Datos!$C$19)*N647),Datos!$E$19-SQRT((Datos!$E$19-Datos!$C$19)*(Datos!$E$19-Datos!$D$19)*(1-N647)))</f>
        <v>40058.230935576</v>
      </c>
      <c r="P647" s="24" t="n">
        <f aca="true">RAND()</f>
        <v>0.700032716329846</v>
      </c>
      <c r="Q647" s="26" t="n">
        <f aca="false">IF(P647&lt;=(Datos!$D$23-Datos!$C$23)/(Datos!$E$23-Datos!$C$23),Datos!$C$23+SQRT((Datos!$E$23-Datos!$C$23)*(Datos!$D$23-Datos!$C$23)*P647),Datos!$E$23-SQRT((Datos!$E$23-Datos!$C$23)*(Datos!$E$23-Datos!$D$23)*(1-P647)))</f>
        <v>0.156763367055309</v>
      </c>
      <c r="R647" s="24" t="n">
        <f aca="true">RAND()</f>
        <v>0.388565364852803</v>
      </c>
      <c r="S647" s="26" t="n">
        <f aca="false">IF(R647&lt;=(Datos!$D$24-Datos!$C$24)/(Datos!$E$24-Datos!$C$24),Datos!$C$24+SQRT((Datos!$E$24-Datos!$C$24)*(Datos!$D$24-Datos!$C$24)*R647),Datos!$E$24-SQRT((Datos!$E$24-Datos!$C$24)*(Datos!$E$24-Datos!$D$24)*(1-R647)))</f>
        <v>0.146446505567561</v>
      </c>
      <c r="T647" s="24" t="n">
        <f aca="true">RAND()</f>
        <v>0.962085240380307</v>
      </c>
      <c r="U647" s="26" t="n">
        <f aca="false">IF(T647&lt;=(Datos!$D$25-Datos!$C$25)/(Datos!$E$25-Datos!$C$25),Datos!$C$25+SQRT((Datos!$E$25-Datos!$C$25)*(Datos!$D$25-Datos!$C$25)*T647),Datos!$E$25-SQRT((Datos!$E$25-Datos!$C$25)*(Datos!$E$25-Datos!$D$25)*(1-T647)))</f>
        <v>0.209696538109201</v>
      </c>
      <c r="V647" s="24" t="n">
        <f aca="true">RAND()</f>
        <v>0.881757556046043</v>
      </c>
      <c r="W647" s="26" t="n">
        <f aca="false">IF(V647&lt;=(Datos!$D$26-Datos!$C$26)/(Datos!$E$26-Datos!$C$26),Datos!$C$26+SQRT((Datos!$E$26-Datos!$C$26)*(Datos!$D$26-Datos!$C$26)*V647),Datos!$E$26-SQRT((Datos!$E$26-Datos!$C$26)*(Datos!$E$26-Datos!$D$26)*(1-V647)))</f>
        <v>0.229656731977412</v>
      </c>
      <c r="X647" s="24" t="n">
        <f aca="true">RAND()</f>
        <v>0.645799969699044</v>
      </c>
      <c r="Y647" s="26" t="n">
        <f aca="false">IF(X647&lt;=(Datos!$D$27-Datos!$C$27)/(Datos!$E$27-Datos!$C$27),Datos!$C$27+SQRT((Datos!$E$27-Datos!$C$27)*(Datos!$D$27-Datos!$C$27)*X647),Datos!$E$27-SQRT((Datos!$E$27-Datos!$C$27)*(Datos!$E$27-Datos!$D$27)*(1-X647)))</f>
        <v>0.236265800983382</v>
      </c>
      <c r="Z647" s="24" t="n">
        <f aca="false">(1+Q647)</f>
        <v>1.15676336705531</v>
      </c>
      <c r="AA647" s="24" t="n">
        <f aca="false">Z647*(1+S647)</f>
        <v>1.32616731992913</v>
      </c>
      <c r="AB647" s="24" t="n">
        <f aca="false">AA647*(1+U647)</f>
        <v>1.60426001587182</v>
      </c>
      <c r="AC647" s="24" t="n">
        <f aca="false">AB647*(1+W647)</f>
        <v>1.97268912835897</v>
      </c>
      <c r="AD647" s="24" t="n">
        <f aca="false">AC647*(1+Y647)</f>
        <v>2.43876810536192</v>
      </c>
      <c r="AE647" s="23" t="n">
        <f aca="false">E647*Q647</f>
        <v>4790.71754081864</v>
      </c>
      <c r="AF647" s="23" t="n">
        <f aca="false">AE647*(1+S647)</f>
        <v>5492.30138383275</v>
      </c>
      <c r="AG647" s="23" t="n">
        <f aca="false">AF647*(1+U647)</f>
        <v>6644.01797027485</v>
      </c>
      <c r="AH647" s="23" t="n">
        <f aca="false">AG647*(1+W647)</f>
        <v>8169.86142452737</v>
      </c>
      <c r="AI647" s="23" t="n">
        <f aca="false">AH647*(1+Y647)</f>
        <v>10100.1202779166</v>
      </c>
      <c r="AJ647" s="25" t="n">
        <f aca="false">G647*Z647</f>
        <v>43879.8767767644</v>
      </c>
      <c r="AK647" s="25" t="n">
        <f aca="false">I647*AA647</f>
        <v>52312.0330984909</v>
      </c>
      <c r="AL647" s="25" t="n">
        <f aca="false">K647*AB647</f>
        <v>63560.3935647981</v>
      </c>
      <c r="AM647" s="25" t="n">
        <f aca="false">M647*AC647</f>
        <v>78236.3765333248</v>
      </c>
      <c r="AN647" s="25" t="n">
        <f aca="false">O647*AD647</f>
        <v>97692.7359629048</v>
      </c>
      <c r="AO647" s="25" t="n">
        <f aca="false">C647/Datos!$D$8</f>
        <v>17047.2778712832</v>
      </c>
      <c r="AP647" s="25" t="n">
        <f aca="false">AJ647-AO647</f>
        <v>26832.5989054812</v>
      </c>
      <c r="AQ647" s="25" t="n">
        <f aca="false">AK647-AO647</f>
        <v>35264.7552272076</v>
      </c>
      <c r="AR647" s="25" t="n">
        <f aca="false">AL647-AO647</f>
        <v>46513.1156935149</v>
      </c>
      <c r="AS647" s="25" t="n">
        <f aca="false">AM647-AO647</f>
        <v>61189.0986620416</v>
      </c>
      <c r="AT647" s="25" t="n">
        <f aca="false">AN647-AO647</f>
        <v>80645.4580916215</v>
      </c>
      <c r="AU647" s="25" t="n">
        <f aca="false">AP647*Datos!$D$6</f>
        <v>13416.2994527406</v>
      </c>
      <c r="AV647" s="25" t="n">
        <f aca="false">AQ647*Datos!$D$6</f>
        <v>17632.3776136038</v>
      </c>
      <c r="AW647" s="25" t="n">
        <f aca="false">AR647*Datos!$D$6</f>
        <v>23256.5578467574</v>
      </c>
      <c r="AX647" s="25" t="n">
        <f aca="false">AS647*Datos!$D$6</f>
        <v>30594.5493310208</v>
      </c>
      <c r="AY647" s="25" t="n">
        <f aca="false">AT647*Datos!$D$6</f>
        <v>40322.7290458108</v>
      </c>
      <c r="AZ647" s="25" t="n">
        <f aca="false">AJ647-AU647-AE647</f>
        <v>25672.8597832052</v>
      </c>
      <c r="BA647" s="25" t="n">
        <f aca="false">AK647-AV647-AF647</f>
        <v>29187.3541010543</v>
      </c>
      <c r="BB647" s="25" t="n">
        <f aca="false">AL647-AW647-AG647</f>
        <v>33659.8177477658</v>
      </c>
      <c r="BC647" s="25" t="n">
        <f aca="false">AM647-AX647-AH647</f>
        <v>39471.9657777767</v>
      </c>
      <c r="BD647" s="25" t="n">
        <f aca="false">AN647-AY647-AI647</f>
        <v>47269.8866391774</v>
      </c>
      <c r="BE647" s="25" t="n">
        <f aca="false">AZ647/Z647</f>
        <v>22193.7005565441</v>
      </c>
      <c r="BF647" s="25" t="n">
        <f aca="false">BA647/AA647</f>
        <v>22008.8021039564</v>
      </c>
      <c r="BG647" s="25" t="n">
        <f aca="false">BB647/AB647</f>
        <v>20981.5225803491</v>
      </c>
      <c r="BH647" s="25" t="n">
        <f aca="false">BC647/AC647</f>
        <v>20009.2174739222</v>
      </c>
      <c r="BI647" s="25" t="n">
        <f aca="false">BD647/AD647</f>
        <v>19382.6901931549</v>
      </c>
      <c r="BJ647" s="25" t="n">
        <f aca="false">E647*AD647</f>
        <v>74529.2051313506</v>
      </c>
      <c r="BK647" s="25" t="n">
        <f aca="false">0.2*C647*AD647</f>
        <v>41574.3575557275</v>
      </c>
      <c r="BL647" s="25" t="n">
        <f aca="false">BJ647+BK647</f>
        <v>116103.562687078</v>
      </c>
      <c r="BM647" s="25" t="n">
        <f aca="false">BK647*Datos!$D$6</f>
        <v>20787.1787778638</v>
      </c>
      <c r="BN647" s="25" t="n">
        <f aca="false">BL647-BM647</f>
        <v>95316.3839092144</v>
      </c>
      <c r="BO647" s="25" t="n">
        <f aca="false">BN647/AD647</f>
        <v>39083.8242060203</v>
      </c>
      <c r="BP647" s="25" t="n">
        <f aca="false">-(C647+E647)</f>
        <v>-115796.574626795</v>
      </c>
      <c r="BQ647" s="25" t="n">
        <f aca="false">BE647</f>
        <v>22193.7005565441</v>
      </c>
      <c r="BR647" s="25" t="n">
        <f aca="false">BF647</f>
        <v>22008.8021039564</v>
      </c>
      <c r="BS647" s="25" t="n">
        <f aca="false">BG647</f>
        <v>20981.5225803491</v>
      </c>
      <c r="BT647" s="25" t="n">
        <f aca="false">BH647</f>
        <v>20009.2174739222</v>
      </c>
      <c r="BU647" s="25" t="n">
        <f aca="false">BI647+BO647</f>
        <v>58466.5143991752</v>
      </c>
      <c r="BV647" s="27" t="n">
        <f aca="false">IFERROR(IRR(BP647:BU647,0.1),NA())*100</f>
        <v>6.51199002751239</v>
      </c>
    </row>
    <row r="648" customFormat="false" ht="15" hidden="false" customHeight="true" outlineLevel="0" collapsed="false">
      <c r="A648" s="23" t="n">
        <v>647</v>
      </c>
      <c r="B648" s="24" t="n">
        <f aca="true">RAND()</f>
        <v>0.0131677519960483</v>
      </c>
      <c r="C648" s="25" t="n">
        <f aca="false">IF(B648&lt;=(Datos!$D$14-Datos!$C$14)/(Datos!$E$14-Datos!$C$14),Datos!$C$14+SQRT((Datos!$E$14-Datos!$C$14)*(Datos!$D$14-Datos!$C$14)*B648),Datos!$E$14-SQRT((Datos!$E$14-Datos!$C$14)*(Datos!$E$14-Datos!$D$14)*(1-B648)))</f>
        <v>62295.0165137574</v>
      </c>
      <c r="D648" s="24" t="n">
        <f aca="true">RAND()</f>
        <v>0.417301362824493</v>
      </c>
      <c r="E648" s="25" t="n">
        <f aca="false">IF(D648&lt;=(Datos!$D$15-Datos!$C$15)/(Datos!$E$15-Datos!$C$15),Datos!$C$15+SQRT((Datos!$E$15-Datos!$C$15)*(Datos!$D$15-Datos!$C$15)*D648),Datos!$E$15-SQRT((Datos!$E$15-Datos!$C$15)*(Datos!$E$15-Datos!$D$15)*(1-D648)))</f>
        <v>30650.9468085626</v>
      </c>
      <c r="F648" s="24" t="n">
        <f aca="true">RAND()</f>
        <v>0.623929601656111</v>
      </c>
      <c r="G648" s="25" t="n">
        <f aca="false">IF(F648&lt;=(Datos!$D$19-Datos!$C$19)/(Datos!$E$19-Datos!$C$19),Datos!$C$19+SQRT((Datos!$E$19-Datos!$C$19)*(Datos!$D$19-Datos!$C$19)*F648),Datos!$E$19-SQRT((Datos!$E$19-Datos!$C$19)*(Datos!$E$19-Datos!$D$19)*(1-F648)))</f>
        <v>39674.1635425714</v>
      </c>
      <c r="H648" s="24" t="n">
        <f aca="true">RAND()</f>
        <v>0.707785938395165</v>
      </c>
      <c r="I648" s="25" t="n">
        <f aca="false">IF(H648&lt;=(Datos!$D$19-Datos!$C$19)/(Datos!$E$19-Datos!$C$19),Datos!$C$19+SQRT((Datos!$E$19-Datos!$C$19)*(Datos!$D$19-Datos!$C$19)*H648),Datos!$E$19-SQRT((Datos!$E$19-Datos!$C$19)*(Datos!$E$19-Datos!$D$19)*(1-H648)))</f>
        <v>40318.5414003366</v>
      </c>
      <c r="J648" s="24" t="n">
        <f aca="true">RAND()</f>
        <v>0.111898578574204</v>
      </c>
      <c r="K648" s="25" t="n">
        <f aca="false">IF(J648&lt;=(Datos!$D$19-Datos!$C$19)/(Datos!$E$19-Datos!$C$19),Datos!$C$19+SQRT((Datos!$E$19-Datos!$C$19)*(Datos!$D$19-Datos!$C$19)*J648),Datos!$E$19-SQRT((Datos!$E$19-Datos!$C$19)*(Datos!$E$19-Datos!$D$19)*(1-J648)))</f>
        <v>34096.9240639937</v>
      </c>
      <c r="L648" s="24" t="n">
        <f aca="true">RAND()</f>
        <v>0.699740218551972</v>
      </c>
      <c r="M648" s="25" t="n">
        <f aca="false">IF(L648&lt;=(Datos!$D$19-Datos!$C$19)/(Datos!$E$19-Datos!$C$19),Datos!$C$19+SQRT((Datos!$E$19-Datos!$C$19)*(Datos!$D$19-Datos!$C$19)*L648),Datos!$E$19-SQRT((Datos!$E$19-Datos!$C$19)*(Datos!$E$19-Datos!$D$19)*(1-L648)))</f>
        <v>40254.5302014867</v>
      </c>
      <c r="N648" s="24" t="n">
        <f aca="true">RAND()</f>
        <v>0.413357163967181</v>
      </c>
      <c r="O648" s="25" t="n">
        <f aca="false">IF(N648&lt;=(Datos!$D$19-Datos!$C$19)/(Datos!$E$19-Datos!$C$19),Datos!$C$19+SQRT((Datos!$E$19-Datos!$C$19)*(Datos!$D$19-Datos!$C$19)*N648),Datos!$E$19-SQRT((Datos!$E$19-Datos!$C$19)*(Datos!$E$19-Datos!$D$19)*(1-N648)))</f>
        <v>37874.2348577546</v>
      </c>
      <c r="P648" s="24" t="n">
        <f aca="true">RAND()</f>
        <v>0.560429671416146</v>
      </c>
      <c r="Q648" s="26" t="n">
        <f aca="false">IF(P648&lt;=(Datos!$D$23-Datos!$C$23)/(Datos!$E$23-Datos!$C$23),Datos!$C$23+SQRT((Datos!$E$23-Datos!$C$23)*(Datos!$D$23-Datos!$C$23)*P648),Datos!$E$23-SQRT((Datos!$E$23-Datos!$C$23)*(Datos!$E$23-Datos!$D$23)*(1-P648)))</f>
        <v>0.151871249735352</v>
      </c>
      <c r="R648" s="24" t="n">
        <f aca="true">RAND()</f>
        <v>0.792627207166465</v>
      </c>
      <c r="S648" s="26" t="n">
        <f aca="false">IF(R648&lt;=(Datos!$D$24-Datos!$C$24)/(Datos!$E$24-Datos!$C$24),Datos!$C$24+SQRT((Datos!$E$24-Datos!$C$24)*(Datos!$D$24-Datos!$C$24)*R648),Datos!$E$24-SQRT((Datos!$E$24-Datos!$C$24)*(Datos!$E$24-Datos!$D$24)*(1-R648)))</f>
        <v>0.160679776732647</v>
      </c>
      <c r="T648" s="24" t="n">
        <f aca="true">RAND()</f>
        <v>0.547070487569548</v>
      </c>
      <c r="U648" s="26" t="n">
        <f aca="false">IF(T648&lt;=(Datos!$D$25-Datos!$C$25)/(Datos!$E$25-Datos!$C$25),Datos!$C$25+SQRT((Datos!$E$25-Datos!$C$25)*(Datos!$D$25-Datos!$C$25)*T648),Datos!$E$25-SQRT((Datos!$E$25-Datos!$C$25)*(Datos!$E$25-Datos!$D$25)*(1-T648)))</f>
        <v>0.184388167208001</v>
      </c>
      <c r="V648" s="24" t="n">
        <f aca="true">RAND()</f>
        <v>0.78557662506348</v>
      </c>
      <c r="W648" s="26" t="n">
        <f aca="false">IF(V648&lt;=(Datos!$D$26-Datos!$C$26)/(Datos!$E$26-Datos!$C$26),Datos!$C$26+SQRT((Datos!$E$26-Datos!$C$26)*(Datos!$D$26-Datos!$C$26)*V648),Datos!$E$26-SQRT((Datos!$E$26-Datos!$C$26)*(Datos!$E$26-Datos!$D$26)*(1-V648)))</f>
        <v>0.222605076888631</v>
      </c>
      <c r="X648" s="24" t="n">
        <f aca="true">RAND()</f>
        <v>0.414944824911666</v>
      </c>
      <c r="Y648" s="26" t="n">
        <f aca="false">IF(X648&lt;=(Datos!$D$27-Datos!$C$27)/(Datos!$E$27-Datos!$C$27),Datos!$C$27+SQRT((Datos!$E$27-Datos!$C$27)*(Datos!$D$27-Datos!$C$27)*X648),Datos!$E$27-SQRT((Datos!$E$27-Datos!$C$27)*(Datos!$E$27-Datos!$D$27)*(1-X648)))</f>
        <v>0.223792367551399</v>
      </c>
      <c r="Z648" s="24" t="n">
        <f aca="false">(1+Q648)</f>
        <v>1.15187124973535</v>
      </c>
      <c r="AA648" s="24" t="n">
        <f aca="false">Z648*(1+S648)</f>
        <v>1.33695366496758</v>
      </c>
      <c r="AB648" s="24" t="n">
        <f aca="false">AA648*(1+U648)</f>
        <v>1.58347210089298</v>
      </c>
      <c r="AC648" s="24" t="n">
        <f aca="false">AB648*(1+W648)</f>
        <v>1.93596102966326</v>
      </c>
      <c r="AD648" s="24" t="n">
        <f aca="false">AC648*(1+Y648)</f>
        <v>2.36921433197885</v>
      </c>
      <c r="AE648" s="23" t="n">
        <f aca="false">E648*Q648</f>
        <v>4654.9975973882</v>
      </c>
      <c r="AF648" s="23" t="n">
        <f aca="false">AE648*(1+S648)</f>
        <v>5402.96157202754</v>
      </c>
      <c r="AG648" s="23" t="n">
        <f aca="false">AF648*(1+U648)</f>
        <v>6399.20375378896</v>
      </c>
      <c r="AH648" s="23" t="n">
        <f aca="false">AG648*(1+W648)</f>
        <v>7823.69899742717</v>
      </c>
      <c r="AI648" s="23" t="n">
        <f aca="false">AH648*(1+Y648)</f>
        <v>9574.5831190709</v>
      </c>
      <c r="AJ648" s="25" t="n">
        <f aca="false">G648*Z648</f>
        <v>45699.5283419864</v>
      </c>
      <c r="AK648" s="25" t="n">
        <f aca="false">I648*AA648</f>
        <v>53904.0216913272</v>
      </c>
      <c r="AL648" s="25" t="n">
        <f aca="false">K648*AB648</f>
        <v>53991.5279816004</v>
      </c>
      <c r="AM648" s="25" t="n">
        <f aca="false">M648*AC648</f>
        <v>77931.2017374809</v>
      </c>
      <c r="AN648" s="25" t="n">
        <f aca="false">O648*AD648</f>
        <v>89732.1800377249</v>
      </c>
      <c r="AO648" s="25" t="n">
        <f aca="false">C648/Datos!$D$8</f>
        <v>12459.0033027515</v>
      </c>
      <c r="AP648" s="25" t="n">
        <f aca="false">AJ648-AO648</f>
        <v>33240.5250392349</v>
      </c>
      <c r="AQ648" s="25" t="n">
        <f aca="false">AK648-AO648</f>
        <v>41445.0183885757</v>
      </c>
      <c r="AR648" s="25" t="n">
        <f aca="false">AL648-AO648</f>
        <v>41532.5246788489</v>
      </c>
      <c r="AS648" s="25" t="n">
        <f aca="false">AM648-AO648</f>
        <v>65472.1984347294</v>
      </c>
      <c r="AT648" s="25" t="n">
        <f aca="false">AN648-AO648</f>
        <v>77273.1767349734</v>
      </c>
      <c r="AU648" s="25" t="n">
        <f aca="false">AP648*Datos!$D$6</f>
        <v>16620.2625196175</v>
      </c>
      <c r="AV648" s="25" t="n">
        <f aca="false">AQ648*Datos!$D$6</f>
        <v>20722.5091942879</v>
      </c>
      <c r="AW648" s="25" t="n">
        <f aca="false">AR648*Datos!$D$6</f>
        <v>20766.2623394244</v>
      </c>
      <c r="AX648" s="25" t="n">
        <f aca="false">AS648*Datos!$D$6</f>
        <v>32736.0992173647</v>
      </c>
      <c r="AY648" s="25" t="n">
        <f aca="false">AT648*Datos!$D$6</f>
        <v>38636.5883674867</v>
      </c>
      <c r="AZ648" s="25" t="n">
        <f aca="false">AJ648-AU648-AE648</f>
        <v>24424.2682249807</v>
      </c>
      <c r="BA648" s="25" t="n">
        <f aca="false">AK648-AV648-AF648</f>
        <v>27778.5509250118</v>
      </c>
      <c r="BB648" s="25" t="n">
        <f aca="false">AL648-AW648-AG648</f>
        <v>26826.061888387</v>
      </c>
      <c r="BC648" s="25" t="n">
        <f aca="false">AM648-AX648-AH648</f>
        <v>37371.403522689</v>
      </c>
      <c r="BD648" s="25" t="n">
        <f aca="false">AN648-AY648-AI648</f>
        <v>41521.0085511673</v>
      </c>
      <c r="BE648" s="25" t="n">
        <f aca="false">AZ648/Z648</f>
        <v>21203.9915316858</v>
      </c>
      <c r="BF648" s="25" t="n">
        <f aca="false">BA648/AA648</f>
        <v>20777.4971211776</v>
      </c>
      <c r="BG648" s="25" t="n">
        <f aca="false">BB648/AB648</f>
        <v>16941.2911495307</v>
      </c>
      <c r="BH648" s="25" t="n">
        <f aca="false">BC648/AC648</f>
        <v>19303.7994825699</v>
      </c>
      <c r="BI648" s="25" t="n">
        <f aca="false">BD648/AD648</f>
        <v>17525.2225983656</v>
      </c>
      <c r="BJ648" s="25" t="n">
        <f aca="false">E648*AD648</f>
        <v>72618.6624675677</v>
      </c>
      <c r="BK648" s="25" t="n">
        <f aca="false">0.2*C648*AD648</f>
        <v>29518.0491870506</v>
      </c>
      <c r="BL648" s="25" t="n">
        <f aca="false">BJ648+BK648</f>
        <v>102136.711654618</v>
      </c>
      <c r="BM648" s="25" t="n">
        <f aca="false">BK648*Datos!$D$6</f>
        <v>14759.0245935253</v>
      </c>
      <c r="BN648" s="25" t="n">
        <f aca="false">BL648-BM648</f>
        <v>87377.687061093</v>
      </c>
      <c r="BO648" s="25" t="n">
        <f aca="false">BN648/AD648</f>
        <v>36880.4484599383</v>
      </c>
      <c r="BP648" s="25" t="n">
        <f aca="false">-(C648+E648)</f>
        <v>-92945.96332232</v>
      </c>
      <c r="BQ648" s="25" t="n">
        <f aca="false">BE648</f>
        <v>21203.9915316858</v>
      </c>
      <c r="BR648" s="25" t="n">
        <f aca="false">BF648</f>
        <v>20777.4971211776</v>
      </c>
      <c r="BS648" s="25" t="n">
        <f aca="false">BG648</f>
        <v>16941.2911495307</v>
      </c>
      <c r="BT648" s="25" t="n">
        <f aca="false">BH648</f>
        <v>19303.7994825699</v>
      </c>
      <c r="BU648" s="25" t="n">
        <f aca="false">BI648+BO648</f>
        <v>54405.6710583039</v>
      </c>
      <c r="BV648" s="27" t="n">
        <f aca="false">IFERROR(IRR(BP648:BU648,0.1),NA())*100</f>
        <v>11.1513098085888</v>
      </c>
    </row>
    <row r="649" customFormat="false" ht="15" hidden="false" customHeight="true" outlineLevel="0" collapsed="false">
      <c r="A649" s="23" t="n">
        <v>648</v>
      </c>
      <c r="B649" s="24" t="n">
        <f aca="true">RAND()</f>
        <v>0.368851300312951</v>
      </c>
      <c r="C649" s="25" t="n">
        <f aca="false">IF(B649&lt;=(Datos!$D$14-Datos!$C$14)/(Datos!$E$14-Datos!$C$14),Datos!$C$14+SQRT((Datos!$E$14-Datos!$C$14)*(Datos!$D$14-Datos!$C$14)*B649),Datos!$E$14-SQRT((Datos!$E$14-Datos!$C$14)*(Datos!$E$14-Datos!$D$14)*(1-B649)))</f>
        <v>72479.4905638639</v>
      </c>
      <c r="D649" s="24" t="n">
        <f aca="true">RAND()</f>
        <v>0.793776297538868</v>
      </c>
      <c r="E649" s="25" t="n">
        <f aca="false">IF(D649&lt;=(Datos!$D$15-Datos!$C$15)/(Datos!$E$15-Datos!$C$15),Datos!$C$15+SQRT((Datos!$E$15-Datos!$C$15)*(Datos!$D$15-Datos!$C$15)*D649),Datos!$E$15-SQRT((Datos!$E$15-Datos!$C$15)*(Datos!$E$15-Datos!$D$15)*(1-D649)))</f>
        <v>34438.2057419238</v>
      </c>
      <c r="F649" s="24" t="n">
        <f aca="true">RAND()</f>
        <v>0.853499415571398</v>
      </c>
      <c r="G649" s="25" t="n">
        <f aca="false">IF(F649&lt;=(Datos!$D$19-Datos!$C$19)/(Datos!$E$19-Datos!$C$19),Datos!$C$19+SQRT((Datos!$E$19-Datos!$C$19)*(Datos!$D$19-Datos!$C$19)*F649),Datos!$E$19-SQRT((Datos!$E$19-Datos!$C$19)*(Datos!$E$19-Datos!$D$19)*(1-F649)))</f>
        <v>41685.2535795109</v>
      </c>
      <c r="H649" s="24" t="n">
        <f aca="true">RAND()</f>
        <v>0.735902324287439</v>
      </c>
      <c r="I649" s="25" t="n">
        <f aca="false">IF(H649&lt;=(Datos!$D$19-Datos!$C$19)/(Datos!$E$19-Datos!$C$19),Datos!$C$19+SQRT((Datos!$E$19-Datos!$C$19)*(Datos!$D$19-Datos!$C$19)*H649),Datos!$E$19-SQRT((Datos!$E$19-Datos!$C$19)*(Datos!$E$19-Datos!$D$19)*(1-H649)))</f>
        <v>40549.457821968</v>
      </c>
      <c r="J649" s="24" t="n">
        <f aca="true">RAND()</f>
        <v>0.880658996378398</v>
      </c>
      <c r="K649" s="25" t="n">
        <f aca="false">IF(J649&lt;=(Datos!$D$19-Datos!$C$19)/(Datos!$E$19-Datos!$C$19),Datos!$C$19+SQRT((Datos!$E$19-Datos!$C$19)*(Datos!$D$19-Datos!$C$19)*J649),Datos!$E$19-SQRT((Datos!$E$19-Datos!$C$19)*(Datos!$E$19-Datos!$D$19)*(1-J649)))</f>
        <v>42008.2487951669</v>
      </c>
      <c r="L649" s="24" t="n">
        <f aca="true">RAND()</f>
        <v>0.208289587688352</v>
      </c>
      <c r="M649" s="25" t="n">
        <f aca="false">IF(L649&lt;=(Datos!$D$19-Datos!$C$19)/(Datos!$E$19-Datos!$C$19),Datos!$C$19+SQRT((Datos!$E$19-Datos!$C$19)*(Datos!$D$19-Datos!$C$19)*L649),Datos!$E$19-SQRT((Datos!$E$19-Datos!$C$19)*(Datos!$E$19-Datos!$D$19)*(1-L649)))</f>
        <v>35589.5830035212</v>
      </c>
      <c r="N649" s="24" t="n">
        <f aca="true">RAND()</f>
        <v>0.572724976188825</v>
      </c>
      <c r="O649" s="25" t="n">
        <f aca="false">IF(N649&lt;=(Datos!$D$19-Datos!$C$19)/(Datos!$E$19-Datos!$C$19),Datos!$C$19+SQRT((Datos!$E$19-Datos!$C$19)*(Datos!$D$19-Datos!$C$19)*N649),Datos!$E$19-SQRT((Datos!$E$19-Datos!$C$19)*(Datos!$E$19-Datos!$D$19)*(1-N649)))</f>
        <v>39268.6971267986</v>
      </c>
      <c r="P649" s="24" t="n">
        <f aca="true">RAND()</f>
        <v>0.305874736179625</v>
      </c>
      <c r="Q649" s="26" t="n">
        <f aca="false">IF(P649&lt;=(Datos!$D$23-Datos!$C$23)/(Datos!$E$23-Datos!$C$23),Datos!$C$23+SQRT((Datos!$E$23-Datos!$C$23)*(Datos!$D$23-Datos!$C$23)*P649),Datos!$E$23-SQRT((Datos!$E$23-Datos!$C$23)*(Datos!$E$23-Datos!$D$23)*(1-P649)))</f>
        <v>0.143464324518795</v>
      </c>
      <c r="R649" s="24" t="n">
        <f aca="true">RAND()</f>
        <v>0.0331911600844621</v>
      </c>
      <c r="S649" s="26" t="n">
        <f aca="false">IF(R649&lt;=(Datos!$D$24-Datos!$C$24)/(Datos!$E$24-Datos!$C$24),Datos!$C$24+SQRT((Datos!$E$24-Datos!$C$24)*(Datos!$D$24-Datos!$C$24)*R649),Datos!$E$24-SQRT((Datos!$E$24-Datos!$C$24)*(Datos!$E$24-Datos!$D$24)*(1-R649)))</f>
        <v>0.127729430001755</v>
      </c>
      <c r="T649" s="24" t="n">
        <f aca="true">RAND()</f>
        <v>0.090726982812529</v>
      </c>
      <c r="U649" s="26" t="n">
        <f aca="false">IF(T649&lt;=(Datos!$D$25-Datos!$C$25)/(Datos!$E$25-Datos!$C$25),Datos!$C$25+SQRT((Datos!$E$25-Datos!$C$25)*(Datos!$D$25-Datos!$C$25)*T649),Datos!$E$25-SQRT((Datos!$E$25-Datos!$C$25)*(Datos!$E$25-Datos!$D$25)*(1-T649)))</f>
        <v>0.163803139639456</v>
      </c>
      <c r="V649" s="24" t="n">
        <f aca="true">RAND()</f>
        <v>0.657632040138591</v>
      </c>
      <c r="W649" s="26" t="n">
        <f aca="false">IF(V649&lt;=(Datos!$D$26-Datos!$C$26)/(Datos!$E$26-Datos!$C$26),Datos!$C$26+SQRT((Datos!$E$26-Datos!$C$26)*(Datos!$D$26-Datos!$C$26)*V649),Datos!$E$26-SQRT((Datos!$E$26-Datos!$C$26)*(Datos!$E$26-Datos!$D$26)*(1-V649)))</f>
        <v>0.215383705289056</v>
      </c>
      <c r="X649" s="24" t="n">
        <f aca="true">RAND()</f>
        <v>0.159956390867545</v>
      </c>
      <c r="Y649" s="26" t="n">
        <f aca="false">IF(X649&lt;=(Datos!$D$27-Datos!$C$27)/(Datos!$E$27-Datos!$C$27),Datos!$C$27+SQRT((Datos!$E$27-Datos!$C$27)*(Datos!$D$27-Datos!$C$27)*X649),Datos!$E$27-SQRT((Datos!$E$27-Datos!$C$27)*(Datos!$E$27-Datos!$D$27)*(1-X649)))</f>
        <v>0.210781777001555</v>
      </c>
      <c r="Z649" s="24" t="n">
        <f aca="false">(1+Q649)</f>
        <v>1.1434643245188</v>
      </c>
      <c r="AA649" s="24" t="n">
        <f aca="false">Z649*(1+S649)</f>
        <v>1.28951837091692</v>
      </c>
      <c r="AB649" s="24" t="n">
        <f aca="false">AA649*(1+U649)</f>
        <v>1.50074552869587</v>
      </c>
      <c r="AC649" s="24" t="n">
        <f aca="false">AB649*(1+W649)</f>
        <v>1.82398166136237</v>
      </c>
      <c r="AD649" s="24" t="n">
        <f aca="false">AC649*(1+Y649)</f>
        <v>2.20844375716258</v>
      </c>
      <c r="AE649" s="23" t="n">
        <f aca="false">E649*Q649</f>
        <v>4940.65392440438</v>
      </c>
      <c r="AF649" s="23" t="n">
        <f aca="false">AE649*(1+S649)</f>
        <v>5571.72083400449</v>
      </c>
      <c r="AG649" s="23" t="n">
        <f aca="false">AF649*(1+U649)</f>
        <v>6484.38619980899</v>
      </c>
      <c r="AH649" s="23" t="n">
        <f aca="false">AG649*(1+W649)</f>
        <v>7881.01732604907</v>
      </c>
      <c r="AI649" s="23" t="n">
        <f aca="false">AH649*(1+Y649)</f>
        <v>9542.19216261374</v>
      </c>
      <c r="AJ649" s="25" t="n">
        <f aca="false">G649*Z649</f>
        <v>47665.6003266901</v>
      </c>
      <c r="AK649" s="25" t="n">
        <f aca="false">I649*AA649</f>
        <v>52289.2707921486</v>
      </c>
      <c r="AL649" s="25" t="n">
        <f aca="false">K649*AB649</f>
        <v>63043.6915476905</v>
      </c>
      <c r="AM649" s="25" t="n">
        <f aca="false">M649*AC649</f>
        <v>64914.7467339566</v>
      </c>
      <c r="AN649" s="25" t="n">
        <f aca="false">O649*AD649</f>
        <v>86722.7090215864</v>
      </c>
      <c r="AO649" s="25" t="n">
        <f aca="false">C649/Datos!$D$8</f>
        <v>14495.8981127728</v>
      </c>
      <c r="AP649" s="25" t="n">
        <f aca="false">AJ649-AO649</f>
        <v>33169.7022139174</v>
      </c>
      <c r="AQ649" s="25" t="n">
        <f aca="false">AK649-AO649</f>
        <v>37793.3726793758</v>
      </c>
      <c r="AR649" s="25" t="n">
        <f aca="false">AL649-AO649</f>
        <v>48547.7934349177</v>
      </c>
      <c r="AS649" s="25" t="n">
        <f aca="false">AM649-AO649</f>
        <v>50418.8486211838</v>
      </c>
      <c r="AT649" s="25" t="n">
        <f aca="false">AN649-AO649</f>
        <v>72226.8109088136</v>
      </c>
      <c r="AU649" s="25" t="n">
        <f aca="false">AP649*Datos!$D$6</f>
        <v>16584.8511069587</v>
      </c>
      <c r="AV649" s="25" t="n">
        <f aca="false">AQ649*Datos!$D$6</f>
        <v>18896.6863396879</v>
      </c>
      <c r="AW649" s="25" t="n">
        <f aca="false">AR649*Datos!$D$6</f>
        <v>24273.8967174588</v>
      </c>
      <c r="AX649" s="25" t="n">
        <f aca="false">AS649*Datos!$D$6</f>
        <v>25209.4243105919</v>
      </c>
      <c r="AY649" s="25" t="n">
        <f aca="false">AT649*Datos!$D$6</f>
        <v>36113.4054544068</v>
      </c>
      <c r="AZ649" s="25" t="n">
        <f aca="false">AJ649-AU649-AE649</f>
        <v>26140.0952953271</v>
      </c>
      <c r="BA649" s="25" t="n">
        <f aca="false">AK649-AV649-AF649</f>
        <v>27820.8636184562</v>
      </c>
      <c r="BB649" s="25" t="n">
        <f aca="false">AL649-AW649-AG649</f>
        <v>32285.4086304226</v>
      </c>
      <c r="BC649" s="25" t="n">
        <f aca="false">AM649-AX649-AH649</f>
        <v>31824.3050973156</v>
      </c>
      <c r="BD649" s="25" t="n">
        <f aca="false">AN649-AY649-AI649</f>
        <v>41067.1114045659</v>
      </c>
      <c r="BE649" s="25" t="n">
        <f aca="false">AZ649/Z649</f>
        <v>22860.4379995219</v>
      </c>
      <c r="BF649" s="25" t="n">
        <f aca="false">BA649/AA649</f>
        <v>21574.6159542294</v>
      </c>
      <c r="BG649" s="25" t="n">
        <f aca="false">BB649/AB649</f>
        <v>21512.9134240888</v>
      </c>
      <c r="BH649" s="25" t="n">
        <f aca="false">BC649/AC649</f>
        <v>17447.71110996</v>
      </c>
      <c r="BI649" s="25" t="n">
        <f aca="false">BD649/AD649</f>
        <v>18595.4979706294</v>
      </c>
      <c r="BJ649" s="25" t="n">
        <f aca="false">E649*AD649</f>
        <v>76054.840478632</v>
      </c>
      <c r="BK649" s="25" t="n">
        <f aca="false">0.2*C649*AD649</f>
        <v>32013.3756916179</v>
      </c>
      <c r="BL649" s="25" t="n">
        <f aca="false">BJ649+BK649</f>
        <v>108068.21617025</v>
      </c>
      <c r="BM649" s="25" t="n">
        <f aca="false">BK649*Datos!$D$6</f>
        <v>16006.6878458089</v>
      </c>
      <c r="BN649" s="25" t="n">
        <f aca="false">BL649-BM649</f>
        <v>92061.528324441</v>
      </c>
      <c r="BO649" s="25" t="n">
        <f aca="false">BN649/AD649</f>
        <v>41686.1547983102</v>
      </c>
      <c r="BP649" s="25" t="n">
        <f aca="false">-(C649+E649)</f>
        <v>-106917.696305788</v>
      </c>
      <c r="BQ649" s="25" t="n">
        <f aca="false">BE649</f>
        <v>22860.4379995219</v>
      </c>
      <c r="BR649" s="25" t="n">
        <f aca="false">BF649</f>
        <v>21574.6159542294</v>
      </c>
      <c r="BS649" s="25" t="n">
        <f aca="false">BG649</f>
        <v>21512.9134240888</v>
      </c>
      <c r="BT649" s="25" t="n">
        <f aca="false">BH649</f>
        <v>17447.71110996</v>
      </c>
      <c r="BU649" s="25" t="n">
        <f aca="false">BI649+BO649</f>
        <v>60281.6527689395</v>
      </c>
      <c r="BV649" s="27" t="n">
        <f aca="false">IFERROR(IRR(BP649:BU649,0.1),NA())*100</f>
        <v>9.11328336979355</v>
      </c>
    </row>
    <row r="650" customFormat="false" ht="15" hidden="false" customHeight="true" outlineLevel="0" collapsed="false">
      <c r="A650" s="23" t="n">
        <v>649</v>
      </c>
      <c r="B650" s="24" t="n">
        <f aca="true">RAND()</f>
        <v>0.72945605020175</v>
      </c>
      <c r="C650" s="25" t="n">
        <f aca="false">IF(B650&lt;=(Datos!$D$14-Datos!$C$14)/(Datos!$E$14-Datos!$C$14),Datos!$C$14+SQRT((Datos!$E$14-Datos!$C$14)*(Datos!$D$14-Datos!$C$14)*B650),Datos!$E$14-SQRT((Datos!$E$14-Datos!$C$14)*(Datos!$E$14-Datos!$D$14)*(1-B650)))</f>
        <v>81981.8774630124</v>
      </c>
      <c r="D650" s="24" t="n">
        <f aca="true">RAND()</f>
        <v>0.707537887065556</v>
      </c>
      <c r="E650" s="25" t="n">
        <f aca="false">IF(D650&lt;=(Datos!$D$15-Datos!$C$15)/(Datos!$E$15-Datos!$C$15),Datos!$C$15+SQRT((Datos!$E$15-Datos!$C$15)*(Datos!$D$15-Datos!$C$15)*D650),Datos!$E$15-SQRT((Datos!$E$15-Datos!$C$15)*(Datos!$E$15-Datos!$D$15)*(1-D650)))</f>
        <v>33376.6083506887</v>
      </c>
      <c r="F650" s="24" t="n">
        <f aca="true">RAND()</f>
        <v>0.419533665197215</v>
      </c>
      <c r="G650" s="25" t="n">
        <f aca="false">IF(F650&lt;=(Datos!$D$19-Datos!$C$19)/(Datos!$E$19-Datos!$C$19),Datos!$C$19+SQRT((Datos!$E$19-Datos!$C$19)*(Datos!$D$19-Datos!$C$19)*F650),Datos!$E$19-SQRT((Datos!$E$19-Datos!$C$19)*(Datos!$E$19-Datos!$D$19)*(1-F650)))</f>
        <v>37932.8462596714</v>
      </c>
      <c r="H650" s="24" t="n">
        <f aca="true">RAND()</f>
        <v>0.425270842573423</v>
      </c>
      <c r="I650" s="25" t="n">
        <f aca="false">IF(H650&lt;=(Datos!$D$19-Datos!$C$19)/(Datos!$E$19-Datos!$C$19),Datos!$C$19+SQRT((Datos!$E$19-Datos!$C$19)*(Datos!$D$19-Datos!$C$19)*H650),Datos!$E$19-SQRT((Datos!$E$19-Datos!$C$19)*(Datos!$E$19-Datos!$D$19)*(1-H650)))</f>
        <v>37986.9034291153</v>
      </c>
      <c r="J650" s="24" t="n">
        <f aca="true">RAND()</f>
        <v>0.820212230531395</v>
      </c>
      <c r="K650" s="25" t="n">
        <f aca="false">IF(J650&lt;=(Datos!$D$19-Datos!$C$19)/(Datos!$E$19-Datos!$C$19),Datos!$C$19+SQRT((Datos!$E$19-Datos!$C$19)*(Datos!$D$19-Datos!$C$19)*J650),Datos!$E$19-SQRT((Datos!$E$19-Datos!$C$19)*(Datos!$E$19-Datos!$D$19)*(1-J650)))</f>
        <v>41327.932093473</v>
      </c>
      <c r="L650" s="24" t="n">
        <f aca="true">RAND()</f>
        <v>0.673165684925512</v>
      </c>
      <c r="M650" s="25" t="n">
        <f aca="false">IF(L650&lt;=(Datos!$D$19-Datos!$C$19)/(Datos!$E$19-Datos!$C$19),Datos!$C$19+SQRT((Datos!$E$19-Datos!$C$19)*(Datos!$D$19-Datos!$C$19)*L650),Datos!$E$19-SQRT((Datos!$E$19-Datos!$C$19)*(Datos!$E$19-Datos!$D$19)*(1-L650)))</f>
        <v>40048.9825661197</v>
      </c>
      <c r="N650" s="24" t="n">
        <f aca="true">RAND()</f>
        <v>0.517117083618625</v>
      </c>
      <c r="O650" s="25" t="n">
        <f aca="false">IF(N650&lt;=(Datos!$D$19-Datos!$C$19)/(Datos!$E$19-Datos!$C$19),Datos!$C$19+SQRT((Datos!$E$19-Datos!$C$19)*(Datos!$D$19-Datos!$C$19)*N650),Datos!$E$19-SQRT((Datos!$E$19-Datos!$C$19)*(Datos!$E$19-Datos!$D$19)*(1-N650)))</f>
        <v>38807.2448894529</v>
      </c>
      <c r="P650" s="24" t="n">
        <f aca="true">RAND()</f>
        <v>0.770976107168667</v>
      </c>
      <c r="Q650" s="26" t="n">
        <f aca="false">IF(P650&lt;=(Datos!$D$23-Datos!$C$23)/(Datos!$E$23-Datos!$C$23),Datos!$C$23+SQRT((Datos!$E$23-Datos!$C$23)*(Datos!$D$23-Datos!$C$23)*P650),Datos!$E$23-SQRT((Datos!$E$23-Datos!$C$23)*(Datos!$E$23-Datos!$D$23)*(1-P650)))</f>
        <v>0.159696231702061</v>
      </c>
      <c r="R650" s="24" t="n">
        <f aca="true">RAND()</f>
        <v>0.28906033305723</v>
      </c>
      <c r="S650" s="26" t="n">
        <f aca="false">IF(R650&lt;=(Datos!$D$24-Datos!$C$24)/(Datos!$E$24-Datos!$C$24),Datos!$C$24+SQRT((Datos!$E$24-Datos!$C$24)*(Datos!$D$24-Datos!$C$24)*R650),Datos!$E$24-SQRT((Datos!$E$24-Datos!$C$24)*(Datos!$E$24-Datos!$D$24)*(1-R650)))</f>
        <v>0.142810273990091</v>
      </c>
      <c r="T650" s="24" t="n">
        <f aca="true">RAND()</f>
        <v>0.090715381307238</v>
      </c>
      <c r="U650" s="26" t="n">
        <f aca="false">IF(T650&lt;=(Datos!$D$25-Datos!$C$25)/(Datos!$E$25-Datos!$C$25),Datos!$C$25+SQRT((Datos!$E$25-Datos!$C$25)*(Datos!$D$25-Datos!$C$25)*T650),Datos!$E$25-SQRT((Datos!$E$25-Datos!$C$25)*(Datos!$E$25-Datos!$D$25)*(1-T650)))</f>
        <v>0.163802257088795</v>
      </c>
      <c r="V650" s="24" t="n">
        <f aca="true">RAND()</f>
        <v>0.136656721841862</v>
      </c>
      <c r="W650" s="26" t="n">
        <f aca="false">IF(V650&lt;=(Datos!$D$26-Datos!$C$26)/(Datos!$E$26-Datos!$C$26),Datos!$C$26+SQRT((Datos!$E$26-Datos!$C$26)*(Datos!$D$26-Datos!$C$26)*V650),Datos!$E$26-SQRT((Datos!$E$26-Datos!$C$26)*(Datos!$E$26-Datos!$D$26)*(1-V650)))</f>
        <v>0.193831826003048</v>
      </c>
      <c r="X650" s="24" t="n">
        <f aca="true">RAND()</f>
        <v>0.219836472720201</v>
      </c>
      <c r="Y650" s="26" t="n">
        <f aca="false">IF(X650&lt;=(Datos!$D$27-Datos!$C$27)/(Datos!$E$27-Datos!$C$27),Datos!$C$27+SQRT((Datos!$E$27-Datos!$C$27)*(Datos!$D$27-Datos!$C$27)*X650),Datos!$E$27-SQRT((Datos!$E$27-Datos!$C$27)*(Datos!$E$27-Datos!$D$27)*(1-X650)))</f>
        <v>0.214363055562563</v>
      </c>
      <c r="Z650" s="24" t="n">
        <f aca="false">(1+Q650)</f>
        <v>1.15969623170206</v>
      </c>
      <c r="AA650" s="24" t="n">
        <f aca="false">Z650*(1+S650)</f>
        <v>1.32531276829671</v>
      </c>
      <c r="AB650" s="24" t="n">
        <f aca="false">AA650*(1+U650)</f>
        <v>1.54240199109231</v>
      </c>
      <c r="AC650" s="24" t="n">
        <f aca="false">AB650*(1+W650)</f>
        <v>1.84136858545647</v>
      </c>
      <c r="AD650" s="24" t="n">
        <f aca="false">AC650*(1+Y650)</f>
        <v>2.23608998185183</v>
      </c>
      <c r="AE650" s="23" t="n">
        <f aca="false">E650*Q650</f>
        <v>5330.11858060052</v>
      </c>
      <c r="AF650" s="23" t="n">
        <f aca="false">AE650*(1+S650)</f>
        <v>6091.31427549576</v>
      </c>
      <c r="AG650" s="23" t="n">
        <f aca="false">AF650*(1+U650)</f>
        <v>7089.08530245916</v>
      </c>
      <c r="AH650" s="23" t="n">
        <f aca="false">AG650*(1+W650)</f>
        <v>8463.17565132619</v>
      </c>
      <c r="AI650" s="23" t="n">
        <f aca="false">AH650*(1+Y650)</f>
        <v>10277.3678437072</v>
      </c>
      <c r="AJ650" s="25" t="n">
        <f aca="false">G650*Z650</f>
        <v>43990.5788650745</v>
      </c>
      <c r="AK650" s="25" t="n">
        <f aca="false">I650*AA650</f>
        <v>50344.5281426605</v>
      </c>
      <c r="AL650" s="25" t="n">
        <f aca="false">K650*AB650</f>
        <v>63744.2847487005</v>
      </c>
      <c r="AM650" s="25" t="n">
        <f aca="false">M650*AC650</f>
        <v>73744.9383767466</v>
      </c>
      <c r="AN650" s="25" t="n">
        <f aca="false">O650*AD650</f>
        <v>86776.4915205763</v>
      </c>
      <c r="AO650" s="25" t="n">
        <f aca="false">C650/Datos!$D$8</f>
        <v>16396.3754926025</v>
      </c>
      <c r="AP650" s="25" t="n">
        <f aca="false">AJ650-AO650</f>
        <v>27594.203372472</v>
      </c>
      <c r="AQ650" s="25" t="n">
        <f aca="false">AK650-AO650</f>
        <v>33948.152650058</v>
      </c>
      <c r="AR650" s="25" t="n">
        <f aca="false">AL650-AO650</f>
        <v>47347.909256098</v>
      </c>
      <c r="AS650" s="25" t="n">
        <f aca="false">AM650-AO650</f>
        <v>57348.5628841441</v>
      </c>
      <c r="AT650" s="25" t="n">
        <f aca="false">AN650-AO650</f>
        <v>70380.1160279738</v>
      </c>
      <c r="AU650" s="25" t="n">
        <f aca="false">AP650*Datos!$D$6</f>
        <v>13797.101686236</v>
      </c>
      <c r="AV650" s="25" t="n">
        <f aca="false">AQ650*Datos!$D$6</f>
        <v>16974.076325029</v>
      </c>
      <c r="AW650" s="25" t="n">
        <f aca="false">AR650*Datos!$D$6</f>
        <v>23673.954628049</v>
      </c>
      <c r="AX650" s="25" t="n">
        <f aca="false">AS650*Datos!$D$6</f>
        <v>28674.2814420721</v>
      </c>
      <c r="AY650" s="25" t="n">
        <f aca="false">AT650*Datos!$D$6</f>
        <v>35190.0580139869</v>
      </c>
      <c r="AZ650" s="25" t="n">
        <f aca="false">AJ650-AU650-AE650</f>
        <v>24863.358598238</v>
      </c>
      <c r="BA650" s="25" t="n">
        <f aca="false">AK650-AV650-AF650</f>
        <v>27279.1375421357</v>
      </c>
      <c r="BB650" s="25" t="n">
        <f aca="false">AL650-AW650-AG650</f>
        <v>32981.2448181923</v>
      </c>
      <c r="BC650" s="25" t="n">
        <f aca="false">AM650-AX650-AH650</f>
        <v>36607.4812833484</v>
      </c>
      <c r="BD650" s="25" t="n">
        <f aca="false">AN650-AY650-AI650</f>
        <v>41309.0656628822</v>
      </c>
      <c r="BE650" s="25" t="n">
        <f aca="false">AZ650/Z650</f>
        <v>21439.5441828302</v>
      </c>
      <c r="BF650" s="25" t="n">
        <f aca="false">BA650/AA650</f>
        <v>20583.1696446982</v>
      </c>
      <c r="BG650" s="25" t="n">
        <f aca="false">BB650/AB650</f>
        <v>21383.0408730447</v>
      </c>
      <c r="BH650" s="25" t="n">
        <f aca="false">BC650/AC650</f>
        <v>19880.5831556388</v>
      </c>
      <c r="BI650" s="25" t="n">
        <f aca="false">BD650/AD650</f>
        <v>18473.7939877857</v>
      </c>
      <c r="BJ650" s="25" t="n">
        <f aca="false">E650*AD650</f>
        <v>74633.0995611672</v>
      </c>
      <c r="BK650" s="25" t="n">
        <f aca="false">0.2*C650*AD650</f>
        <v>36663.7709776893</v>
      </c>
      <c r="BL650" s="25" t="n">
        <f aca="false">BJ650+BK650</f>
        <v>111296.870538857</v>
      </c>
      <c r="BM650" s="25" t="n">
        <f aca="false">BK650*Datos!$D$6</f>
        <v>18331.8854888447</v>
      </c>
      <c r="BN650" s="25" t="n">
        <f aca="false">BL650-BM650</f>
        <v>92964.9850500119</v>
      </c>
      <c r="BO650" s="25" t="n">
        <f aca="false">BN650/AD650</f>
        <v>41574.79609699</v>
      </c>
      <c r="BP650" s="25" t="n">
        <f aca="false">-(C650+E650)</f>
        <v>-115358.485813701</v>
      </c>
      <c r="BQ650" s="25" t="n">
        <f aca="false">BE650</f>
        <v>21439.5441828302</v>
      </c>
      <c r="BR650" s="25" t="n">
        <f aca="false">BF650</f>
        <v>20583.1696446982</v>
      </c>
      <c r="BS650" s="25" t="n">
        <f aca="false">BG650</f>
        <v>21383.0408730447</v>
      </c>
      <c r="BT650" s="25" t="n">
        <f aca="false">BH650</f>
        <v>19880.5831556388</v>
      </c>
      <c r="BU650" s="25" t="n">
        <f aca="false">BI650+BO650</f>
        <v>60048.5900847757</v>
      </c>
      <c r="BV650" s="27" t="n">
        <f aca="false">IFERROR(IRR(BP650:BU650,0.1),NA())*100</f>
        <v>6.47377014197532</v>
      </c>
    </row>
    <row r="651" customFormat="false" ht="15" hidden="false" customHeight="true" outlineLevel="0" collapsed="false">
      <c r="A651" s="23" t="n">
        <v>650</v>
      </c>
      <c r="B651" s="24" t="n">
        <f aca="true">RAND()</f>
        <v>0.603277069856306</v>
      </c>
      <c r="C651" s="25" t="n">
        <f aca="false">IF(B651&lt;=(Datos!$D$14-Datos!$C$14)/(Datos!$E$14-Datos!$C$14),Datos!$C$14+SQRT((Datos!$E$14-Datos!$C$14)*(Datos!$D$14-Datos!$C$14)*B651),Datos!$E$14-SQRT((Datos!$E$14-Datos!$C$14)*(Datos!$E$14-Datos!$D$14)*(1-B651)))</f>
        <v>78181.0285262473</v>
      </c>
      <c r="D651" s="24" t="n">
        <f aca="true">RAND()</f>
        <v>0.464123510841666</v>
      </c>
      <c r="E651" s="25" t="n">
        <f aca="false">IF(D651&lt;=(Datos!$D$15-Datos!$C$15)/(Datos!$E$15-Datos!$C$15),Datos!$C$15+SQRT((Datos!$E$15-Datos!$C$15)*(Datos!$D$15-Datos!$C$15)*D651),Datos!$E$15-SQRT((Datos!$E$15-Datos!$C$15)*(Datos!$E$15-Datos!$D$15)*(1-D651)))</f>
        <v>31034.4284413234</v>
      </c>
      <c r="F651" s="24" t="n">
        <f aca="true">RAND()</f>
        <v>0.684385378127562</v>
      </c>
      <c r="G651" s="25" t="n">
        <f aca="false">IF(F651&lt;=(Datos!$D$19-Datos!$C$19)/(Datos!$E$19-Datos!$C$19),Datos!$C$19+SQRT((Datos!$E$19-Datos!$C$19)*(Datos!$D$19-Datos!$C$19)*F651),Datos!$E$19-SQRT((Datos!$E$19-Datos!$C$19)*(Datos!$E$19-Datos!$D$19)*(1-F651)))</f>
        <v>40134.7048763274</v>
      </c>
      <c r="H651" s="24" t="n">
        <f aca="true">RAND()</f>
        <v>0.800320023173012</v>
      </c>
      <c r="I651" s="25" t="n">
        <f aca="false">IF(H651&lt;=(Datos!$D$19-Datos!$C$19)/(Datos!$E$19-Datos!$C$19),Datos!$C$19+SQRT((Datos!$E$19-Datos!$C$19)*(Datos!$D$19-Datos!$C$19)*H651),Datos!$E$19-SQRT((Datos!$E$19-Datos!$C$19)*(Datos!$E$19-Datos!$D$19)*(1-H651)))</f>
        <v>41130.1165053681</v>
      </c>
      <c r="J651" s="24" t="n">
        <f aca="true">RAND()</f>
        <v>0.493396490190233</v>
      </c>
      <c r="K651" s="25" t="n">
        <f aca="false">IF(J651&lt;=(Datos!$D$19-Datos!$C$19)/(Datos!$E$19-Datos!$C$19),Datos!$C$19+SQRT((Datos!$E$19-Datos!$C$19)*(Datos!$D$19-Datos!$C$19)*J651),Datos!$E$19-SQRT((Datos!$E$19-Datos!$C$19)*(Datos!$E$19-Datos!$D$19)*(1-J651)))</f>
        <v>38602.8758870819</v>
      </c>
      <c r="L651" s="24" t="n">
        <f aca="true">RAND()</f>
        <v>0.711798073834648</v>
      </c>
      <c r="M651" s="25" t="n">
        <f aca="false">IF(L651&lt;=(Datos!$D$19-Datos!$C$19)/(Datos!$E$19-Datos!$C$19),Datos!$C$19+SQRT((Datos!$E$19-Datos!$C$19)*(Datos!$D$19-Datos!$C$19)*L651),Datos!$E$19-SQRT((Datos!$E$19-Datos!$C$19)*(Datos!$E$19-Datos!$D$19)*(1-L651)))</f>
        <v>40350.7909852964</v>
      </c>
      <c r="N651" s="24" t="n">
        <f aca="true">RAND()</f>
        <v>0.714623478803427</v>
      </c>
      <c r="O651" s="25" t="n">
        <f aca="false">IF(N651&lt;=(Datos!$D$19-Datos!$C$19)/(Datos!$E$19-Datos!$C$19),Datos!$C$19+SQRT((Datos!$E$19-Datos!$C$19)*(Datos!$D$19-Datos!$C$19)*N651),Datos!$E$19-SQRT((Datos!$E$19-Datos!$C$19)*(Datos!$E$19-Datos!$D$19)*(1-N651)))</f>
        <v>40373.636515605</v>
      </c>
      <c r="P651" s="24" t="n">
        <f aca="true">RAND()</f>
        <v>0.249418591273389</v>
      </c>
      <c r="Q651" s="26" t="n">
        <f aca="false">IF(P651&lt;=(Datos!$D$23-Datos!$C$23)/(Datos!$E$23-Datos!$C$23),Datos!$C$23+SQRT((Datos!$E$23-Datos!$C$23)*(Datos!$D$23-Datos!$C$23)*P651),Datos!$E$23-SQRT((Datos!$E$23-Datos!$C$23)*(Datos!$E$23-Datos!$D$23)*(1-P651)))</f>
        <v>0.141188521994044</v>
      </c>
      <c r="R651" s="24" t="n">
        <f aca="true">RAND()</f>
        <v>0.540557271746073</v>
      </c>
      <c r="S651" s="26" t="n">
        <f aca="false">IF(R651&lt;=(Datos!$D$24-Datos!$C$24)/(Datos!$E$24-Datos!$C$24),Datos!$C$24+SQRT((Datos!$E$24-Datos!$C$24)*(Datos!$D$24-Datos!$C$24)*R651),Datos!$E$24-SQRT((Datos!$E$24-Datos!$C$24)*(Datos!$E$24-Datos!$D$24)*(1-R651)))</f>
        <v>0.151242446020966</v>
      </c>
      <c r="T651" s="24" t="n">
        <f aca="true">RAND()</f>
        <v>0.372895835132159</v>
      </c>
      <c r="U651" s="26" t="n">
        <f aca="false">IF(T651&lt;=(Datos!$D$25-Datos!$C$25)/(Datos!$E$25-Datos!$C$25),Datos!$C$25+SQRT((Datos!$E$25-Datos!$C$25)*(Datos!$D$25-Datos!$C$25)*T651),Datos!$E$25-SQRT((Datos!$E$25-Datos!$C$25)*(Datos!$E$25-Datos!$D$25)*(1-T651)))</f>
        <v>0.177983589008159</v>
      </c>
      <c r="V651" s="24" t="n">
        <f aca="true">RAND()</f>
        <v>0.228249371546409</v>
      </c>
      <c r="W651" s="26" t="n">
        <f aca="false">IF(V651&lt;=(Datos!$D$26-Datos!$C$26)/(Datos!$E$26-Datos!$C$26),Datos!$C$26+SQRT((Datos!$E$26-Datos!$C$26)*(Datos!$D$26-Datos!$C$26)*V651),Datos!$E$26-SQRT((Datos!$E$26-Datos!$C$26)*(Datos!$E$26-Datos!$D$26)*(1-V651)))</f>
        <v>0.197875936903138</v>
      </c>
      <c r="X651" s="24" t="n">
        <f aca="true">RAND()</f>
        <v>0.240332954115892</v>
      </c>
      <c r="Y651" s="26" t="n">
        <f aca="false">IF(X651&lt;=(Datos!$D$27-Datos!$C$27)/(Datos!$E$27-Datos!$C$27),Datos!$C$27+SQRT((Datos!$E$27-Datos!$C$27)*(Datos!$D$27-Datos!$C$27)*X651),Datos!$E$27-SQRT((Datos!$E$27-Datos!$C$27)*(Datos!$E$27-Datos!$D$27)*(1-X651)))</f>
        <v>0.215473495561326</v>
      </c>
      <c r="Z651" s="24" t="n">
        <f aca="false">(1+Q651)</f>
        <v>1.14118852199404</v>
      </c>
      <c r="AA651" s="24" t="n">
        <f aca="false">Z651*(1+S651)</f>
        <v>1.31378466543147</v>
      </c>
      <c r="AB651" s="24" t="n">
        <f aca="false">AA651*(1+U651)</f>
        <v>1.54761677536885</v>
      </c>
      <c r="AC651" s="24" t="n">
        <f aca="false">AB651*(1+W651)</f>
        <v>1.85385289476198</v>
      </c>
      <c r="AD651" s="24" t="n">
        <f aca="false">AC651*(1+Y651)</f>
        <v>2.25330905825282</v>
      </c>
      <c r="AE651" s="23" t="n">
        <f aca="false">E651*Q651</f>
        <v>4381.70508256039</v>
      </c>
      <c r="AF651" s="23" t="n">
        <f aca="false">AE651*(1+S651)</f>
        <v>5044.40487698932</v>
      </c>
      <c r="AG651" s="23" t="n">
        <f aca="false">AF651*(1+U651)</f>
        <v>5942.22616140614</v>
      </c>
      <c r="AH651" s="23" t="n">
        <f aca="false">AG651*(1+W651)</f>
        <v>7118.04973038472</v>
      </c>
      <c r="AI651" s="23" t="n">
        <f aca="false">AH651*(1+Y651)</f>
        <v>8651.80078737006</v>
      </c>
      <c r="AJ651" s="25" t="n">
        <f aca="false">G651*Z651</f>
        <v>45801.2645384832</v>
      </c>
      <c r="AK651" s="25" t="n">
        <f aca="false">I651*AA651</f>
        <v>54036.1163521626</v>
      </c>
      <c r="AL651" s="25" t="n">
        <f aca="false">K651*AB651</f>
        <v>59742.4583003296</v>
      </c>
      <c r="AM651" s="25" t="n">
        <f aca="false">M651*AC651</f>
        <v>74804.4306740271</v>
      </c>
      <c r="AN651" s="25" t="n">
        <f aca="false">O651*AD651</f>
        <v>90974.2808752198</v>
      </c>
      <c r="AO651" s="25" t="n">
        <f aca="false">C651/Datos!$D$8</f>
        <v>15636.2057052495</v>
      </c>
      <c r="AP651" s="25" t="n">
        <f aca="false">AJ651-AO651</f>
        <v>30165.0588332337</v>
      </c>
      <c r="AQ651" s="25" t="n">
        <f aca="false">AK651-AO651</f>
        <v>38399.9106469132</v>
      </c>
      <c r="AR651" s="25" t="n">
        <f aca="false">AL651-AO651</f>
        <v>44106.2525950802</v>
      </c>
      <c r="AS651" s="25" t="n">
        <f aca="false">AM651-AO651</f>
        <v>59168.2249687777</v>
      </c>
      <c r="AT651" s="25" t="n">
        <f aca="false">AN651-AO651</f>
        <v>75338.0751699703</v>
      </c>
      <c r="AU651" s="25" t="n">
        <f aca="false">AP651*Datos!$D$6</f>
        <v>15082.5294166169</v>
      </c>
      <c r="AV651" s="25" t="n">
        <f aca="false">AQ651*Datos!$D$6</f>
        <v>19199.9553234566</v>
      </c>
      <c r="AW651" s="25" t="n">
        <f aca="false">AR651*Datos!$D$6</f>
        <v>22053.1262975401</v>
      </c>
      <c r="AX651" s="25" t="n">
        <f aca="false">AS651*Datos!$D$6</f>
        <v>29584.1124843888</v>
      </c>
      <c r="AY651" s="25" t="n">
        <f aca="false">AT651*Datos!$D$6</f>
        <v>37669.0375849851</v>
      </c>
      <c r="AZ651" s="25" t="n">
        <f aca="false">AJ651-AU651-AE651</f>
        <v>26337.0300393059</v>
      </c>
      <c r="BA651" s="25" t="n">
        <f aca="false">AK651-AV651-AF651</f>
        <v>29791.7561517167</v>
      </c>
      <c r="BB651" s="25" t="n">
        <f aca="false">AL651-AW651-AG651</f>
        <v>31747.1058413834</v>
      </c>
      <c r="BC651" s="25" t="n">
        <f aca="false">AM651-AX651-AH651</f>
        <v>38102.2684592536</v>
      </c>
      <c r="BD651" s="25" t="n">
        <f aca="false">AN651-AY651-AI651</f>
        <v>44653.4425028645</v>
      </c>
      <c r="BE651" s="25" t="n">
        <f aca="false">AZ651/Z651</f>
        <v>23078.5970343324</v>
      </c>
      <c r="BF651" s="25" t="n">
        <f aca="false">BA651/AA651</f>
        <v>22676.2854945734</v>
      </c>
      <c r="BG651" s="25" t="n">
        <f aca="false">BB651/AB651</f>
        <v>20513.5446621254</v>
      </c>
      <c r="BH651" s="25" t="n">
        <f aca="false">BC651/AC651</f>
        <v>20553.0161356981</v>
      </c>
      <c r="BI651" s="25" t="n">
        <f aca="false">BD651/AD651</f>
        <v>19816.8299813644</v>
      </c>
      <c r="BJ651" s="25" t="n">
        <f aca="false">E651*AD651</f>
        <v>69930.1587245331</v>
      </c>
      <c r="BK651" s="25" t="n">
        <f aca="false">0.2*C651*AD651</f>
        <v>35233.2039523431</v>
      </c>
      <c r="BL651" s="25" t="n">
        <f aca="false">BJ651+BK651</f>
        <v>105163.362676876</v>
      </c>
      <c r="BM651" s="25" t="n">
        <f aca="false">BK651*Datos!$D$6</f>
        <v>17616.6019761715</v>
      </c>
      <c r="BN651" s="25" t="n">
        <f aca="false">BL651-BM651</f>
        <v>87546.7607007047</v>
      </c>
      <c r="BO651" s="25" t="n">
        <f aca="false">BN651/AD651</f>
        <v>38852.5312939482</v>
      </c>
      <c r="BP651" s="25" t="n">
        <f aca="false">-(C651+E651)</f>
        <v>-109215.456967571</v>
      </c>
      <c r="BQ651" s="25" t="n">
        <f aca="false">BE651</f>
        <v>23078.5970343324</v>
      </c>
      <c r="BR651" s="25" t="n">
        <f aca="false">BF651</f>
        <v>22676.2854945734</v>
      </c>
      <c r="BS651" s="25" t="n">
        <f aca="false">BG651</f>
        <v>20513.5446621254</v>
      </c>
      <c r="BT651" s="25" t="n">
        <f aca="false">BH651</f>
        <v>20553.0161356981</v>
      </c>
      <c r="BU651" s="25" t="n">
        <f aca="false">BI651+BO651</f>
        <v>58669.3612753126</v>
      </c>
      <c r="BV651" s="27" t="n">
        <f aca="false">IFERROR(IRR(BP651:BU651,0.1),NA())*100</f>
        <v>8.87026573883482</v>
      </c>
    </row>
    <row r="652" customFormat="false" ht="15" hidden="false" customHeight="true" outlineLevel="0" collapsed="false">
      <c r="A652" s="23" t="n">
        <v>651</v>
      </c>
      <c r="B652" s="24" t="n">
        <f aca="true">RAND()</f>
        <v>0.397241870283288</v>
      </c>
      <c r="C652" s="25" t="n">
        <f aca="false">IF(B652&lt;=(Datos!$D$14-Datos!$C$14)/(Datos!$E$14-Datos!$C$14),Datos!$C$14+SQRT((Datos!$E$14-Datos!$C$14)*(Datos!$D$14-Datos!$C$14)*B652),Datos!$E$14-SQRT((Datos!$E$14-Datos!$C$14)*(Datos!$E$14-Datos!$D$14)*(1-B652)))</f>
        <v>73105.5813288323</v>
      </c>
      <c r="D652" s="24" t="n">
        <f aca="true">RAND()</f>
        <v>0.158200332899859</v>
      </c>
      <c r="E652" s="25" t="n">
        <f aca="false">IF(D652&lt;=(Datos!$D$15-Datos!$C$15)/(Datos!$E$15-Datos!$C$15),Datos!$C$15+SQRT((Datos!$E$15-Datos!$C$15)*(Datos!$D$15-Datos!$C$15)*D652),Datos!$E$15-SQRT((Datos!$E$15-Datos!$C$15)*(Datos!$E$15-Datos!$D$15)*(1-D652)))</f>
        <v>28444.5645541185</v>
      </c>
      <c r="F652" s="24" t="n">
        <f aca="true">RAND()</f>
        <v>0.553974824406235</v>
      </c>
      <c r="G652" s="25" t="n">
        <f aca="false">IF(F652&lt;=(Datos!$D$19-Datos!$C$19)/(Datos!$E$19-Datos!$C$19),Datos!$C$19+SQRT((Datos!$E$19-Datos!$C$19)*(Datos!$D$19-Datos!$C$19)*F652),Datos!$E$19-SQRT((Datos!$E$19-Datos!$C$19)*(Datos!$E$19-Datos!$D$19)*(1-F652)))</f>
        <v>39115.7130089168</v>
      </c>
      <c r="H652" s="24" t="n">
        <f aca="true">RAND()</f>
        <v>0.564166938689206</v>
      </c>
      <c r="I652" s="25" t="n">
        <f aca="false">IF(H652&lt;=(Datos!$D$19-Datos!$C$19)/(Datos!$E$19-Datos!$C$19),Datos!$C$19+SQRT((Datos!$E$19-Datos!$C$19)*(Datos!$D$19-Datos!$C$19)*H652),Datos!$E$19-SQRT((Datos!$E$19-Datos!$C$19)*(Datos!$E$19-Datos!$D$19)*(1-H652)))</f>
        <v>39199.1869642584</v>
      </c>
      <c r="J652" s="24" t="n">
        <f aca="true">RAND()</f>
        <v>0.637184680460713</v>
      </c>
      <c r="K652" s="25" t="n">
        <f aca="false">IF(J652&lt;=(Datos!$D$19-Datos!$C$19)/(Datos!$E$19-Datos!$C$19),Datos!$C$19+SQRT((Datos!$E$19-Datos!$C$19)*(Datos!$D$19-Datos!$C$19)*J652),Datos!$E$19-SQRT((Datos!$E$19-Datos!$C$19)*(Datos!$E$19-Datos!$D$19)*(1-J652)))</f>
        <v>39776.3849182153</v>
      </c>
      <c r="L652" s="24" t="n">
        <f aca="true">RAND()</f>
        <v>0.857664694633592</v>
      </c>
      <c r="M652" s="25" t="n">
        <f aca="false">IF(L652&lt;=(Datos!$D$19-Datos!$C$19)/(Datos!$E$19-Datos!$C$19),Datos!$C$19+SQRT((Datos!$E$19-Datos!$C$19)*(Datos!$D$19-Datos!$C$19)*L652),Datos!$E$19-SQRT((Datos!$E$19-Datos!$C$19)*(Datos!$E$19-Datos!$D$19)*(1-L652)))</f>
        <v>41732.7155155266</v>
      </c>
      <c r="N652" s="24" t="n">
        <f aca="true">RAND()</f>
        <v>0.283004890852091</v>
      </c>
      <c r="O652" s="25" t="n">
        <f aca="false">IF(N652&lt;=(Datos!$D$19-Datos!$C$19)/(Datos!$E$19-Datos!$C$19),Datos!$C$19+SQRT((Datos!$E$19-Datos!$C$19)*(Datos!$D$19-Datos!$C$19)*N652),Datos!$E$19-SQRT((Datos!$E$19-Datos!$C$19)*(Datos!$E$19-Datos!$D$19)*(1-N652)))</f>
        <v>36515.4227512736</v>
      </c>
      <c r="P652" s="24" t="n">
        <f aca="true">RAND()</f>
        <v>0.376011690065003</v>
      </c>
      <c r="Q652" s="26" t="n">
        <f aca="false">IF(P652&lt;=(Datos!$D$23-Datos!$C$23)/(Datos!$E$23-Datos!$C$23),Datos!$C$23+SQRT((Datos!$E$23-Datos!$C$23)*(Datos!$D$23-Datos!$C$23)*P652),Datos!$E$23-SQRT((Datos!$E$23-Datos!$C$23)*(Datos!$E$23-Datos!$D$23)*(1-P652)))</f>
        <v>0.146015784480138</v>
      </c>
      <c r="R652" s="24" t="n">
        <f aca="true">RAND()</f>
        <v>0.844665813646852</v>
      </c>
      <c r="S652" s="26" t="n">
        <f aca="false">IF(R652&lt;=(Datos!$D$24-Datos!$C$24)/(Datos!$E$24-Datos!$C$24),Datos!$C$24+SQRT((Datos!$E$24-Datos!$C$24)*(Datos!$D$24-Datos!$C$24)*R652),Datos!$E$24-SQRT((Datos!$E$24-Datos!$C$24)*(Datos!$E$24-Datos!$D$24)*(1-R652)))</f>
        <v>0.163278710114478</v>
      </c>
      <c r="T652" s="24" t="n">
        <f aca="true">RAND()</f>
        <v>0.809442239746964</v>
      </c>
      <c r="U652" s="26" t="n">
        <f aca="false">IF(T652&lt;=(Datos!$D$25-Datos!$C$25)/(Datos!$E$25-Datos!$C$25),Datos!$C$25+SQRT((Datos!$E$25-Datos!$C$25)*(Datos!$D$25-Datos!$C$25)*T652),Datos!$E$25-SQRT((Datos!$E$25-Datos!$C$25)*(Datos!$E$25-Datos!$D$25)*(1-T652)))</f>
        <v>0.19690104485678</v>
      </c>
      <c r="V652" s="24" t="n">
        <f aca="true">RAND()</f>
        <v>0.513133872257404</v>
      </c>
      <c r="W652" s="26" t="n">
        <f aca="false">IF(V652&lt;=(Datos!$D$26-Datos!$C$26)/(Datos!$E$26-Datos!$C$26),Datos!$C$26+SQRT((Datos!$E$26-Datos!$C$26)*(Datos!$D$26-Datos!$C$26)*V652),Datos!$E$26-SQRT((Datos!$E$26-Datos!$C$26)*(Datos!$E$26-Datos!$D$26)*(1-V652)))</f>
        <v>0.208720084216425</v>
      </c>
      <c r="X652" s="24" t="n">
        <f aca="true">RAND()</f>
        <v>0.730451511632057</v>
      </c>
      <c r="Y652" s="26" t="n">
        <f aca="false">IF(X652&lt;=(Datos!$D$27-Datos!$C$27)/(Datos!$E$27-Datos!$C$27),Datos!$C$27+SQRT((Datos!$E$27-Datos!$C$27)*(Datos!$D$27-Datos!$C$27)*X652),Datos!$E$27-SQRT((Datos!$E$27-Datos!$C$27)*(Datos!$E$27-Datos!$D$27)*(1-X652)))</f>
        <v>0.241848173868255</v>
      </c>
      <c r="Z652" s="24" t="n">
        <f aca="false">(1+Q652)</f>
        <v>1.14601578448014</v>
      </c>
      <c r="AA652" s="24" t="n">
        <f aca="false">Z652*(1+S652)</f>
        <v>1.33313576354089</v>
      </c>
      <c r="AB652" s="24" t="n">
        <f aca="false">AA652*(1+U652)</f>
        <v>1.59563158831803</v>
      </c>
      <c r="AC652" s="24" t="n">
        <f aca="false">AB652*(1+W652)</f>
        <v>1.92867194781015</v>
      </c>
      <c r="AD652" s="24" t="n">
        <f aca="false">AC652*(1+Y652)</f>
        <v>2.39511773637897</v>
      </c>
      <c r="AE652" s="23" t="n">
        <f aca="false">E652*Q652</f>
        <v>4153.35540756555</v>
      </c>
      <c r="AF652" s="23" t="n">
        <f aca="false">AE652*(1+S652)</f>
        <v>4831.50992115984</v>
      </c>
      <c r="AG652" s="23" t="n">
        <f aca="false">AF652*(1+U652)</f>
        <v>5782.83927287211</v>
      </c>
      <c r="AH652" s="23" t="n">
        <f aca="false">AG652*(1+W652)</f>
        <v>6989.83397291602</v>
      </c>
      <c r="AI652" s="23" t="n">
        <f aca="false">AH652*(1+Y652)</f>
        <v>8680.31255490805</v>
      </c>
      <c r="AJ652" s="25" t="n">
        <f aca="false">G652*Z652</f>
        <v>44827.2245294138</v>
      </c>
      <c r="AK652" s="25" t="n">
        <f aca="false">I652*AA652</f>
        <v>52257.8380437785</v>
      </c>
      <c r="AL652" s="25" t="n">
        <f aca="false">K652*AB652</f>
        <v>63468.4562446011</v>
      </c>
      <c r="AM652" s="25" t="n">
        <f aca="false">M652*AC652</f>
        <v>80488.7177207378</v>
      </c>
      <c r="AN652" s="25" t="n">
        <f aca="false">O652*AD652</f>
        <v>87458.7366829516</v>
      </c>
      <c r="AO652" s="25" t="n">
        <f aca="false">C652/Datos!$D$8</f>
        <v>14621.1162657665</v>
      </c>
      <c r="AP652" s="25" t="n">
        <f aca="false">AJ652-AO652</f>
        <v>30206.1082636473</v>
      </c>
      <c r="AQ652" s="25" t="n">
        <f aca="false">AK652-AO652</f>
        <v>37636.7217780121</v>
      </c>
      <c r="AR652" s="25" t="n">
        <f aca="false">AL652-AO652</f>
        <v>48847.3399788346</v>
      </c>
      <c r="AS652" s="25" t="n">
        <f aca="false">AM652-AO652</f>
        <v>65867.6014549713</v>
      </c>
      <c r="AT652" s="25" t="n">
        <f aca="false">AN652-AO652</f>
        <v>72837.6204171851</v>
      </c>
      <c r="AU652" s="25" t="n">
        <f aca="false">AP652*Datos!$D$6</f>
        <v>15103.0541318237</v>
      </c>
      <c r="AV652" s="25" t="n">
        <f aca="false">AQ652*Datos!$D$6</f>
        <v>18818.360889006</v>
      </c>
      <c r="AW652" s="25" t="n">
        <f aca="false">AR652*Datos!$D$6</f>
        <v>24423.6699894173</v>
      </c>
      <c r="AX652" s="25" t="n">
        <f aca="false">AS652*Datos!$D$6</f>
        <v>32933.8007274857</v>
      </c>
      <c r="AY652" s="25" t="n">
        <f aca="false">AT652*Datos!$D$6</f>
        <v>36418.8102085926</v>
      </c>
      <c r="AZ652" s="25" t="n">
        <f aca="false">AJ652-AU652-AE652</f>
        <v>25570.8149900246</v>
      </c>
      <c r="BA652" s="25" t="n">
        <f aca="false">AK652-AV652-AF652</f>
        <v>28607.9672336127</v>
      </c>
      <c r="BB652" s="25" t="n">
        <f aca="false">AL652-AW652-AG652</f>
        <v>33261.9469823117</v>
      </c>
      <c r="BC652" s="25" t="n">
        <f aca="false">AM652-AX652-AH652</f>
        <v>40565.0830203361</v>
      </c>
      <c r="BD652" s="25" t="n">
        <f aca="false">AN652-AY652-AI652</f>
        <v>42359.613919451</v>
      </c>
      <c r="BE652" s="25" t="n">
        <f aca="false">AZ652/Z652</f>
        <v>22312.7947593009</v>
      </c>
      <c r="BF652" s="25" t="n">
        <f aca="false">BA652/AA652</f>
        <v>21459.1551858366</v>
      </c>
      <c r="BG652" s="25" t="n">
        <f aca="false">BB652/AB652</f>
        <v>20845.6307996343</v>
      </c>
      <c r="BH652" s="25" t="n">
        <f aca="false">BC652/AC652</f>
        <v>21032.6505066838</v>
      </c>
      <c r="BI652" s="25" t="n">
        <f aca="false">BD652/AD652</f>
        <v>17685.8169751153</v>
      </c>
      <c r="BJ652" s="25" t="n">
        <f aca="false">E652*AD652</f>
        <v>68128.0810671458</v>
      </c>
      <c r="BK652" s="25" t="n">
        <f aca="false">0.2*C652*AD652</f>
        <v>35019.2948937963</v>
      </c>
      <c r="BL652" s="25" t="n">
        <f aca="false">BJ652+BK652</f>
        <v>103147.375960942</v>
      </c>
      <c r="BM652" s="25" t="n">
        <f aca="false">BK652*Datos!$D$6</f>
        <v>17509.6474468982</v>
      </c>
      <c r="BN652" s="25" t="n">
        <f aca="false">BL652-BM652</f>
        <v>85637.7285140439</v>
      </c>
      <c r="BO652" s="25" t="n">
        <f aca="false">BN652/AD652</f>
        <v>35755.1226870017</v>
      </c>
      <c r="BP652" s="25" t="n">
        <f aca="false">-(C652+E652)</f>
        <v>-101550.145882951</v>
      </c>
      <c r="BQ652" s="25" t="n">
        <f aca="false">BE652</f>
        <v>22312.7947593009</v>
      </c>
      <c r="BR652" s="25" t="n">
        <f aca="false">BF652</f>
        <v>21459.1551858366</v>
      </c>
      <c r="BS652" s="25" t="n">
        <f aca="false">BG652</f>
        <v>20845.6307996343</v>
      </c>
      <c r="BT652" s="25" t="n">
        <f aca="false">BH652</f>
        <v>21032.6505066838</v>
      </c>
      <c r="BU652" s="25" t="n">
        <f aca="false">BI652+BO652</f>
        <v>53440.939662117</v>
      </c>
      <c r="BV652" s="27" t="n">
        <f aca="false">IFERROR(IRR(BP652:BU652,0.1),NA())*100</f>
        <v>9.89195016079209</v>
      </c>
    </row>
    <row r="653" customFormat="false" ht="15" hidden="false" customHeight="true" outlineLevel="0" collapsed="false">
      <c r="A653" s="23" t="n">
        <v>652</v>
      </c>
      <c r="B653" s="24" t="n">
        <f aca="true">RAND()</f>
        <v>0.928889555129436</v>
      </c>
      <c r="C653" s="25" t="n">
        <f aca="false">IF(B653&lt;=(Datos!$D$14-Datos!$C$14)/(Datos!$E$14-Datos!$C$14),Datos!$C$14+SQRT((Datos!$E$14-Datos!$C$14)*(Datos!$D$14-Datos!$C$14)*B653),Datos!$E$14-SQRT((Datos!$E$14-Datos!$C$14)*(Datos!$E$14-Datos!$D$14)*(1-B653)))</f>
        <v>90762.4389666603</v>
      </c>
      <c r="D653" s="24" t="n">
        <f aca="true">RAND()</f>
        <v>0.151888444254005</v>
      </c>
      <c r="E653" s="25" t="n">
        <f aca="false">IF(D653&lt;=(Datos!$D$15-Datos!$C$15)/(Datos!$E$15-Datos!$C$15),Datos!$C$15+SQRT((Datos!$E$15-Datos!$C$15)*(Datos!$D$15-Datos!$C$15)*D653),Datos!$E$15-SQRT((Datos!$E$15-Datos!$C$15)*(Datos!$E$15-Datos!$D$15)*(1-D653)))</f>
        <v>28375.1493772943</v>
      </c>
      <c r="F653" s="24" t="n">
        <f aca="true">RAND()</f>
        <v>0.912751253589718</v>
      </c>
      <c r="G653" s="25" t="n">
        <f aca="false">IF(F653&lt;=(Datos!$D$19-Datos!$C$19)/(Datos!$E$19-Datos!$C$19),Datos!$C$19+SQRT((Datos!$E$19-Datos!$C$19)*(Datos!$D$19-Datos!$C$19)*F653),Datos!$E$19-SQRT((Datos!$E$19-Datos!$C$19)*(Datos!$E$19-Datos!$D$19)*(1-F653)))</f>
        <v>42441.9429285547</v>
      </c>
      <c r="H653" s="24" t="n">
        <f aca="true">RAND()</f>
        <v>0.989337790288666</v>
      </c>
      <c r="I653" s="25" t="n">
        <f aca="false">IF(H653&lt;=(Datos!$D$19-Datos!$C$19)/(Datos!$E$19-Datos!$C$19),Datos!$C$19+SQRT((Datos!$E$19-Datos!$C$19)*(Datos!$D$19-Datos!$C$19)*H653),Datos!$E$19-SQRT((Datos!$E$19-Datos!$C$19)*(Datos!$E$19-Datos!$D$19)*(1-H653)))</f>
        <v>44105.759692057</v>
      </c>
      <c r="J653" s="24" t="n">
        <f aca="true">RAND()</f>
        <v>0.0216852035697423</v>
      </c>
      <c r="K653" s="25" t="n">
        <f aca="false">IF(J653&lt;=(Datos!$D$19-Datos!$C$19)/(Datos!$E$19-Datos!$C$19),Datos!$C$19+SQRT((Datos!$E$19-Datos!$C$19)*(Datos!$D$19-Datos!$C$19)*J653),Datos!$E$19-SQRT((Datos!$E$19-Datos!$C$19)*(Datos!$E$19-Datos!$D$19)*(1-J653)))</f>
        <v>31803.5466546395</v>
      </c>
      <c r="L653" s="24" t="n">
        <f aca="true">RAND()</f>
        <v>0.526607286540457</v>
      </c>
      <c r="M653" s="25" t="n">
        <f aca="false">IF(L653&lt;=(Datos!$D$19-Datos!$C$19)/(Datos!$E$19-Datos!$C$19),Datos!$C$19+SQRT((Datos!$E$19-Datos!$C$19)*(Datos!$D$19-Datos!$C$19)*L653),Datos!$E$19-SQRT((Datos!$E$19-Datos!$C$19)*(Datos!$E$19-Datos!$D$19)*(1-L653)))</f>
        <v>38887.6933442299</v>
      </c>
      <c r="N653" s="24" t="n">
        <f aca="true">RAND()</f>
        <v>0.528401858446211</v>
      </c>
      <c r="O653" s="25" t="n">
        <f aca="false">IF(N653&lt;=(Datos!$D$19-Datos!$C$19)/(Datos!$E$19-Datos!$C$19),Datos!$C$19+SQRT((Datos!$E$19-Datos!$C$19)*(Datos!$D$19-Datos!$C$19)*N653),Datos!$E$19-SQRT((Datos!$E$19-Datos!$C$19)*(Datos!$E$19-Datos!$D$19)*(1-N653)))</f>
        <v>38902.8242017313</v>
      </c>
      <c r="P653" s="24" t="n">
        <f aca="true">RAND()</f>
        <v>0.759657321916613</v>
      </c>
      <c r="Q653" s="26" t="n">
        <f aca="false">IF(P653&lt;=(Datos!$D$23-Datos!$C$23)/(Datos!$E$23-Datos!$C$23),Datos!$C$23+SQRT((Datos!$E$23-Datos!$C$23)*(Datos!$D$23-Datos!$C$23)*P653),Datos!$E$23-SQRT((Datos!$E$23-Datos!$C$23)*(Datos!$E$23-Datos!$D$23)*(1-P653)))</f>
        <v>0.159200557205778</v>
      </c>
      <c r="R653" s="24" t="n">
        <f aca="true">RAND()</f>
        <v>0.0341808068197004</v>
      </c>
      <c r="S653" s="26" t="n">
        <f aca="false">IF(R653&lt;=(Datos!$D$24-Datos!$C$24)/(Datos!$E$24-Datos!$C$24),Datos!$C$24+SQRT((Datos!$E$24-Datos!$C$24)*(Datos!$D$24-Datos!$C$24)*R653),Datos!$E$24-SQRT((Datos!$E$24-Datos!$C$24)*(Datos!$E$24-Datos!$D$24)*(1-R653)))</f>
        <v>0.127843816180627</v>
      </c>
      <c r="T653" s="24" t="n">
        <f aca="true">RAND()</f>
        <v>0.718193824344411</v>
      </c>
      <c r="U653" s="26" t="n">
        <f aca="false">IF(T653&lt;=(Datos!$D$25-Datos!$C$25)/(Datos!$E$25-Datos!$C$25),Datos!$C$25+SQRT((Datos!$E$25-Datos!$C$25)*(Datos!$D$25-Datos!$C$25)*T653),Datos!$E$25-SQRT((Datos!$E$25-Datos!$C$25)*(Datos!$E$25-Datos!$D$25)*(1-T653)))</f>
        <v>0.191909836386456</v>
      </c>
      <c r="V653" s="24" t="n">
        <f aca="true">RAND()</f>
        <v>0.260178612800737</v>
      </c>
      <c r="W653" s="26" t="n">
        <f aca="false">IF(V653&lt;=(Datos!$D$26-Datos!$C$26)/(Datos!$E$26-Datos!$C$26),Datos!$C$26+SQRT((Datos!$E$26-Datos!$C$26)*(Datos!$D$26-Datos!$C$26)*V653),Datos!$E$26-SQRT((Datos!$E$26-Datos!$C$26)*(Datos!$E$26-Datos!$D$26)*(1-V653)))</f>
        <v>0.199085336201415</v>
      </c>
      <c r="X653" s="24" t="n">
        <f aca="true">RAND()</f>
        <v>0.991297883049146</v>
      </c>
      <c r="Y653" s="26" t="n">
        <f aca="false">IF(X653&lt;=(Datos!$D$27-Datos!$C$27)/(Datos!$E$27-Datos!$C$27),Datos!$C$27+SQRT((Datos!$E$27-Datos!$C$27)*(Datos!$D$27-Datos!$C$27)*X653),Datos!$E$27-SQRT((Datos!$E$27-Datos!$C$27)*(Datos!$E$27-Datos!$D$27)*(1-X653)))</f>
        <v>0.273144970347649</v>
      </c>
      <c r="Z653" s="24" t="n">
        <f aca="false">(1+Q653)</f>
        <v>1.15920055720578</v>
      </c>
      <c r="AA653" s="24" t="n">
        <f aca="false">Z653*(1+S653)</f>
        <v>1.30739718015767</v>
      </c>
      <c r="AB653" s="24" t="n">
        <f aca="false">AA653*(1+U653)</f>
        <v>1.55829955909385</v>
      </c>
      <c r="AC653" s="24" t="n">
        <f aca="false">AB653*(1+W653)</f>
        <v>1.86853415071856</v>
      </c>
      <c r="AD653" s="24" t="n">
        <f aca="false">AC653*(1+Y653)</f>
        <v>2.37891485591015</v>
      </c>
      <c r="AE653" s="23" t="n">
        <f aca="false">E653*Q653</f>
        <v>4517.33959166246</v>
      </c>
      <c r="AF653" s="23" t="n">
        <f aca="false">AE653*(1+S653)</f>
        <v>5094.85352404442</v>
      </c>
      <c r="AG653" s="23" t="n">
        <f aca="false">AF653*(1+U653)</f>
        <v>6072.60603025674</v>
      </c>
      <c r="AH653" s="23" t="n">
        <f aca="false">AG653*(1+W653)</f>
        <v>7281.57284340914</v>
      </c>
      <c r="AI653" s="23" t="n">
        <f aca="false">AH653*(1+Y653)</f>
        <v>9270.49784180638</v>
      </c>
      <c r="AJ653" s="25" t="n">
        <f aca="false">G653*Z653</f>
        <v>49198.7238916765</v>
      </c>
      <c r="AK653" s="25" t="n">
        <f aca="false">I653*AA653</f>
        <v>57663.7458501073</v>
      </c>
      <c r="AL653" s="25" t="n">
        <f aca="false">K653*AB653</f>
        <v>49559.4527295454</v>
      </c>
      <c r="AM653" s="25" t="n">
        <f aca="false">M653*AC653</f>
        <v>72662.9830563645</v>
      </c>
      <c r="AN653" s="25" t="n">
        <f aca="false">O653*AD653</f>
        <v>92546.5064303595</v>
      </c>
      <c r="AO653" s="25" t="n">
        <f aca="false">C653/Datos!$D$8</f>
        <v>18152.4877933321</v>
      </c>
      <c r="AP653" s="25" t="n">
        <f aca="false">AJ653-AO653</f>
        <v>31046.2360983444</v>
      </c>
      <c r="AQ653" s="25" t="n">
        <f aca="false">AK653-AO653</f>
        <v>39511.2580567752</v>
      </c>
      <c r="AR653" s="25" t="n">
        <f aca="false">AL653-AO653</f>
        <v>31406.9649362133</v>
      </c>
      <c r="AS653" s="25" t="n">
        <f aca="false">AM653-AO653</f>
        <v>54510.4952630325</v>
      </c>
      <c r="AT653" s="25" t="n">
        <f aca="false">AN653-AO653</f>
        <v>74394.0186370275</v>
      </c>
      <c r="AU653" s="25" t="n">
        <f aca="false">AP653*Datos!$D$6</f>
        <v>15523.1180491722</v>
      </c>
      <c r="AV653" s="25" t="n">
        <f aca="false">AQ653*Datos!$D$6</f>
        <v>19755.6290283876</v>
      </c>
      <c r="AW653" s="25" t="n">
        <f aca="false">AR653*Datos!$D$6</f>
        <v>15703.4824681066</v>
      </c>
      <c r="AX653" s="25" t="n">
        <f aca="false">AS653*Datos!$D$6</f>
        <v>27255.2476315162</v>
      </c>
      <c r="AY653" s="25" t="n">
        <f aca="false">AT653*Datos!$D$6</f>
        <v>37197.0093185137</v>
      </c>
      <c r="AZ653" s="25" t="n">
        <f aca="false">AJ653-AU653-AE653</f>
        <v>29158.2662508418</v>
      </c>
      <c r="BA653" s="25" t="n">
        <f aca="false">AK653-AV653-AF653</f>
        <v>32813.2632976753</v>
      </c>
      <c r="BB653" s="25" t="n">
        <f aca="false">AL653-AW653-AG653</f>
        <v>27783.364231182</v>
      </c>
      <c r="BC653" s="25" t="n">
        <f aca="false">AM653-AX653-AH653</f>
        <v>38126.1625814391</v>
      </c>
      <c r="BD653" s="25" t="n">
        <f aca="false">AN653-AY653-AI653</f>
        <v>46078.9992700394</v>
      </c>
      <c r="BE653" s="25" t="n">
        <f aca="false">AZ653/Z653</f>
        <v>25153.7717693365</v>
      </c>
      <c r="BF653" s="25" t="n">
        <f aca="false">BA653/AA653</f>
        <v>25098.1597602329</v>
      </c>
      <c r="BG653" s="25" t="n">
        <f aca="false">BB653/AB653</f>
        <v>17829.283252405</v>
      </c>
      <c r="BH653" s="25" t="n">
        <f aca="false">BC653/AC653</f>
        <v>20404.3167028964</v>
      </c>
      <c r="BI653" s="25" t="n">
        <f aca="false">BD653/AD653</f>
        <v>19369.7555654677</v>
      </c>
      <c r="BJ653" s="25" t="n">
        <f aca="false">E653*AD653</f>
        <v>67502.0643923153</v>
      </c>
      <c r="BK653" s="25" t="n">
        <f aca="false">0.2*C653*AD653</f>
        <v>43183.2228832854</v>
      </c>
      <c r="BL653" s="25" t="n">
        <f aca="false">BJ653+BK653</f>
        <v>110685.287275601</v>
      </c>
      <c r="BM653" s="25" t="n">
        <f aca="false">BK653*Datos!$D$6</f>
        <v>21591.6114416427</v>
      </c>
      <c r="BN653" s="25" t="n">
        <f aca="false">BL653-BM653</f>
        <v>89093.6758339579</v>
      </c>
      <c r="BO653" s="25" t="n">
        <f aca="false">BN653/AD653</f>
        <v>37451.3932739604</v>
      </c>
      <c r="BP653" s="25" t="n">
        <f aca="false">-(C653+E653)</f>
        <v>-119137.588343955</v>
      </c>
      <c r="BQ653" s="25" t="n">
        <f aca="false">BE653</f>
        <v>25153.7717693365</v>
      </c>
      <c r="BR653" s="25" t="n">
        <f aca="false">BF653</f>
        <v>25098.1597602329</v>
      </c>
      <c r="BS653" s="25" t="n">
        <f aca="false">BG653</f>
        <v>17829.283252405</v>
      </c>
      <c r="BT653" s="25" t="n">
        <f aca="false">BH653</f>
        <v>20404.3167028964</v>
      </c>
      <c r="BU653" s="25" t="n">
        <f aca="false">BI653+BO653</f>
        <v>56821.148839428</v>
      </c>
      <c r="BV653" s="27" t="n">
        <f aca="false">IFERROR(IRR(BP653:BU653,0.1),NA())*100</f>
        <v>6.14216759203642</v>
      </c>
    </row>
    <row r="654" customFormat="false" ht="15" hidden="false" customHeight="true" outlineLevel="0" collapsed="false">
      <c r="A654" s="23" t="n">
        <v>653</v>
      </c>
      <c r="B654" s="24" t="n">
        <f aca="true">RAND()</f>
        <v>0.96962911605621</v>
      </c>
      <c r="C654" s="25" t="n">
        <f aca="false">IF(B654&lt;=(Datos!$D$14-Datos!$C$14)/(Datos!$E$14-Datos!$C$14),Datos!$C$14+SQRT((Datos!$E$14-Datos!$C$14)*(Datos!$D$14-Datos!$C$14)*B654),Datos!$E$14-SQRT((Datos!$E$14-Datos!$C$14)*(Datos!$E$14-Datos!$D$14)*(1-B654)))</f>
        <v>93963.0255315641</v>
      </c>
      <c r="D654" s="24" t="n">
        <f aca="true">RAND()</f>
        <v>0.984635976679691</v>
      </c>
      <c r="E654" s="25" t="n">
        <f aca="false">IF(D654&lt;=(Datos!$D$15-Datos!$C$15)/(Datos!$E$15-Datos!$C$15),Datos!$C$15+SQRT((Datos!$E$15-Datos!$C$15)*(Datos!$D$15-Datos!$C$15)*D654),Datos!$E$15-SQRT((Datos!$E$15-Datos!$C$15)*(Datos!$E$15-Datos!$D$15)*(1-D654)))</f>
        <v>38481.9079415113</v>
      </c>
      <c r="F654" s="24" t="n">
        <f aca="true">RAND()</f>
        <v>0.230145488146301</v>
      </c>
      <c r="G654" s="25" t="n">
        <f aca="false">IF(F654&lt;=(Datos!$D$19-Datos!$C$19)/(Datos!$E$19-Datos!$C$19),Datos!$C$19+SQRT((Datos!$E$19-Datos!$C$19)*(Datos!$D$19-Datos!$C$19)*F654),Datos!$E$19-SQRT((Datos!$E$19-Datos!$C$19)*(Datos!$E$19-Datos!$D$19)*(1-F654)))</f>
        <v>35875.5274845707</v>
      </c>
      <c r="H654" s="24" t="n">
        <f aca="true">RAND()</f>
        <v>0.978108762344214</v>
      </c>
      <c r="I654" s="25" t="n">
        <f aca="false">IF(H654&lt;=(Datos!$D$19-Datos!$C$19)/(Datos!$E$19-Datos!$C$19),Datos!$C$19+SQRT((Datos!$E$19-Datos!$C$19)*(Datos!$D$19-Datos!$C$19)*H654),Datos!$E$19-SQRT((Datos!$E$19-Datos!$C$19)*(Datos!$E$19-Datos!$D$19)*(1-H654)))</f>
        <v>43718.655852558</v>
      </c>
      <c r="J654" s="24" t="n">
        <f aca="true">RAND()</f>
        <v>0.482847109607374</v>
      </c>
      <c r="K654" s="25" t="n">
        <f aca="false">IF(J654&lt;=(Datos!$D$19-Datos!$C$19)/(Datos!$E$19-Datos!$C$19),Datos!$C$19+SQRT((Datos!$E$19-Datos!$C$19)*(Datos!$D$19-Datos!$C$19)*J654),Datos!$E$19-SQRT((Datos!$E$19-Datos!$C$19)*(Datos!$E$19-Datos!$D$19)*(1-J654)))</f>
        <v>38510.4092992703</v>
      </c>
      <c r="L654" s="24" t="n">
        <f aca="true">RAND()</f>
        <v>0.484606548018832</v>
      </c>
      <c r="M654" s="25" t="n">
        <f aca="false">IF(L654&lt;=(Datos!$D$19-Datos!$C$19)/(Datos!$E$19-Datos!$C$19),Datos!$C$19+SQRT((Datos!$E$19-Datos!$C$19)*(Datos!$D$19-Datos!$C$19)*L654),Datos!$E$19-SQRT((Datos!$E$19-Datos!$C$19)*(Datos!$E$19-Datos!$D$19)*(1-L654)))</f>
        <v>38525.9006681303</v>
      </c>
      <c r="N654" s="24" t="n">
        <f aca="true">RAND()</f>
        <v>0.612200118729277</v>
      </c>
      <c r="O654" s="25" t="n">
        <f aca="false">IF(N654&lt;=(Datos!$D$19-Datos!$C$19)/(Datos!$E$19-Datos!$C$19),Datos!$C$19+SQRT((Datos!$E$19-Datos!$C$19)*(Datos!$D$19-Datos!$C$19)*N654),Datos!$E$19-SQRT((Datos!$E$19-Datos!$C$19)*(Datos!$E$19-Datos!$D$19)*(1-N654)))</f>
        <v>39582.7980156837</v>
      </c>
      <c r="P654" s="24" t="n">
        <f aca="true">RAND()</f>
        <v>0.911424373857228</v>
      </c>
      <c r="Q654" s="26" t="n">
        <f aca="false">IF(P654&lt;=(Datos!$D$23-Datos!$C$23)/(Datos!$E$23-Datos!$C$23),Datos!$C$23+SQRT((Datos!$E$23-Datos!$C$23)*(Datos!$D$23-Datos!$C$23)*P654),Datos!$E$23-SQRT((Datos!$E$23-Datos!$C$23)*(Datos!$E$23-Datos!$D$23)*(1-P654)))</f>
        <v>0.16737319806693</v>
      </c>
      <c r="R654" s="24" t="n">
        <f aca="true">RAND()</f>
        <v>0.567287735072108</v>
      </c>
      <c r="S654" s="26" t="n">
        <f aca="false">IF(R654&lt;=(Datos!$D$24-Datos!$C$24)/(Datos!$E$24-Datos!$C$24),Datos!$C$24+SQRT((Datos!$E$24-Datos!$C$24)*(Datos!$D$24-Datos!$C$24)*R654),Datos!$E$24-SQRT((Datos!$E$24-Datos!$C$24)*(Datos!$E$24-Datos!$D$24)*(1-R654)))</f>
        <v>0.15209154112334</v>
      </c>
      <c r="T654" s="24" t="n">
        <f aca="true">RAND()</f>
        <v>0.544416161203436</v>
      </c>
      <c r="U654" s="26" t="n">
        <f aca="false">IF(T654&lt;=(Datos!$D$25-Datos!$C$25)/(Datos!$E$25-Datos!$C$25),Datos!$C$25+SQRT((Datos!$E$25-Datos!$C$25)*(Datos!$D$25-Datos!$C$25)*T654),Datos!$E$25-SQRT((Datos!$E$25-Datos!$C$25)*(Datos!$E$25-Datos!$D$25)*(1-T654)))</f>
        <v>0.184283970704593</v>
      </c>
      <c r="V654" s="24" t="n">
        <f aca="true">RAND()</f>
        <v>0.797949717736022</v>
      </c>
      <c r="W654" s="26" t="n">
        <f aca="false">IF(V654&lt;=(Datos!$D$26-Datos!$C$26)/(Datos!$E$26-Datos!$C$26),Datos!$C$26+SQRT((Datos!$E$26-Datos!$C$26)*(Datos!$D$26-Datos!$C$26)*V654),Datos!$E$26-SQRT((Datos!$E$26-Datos!$C$26)*(Datos!$E$26-Datos!$D$26)*(1-V654)))</f>
        <v>0.223407219251761</v>
      </c>
      <c r="X654" s="24" t="n">
        <f aca="true">RAND()</f>
        <v>0.212091708850165</v>
      </c>
      <c r="Y654" s="26" t="n">
        <f aca="false">IF(X654&lt;=(Datos!$D$27-Datos!$C$27)/(Datos!$E$27-Datos!$C$27),Datos!$C$27+SQRT((Datos!$E$27-Datos!$C$27)*(Datos!$D$27-Datos!$C$27)*X654),Datos!$E$27-SQRT((Datos!$E$27-Datos!$C$27)*(Datos!$E$27-Datos!$D$27)*(1-X654)))</f>
        <v>0.213930056704811</v>
      </c>
      <c r="Z654" s="24" t="n">
        <f aca="false">(1+Q654)</f>
        <v>1.16737319806693</v>
      </c>
      <c r="AA654" s="24" t="n">
        <f aca="false">Z654*(1+S654)</f>
        <v>1.34492078682701</v>
      </c>
      <c r="AB654" s="24" t="n">
        <f aca="false">AA654*(1+U654)</f>
        <v>1.59276812970664</v>
      </c>
      <c r="AC654" s="24" t="n">
        <f aca="false">AB654*(1+W654)</f>
        <v>1.94860402847723</v>
      </c>
      <c r="AD654" s="24" t="n">
        <f aca="false">AC654*(1+Y654)</f>
        <v>2.36546899878458</v>
      </c>
      <c r="AE654" s="23" t="n">
        <f aca="false">E654*Q654</f>
        <v>6440.83999988793</v>
      </c>
      <c r="AF654" s="23" t="n">
        <f aca="false">AE654*(1+S654)</f>
        <v>7420.43728159974</v>
      </c>
      <c r="AG654" s="23" t="n">
        <f aca="false">AF654*(1+U654)</f>
        <v>8787.90492821734</v>
      </c>
      <c r="AH654" s="23" t="n">
        <f aca="false">AG654*(1+W654)</f>
        <v>10751.1863312792</v>
      </c>
      <c r="AI654" s="23" t="n">
        <f aca="false">AH654*(1+Y654)</f>
        <v>13051.1882327738</v>
      </c>
      <c r="AJ654" s="25" t="n">
        <f aca="false">G654*Z654</f>
        <v>41880.1292520013</v>
      </c>
      <c r="AK654" s="25" t="n">
        <f aca="false">I654*AA654</f>
        <v>58798.1290282416</v>
      </c>
      <c r="AL654" s="25" t="n">
        <f aca="false">K654*AB654</f>
        <v>61338.1525938359</v>
      </c>
      <c r="AM654" s="25" t="n">
        <f aca="false">M654*AC654</f>
        <v>75071.7252426322</v>
      </c>
      <c r="AN654" s="25" t="n">
        <f aca="false">O654*AD654</f>
        <v>93631.8815912516</v>
      </c>
      <c r="AO654" s="25" t="n">
        <f aca="false">C654/Datos!$D$8</f>
        <v>18792.6051063128</v>
      </c>
      <c r="AP654" s="25" t="n">
        <f aca="false">AJ654-AO654</f>
        <v>23087.5241456885</v>
      </c>
      <c r="AQ654" s="25" t="n">
        <f aca="false">AK654-AO654</f>
        <v>40005.5239219288</v>
      </c>
      <c r="AR654" s="25" t="n">
        <f aca="false">AL654-AO654</f>
        <v>42545.547487523</v>
      </c>
      <c r="AS654" s="25" t="n">
        <f aca="false">AM654-AO654</f>
        <v>56279.1201363193</v>
      </c>
      <c r="AT654" s="25" t="n">
        <f aca="false">AN654-AO654</f>
        <v>74839.2764849388</v>
      </c>
      <c r="AU654" s="25" t="n">
        <f aca="false">AP654*Datos!$D$6</f>
        <v>11543.7620728442</v>
      </c>
      <c r="AV654" s="25" t="n">
        <f aca="false">AQ654*Datos!$D$6</f>
        <v>20002.7619609644</v>
      </c>
      <c r="AW654" s="25" t="n">
        <f aca="false">AR654*Datos!$D$6</f>
        <v>21272.7737437615</v>
      </c>
      <c r="AX654" s="25" t="n">
        <f aca="false">AS654*Datos!$D$6</f>
        <v>28139.5600681597</v>
      </c>
      <c r="AY654" s="25" t="n">
        <f aca="false">AT654*Datos!$D$6</f>
        <v>37419.6382424694</v>
      </c>
      <c r="AZ654" s="25" t="n">
        <f aca="false">AJ654-AU654-AE654</f>
        <v>23895.5271792691</v>
      </c>
      <c r="BA654" s="25" t="n">
        <f aca="false">AK654-AV654-AF654</f>
        <v>31374.9297856775</v>
      </c>
      <c r="BB654" s="25" t="n">
        <f aca="false">AL654-AW654-AG654</f>
        <v>31277.473921857</v>
      </c>
      <c r="BC654" s="25" t="n">
        <f aca="false">AM654-AX654-AH654</f>
        <v>36180.9788431933</v>
      </c>
      <c r="BD654" s="25" t="n">
        <f aca="false">AN654-AY654-AI654</f>
        <v>43161.0551160085</v>
      </c>
      <c r="BE654" s="25" t="n">
        <f aca="false">AZ654/Z654</f>
        <v>20469.4841536863</v>
      </c>
      <c r="BF654" s="25" t="n">
        <f aca="false">BA654/AA654</f>
        <v>23328.4592616777</v>
      </c>
      <c r="BG654" s="25" t="n">
        <f aca="false">BB654/AB654</f>
        <v>19637.1796613094</v>
      </c>
      <c r="BH654" s="25" t="n">
        <f aca="false">BC654/AC654</f>
        <v>18567.6403796966</v>
      </c>
      <c r="BI654" s="25" t="n">
        <f aca="false">BD654/AD654</f>
        <v>18246.299206705</v>
      </c>
      <c r="BJ654" s="25" t="n">
        <f aca="false">E654*AD654</f>
        <v>91027.7602497273</v>
      </c>
      <c r="BK654" s="25" t="n">
        <f aca="false">0.2*C654*AD654</f>
        <v>44453.3247853838</v>
      </c>
      <c r="BL654" s="25" t="n">
        <f aca="false">BJ654+BK654</f>
        <v>135481.085035111</v>
      </c>
      <c r="BM654" s="25" t="n">
        <f aca="false">BK654*Datos!$D$6</f>
        <v>22226.6623926919</v>
      </c>
      <c r="BN654" s="25" t="n">
        <f aca="false">BL654-BM654</f>
        <v>113254.422642419</v>
      </c>
      <c r="BO654" s="25" t="n">
        <f aca="false">BN654/AD654</f>
        <v>47878.2104946678</v>
      </c>
      <c r="BP654" s="25" t="n">
        <f aca="false">-(C654+E654)</f>
        <v>-132444.933473075</v>
      </c>
      <c r="BQ654" s="25" t="n">
        <f aca="false">BE654</f>
        <v>20469.4841536863</v>
      </c>
      <c r="BR654" s="25" t="n">
        <f aca="false">BF654</f>
        <v>23328.4592616777</v>
      </c>
      <c r="BS654" s="25" t="n">
        <f aca="false">BG654</f>
        <v>19637.1796613094</v>
      </c>
      <c r="BT654" s="25" t="n">
        <f aca="false">BH654</f>
        <v>18567.6403796966</v>
      </c>
      <c r="BU654" s="25" t="n">
        <f aca="false">BI654+BO654</f>
        <v>66124.5097013728</v>
      </c>
      <c r="BV654" s="27" t="n">
        <f aca="false">IFERROR(IRR(BP654:BU654,0.1),NA())*100</f>
        <v>3.20424450169376</v>
      </c>
    </row>
    <row r="655" customFormat="false" ht="15" hidden="false" customHeight="true" outlineLevel="0" collapsed="false">
      <c r="A655" s="23" t="n">
        <v>654</v>
      </c>
      <c r="B655" s="24" t="n">
        <f aca="true">RAND()</f>
        <v>0.0644110366724911</v>
      </c>
      <c r="C655" s="25" t="n">
        <f aca="false">IF(B655&lt;=(Datos!$D$14-Datos!$C$14)/(Datos!$E$14-Datos!$C$14),Datos!$C$14+SQRT((Datos!$E$14-Datos!$C$14)*(Datos!$D$14-Datos!$C$14)*B655),Datos!$E$14-SQRT((Datos!$E$14-Datos!$C$14)*(Datos!$E$14-Datos!$D$14)*(1-B655)))</f>
        <v>65075.8659033702</v>
      </c>
      <c r="D655" s="24" t="n">
        <f aca="true">RAND()</f>
        <v>0.937843824395437</v>
      </c>
      <c r="E655" s="25" t="n">
        <f aca="false">IF(D655&lt;=(Datos!$D$15-Datos!$C$15)/(Datos!$E$15-Datos!$C$15),Datos!$C$15+SQRT((Datos!$E$15-Datos!$C$15)*(Datos!$D$15-Datos!$C$15)*D655),Datos!$E$15-SQRT((Datos!$E$15-Datos!$C$15)*(Datos!$E$15-Datos!$D$15)*(1-D655)))</f>
        <v>36946.5713794679</v>
      </c>
      <c r="F655" s="24" t="n">
        <f aca="true">RAND()</f>
        <v>0.706077656805717</v>
      </c>
      <c r="G655" s="25" t="n">
        <f aca="false">IF(F655&lt;=(Datos!$D$19-Datos!$C$19)/(Datos!$E$19-Datos!$C$19),Datos!$C$19+SQRT((Datos!$E$19-Datos!$C$19)*(Datos!$D$19-Datos!$C$19)*F655),Datos!$E$19-SQRT((Datos!$E$19-Datos!$C$19)*(Datos!$E$19-Datos!$D$19)*(1-F655)))</f>
        <v>40304.8774521243</v>
      </c>
      <c r="H655" s="24" t="n">
        <f aca="true">RAND()</f>
        <v>0.868224481275149</v>
      </c>
      <c r="I655" s="25" t="n">
        <f aca="false">IF(H655&lt;=(Datos!$D$19-Datos!$C$19)/(Datos!$E$19-Datos!$C$19),Datos!$C$19+SQRT((Datos!$E$19-Datos!$C$19)*(Datos!$D$19-Datos!$C$19)*H655),Datos!$E$19-SQRT((Datos!$E$19-Datos!$C$19)*(Datos!$E$19-Datos!$D$19)*(1-H655)))</f>
        <v>41856.2500251509</v>
      </c>
      <c r="J655" s="24" t="n">
        <f aca="true">RAND()</f>
        <v>0.2336870469307</v>
      </c>
      <c r="K655" s="25" t="n">
        <f aca="false">IF(J655&lt;=(Datos!$D$19-Datos!$C$19)/(Datos!$E$19-Datos!$C$19),Datos!$C$19+SQRT((Datos!$E$19-Datos!$C$19)*(Datos!$D$19-Datos!$C$19)*J655),Datos!$E$19-SQRT((Datos!$E$19-Datos!$C$19)*(Datos!$E$19-Datos!$D$19)*(1-J655)))</f>
        <v>35920.5622232694</v>
      </c>
      <c r="L655" s="24" t="n">
        <f aca="true">RAND()</f>
        <v>0.6050514461839</v>
      </c>
      <c r="M655" s="25" t="n">
        <f aca="false">IF(L655&lt;=(Datos!$D$19-Datos!$C$19)/(Datos!$E$19-Datos!$C$19),Datos!$C$19+SQRT((Datos!$E$19-Datos!$C$19)*(Datos!$D$19-Datos!$C$19)*L655),Datos!$E$19-SQRT((Datos!$E$19-Datos!$C$19)*(Datos!$E$19-Datos!$D$19)*(1-L655)))</f>
        <v>39526.6844666749</v>
      </c>
      <c r="N655" s="24" t="n">
        <f aca="true">RAND()</f>
        <v>0.0703039997418584</v>
      </c>
      <c r="O655" s="25" t="n">
        <f aca="false">IF(N655&lt;=(Datos!$D$19-Datos!$C$19)/(Datos!$E$19-Datos!$C$19),Datos!$C$19+SQRT((Datos!$E$19-Datos!$C$19)*(Datos!$D$19-Datos!$C$19)*N655),Datos!$E$19-SQRT((Datos!$E$19-Datos!$C$19)*(Datos!$E$19-Datos!$D$19)*(1-N655)))</f>
        <v>33247.3989532053</v>
      </c>
      <c r="P655" s="24" t="n">
        <f aca="true">RAND()</f>
        <v>0.192492745941676</v>
      </c>
      <c r="Q655" s="26" t="n">
        <f aca="false">IF(P655&lt;=(Datos!$D$23-Datos!$C$23)/(Datos!$E$23-Datos!$C$23),Datos!$C$23+SQRT((Datos!$E$23-Datos!$C$23)*(Datos!$D$23-Datos!$C$23)*P655),Datos!$E$23-SQRT((Datos!$E$23-Datos!$C$23)*(Datos!$E$23-Datos!$D$23)*(1-P655)))</f>
        <v>0.138614159736475</v>
      </c>
      <c r="R655" s="24" t="n">
        <f aca="true">RAND()</f>
        <v>0.70576452344359</v>
      </c>
      <c r="S655" s="26" t="n">
        <f aca="false">IF(R655&lt;=(Datos!$D$24-Datos!$C$24)/(Datos!$E$24-Datos!$C$24),Datos!$C$24+SQRT((Datos!$E$24-Datos!$C$24)*(Datos!$D$24-Datos!$C$24)*R655),Datos!$E$24-SQRT((Datos!$E$24-Datos!$C$24)*(Datos!$E$24-Datos!$D$24)*(1-R655)))</f>
        <v>0.156986441870029</v>
      </c>
      <c r="T655" s="24" t="n">
        <f aca="true">RAND()</f>
        <v>0.226609365331102</v>
      </c>
      <c r="U655" s="26" t="n">
        <f aca="false">IF(T655&lt;=(Datos!$D$25-Datos!$C$25)/(Datos!$E$25-Datos!$C$25),Datos!$C$25+SQRT((Datos!$E$25-Datos!$C$25)*(Datos!$D$25-Datos!$C$25)*T655),Datos!$E$25-SQRT((Datos!$E$25-Datos!$C$25)*(Datos!$E$25-Datos!$D$25)*(1-T655)))</f>
        <v>0.171814666332431</v>
      </c>
      <c r="V655" s="24" t="n">
        <f aca="true">RAND()</f>
        <v>0.238027774820101</v>
      </c>
      <c r="W655" s="26" t="n">
        <f aca="false">IF(V655&lt;=(Datos!$D$26-Datos!$C$26)/(Datos!$E$26-Datos!$C$26),Datos!$C$26+SQRT((Datos!$E$26-Datos!$C$26)*(Datos!$D$26-Datos!$C$26)*V655),Datos!$E$26-SQRT((Datos!$E$26-Datos!$C$26)*(Datos!$E$26-Datos!$D$26)*(1-V655)))</f>
        <v>0.198254831819224</v>
      </c>
      <c r="X655" s="24" t="n">
        <f aca="true">RAND()</f>
        <v>0.472037342202056</v>
      </c>
      <c r="Y655" s="26" t="n">
        <f aca="false">IF(X655&lt;=(Datos!$D$27-Datos!$C$27)/(Datos!$E$27-Datos!$C$27),Datos!$C$27+SQRT((Datos!$E$27-Datos!$C$27)*(Datos!$D$27-Datos!$C$27)*X655),Datos!$E$27-SQRT((Datos!$E$27-Datos!$C$27)*(Datos!$E$27-Datos!$D$27)*(1-X655)))</f>
        <v>0.22660525913436</v>
      </c>
      <c r="Z655" s="24" t="n">
        <f aca="false">(1+Q655)</f>
        <v>1.13861415973648</v>
      </c>
      <c r="AA655" s="24" t="n">
        <f aca="false">Z655*(1+S655)</f>
        <v>1.31736114533634</v>
      </c>
      <c r="AB655" s="24" t="n">
        <f aca="false">AA655*(1+U655)</f>
        <v>1.54370311096161</v>
      </c>
      <c r="AC655" s="24" t="n">
        <f aca="false">AB655*(1+W655)</f>
        <v>1.84974971160412</v>
      </c>
      <c r="AD655" s="24" t="n">
        <f aca="false">AC655*(1+Y655)</f>
        <v>2.26891272433587</v>
      </c>
      <c r="AE655" s="23" t="n">
        <f aca="false">E655*Q655</f>
        <v>5121.31794690865</v>
      </c>
      <c r="AF655" s="23" t="n">
        <f aca="false">AE655*(1+S655)</f>
        <v>5925.29542907896</v>
      </c>
      <c r="AG655" s="23" t="n">
        <f aca="false">AF655*(1+U655)</f>
        <v>6943.34808614725</v>
      </c>
      <c r="AH655" s="23" t="n">
        <f aca="false">AG655*(1+W655)</f>
        <v>8319.9003932287</v>
      </c>
      <c r="AI655" s="23" t="n">
        <f aca="false">AH655*(1+Y655)</f>
        <v>10205.2335778083</v>
      </c>
      <c r="AJ655" s="25" t="n">
        <f aca="false">G655*Z655</f>
        <v>45891.7041734321</v>
      </c>
      <c r="AK655" s="25" t="n">
        <f aca="false">I655*AA655</f>
        <v>55139.7974726169</v>
      </c>
      <c r="AL655" s="25" t="n">
        <f aca="false">K655*AB655</f>
        <v>55450.6836515511</v>
      </c>
      <c r="AM655" s="25" t="n">
        <f aca="false">M655*AC655</f>
        <v>73114.4731928988</v>
      </c>
      <c r="AN655" s="25" t="n">
        <f aca="false">O655*AD655</f>
        <v>75435.4465359987</v>
      </c>
      <c r="AO655" s="25" t="n">
        <f aca="false">C655/Datos!$D$8</f>
        <v>13015.173180674</v>
      </c>
      <c r="AP655" s="25" t="n">
        <f aca="false">AJ655-AO655</f>
        <v>32876.530992758</v>
      </c>
      <c r="AQ655" s="25" t="n">
        <f aca="false">AK655-AO655</f>
        <v>42124.6242919428</v>
      </c>
      <c r="AR655" s="25" t="n">
        <f aca="false">AL655-AO655</f>
        <v>42435.5104708771</v>
      </c>
      <c r="AS655" s="25" t="n">
        <f aca="false">AM655-AO655</f>
        <v>60099.3000122248</v>
      </c>
      <c r="AT655" s="25" t="n">
        <f aca="false">AN655-AO655</f>
        <v>62420.2733553246</v>
      </c>
      <c r="AU655" s="25" t="n">
        <f aca="false">AP655*Datos!$D$6</f>
        <v>16438.265496379</v>
      </c>
      <c r="AV655" s="25" t="n">
        <f aca="false">AQ655*Datos!$D$6</f>
        <v>21062.3121459714</v>
      </c>
      <c r="AW655" s="25" t="n">
        <f aca="false">AR655*Datos!$D$6</f>
        <v>21217.7552354385</v>
      </c>
      <c r="AX655" s="25" t="n">
        <f aca="false">AS655*Datos!$D$6</f>
        <v>30049.6500061124</v>
      </c>
      <c r="AY655" s="25" t="n">
        <f aca="false">AT655*Datos!$D$6</f>
        <v>31210.1366776623</v>
      </c>
      <c r="AZ655" s="25" t="n">
        <f aca="false">AJ655-AU655-AE655</f>
        <v>24332.1207301444</v>
      </c>
      <c r="BA655" s="25" t="n">
        <f aca="false">AK655-AV655-AF655</f>
        <v>28152.1898975665</v>
      </c>
      <c r="BB655" s="25" t="n">
        <f aca="false">AL655-AW655-AG655</f>
        <v>27289.5803299653</v>
      </c>
      <c r="BC655" s="25" t="n">
        <f aca="false">AM655-AX655-AH655</f>
        <v>34744.9227935577</v>
      </c>
      <c r="BD655" s="25" t="n">
        <f aca="false">AN655-AY655-AI655</f>
        <v>34020.076280528</v>
      </c>
      <c r="BE655" s="25" t="n">
        <f aca="false">AZ655/Z655</f>
        <v>21369.9439112683</v>
      </c>
      <c r="BF655" s="25" t="n">
        <f aca="false">BA655/AA655</f>
        <v>21370.1383232909</v>
      </c>
      <c r="BG655" s="25" t="n">
        <f aca="false">BB655/AB655</f>
        <v>17677.9978845582</v>
      </c>
      <c r="BH655" s="25" t="n">
        <f aca="false">BC655/AC655</f>
        <v>18783.5805977376</v>
      </c>
      <c r="BI655" s="25" t="n">
        <f aca="false">BD655/AD655</f>
        <v>14993.9995115881</v>
      </c>
      <c r="BJ655" s="25" t="n">
        <f aca="false">E655*AD655</f>
        <v>83828.5459234584</v>
      </c>
      <c r="BK655" s="25" t="n">
        <f aca="false">0.2*C655*AD655</f>
        <v>29530.2920390664</v>
      </c>
      <c r="BL655" s="25" t="n">
        <f aca="false">BJ655+BK655</f>
        <v>113358.837962525</v>
      </c>
      <c r="BM655" s="25" t="n">
        <f aca="false">BK655*Datos!$D$6</f>
        <v>14765.1460195332</v>
      </c>
      <c r="BN655" s="25" t="n">
        <f aca="false">BL655-BM655</f>
        <v>98593.6919429916</v>
      </c>
      <c r="BO655" s="25" t="n">
        <f aca="false">BN655/AD655</f>
        <v>43454.1579698049</v>
      </c>
      <c r="BP655" s="25" t="n">
        <f aca="false">-(C655+E655)</f>
        <v>-102022.437282838</v>
      </c>
      <c r="BQ655" s="25" t="n">
        <f aca="false">BE655</f>
        <v>21369.9439112683</v>
      </c>
      <c r="BR655" s="25" t="n">
        <f aca="false">BF655</f>
        <v>21370.1383232909</v>
      </c>
      <c r="BS655" s="25" t="n">
        <f aca="false">BG655</f>
        <v>17677.9978845582</v>
      </c>
      <c r="BT655" s="25" t="n">
        <f aca="false">BH655</f>
        <v>18783.5805977376</v>
      </c>
      <c r="BU655" s="25" t="n">
        <f aca="false">BI655+BO655</f>
        <v>58448.157481393</v>
      </c>
      <c r="BV655" s="27" t="n">
        <f aca="false">IFERROR(IRR(BP655:BU655,0.1),NA())*100</f>
        <v>9.16574037314826</v>
      </c>
    </row>
    <row r="656" customFormat="false" ht="15" hidden="false" customHeight="true" outlineLevel="0" collapsed="false">
      <c r="A656" s="23" t="n">
        <v>655</v>
      </c>
      <c r="B656" s="24" t="n">
        <f aca="true">RAND()</f>
        <v>0.880256228416276</v>
      </c>
      <c r="C656" s="25" t="n">
        <f aca="false">IF(B656&lt;=(Datos!$D$14-Datos!$C$14)/(Datos!$E$14-Datos!$C$14),Datos!$C$14+SQRT((Datos!$E$14-Datos!$C$14)*(Datos!$D$14-Datos!$C$14)*B656),Datos!$E$14-SQRT((Datos!$E$14-Datos!$C$14)*(Datos!$E$14-Datos!$D$14)*(1-B656)))</f>
        <v>88012.8182669792</v>
      </c>
      <c r="D656" s="24" t="n">
        <f aca="true">RAND()</f>
        <v>0.498525176549747</v>
      </c>
      <c r="E656" s="25" t="n">
        <f aca="false">IF(D656&lt;=(Datos!$D$15-Datos!$C$15)/(Datos!$E$15-Datos!$C$15),Datos!$C$15+SQRT((Datos!$E$15-Datos!$C$15)*(Datos!$D$15-Datos!$C$15)*D656),Datos!$E$15-SQRT((Datos!$E$15-Datos!$C$15)*(Datos!$E$15-Datos!$D$15)*(1-D656)))</f>
        <v>31326.9830210279</v>
      </c>
      <c r="F656" s="24" t="n">
        <f aca="true">RAND()</f>
        <v>0.438302938257349</v>
      </c>
      <c r="G656" s="25" t="n">
        <f aca="false">IF(F656&lt;=(Datos!$D$19-Datos!$C$19)/(Datos!$E$19-Datos!$C$19),Datos!$C$19+SQRT((Datos!$E$19-Datos!$C$19)*(Datos!$D$19-Datos!$C$19)*F656),Datos!$E$19-SQRT((Datos!$E$19-Datos!$C$19)*(Datos!$E$19-Datos!$D$19)*(1-F656)))</f>
        <v>38108.3562291381</v>
      </c>
      <c r="H656" s="24" t="n">
        <f aca="true">RAND()</f>
        <v>0.558115239007622</v>
      </c>
      <c r="I656" s="25" t="n">
        <f aca="false">IF(H656&lt;=(Datos!$D$19-Datos!$C$19)/(Datos!$E$19-Datos!$C$19),Datos!$C$19+SQRT((Datos!$E$19-Datos!$C$19)*(Datos!$D$19-Datos!$C$19)*H656),Datos!$E$19-SQRT((Datos!$E$19-Datos!$C$19)*(Datos!$E$19-Datos!$D$19)*(1-H656)))</f>
        <v>39149.7150693966</v>
      </c>
      <c r="J656" s="24" t="n">
        <f aca="true">RAND()</f>
        <v>0.045935042770789</v>
      </c>
      <c r="K656" s="25" t="n">
        <f aca="false">IF(J656&lt;=(Datos!$D$19-Datos!$C$19)/(Datos!$E$19-Datos!$C$19),Datos!$C$19+SQRT((Datos!$E$19-Datos!$C$19)*(Datos!$D$19-Datos!$C$19)*J656),Datos!$E$19-SQRT((Datos!$E$19-Datos!$C$19)*(Datos!$E$19-Datos!$D$19)*(1-J656)))</f>
        <v>32624.9297925122</v>
      </c>
      <c r="L656" s="24" t="n">
        <f aca="true">RAND()</f>
        <v>0.623233580484385</v>
      </c>
      <c r="M656" s="25" t="n">
        <f aca="false">IF(L656&lt;=(Datos!$D$19-Datos!$C$19)/(Datos!$E$19-Datos!$C$19),Datos!$C$19+SQRT((Datos!$E$19-Datos!$C$19)*(Datos!$D$19-Datos!$C$19)*L656),Datos!$E$19-SQRT((Datos!$E$19-Datos!$C$19)*(Datos!$E$19-Datos!$D$19)*(1-L656)))</f>
        <v>39668.7660573963</v>
      </c>
      <c r="N656" s="24" t="n">
        <f aca="true">RAND()</f>
        <v>0.925597414354301</v>
      </c>
      <c r="O656" s="25" t="n">
        <f aca="false">IF(N656&lt;=(Datos!$D$19-Datos!$C$19)/(Datos!$E$19-Datos!$C$19),Datos!$C$19+SQRT((Datos!$E$19-Datos!$C$19)*(Datos!$D$19-Datos!$C$19)*N656),Datos!$E$19-SQRT((Datos!$E$19-Datos!$C$19)*(Datos!$E$19-Datos!$D$19)*(1-N656)))</f>
        <v>42637.7565909866</v>
      </c>
      <c r="P656" s="24" t="n">
        <f aca="true">RAND()</f>
        <v>0.735899341559434</v>
      </c>
      <c r="Q656" s="26" t="n">
        <f aca="false">IF(P656&lt;=(Datos!$D$23-Datos!$C$23)/(Datos!$E$23-Datos!$C$23),Datos!$C$23+SQRT((Datos!$E$23-Datos!$C$23)*(Datos!$D$23-Datos!$C$23)*P656),Datos!$E$23-SQRT((Datos!$E$23-Datos!$C$23)*(Datos!$E$23-Datos!$D$23)*(1-P656)))</f>
        <v>0.158196762047966</v>
      </c>
      <c r="R656" s="24" t="n">
        <f aca="true">RAND()</f>
        <v>0.741873979474941</v>
      </c>
      <c r="S656" s="26" t="n">
        <f aca="false">IF(R656&lt;=(Datos!$D$24-Datos!$C$24)/(Datos!$E$24-Datos!$C$24),Datos!$C$24+SQRT((Datos!$E$24-Datos!$C$24)*(Datos!$D$24-Datos!$C$24)*R656),Datos!$E$24-SQRT((Datos!$E$24-Datos!$C$24)*(Datos!$E$24-Datos!$D$24)*(1-R656)))</f>
        <v>0.158444795594912</v>
      </c>
      <c r="T656" s="24" t="n">
        <f aca="true">RAND()</f>
        <v>0.860608484326149</v>
      </c>
      <c r="U656" s="26" t="n">
        <f aca="false">IF(T656&lt;=(Datos!$D$25-Datos!$C$25)/(Datos!$E$25-Datos!$C$25),Datos!$C$25+SQRT((Datos!$E$25-Datos!$C$25)*(Datos!$D$25-Datos!$C$25)*T656),Datos!$E$25-SQRT((Datos!$E$25-Datos!$C$25)*(Datos!$E$25-Datos!$D$25)*(1-T656)))</f>
        <v>0.200244083319502</v>
      </c>
      <c r="V656" s="24" t="n">
        <f aca="true">RAND()</f>
        <v>0.394838866421542</v>
      </c>
      <c r="W656" s="26" t="n">
        <f aca="false">IF(V656&lt;=(Datos!$D$26-Datos!$C$26)/(Datos!$E$26-Datos!$C$26),Datos!$C$26+SQRT((Datos!$E$26-Datos!$C$26)*(Datos!$D$26-Datos!$C$26)*V656),Datos!$E$26-SQRT((Datos!$E$26-Datos!$C$26)*(Datos!$E$26-Datos!$D$26)*(1-V656)))</f>
        <v>0.20397757103841</v>
      </c>
      <c r="X656" s="24" t="n">
        <f aca="true">RAND()</f>
        <v>0.0374478504002212</v>
      </c>
      <c r="Y656" s="26" t="n">
        <f aca="false">IF(X656&lt;=(Datos!$D$27-Datos!$C$27)/(Datos!$E$27-Datos!$C$27),Datos!$C$27+SQRT((Datos!$E$27-Datos!$C$27)*(Datos!$D$27-Datos!$C$27)*X656),Datos!$E$27-SQRT((Datos!$E$27-Datos!$C$27)*(Datos!$E$27-Datos!$D$27)*(1-X656)))</f>
        <v>0.200055306861583</v>
      </c>
      <c r="Z656" s="24" t="n">
        <f aca="false">(1+Q656)</f>
        <v>1.15819676204797</v>
      </c>
      <c r="AA656" s="24" t="n">
        <f aca="false">Z656*(1+S656)</f>
        <v>1.34170701126935</v>
      </c>
      <c r="AB656" s="24" t="n">
        <f aca="false">AA656*(1+U656)</f>
        <v>1.61037590182432</v>
      </c>
      <c r="AC656" s="24" t="n">
        <f aca="false">AB656*(1+W656)</f>
        <v>1.93885646673724</v>
      </c>
      <c r="AD656" s="24" t="n">
        <f aca="false">AC656*(1+Y656)</f>
        <v>2.32673499215092</v>
      </c>
      <c r="AE656" s="23" t="n">
        <f aca="false">E656*Q656</f>
        <v>4955.82727865822</v>
      </c>
      <c r="AF656" s="23" t="n">
        <f aca="false">AE656*(1+S656)</f>
        <v>5741.05231882892</v>
      </c>
      <c r="AG656" s="23" t="n">
        <f aca="false">AF656*(1+U656)</f>
        <v>6890.66407770211</v>
      </c>
      <c r="AH656" s="23" t="n">
        <f aca="false">AG656*(1+W656)</f>
        <v>8296.20499911342</v>
      </c>
      <c r="AI656" s="23" t="n">
        <f aca="false">AH656*(1+Y656)</f>
        <v>9955.90483599765</v>
      </c>
      <c r="AJ656" s="25" t="n">
        <f aca="false">G656*Z656</f>
        <v>44136.9747915582</v>
      </c>
      <c r="AK656" s="25" t="n">
        <f aca="false">I656*AA656</f>
        <v>52527.4471978066</v>
      </c>
      <c r="AL656" s="25" t="n">
        <f aca="false">K656*AB656</f>
        <v>52538.4007365722</v>
      </c>
      <c r="AM656" s="25" t="n">
        <f aca="false">M656*AC656</f>
        <v>76912.0435978694</v>
      </c>
      <c r="AN656" s="25" t="n">
        <f aca="false">O656*AD656</f>
        <v>99206.760247062</v>
      </c>
      <c r="AO656" s="25" t="n">
        <f aca="false">C656/Datos!$D$8</f>
        <v>17602.5636533958</v>
      </c>
      <c r="AP656" s="25" t="n">
        <f aca="false">AJ656-AO656</f>
        <v>26534.4111381623</v>
      </c>
      <c r="AQ656" s="25" t="n">
        <f aca="false">AK656-AO656</f>
        <v>34924.8835444107</v>
      </c>
      <c r="AR656" s="25" t="n">
        <f aca="false">AL656-AO656</f>
        <v>34935.8370831763</v>
      </c>
      <c r="AS656" s="25" t="n">
        <f aca="false">AM656-AO656</f>
        <v>59309.4799444736</v>
      </c>
      <c r="AT656" s="25" t="n">
        <f aca="false">AN656-AO656</f>
        <v>81604.1965936662</v>
      </c>
      <c r="AU656" s="25" t="n">
        <f aca="false">AP656*Datos!$D$6</f>
        <v>13267.2055690812</v>
      </c>
      <c r="AV656" s="25" t="n">
        <f aca="false">AQ656*Datos!$D$6</f>
        <v>17462.4417722054</v>
      </c>
      <c r="AW656" s="25" t="n">
        <f aca="false">AR656*Datos!$D$6</f>
        <v>17467.9185415882</v>
      </c>
      <c r="AX656" s="25" t="n">
        <f aca="false">AS656*Datos!$D$6</f>
        <v>29654.7399722368</v>
      </c>
      <c r="AY656" s="25" t="n">
        <f aca="false">AT656*Datos!$D$6</f>
        <v>40802.0982968331</v>
      </c>
      <c r="AZ656" s="25" t="n">
        <f aca="false">AJ656-AU656-AE656</f>
        <v>25913.9419438188</v>
      </c>
      <c r="BA656" s="25" t="n">
        <f aca="false">AK656-AV656-AF656</f>
        <v>29323.9531067723</v>
      </c>
      <c r="BB656" s="25" t="n">
        <f aca="false">AL656-AW656-AG656</f>
        <v>28179.8181172819</v>
      </c>
      <c r="BC656" s="25" t="n">
        <f aca="false">AM656-AX656-AH656</f>
        <v>38961.0986265192</v>
      </c>
      <c r="BD656" s="25" t="n">
        <f aca="false">AN656-AY656-AI656</f>
        <v>48448.7571142313</v>
      </c>
      <c r="BE656" s="25" t="n">
        <f aca="false">AZ656/Z656</f>
        <v>22374.386453988</v>
      </c>
      <c r="BF656" s="25" t="n">
        <f aca="false">BA656/AA656</f>
        <v>21855.7053518188</v>
      </c>
      <c r="BG656" s="25" t="n">
        <f aca="false">BB656/AB656</f>
        <v>17498.9069852313</v>
      </c>
      <c r="BH656" s="25" t="n">
        <f aca="false">BC656/AC656</f>
        <v>20094.885462091</v>
      </c>
      <c r="BI656" s="25" t="n">
        <f aca="false">BD656/AD656</f>
        <v>20822.6365605322</v>
      </c>
      <c r="BJ656" s="25" t="n">
        <f aca="false">E656*AD656</f>
        <v>72889.5875935435</v>
      </c>
      <c r="BK656" s="25" t="n">
        <f aca="false">0.2*C656*AD656</f>
        <v>40956.50080392</v>
      </c>
      <c r="BL656" s="25" t="n">
        <f aca="false">BJ656+BK656</f>
        <v>113846.088397463</v>
      </c>
      <c r="BM656" s="25" t="n">
        <f aca="false">BK656*Datos!$D$6</f>
        <v>20478.25040196</v>
      </c>
      <c r="BN656" s="25" t="n">
        <f aca="false">BL656-BM656</f>
        <v>93367.8379955035</v>
      </c>
      <c r="BO656" s="25" t="n">
        <f aca="false">BN656/AD656</f>
        <v>40128.2648477259</v>
      </c>
      <c r="BP656" s="25" t="n">
        <f aca="false">-(C656+E656)</f>
        <v>-119339.801288007</v>
      </c>
      <c r="BQ656" s="25" t="n">
        <f aca="false">BE656</f>
        <v>22374.386453988</v>
      </c>
      <c r="BR656" s="25" t="n">
        <f aca="false">BF656</f>
        <v>21855.7053518188</v>
      </c>
      <c r="BS656" s="25" t="n">
        <f aca="false">BG656</f>
        <v>17498.9069852313</v>
      </c>
      <c r="BT656" s="25" t="n">
        <f aca="false">BH656</f>
        <v>20094.885462091</v>
      </c>
      <c r="BU656" s="25" t="n">
        <f aca="false">BI656+BO656</f>
        <v>60950.901408258</v>
      </c>
      <c r="BV656" s="27" t="n">
        <f aca="false">IFERROR(IRR(BP656:BU656,0.1),NA())*100</f>
        <v>5.30816294895242</v>
      </c>
    </row>
    <row r="657" customFormat="false" ht="15" hidden="false" customHeight="true" outlineLevel="0" collapsed="false">
      <c r="A657" s="23" t="n">
        <v>656</v>
      </c>
      <c r="B657" s="24" t="n">
        <f aca="true">RAND()</f>
        <v>0.0593318993930234</v>
      </c>
      <c r="C657" s="25" t="n">
        <f aca="false">IF(B657&lt;=(Datos!$D$14-Datos!$C$14)/(Datos!$E$14-Datos!$C$14),Datos!$C$14+SQRT((Datos!$E$14-Datos!$C$14)*(Datos!$D$14-Datos!$C$14)*B657),Datos!$E$14-SQRT((Datos!$E$14-Datos!$C$14)*(Datos!$E$14-Datos!$D$14)*(1-B657)))</f>
        <v>64871.6280397019</v>
      </c>
      <c r="D657" s="24" t="n">
        <f aca="true">RAND()</f>
        <v>0.169341117467474</v>
      </c>
      <c r="E657" s="25" t="n">
        <f aca="false">IF(D657&lt;=(Datos!$D$15-Datos!$C$15)/(Datos!$E$15-Datos!$C$15),Datos!$C$15+SQRT((Datos!$E$15-Datos!$C$15)*(Datos!$D$15-Datos!$C$15)*D657),Datos!$E$15-SQRT((Datos!$E$15-Datos!$C$15)*(Datos!$E$15-Datos!$D$15)*(1-D657)))</f>
        <v>28563.7878458265</v>
      </c>
      <c r="F657" s="24" t="n">
        <f aca="true">RAND()</f>
        <v>0.885437400438815</v>
      </c>
      <c r="G657" s="25" t="n">
        <f aca="false">IF(F657&lt;=(Datos!$D$19-Datos!$C$19)/(Datos!$E$19-Datos!$C$19),Datos!$C$19+SQRT((Datos!$E$19-Datos!$C$19)*(Datos!$D$19-Datos!$C$19)*F657),Datos!$E$19-SQRT((Datos!$E$19-Datos!$C$19)*(Datos!$E$19-Datos!$D$19)*(1-F657)))</f>
        <v>42068.7553894141</v>
      </c>
      <c r="H657" s="24" t="n">
        <f aca="true">RAND()</f>
        <v>0.863262142900494</v>
      </c>
      <c r="I657" s="25" t="n">
        <f aca="false">IF(H657&lt;=(Datos!$D$19-Datos!$C$19)/(Datos!$E$19-Datos!$C$19),Datos!$C$19+SQRT((Datos!$E$19-Datos!$C$19)*(Datos!$D$19-Datos!$C$19)*H657),Datos!$E$19-SQRT((Datos!$E$19-Datos!$C$19)*(Datos!$E$19-Datos!$D$19)*(1-H657)))</f>
        <v>41797.6041340173</v>
      </c>
      <c r="J657" s="24" t="n">
        <f aca="true">RAND()</f>
        <v>0.516891452821657</v>
      </c>
      <c r="K657" s="25" t="n">
        <f aca="false">IF(J657&lt;=(Datos!$D$19-Datos!$C$19)/(Datos!$E$19-Datos!$C$19),Datos!$C$19+SQRT((Datos!$E$19-Datos!$C$19)*(Datos!$D$19-Datos!$C$19)*J657),Datos!$E$19-SQRT((Datos!$E$19-Datos!$C$19)*(Datos!$E$19-Datos!$D$19)*(1-J657)))</f>
        <v>38805.3232719332</v>
      </c>
      <c r="L657" s="24" t="n">
        <f aca="true">RAND()</f>
        <v>0.195942940639733</v>
      </c>
      <c r="M657" s="25" t="n">
        <f aca="false">IF(L657&lt;=(Datos!$D$19-Datos!$C$19)/(Datos!$E$19-Datos!$C$19),Datos!$C$19+SQRT((Datos!$E$19-Datos!$C$19)*(Datos!$D$19-Datos!$C$19)*L657),Datos!$E$19-SQRT((Datos!$E$19-Datos!$C$19)*(Datos!$E$19-Datos!$D$19)*(1-L657)))</f>
        <v>35421.3873774118</v>
      </c>
      <c r="N657" s="24" t="n">
        <f aca="true">RAND()</f>
        <v>0.392260557194051</v>
      </c>
      <c r="O657" s="25" t="n">
        <f aca="false">IF(N657&lt;=(Datos!$D$19-Datos!$C$19)/(Datos!$E$19-Datos!$C$19),Datos!$C$19+SQRT((Datos!$E$19-Datos!$C$19)*(Datos!$D$19-Datos!$C$19)*N657),Datos!$E$19-SQRT((Datos!$E$19-Datos!$C$19)*(Datos!$E$19-Datos!$D$19)*(1-N657)))</f>
        <v>37670.6638291029</v>
      </c>
      <c r="P657" s="24" t="n">
        <f aca="true">RAND()</f>
        <v>0.618438671255171</v>
      </c>
      <c r="Q657" s="26" t="n">
        <f aca="false">IF(P657&lt;=(Datos!$D$23-Datos!$C$23)/(Datos!$E$23-Datos!$C$23),Datos!$C$23+SQRT((Datos!$E$23-Datos!$C$23)*(Datos!$D$23-Datos!$C$23)*P657),Datos!$E$23-SQRT((Datos!$E$23-Datos!$C$23)*(Datos!$E$23-Datos!$D$23)*(1-P657)))</f>
        <v>0.153792932408591</v>
      </c>
      <c r="R657" s="24" t="n">
        <f aca="true">RAND()</f>
        <v>0.881662719991433</v>
      </c>
      <c r="S657" s="26" t="n">
        <f aca="false">IF(R657&lt;=(Datos!$D$24-Datos!$C$24)/(Datos!$E$24-Datos!$C$24),Datos!$C$24+SQRT((Datos!$E$24-Datos!$C$24)*(Datos!$D$24-Datos!$C$24)*R657),Datos!$E$24-SQRT((Datos!$E$24-Datos!$C$24)*(Datos!$E$24-Datos!$D$24)*(1-R657)))</f>
        <v>0.165405237103145</v>
      </c>
      <c r="T657" s="24" t="n">
        <f aca="true">RAND()</f>
        <v>0.959645250075504</v>
      </c>
      <c r="U657" s="26" t="n">
        <f aca="false">IF(T657&lt;=(Datos!$D$25-Datos!$C$25)/(Datos!$E$25-Datos!$C$25),Datos!$C$25+SQRT((Datos!$E$25-Datos!$C$25)*(Datos!$D$25-Datos!$C$25)*T657),Datos!$E$25-SQRT((Datos!$E$25-Datos!$C$25)*(Datos!$E$25-Datos!$D$25)*(1-T657)))</f>
        <v>0.209370169343372</v>
      </c>
      <c r="V657" s="24" t="n">
        <f aca="true">RAND()</f>
        <v>0.740642838926638</v>
      </c>
      <c r="W657" s="26" t="n">
        <f aca="false">IF(V657&lt;=(Datos!$D$26-Datos!$C$26)/(Datos!$E$26-Datos!$C$26),Datos!$C$26+SQRT((Datos!$E$26-Datos!$C$26)*(Datos!$D$26-Datos!$C$26)*V657),Datos!$E$26-SQRT((Datos!$E$26-Datos!$C$26)*(Datos!$E$26-Datos!$D$26)*(1-V657)))</f>
        <v>0.219871109151567</v>
      </c>
      <c r="X657" s="24" t="n">
        <f aca="true">RAND()</f>
        <v>0.489056861677684</v>
      </c>
      <c r="Y657" s="26" t="n">
        <f aca="false">IF(X657&lt;=(Datos!$D$27-Datos!$C$27)/(Datos!$E$27-Datos!$C$27),Datos!$C$27+SQRT((Datos!$E$27-Datos!$C$27)*(Datos!$D$27-Datos!$C$27)*X657),Datos!$E$27-SQRT((Datos!$E$27-Datos!$C$27)*(Datos!$E$27-Datos!$D$27)*(1-X657)))</f>
        <v>0.227472931293089</v>
      </c>
      <c r="Z657" s="24" t="n">
        <f aca="false">(1+Q657)</f>
        <v>1.15379293240859</v>
      </c>
      <c r="AA657" s="24" t="n">
        <f aca="false">Z657*(1+S657)</f>
        <v>1.34463632596157</v>
      </c>
      <c r="AB657" s="24" t="n">
        <f aca="false">AA657*(1+U657)</f>
        <v>1.62616306123339</v>
      </c>
      <c r="AC657" s="24" t="n">
        <f aca="false">AB657*(1+W657)</f>
        <v>1.98370933716808</v>
      </c>
      <c r="AD657" s="24" t="n">
        <f aca="false">AC657*(1+Y657)</f>
        <v>2.43494951492718</v>
      </c>
      <c r="AE657" s="23" t="n">
        <f aca="false">E657*Q657</f>
        <v>4392.90869350652</v>
      </c>
      <c r="AF657" s="23" t="n">
        <f aca="false">AE657*(1+S657)</f>
        <v>5119.51879752843</v>
      </c>
      <c r="AG657" s="23" t="n">
        <f aca="false">AF657*(1+U657)</f>
        <v>6191.39331512353</v>
      </c>
      <c r="AH657" s="23" t="n">
        <f aca="false">AG657*(1+W657)</f>
        <v>7552.70183051334</v>
      </c>
      <c r="AI657" s="23" t="n">
        <f aca="false">AH657*(1+Y657)</f>
        <v>9270.73705508289</v>
      </c>
      <c r="AJ657" s="25" t="n">
        <f aca="false">G657*Z657</f>
        <v>48538.6326435318</v>
      </c>
      <c r="AK657" s="25" t="n">
        <f aca="false">I657*AA657</f>
        <v>56202.576856761</v>
      </c>
      <c r="AL657" s="25" t="n">
        <f aca="false">K657*AB657</f>
        <v>63103.7832840382</v>
      </c>
      <c r="AM657" s="25" t="n">
        <f aca="false">M657*AC657</f>
        <v>70265.7368760195</v>
      </c>
      <c r="AN657" s="25" t="n">
        <f aca="false">O657*AD657</f>
        <v>91726.1646176589</v>
      </c>
      <c r="AO657" s="25" t="n">
        <f aca="false">C657/Datos!$D$8</f>
        <v>12974.3256079404</v>
      </c>
      <c r="AP657" s="25" t="n">
        <f aca="false">AJ657-AO657</f>
        <v>35564.3070355914</v>
      </c>
      <c r="AQ657" s="25" t="n">
        <f aca="false">AK657-AO657</f>
        <v>43228.2512488207</v>
      </c>
      <c r="AR657" s="25" t="n">
        <f aca="false">AL657-AO657</f>
        <v>50129.4576760978</v>
      </c>
      <c r="AS657" s="25" t="n">
        <f aca="false">AM657-AO657</f>
        <v>57291.4112680791</v>
      </c>
      <c r="AT657" s="25" t="n">
        <f aca="false">AN657-AO657</f>
        <v>78751.8390097185</v>
      </c>
      <c r="AU657" s="25" t="n">
        <f aca="false">AP657*Datos!$D$6</f>
        <v>17782.1535177957</v>
      </c>
      <c r="AV657" s="25" t="n">
        <f aca="false">AQ657*Datos!$D$6</f>
        <v>21614.1256244103</v>
      </c>
      <c r="AW657" s="25" t="n">
        <f aca="false">AR657*Datos!$D$6</f>
        <v>25064.7288380489</v>
      </c>
      <c r="AX657" s="25" t="n">
        <f aca="false">AS657*Datos!$D$6</f>
        <v>28645.7056340395</v>
      </c>
      <c r="AY657" s="25" t="n">
        <f aca="false">AT657*Datos!$D$6</f>
        <v>39375.9195048593</v>
      </c>
      <c r="AZ657" s="25" t="n">
        <f aca="false">AJ657-AU657-AE657</f>
        <v>26363.5704322296</v>
      </c>
      <c r="BA657" s="25" t="n">
        <f aca="false">AK657-AV657-AF657</f>
        <v>29468.9324348223</v>
      </c>
      <c r="BB657" s="25" t="n">
        <f aca="false">AL657-AW657-AG657</f>
        <v>31847.6611308657</v>
      </c>
      <c r="BC657" s="25" t="n">
        <f aca="false">AM657-AX657-AH657</f>
        <v>34067.3294114666</v>
      </c>
      <c r="BD657" s="25" t="n">
        <f aca="false">AN657-AY657-AI657</f>
        <v>43079.5080577167</v>
      </c>
      <c r="BE657" s="25" t="n">
        <f aca="false">AZ657/Z657</f>
        <v>22849.4816458916</v>
      </c>
      <c r="BF657" s="25" t="n">
        <f aca="false">BA657/AA657</f>
        <v>21915.9127757081</v>
      </c>
      <c r="BG657" s="25" t="n">
        <f aca="false">BB657/AB657</f>
        <v>19584.5434508335</v>
      </c>
      <c r="BH657" s="25" t="n">
        <f aca="false">BC657/AC657</f>
        <v>17173.5489535481</v>
      </c>
      <c r="BI657" s="25" t="n">
        <f aca="false">BD657/AD657</f>
        <v>17692.1565698273</v>
      </c>
      <c r="BJ657" s="25" t="n">
        <f aca="false">E657*AD657</f>
        <v>69551.381359678</v>
      </c>
      <c r="BK657" s="25" t="n">
        <f aca="false">0.2*C657*AD657</f>
        <v>31591.8278455617</v>
      </c>
      <c r="BL657" s="25" t="n">
        <f aca="false">BJ657+BK657</f>
        <v>101143.20920524</v>
      </c>
      <c r="BM657" s="25" t="n">
        <f aca="false">BK657*Datos!$D$6</f>
        <v>15795.9139227808</v>
      </c>
      <c r="BN657" s="25" t="n">
        <f aca="false">BL657-BM657</f>
        <v>85347.2952824588</v>
      </c>
      <c r="BO657" s="25" t="n">
        <f aca="false">BN657/AD657</f>
        <v>35050.9506497967</v>
      </c>
      <c r="BP657" s="25" t="n">
        <f aca="false">-(C657+E657)</f>
        <v>-93435.4158855283</v>
      </c>
      <c r="BQ657" s="25" t="n">
        <f aca="false">BE657</f>
        <v>22849.4816458916</v>
      </c>
      <c r="BR657" s="25" t="n">
        <f aca="false">BF657</f>
        <v>21915.9127757081</v>
      </c>
      <c r="BS657" s="25" t="n">
        <f aca="false">BG657</f>
        <v>19584.5434508335</v>
      </c>
      <c r="BT657" s="25" t="n">
        <f aca="false">BH657</f>
        <v>17173.5489535481</v>
      </c>
      <c r="BU657" s="25" t="n">
        <f aca="false">BI657+BO657</f>
        <v>52743.107219624</v>
      </c>
      <c r="BV657" s="27" t="n">
        <f aca="false">IFERROR(IRR(BP657:BU657,0.1),NA())*100</f>
        <v>11.700820798878</v>
      </c>
    </row>
    <row r="658" customFormat="false" ht="15" hidden="false" customHeight="true" outlineLevel="0" collapsed="false">
      <c r="A658" s="23" t="n">
        <v>657</v>
      </c>
      <c r="B658" s="24" t="n">
        <f aca="true">RAND()</f>
        <v>0.122738593973984</v>
      </c>
      <c r="C658" s="25" t="n">
        <f aca="false">IF(B658&lt;=(Datos!$D$14-Datos!$C$14)/(Datos!$E$14-Datos!$C$14),Datos!$C$14+SQRT((Datos!$E$14-Datos!$C$14)*(Datos!$D$14-Datos!$C$14)*B658),Datos!$E$14-SQRT((Datos!$E$14-Datos!$C$14)*(Datos!$E$14-Datos!$D$14)*(1-B658)))</f>
        <v>67006.8136545504</v>
      </c>
      <c r="D658" s="24" t="n">
        <f aca="true">RAND()</f>
        <v>0.808967529962626</v>
      </c>
      <c r="E658" s="25" t="n">
        <f aca="false">IF(D658&lt;=(Datos!$D$15-Datos!$C$15)/(Datos!$E$15-Datos!$C$15),Datos!$C$15+SQRT((Datos!$E$15-Datos!$C$15)*(Datos!$D$15-Datos!$C$15)*D658),Datos!$E$15-SQRT((Datos!$E$15-Datos!$C$15)*(Datos!$E$15-Datos!$D$15)*(1-D658)))</f>
        <v>34646.9755739763</v>
      </c>
      <c r="F658" s="24" t="n">
        <f aca="true">RAND()</f>
        <v>0.578175349940971</v>
      </c>
      <c r="G658" s="25" t="n">
        <f aca="false">IF(F658&lt;=(Datos!$D$19-Datos!$C$19)/(Datos!$E$19-Datos!$C$19),Datos!$C$19+SQRT((Datos!$E$19-Datos!$C$19)*(Datos!$D$19-Datos!$C$19)*F658),Datos!$E$19-SQRT((Datos!$E$19-Datos!$C$19)*(Datos!$E$19-Datos!$D$19)*(1-F658)))</f>
        <v>39312.6957692789</v>
      </c>
      <c r="H658" s="24" t="n">
        <f aca="true">RAND()</f>
        <v>0.645395006090819</v>
      </c>
      <c r="I658" s="25" t="n">
        <f aca="false">IF(H658&lt;=(Datos!$D$19-Datos!$C$19)/(Datos!$E$19-Datos!$C$19),Datos!$C$19+SQRT((Datos!$E$19-Datos!$C$19)*(Datos!$D$19-Datos!$C$19)*H658),Datos!$E$19-SQRT((Datos!$E$19-Datos!$C$19)*(Datos!$E$19-Datos!$D$19)*(1-H658)))</f>
        <v>39839.16921867</v>
      </c>
      <c r="J658" s="24" t="n">
        <f aca="true">RAND()</f>
        <v>0.98701059463958</v>
      </c>
      <c r="K658" s="25" t="n">
        <f aca="false">IF(J658&lt;=(Datos!$D$19-Datos!$C$19)/(Datos!$E$19-Datos!$C$19),Datos!$C$19+SQRT((Datos!$E$19-Datos!$C$19)*(Datos!$D$19-Datos!$C$19)*J658),Datos!$E$19-SQRT((Datos!$E$19-Datos!$C$19)*(Datos!$E$19-Datos!$D$19)*(1-J658)))</f>
        <v>44012.9815594268</v>
      </c>
      <c r="L658" s="24" t="n">
        <f aca="true">RAND()</f>
        <v>0.430013693803712</v>
      </c>
      <c r="M658" s="25" t="n">
        <f aca="false">IF(L658&lt;=(Datos!$D$19-Datos!$C$19)/(Datos!$E$19-Datos!$C$19),Datos!$C$19+SQRT((Datos!$E$19-Datos!$C$19)*(Datos!$D$19-Datos!$C$19)*L658),Datos!$E$19-SQRT((Datos!$E$19-Datos!$C$19)*(Datos!$E$19-Datos!$D$19)*(1-L658)))</f>
        <v>38031.3170819335</v>
      </c>
      <c r="N658" s="24" t="n">
        <f aca="true">RAND()</f>
        <v>0.304020709287178</v>
      </c>
      <c r="O658" s="25" t="n">
        <f aca="false">IF(N658&lt;=(Datos!$D$19-Datos!$C$19)/(Datos!$E$19-Datos!$C$19),Datos!$C$19+SQRT((Datos!$E$19-Datos!$C$19)*(Datos!$D$19-Datos!$C$19)*N658),Datos!$E$19-SQRT((Datos!$E$19-Datos!$C$19)*(Datos!$E$19-Datos!$D$19)*(1-N658)))</f>
        <v>36753.0072110932</v>
      </c>
      <c r="P658" s="24" t="n">
        <f aca="true">RAND()</f>
        <v>0.64473389925267</v>
      </c>
      <c r="Q658" s="26" t="n">
        <f aca="false">IF(P658&lt;=(Datos!$D$23-Datos!$C$23)/(Datos!$E$23-Datos!$C$23),Datos!$C$23+SQRT((Datos!$E$23-Datos!$C$23)*(Datos!$D$23-Datos!$C$23)*P658),Datos!$E$23-SQRT((Datos!$E$23-Datos!$C$23)*(Datos!$E$23-Datos!$D$23)*(1-P658)))</f>
        <v>0.15471207835062</v>
      </c>
      <c r="R658" s="24" t="n">
        <f aca="true">RAND()</f>
        <v>0.911742073071292</v>
      </c>
      <c r="S658" s="26" t="n">
        <f aca="false">IF(R658&lt;=(Datos!$D$24-Datos!$C$24)/(Datos!$E$24-Datos!$C$24),Datos!$C$24+SQRT((Datos!$E$24-Datos!$C$24)*(Datos!$D$24-Datos!$C$24)*R658),Datos!$E$24-SQRT((Datos!$E$24-Datos!$C$24)*(Datos!$E$24-Datos!$D$24)*(1-R658)))</f>
        <v>0.167395863041379</v>
      </c>
      <c r="T658" s="24" t="n">
        <f aca="true">RAND()</f>
        <v>0.0510554925122786</v>
      </c>
      <c r="U658" s="26" t="n">
        <f aca="false">IF(T658&lt;=(Datos!$D$25-Datos!$C$25)/(Datos!$E$25-Datos!$C$25),Datos!$C$25+SQRT((Datos!$E$25-Datos!$C$25)*(Datos!$D$25-Datos!$C$25)*T658),Datos!$E$25-SQRT((Datos!$E$25-Datos!$C$25)*(Datos!$E$25-Datos!$D$25)*(1-T658)))</f>
        <v>0.160354541722152</v>
      </c>
      <c r="V658" s="24" t="n">
        <f aca="true">RAND()</f>
        <v>0.256273850965969</v>
      </c>
      <c r="W658" s="26" t="n">
        <f aca="false">IF(V658&lt;=(Datos!$D$26-Datos!$C$26)/(Datos!$E$26-Datos!$C$26),Datos!$C$26+SQRT((Datos!$E$26-Datos!$C$26)*(Datos!$D$26-Datos!$C$26)*V658),Datos!$E$26-SQRT((Datos!$E$26-Datos!$C$26)*(Datos!$E$26-Datos!$D$26)*(1-V658)))</f>
        <v>0.198941578375425</v>
      </c>
      <c r="X658" s="24" t="n">
        <f aca="true">RAND()</f>
        <v>0.757312620228566</v>
      </c>
      <c r="Y658" s="26" t="n">
        <f aca="false">IF(X658&lt;=(Datos!$D$27-Datos!$C$27)/(Datos!$E$27-Datos!$C$27),Datos!$C$27+SQRT((Datos!$E$27-Datos!$C$27)*(Datos!$D$27-Datos!$C$27)*X658),Datos!$E$27-SQRT((Datos!$E$27-Datos!$C$27)*(Datos!$E$27-Datos!$D$27)*(1-X658)))</f>
        <v>0.243799007599712</v>
      </c>
      <c r="Z658" s="24" t="n">
        <f aca="false">(1+Q658)</f>
        <v>1.15471207835062</v>
      </c>
      <c r="AA658" s="24" t="n">
        <f aca="false">Z658*(1+S658)</f>
        <v>1.34800610327043</v>
      </c>
      <c r="AB658" s="24" t="n">
        <f aca="false">AA658*(1+U658)</f>
        <v>1.56416500419902</v>
      </c>
      <c r="AC658" s="24" t="n">
        <f aca="false">AB658*(1+W658)</f>
        <v>1.87534245897398</v>
      </c>
      <c r="AD658" s="24" t="n">
        <f aca="false">AC658*(1+Y658)</f>
        <v>2.33254908938143</v>
      </c>
      <c r="AE658" s="23" t="n">
        <f aca="false">E658*Q658</f>
        <v>5360.30559961303</v>
      </c>
      <c r="AF658" s="23" t="n">
        <f aca="false">AE658*(1+S658)</f>
        <v>6257.59858162579</v>
      </c>
      <c r="AG658" s="23" t="n">
        <f aca="false">AF658*(1+U658)</f>
        <v>7261.03293446359</v>
      </c>
      <c r="AH658" s="23" t="n">
        <f aca="false">AG658*(1+W658)</f>
        <v>8705.55428708171</v>
      </c>
      <c r="AI658" s="23" t="n">
        <f aca="false">AH658*(1+Y658)</f>
        <v>10827.9597828777</v>
      </c>
      <c r="AJ658" s="25" t="n">
        <f aca="false">G658*Z658</f>
        <v>45394.8446373097</v>
      </c>
      <c r="AK658" s="25" t="n">
        <f aca="false">I658*AA658</f>
        <v>53703.4432559904</v>
      </c>
      <c r="AL658" s="25" t="n">
        <f aca="false">K658*AB658</f>
        <v>68843.5654857122</v>
      </c>
      <c r="AM658" s="25" t="n">
        <f aca="false">M658*AC658</f>
        <v>71321.7436944521</v>
      </c>
      <c r="AN658" s="25" t="n">
        <f aca="false">O658*AD658</f>
        <v>85728.1935022647</v>
      </c>
      <c r="AO658" s="25" t="n">
        <f aca="false">C658/Datos!$D$8</f>
        <v>13401.3627309101</v>
      </c>
      <c r="AP658" s="25" t="n">
        <f aca="false">AJ658-AO658</f>
        <v>31993.4819063996</v>
      </c>
      <c r="AQ658" s="25" t="n">
        <f aca="false">AK658-AO658</f>
        <v>40302.0805250804</v>
      </c>
      <c r="AR658" s="25" t="n">
        <f aca="false">AL658-AO658</f>
        <v>55442.2027548022</v>
      </c>
      <c r="AS658" s="25" t="n">
        <f aca="false">AM658-AO658</f>
        <v>57920.380963542</v>
      </c>
      <c r="AT658" s="25" t="n">
        <f aca="false">AN658-AO658</f>
        <v>72326.8307713546</v>
      </c>
      <c r="AU658" s="25" t="n">
        <f aca="false">AP658*Datos!$D$6</f>
        <v>15996.7409531998</v>
      </c>
      <c r="AV658" s="25" t="n">
        <f aca="false">AQ658*Datos!$D$6</f>
        <v>20151.0402625402</v>
      </c>
      <c r="AW658" s="25" t="n">
        <f aca="false">AR658*Datos!$D$6</f>
        <v>27721.1013774011</v>
      </c>
      <c r="AX658" s="25" t="n">
        <f aca="false">AS658*Datos!$D$6</f>
        <v>28960.190481771</v>
      </c>
      <c r="AY658" s="25" t="n">
        <f aca="false">AT658*Datos!$D$6</f>
        <v>36163.4153856773</v>
      </c>
      <c r="AZ658" s="25" t="n">
        <f aca="false">AJ658-AU658-AE658</f>
        <v>24037.7980844968</v>
      </c>
      <c r="BA658" s="25" t="n">
        <f aca="false">AK658-AV658-AF658</f>
        <v>27294.8044118245</v>
      </c>
      <c r="BB658" s="25" t="n">
        <f aca="false">AL658-AW658-AG658</f>
        <v>33861.4311738476</v>
      </c>
      <c r="BC658" s="25" t="n">
        <f aca="false">AM658-AX658-AH658</f>
        <v>33655.9989255994</v>
      </c>
      <c r="BD658" s="25" t="n">
        <f aca="false">AN658-AY658-AI658</f>
        <v>38736.8183337097</v>
      </c>
      <c r="BE658" s="25" t="n">
        <f aca="false">AZ658/Z658</f>
        <v>20817.1357476681</v>
      </c>
      <c r="BF658" s="25" t="n">
        <f aca="false">BA658/AA658</f>
        <v>20248.2795482928</v>
      </c>
      <c r="BG658" s="25" t="n">
        <f aca="false">BB658/AB658</f>
        <v>21648.2475205277</v>
      </c>
      <c r="BH658" s="25" t="n">
        <f aca="false">BC658/AC658</f>
        <v>17946.5882428818</v>
      </c>
      <c r="BI658" s="25" t="n">
        <f aca="false">BD658/AD658</f>
        <v>16607.075285169</v>
      </c>
      <c r="BJ658" s="25" t="n">
        <f aca="false">E658*AD658</f>
        <v>80815.7713248992</v>
      </c>
      <c r="BK658" s="25" t="n">
        <f aca="false">0.2*C658*AD658</f>
        <v>31259.3364344546</v>
      </c>
      <c r="BL658" s="25" t="n">
        <f aca="false">BJ658+BK658</f>
        <v>112075.107759354</v>
      </c>
      <c r="BM658" s="25" t="n">
        <f aca="false">BK658*Datos!$D$6</f>
        <v>15629.6682172273</v>
      </c>
      <c r="BN658" s="25" t="n">
        <f aca="false">BL658-BM658</f>
        <v>96445.4395421265</v>
      </c>
      <c r="BO658" s="25" t="n">
        <f aca="false">BN658/AD658</f>
        <v>41347.6569394314</v>
      </c>
      <c r="BP658" s="25" t="n">
        <f aca="false">-(C658+E658)</f>
        <v>-101653.789228527</v>
      </c>
      <c r="BQ658" s="25" t="n">
        <f aca="false">BE658</f>
        <v>20817.1357476681</v>
      </c>
      <c r="BR658" s="25" t="n">
        <f aca="false">BF658</f>
        <v>20248.2795482928</v>
      </c>
      <c r="BS658" s="25" t="n">
        <f aca="false">BG658</f>
        <v>21648.2475205277</v>
      </c>
      <c r="BT658" s="25" t="n">
        <f aca="false">BH658</f>
        <v>17946.5882428818</v>
      </c>
      <c r="BU658" s="25" t="n">
        <f aca="false">BI658+BO658</f>
        <v>57954.7322246003</v>
      </c>
      <c r="BV658" s="27" t="n">
        <f aca="false">IFERROR(IRR(BP658:BU658,0.1),NA())*100</f>
        <v>9.50999523448866</v>
      </c>
    </row>
    <row r="659" customFormat="false" ht="15" hidden="false" customHeight="true" outlineLevel="0" collapsed="false">
      <c r="A659" s="23" t="n">
        <v>658</v>
      </c>
      <c r="B659" s="24" t="n">
        <f aca="true">RAND()</f>
        <v>0.97154519364429</v>
      </c>
      <c r="C659" s="25" t="n">
        <f aca="false">IF(B659&lt;=(Datos!$D$14-Datos!$C$14)/(Datos!$E$14-Datos!$C$14),Datos!$C$14+SQRT((Datos!$E$14-Datos!$C$14)*(Datos!$D$14-Datos!$C$14)*B659),Datos!$E$14-SQRT((Datos!$E$14-Datos!$C$14)*(Datos!$E$14-Datos!$D$14)*(1-B659)))</f>
        <v>94156.562002823</v>
      </c>
      <c r="D659" s="24" t="n">
        <f aca="true">RAND()</f>
        <v>0.170289278486981</v>
      </c>
      <c r="E659" s="25" t="n">
        <f aca="false">IF(D659&lt;=(Datos!$D$15-Datos!$C$15)/(Datos!$E$15-Datos!$C$15),Datos!$C$15+SQRT((Datos!$E$15-Datos!$C$15)*(Datos!$D$15-Datos!$C$15)*D659),Datos!$E$15-SQRT((Datos!$E$15-Datos!$C$15)*(Datos!$E$15-Datos!$D$15)*(1-D659)))</f>
        <v>28573.7509547426</v>
      </c>
      <c r="F659" s="24" t="n">
        <f aca="true">RAND()</f>
        <v>0.663501596264495</v>
      </c>
      <c r="G659" s="25" t="n">
        <f aca="false">IF(F659&lt;=(Datos!$D$19-Datos!$C$19)/(Datos!$E$19-Datos!$C$19),Datos!$C$19+SQRT((Datos!$E$19-Datos!$C$19)*(Datos!$D$19-Datos!$C$19)*F659),Datos!$E$19-SQRT((Datos!$E$19-Datos!$C$19)*(Datos!$E$19-Datos!$D$19)*(1-F659)))</f>
        <v>39976.2337302047</v>
      </c>
      <c r="H659" s="24" t="n">
        <f aca="true">RAND()</f>
        <v>0.431132337142834</v>
      </c>
      <c r="I659" s="25" t="n">
        <f aca="false">IF(H659&lt;=(Datos!$D$19-Datos!$C$19)/(Datos!$E$19-Datos!$C$19),Datos!$C$19+SQRT((Datos!$E$19-Datos!$C$19)*(Datos!$D$19-Datos!$C$19)*H659),Datos!$E$19-SQRT((Datos!$E$19-Datos!$C$19)*(Datos!$E$19-Datos!$D$19)*(1-H659)))</f>
        <v>38041.7566844207</v>
      </c>
      <c r="J659" s="24" t="n">
        <f aca="true">RAND()</f>
        <v>0.0758834613663637</v>
      </c>
      <c r="K659" s="25" t="n">
        <f aca="false">IF(J659&lt;=(Datos!$D$19-Datos!$C$19)/(Datos!$E$19-Datos!$C$19),Datos!$C$19+SQRT((Datos!$E$19-Datos!$C$19)*(Datos!$D$19-Datos!$C$19)*J659),Datos!$E$19-SQRT((Datos!$E$19-Datos!$C$19)*(Datos!$E$19-Datos!$D$19)*(1-J659)))</f>
        <v>33373.79892776</v>
      </c>
      <c r="L659" s="24" t="n">
        <f aca="true">RAND()</f>
        <v>0.0335639970998727</v>
      </c>
      <c r="M659" s="25" t="n">
        <f aca="false">IF(L659&lt;=(Datos!$D$19-Datos!$C$19)/(Datos!$E$19-Datos!$C$19),Datos!$C$19+SQRT((Datos!$E$19-Datos!$C$19)*(Datos!$D$19-Datos!$C$19)*L659),Datos!$E$19-SQRT((Datos!$E$19-Datos!$C$19)*(Datos!$E$19-Datos!$D$19)*(1-L659)))</f>
        <v>32243.7913372194</v>
      </c>
      <c r="N659" s="24" t="n">
        <f aca="true">RAND()</f>
        <v>0.33164147800173</v>
      </c>
      <c r="O659" s="25" t="n">
        <f aca="false">IF(N659&lt;=(Datos!$D$19-Datos!$C$19)/(Datos!$E$19-Datos!$C$19),Datos!$C$19+SQRT((Datos!$E$19-Datos!$C$19)*(Datos!$D$19-Datos!$C$19)*N659),Datos!$E$19-SQRT((Datos!$E$19-Datos!$C$19)*(Datos!$E$19-Datos!$D$19)*(1-N659)))</f>
        <v>37053.1001481802</v>
      </c>
      <c r="P659" s="24" t="n">
        <f aca="true">RAND()</f>
        <v>0.945234684030165</v>
      </c>
      <c r="Q659" s="26" t="n">
        <f aca="false">IF(P659&lt;=(Datos!$D$23-Datos!$C$23)/(Datos!$E$23-Datos!$C$23),Datos!$C$23+SQRT((Datos!$E$23-Datos!$C$23)*(Datos!$D$23-Datos!$C$23)*P659),Datos!$E$23-SQRT((Datos!$E$23-Datos!$C$23)*(Datos!$E$23-Datos!$D$23)*(1-P659)))</f>
        <v>0.170071376291464</v>
      </c>
      <c r="R659" s="24" t="n">
        <f aca="true">RAND()</f>
        <v>0.78862403786866</v>
      </c>
      <c r="S659" s="26" t="n">
        <f aca="false">IF(R659&lt;=(Datos!$D$24-Datos!$C$24)/(Datos!$E$24-Datos!$C$24),Datos!$C$24+SQRT((Datos!$E$24-Datos!$C$24)*(Datos!$D$24-Datos!$C$24)*R659),Datos!$E$24-SQRT((Datos!$E$24-Datos!$C$24)*(Datos!$E$24-Datos!$D$24)*(1-R659)))</f>
        <v>0.160494187229536</v>
      </c>
      <c r="T659" s="24" t="n">
        <f aca="true">RAND()</f>
        <v>0.380398252723037</v>
      </c>
      <c r="U659" s="26" t="n">
        <f aca="false">IF(T659&lt;=(Datos!$D$25-Datos!$C$25)/(Datos!$E$25-Datos!$C$25),Datos!$C$25+SQRT((Datos!$E$25-Datos!$C$25)*(Datos!$D$25-Datos!$C$25)*T659),Datos!$E$25-SQRT((Datos!$E$25-Datos!$C$25)*(Datos!$E$25-Datos!$D$25)*(1-T659)))</f>
        <v>0.178263692800453</v>
      </c>
      <c r="V659" s="24" t="n">
        <f aca="true">RAND()</f>
        <v>0.100326458708952</v>
      </c>
      <c r="W659" s="26" t="n">
        <f aca="false">IF(V659&lt;=(Datos!$D$26-Datos!$C$26)/(Datos!$E$26-Datos!$C$26),Datos!$C$26+SQRT((Datos!$E$26-Datos!$C$26)*(Datos!$D$26-Datos!$C$26)*V659),Datos!$E$26-SQRT((Datos!$E$26-Datos!$C$26)*(Datos!$E$26-Datos!$D$26)*(1-V659)))</f>
        <v>0.191851457386859</v>
      </c>
      <c r="X659" s="24" t="n">
        <f aca="true">RAND()</f>
        <v>0.961289569721709</v>
      </c>
      <c r="Y659" s="26" t="n">
        <f aca="false">IF(X659&lt;=(Datos!$D$27-Datos!$C$27)/(Datos!$E$27-Datos!$C$27),Datos!$C$27+SQRT((Datos!$E$27-Datos!$C$27)*(Datos!$D$27-Datos!$C$27)*X659),Datos!$E$27-SQRT((Datos!$E$27-Datos!$C$27)*(Datos!$E$27-Datos!$D$27)*(1-X659)))</f>
        <v>0.265541911485166</v>
      </c>
      <c r="Z659" s="24" t="n">
        <f aca="false">(1+Q659)</f>
        <v>1.17007137629146</v>
      </c>
      <c r="AA659" s="24" t="n">
        <f aca="false">Z659*(1+S659)</f>
        <v>1.35786103082991</v>
      </c>
      <c r="AB659" s="24" t="n">
        <f aca="false">AA659*(1+U659)</f>
        <v>1.59991835249548</v>
      </c>
      <c r="AC659" s="24" t="n">
        <f aca="false">AB659*(1+W659)</f>
        <v>1.90686502012171</v>
      </c>
      <c r="AD659" s="24" t="n">
        <f aca="false">AC659*(1+Y659)</f>
        <v>2.41321760250903</v>
      </c>
      <c r="AE659" s="23" t="n">
        <f aca="false">E659*Q659</f>
        <v>4859.57715068261</v>
      </c>
      <c r="AF659" s="23" t="n">
        <f aca="false">AE659*(1+S659)</f>
        <v>5639.51103576063</v>
      </c>
      <c r="AG659" s="23" t="n">
        <f aca="false">AF659*(1+U659)</f>
        <v>6644.83109858423</v>
      </c>
      <c r="AH659" s="23" t="n">
        <f aca="false">AG659*(1+W659)</f>
        <v>7919.65162893714</v>
      </c>
      <c r="AI659" s="23" t="n">
        <f aca="false">AH659*(1+Y659)</f>
        <v>10022.6510607817</v>
      </c>
      <c r="AJ659" s="25" t="n">
        <f aca="false">G659*Z659</f>
        <v>46775.0468196499</v>
      </c>
      <c r="AK659" s="25" t="n">
        <f aca="false">I659*AA659</f>
        <v>51655.418946088</v>
      </c>
      <c r="AL659" s="25" t="n">
        <f aca="false">K659*AB659</f>
        <v>53395.3533970171</v>
      </c>
      <c r="AM659" s="25" t="n">
        <f aca="false">M659*AC659</f>
        <v>61484.5578170473</v>
      </c>
      <c r="AN659" s="25" t="n">
        <f aca="false">O659*AD659</f>
        <v>89417.1935051186</v>
      </c>
      <c r="AO659" s="25" t="n">
        <f aca="false">C659/Datos!$D$8</f>
        <v>18831.3124005646</v>
      </c>
      <c r="AP659" s="25" t="n">
        <f aca="false">AJ659-AO659</f>
        <v>27943.7344190853</v>
      </c>
      <c r="AQ659" s="25" t="n">
        <f aca="false">AK659-AO659</f>
        <v>32824.1065455234</v>
      </c>
      <c r="AR659" s="25" t="n">
        <f aca="false">AL659-AO659</f>
        <v>34564.0409964525</v>
      </c>
      <c r="AS659" s="25" t="n">
        <f aca="false">AM659-AO659</f>
        <v>42653.2454164827</v>
      </c>
      <c r="AT659" s="25" t="n">
        <f aca="false">AN659-AO659</f>
        <v>70585.881104554</v>
      </c>
      <c r="AU659" s="25" t="n">
        <f aca="false">AP659*Datos!$D$6</f>
        <v>13971.8672095426</v>
      </c>
      <c r="AV659" s="25" t="n">
        <f aca="false">AQ659*Datos!$D$6</f>
        <v>16412.0532727617</v>
      </c>
      <c r="AW659" s="25" t="n">
        <f aca="false">AR659*Datos!$D$6</f>
        <v>17282.0204982262</v>
      </c>
      <c r="AX659" s="25" t="n">
        <f aca="false">AS659*Datos!$D$6</f>
        <v>21326.6227082413</v>
      </c>
      <c r="AY659" s="25" t="n">
        <f aca="false">AT659*Datos!$D$6</f>
        <v>35292.940552277</v>
      </c>
      <c r="AZ659" s="25" t="n">
        <f aca="false">AJ659-AU659-AE659</f>
        <v>27943.6024594246</v>
      </c>
      <c r="BA659" s="25" t="n">
        <f aca="false">AK659-AV659-AF659</f>
        <v>29603.8546375657</v>
      </c>
      <c r="BB659" s="25" t="n">
        <f aca="false">AL659-AW659-AG659</f>
        <v>29468.5018002066</v>
      </c>
      <c r="BC659" s="25" t="n">
        <f aca="false">AM659-AX659-AH659</f>
        <v>32238.2834798688</v>
      </c>
      <c r="BD659" s="25" t="n">
        <f aca="false">AN659-AY659-AI659</f>
        <v>44101.6018920599</v>
      </c>
      <c r="BE659" s="25" t="n">
        <f aca="false">AZ659/Z659</f>
        <v>23881.9639772676</v>
      </c>
      <c r="BF659" s="25" t="n">
        <f aca="false">BA659/AA659</f>
        <v>21801.8294695976</v>
      </c>
      <c r="BG659" s="25" t="n">
        <f aca="false">BB659/AB659</f>
        <v>18418.7535284179</v>
      </c>
      <c r="BH659" s="25" t="n">
        <f aca="false">BC659/AC659</f>
        <v>16906.4318342842</v>
      </c>
      <c r="BI659" s="25" t="n">
        <f aca="false">BD659/AD659</f>
        <v>18275.0208046747</v>
      </c>
      <c r="BJ659" s="25" t="n">
        <f aca="false">E659*AD659</f>
        <v>68954.6787736942</v>
      </c>
      <c r="BK659" s="25" t="n">
        <f aca="false">0.2*C659*AD659</f>
        <v>45444.0545633891</v>
      </c>
      <c r="BL659" s="25" t="n">
        <f aca="false">BJ659+BK659</f>
        <v>114398.733337083</v>
      </c>
      <c r="BM659" s="25" t="n">
        <f aca="false">BK659*Datos!$D$6</f>
        <v>22722.0272816946</v>
      </c>
      <c r="BN659" s="25" t="n">
        <f aca="false">BL659-BM659</f>
        <v>91676.7060553887</v>
      </c>
      <c r="BO659" s="25" t="n">
        <f aca="false">BN659/AD659</f>
        <v>37989.4071550249</v>
      </c>
      <c r="BP659" s="25" t="n">
        <f aca="false">-(C659+E659)</f>
        <v>-122730.312957566</v>
      </c>
      <c r="BQ659" s="25" t="n">
        <f aca="false">BE659</f>
        <v>23881.9639772676</v>
      </c>
      <c r="BR659" s="25" t="n">
        <f aca="false">BF659</f>
        <v>21801.8294695976</v>
      </c>
      <c r="BS659" s="25" t="n">
        <f aca="false">BG659</f>
        <v>18418.7535284179</v>
      </c>
      <c r="BT659" s="25" t="n">
        <f aca="false">BH659</f>
        <v>16906.4318342842</v>
      </c>
      <c r="BU659" s="25" t="n">
        <f aca="false">BI659+BO659</f>
        <v>56264.4279596996</v>
      </c>
      <c r="BV659" s="27" t="n">
        <f aca="false">IFERROR(IRR(BP659:BU659,0.1),NA())*100</f>
        <v>3.35266420333173</v>
      </c>
    </row>
    <row r="660" customFormat="false" ht="15" hidden="false" customHeight="true" outlineLevel="0" collapsed="false">
      <c r="A660" s="23" t="n">
        <v>659</v>
      </c>
      <c r="B660" s="24" t="n">
        <f aca="true">RAND()</f>
        <v>0.157106164718739</v>
      </c>
      <c r="C660" s="25" t="n">
        <f aca="false">IF(B660&lt;=(Datos!$D$14-Datos!$C$14)/(Datos!$E$14-Datos!$C$14),Datos!$C$14+SQRT((Datos!$E$14-Datos!$C$14)*(Datos!$D$14-Datos!$C$14)*B660),Datos!$E$14-SQRT((Datos!$E$14-Datos!$C$14)*(Datos!$E$14-Datos!$D$14)*(1-B660)))</f>
        <v>67927.3240054571</v>
      </c>
      <c r="D660" s="24" t="n">
        <f aca="true">RAND()</f>
        <v>0.390016651180184</v>
      </c>
      <c r="E660" s="25" t="n">
        <f aca="false">IF(D660&lt;=(Datos!$D$15-Datos!$C$15)/(Datos!$E$15-Datos!$C$15),Datos!$C$15+SQRT((Datos!$E$15-Datos!$C$15)*(Datos!$D$15-Datos!$C$15)*D660),Datos!$E$15-SQRT((Datos!$E$15-Datos!$C$15)*(Datos!$E$15-Datos!$D$15)*(1-D660)))</f>
        <v>30434.5673217061</v>
      </c>
      <c r="F660" s="24" t="n">
        <f aca="true">RAND()</f>
        <v>0.24530126367308</v>
      </c>
      <c r="G660" s="25" t="n">
        <f aca="false">IF(F660&lt;=(Datos!$D$19-Datos!$C$19)/(Datos!$E$19-Datos!$C$19),Datos!$C$19+SQRT((Datos!$E$19-Datos!$C$19)*(Datos!$D$19-Datos!$C$19)*F660),Datos!$E$19-SQRT((Datos!$E$19-Datos!$C$19)*(Datos!$E$19-Datos!$D$19)*(1-F660)))</f>
        <v>36065.9038527628</v>
      </c>
      <c r="H660" s="24" t="n">
        <f aca="true">RAND()</f>
        <v>0.398387888085411</v>
      </c>
      <c r="I660" s="25" t="n">
        <f aca="false">IF(H660&lt;=(Datos!$D$19-Datos!$C$19)/(Datos!$E$19-Datos!$C$19),Datos!$C$19+SQRT((Datos!$E$19-Datos!$C$19)*(Datos!$D$19-Datos!$C$19)*H660),Datos!$E$19-SQRT((Datos!$E$19-Datos!$C$19)*(Datos!$E$19-Datos!$D$19)*(1-H660)))</f>
        <v>37730.341726781</v>
      </c>
      <c r="J660" s="24" t="n">
        <f aca="true">RAND()</f>
        <v>0.205507873947692</v>
      </c>
      <c r="K660" s="25" t="n">
        <f aca="false">IF(J660&lt;=(Datos!$D$19-Datos!$C$19)/(Datos!$E$19-Datos!$C$19),Datos!$C$19+SQRT((Datos!$E$19-Datos!$C$19)*(Datos!$D$19-Datos!$C$19)*J660),Datos!$E$19-SQRT((Datos!$E$19-Datos!$C$19)*(Datos!$E$19-Datos!$D$19)*(1-J660)))</f>
        <v>35552.1330218353</v>
      </c>
      <c r="L660" s="24" t="n">
        <f aca="true">RAND()</f>
        <v>0.829978331797173</v>
      </c>
      <c r="M660" s="25" t="n">
        <f aca="false">IF(L660&lt;=(Datos!$D$19-Datos!$C$19)/(Datos!$E$19-Datos!$C$19),Datos!$C$19+SQRT((Datos!$E$19-Datos!$C$19)*(Datos!$D$19-Datos!$C$19)*L660),Datos!$E$19-SQRT((Datos!$E$19-Datos!$C$19)*(Datos!$E$19-Datos!$D$19)*(1-L660)))</f>
        <v>41429.0582313328</v>
      </c>
      <c r="N660" s="24" t="n">
        <f aca="true">RAND()</f>
        <v>0.0594296914737246</v>
      </c>
      <c r="O660" s="25" t="n">
        <f aca="false">IF(N660&lt;=(Datos!$D$19-Datos!$C$19)/(Datos!$E$19-Datos!$C$19),Datos!$C$19+SQRT((Datos!$E$19-Datos!$C$19)*(Datos!$D$19-Datos!$C$19)*N660),Datos!$E$19-SQRT((Datos!$E$19-Datos!$C$19)*(Datos!$E$19-Datos!$D$19)*(1-N660)))</f>
        <v>32985.7082444637</v>
      </c>
      <c r="P660" s="24" t="n">
        <f aca="true">RAND()</f>
        <v>0.615613520882786</v>
      </c>
      <c r="Q660" s="26" t="n">
        <f aca="false">IF(P660&lt;=(Datos!$D$23-Datos!$C$23)/(Datos!$E$23-Datos!$C$23),Datos!$C$23+SQRT((Datos!$E$23-Datos!$C$23)*(Datos!$D$23-Datos!$C$23)*P660),Datos!$E$23-SQRT((Datos!$E$23-Datos!$C$23)*(Datos!$E$23-Datos!$D$23)*(1-P660)))</f>
        <v>0.153696090358827</v>
      </c>
      <c r="R660" s="24" t="n">
        <f aca="true">RAND()</f>
        <v>0.259065585184397</v>
      </c>
      <c r="S660" s="26" t="n">
        <f aca="false">IF(R660&lt;=(Datos!$D$24-Datos!$C$24)/(Datos!$E$24-Datos!$C$24),Datos!$C$24+SQRT((Datos!$E$24-Datos!$C$24)*(Datos!$D$24-Datos!$C$24)*R660),Datos!$E$24-SQRT((Datos!$E$24-Datos!$C$24)*(Datos!$E$24-Datos!$D$24)*(1-R660)))</f>
        <v>0.141594398656409</v>
      </c>
      <c r="T660" s="24" t="n">
        <f aca="true">RAND()</f>
        <v>0.398903952296436</v>
      </c>
      <c r="U660" s="26" t="n">
        <f aca="false">IF(T660&lt;=(Datos!$D$25-Datos!$C$25)/(Datos!$E$25-Datos!$C$25),Datos!$C$25+SQRT((Datos!$E$25-Datos!$C$25)*(Datos!$D$25-Datos!$C$25)*T660),Datos!$E$25-SQRT((Datos!$E$25-Datos!$C$25)*(Datos!$E$25-Datos!$D$25)*(1-T660)))</f>
        <v>0.178943018153305</v>
      </c>
      <c r="V660" s="24" t="n">
        <f aca="true">RAND()</f>
        <v>0.698594387327219</v>
      </c>
      <c r="W660" s="26" t="n">
        <f aca="false">IF(V660&lt;=(Datos!$D$26-Datos!$C$26)/(Datos!$E$26-Datos!$C$26),Datos!$C$26+SQRT((Datos!$E$26-Datos!$C$26)*(Datos!$D$26-Datos!$C$26)*V660),Datos!$E$26-SQRT((Datos!$E$26-Datos!$C$26)*(Datos!$E$26-Datos!$D$26)*(1-V660)))</f>
        <v>0.217520473458581</v>
      </c>
      <c r="X660" s="24" t="n">
        <f aca="true">RAND()</f>
        <v>0.230086403870893</v>
      </c>
      <c r="Y660" s="26" t="n">
        <f aca="false">IF(X660&lt;=(Datos!$D$27-Datos!$C$27)/(Datos!$E$27-Datos!$C$27),Datos!$C$27+SQRT((Datos!$E$27-Datos!$C$27)*(Datos!$D$27-Datos!$C$27)*X660),Datos!$E$27-SQRT((Datos!$E$27-Datos!$C$27)*(Datos!$E$27-Datos!$D$27)*(1-X660)))</f>
        <v>0.214924551960896</v>
      </c>
      <c r="Z660" s="24" t="n">
        <f aca="false">(1+Q660)</f>
        <v>1.15369609035883</v>
      </c>
      <c r="AA660" s="24" t="n">
        <f aca="false">Z660*(1+S660)</f>
        <v>1.31705299450544</v>
      </c>
      <c r="AB660" s="24" t="n">
        <f aca="false">AA660*(1+U660)</f>
        <v>1.55273043241009</v>
      </c>
      <c r="AC660" s="24" t="n">
        <f aca="false">AB660*(1+W660)</f>
        <v>1.89048109122147</v>
      </c>
      <c r="AD660" s="24" t="n">
        <f aca="false">AC660*(1+Y660)</f>
        <v>2.2967918927428</v>
      </c>
      <c r="AE660" s="23" t="n">
        <f aca="false">E660*Q660</f>
        <v>4677.67400910875</v>
      </c>
      <c r="AF660" s="23" t="n">
        <f aca="false">AE660*(1+S660)</f>
        <v>5340.00644753922</v>
      </c>
      <c r="AG660" s="23" t="n">
        <f aca="false">AF660*(1+U660)</f>
        <v>6295.56331821999</v>
      </c>
      <c r="AH660" s="23" t="n">
        <f aca="false">AG660*(1+W660)</f>
        <v>7664.97723188768</v>
      </c>
      <c r="AI660" s="23" t="n">
        <f aca="false">AH660*(1+Y660)</f>
        <v>9312.36902924161</v>
      </c>
      <c r="AJ660" s="25" t="n">
        <f aca="false">G660*Z660</f>
        <v>41609.0922701898</v>
      </c>
      <c r="AK660" s="25" t="n">
        <f aca="false">I660*AA660</f>
        <v>49692.8595549703</v>
      </c>
      <c r="AL660" s="25" t="n">
        <f aca="false">K660*AB660</f>
        <v>55202.8788800952</v>
      </c>
      <c r="AM660" s="25" t="n">
        <f aca="false">M660*AC660</f>
        <v>78320.851213448</v>
      </c>
      <c r="AN660" s="25" t="n">
        <f aca="false">O660*AD660</f>
        <v>75761.3072722635</v>
      </c>
      <c r="AO660" s="25" t="n">
        <f aca="false">C660/Datos!$D$8</f>
        <v>13585.4648010914</v>
      </c>
      <c r="AP660" s="25" t="n">
        <f aca="false">AJ660-AO660</f>
        <v>28023.6274690983</v>
      </c>
      <c r="AQ660" s="25" t="n">
        <f aca="false">AK660-AO660</f>
        <v>36107.3947538789</v>
      </c>
      <c r="AR660" s="25" t="n">
        <f aca="false">AL660-AO660</f>
        <v>41617.4140790038</v>
      </c>
      <c r="AS660" s="25" t="n">
        <f aca="false">AM660-AO660</f>
        <v>64735.3864123566</v>
      </c>
      <c r="AT660" s="25" t="n">
        <f aca="false">AN660-AO660</f>
        <v>62175.8424711721</v>
      </c>
      <c r="AU660" s="25" t="n">
        <f aca="false">AP660*Datos!$D$6</f>
        <v>14011.8137345492</v>
      </c>
      <c r="AV660" s="25" t="n">
        <f aca="false">AQ660*Datos!$D$6</f>
        <v>18053.6973769394</v>
      </c>
      <c r="AW660" s="25" t="n">
        <f aca="false">AR660*Datos!$D$6</f>
        <v>20808.7070395019</v>
      </c>
      <c r="AX660" s="25" t="n">
        <f aca="false">AS660*Datos!$D$6</f>
        <v>32367.6932061783</v>
      </c>
      <c r="AY660" s="25" t="n">
        <f aca="false">AT660*Datos!$D$6</f>
        <v>31087.921235586</v>
      </c>
      <c r="AZ660" s="25" t="n">
        <f aca="false">AJ660-AU660-AE660</f>
        <v>22919.6045265318</v>
      </c>
      <c r="BA660" s="25" t="n">
        <f aca="false">AK660-AV660-AF660</f>
        <v>26299.1557304916</v>
      </c>
      <c r="BB660" s="25" t="n">
        <f aca="false">AL660-AW660-AG660</f>
        <v>28098.6085223733</v>
      </c>
      <c r="BC660" s="25" t="n">
        <f aca="false">AM660-AX660-AH660</f>
        <v>38288.1807753821</v>
      </c>
      <c r="BD660" s="25" t="n">
        <f aca="false">AN660-AY660-AI660</f>
        <v>35361.0170074358</v>
      </c>
      <c r="BE660" s="25" t="n">
        <f aca="false">AZ660/Z660</f>
        <v>19866.2409607397</v>
      </c>
      <c r="BF660" s="25" t="n">
        <f aca="false">BA660/AA660</f>
        <v>19968.1833914111</v>
      </c>
      <c r="BG660" s="25" t="n">
        <f aca="false">BB660/AB660</f>
        <v>18096.2567203373</v>
      </c>
      <c r="BH660" s="25" t="n">
        <f aca="false">BC660/AC660</f>
        <v>20253.1413581309</v>
      </c>
      <c r="BI660" s="25" t="n">
        <f aca="false">BD660/AD660</f>
        <v>15395.8297742022</v>
      </c>
      <c r="BJ660" s="25" t="n">
        <f aca="false">E660*AD660</f>
        <v>69901.8674836294</v>
      </c>
      <c r="BK660" s="25" t="n">
        <f aca="false">0.2*C660*AD660</f>
        <v>31202.9854142894</v>
      </c>
      <c r="BL660" s="25" t="n">
        <f aca="false">BJ660+BK660</f>
        <v>101104.852897919</v>
      </c>
      <c r="BM660" s="25" t="n">
        <f aca="false">BK660*Datos!$D$6</f>
        <v>15601.4927071447</v>
      </c>
      <c r="BN660" s="25" t="n">
        <f aca="false">BL660-BM660</f>
        <v>85503.3601907741</v>
      </c>
      <c r="BO660" s="25" t="n">
        <f aca="false">BN660/AD660</f>
        <v>37227.2997222518</v>
      </c>
      <c r="BP660" s="25" t="n">
        <f aca="false">-(C660+E660)</f>
        <v>-98361.8913271632</v>
      </c>
      <c r="BQ660" s="25" t="n">
        <f aca="false">BE660</f>
        <v>19866.2409607397</v>
      </c>
      <c r="BR660" s="25" t="n">
        <f aca="false">BF660</f>
        <v>19968.1833914111</v>
      </c>
      <c r="BS660" s="25" t="n">
        <f aca="false">BG660</f>
        <v>18096.2567203373</v>
      </c>
      <c r="BT660" s="25" t="n">
        <f aca="false">BH660</f>
        <v>20253.1413581309</v>
      </c>
      <c r="BU660" s="25" t="n">
        <f aca="false">BI660+BO660</f>
        <v>52623.1294964541</v>
      </c>
      <c r="BV660" s="27" t="n">
        <f aca="false">IFERROR(IRR(BP660:BU660,0.1),NA())*100</f>
        <v>8.72890615505475</v>
      </c>
    </row>
    <row r="661" customFormat="false" ht="15" hidden="false" customHeight="true" outlineLevel="0" collapsed="false">
      <c r="A661" s="23" t="n">
        <v>660</v>
      </c>
      <c r="B661" s="24" t="n">
        <f aca="true">RAND()</f>
        <v>0.528873889885084</v>
      </c>
      <c r="C661" s="25" t="n">
        <f aca="false">IF(B661&lt;=(Datos!$D$14-Datos!$C$14)/(Datos!$E$14-Datos!$C$14),Datos!$C$14+SQRT((Datos!$E$14-Datos!$C$14)*(Datos!$D$14-Datos!$C$14)*B661),Datos!$E$14-SQRT((Datos!$E$14-Datos!$C$14)*(Datos!$E$14-Datos!$D$14)*(1-B661)))</f>
        <v>76222.8821734446</v>
      </c>
      <c r="D661" s="24" t="n">
        <f aca="true">RAND()</f>
        <v>0.307748851176953</v>
      </c>
      <c r="E661" s="25" t="n">
        <f aca="false">IF(D661&lt;=(Datos!$D$15-Datos!$C$15)/(Datos!$E$15-Datos!$C$15),Datos!$C$15+SQRT((Datos!$E$15-Datos!$C$15)*(Datos!$D$15-Datos!$C$15)*D661),Datos!$E$15-SQRT((Datos!$E$15-Datos!$C$15)*(Datos!$E$15-Datos!$D$15)*(1-D661)))</f>
        <v>29804.2859863118</v>
      </c>
      <c r="F661" s="24" t="n">
        <f aca="true">RAND()</f>
        <v>0.417624090757197</v>
      </c>
      <c r="G661" s="25" t="n">
        <f aca="false">IF(F661&lt;=(Datos!$D$19-Datos!$C$19)/(Datos!$E$19-Datos!$C$19),Datos!$C$19+SQRT((Datos!$E$19-Datos!$C$19)*(Datos!$D$19-Datos!$C$19)*F661),Datos!$E$19-SQRT((Datos!$E$19-Datos!$C$19)*(Datos!$E$19-Datos!$D$19)*(1-F661)))</f>
        <v>37914.7718611202</v>
      </c>
      <c r="H661" s="24" t="n">
        <f aca="true">RAND()</f>
        <v>0.376680632529655</v>
      </c>
      <c r="I661" s="25" t="n">
        <f aca="false">IF(H661&lt;=(Datos!$D$19-Datos!$C$19)/(Datos!$E$19-Datos!$C$19),Datos!$C$19+SQRT((Datos!$E$19-Datos!$C$19)*(Datos!$D$19-Datos!$C$19)*H661),Datos!$E$19-SQRT((Datos!$E$19-Datos!$C$19)*(Datos!$E$19-Datos!$D$19)*(1-H661)))</f>
        <v>37516.7875372029</v>
      </c>
      <c r="J661" s="24" t="n">
        <f aca="true">RAND()</f>
        <v>0.808925262568922</v>
      </c>
      <c r="K661" s="25" t="n">
        <f aca="false">IF(J661&lt;=(Datos!$D$19-Datos!$C$19)/(Datos!$E$19-Datos!$C$19),Datos!$C$19+SQRT((Datos!$E$19-Datos!$C$19)*(Datos!$D$19-Datos!$C$19)*J661),Datos!$E$19-SQRT((Datos!$E$19-Datos!$C$19)*(Datos!$E$19-Datos!$D$19)*(1-J661)))</f>
        <v>41214.4214038894</v>
      </c>
      <c r="L661" s="24" t="n">
        <f aca="true">RAND()</f>
        <v>0.230552085240598</v>
      </c>
      <c r="M661" s="25" t="n">
        <f aca="false">IF(L661&lt;=(Datos!$D$19-Datos!$C$19)/(Datos!$E$19-Datos!$C$19),Datos!$C$19+SQRT((Datos!$E$19-Datos!$C$19)*(Datos!$D$19-Datos!$C$19)*L661),Datos!$E$19-SQRT((Datos!$E$19-Datos!$C$19)*(Datos!$E$19-Datos!$D$19)*(1-L661)))</f>
        <v>35880.7153294552</v>
      </c>
      <c r="N661" s="24" t="n">
        <f aca="true">RAND()</f>
        <v>0.0199368725252556</v>
      </c>
      <c r="O661" s="25" t="n">
        <f aca="false">IF(N661&lt;=(Datos!$D$19-Datos!$C$19)/(Datos!$E$19-Datos!$C$19),Datos!$C$19+SQRT((Datos!$E$19-Datos!$C$19)*(Datos!$D$19-Datos!$C$19)*N661),Datos!$E$19-SQRT((Datos!$E$19-Datos!$C$19)*(Datos!$E$19-Datos!$D$19)*(1-N661)))</f>
        <v>31729.315147331</v>
      </c>
      <c r="P661" s="24" t="n">
        <f aca="true">RAND()</f>
        <v>0.876526114699262</v>
      </c>
      <c r="Q661" s="26" t="n">
        <f aca="false">IF(P661&lt;=(Datos!$D$23-Datos!$C$23)/(Datos!$E$23-Datos!$C$23),Datos!$C$23+SQRT((Datos!$E$23-Datos!$C$23)*(Datos!$D$23-Datos!$C$23)*P661),Datos!$E$23-SQRT((Datos!$E$23-Datos!$C$23)*(Datos!$E$23-Datos!$D$23)*(1-P661)))</f>
        <v>0.165091848084309</v>
      </c>
      <c r="R661" s="24" t="n">
        <f aca="true">RAND()</f>
        <v>0.465329086265611</v>
      </c>
      <c r="S661" s="26" t="n">
        <f aca="false">IF(R661&lt;=(Datos!$D$24-Datos!$C$24)/(Datos!$E$24-Datos!$C$24),Datos!$C$24+SQRT((Datos!$E$24-Datos!$C$24)*(Datos!$D$24-Datos!$C$24)*R661),Datos!$E$24-SQRT((Datos!$E$24-Datos!$C$24)*(Datos!$E$24-Datos!$D$24)*(1-R661)))</f>
        <v>0.148941187869162</v>
      </c>
      <c r="T661" s="24" t="n">
        <f aca="true">RAND()</f>
        <v>0.960544917518921</v>
      </c>
      <c r="U661" s="26" t="n">
        <f aca="false">IF(T661&lt;=(Datos!$D$25-Datos!$C$25)/(Datos!$E$25-Datos!$C$25),Datos!$C$25+SQRT((Datos!$E$25-Datos!$C$25)*(Datos!$D$25-Datos!$C$25)*T661),Datos!$E$25-SQRT((Datos!$E$25-Datos!$C$25)*(Datos!$E$25-Datos!$D$25)*(1-T661)))</f>
        <v>0.209489327759509</v>
      </c>
      <c r="V661" s="24" t="n">
        <f aca="true">RAND()</f>
        <v>0.322679958810574</v>
      </c>
      <c r="W661" s="26" t="n">
        <f aca="false">IF(V661&lt;=(Datos!$D$26-Datos!$C$26)/(Datos!$E$26-Datos!$C$26),Datos!$C$26+SQRT((Datos!$E$26-Datos!$C$26)*(Datos!$D$26-Datos!$C$26)*V661),Datos!$E$26-SQRT((Datos!$E$26-Datos!$C$26)*(Datos!$E$26-Datos!$D$26)*(1-V661)))</f>
        <v>0.201310985385171</v>
      </c>
      <c r="X661" s="24" t="n">
        <f aca="true">RAND()</f>
        <v>0.426323921392602</v>
      </c>
      <c r="Y661" s="26" t="n">
        <f aca="false">IF(X661&lt;=(Datos!$D$27-Datos!$C$27)/(Datos!$E$27-Datos!$C$27),Datos!$C$27+SQRT((Datos!$E$27-Datos!$C$27)*(Datos!$D$27-Datos!$C$27)*X661),Datos!$E$27-SQRT((Datos!$E$27-Datos!$C$27)*(Datos!$E$27-Datos!$D$27)*(1-X661)))</f>
        <v>0.224341659883896</v>
      </c>
      <c r="Z661" s="24" t="n">
        <f aca="false">(1+Q661)</f>
        <v>1.16509184808431</v>
      </c>
      <c r="AA661" s="24" t="n">
        <f aca="false">Z661*(1+S661)</f>
        <v>1.33862201191466</v>
      </c>
      <c r="AB661" s="24" t="n">
        <f aca="false">AA661*(1+U661)</f>
        <v>1.61904903731475</v>
      </c>
      <c r="AC661" s="24" t="n">
        <f aca="false">AB661*(1+W661)</f>
        <v>1.94498139440349</v>
      </c>
      <c r="AD661" s="24" t="n">
        <f aca="false">AC661*(1+Y661)</f>
        <v>2.38132174886727</v>
      </c>
      <c r="AE661" s="23" t="n">
        <f aca="false">E661*Q661</f>
        <v>4920.44465431347</v>
      </c>
      <c r="AF661" s="23" t="n">
        <f aca="false">AE661*(1+S661)</f>
        <v>5653.30152597139</v>
      </c>
      <c r="AG661" s="23" t="n">
        <f aca="false">AF661*(1+U661)</f>
        <v>6837.60786226894</v>
      </c>
      <c r="AH661" s="23" t="n">
        <f aca="false">AG661*(1+W661)</f>
        <v>8214.0934386997</v>
      </c>
      <c r="AI661" s="23" t="n">
        <f aca="false">AH661*(1+Y661)</f>
        <v>10056.856795179</v>
      </c>
      <c r="AJ661" s="25" t="n">
        <f aca="false">G661*Z661</f>
        <v>44174.1916173674</v>
      </c>
      <c r="AK661" s="25" t="n">
        <f aca="false">I661*AA661</f>
        <v>50220.7976136254</v>
      </c>
      <c r="AL661" s="25" t="n">
        <f aca="false">K661*AB661</f>
        <v>66728.1692974514</v>
      </c>
      <c r="AM661" s="25" t="n">
        <f aca="false">M661*AC661</f>
        <v>69787.3237336786</v>
      </c>
      <c r="AN661" s="25" t="n">
        <f aca="false">O661*AD661</f>
        <v>75557.7082370028</v>
      </c>
      <c r="AO661" s="25" t="n">
        <f aca="false">C661/Datos!$D$8</f>
        <v>15244.5764346889</v>
      </c>
      <c r="AP661" s="25" t="n">
        <f aca="false">AJ661-AO661</f>
        <v>28929.6151826785</v>
      </c>
      <c r="AQ661" s="25" t="n">
        <f aca="false">AK661-AO661</f>
        <v>34976.2211789365</v>
      </c>
      <c r="AR661" s="25" t="n">
        <f aca="false">AL661-AO661</f>
        <v>51483.5928627625</v>
      </c>
      <c r="AS661" s="25" t="n">
        <f aca="false">AM661-AO661</f>
        <v>54542.7472989896</v>
      </c>
      <c r="AT661" s="25" t="n">
        <f aca="false">AN661-AO661</f>
        <v>60313.1318023139</v>
      </c>
      <c r="AU661" s="25" t="n">
        <f aca="false">AP661*Datos!$D$6</f>
        <v>14464.8075913393</v>
      </c>
      <c r="AV661" s="25" t="n">
        <f aca="false">AQ661*Datos!$D$6</f>
        <v>17488.1105894683</v>
      </c>
      <c r="AW661" s="25" t="n">
        <f aca="false">AR661*Datos!$D$6</f>
        <v>25741.7964313812</v>
      </c>
      <c r="AX661" s="25" t="n">
        <f aca="false">AS661*Datos!$D$6</f>
        <v>27271.3736494948</v>
      </c>
      <c r="AY661" s="25" t="n">
        <f aca="false">AT661*Datos!$D$6</f>
        <v>30156.5659011569</v>
      </c>
      <c r="AZ661" s="25" t="n">
        <f aca="false">AJ661-AU661-AE661</f>
        <v>24788.9393717147</v>
      </c>
      <c r="BA661" s="25" t="n">
        <f aca="false">AK661-AV661-AF661</f>
        <v>27079.3854981858</v>
      </c>
      <c r="BB661" s="25" t="n">
        <f aca="false">AL661-AW661-AG661</f>
        <v>34148.7650038012</v>
      </c>
      <c r="BC661" s="25" t="n">
        <f aca="false">AM661-AX661-AH661</f>
        <v>34301.856645484</v>
      </c>
      <c r="BD661" s="25" t="n">
        <f aca="false">AN661-AY661-AI661</f>
        <v>35344.2855406668</v>
      </c>
      <c r="BE661" s="25" t="n">
        <f aca="false">AZ661/Z661</f>
        <v>21276.3821259875</v>
      </c>
      <c r="BF661" s="25" t="n">
        <f aca="false">BA661/AA661</f>
        <v>20229.2994266944</v>
      </c>
      <c r="BG661" s="25" t="n">
        <f aca="false">BB661/AB661</f>
        <v>21091.8657908214</v>
      </c>
      <c r="BH661" s="25" t="n">
        <f aca="false">BC661/AC661</f>
        <v>17636.0847174089</v>
      </c>
      <c r="BI661" s="25" t="n">
        <f aca="false">BD661/AD661</f>
        <v>14842.2973743381</v>
      </c>
      <c r="BJ661" s="25" t="n">
        <f aca="false">E661*AD661</f>
        <v>70973.594428664</v>
      </c>
      <c r="BK661" s="25" t="n">
        <f aca="false">0.2*C661*AD661</f>
        <v>36302.2414161941</v>
      </c>
      <c r="BL661" s="25" t="n">
        <f aca="false">BJ661+BK661</f>
        <v>107275.835844858</v>
      </c>
      <c r="BM661" s="25" t="n">
        <f aca="false">BK661*Datos!$D$6</f>
        <v>18151.1207080971</v>
      </c>
      <c r="BN661" s="25" t="n">
        <f aca="false">BL661-BM661</f>
        <v>89124.7151367611</v>
      </c>
      <c r="BO661" s="25" t="n">
        <f aca="false">BN661/AD661</f>
        <v>37426.5742036562</v>
      </c>
      <c r="BP661" s="25" t="n">
        <f aca="false">-(C661+E661)</f>
        <v>-106027.168159756</v>
      </c>
      <c r="BQ661" s="25" t="n">
        <f aca="false">BE661</f>
        <v>21276.3821259875</v>
      </c>
      <c r="BR661" s="25" t="n">
        <f aca="false">BF661</f>
        <v>20229.2994266944</v>
      </c>
      <c r="BS661" s="25" t="n">
        <f aca="false">BG661</f>
        <v>21091.8657908214</v>
      </c>
      <c r="BT661" s="25" t="n">
        <f aca="false">BH661</f>
        <v>17636.0847174089</v>
      </c>
      <c r="BU661" s="25" t="n">
        <f aca="false">BI661+BO661</f>
        <v>52268.8715779943</v>
      </c>
      <c r="BV661" s="27" t="n">
        <f aca="false">IFERROR(IRR(BP661:BU661,0.1),NA())*100</f>
        <v>6.83569694676535</v>
      </c>
    </row>
    <row r="662" customFormat="false" ht="15" hidden="false" customHeight="true" outlineLevel="0" collapsed="false">
      <c r="A662" s="23" t="n">
        <v>661</v>
      </c>
      <c r="B662" s="24" t="n">
        <f aca="true">RAND()</f>
        <v>0.347259660593977</v>
      </c>
      <c r="C662" s="25" t="n">
        <f aca="false">IF(B662&lt;=(Datos!$D$14-Datos!$C$14)/(Datos!$E$14-Datos!$C$14),Datos!$C$14+SQRT((Datos!$E$14-Datos!$C$14)*(Datos!$D$14-Datos!$C$14)*B662),Datos!$E$14-SQRT((Datos!$E$14-Datos!$C$14)*(Datos!$E$14-Datos!$D$14)*(1-B662)))</f>
        <v>72012.7098973976</v>
      </c>
      <c r="D662" s="24" t="n">
        <f aca="true">RAND()</f>
        <v>0.466419080068338</v>
      </c>
      <c r="E662" s="25" t="n">
        <f aca="false">IF(D662&lt;=(Datos!$D$15-Datos!$C$15)/(Datos!$E$15-Datos!$C$15),Datos!$C$15+SQRT((Datos!$E$15-Datos!$C$15)*(Datos!$D$15-Datos!$C$15)*D662),Datos!$E$15-SQRT((Datos!$E$15-Datos!$C$15)*(Datos!$E$15-Datos!$D$15)*(1-D662)))</f>
        <v>31053.6522541459</v>
      </c>
      <c r="F662" s="24" t="n">
        <f aca="true">RAND()</f>
        <v>0.243987036188885</v>
      </c>
      <c r="G662" s="25" t="n">
        <f aca="false">IF(F662&lt;=(Datos!$D$19-Datos!$C$19)/(Datos!$E$19-Datos!$C$19),Datos!$C$19+SQRT((Datos!$E$19-Datos!$C$19)*(Datos!$D$19-Datos!$C$19)*F662),Datos!$E$19-SQRT((Datos!$E$19-Datos!$C$19)*(Datos!$E$19-Datos!$D$19)*(1-F662)))</f>
        <v>36049.6326688761</v>
      </c>
      <c r="H662" s="24" t="n">
        <f aca="true">RAND()</f>
        <v>0.976420898531302</v>
      </c>
      <c r="I662" s="25" t="n">
        <f aca="false">IF(H662&lt;=(Datos!$D$19-Datos!$C$19)/(Datos!$E$19-Datos!$C$19),Datos!$C$19+SQRT((Datos!$E$19-Datos!$C$19)*(Datos!$D$19-Datos!$C$19)*H662),Datos!$E$19-SQRT((Datos!$E$19-Datos!$C$19)*(Datos!$E$19-Datos!$D$19)*(1-H662)))</f>
        <v>43670.1757220774</v>
      </c>
      <c r="J662" s="24" t="n">
        <f aca="true">RAND()</f>
        <v>0.800934949176753</v>
      </c>
      <c r="K662" s="25" t="n">
        <f aca="false">IF(J662&lt;=(Datos!$D$19-Datos!$C$19)/(Datos!$E$19-Datos!$C$19),Datos!$C$19+SQRT((Datos!$E$19-Datos!$C$19)*(Datos!$D$19-Datos!$C$19)*J662),Datos!$E$19-SQRT((Datos!$E$19-Datos!$C$19)*(Datos!$E$19-Datos!$D$19)*(1-J662)))</f>
        <v>41136.0798647302</v>
      </c>
      <c r="L662" s="24" t="n">
        <f aca="true">RAND()</f>
        <v>0.857098746141722</v>
      </c>
      <c r="M662" s="25" t="n">
        <f aca="false">IF(L662&lt;=(Datos!$D$19-Datos!$C$19)/(Datos!$E$19-Datos!$C$19),Datos!$C$19+SQRT((Datos!$E$19-Datos!$C$19)*(Datos!$D$19-Datos!$C$19)*L662),Datos!$E$19-SQRT((Datos!$E$19-Datos!$C$19)*(Datos!$E$19-Datos!$D$19)*(1-L662)))</f>
        <v>41726.2263304604</v>
      </c>
      <c r="N662" s="24" t="n">
        <f aca="true">RAND()</f>
        <v>0.531933100118804</v>
      </c>
      <c r="O662" s="25" t="n">
        <f aca="false">IF(N662&lt;=(Datos!$D$19-Datos!$C$19)/(Datos!$E$19-Datos!$C$19),Datos!$C$19+SQRT((Datos!$E$19-Datos!$C$19)*(Datos!$D$19-Datos!$C$19)*N662),Datos!$E$19-SQRT((Datos!$E$19-Datos!$C$19)*(Datos!$E$19-Datos!$D$19)*(1-N662)))</f>
        <v>38932.522880901</v>
      </c>
      <c r="P662" s="24" t="n">
        <f aca="true">RAND()</f>
        <v>0.43027028088759</v>
      </c>
      <c r="Q662" s="26" t="n">
        <f aca="false">IF(P662&lt;=(Datos!$D$23-Datos!$C$23)/(Datos!$E$23-Datos!$C$23),Datos!$C$23+SQRT((Datos!$E$23-Datos!$C$23)*(Datos!$D$23-Datos!$C$23)*P662),Datos!$E$23-SQRT((Datos!$E$23-Datos!$C$23)*(Datos!$E$23-Datos!$D$23)*(1-P662)))</f>
        <v>0.147829597654254</v>
      </c>
      <c r="R662" s="24" t="n">
        <f aca="true">RAND()</f>
        <v>0.305388270491575</v>
      </c>
      <c r="S662" s="26" t="n">
        <f aca="false">IF(R662&lt;=(Datos!$D$24-Datos!$C$24)/(Datos!$E$24-Datos!$C$24),Datos!$C$24+SQRT((Datos!$E$24-Datos!$C$24)*(Datos!$D$24-Datos!$C$24)*R662),Datos!$E$24-SQRT((Datos!$E$24-Datos!$C$24)*(Datos!$E$24-Datos!$D$24)*(1-R662)))</f>
        <v>0.143445658167022</v>
      </c>
      <c r="T662" s="24" t="n">
        <f aca="true">RAND()</f>
        <v>0.159213123829254</v>
      </c>
      <c r="U662" s="26" t="n">
        <f aca="false">IF(T662&lt;=(Datos!$D$25-Datos!$C$25)/(Datos!$E$25-Datos!$C$25),Datos!$C$25+SQRT((Datos!$E$25-Datos!$C$25)*(Datos!$D$25-Datos!$C$25)*T662),Datos!$E$25-SQRT((Datos!$E$25-Datos!$C$25)*(Datos!$E$25-Datos!$D$25)*(1-T662)))</f>
        <v>0.168285173229735</v>
      </c>
      <c r="V662" s="24" t="n">
        <f aca="true">RAND()</f>
        <v>0.922516436834281</v>
      </c>
      <c r="W662" s="26" t="n">
        <f aca="false">IF(V662&lt;=(Datos!$D$26-Datos!$C$26)/(Datos!$E$26-Datos!$C$26),Datos!$C$26+SQRT((Datos!$E$26-Datos!$C$26)*(Datos!$D$26-Datos!$C$26)*V662),Datos!$E$26-SQRT((Datos!$E$26-Datos!$C$26)*(Datos!$E$26-Datos!$D$26)*(1-V662)))</f>
        <v>0.233532077511719</v>
      </c>
      <c r="X662" s="24" t="n">
        <f aca="true">RAND()</f>
        <v>0.724162948740141</v>
      </c>
      <c r="Y662" s="26" t="n">
        <f aca="false">IF(X662&lt;=(Datos!$D$27-Datos!$C$27)/(Datos!$E$27-Datos!$C$27),Datos!$C$27+SQRT((Datos!$E$27-Datos!$C$27)*(Datos!$D$27-Datos!$C$27)*X662),Datos!$E$27-SQRT((Datos!$E$27-Datos!$C$27)*(Datos!$E$27-Datos!$D$27)*(1-X662)))</f>
        <v>0.241405698907698</v>
      </c>
      <c r="Z662" s="24" t="n">
        <f aca="false">(1+Q662)</f>
        <v>1.14782959765425</v>
      </c>
      <c r="AA662" s="24" t="n">
        <f aca="false">Z662*(1+S662)</f>
        <v>1.31248076975336</v>
      </c>
      <c r="AB662" s="24" t="n">
        <f aca="false">AA662*(1+U662)</f>
        <v>1.533351823452</v>
      </c>
      <c r="AC662" s="24" t="n">
        <f aca="false">AB662*(1+W662)</f>
        <v>1.89143866033912</v>
      </c>
      <c r="AD662" s="24" t="n">
        <f aca="false">AC662*(1+Y662)</f>
        <v>2.34804273207933</v>
      </c>
      <c r="AE662" s="23" t="n">
        <f aca="false">E662*Q662</f>
        <v>4590.6489184255</v>
      </c>
      <c r="AF662" s="23" t="n">
        <f aca="false">AE662*(1+S662)</f>
        <v>5249.15757394278</v>
      </c>
      <c r="AG662" s="23" t="n">
        <f aca="false">AF662*(1+U662)</f>
        <v>6132.51296558391</v>
      </c>
      <c r="AH662" s="23" t="n">
        <f aca="false">AG662*(1+W662)</f>
        <v>7564.65145880428</v>
      </c>
      <c r="AI662" s="23" t="n">
        <f aca="false">AH662*(1+Y662)</f>
        <v>9390.80143121007</v>
      </c>
      <c r="AJ662" s="25" t="n">
        <f aca="false">G662*Z662</f>
        <v>41378.8353618997</v>
      </c>
      <c r="AK662" s="25" t="n">
        <f aca="false">I662*AA662</f>
        <v>57316.2658469765</v>
      </c>
      <c r="AL662" s="25" t="n">
        <f aca="false">K662*AB662</f>
        <v>63076.083070251</v>
      </c>
      <c r="AM662" s="25" t="n">
        <f aca="false">M662*AC662</f>
        <v>78922.5976314931</v>
      </c>
      <c r="AN662" s="25" t="n">
        <f aca="false">O662*AD662</f>
        <v>91415.227392012</v>
      </c>
      <c r="AO662" s="25" t="n">
        <f aca="false">C662/Datos!$D$8</f>
        <v>14402.5419794795</v>
      </c>
      <c r="AP662" s="25" t="n">
        <f aca="false">AJ662-AO662</f>
        <v>26976.2933824202</v>
      </c>
      <c r="AQ662" s="25" t="n">
        <f aca="false">AK662-AO662</f>
        <v>42913.723867497</v>
      </c>
      <c r="AR662" s="25" t="n">
        <f aca="false">AL662-AO662</f>
        <v>48673.5410907715</v>
      </c>
      <c r="AS662" s="25" t="n">
        <f aca="false">AM662-AO662</f>
        <v>64520.0556520136</v>
      </c>
      <c r="AT662" s="25" t="n">
        <f aca="false">AN662-AO662</f>
        <v>77012.6854125325</v>
      </c>
      <c r="AU662" s="25" t="n">
        <f aca="false">AP662*Datos!$D$6</f>
        <v>13488.1466912101</v>
      </c>
      <c r="AV662" s="25" t="n">
        <f aca="false">AQ662*Datos!$D$6</f>
        <v>21456.8619337485</v>
      </c>
      <c r="AW662" s="25" t="n">
        <f aca="false">AR662*Datos!$D$6</f>
        <v>24336.7705453857</v>
      </c>
      <c r="AX662" s="25" t="n">
        <f aca="false">AS662*Datos!$D$6</f>
        <v>32260.0278260068</v>
      </c>
      <c r="AY662" s="25" t="n">
        <f aca="false">AT662*Datos!$D$6</f>
        <v>38506.3427062662</v>
      </c>
      <c r="AZ662" s="25" t="n">
        <f aca="false">AJ662-AU662-AE662</f>
        <v>23300.0397522641</v>
      </c>
      <c r="BA662" s="25" t="n">
        <f aca="false">AK662-AV662-AF662</f>
        <v>30610.2463392852</v>
      </c>
      <c r="BB662" s="25" t="n">
        <f aca="false">AL662-AW662-AG662</f>
        <v>32606.7995592813</v>
      </c>
      <c r="BC662" s="25" t="n">
        <f aca="false">AM662-AX662-AH662</f>
        <v>39097.918346682</v>
      </c>
      <c r="BD662" s="25" t="n">
        <f aca="false">AN662-AY662-AI662</f>
        <v>43518.0832545357</v>
      </c>
      <c r="BE662" s="25" t="n">
        <f aca="false">AZ662/Z662</f>
        <v>20299.2149704807</v>
      </c>
      <c r="BF662" s="25" t="n">
        <f aca="false">BA662/AA662</f>
        <v>23322.4341603402</v>
      </c>
      <c r="BG662" s="25" t="n">
        <f aca="false">BB662/AB662</f>
        <v>21265.0476300178</v>
      </c>
      <c r="BH662" s="25" t="n">
        <f aca="false">BC662/AC662</f>
        <v>20670.9946066514</v>
      </c>
      <c r="BI662" s="25" t="n">
        <f aca="false">BD662/AD662</f>
        <v>18533.7697052889</v>
      </c>
      <c r="BJ662" s="25" t="n">
        <f aca="false">E662*AD662</f>
        <v>72915.3024798662</v>
      </c>
      <c r="BK662" s="25" t="n">
        <f aca="false">0.2*C662*AD662</f>
        <v>33817.7840183844</v>
      </c>
      <c r="BL662" s="25" t="n">
        <f aca="false">BJ662+BK662</f>
        <v>106733.086498251</v>
      </c>
      <c r="BM662" s="25" t="n">
        <f aca="false">BK662*Datos!$D$6</f>
        <v>16908.8920091922</v>
      </c>
      <c r="BN662" s="25" t="n">
        <f aca="false">BL662-BM662</f>
        <v>89824.1944890583</v>
      </c>
      <c r="BO662" s="25" t="n">
        <f aca="false">BN662/AD662</f>
        <v>38254.9232438856</v>
      </c>
      <c r="BP662" s="25" t="n">
        <f aca="false">-(C662+E662)</f>
        <v>-103066.362151543</v>
      </c>
      <c r="BQ662" s="25" t="n">
        <f aca="false">BE662</f>
        <v>20299.2149704807</v>
      </c>
      <c r="BR662" s="25" t="n">
        <f aca="false">BF662</f>
        <v>23322.4341603402</v>
      </c>
      <c r="BS662" s="25" t="n">
        <f aca="false">BG662</f>
        <v>21265.0476300178</v>
      </c>
      <c r="BT662" s="25" t="n">
        <f aca="false">BH662</f>
        <v>20670.9946066514</v>
      </c>
      <c r="BU662" s="25" t="n">
        <f aca="false">BI662+BO662</f>
        <v>56788.6929491745</v>
      </c>
      <c r="BV662" s="27" t="n">
        <f aca="false">IFERROR(IRR(BP662:BU662,0.1),NA())*100</f>
        <v>10.0061346164705</v>
      </c>
    </row>
    <row r="663" customFormat="false" ht="15" hidden="false" customHeight="true" outlineLevel="0" collapsed="false">
      <c r="A663" s="23" t="n">
        <v>662</v>
      </c>
      <c r="B663" s="24" t="n">
        <f aca="true">RAND()</f>
        <v>0.63501192674318</v>
      </c>
      <c r="C663" s="25" t="n">
        <f aca="false">IF(B663&lt;=(Datos!$D$14-Datos!$C$14)/(Datos!$E$14-Datos!$C$14),Datos!$C$14+SQRT((Datos!$E$14-Datos!$C$14)*(Datos!$D$14-Datos!$C$14)*B663),Datos!$E$14-SQRT((Datos!$E$14-Datos!$C$14)*(Datos!$E$14-Datos!$D$14)*(1-B663)))</f>
        <v>79071.8923954366</v>
      </c>
      <c r="D663" s="24" t="n">
        <f aca="true">RAND()</f>
        <v>0.892063386621084</v>
      </c>
      <c r="E663" s="25" t="n">
        <f aca="false">IF(D663&lt;=(Datos!$D$15-Datos!$C$15)/(Datos!$E$15-Datos!$C$15),Datos!$C$15+SQRT((Datos!$E$15-Datos!$C$15)*(Datos!$D$15-Datos!$C$15)*D663),Datos!$E$15-SQRT((Datos!$E$15-Datos!$C$15)*(Datos!$E$15-Datos!$D$15)*(1-D663)))</f>
        <v>35976.2589538046</v>
      </c>
      <c r="F663" s="24" t="n">
        <f aca="true">RAND()</f>
        <v>0.261762724364815</v>
      </c>
      <c r="G663" s="25" t="n">
        <f aca="false">IF(F663&lt;=(Datos!$D$19-Datos!$C$19)/(Datos!$E$19-Datos!$C$19),Datos!$C$19+SQRT((Datos!$E$19-Datos!$C$19)*(Datos!$D$19-Datos!$C$19)*F663),Datos!$E$19-SQRT((Datos!$E$19-Datos!$C$19)*(Datos!$E$19-Datos!$D$19)*(1-F663)))</f>
        <v>36266.1318733907</v>
      </c>
      <c r="H663" s="24" t="n">
        <f aca="true">RAND()</f>
        <v>0.2705633699036</v>
      </c>
      <c r="I663" s="25" t="n">
        <f aca="false">IF(H663&lt;=(Datos!$D$19-Datos!$C$19)/(Datos!$E$19-Datos!$C$19),Datos!$C$19+SQRT((Datos!$E$19-Datos!$C$19)*(Datos!$D$19-Datos!$C$19)*H663),Datos!$E$19-SQRT((Datos!$E$19-Datos!$C$19)*(Datos!$E$19-Datos!$D$19)*(1-H663)))</f>
        <v>36370.5969489162</v>
      </c>
      <c r="J663" s="24" t="n">
        <f aca="true">RAND()</f>
        <v>0.0213880692312306</v>
      </c>
      <c r="K663" s="25" t="n">
        <f aca="false">IF(J663&lt;=(Datos!$D$19-Datos!$C$19)/(Datos!$E$19-Datos!$C$19),Datos!$C$19+SQRT((Datos!$E$19-Datos!$C$19)*(Datos!$D$19-Datos!$C$19)*J663),Datos!$E$19-SQRT((Datos!$E$19-Datos!$C$19)*(Datos!$E$19-Datos!$D$19)*(1-J663)))</f>
        <v>31791.1477841553</v>
      </c>
      <c r="L663" s="24" t="n">
        <f aca="true">RAND()</f>
        <v>0.296589577132834</v>
      </c>
      <c r="M663" s="25" t="n">
        <f aca="false">IF(L663&lt;=(Datos!$D$19-Datos!$C$19)/(Datos!$E$19-Datos!$C$19),Datos!$C$19+SQRT((Datos!$E$19-Datos!$C$19)*(Datos!$D$19-Datos!$C$19)*L663),Datos!$E$19-SQRT((Datos!$E$19-Datos!$C$19)*(Datos!$E$19-Datos!$D$19)*(1-L663)))</f>
        <v>36669.9652600239</v>
      </c>
      <c r="N663" s="24" t="n">
        <f aca="true">RAND()</f>
        <v>0.473964910612579</v>
      </c>
      <c r="O663" s="25" t="n">
        <f aca="false">IF(N663&lt;=(Datos!$D$19-Datos!$C$19)/(Datos!$E$19-Datos!$C$19),Datos!$C$19+SQRT((Datos!$E$19-Datos!$C$19)*(Datos!$D$19-Datos!$C$19)*N663),Datos!$E$19-SQRT((Datos!$E$19-Datos!$C$19)*(Datos!$E$19-Datos!$D$19)*(1-N663)))</f>
        <v>38431.769481662</v>
      </c>
      <c r="P663" s="24" t="n">
        <f aca="true">RAND()</f>
        <v>0.294472741191678</v>
      </c>
      <c r="Q663" s="26" t="n">
        <f aca="false">IF(P663&lt;=(Datos!$D$23-Datos!$C$23)/(Datos!$E$23-Datos!$C$23),Datos!$C$23+SQRT((Datos!$E$23-Datos!$C$23)*(Datos!$D$23-Datos!$C$23)*P663),Datos!$E$23-SQRT((Datos!$E$23-Datos!$C$23)*(Datos!$E$23-Datos!$D$23)*(1-P663)))</f>
        <v>0.143022835058807</v>
      </c>
      <c r="R663" s="24" t="n">
        <f aca="true">RAND()</f>
        <v>0.89285949850424</v>
      </c>
      <c r="S663" s="26" t="n">
        <f aca="false">IF(R663&lt;=(Datos!$D$24-Datos!$C$24)/(Datos!$E$24-Datos!$C$24),Datos!$C$24+SQRT((Datos!$E$24-Datos!$C$24)*(Datos!$D$24-Datos!$C$24)*R663),Datos!$E$24-SQRT((Datos!$E$24-Datos!$C$24)*(Datos!$E$24-Datos!$D$24)*(1-R663)))</f>
        <v>0.166112851167631</v>
      </c>
      <c r="T663" s="24" t="n">
        <f aca="true">RAND()</f>
        <v>0.449353079365146</v>
      </c>
      <c r="U663" s="26" t="n">
        <f aca="false">IF(T663&lt;=(Datos!$D$25-Datos!$C$25)/(Datos!$E$25-Datos!$C$25),Datos!$C$25+SQRT((Datos!$E$25-Datos!$C$25)*(Datos!$D$25-Datos!$C$25)*T663),Datos!$E$25-SQRT((Datos!$E$25-Datos!$C$25)*(Datos!$E$25-Datos!$D$25)*(1-T663)))</f>
        <v>0.180734093951908</v>
      </c>
      <c r="V663" s="24" t="n">
        <f aca="true">RAND()</f>
        <v>0.410738375259944</v>
      </c>
      <c r="W663" s="26" t="n">
        <f aca="false">IF(V663&lt;=(Datos!$D$26-Datos!$C$26)/(Datos!$E$26-Datos!$C$26),Datos!$C$26+SQRT((Datos!$E$26-Datos!$C$26)*(Datos!$D$26-Datos!$C$26)*V663),Datos!$E$26-SQRT((Datos!$E$26-Datos!$C$26)*(Datos!$E$26-Datos!$D$26)*(1-V663)))</f>
        <v>0.204586172958116</v>
      </c>
      <c r="X663" s="24" t="n">
        <f aca="true">RAND()</f>
        <v>0.460720028417295</v>
      </c>
      <c r="Y663" s="26" t="n">
        <f aca="false">IF(X663&lt;=(Datos!$D$27-Datos!$C$27)/(Datos!$E$27-Datos!$C$27),Datos!$C$27+SQRT((Datos!$E$27-Datos!$C$27)*(Datos!$D$27-Datos!$C$27)*X663),Datos!$E$27-SQRT((Datos!$E$27-Datos!$C$27)*(Datos!$E$27-Datos!$D$27)*(1-X663)))</f>
        <v>0.22603601342982</v>
      </c>
      <c r="Z663" s="24" t="n">
        <f aca="false">(1+Q663)</f>
        <v>1.14302283505881</v>
      </c>
      <c r="AA663" s="24" t="n">
        <f aca="false">Z663*(1+S663)</f>
        <v>1.33289361714013</v>
      </c>
      <c r="AB663" s="24" t="n">
        <f aca="false">AA663*(1+U663)</f>
        <v>1.57379293736824</v>
      </c>
      <c r="AC663" s="24" t="n">
        <f aca="false">AB663*(1+W663)</f>
        <v>1.89576921145292</v>
      </c>
      <c r="AD663" s="24" t="n">
        <f aca="false">AC663*(1+Y663)</f>
        <v>2.32428132639273</v>
      </c>
      <c r="AE663" s="23" t="n">
        <f aca="false">E663*Q663</f>
        <v>5145.42655038292</v>
      </c>
      <c r="AF663" s="23" t="n">
        <f aca="false">AE663*(1+S663)</f>
        <v>6000.14802514065</v>
      </c>
      <c r="AG663" s="23" t="n">
        <f aca="false">AF663*(1+U663)</f>
        <v>7084.57934204178</v>
      </c>
      <c r="AH663" s="23" t="n">
        <f aca="false">AG663*(1+W663)</f>
        <v>8533.98631664823</v>
      </c>
      <c r="AI663" s="23" t="n">
        <f aca="false">AH663*(1+Y663)</f>
        <v>10462.974562328</v>
      </c>
      <c r="AJ663" s="25" t="n">
        <f aca="false">G663*Z663</f>
        <v>41453.0168705395</v>
      </c>
      <c r="AK663" s="25" t="n">
        <f aca="false">I663*AA663</f>
        <v>48478.1365247868</v>
      </c>
      <c r="AL663" s="25" t="n">
        <f aca="false">K663*AB663</f>
        <v>50032.6838535336</v>
      </c>
      <c r="AM663" s="25" t="n">
        <f aca="false">M663*AC663</f>
        <v>69517.7911250013</v>
      </c>
      <c r="AN663" s="25" t="n">
        <f aca="false">O663*AD663</f>
        <v>89326.2441464569</v>
      </c>
      <c r="AO663" s="25" t="n">
        <f aca="false">C663/Datos!$D$8</f>
        <v>15814.3784790873</v>
      </c>
      <c r="AP663" s="25" t="n">
        <f aca="false">AJ663-AO663</f>
        <v>25638.6383914522</v>
      </c>
      <c r="AQ663" s="25" t="n">
        <f aca="false">AK663-AO663</f>
        <v>32663.7580456995</v>
      </c>
      <c r="AR663" s="25" t="n">
        <f aca="false">AL663-AO663</f>
        <v>34218.3053744462</v>
      </c>
      <c r="AS663" s="25" t="n">
        <f aca="false">AM663-AO663</f>
        <v>53703.4126459139</v>
      </c>
      <c r="AT663" s="25" t="n">
        <f aca="false">AN663-AO663</f>
        <v>73511.8656673696</v>
      </c>
      <c r="AU663" s="25" t="n">
        <f aca="false">AP663*Datos!$D$6</f>
        <v>12819.3191957261</v>
      </c>
      <c r="AV663" s="25" t="n">
        <f aca="false">AQ663*Datos!$D$6</f>
        <v>16331.8790228497</v>
      </c>
      <c r="AW663" s="25" t="n">
        <f aca="false">AR663*Datos!$D$6</f>
        <v>17109.1526872231</v>
      </c>
      <c r="AX663" s="25" t="n">
        <f aca="false">AS663*Datos!$D$6</f>
        <v>26851.706322957</v>
      </c>
      <c r="AY663" s="25" t="n">
        <f aca="false">AT663*Datos!$D$6</f>
        <v>36755.9328336848</v>
      </c>
      <c r="AZ663" s="25" t="n">
        <f aca="false">AJ663-AU663-AE663</f>
        <v>23488.2711244305</v>
      </c>
      <c r="BA663" s="25" t="n">
        <f aca="false">AK663-AV663-AF663</f>
        <v>26146.1094767964</v>
      </c>
      <c r="BB663" s="25" t="n">
        <f aca="false">AL663-AW663-AG663</f>
        <v>25838.9518242687</v>
      </c>
      <c r="BC663" s="25" t="n">
        <f aca="false">AM663-AX663-AH663</f>
        <v>34132.0984853961</v>
      </c>
      <c r="BD663" s="25" t="n">
        <f aca="false">AN663-AY663-AI663</f>
        <v>42107.3367504441</v>
      </c>
      <c r="BE663" s="25" t="n">
        <f aca="false">AZ663/Z663</f>
        <v>20549.2579885529</v>
      </c>
      <c r="BF663" s="25" t="n">
        <f aca="false">BA663/AA663</f>
        <v>19616.0512291264</v>
      </c>
      <c r="BG663" s="25" t="n">
        <f aca="false">BB663/AB663</f>
        <v>16418.2664763242</v>
      </c>
      <c r="BH663" s="25" t="n">
        <f aca="false">BC663/AC663</f>
        <v>18004.3532088156</v>
      </c>
      <c r="BI663" s="25" t="n">
        <f aca="false">BD663/AD663</f>
        <v>18116.2823416882</v>
      </c>
      <c r="BJ663" s="25" t="n">
        <f aca="false">E663*AD663</f>
        <v>83618.9468797972</v>
      </c>
      <c r="BK663" s="25" t="n">
        <f aca="false">0.2*C663*AD663</f>
        <v>36757.0645874497</v>
      </c>
      <c r="BL663" s="25" t="n">
        <f aca="false">BJ663+BK663</f>
        <v>120376.011467247</v>
      </c>
      <c r="BM663" s="25" t="n">
        <f aca="false">BK663*Datos!$D$6</f>
        <v>18378.5322937248</v>
      </c>
      <c r="BN663" s="25" t="n">
        <f aca="false">BL663-BM663</f>
        <v>101997.479173522</v>
      </c>
      <c r="BO663" s="25" t="n">
        <f aca="false">BN663/AD663</f>
        <v>43883.4481933483</v>
      </c>
      <c r="BP663" s="25" t="n">
        <f aca="false">-(C663+E663)</f>
        <v>-115048.151349241</v>
      </c>
      <c r="BQ663" s="25" t="n">
        <f aca="false">BE663</f>
        <v>20549.2579885529</v>
      </c>
      <c r="BR663" s="25" t="n">
        <f aca="false">BF663</f>
        <v>19616.0512291264</v>
      </c>
      <c r="BS663" s="25" t="n">
        <f aca="false">BG663</f>
        <v>16418.2664763242</v>
      </c>
      <c r="BT663" s="25" t="n">
        <f aca="false">BH663</f>
        <v>18004.3532088156</v>
      </c>
      <c r="BU663" s="25" t="n">
        <f aca="false">BI663+BO663</f>
        <v>61999.7305350364</v>
      </c>
      <c r="BV663" s="27" t="n">
        <f aca="false">IFERROR(IRR(BP663:BU663,0.1),NA())*100</f>
        <v>4.97067812040049</v>
      </c>
    </row>
    <row r="664" customFormat="false" ht="15" hidden="false" customHeight="true" outlineLevel="0" collapsed="false">
      <c r="A664" s="23" t="n">
        <v>663</v>
      </c>
      <c r="B664" s="24" t="n">
        <f aca="true">RAND()</f>
        <v>0.721669197600895</v>
      </c>
      <c r="C664" s="25" t="n">
        <f aca="false">IF(B664&lt;=(Datos!$D$14-Datos!$C$14)/(Datos!$E$14-Datos!$C$14),Datos!$C$14+SQRT((Datos!$E$14-Datos!$C$14)*(Datos!$D$14-Datos!$C$14)*B664),Datos!$E$14-SQRT((Datos!$E$14-Datos!$C$14)*(Datos!$E$14-Datos!$D$14)*(1-B664)))</f>
        <v>81724.4162096275</v>
      </c>
      <c r="D664" s="24" t="n">
        <f aca="true">RAND()</f>
        <v>0.171718222748299</v>
      </c>
      <c r="E664" s="25" t="n">
        <f aca="false">IF(D664&lt;=(Datos!$D$15-Datos!$C$15)/(Datos!$E$15-Datos!$C$15),Datos!$C$15+SQRT((Datos!$E$15-Datos!$C$15)*(Datos!$D$15-Datos!$C$15)*D664),Datos!$E$15-SQRT((Datos!$E$15-Datos!$C$15)*(Datos!$E$15-Datos!$D$15)*(1-D664)))</f>
        <v>28588.7137955154</v>
      </c>
      <c r="F664" s="24" t="n">
        <f aca="true">RAND()</f>
        <v>0.877329432728891</v>
      </c>
      <c r="G664" s="25" t="n">
        <f aca="false">IF(F664&lt;=(Datos!$D$19-Datos!$C$19)/(Datos!$E$19-Datos!$C$19),Datos!$C$19+SQRT((Datos!$E$19-Datos!$C$19)*(Datos!$D$19-Datos!$C$19)*F664),Datos!$E$19-SQRT((Datos!$E$19-Datos!$C$19)*(Datos!$E$19-Datos!$D$19)*(1-F664)))</f>
        <v>41966.8015980927</v>
      </c>
      <c r="H664" s="24" t="n">
        <f aca="true">RAND()</f>
        <v>0.00678737650363556</v>
      </c>
      <c r="I664" s="25" t="n">
        <f aca="false">IF(H664&lt;=(Datos!$D$19-Datos!$C$19)/(Datos!$E$19-Datos!$C$19),Datos!$C$19+SQRT((Datos!$E$19-Datos!$C$19)*(Datos!$D$19-Datos!$C$19)*H664),Datos!$E$19-SQRT((Datos!$E$19-Datos!$C$19)*(Datos!$E$19-Datos!$D$19)*(1-H664)))</f>
        <v>31009.0126240763</v>
      </c>
      <c r="J664" s="24" t="n">
        <f aca="true">RAND()</f>
        <v>0.40026333242911</v>
      </c>
      <c r="K664" s="25" t="n">
        <f aca="false">IF(J664&lt;=(Datos!$D$19-Datos!$C$19)/(Datos!$E$19-Datos!$C$19),Datos!$C$19+SQRT((Datos!$E$19-Datos!$C$19)*(Datos!$D$19-Datos!$C$19)*J664),Datos!$E$19-SQRT((Datos!$E$19-Datos!$C$19)*(Datos!$E$19-Datos!$D$19)*(1-J664)))</f>
        <v>37748.5159781965</v>
      </c>
      <c r="L664" s="24" t="n">
        <f aca="true">RAND()</f>
        <v>0.682437214647675</v>
      </c>
      <c r="M664" s="25" t="n">
        <f aca="false">IF(L664&lt;=(Datos!$D$19-Datos!$C$19)/(Datos!$E$19-Datos!$C$19),Datos!$C$19+SQRT((Datos!$E$19-Datos!$C$19)*(Datos!$D$19-Datos!$C$19)*L664),Datos!$E$19-SQRT((Datos!$E$19-Datos!$C$19)*(Datos!$E$19-Datos!$D$19)*(1-L664)))</f>
        <v>40119.7122112088</v>
      </c>
      <c r="N664" s="24" t="n">
        <f aca="true">RAND()</f>
        <v>0.371183353843869</v>
      </c>
      <c r="O664" s="25" t="n">
        <f aca="false">IF(N664&lt;=(Datos!$D$19-Datos!$C$19)/(Datos!$E$19-Datos!$C$19),Datos!$C$19+SQRT((Datos!$E$19-Datos!$C$19)*(Datos!$D$19-Datos!$C$19)*N664),Datos!$E$19-SQRT((Datos!$E$19-Datos!$C$19)*(Datos!$E$19-Datos!$D$19)*(1-N664)))</f>
        <v>37461.7359291642</v>
      </c>
      <c r="P664" s="24" t="n">
        <f aca="true">RAND()</f>
        <v>0.129872880146263</v>
      </c>
      <c r="Q664" s="26" t="n">
        <f aca="false">IF(P664&lt;=(Datos!$D$23-Datos!$C$23)/(Datos!$E$23-Datos!$C$23),Datos!$C$23+SQRT((Datos!$E$23-Datos!$C$23)*(Datos!$D$23-Datos!$C$23)*P664),Datos!$E$23-SQRT((Datos!$E$23-Datos!$C$23)*(Datos!$E$23-Datos!$D$23)*(1-P664)))</f>
        <v>0.135289577635215</v>
      </c>
      <c r="R664" s="24" t="n">
        <f aca="true">RAND()</f>
        <v>0.26278797040647</v>
      </c>
      <c r="S664" s="26" t="n">
        <f aca="false">IF(R664&lt;=(Datos!$D$24-Datos!$C$24)/(Datos!$E$24-Datos!$C$24),Datos!$C$24+SQRT((Datos!$E$24-Datos!$C$24)*(Datos!$D$24-Datos!$C$24)*R664),Datos!$E$24-SQRT((Datos!$E$24-Datos!$C$24)*(Datos!$E$24-Datos!$D$24)*(1-R664)))</f>
        <v>0.141748984958651</v>
      </c>
      <c r="T664" s="24" t="n">
        <f aca="true">RAND()</f>
        <v>0.928137672171595</v>
      </c>
      <c r="U664" s="26" t="n">
        <f aca="false">IF(T664&lt;=(Datos!$D$25-Datos!$C$25)/(Datos!$E$25-Datos!$C$25),Datos!$C$25+SQRT((Datos!$E$25-Datos!$C$25)*(Datos!$D$25-Datos!$C$25)*T664),Datos!$E$25-SQRT((Datos!$E$25-Datos!$C$25)*(Datos!$E$25-Datos!$D$25)*(1-T664)))</f>
        <v>0.205814989675029</v>
      </c>
      <c r="V664" s="24" t="n">
        <f aca="true">RAND()</f>
        <v>0.825966806461506</v>
      </c>
      <c r="W664" s="26" t="n">
        <f aca="false">IF(V664&lt;=(Datos!$D$26-Datos!$C$26)/(Datos!$E$26-Datos!$C$26),Datos!$C$26+SQRT((Datos!$E$26-Datos!$C$26)*(Datos!$D$26-Datos!$C$26)*V664),Datos!$E$26-SQRT((Datos!$E$26-Datos!$C$26)*(Datos!$E$26-Datos!$D$26)*(1-V664)))</f>
        <v>0.225319720881142</v>
      </c>
      <c r="X664" s="24" t="n">
        <f aca="true">RAND()</f>
        <v>0.562137615366004</v>
      </c>
      <c r="Y664" s="26" t="n">
        <f aca="false">IF(X664&lt;=(Datos!$D$27-Datos!$C$27)/(Datos!$E$27-Datos!$C$27),Datos!$C$27+SQRT((Datos!$E$27-Datos!$C$27)*(Datos!$D$27-Datos!$C$27)*X664),Datos!$E$27-SQRT((Datos!$E$27-Datos!$C$27)*(Datos!$E$27-Datos!$D$27)*(1-X664)))</f>
        <v>0.231374318750031</v>
      </c>
      <c r="Z664" s="24" t="n">
        <f aca="false">(1+Q664)</f>
        <v>1.13528957763522</v>
      </c>
      <c r="AA664" s="24" t="n">
        <f aca="false">Z664*(1+S664)</f>
        <v>1.29621572289914</v>
      </c>
      <c r="AB664" s="24" t="n">
        <f aca="false">AA664*(1+U664)</f>
        <v>1.56299634852424</v>
      </c>
      <c r="AC664" s="24" t="n">
        <f aca="false">AB664*(1+W664)</f>
        <v>1.91517024951197</v>
      </c>
      <c r="AD664" s="24" t="n">
        <f aca="false">AC664*(1+Y664)</f>
        <v>2.35829146128313</v>
      </c>
      <c r="AE664" s="23" t="n">
        <f aca="false">E664*Q664</f>
        <v>3867.75501452933</v>
      </c>
      <c r="AF664" s="23" t="n">
        <f aca="false">AE664*(1+S664)</f>
        <v>4416.00536190759</v>
      </c>
      <c r="AG664" s="23" t="n">
        <f aca="false">AF664*(1+U664)</f>
        <v>5324.88545987348</v>
      </c>
      <c r="AH664" s="23" t="n">
        <f aca="false">AG664*(1+W664)</f>
        <v>6524.68716541622</v>
      </c>
      <c r="AI664" s="23" t="n">
        <f aca="false">AH664*(1+Y664)</f>
        <v>8034.33221337147</v>
      </c>
      <c r="AJ664" s="25" t="n">
        <f aca="false">G664*Z664</f>
        <v>47644.4724609995</v>
      </c>
      <c r="AK664" s="25" t="n">
        <f aca="false">I664*AA664</f>
        <v>40194.3697149057</v>
      </c>
      <c r="AL664" s="25" t="n">
        <f aca="false">K664*AB664</f>
        <v>59000.7926361301</v>
      </c>
      <c r="AM664" s="25" t="n">
        <f aca="false">M664*AC664</f>
        <v>76836.0792458891</v>
      </c>
      <c r="AN664" s="25" t="n">
        <f aca="false">O664*AD664</f>
        <v>88345.6919665913</v>
      </c>
      <c r="AO664" s="25" t="n">
        <f aca="false">C664/Datos!$D$8</f>
        <v>16344.8832419255</v>
      </c>
      <c r="AP664" s="25" t="n">
        <f aca="false">AJ664-AO664</f>
        <v>31299.589219074</v>
      </c>
      <c r="AQ664" s="25" t="n">
        <f aca="false">AK664-AO664</f>
        <v>23849.4864729802</v>
      </c>
      <c r="AR664" s="25" t="n">
        <f aca="false">AL664-AO664</f>
        <v>42655.9093942046</v>
      </c>
      <c r="AS664" s="25" t="n">
        <f aca="false">AM664-AO664</f>
        <v>60491.1960039636</v>
      </c>
      <c r="AT664" s="25" t="n">
        <f aca="false">AN664-AO664</f>
        <v>72000.8087246658</v>
      </c>
      <c r="AU664" s="25" t="n">
        <f aca="false">AP664*Datos!$D$6</f>
        <v>15649.794609537</v>
      </c>
      <c r="AV664" s="25" t="n">
        <f aca="false">AQ664*Datos!$D$6</f>
        <v>11924.7432364901</v>
      </c>
      <c r="AW664" s="25" t="n">
        <f aca="false">AR664*Datos!$D$6</f>
        <v>21327.9546971023</v>
      </c>
      <c r="AX664" s="25" t="n">
        <f aca="false">AS664*Datos!$D$6</f>
        <v>30245.5980019818</v>
      </c>
      <c r="AY664" s="25" t="n">
        <f aca="false">AT664*Datos!$D$6</f>
        <v>36000.4043623329</v>
      </c>
      <c r="AZ664" s="25" t="n">
        <f aca="false">AJ664-AU664-AE664</f>
        <v>28126.9228369332</v>
      </c>
      <c r="BA664" s="25" t="n">
        <f aca="false">AK664-AV664-AF664</f>
        <v>23853.621116508</v>
      </c>
      <c r="BB664" s="25" t="n">
        <f aca="false">AL664-AW664-AG664</f>
        <v>32347.9524791543</v>
      </c>
      <c r="BC664" s="25" t="n">
        <f aca="false">AM664-AX664-AH664</f>
        <v>40065.7940784911</v>
      </c>
      <c r="BD664" s="25" t="n">
        <f aca="false">AN664-AY664-AI664</f>
        <v>44310.9553908869</v>
      </c>
      <c r="BE664" s="25" t="n">
        <f aca="false">AZ664/Z664</f>
        <v>24775.1088277591</v>
      </c>
      <c r="BF664" s="25" t="n">
        <f aca="false">BA664/AA664</f>
        <v>18402.5086990586</v>
      </c>
      <c r="BG664" s="25" t="n">
        <f aca="false">BB664/AB664</f>
        <v>20696.1151954685</v>
      </c>
      <c r="BH664" s="25" t="n">
        <f aca="false">BC664/AC664</f>
        <v>20920.2258069228</v>
      </c>
      <c r="BI664" s="25" t="n">
        <f aca="false">BD664/AD664</f>
        <v>18789.4312973417</v>
      </c>
      <c r="BJ664" s="25" t="n">
        <f aca="false">E664*AD664</f>
        <v>67420.519633031</v>
      </c>
      <c r="BK664" s="25" t="n">
        <f aca="false">0.2*C664*AD664</f>
        <v>38545.9985851026</v>
      </c>
      <c r="BL664" s="25" t="n">
        <f aca="false">BJ664+BK664</f>
        <v>105966.518218134</v>
      </c>
      <c r="BM664" s="25" t="n">
        <f aca="false">BK664*Datos!$D$6</f>
        <v>19272.9992925513</v>
      </c>
      <c r="BN664" s="25" t="n">
        <f aca="false">BL664-BM664</f>
        <v>86693.5189255823</v>
      </c>
      <c r="BO664" s="25" t="n">
        <f aca="false">BN664/AD664</f>
        <v>36761.1554164781</v>
      </c>
      <c r="BP664" s="25" t="n">
        <f aca="false">-(C664+E664)</f>
        <v>-110313.130005143</v>
      </c>
      <c r="BQ664" s="25" t="n">
        <f aca="false">BE664</f>
        <v>24775.1088277591</v>
      </c>
      <c r="BR664" s="25" t="n">
        <f aca="false">BF664</f>
        <v>18402.5086990586</v>
      </c>
      <c r="BS664" s="25" t="n">
        <f aca="false">BG664</f>
        <v>20696.1151954685</v>
      </c>
      <c r="BT664" s="25" t="n">
        <f aca="false">BH664</f>
        <v>20920.2258069228</v>
      </c>
      <c r="BU664" s="25" t="n">
        <f aca="false">BI664+BO664</f>
        <v>55550.5867138199</v>
      </c>
      <c r="BV664" s="27" t="n">
        <f aca="false">IFERROR(IRR(BP664:BU664,0.1),NA())*100</f>
        <v>7.40392852438546</v>
      </c>
    </row>
    <row r="665" customFormat="false" ht="15" hidden="false" customHeight="true" outlineLevel="0" collapsed="false">
      <c r="A665" s="23" t="n">
        <v>664</v>
      </c>
      <c r="B665" s="24" t="n">
        <f aca="true">RAND()</f>
        <v>0.709258202533262</v>
      </c>
      <c r="C665" s="25" t="n">
        <f aca="false">IF(B665&lt;=(Datos!$D$14-Datos!$C$14)/(Datos!$E$14-Datos!$C$14),Datos!$C$14+SQRT((Datos!$E$14-Datos!$C$14)*(Datos!$D$14-Datos!$C$14)*B665),Datos!$E$14-SQRT((Datos!$E$14-Datos!$C$14)*(Datos!$E$14-Datos!$D$14)*(1-B665)))</f>
        <v>81321.3984206503</v>
      </c>
      <c r="D665" s="24" t="n">
        <f aca="true">RAND()</f>
        <v>0.98674730563764</v>
      </c>
      <c r="E665" s="25" t="n">
        <f aca="false">IF(D665&lt;=(Datos!$D$15-Datos!$C$15)/(Datos!$E$15-Datos!$C$15),Datos!$C$15+SQRT((Datos!$E$15-Datos!$C$15)*(Datos!$D$15-Datos!$C$15)*D665),Datos!$E$15-SQRT((Datos!$E$15-Datos!$C$15)*(Datos!$E$15-Datos!$D$15)*(1-D665)))</f>
        <v>38590.0694505211</v>
      </c>
      <c r="F665" s="24" t="n">
        <f aca="true">RAND()</f>
        <v>0.835532687792181</v>
      </c>
      <c r="G665" s="25" t="n">
        <f aca="false">IF(F665&lt;=(Datos!$D$19-Datos!$C$19)/(Datos!$E$19-Datos!$C$19),Datos!$C$19+SQRT((Datos!$E$19-Datos!$C$19)*(Datos!$D$19-Datos!$C$19)*F665),Datos!$E$19-SQRT((Datos!$E$19-Datos!$C$19)*(Datos!$E$19-Datos!$D$19)*(1-F665)))</f>
        <v>41487.8712415991</v>
      </c>
      <c r="H665" s="24" t="n">
        <f aca="true">RAND()</f>
        <v>0.504471896257351</v>
      </c>
      <c r="I665" s="25" t="n">
        <f aca="false">IF(H665&lt;=(Datos!$D$19-Datos!$C$19)/(Datos!$E$19-Datos!$C$19),Datos!$C$19+SQRT((Datos!$E$19-Datos!$C$19)*(Datos!$D$19-Datos!$C$19)*H665),Datos!$E$19-SQRT((Datos!$E$19-Datos!$C$19)*(Datos!$E$19-Datos!$D$19)*(1-H665)))</f>
        <v>38698.8955872917</v>
      </c>
      <c r="J665" s="24" t="n">
        <f aca="true">RAND()</f>
        <v>0.514735732571998</v>
      </c>
      <c r="K665" s="25" t="n">
        <f aca="false">IF(J665&lt;=(Datos!$D$19-Datos!$C$19)/(Datos!$E$19-Datos!$C$19),Datos!$C$19+SQRT((Datos!$E$19-Datos!$C$19)*(Datos!$D$19-Datos!$C$19)*J665),Datos!$E$19-SQRT((Datos!$E$19-Datos!$C$19)*(Datos!$E$19-Datos!$D$19)*(1-J665)))</f>
        <v>38786.942578952</v>
      </c>
      <c r="L665" s="24" t="n">
        <f aca="true">RAND()</f>
        <v>0.303416908104901</v>
      </c>
      <c r="M665" s="25" t="n">
        <f aca="false">IF(L665&lt;=(Datos!$D$19-Datos!$C$19)/(Datos!$E$19-Datos!$C$19),Datos!$C$19+SQRT((Datos!$E$19-Datos!$C$19)*(Datos!$D$19-Datos!$C$19)*L665),Datos!$E$19-SQRT((Datos!$E$19-Datos!$C$19)*(Datos!$E$19-Datos!$D$19)*(1-L665)))</f>
        <v>36746.2979637528</v>
      </c>
      <c r="N665" s="24" t="n">
        <f aca="true">RAND()</f>
        <v>0.116910106116291</v>
      </c>
      <c r="O665" s="25" t="n">
        <f aca="false">IF(N665&lt;=(Datos!$D$19-Datos!$C$19)/(Datos!$E$19-Datos!$C$19),Datos!$C$19+SQRT((Datos!$E$19-Datos!$C$19)*(Datos!$D$19-Datos!$C$19)*N665),Datos!$E$19-SQRT((Datos!$E$19-Datos!$C$19)*(Datos!$E$19-Datos!$D$19)*(1-N665)))</f>
        <v>34187.6623452045</v>
      </c>
      <c r="P665" s="24" t="n">
        <f aca="true">RAND()</f>
        <v>0.905495147834523</v>
      </c>
      <c r="Q665" s="26" t="n">
        <f aca="false">IF(P665&lt;=(Datos!$D$23-Datos!$C$23)/(Datos!$E$23-Datos!$C$23),Datos!$C$23+SQRT((Datos!$E$23-Datos!$C$23)*(Datos!$D$23-Datos!$C$23)*P665),Datos!$E$23-SQRT((Datos!$E$23-Datos!$C$23)*(Datos!$E$23-Datos!$D$23)*(1-P665)))</f>
        <v>0.166957426101499</v>
      </c>
      <c r="R665" s="24" t="n">
        <f aca="true">RAND()</f>
        <v>0.703774197802281</v>
      </c>
      <c r="S665" s="26" t="n">
        <f aca="false">IF(R665&lt;=(Datos!$D$24-Datos!$C$24)/(Datos!$E$24-Datos!$C$24),Datos!$C$24+SQRT((Datos!$E$24-Datos!$C$24)*(Datos!$D$24-Datos!$C$24)*R665),Datos!$E$24-SQRT((Datos!$E$24-Datos!$C$24)*(Datos!$E$24-Datos!$D$24)*(1-R665)))</f>
        <v>0.156908736631447</v>
      </c>
      <c r="T665" s="24" t="n">
        <f aca="true">RAND()</f>
        <v>0.270119999399956</v>
      </c>
      <c r="U665" s="26" t="n">
        <f aca="false">IF(T665&lt;=(Datos!$D$25-Datos!$C$25)/(Datos!$E$25-Datos!$C$25),Datos!$C$25+SQRT((Datos!$E$25-Datos!$C$25)*(Datos!$D$25-Datos!$C$25)*T665),Datos!$E$25-SQRT((Datos!$E$25-Datos!$C$25)*(Datos!$E$25-Datos!$D$25)*(1-T665)))</f>
        <v>0.173817052687936</v>
      </c>
      <c r="V665" s="24" t="n">
        <f aca="true">RAND()</f>
        <v>0.540900756790793</v>
      </c>
      <c r="W665" s="26" t="n">
        <f aca="false">IF(V665&lt;=(Datos!$D$26-Datos!$C$26)/(Datos!$E$26-Datos!$C$26),Datos!$C$26+SQRT((Datos!$E$26-Datos!$C$26)*(Datos!$D$26-Datos!$C$26)*V665),Datos!$E$26-SQRT((Datos!$E$26-Datos!$C$26)*(Datos!$E$26-Datos!$D$26)*(1-V665)))</f>
        <v>0.209914499488815</v>
      </c>
      <c r="X665" s="24" t="n">
        <f aca="true">RAND()</f>
        <v>0.593972566875445</v>
      </c>
      <c r="Y665" s="26" t="n">
        <f aca="false">IF(X665&lt;=(Datos!$D$27-Datos!$C$27)/(Datos!$E$27-Datos!$C$27),Datos!$C$27+SQRT((Datos!$E$27-Datos!$C$27)*(Datos!$D$27-Datos!$C$27)*X665),Datos!$E$27-SQRT((Datos!$E$27-Datos!$C$27)*(Datos!$E$27-Datos!$D$27)*(1-X665)))</f>
        <v>0.233175346889992</v>
      </c>
      <c r="Z665" s="24" t="n">
        <f aca="false">(1+Q665)</f>
        <v>1.1669574261015</v>
      </c>
      <c r="AA665" s="24" t="n">
        <f aca="false">Z665*(1+S665)</f>
        <v>1.35006324153377</v>
      </c>
      <c r="AB665" s="24" t="n">
        <f aca="false">AA665*(1+U665)</f>
        <v>1.58472725511949</v>
      </c>
      <c r="AC665" s="24" t="n">
        <f aca="false">AB665*(1+W665)</f>
        <v>1.91738448370418</v>
      </c>
      <c r="AD665" s="24" t="n">
        <f aca="false">AC665*(1+Y665)</f>
        <v>2.36447127581339</v>
      </c>
      <c r="AE665" s="23" t="n">
        <f aca="false">E665*Q665</f>
        <v>6442.89866853709</v>
      </c>
      <c r="AF665" s="23" t="n">
        <f aca="false">AE665*(1+S665)</f>
        <v>7453.84575886167</v>
      </c>
      <c r="AG665" s="23" t="n">
        <f aca="false">AF665*(1+U665)</f>
        <v>8749.45125985748</v>
      </c>
      <c r="AH665" s="23" t="n">
        <f aca="false">AG665*(1+W665)</f>
        <v>10586.0879418722</v>
      </c>
      <c r="AI665" s="23" t="n">
        <f aca="false">AH665*(1+Y665)</f>
        <v>13054.5026699263</v>
      </c>
      <c r="AJ665" s="25" t="n">
        <f aca="false">G665*Z665</f>
        <v>48414.5794385269</v>
      </c>
      <c r="AK665" s="25" t="n">
        <f aca="false">I665*AA665</f>
        <v>52245.9564203559</v>
      </c>
      <c r="AL665" s="25" t="n">
        <f aca="false">K665*AB665</f>
        <v>61466.7250476199</v>
      </c>
      <c r="AM665" s="25" t="n">
        <f aca="false">M665*AC665</f>
        <v>70456.7815492702</v>
      </c>
      <c r="AN665" s="25" t="n">
        <f aca="false">O665*AD665</f>
        <v>80835.7456024432</v>
      </c>
      <c r="AO665" s="25" t="n">
        <f aca="false">C665/Datos!$D$8</f>
        <v>16264.2796841301</v>
      </c>
      <c r="AP665" s="25" t="n">
        <f aca="false">AJ665-AO665</f>
        <v>32150.2997543969</v>
      </c>
      <c r="AQ665" s="25" t="n">
        <f aca="false">AK665-AO665</f>
        <v>35981.6767362259</v>
      </c>
      <c r="AR665" s="25" t="n">
        <f aca="false">AL665-AO665</f>
        <v>45202.4453634898</v>
      </c>
      <c r="AS665" s="25" t="n">
        <f aca="false">AM665-AO665</f>
        <v>54192.5018651401</v>
      </c>
      <c r="AT665" s="25" t="n">
        <f aca="false">AN665-AO665</f>
        <v>64571.4659183131</v>
      </c>
      <c r="AU665" s="25" t="n">
        <f aca="false">AP665*Datos!$D$6</f>
        <v>16075.1498771984</v>
      </c>
      <c r="AV665" s="25" t="n">
        <f aca="false">AQ665*Datos!$D$6</f>
        <v>17990.8383681129</v>
      </c>
      <c r="AW665" s="25" t="n">
        <f aca="false">AR665*Datos!$D$6</f>
        <v>22601.2226817449</v>
      </c>
      <c r="AX665" s="25" t="n">
        <f aca="false">AS665*Datos!$D$6</f>
        <v>27096.2509325701</v>
      </c>
      <c r="AY665" s="25" t="n">
        <f aca="false">AT665*Datos!$D$6</f>
        <v>32285.7329591566</v>
      </c>
      <c r="AZ665" s="25" t="n">
        <f aca="false">AJ665-AU665-AE665</f>
        <v>25896.5308927914</v>
      </c>
      <c r="BA665" s="25" t="n">
        <f aca="false">AK665-AV665-AF665</f>
        <v>26801.2722933813</v>
      </c>
      <c r="BB665" s="25" t="n">
        <f aca="false">AL665-AW665-AG665</f>
        <v>30116.0511060175</v>
      </c>
      <c r="BC665" s="25" t="n">
        <f aca="false">AM665-AX665-AH665</f>
        <v>32774.4426748279</v>
      </c>
      <c r="BD665" s="25" t="n">
        <f aca="false">AN665-AY665-AI665</f>
        <v>35495.5099733604</v>
      </c>
      <c r="BE665" s="25" t="n">
        <f aca="false">AZ665/Z665</f>
        <v>22191.4958622826</v>
      </c>
      <c r="BF665" s="25" t="n">
        <f aca="false">BA665/AA665</f>
        <v>19851.8643192841</v>
      </c>
      <c r="BG665" s="25" t="n">
        <f aca="false">BB665/AB665</f>
        <v>19003.933332204</v>
      </c>
      <c r="BH665" s="25" t="n">
        <f aca="false">BC665/AC665</f>
        <v>17093.3075517077</v>
      </c>
      <c r="BI665" s="25" t="n">
        <f aca="false">BD665/AD665</f>
        <v>15012.0284126309</v>
      </c>
      <c r="BJ665" s="25" t="n">
        <f aca="false">E665*AD665</f>
        <v>91245.110747401</v>
      </c>
      <c r="BK665" s="25" t="n">
        <f aca="false">0.2*C665*AD665</f>
        <v>38456.4221349208</v>
      </c>
      <c r="BL665" s="25" t="n">
        <f aca="false">BJ665+BK665</f>
        <v>129701.532882322</v>
      </c>
      <c r="BM665" s="25" t="n">
        <f aca="false">BK665*Datos!$D$6</f>
        <v>19228.2110674604</v>
      </c>
      <c r="BN665" s="25" t="n">
        <f aca="false">BL665-BM665</f>
        <v>110473.321814861</v>
      </c>
      <c r="BO665" s="25" t="n">
        <f aca="false">BN665/AD665</f>
        <v>46722.2092925861</v>
      </c>
      <c r="BP665" s="25" t="n">
        <f aca="false">-(C665+E665)</f>
        <v>-119911.467871171</v>
      </c>
      <c r="BQ665" s="25" t="n">
        <f aca="false">BE665</f>
        <v>22191.4958622826</v>
      </c>
      <c r="BR665" s="25" t="n">
        <f aca="false">BF665</f>
        <v>19851.8643192841</v>
      </c>
      <c r="BS665" s="25" t="n">
        <f aca="false">BG665</f>
        <v>19003.933332204</v>
      </c>
      <c r="BT665" s="25" t="n">
        <f aca="false">BH665</f>
        <v>17093.3075517077</v>
      </c>
      <c r="BU665" s="25" t="n">
        <f aca="false">BI665+BO665</f>
        <v>61734.237705217</v>
      </c>
      <c r="BV665" s="27" t="n">
        <f aca="false">IFERROR(IRR(BP665:BU665,0.1),NA())*100</f>
        <v>4.50732954583701</v>
      </c>
    </row>
    <row r="666" customFormat="false" ht="15" hidden="false" customHeight="true" outlineLevel="0" collapsed="false">
      <c r="A666" s="23" t="n">
        <v>665</v>
      </c>
      <c r="B666" s="24" t="n">
        <f aca="true">RAND()</f>
        <v>0.983648785522511</v>
      </c>
      <c r="C666" s="25" t="n">
        <f aca="false">IF(B666&lt;=(Datos!$D$14-Datos!$C$14)/(Datos!$E$14-Datos!$C$14),Datos!$C$14+SQRT((Datos!$E$14-Datos!$C$14)*(Datos!$D$14-Datos!$C$14)*B666),Datos!$E$14-SQRT((Datos!$E$14-Datos!$C$14)*(Datos!$E$14-Datos!$D$14)*(1-B666)))</f>
        <v>95570.3885753955</v>
      </c>
      <c r="D666" s="24" t="n">
        <f aca="true">RAND()</f>
        <v>0.80810230604239</v>
      </c>
      <c r="E666" s="25" t="n">
        <f aca="false">IF(D666&lt;=(Datos!$D$15-Datos!$C$15)/(Datos!$E$15-Datos!$C$15),Datos!$C$15+SQRT((Datos!$E$15-Datos!$C$15)*(Datos!$D$15-Datos!$C$15)*D666),Datos!$E$15-SQRT((Datos!$E$15-Datos!$C$15)*(Datos!$E$15-Datos!$D$15)*(1-D666)))</f>
        <v>34634.8668149205</v>
      </c>
      <c r="F666" s="24" t="n">
        <f aca="true">RAND()</f>
        <v>0.502619273682696</v>
      </c>
      <c r="G666" s="25" t="n">
        <f aca="false">IF(F666&lt;=(Datos!$D$19-Datos!$C$19)/(Datos!$E$19-Datos!$C$19),Datos!$C$19+SQRT((Datos!$E$19-Datos!$C$19)*(Datos!$D$19-Datos!$C$19)*F666),Datos!$E$19-SQRT((Datos!$E$19-Datos!$C$19)*(Datos!$E$19-Datos!$D$19)*(1-F666)))</f>
        <v>38682.9079836426</v>
      </c>
      <c r="H666" s="24" t="n">
        <f aca="true">RAND()</f>
        <v>0.283520422088085</v>
      </c>
      <c r="I666" s="25" t="n">
        <f aca="false">IF(H666&lt;=(Datos!$D$19-Datos!$C$19)/(Datos!$E$19-Datos!$C$19),Datos!$C$19+SQRT((Datos!$E$19-Datos!$C$19)*(Datos!$D$19-Datos!$C$19)*H666),Datos!$E$19-SQRT((Datos!$E$19-Datos!$C$19)*(Datos!$E$19-Datos!$D$19)*(1-H666)))</f>
        <v>36521.3544078828</v>
      </c>
      <c r="J666" s="24" t="n">
        <f aca="true">RAND()</f>
        <v>0.947655434758857</v>
      </c>
      <c r="K666" s="25" t="n">
        <f aca="false">IF(J666&lt;=(Datos!$D$19-Datos!$C$19)/(Datos!$E$19-Datos!$C$19),Datos!$C$19+SQRT((Datos!$E$19-Datos!$C$19)*(Datos!$D$19-Datos!$C$19)*J666),Datos!$E$19-SQRT((Datos!$E$19-Datos!$C$19)*(Datos!$E$19-Datos!$D$19)*(1-J666)))</f>
        <v>43018.6261349544</v>
      </c>
      <c r="L666" s="24" t="n">
        <f aca="true">RAND()</f>
        <v>0.0755293720011201</v>
      </c>
      <c r="M666" s="25" t="n">
        <f aca="false">IF(L666&lt;=(Datos!$D$19-Datos!$C$19)/(Datos!$E$19-Datos!$C$19),Datos!$C$19+SQRT((Datos!$E$19-Datos!$C$19)*(Datos!$D$19-Datos!$C$19)*L666),Datos!$E$19-SQRT((Datos!$E$19-Datos!$C$19)*(Datos!$E$19-Datos!$D$19)*(1-L666)))</f>
        <v>33365.9182699775</v>
      </c>
      <c r="N666" s="24" t="n">
        <f aca="true">RAND()</f>
        <v>0.977465559307281</v>
      </c>
      <c r="O666" s="25" t="n">
        <f aca="false">IF(N666&lt;=(Datos!$D$19-Datos!$C$19)/(Datos!$E$19-Datos!$C$19),Datos!$C$19+SQRT((Datos!$E$19-Datos!$C$19)*(Datos!$D$19-Datos!$C$19)*N666),Datos!$E$19-SQRT((Datos!$E$19-Datos!$C$19)*(Datos!$E$19-Datos!$D$19)*(1-N666)))</f>
        <v>43699.9680573332</v>
      </c>
      <c r="P666" s="24" t="n">
        <f aca="true">RAND()</f>
        <v>0.911701280581697</v>
      </c>
      <c r="Q666" s="26" t="n">
        <f aca="false">IF(P666&lt;=(Datos!$D$23-Datos!$C$23)/(Datos!$E$23-Datos!$C$23),Datos!$C$23+SQRT((Datos!$E$23-Datos!$C$23)*(Datos!$D$23-Datos!$C$23)*P666),Datos!$E$23-SQRT((Datos!$E$23-Datos!$C$23)*(Datos!$E$23-Datos!$D$23)*(1-P666)))</f>
        <v>0.167392950584973</v>
      </c>
      <c r="R666" s="24" t="n">
        <f aca="true">RAND()</f>
        <v>0.04126462350642</v>
      </c>
      <c r="S666" s="26" t="n">
        <f aca="false">IF(R666&lt;=(Datos!$D$24-Datos!$C$24)/(Datos!$E$24-Datos!$C$24),Datos!$C$24+SQRT((Datos!$E$24-Datos!$C$24)*(Datos!$D$24-Datos!$C$24)*R666),Datos!$E$24-SQRT((Datos!$E$24-Datos!$C$24)*(Datos!$E$24-Datos!$D$24)*(1-R666)))</f>
        <v>0.128618371209896</v>
      </c>
      <c r="T666" s="24" t="n">
        <f aca="true">RAND()</f>
        <v>0.288083103240123</v>
      </c>
      <c r="U666" s="26" t="n">
        <f aca="false">IF(T666&lt;=(Datos!$D$25-Datos!$C$25)/(Datos!$E$25-Datos!$C$25),Datos!$C$25+SQRT((Datos!$E$25-Datos!$C$25)*(Datos!$D$25-Datos!$C$25)*T666),Datos!$E$25-SQRT((Datos!$E$25-Datos!$C$25)*(Datos!$E$25-Datos!$D$25)*(1-T666)))</f>
        <v>0.174596229727425</v>
      </c>
      <c r="V666" s="24" t="n">
        <f aca="true">RAND()</f>
        <v>0.649433658306683</v>
      </c>
      <c r="W666" s="26" t="n">
        <f aca="false">IF(V666&lt;=(Datos!$D$26-Datos!$C$26)/(Datos!$E$26-Datos!$C$26),Datos!$C$26+SQRT((Datos!$E$26-Datos!$C$26)*(Datos!$D$26-Datos!$C$26)*V666),Datos!$E$26-SQRT((Datos!$E$26-Datos!$C$26)*(Datos!$E$26-Datos!$D$26)*(1-V666)))</f>
        <v>0.21497169436118</v>
      </c>
      <c r="X666" s="24" t="n">
        <f aca="true">RAND()</f>
        <v>0.414830535147157</v>
      </c>
      <c r="Y666" s="26" t="n">
        <f aca="false">IF(X666&lt;=(Datos!$D$27-Datos!$C$27)/(Datos!$E$27-Datos!$C$27),Datos!$C$27+SQRT((Datos!$E$27-Datos!$C$27)*(Datos!$D$27-Datos!$C$27)*X666),Datos!$E$27-SQRT((Datos!$E$27-Datos!$C$27)*(Datos!$E$27-Datos!$D$27)*(1-X666)))</f>
        <v>0.223786877775689</v>
      </c>
      <c r="Z666" s="24" t="n">
        <f aca="false">(1+Q666)</f>
        <v>1.16739295058497</v>
      </c>
      <c r="AA666" s="24" t="n">
        <f aca="false">Z666*(1+S666)</f>
        <v>1.31754113045113</v>
      </c>
      <c r="AB666" s="24" t="n">
        <f aca="false">AA666*(1+U666)</f>
        <v>1.5475788443387</v>
      </c>
      <c r="AC666" s="24" t="n">
        <f aca="false">AB666*(1+W666)</f>
        <v>1.88026449066371</v>
      </c>
      <c r="AD666" s="24" t="n">
        <f aca="false">AC666*(1+Y666)</f>
        <v>2.30104301042184</v>
      </c>
      <c r="AE666" s="23" t="n">
        <f aca="false">E666*Q666</f>
        <v>5797.63254926709</v>
      </c>
      <c r="AF666" s="23" t="n">
        <f aca="false">AE666*(1+S666)</f>
        <v>6543.3146046273</v>
      </c>
      <c r="AG666" s="23" t="n">
        <f aca="false">AF666*(1+U666)</f>
        <v>7685.75266451562</v>
      </c>
      <c r="AH666" s="23" t="n">
        <f aca="false">AG666*(1+W666)</f>
        <v>9337.97193724749</v>
      </c>
      <c r="AI666" s="23" t="n">
        <f aca="false">AH666*(1+Y666)</f>
        <v>11427.6875218411</v>
      </c>
      <c r="AJ666" s="25" t="n">
        <f aca="false">G666*Z666</f>
        <v>45158.1540882315</v>
      </c>
      <c r="AK666" s="25" t="n">
        <f aca="false">I666*AA666</f>
        <v>48118.3865721681</v>
      </c>
      <c r="AL666" s="25" t="n">
        <f aca="false">K666*AB666</f>
        <v>66574.7157189714</v>
      </c>
      <c r="AM666" s="25" t="n">
        <f aca="false">M666*AC666</f>
        <v>62736.7513214261</v>
      </c>
      <c r="AN666" s="25" t="n">
        <f aca="false">O666*AD666</f>
        <v>100555.506053984</v>
      </c>
      <c r="AO666" s="25" t="n">
        <f aca="false">C666/Datos!$D$8</f>
        <v>19114.0777150791</v>
      </c>
      <c r="AP666" s="25" t="n">
        <f aca="false">AJ666-AO666</f>
        <v>26044.0763731524</v>
      </c>
      <c r="AQ666" s="25" t="n">
        <f aca="false">AK666-AO666</f>
        <v>29004.308857089</v>
      </c>
      <c r="AR666" s="25" t="n">
        <f aca="false">AL666-AO666</f>
        <v>47460.6380038923</v>
      </c>
      <c r="AS666" s="25" t="n">
        <f aca="false">AM666-AO666</f>
        <v>43622.673606347</v>
      </c>
      <c r="AT666" s="25" t="n">
        <f aca="false">AN666-AO666</f>
        <v>81441.428338905</v>
      </c>
      <c r="AU666" s="25" t="n">
        <f aca="false">AP666*Datos!$D$6</f>
        <v>13022.0381865762</v>
      </c>
      <c r="AV666" s="25" t="n">
        <f aca="false">AQ666*Datos!$D$6</f>
        <v>14502.1544285445</v>
      </c>
      <c r="AW666" s="25" t="n">
        <f aca="false">AR666*Datos!$D$6</f>
        <v>23730.3190019461</v>
      </c>
      <c r="AX666" s="25" t="n">
        <f aca="false">AS666*Datos!$D$6</f>
        <v>21811.3368031735</v>
      </c>
      <c r="AY666" s="25" t="n">
        <f aca="false">AT666*Datos!$D$6</f>
        <v>40720.7141694525</v>
      </c>
      <c r="AZ666" s="25" t="n">
        <f aca="false">AJ666-AU666-AE666</f>
        <v>26338.4833523882</v>
      </c>
      <c r="BA666" s="25" t="n">
        <f aca="false">AK666-AV666-AF666</f>
        <v>27072.9175389963</v>
      </c>
      <c r="BB666" s="25" t="n">
        <f aca="false">AL666-AW666-AG666</f>
        <v>35158.6440525096</v>
      </c>
      <c r="BC666" s="25" t="n">
        <f aca="false">AM666-AX666-AH666</f>
        <v>31587.4425810051</v>
      </c>
      <c r="BD666" s="25" t="n">
        <f aca="false">AN666-AY666-AI666</f>
        <v>48407.1043626905</v>
      </c>
      <c r="BE666" s="25" t="n">
        <f aca="false">AZ666/Z666</f>
        <v>22561.7974985974</v>
      </c>
      <c r="BF666" s="25" t="n">
        <f aca="false">BA666/AA666</f>
        <v>20548.0625335215</v>
      </c>
      <c r="BG666" s="25" t="n">
        <f aca="false">BB666/AB666</f>
        <v>22718.4832495777</v>
      </c>
      <c r="BH666" s="25" t="n">
        <f aca="false">BC666/AC666</f>
        <v>16799.4677014058</v>
      </c>
      <c r="BI666" s="25" t="n">
        <f aca="false">BD666/AD666</f>
        <v>21037.0271843882</v>
      </c>
      <c r="BJ666" s="25" t="n">
        <f aca="false">E666*AD666</f>
        <v>79696.318201364</v>
      </c>
      <c r="BK666" s="25" t="n">
        <f aca="false">0.2*C666*AD666</f>
        <v>43982.3149269426</v>
      </c>
      <c r="BL666" s="25" t="n">
        <f aca="false">BJ666+BK666</f>
        <v>123678.633128307</v>
      </c>
      <c r="BM666" s="25" t="n">
        <f aca="false">BK666*Datos!$D$6</f>
        <v>21991.1574634713</v>
      </c>
      <c r="BN666" s="25" t="n">
        <f aca="false">BL666-BM666</f>
        <v>101687.475664835</v>
      </c>
      <c r="BO666" s="25" t="n">
        <f aca="false">BN666/AD666</f>
        <v>44191.90567246</v>
      </c>
      <c r="BP666" s="25" t="n">
        <f aca="false">-(C666+E666)</f>
        <v>-130205.255390316</v>
      </c>
      <c r="BQ666" s="25" t="n">
        <f aca="false">BE666</f>
        <v>22561.7974985974</v>
      </c>
      <c r="BR666" s="25" t="n">
        <f aca="false">BF666</f>
        <v>20548.0625335215</v>
      </c>
      <c r="BS666" s="25" t="n">
        <f aca="false">BG666</f>
        <v>22718.4832495777</v>
      </c>
      <c r="BT666" s="25" t="n">
        <f aca="false">BH666</f>
        <v>16799.4677014058</v>
      </c>
      <c r="BU666" s="25" t="n">
        <f aca="false">BI666+BO666</f>
        <v>65228.9328568482</v>
      </c>
      <c r="BV666" s="27" t="n">
        <f aca="false">IFERROR(IRR(BP666:BU666,0.1),NA())*100</f>
        <v>3.68908226859485</v>
      </c>
    </row>
    <row r="667" customFormat="false" ht="15" hidden="false" customHeight="true" outlineLevel="0" collapsed="false">
      <c r="A667" s="23" t="n">
        <v>666</v>
      </c>
      <c r="B667" s="24" t="n">
        <f aca="true">RAND()</f>
        <v>0.193381977391502</v>
      </c>
      <c r="C667" s="25" t="n">
        <f aca="false">IF(B667&lt;=(Datos!$D$14-Datos!$C$14)/(Datos!$E$14-Datos!$C$14),Datos!$C$14+SQRT((Datos!$E$14-Datos!$C$14)*(Datos!$D$14-Datos!$C$14)*B667),Datos!$E$14-SQRT((Datos!$E$14-Datos!$C$14)*(Datos!$E$14-Datos!$D$14)*(1-B667)))</f>
        <v>68795.0435448951</v>
      </c>
      <c r="D667" s="24" t="n">
        <f aca="true">RAND()</f>
        <v>0.59050264926699</v>
      </c>
      <c r="E667" s="25" t="n">
        <f aca="false">IF(D667&lt;=(Datos!$D$15-Datos!$C$15)/(Datos!$E$15-Datos!$C$15),Datos!$C$15+SQRT((Datos!$E$15-Datos!$C$15)*(Datos!$D$15-Datos!$C$15)*D667),Datos!$E$15-SQRT((Datos!$E$15-Datos!$C$15)*(Datos!$E$15-Datos!$D$15)*(1-D667)))</f>
        <v>32162.6150656005</v>
      </c>
      <c r="F667" s="24" t="n">
        <f aca="true">RAND()</f>
        <v>0.505737198301951</v>
      </c>
      <c r="G667" s="25" t="n">
        <f aca="false">IF(F667&lt;=(Datos!$D$19-Datos!$C$19)/(Datos!$E$19-Datos!$C$19),Datos!$C$19+SQRT((Datos!$E$19-Datos!$C$19)*(Datos!$D$19-Datos!$C$19)*F667),Datos!$E$19-SQRT((Datos!$E$19-Datos!$C$19)*(Datos!$E$19-Datos!$D$19)*(1-F667)))</f>
        <v>38709.797916444</v>
      </c>
      <c r="H667" s="24" t="n">
        <f aca="true">RAND()</f>
        <v>0.015493167524805</v>
      </c>
      <c r="I667" s="25" t="n">
        <f aca="false">IF(H667&lt;=(Datos!$D$19-Datos!$C$19)/(Datos!$E$19-Datos!$C$19),Datos!$C$19+SQRT((Datos!$E$19-Datos!$C$19)*(Datos!$D$19-Datos!$C$19)*H667),Datos!$E$19-SQRT((Datos!$E$19-Datos!$C$19)*(Datos!$E$19-Datos!$D$19)*(1-H667)))</f>
        <v>31524.4589626227</v>
      </c>
      <c r="J667" s="24" t="n">
        <f aca="true">RAND()</f>
        <v>0.222051285544557</v>
      </c>
      <c r="K667" s="25" t="n">
        <f aca="false">IF(J667&lt;=(Datos!$D$19-Datos!$C$19)/(Datos!$E$19-Datos!$C$19),Datos!$C$19+SQRT((Datos!$E$19-Datos!$C$19)*(Datos!$D$19-Datos!$C$19)*J667),Datos!$E$19-SQRT((Datos!$E$19-Datos!$C$19)*(Datos!$E$19-Datos!$D$19)*(1-J667)))</f>
        <v>35771.2817321357</v>
      </c>
      <c r="L667" s="24" t="n">
        <f aca="true">RAND()</f>
        <v>0.907327925273094</v>
      </c>
      <c r="M667" s="25" t="n">
        <f aca="false">IF(L667&lt;=(Datos!$D$19-Datos!$C$19)/(Datos!$E$19-Datos!$C$19),Datos!$C$19+SQRT((Datos!$E$19-Datos!$C$19)*(Datos!$D$19-Datos!$C$19)*L667),Datos!$E$19-SQRT((Datos!$E$19-Datos!$C$19)*(Datos!$E$19-Datos!$D$19)*(1-L667)))</f>
        <v>42363.6378085479</v>
      </c>
      <c r="N667" s="24" t="n">
        <f aca="true">RAND()</f>
        <v>0.827985654724554</v>
      </c>
      <c r="O667" s="25" t="n">
        <f aca="false">IF(N667&lt;=(Datos!$D$19-Datos!$C$19)/(Datos!$E$19-Datos!$C$19),Datos!$C$19+SQRT((Datos!$E$19-Datos!$C$19)*(Datos!$D$19-Datos!$C$19)*N667),Datos!$E$19-SQRT((Datos!$E$19-Datos!$C$19)*(Datos!$E$19-Datos!$D$19)*(1-N667)))</f>
        <v>41408.1932268483</v>
      </c>
      <c r="P667" s="24" t="n">
        <f aca="true">RAND()</f>
        <v>0.920774968968679</v>
      </c>
      <c r="Q667" s="26" t="n">
        <f aca="false">IF(P667&lt;=(Datos!$D$23-Datos!$C$23)/(Datos!$E$23-Datos!$C$23),Datos!$C$23+SQRT((Datos!$E$23-Datos!$C$23)*(Datos!$D$23-Datos!$C$23)*P667),Datos!$E$23-SQRT((Datos!$E$23-Datos!$C$23)*(Datos!$E$23-Datos!$D$23)*(1-P667)))</f>
        <v>0.168058264118798</v>
      </c>
      <c r="R667" s="24" t="n">
        <f aca="true">RAND()</f>
        <v>0.154875155616024</v>
      </c>
      <c r="S667" s="26" t="n">
        <f aca="false">IF(R667&lt;=(Datos!$D$24-Datos!$C$24)/(Datos!$E$24-Datos!$C$24),Datos!$C$24+SQRT((Datos!$E$24-Datos!$C$24)*(Datos!$D$24-Datos!$C$24)*R667),Datos!$E$24-SQRT((Datos!$E$24-Datos!$C$24)*(Datos!$E$24-Datos!$D$24)*(1-R667)))</f>
        <v>0.136696564919433</v>
      </c>
      <c r="T667" s="24" t="n">
        <f aca="true">RAND()</f>
        <v>0.781155615665285</v>
      </c>
      <c r="U667" s="26" t="n">
        <f aca="false">IF(T667&lt;=(Datos!$D$25-Datos!$C$25)/(Datos!$E$25-Datos!$C$25),Datos!$C$25+SQRT((Datos!$E$25-Datos!$C$25)*(Datos!$D$25-Datos!$C$25)*T667),Datos!$E$25-SQRT((Datos!$E$25-Datos!$C$25)*(Datos!$E$25-Datos!$D$25)*(1-T667)))</f>
        <v>0.195245924050024</v>
      </c>
      <c r="V667" s="24" t="n">
        <f aca="true">RAND()</f>
        <v>0.665214594858485</v>
      </c>
      <c r="W667" s="26" t="n">
        <f aca="false">IF(V667&lt;=(Datos!$D$26-Datos!$C$26)/(Datos!$E$26-Datos!$C$26),Datos!$C$26+SQRT((Datos!$E$26-Datos!$C$26)*(Datos!$D$26-Datos!$C$26)*V667),Datos!$E$26-SQRT((Datos!$E$26-Datos!$C$26)*(Datos!$E$26-Datos!$D$26)*(1-V667)))</f>
        <v>0.215769181751011</v>
      </c>
      <c r="X667" s="24" t="n">
        <f aca="true">RAND()</f>
        <v>0.392667294032826</v>
      </c>
      <c r="Y667" s="26" t="n">
        <f aca="false">IF(X667&lt;=(Datos!$D$27-Datos!$C$27)/(Datos!$E$27-Datos!$C$27),Datos!$C$27+SQRT((Datos!$E$27-Datos!$C$27)*(Datos!$D$27-Datos!$C$27)*X667),Datos!$E$27-SQRT((Datos!$E$27-Datos!$C$27)*(Datos!$E$27-Datos!$D$27)*(1-X667)))</f>
        <v>0.222732237583238</v>
      </c>
      <c r="Z667" s="24" t="n">
        <f aca="false">(1+Q667)</f>
        <v>1.1680582641188</v>
      </c>
      <c r="AA667" s="24" t="n">
        <f aca="false">Z667*(1+S667)</f>
        <v>1.32772781644959</v>
      </c>
      <c r="AB667" s="24" t="n">
        <f aca="false">AA667*(1+U667)</f>
        <v>1.58696126085922</v>
      </c>
      <c r="AC667" s="24" t="n">
        <f aca="false">AB667*(1+W667)</f>
        <v>1.92937859358536</v>
      </c>
      <c r="AD667" s="24" t="n">
        <f aca="false">AC667*(1+Y667)</f>
        <v>2.35911340487983</v>
      </c>
      <c r="AE667" s="23" t="n">
        <f aca="false">E667*Q667</f>
        <v>5405.19325744594</v>
      </c>
      <c r="AF667" s="23" t="n">
        <f aca="false">AE667*(1+S667)</f>
        <v>6144.06460846448</v>
      </c>
      <c r="AG667" s="23" t="n">
        <f aca="false">AF667*(1+U667)</f>
        <v>7343.66818036718</v>
      </c>
      <c r="AH667" s="23" t="n">
        <f aca="false">AG667*(1+W667)</f>
        <v>8928.20545469594</v>
      </c>
      <c r="AI667" s="23" t="n">
        <f aca="false">AH667*(1+Y667)</f>
        <v>10916.8046332232</v>
      </c>
      <c r="AJ667" s="25" t="n">
        <f aca="false">G667*Z667</f>
        <v>45215.2993586711</v>
      </c>
      <c r="AK667" s="25" t="n">
        <f aca="false">I667*AA667</f>
        <v>41855.9010631979</v>
      </c>
      <c r="AL667" s="25" t="n">
        <f aca="false">K667*AB667</f>
        <v>56767.6383601803</v>
      </c>
      <c r="AM667" s="25" t="n">
        <f aca="false">M667*AC667</f>
        <v>81735.4959342159</v>
      </c>
      <c r="AN667" s="25" t="n">
        <f aca="false">O667*AD667</f>
        <v>97686.6237133119</v>
      </c>
      <c r="AO667" s="25" t="n">
        <f aca="false">C667/Datos!$D$8</f>
        <v>13759.008708979</v>
      </c>
      <c r="AP667" s="25" t="n">
        <f aca="false">AJ667-AO667</f>
        <v>31456.2906496921</v>
      </c>
      <c r="AQ667" s="25" t="n">
        <f aca="false">AK667-AO667</f>
        <v>28096.8923542189</v>
      </c>
      <c r="AR667" s="25" t="n">
        <f aca="false">AL667-AO667</f>
        <v>43008.6296512013</v>
      </c>
      <c r="AS667" s="25" t="n">
        <f aca="false">AM667-AO667</f>
        <v>67976.4872252368</v>
      </c>
      <c r="AT667" s="25" t="n">
        <f aca="false">AN667-AO667</f>
        <v>83927.6150043329</v>
      </c>
      <c r="AU667" s="25" t="n">
        <f aca="false">AP667*Datos!$D$6</f>
        <v>15728.145324846</v>
      </c>
      <c r="AV667" s="25" t="n">
        <f aca="false">AQ667*Datos!$D$6</f>
        <v>14048.4461771094</v>
      </c>
      <c r="AW667" s="25" t="n">
        <f aca="false">AR667*Datos!$D$6</f>
        <v>21504.3148256007</v>
      </c>
      <c r="AX667" s="25" t="n">
        <f aca="false">AS667*Datos!$D$6</f>
        <v>33988.2436126184</v>
      </c>
      <c r="AY667" s="25" t="n">
        <f aca="false">AT667*Datos!$D$6</f>
        <v>41963.8075021665</v>
      </c>
      <c r="AZ667" s="25" t="n">
        <f aca="false">AJ667-AU667-AE667</f>
        <v>24081.9607763791</v>
      </c>
      <c r="BA667" s="25" t="n">
        <f aca="false">AK667-AV667-AF667</f>
        <v>21663.390277624</v>
      </c>
      <c r="BB667" s="25" t="n">
        <f aca="false">AL667-AW667-AG667</f>
        <v>27919.6553542125</v>
      </c>
      <c r="BC667" s="25" t="n">
        <f aca="false">AM667-AX667-AH667</f>
        <v>38819.0468669015</v>
      </c>
      <c r="BD667" s="25" t="n">
        <f aca="false">AN667-AY667-AI667</f>
        <v>44806.0115779223</v>
      </c>
      <c r="BE667" s="25" t="n">
        <f aca="false">AZ667/Z667</f>
        <v>20617.0886471549</v>
      </c>
      <c r="BF667" s="25" t="n">
        <f aca="false">BA667/AA667</f>
        <v>16316.1379984889</v>
      </c>
      <c r="BG667" s="25" t="n">
        <f aca="false">BB667/AB667</f>
        <v>17593.1549451284</v>
      </c>
      <c r="BH667" s="25" t="n">
        <f aca="false">BC667/AC667</f>
        <v>20119.9738589222</v>
      </c>
      <c r="BI667" s="25" t="n">
        <f aca="false">BD667/AD667</f>
        <v>18992.7332383602</v>
      </c>
      <c r="BJ667" s="25" t="n">
        <f aca="false">E667*AD667</f>
        <v>75875.2563372482</v>
      </c>
      <c r="BK667" s="25" t="n">
        <f aca="false">0.2*C667*AD667</f>
        <v>32459.0618832107</v>
      </c>
      <c r="BL667" s="25" t="n">
        <f aca="false">BJ667+BK667</f>
        <v>108334.318220459</v>
      </c>
      <c r="BM667" s="25" t="n">
        <f aca="false">BK667*Datos!$D$6</f>
        <v>16229.5309416054</v>
      </c>
      <c r="BN667" s="25" t="n">
        <f aca="false">BL667-BM667</f>
        <v>92104.7872788535</v>
      </c>
      <c r="BO667" s="25" t="n">
        <f aca="false">BN667/AD667</f>
        <v>39042.1194200901</v>
      </c>
      <c r="BP667" s="25" t="n">
        <f aca="false">-(C667+E667)</f>
        <v>-100957.658610496</v>
      </c>
      <c r="BQ667" s="25" t="n">
        <f aca="false">BE667</f>
        <v>20617.0886471549</v>
      </c>
      <c r="BR667" s="25" t="n">
        <f aca="false">BF667</f>
        <v>16316.1379984889</v>
      </c>
      <c r="BS667" s="25" t="n">
        <f aca="false">BG667</f>
        <v>17593.1549451284</v>
      </c>
      <c r="BT667" s="25" t="n">
        <f aca="false">BH667</f>
        <v>20119.9738589222</v>
      </c>
      <c r="BU667" s="25" t="n">
        <f aca="false">BI667+BO667</f>
        <v>58034.8526584503</v>
      </c>
      <c r="BV667" s="27" t="n">
        <f aca="false">IFERROR(IRR(BP667:BU667,0.1),NA())*100</f>
        <v>8.11689489686922</v>
      </c>
    </row>
    <row r="668" customFormat="false" ht="15" hidden="false" customHeight="true" outlineLevel="0" collapsed="false">
      <c r="A668" s="23" t="n">
        <v>667</v>
      </c>
      <c r="B668" s="24" t="n">
        <f aca="true">RAND()</f>
        <v>0.89695538639057</v>
      </c>
      <c r="C668" s="25" t="n">
        <f aca="false">IF(B668&lt;=(Datos!$D$14-Datos!$C$14)/(Datos!$E$14-Datos!$C$14),Datos!$C$14+SQRT((Datos!$E$14-Datos!$C$14)*(Datos!$D$14-Datos!$C$14)*B668),Datos!$E$14-SQRT((Datos!$E$14-Datos!$C$14)*(Datos!$E$14-Datos!$D$14)*(1-B668)))</f>
        <v>88880.0388340914</v>
      </c>
      <c r="D668" s="24" t="n">
        <f aca="true">RAND()</f>
        <v>0.143425098971992</v>
      </c>
      <c r="E668" s="25" t="n">
        <f aca="false">IF(D668&lt;=(Datos!$D$15-Datos!$C$15)/(Datos!$E$15-Datos!$C$15),Datos!$C$15+SQRT((Datos!$E$15-Datos!$C$15)*(Datos!$D$15-Datos!$C$15)*D668),Datos!$E$15-SQRT((Datos!$E$15-Datos!$C$15)*(Datos!$E$15-Datos!$D$15)*(1-D668)))</f>
        <v>28279.7686538687</v>
      </c>
      <c r="F668" s="24" t="n">
        <f aca="true">RAND()</f>
        <v>0.589381833031721</v>
      </c>
      <c r="G668" s="25" t="n">
        <f aca="false">IF(F668&lt;=(Datos!$D$19-Datos!$C$19)/(Datos!$E$19-Datos!$C$19),Datos!$C$19+SQRT((Datos!$E$19-Datos!$C$19)*(Datos!$D$19-Datos!$C$19)*F668),Datos!$E$19-SQRT((Datos!$E$19-Datos!$C$19)*(Datos!$E$19-Datos!$D$19)*(1-F668)))</f>
        <v>39402.5142889952</v>
      </c>
      <c r="H668" s="24" t="n">
        <f aca="true">RAND()</f>
        <v>0.706087608377497</v>
      </c>
      <c r="I668" s="25" t="n">
        <f aca="false">IF(H668&lt;=(Datos!$D$19-Datos!$C$19)/(Datos!$E$19-Datos!$C$19),Datos!$C$19+SQRT((Datos!$E$19-Datos!$C$19)*(Datos!$D$19-Datos!$C$19)*H668),Datos!$E$19-SQRT((Datos!$E$19-Datos!$C$19)*(Datos!$E$19-Datos!$D$19)*(1-H668)))</f>
        <v>40304.95693612</v>
      </c>
      <c r="J668" s="24" t="n">
        <f aca="true">RAND()</f>
        <v>0.715545421528856</v>
      </c>
      <c r="K668" s="25" t="n">
        <f aca="false">IF(J668&lt;=(Datos!$D$19-Datos!$C$19)/(Datos!$E$19-Datos!$C$19),Datos!$C$19+SQRT((Datos!$E$19-Datos!$C$19)*(Datos!$D$19-Datos!$C$19)*J668),Datos!$E$19-SQRT((Datos!$E$19-Datos!$C$19)*(Datos!$E$19-Datos!$D$19)*(1-J668)))</f>
        <v>40381.115569173</v>
      </c>
      <c r="L668" s="24" t="n">
        <f aca="true">RAND()</f>
        <v>0.0805129059820402</v>
      </c>
      <c r="M668" s="25" t="n">
        <f aca="false">IF(L668&lt;=(Datos!$D$19-Datos!$C$19)/(Datos!$E$19-Datos!$C$19),Datos!$C$19+SQRT((Datos!$E$19-Datos!$C$19)*(Datos!$D$19-Datos!$C$19)*L668),Datos!$E$19-SQRT((Datos!$E$19-Datos!$C$19)*(Datos!$E$19-Datos!$D$19)*(1-L668)))</f>
        <v>33475.1886131987</v>
      </c>
      <c r="N668" s="24" t="n">
        <f aca="true">RAND()</f>
        <v>0.595266403333486</v>
      </c>
      <c r="O668" s="25" t="n">
        <f aca="false">IF(N668&lt;=(Datos!$D$19-Datos!$C$19)/(Datos!$E$19-Datos!$C$19),Datos!$C$19+SQRT((Datos!$E$19-Datos!$C$19)*(Datos!$D$19-Datos!$C$19)*N668),Datos!$E$19-SQRT((Datos!$E$19-Datos!$C$19)*(Datos!$E$19-Datos!$D$19)*(1-N668)))</f>
        <v>39449.3365111008</v>
      </c>
      <c r="P668" s="24" t="n">
        <f aca="true">RAND()</f>
        <v>0.476757273770928</v>
      </c>
      <c r="Q668" s="26" t="n">
        <f aca="false">IF(P668&lt;=(Datos!$D$23-Datos!$C$23)/(Datos!$E$23-Datos!$C$23),Datos!$C$23+SQRT((Datos!$E$23-Datos!$C$23)*(Datos!$D$23-Datos!$C$23)*P668),Datos!$E$23-SQRT((Datos!$E$23-Datos!$C$23)*(Datos!$E$23-Datos!$D$23)*(1-P668)))</f>
        <v>0.149294420847453</v>
      </c>
      <c r="R668" s="24" t="n">
        <f aca="true">RAND()</f>
        <v>0.306021362545183</v>
      </c>
      <c r="S668" s="26" t="n">
        <f aca="false">IF(R668&lt;=(Datos!$D$24-Datos!$C$24)/(Datos!$E$24-Datos!$C$24),Datos!$C$24+SQRT((Datos!$E$24-Datos!$C$24)*(Datos!$D$24-Datos!$C$24)*R668),Datos!$E$24-SQRT((Datos!$E$24-Datos!$C$24)*(Datos!$E$24-Datos!$D$24)*(1-R668)))</f>
        <v>0.143469947860644</v>
      </c>
      <c r="T668" s="24" t="n">
        <f aca="true">RAND()</f>
        <v>0.633616124468268</v>
      </c>
      <c r="U668" s="26" t="n">
        <f aca="false">IF(T668&lt;=(Datos!$D$25-Datos!$C$25)/(Datos!$E$25-Datos!$C$25),Datos!$C$25+SQRT((Datos!$E$25-Datos!$C$25)*(Datos!$D$25-Datos!$C$25)*T668),Datos!$E$25-SQRT((Datos!$E$25-Datos!$C$25)*(Datos!$E$25-Datos!$D$25)*(1-T668)))</f>
        <v>0.187970718842146</v>
      </c>
      <c r="V668" s="24" t="n">
        <f aca="true">RAND()</f>
        <v>0.407131290290309</v>
      </c>
      <c r="W668" s="26" t="n">
        <f aca="false">IF(V668&lt;=(Datos!$D$26-Datos!$C$26)/(Datos!$E$26-Datos!$C$26),Datos!$C$26+SQRT((Datos!$E$26-Datos!$C$26)*(Datos!$D$26-Datos!$C$26)*V668),Datos!$E$26-SQRT((Datos!$E$26-Datos!$C$26)*(Datos!$E$26-Datos!$D$26)*(1-V668)))</f>
        <v>0.204447387736992</v>
      </c>
      <c r="X668" s="24" t="n">
        <f aca="true">RAND()</f>
        <v>0.563145016200551</v>
      </c>
      <c r="Y668" s="26" t="n">
        <f aca="false">IF(X668&lt;=(Datos!$D$27-Datos!$C$27)/(Datos!$E$27-Datos!$C$27),Datos!$C$27+SQRT((Datos!$E$27-Datos!$C$27)*(Datos!$D$27-Datos!$C$27)*X668),Datos!$E$27-SQRT((Datos!$E$27-Datos!$C$27)*(Datos!$E$27-Datos!$D$27)*(1-X668)))</f>
        <v>0.231430288115771</v>
      </c>
      <c r="Z668" s="24" t="n">
        <f aca="false">(1+Q668)</f>
        <v>1.14929442084745</v>
      </c>
      <c r="AA668" s="24" t="n">
        <f aca="false">Z668*(1+S668)</f>
        <v>1.31418363148297</v>
      </c>
      <c r="AB668" s="24" t="n">
        <f aca="false">AA668*(1+U668)</f>
        <v>1.5612116733834</v>
      </c>
      <c r="AC668" s="24" t="n">
        <f aca="false">AB668*(1+W668)</f>
        <v>1.88039732171114</v>
      </c>
      <c r="AD668" s="24" t="n">
        <f aca="false">AC668*(1+Y668)</f>
        <v>2.31557821564687</v>
      </c>
      <c r="AE668" s="23" t="n">
        <f aca="false">E668*Q668</f>
        <v>4222.01168287927</v>
      </c>
      <c r="AF668" s="23" t="n">
        <f aca="false">AE668*(1+S668)</f>
        <v>4827.74347888898</v>
      </c>
      <c r="AG668" s="23" t="n">
        <f aca="false">AF668*(1+U668)</f>
        <v>5735.21789100123</v>
      </c>
      <c r="AH668" s="23" t="n">
        <f aca="false">AG668*(1+W668)</f>
        <v>6907.76820691889</v>
      </c>
      <c r="AI668" s="23" t="n">
        <f aca="false">AH668*(1+Y668)</f>
        <v>8506.43499328309</v>
      </c>
      <c r="AJ668" s="25" t="n">
        <f aca="false">G668*Z668</f>
        <v>45285.0898397042</v>
      </c>
      <c r="AK668" s="25" t="n">
        <f aca="false">I668*AA668</f>
        <v>52968.1146730747</v>
      </c>
      <c r="AL668" s="25" t="n">
        <f aca="false">K668*AB668</f>
        <v>63043.4690108371</v>
      </c>
      <c r="AM668" s="25" t="n">
        <f aca="false">M668*AC668</f>
        <v>62946.655012034</v>
      </c>
      <c r="AN668" s="25" t="n">
        <f aca="false">O668*AD668</f>
        <v>91348.0242468276</v>
      </c>
      <c r="AO668" s="25" t="n">
        <f aca="false">C668/Datos!$D$8</f>
        <v>17776.0077668183</v>
      </c>
      <c r="AP668" s="25" t="n">
        <f aca="false">AJ668-AO668</f>
        <v>27509.0820728859</v>
      </c>
      <c r="AQ668" s="25" t="n">
        <f aca="false">AK668-AO668</f>
        <v>35192.1069062564</v>
      </c>
      <c r="AR668" s="25" t="n">
        <f aca="false">AL668-AO668</f>
        <v>45267.4612440188</v>
      </c>
      <c r="AS668" s="25" t="n">
        <f aca="false">AM668-AO668</f>
        <v>45170.6472452157</v>
      </c>
      <c r="AT668" s="25" t="n">
        <f aca="false">AN668-AO668</f>
        <v>73572.0164800094</v>
      </c>
      <c r="AU668" s="25" t="n">
        <f aca="false">AP668*Datos!$D$6</f>
        <v>13754.5410364429</v>
      </c>
      <c r="AV668" s="25" t="n">
        <f aca="false">AQ668*Datos!$D$6</f>
        <v>17596.0534531282</v>
      </c>
      <c r="AW668" s="25" t="n">
        <f aca="false">AR668*Datos!$D$6</f>
        <v>22633.7306220094</v>
      </c>
      <c r="AX668" s="25" t="n">
        <f aca="false">AS668*Datos!$D$6</f>
        <v>22585.3236226078</v>
      </c>
      <c r="AY668" s="25" t="n">
        <f aca="false">AT668*Datos!$D$6</f>
        <v>36786.0082400047</v>
      </c>
      <c r="AZ668" s="25" t="n">
        <f aca="false">AJ668-AU668-AE668</f>
        <v>27308.537120382</v>
      </c>
      <c r="BA668" s="25" t="n">
        <f aca="false">AK668-AV668-AF668</f>
        <v>30544.3177410575</v>
      </c>
      <c r="BB668" s="25" t="n">
        <f aca="false">AL668-AW668-AG668</f>
        <v>34674.5204978265</v>
      </c>
      <c r="BC668" s="25" t="n">
        <f aca="false">AM668-AX668-AH668</f>
        <v>33453.5631825072</v>
      </c>
      <c r="BD668" s="25" t="n">
        <f aca="false">AN668-AY668-AI668</f>
        <v>46055.5810135399</v>
      </c>
      <c r="BE668" s="25" t="n">
        <f aca="false">AZ668/Z668</f>
        <v>23761.1325914604</v>
      </c>
      <c r="BF668" s="25" t="n">
        <f aca="false">BA668/AA668</f>
        <v>23242.0470087505</v>
      </c>
      <c r="BG668" s="25" t="n">
        <f aca="false">BB668/AB668</f>
        <v>22210.0059133437</v>
      </c>
      <c r="BH668" s="25" t="n">
        <f aca="false">BC668/AC668</f>
        <v>17790.6885934431</v>
      </c>
      <c r="BI668" s="25" t="n">
        <f aca="false">BD668/AD668</f>
        <v>19889.4516723004</v>
      </c>
      <c r="BJ668" s="25" t="n">
        <f aca="false">E668*AD668</f>
        <v>65484.0162384314</v>
      </c>
      <c r="BK668" s="25" t="n">
        <f aca="false">0.2*C668*AD668</f>
        <v>41161.7363460139</v>
      </c>
      <c r="BL668" s="25" t="n">
        <f aca="false">BJ668+BK668</f>
        <v>106645.752584445</v>
      </c>
      <c r="BM668" s="25" t="n">
        <f aca="false">BK668*Datos!$D$6</f>
        <v>20580.868173007</v>
      </c>
      <c r="BN668" s="25" t="n">
        <f aca="false">BL668-BM668</f>
        <v>86064.8844114383</v>
      </c>
      <c r="BO668" s="25" t="n">
        <f aca="false">BN668/AD668</f>
        <v>37167.7725372778</v>
      </c>
      <c r="BP668" s="25" t="n">
        <f aca="false">-(C668+E668)</f>
        <v>-117159.80748796</v>
      </c>
      <c r="BQ668" s="25" t="n">
        <f aca="false">BE668</f>
        <v>23761.1325914604</v>
      </c>
      <c r="BR668" s="25" t="n">
        <f aca="false">BF668</f>
        <v>23242.0470087505</v>
      </c>
      <c r="BS668" s="25" t="n">
        <f aca="false">BG668</f>
        <v>22210.0059133437</v>
      </c>
      <c r="BT668" s="25" t="n">
        <f aca="false">BH668</f>
        <v>17790.6885934431</v>
      </c>
      <c r="BU668" s="25" t="n">
        <f aca="false">BI668+BO668</f>
        <v>57057.2242095782</v>
      </c>
      <c r="BV668" s="27" t="n">
        <f aca="false">IFERROR(IRR(BP668:BU668,0.1),NA())*100</f>
        <v>6.36197041961024</v>
      </c>
    </row>
    <row r="669" customFormat="false" ht="15" hidden="false" customHeight="true" outlineLevel="0" collapsed="false">
      <c r="A669" s="23" t="n">
        <v>668</v>
      </c>
      <c r="B669" s="24" t="n">
        <f aca="true">RAND()</f>
        <v>0.42430299305981</v>
      </c>
      <c r="C669" s="25" t="n">
        <f aca="false">IF(B669&lt;=(Datos!$D$14-Datos!$C$14)/(Datos!$E$14-Datos!$C$14),Datos!$C$14+SQRT((Datos!$E$14-Datos!$C$14)*(Datos!$D$14-Datos!$C$14)*B669),Datos!$E$14-SQRT((Datos!$E$14-Datos!$C$14)*(Datos!$E$14-Datos!$D$14)*(1-B669)))</f>
        <v>73716.2329882449</v>
      </c>
      <c r="D669" s="24" t="n">
        <f aca="true">RAND()</f>
        <v>0.0699265779055404</v>
      </c>
      <c r="E669" s="25" t="n">
        <f aca="false">IF(D669&lt;=(Datos!$D$15-Datos!$C$15)/(Datos!$E$15-Datos!$C$15),Datos!$C$15+SQRT((Datos!$E$15-Datos!$C$15)*(Datos!$D$15-Datos!$C$15)*D669),Datos!$E$15-SQRT((Datos!$E$15-Datos!$C$15)*(Datos!$E$15-Datos!$D$15)*(1-D669)))</f>
        <v>27290.0858811223</v>
      </c>
      <c r="F669" s="24" t="n">
        <f aca="true">RAND()</f>
        <v>0.41891168123025</v>
      </c>
      <c r="G669" s="25" t="n">
        <f aca="false">IF(F669&lt;=(Datos!$D$19-Datos!$C$19)/(Datos!$E$19-Datos!$C$19),Datos!$C$19+SQRT((Datos!$E$19-Datos!$C$19)*(Datos!$D$19-Datos!$C$19)*F669),Datos!$E$19-SQRT((Datos!$E$19-Datos!$C$19)*(Datos!$E$19-Datos!$D$19)*(1-F669)))</f>
        <v>37926.9636169556</v>
      </c>
      <c r="H669" s="24" t="n">
        <f aca="true">RAND()</f>
        <v>0.216885926476684</v>
      </c>
      <c r="I669" s="25" t="n">
        <f aca="false">IF(H669&lt;=(Datos!$D$19-Datos!$C$19)/(Datos!$E$19-Datos!$C$19),Datos!$C$19+SQRT((Datos!$E$19-Datos!$C$19)*(Datos!$D$19-Datos!$C$19)*H669),Datos!$E$19-SQRT((Datos!$E$19-Datos!$C$19)*(Datos!$E$19-Datos!$D$19)*(1-H669)))</f>
        <v>35703.7609497158</v>
      </c>
      <c r="J669" s="24" t="n">
        <f aca="true">RAND()</f>
        <v>0.853245028802207</v>
      </c>
      <c r="K669" s="25" t="n">
        <f aca="false">IF(J669&lt;=(Datos!$D$19-Datos!$C$19)/(Datos!$E$19-Datos!$C$19),Datos!$C$19+SQRT((Datos!$E$19-Datos!$C$19)*(Datos!$D$19-Datos!$C$19)*J669),Datos!$E$19-SQRT((Datos!$E$19-Datos!$C$19)*(Datos!$E$19-Datos!$D$19)*(1-J669)))</f>
        <v>41682.3769292105</v>
      </c>
      <c r="L669" s="24" t="n">
        <f aca="true">RAND()</f>
        <v>0.270846808270549</v>
      </c>
      <c r="M669" s="25" t="n">
        <f aca="false">IF(L669&lt;=(Datos!$D$19-Datos!$C$19)/(Datos!$E$19-Datos!$C$19),Datos!$C$19+SQRT((Datos!$E$19-Datos!$C$19)*(Datos!$D$19-Datos!$C$19)*L669),Datos!$E$19-SQRT((Datos!$E$19-Datos!$C$19)*(Datos!$E$19-Datos!$D$19)*(1-L669)))</f>
        <v>36373.9329491753</v>
      </c>
      <c r="N669" s="24" t="n">
        <f aca="true">RAND()</f>
        <v>0.529331272093783</v>
      </c>
      <c r="O669" s="25" t="n">
        <f aca="false">IF(N669&lt;=(Datos!$D$19-Datos!$C$19)/(Datos!$E$19-Datos!$C$19),Datos!$C$19+SQRT((Datos!$E$19-Datos!$C$19)*(Datos!$D$19-Datos!$C$19)*N669),Datos!$E$19-SQRT((Datos!$E$19-Datos!$C$19)*(Datos!$E$19-Datos!$D$19)*(1-N669)))</f>
        <v>38910.6504147603</v>
      </c>
      <c r="P669" s="24" t="n">
        <f aca="true">RAND()</f>
        <v>0.505823421248228</v>
      </c>
      <c r="Q669" s="26" t="n">
        <f aca="false">IF(P669&lt;=(Datos!$D$23-Datos!$C$23)/(Datos!$E$23-Datos!$C$23),Datos!$C$23+SQRT((Datos!$E$23-Datos!$C$23)*(Datos!$D$23-Datos!$C$23)*P669),Datos!$E$23-SQRT((Datos!$E$23-Datos!$C$23)*(Datos!$E$23-Datos!$D$23)*(1-P669)))</f>
        <v>0.150175214304991</v>
      </c>
      <c r="R669" s="24" t="n">
        <f aca="true">RAND()</f>
        <v>0.776945373045279</v>
      </c>
      <c r="S669" s="26" t="n">
        <f aca="false">IF(R669&lt;=(Datos!$D$24-Datos!$C$24)/(Datos!$E$24-Datos!$C$24),Datos!$C$24+SQRT((Datos!$E$24-Datos!$C$24)*(Datos!$D$24-Datos!$C$24)*R669),Datos!$E$24-SQRT((Datos!$E$24-Datos!$C$24)*(Datos!$E$24-Datos!$D$24)*(1-R669)))</f>
        <v>0.159962576799436</v>
      </c>
      <c r="T669" s="24" t="n">
        <f aca="true">RAND()</f>
        <v>0.952063183575393</v>
      </c>
      <c r="U669" s="26" t="n">
        <f aca="false">IF(T669&lt;=(Datos!$D$25-Datos!$C$25)/(Datos!$E$25-Datos!$C$25),Datos!$C$25+SQRT((Datos!$E$25-Datos!$C$25)*(Datos!$D$25-Datos!$C$25)*T669),Datos!$E$25-SQRT((Datos!$E$25-Datos!$C$25)*(Datos!$E$25-Datos!$D$25)*(1-T669)))</f>
        <v>0.208414531257265</v>
      </c>
      <c r="V669" s="24" t="n">
        <f aca="true">RAND()</f>
        <v>0.846588770828985</v>
      </c>
      <c r="W669" s="26" t="n">
        <f aca="false">IF(V669&lt;=(Datos!$D$26-Datos!$C$26)/(Datos!$E$26-Datos!$C$26),Datos!$C$26+SQRT((Datos!$E$26-Datos!$C$26)*(Datos!$D$26-Datos!$C$26)*V669),Datos!$E$26-SQRT((Datos!$E$26-Datos!$C$26)*(Datos!$E$26-Datos!$D$26)*(1-V669)))</f>
        <v>0.226828049238388</v>
      </c>
      <c r="X669" s="24" t="n">
        <f aca="true">RAND()</f>
        <v>0.122465548001792</v>
      </c>
      <c r="Y669" s="26" t="n">
        <f aca="false">IF(X669&lt;=(Datos!$D$27-Datos!$C$27)/(Datos!$E$27-Datos!$C$27),Datos!$C$27+SQRT((Datos!$E$27-Datos!$C$27)*(Datos!$D$27-Datos!$C$27)*X669),Datos!$E$27-SQRT((Datos!$E$27-Datos!$C$27)*(Datos!$E$27-Datos!$D$27)*(1-X669)))</f>
        <v>0.208183975902009</v>
      </c>
      <c r="Z669" s="24" t="n">
        <f aca="false">(1+Q669)</f>
        <v>1.15017521430499</v>
      </c>
      <c r="AA669" s="24" t="n">
        <f aca="false">Z669*(1+S669)</f>
        <v>1.33416020535606</v>
      </c>
      <c r="AB669" s="24" t="n">
        <f aca="false">AA669*(1+U669)</f>
        <v>1.61221857917744</v>
      </c>
      <c r="AC669" s="24" t="n">
        <f aca="false">AB669*(1+W669)</f>
        <v>1.97791497443815</v>
      </c>
      <c r="AD669" s="24" t="n">
        <f aca="false">AC669*(1+Y669)</f>
        <v>2.3896851778128</v>
      </c>
      <c r="AE669" s="23" t="n">
        <f aca="false">E669*Q669</f>
        <v>4098.29449559916</v>
      </c>
      <c r="AF669" s="23" t="n">
        <f aca="false">AE669*(1+S669)</f>
        <v>4753.86824359814</v>
      </c>
      <c r="AG669" s="23" t="n">
        <f aca="false">AF669*(1+U669)</f>
        <v>5744.64346524645</v>
      </c>
      <c r="AH669" s="23" t="n">
        <f aca="false">AG669*(1+W669)</f>
        <v>7047.68973603835</v>
      </c>
      <c r="AI669" s="23" t="n">
        <f aca="false">AH669*(1+Y669)</f>
        <v>8514.90580621059</v>
      </c>
      <c r="AJ669" s="25" t="n">
        <f aca="false">G669*Z669</f>
        <v>43622.6535060695</v>
      </c>
      <c r="AK669" s="25" t="n">
        <f aca="false">I669*AA669</f>
        <v>47634.5370406565</v>
      </c>
      <c r="AL669" s="25" t="n">
        <f aca="false">K669*AB669</f>
        <v>67201.1025095504</v>
      </c>
      <c r="AM669" s="25" t="n">
        <f aca="false">M669*AC669</f>
        <v>71944.5466593829</v>
      </c>
      <c r="AN669" s="25" t="n">
        <f aca="false">O669*AD669</f>
        <v>92984.2045552081</v>
      </c>
      <c r="AO669" s="25" t="n">
        <f aca="false">C669/Datos!$D$8</f>
        <v>14743.246597649</v>
      </c>
      <c r="AP669" s="25" t="n">
        <f aca="false">AJ669-AO669</f>
        <v>28879.4069084205</v>
      </c>
      <c r="AQ669" s="25" t="n">
        <f aca="false">AK669-AO669</f>
        <v>32891.2904430076</v>
      </c>
      <c r="AR669" s="25" t="n">
        <f aca="false">AL669-AO669</f>
        <v>52457.8559119014</v>
      </c>
      <c r="AS669" s="25" t="n">
        <f aca="false">AM669-AO669</f>
        <v>57201.3000617339</v>
      </c>
      <c r="AT669" s="25" t="n">
        <f aca="false">AN669-AO669</f>
        <v>78240.9579575591</v>
      </c>
      <c r="AU669" s="25" t="n">
        <f aca="false">AP669*Datos!$D$6</f>
        <v>14439.7034542103</v>
      </c>
      <c r="AV669" s="25" t="n">
        <f aca="false">AQ669*Datos!$D$6</f>
        <v>16445.6452215038</v>
      </c>
      <c r="AW669" s="25" t="n">
        <f aca="false">AR669*Datos!$D$6</f>
        <v>26228.9279559507</v>
      </c>
      <c r="AX669" s="25" t="n">
        <f aca="false">AS669*Datos!$D$6</f>
        <v>28600.6500308669</v>
      </c>
      <c r="AY669" s="25" t="n">
        <f aca="false">AT669*Datos!$D$6</f>
        <v>39120.4789787795</v>
      </c>
      <c r="AZ669" s="25" t="n">
        <f aca="false">AJ669-AU669-AE669</f>
        <v>25084.6555562601</v>
      </c>
      <c r="BA669" s="25" t="n">
        <f aca="false">AK669-AV669-AF669</f>
        <v>26435.0235755546</v>
      </c>
      <c r="BB669" s="25" t="n">
        <f aca="false">AL669-AW669-AG669</f>
        <v>35227.5310883532</v>
      </c>
      <c r="BC669" s="25" t="n">
        <f aca="false">AM669-AX669-AH669</f>
        <v>36296.2068924776</v>
      </c>
      <c r="BD669" s="25" t="n">
        <f aca="false">AN669-AY669-AI669</f>
        <v>45348.8197702179</v>
      </c>
      <c r="BE669" s="25" t="n">
        <f aca="false">AZ669/Z669</f>
        <v>21809.4210727866</v>
      </c>
      <c r="BF669" s="25" t="n">
        <f aca="false">BA669/AA669</f>
        <v>19813.9799623986</v>
      </c>
      <c r="BG669" s="25" t="n">
        <f aca="false">BB669/AB669</f>
        <v>21850.3443288232</v>
      </c>
      <c r="BH669" s="25" t="n">
        <f aca="false">BC669/AC669</f>
        <v>18350.7417465142</v>
      </c>
      <c r="BI669" s="25" t="n">
        <f aca="false">BD669/AD669</f>
        <v>18976.9013053528</v>
      </c>
      <c r="BJ669" s="25" t="n">
        <f aca="false">E669*AD669</f>
        <v>65214.7137313562</v>
      </c>
      <c r="BK669" s="25" t="n">
        <f aca="false">0.2*C669*AD669</f>
        <v>35231.7178672407</v>
      </c>
      <c r="BL669" s="25" t="n">
        <f aca="false">BJ669+BK669</f>
        <v>100446.431598597</v>
      </c>
      <c r="BM669" s="25" t="n">
        <f aca="false">BK669*Datos!$D$6</f>
        <v>17615.8589336204</v>
      </c>
      <c r="BN669" s="25" t="n">
        <f aca="false">BL669-BM669</f>
        <v>82830.5726649766</v>
      </c>
      <c r="BO669" s="25" t="n">
        <f aca="false">BN669/AD669</f>
        <v>34661.7091799468</v>
      </c>
      <c r="BP669" s="25" t="n">
        <f aca="false">-(C669+E669)</f>
        <v>-101006.318869367</v>
      </c>
      <c r="BQ669" s="25" t="n">
        <f aca="false">BE669</f>
        <v>21809.4210727866</v>
      </c>
      <c r="BR669" s="25" t="n">
        <f aca="false">BF669</f>
        <v>19813.9799623986</v>
      </c>
      <c r="BS669" s="25" t="n">
        <f aca="false">BG669</f>
        <v>21850.3443288232</v>
      </c>
      <c r="BT669" s="25" t="n">
        <f aca="false">BH669</f>
        <v>18350.7417465142</v>
      </c>
      <c r="BU669" s="25" t="n">
        <f aca="false">BI669+BO669</f>
        <v>53638.6104852996</v>
      </c>
      <c r="BV669" s="27" t="n">
        <f aca="false">IFERROR(IRR(BP669:BU669,0.1),NA())*100</f>
        <v>9.13684745132906</v>
      </c>
    </row>
    <row r="670" customFormat="false" ht="15" hidden="false" customHeight="true" outlineLevel="0" collapsed="false">
      <c r="A670" s="23" t="n">
        <v>669</v>
      </c>
      <c r="B670" s="24" t="n">
        <f aca="true">RAND()</f>
        <v>0.0609821245905729</v>
      </c>
      <c r="C670" s="25" t="n">
        <f aca="false">IF(B670&lt;=(Datos!$D$14-Datos!$C$14)/(Datos!$E$14-Datos!$C$14),Datos!$C$14+SQRT((Datos!$E$14-Datos!$C$14)*(Datos!$D$14-Datos!$C$14)*B670),Datos!$E$14-SQRT((Datos!$E$14-Datos!$C$14)*(Datos!$E$14-Datos!$D$14)*(1-B670)))</f>
        <v>64938.9118068892</v>
      </c>
      <c r="D670" s="24" t="n">
        <f aca="true">RAND()</f>
        <v>0.520354040721798</v>
      </c>
      <c r="E670" s="25" t="n">
        <f aca="false">IF(D670&lt;=(Datos!$D$15-Datos!$C$15)/(Datos!$E$15-Datos!$C$15),Datos!$C$15+SQRT((Datos!$E$15-Datos!$C$15)*(Datos!$D$15-Datos!$C$15)*D670),Datos!$E$15-SQRT((Datos!$E$15-Datos!$C$15)*(Datos!$E$15-Datos!$D$15)*(1-D670)))</f>
        <v>31517.8485104468</v>
      </c>
      <c r="F670" s="24" t="n">
        <f aca="true">RAND()</f>
        <v>0.193407962185991</v>
      </c>
      <c r="G670" s="25" t="n">
        <f aca="false">IF(F670&lt;=(Datos!$D$19-Datos!$C$19)/(Datos!$E$19-Datos!$C$19),Datos!$C$19+SQRT((Datos!$E$19-Datos!$C$19)*(Datos!$D$19-Datos!$C$19)*F670),Datos!$E$19-SQRT((Datos!$E$19-Datos!$C$19)*(Datos!$E$19-Datos!$D$19)*(1-F670)))</f>
        <v>35386.2040741044</v>
      </c>
      <c r="H670" s="24" t="n">
        <f aca="true">RAND()</f>
        <v>0.929339275083467</v>
      </c>
      <c r="I670" s="25" t="n">
        <f aca="false">IF(H670&lt;=(Datos!$D$19-Datos!$C$19)/(Datos!$E$19-Datos!$C$19),Datos!$C$19+SQRT((Datos!$E$19-Datos!$C$19)*(Datos!$D$19-Datos!$C$19)*H670),Datos!$E$19-SQRT((Datos!$E$19-Datos!$C$19)*(Datos!$E$19-Datos!$D$19)*(1-H670)))</f>
        <v>42697.9239003152</v>
      </c>
      <c r="J670" s="24" t="n">
        <f aca="true">RAND()</f>
        <v>0.171349310754394</v>
      </c>
      <c r="K670" s="25" t="n">
        <f aca="false">IF(J670&lt;=(Datos!$D$19-Datos!$C$19)/(Datos!$E$19-Datos!$C$19),Datos!$C$19+SQRT((Datos!$E$19-Datos!$C$19)*(Datos!$D$19-Datos!$C$19)*J670),Datos!$E$19-SQRT((Datos!$E$19-Datos!$C$19)*(Datos!$E$19-Datos!$D$19)*(1-J670)))</f>
        <v>35069.7531116573</v>
      </c>
      <c r="L670" s="24" t="n">
        <f aca="true">RAND()</f>
        <v>0.252419121566456</v>
      </c>
      <c r="M670" s="25" t="n">
        <f aca="false">IF(L670&lt;=(Datos!$D$19-Datos!$C$19)/(Datos!$E$19-Datos!$C$19),Datos!$C$19+SQRT((Datos!$E$19-Datos!$C$19)*(Datos!$D$19-Datos!$C$19)*L670),Datos!$E$19-SQRT((Datos!$E$19-Datos!$C$19)*(Datos!$E$19-Datos!$D$19)*(1-L670)))</f>
        <v>36153.2810950718</v>
      </c>
      <c r="N670" s="24" t="n">
        <f aca="true">RAND()</f>
        <v>0.675590537346073</v>
      </c>
      <c r="O670" s="25" t="n">
        <f aca="false">IF(N670&lt;=(Datos!$D$19-Datos!$C$19)/(Datos!$E$19-Datos!$C$19),Datos!$C$19+SQRT((Datos!$E$19-Datos!$C$19)*(Datos!$D$19-Datos!$C$19)*N670),Datos!$E$19-SQRT((Datos!$E$19-Datos!$C$19)*(Datos!$E$19-Datos!$D$19)*(1-N670)))</f>
        <v>40067.3830780158</v>
      </c>
      <c r="P670" s="24" t="n">
        <f aca="true">RAND()</f>
        <v>0.99406506855286</v>
      </c>
      <c r="Q670" s="26" t="n">
        <f aca="false">IF(P670&lt;=(Datos!$D$23-Datos!$C$23)/(Datos!$E$23-Datos!$C$23),Datos!$C$23+SQRT((Datos!$E$23-Datos!$C$23)*(Datos!$D$23-Datos!$C$23)*P670),Datos!$E$23-SQRT((Datos!$E$23-Datos!$C$23)*(Datos!$E$23-Datos!$D$23)*(1-P670)))</f>
        <v>0.176731532988563</v>
      </c>
      <c r="R670" s="24" t="n">
        <f aca="true">RAND()</f>
        <v>0.734728436426161</v>
      </c>
      <c r="S670" s="26" t="n">
        <f aca="false">IF(R670&lt;=(Datos!$D$24-Datos!$C$24)/(Datos!$E$24-Datos!$C$24),Datos!$C$24+SQRT((Datos!$E$24-Datos!$C$24)*(Datos!$D$24-Datos!$C$24)*R670),Datos!$E$24-SQRT((Datos!$E$24-Datos!$C$24)*(Datos!$E$24-Datos!$D$24)*(1-R670)))</f>
        <v>0.158148482559948</v>
      </c>
      <c r="T670" s="24" t="n">
        <f aca="true">RAND()</f>
        <v>0.117745110446887</v>
      </c>
      <c r="U670" s="26" t="n">
        <f aca="false">IF(T670&lt;=(Datos!$D$25-Datos!$C$25)/(Datos!$E$25-Datos!$C$25),Datos!$C$25+SQRT((Datos!$E$25-Datos!$C$25)*(Datos!$D$25-Datos!$C$25)*T670),Datos!$E$25-SQRT((Datos!$E$25-Datos!$C$25)*(Datos!$E$25-Datos!$D$25)*(1-T670)))</f>
        <v>0.165724653634928</v>
      </c>
      <c r="V670" s="24" t="n">
        <f aca="true">RAND()</f>
        <v>0.336173720956379</v>
      </c>
      <c r="W670" s="26" t="n">
        <f aca="false">IF(V670&lt;=(Datos!$D$26-Datos!$C$26)/(Datos!$E$26-Datos!$C$26),Datos!$C$26+SQRT((Datos!$E$26-Datos!$C$26)*(Datos!$D$26-Datos!$C$26)*V670),Datos!$E$26-SQRT((Datos!$E$26-Datos!$C$26)*(Datos!$E$26-Datos!$D$26)*(1-V670)))</f>
        <v>0.201798423504488</v>
      </c>
      <c r="X670" s="24" t="n">
        <f aca="true">RAND()</f>
        <v>0.722331644524596</v>
      </c>
      <c r="Y670" s="26" t="n">
        <f aca="false">IF(X670&lt;=(Datos!$D$27-Datos!$C$27)/(Datos!$E$27-Datos!$C$27),Datos!$C$27+SQRT((Datos!$E$27-Datos!$C$27)*(Datos!$D$27-Datos!$C$27)*X670),Datos!$E$27-SQRT((Datos!$E$27-Datos!$C$27)*(Datos!$E$27-Datos!$D$27)*(1-X670)))</f>
        <v>0.241277795522889</v>
      </c>
      <c r="Z670" s="24" t="n">
        <f aca="false">(1+Q670)</f>
        <v>1.17673153298856</v>
      </c>
      <c r="AA670" s="24" t="n">
        <f aca="false">Z670*(1+S670)</f>
        <v>1.36282983931115</v>
      </c>
      <c r="AB670" s="24" t="n">
        <f aca="false">AA670*(1+U670)</f>
        <v>1.58868434239433</v>
      </c>
      <c r="AC670" s="24" t="n">
        <f aca="false">AB670*(1+W670)</f>
        <v>1.90927833813577</v>
      </c>
      <c r="AD670" s="24" t="n">
        <f aca="false">AC670*(1+Y670)</f>
        <v>2.36994480660077</v>
      </c>
      <c r="AE670" s="23" t="n">
        <f aca="false">E670*Q670</f>
        <v>5570.19768375255</v>
      </c>
      <c r="AF670" s="23" t="n">
        <f aca="false">AE670*(1+S670)</f>
        <v>6451.11599499695</v>
      </c>
      <c r="AG670" s="23" t="n">
        <f aca="false">AF670*(1+U670)</f>
        <v>7520.22495882656</v>
      </c>
      <c r="AH670" s="23" t="n">
        <f aca="false">AG670*(1+W670)</f>
        <v>9037.79449991687</v>
      </c>
      <c r="AI670" s="23" t="n">
        <f aca="false">AH670*(1+Y670)</f>
        <v>11218.4136332457</v>
      </c>
      <c r="AJ670" s="25" t="n">
        <f aca="false">G670*Z670</f>
        <v>41640.062166767</v>
      </c>
      <c r="AK670" s="25" t="n">
        <f aca="false">I670*AA670</f>
        <v>58190.0047679861</v>
      </c>
      <c r="AL670" s="25" t="n">
        <f aca="false">K670*AB670</f>
        <v>55714.7676601248</v>
      </c>
      <c r="AM670" s="25" t="n">
        <f aca="false">M670*AC670</f>
        <v>69026.6764473541</v>
      </c>
      <c r="AN670" s="25" t="n">
        <f aca="false">O670*AD670</f>
        <v>94957.4864398274</v>
      </c>
      <c r="AO670" s="25" t="n">
        <f aca="false">C670/Datos!$D$8</f>
        <v>12987.7823613778</v>
      </c>
      <c r="AP670" s="25" t="n">
        <f aca="false">AJ670-AO670</f>
        <v>28652.2798053891</v>
      </c>
      <c r="AQ670" s="25" t="n">
        <f aca="false">AK670-AO670</f>
        <v>45202.2224066082</v>
      </c>
      <c r="AR670" s="25" t="n">
        <f aca="false">AL670-AO670</f>
        <v>42726.985298747</v>
      </c>
      <c r="AS670" s="25" t="n">
        <f aca="false">AM670-AO670</f>
        <v>56038.8940859763</v>
      </c>
      <c r="AT670" s="25" t="n">
        <f aca="false">AN670-AO670</f>
        <v>81969.7040784496</v>
      </c>
      <c r="AU670" s="25" t="n">
        <f aca="false">AP670*Datos!$D$6</f>
        <v>14326.1399026946</v>
      </c>
      <c r="AV670" s="25" t="n">
        <f aca="false">AQ670*Datos!$D$6</f>
        <v>22601.1112033041</v>
      </c>
      <c r="AW670" s="25" t="n">
        <f aca="false">AR670*Datos!$D$6</f>
        <v>21363.4926493735</v>
      </c>
      <c r="AX670" s="25" t="n">
        <f aca="false">AS670*Datos!$D$6</f>
        <v>28019.4470429881</v>
      </c>
      <c r="AY670" s="25" t="n">
        <f aca="false">AT670*Datos!$D$6</f>
        <v>40984.8520392248</v>
      </c>
      <c r="AZ670" s="25" t="n">
        <f aca="false">AJ670-AU670-AE670</f>
        <v>21743.7245803199</v>
      </c>
      <c r="BA670" s="25" t="n">
        <f aca="false">AK670-AV670-AF670</f>
        <v>29137.777569685</v>
      </c>
      <c r="BB670" s="25" t="n">
        <f aca="false">AL670-AW670-AG670</f>
        <v>26831.0500519248</v>
      </c>
      <c r="BC670" s="25" t="n">
        <f aca="false">AM670-AX670-AH670</f>
        <v>31969.4349044491</v>
      </c>
      <c r="BD670" s="25" t="n">
        <f aca="false">AN670-AY670-AI670</f>
        <v>42754.2207673569</v>
      </c>
      <c r="BE670" s="25" t="n">
        <f aca="false">AZ670/Z670</f>
        <v>18478.0674017437</v>
      </c>
      <c r="BF670" s="25" t="n">
        <f aca="false">BA670/AA670</f>
        <v>21380.3489835627</v>
      </c>
      <c r="BG670" s="25" t="n">
        <f aca="false">BB670/AB670</f>
        <v>16888.8490532281</v>
      </c>
      <c r="BH670" s="25" t="n">
        <f aca="false">BC670/AC670</f>
        <v>16744.2505714825</v>
      </c>
      <c r="BI670" s="25" t="n">
        <f aca="false">BD670/AD670</f>
        <v>18040.1757240412</v>
      </c>
      <c r="BJ670" s="25" t="n">
        <f aca="false">E670*AD670</f>
        <v>74695.5613925632</v>
      </c>
      <c r="BK670" s="25" t="n">
        <f aca="false">0.2*C670*AD670</f>
        <v>30780.3273566085</v>
      </c>
      <c r="BL670" s="25" t="n">
        <f aca="false">BJ670+BK670</f>
        <v>105475.888749172</v>
      </c>
      <c r="BM670" s="25" t="n">
        <f aca="false">BK670*Datos!$D$6</f>
        <v>15390.1636783043</v>
      </c>
      <c r="BN670" s="25" t="n">
        <f aca="false">BL670-BM670</f>
        <v>90085.7250708675</v>
      </c>
      <c r="BO670" s="25" t="n">
        <f aca="false">BN670/AD670</f>
        <v>38011.7396911357</v>
      </c>
      <c r="BP670" s="25" t="n">
        <f aca="false">-(C670+E670)</f>
        <v>-96456.7603173359</v>
      </c>
      <c r="BQ670" s="25" t="n">
        <f aca="false">BE670</f>
        <v>18478.0674017437</v>
      </c>
      <c r="BR670" s="25" t="n">
        <f aca="false">BF670</f>
        <v>21380.3489835627</v>
      </c>
      <c r="BS670" s="25" t="n">
        <f aca="false">BG670</f>
        <v>16888.8490532281</v>
      </c>
      <c r="BT670" s="25" t="n">
        <f aca="false">BH670</f>
        <v>16744.2505714825</v>
      </c>
      <c r="BU670" s="25" t="n">
        <f aca="false">BI670+BO670</f>
        <v>56051.9154151769</v>
      </c>
      <c r="BV670" s="27" t="n">
        <f aca="false">IFERROR(IRR(BP670:BU670,0.1),NA())*100</f>
        <v>8.94052575085198</v>
      </c>
    </row>
    <row r="671" customFormat="false" ht="15" hidden="false" customHeight="true" outlineLevel="0" collapsed="false">
      <c r="A671" s="23" t="n">
        <v>670</v>
      </c>
      <c r="B671" s="24" t="n">
        <f aca="true">RAND()</f>
        <v>0.375573989967535</v>
      </c>
      <c r="C671" s="25" t="n">
        <f aca="false">IF(B671&lt;=(Datos!$D$14-Datos!$C$14)/(Datos!$E$14-Datos!$C$14),Datos!$C$14+SQRT((Datos!$E$14-Datos!$C$14)*(Datos!$D$14-Datos!$C$14)*B671),Datos!$E$14-SQRT((Datos!$E$14-Datos!$C$14)*(Datos!$E$14-Datos!$D$14)*(1-B671)))</f>
        <v>72626.4505034704</v>
      </c>
      <c r="D671" s="24" t="n">
        <f aca="true">RAND()</f>
        <v>0.271092819080788</v>
      </c>
      <c r="E671" s="25" t="n">
        <f aca="false">IF(D671&lt;=(Datos!$D$15-Datos!$C$15)/(Datos!$E$15-Datos!$C$15),Datos!$C$15+SQRT((Datos!$E$15-Datos!$C$15)*(Datos!$D$15-Datos!$C$15)*D671),Datos!$E$15-SQRT((Datos!$E$15-Datos!$C$15)*(Datos!$E$15-Datos!$D$15)*(1-D671)))</f>
        <v>29509.0976293555</v>
      </c>
      <c r="F671" s="24" t="n">
        <f aca="true">RAND()</f>
        <v>0.313971115915315</v>
      </c>
      <c r="G671" s="25" t="n">
        <f aca="false">IF(F671&lt;=(Datos!$D$19-Datos!$C$19)/(Datos!$E$19-Datos!$C$19),Datos!$C$19+SQRT((Datos!$E$19-Datos!$C$19)*(Datos!$D$19-Datos!$C$19)*F671),Datos!$E$19-SQRT((Datos!$E$19-Datos!$C$19)*(Datos!$E$19-Datos!$D$19)*(1-F671)))</f>
        <v>36862.6283148148</v>
      </c>
      <c r="H671" s="24" t="n">
        <f aca="true">RAND()</f>
        <v>0.22387945959396</v>
      </c>
      <c r="I671" s="25" t="n">
        <f aca="false">IF(H671&lt;=(Datos!$D$19-Datos!$C$19)/(Datos!$E$19-Datos!$C$19),Datos!$C$19+SQRT((Datos!$E$19-Datos!$C$19)*(Datos!$D$19-Datos!$C$19)*H671),Datos!$E$19-SQRT((Datos!$E$19-Datos!$C$19)*(Datos!$E$19-Datos!$D$19)*(1-H671)))</f>
        <v>35794.9908489224</v>
      </c>
      <c r="J671" s="24" t="n">
        <f aca="true">RAND()</f>
        <v>0.365489027396551</v>
      </c>
      <c r="K671" s="25" t="n">
        <f aca="false">IF(J671&lt;=(Datos!$D$19-Datos!$C$19)/(Datos!$E$19-Datos!$C$19),Datos!$C$19+SQRT((Datos!$E$19-Datos!$C$19)*(Datos!$D$19-Datos!$C$19)*J671),Datos!$E$19-SQRT((Datos!$E$19-Datos!$C$19)*(Datos!$E$19-Datos!$D$19)*(1-J671)))</f>
        <v>37404.279445664</v>
      </c>
      <c r="L671" s="24" t="n">
        <f aca="true">RAND()</f>
        <v>0.530949543376159</v>
      </c>
      <c r="M671" s="25" t="n">
        <f aca="false">IF(L671&lt;=(Datos!$D$19-Datos!$C$19)/(Datos!$E$19-Datos!$C$19),Datos!$C$19+SQRT((Datos!$E$19-Datos!$C$19)*(Datos!$D$19-Datos!$C$19)*L671),Datos!$E$19-SQRT((Datos!$E$19-Datos!$C$19)*(Datos!$E$19-Datos!$D$19)*(1-L671)))</f>
        <v>38924.2608380988</v>
      </c>
      <c r="N671" s="24" t="n">
        <f aca="true">RAND()</f>
        <v>0.552375255414883</v>
      </c>
      <c r="O671" s="25" t="n">
        <f aca="false">IF(N671&lt;=(Datos!$D$19-Datos!$C$19)/(Datos!$E$19-Datos!$C$19),Datos!$C$19+SQRT((Datos!$E$19-Datos!$C$19)*(Datos!$D$19-Datos!$C$19)*N671),Datos!$E$19-SQRT((Datos!$E$19-Datos!$C$19)*(Datos!$E$19-Datos!$D$19)*(1-N671)))</f>
        <v>39102.5429585491</v>
      </c>
      <c r="P671" s="24" t="n">
        <f aca="true">RAND()</f>
        <v>0.00593013339368731</v>
      </c>
      <c r="Q671" s="26" t="n">
        <f aca="false">IF(P671&lt;=(Datos!$D$23-Datos!$C$23)/(Datos!$E$23-Datos!$C$23),Datos!$C$23+SQRT((Datos!$E$23-Datos!$C$23)*(Datos!$D$23-Datos!$C$23)*P671),Datos!$E$23-SQRT((Datos!$E$23-Datos!$C$23)*(Datos!$E$23-Datos!$D$23)*(1-P671)))</f>
        <v>0.123267145559757</v>
      </c>
      <c r="R671" s="24" t="n">
        <f aca="true">RAND()</f>
        <v>0.689499511612609</v>
      </c>
      <c r="S671" s="26" t="n">
        <f aca="false">IF(R671&lt;=(Datos!$D$24-Datos!$C$24)/(Datos!$E$24-Datos!$C$24),Datos!$C$24+SQRT((Datos!$E$24-Datos!$C$24)*(Datos!$D$24-Datos!$C$24)*R671),Datos!$E$24-SQRT((Datos!$E$24-Datos!$C$24)*(Datos!$E$24-Datos!$D$24)*(1-R671)))</f>
        <v>0.156358915441602</v>
      </c>
      <c r="T671" s="24" t="n">
        <f aca="true">RAND()</f>
        <v>0.843246178225724</v>
      </c>
      <c r="U671" s="26" t="n">
        <f aca="false">IF(T671&lt;=(Datos!$D$25-Datos!$C$25)/(Datos!$E$25-Datos!$C$25),Datos!$C$25+SQRT((Datos!$E$25-Datos!$C$25)*(Datos!$D$25-Datos!$C$25)*T671),Datos!$E$25-SQRT((Datos!$E$25-Datos!$C$25)*(Datos!$E$25-Datos!$D$25)*(1-T671)))</f>
        <v>0.199049804273755</v>
      </c>
      <c r="V671" s="24" t="n">
        <f aca="true">RAND()</f>
        <v>0.73516558653149</v>
      </c>
      <c r="W671" s="26" t="n">
        <f aca="false">IF(V671&lt;=(Datos!$D$26-Datos!$C$26)/(Datos!$E$26-Datos!$C$26),Datos!$C$26+SQRT((Datos!$E$26-Datos!$C$26)*(Datos!$D$26-Datos!$C$26)*V671),Datos!$E$26-SQRT((Datos!$E$26-Datos!$C$26)*(Datos!$E$26-Datos!$D$26)*(1-V671)))</f>
        <v>0.219554631762125</v>
      </c>
      <c r="X671" s="24" t="n">
        <f aca="true">RAND()</f>
        <v>0.745404566978886</v>
      </c>
      <c r="Y671" s="26" t="n">
        <f aca="false">IF(X671&lt;=(Datos!$D$27-Datos!$C$27)/(Datos!$E$27-Datos!$C$27),Datos!$C$27+SQRT((Datos!$E$27-Datos!$C$27)*(Datos!$D$27-Datos!$C$27)*X671),Datos!$E$27-SQRT((Datos!$E$27-Datos!$C$27)*(Datos!$E$27-Datos!$D$27)*(1-X671)))</f>
        <v>0.242921497625794</v>
      </c>
      <c r="Z671" s="24" t="n">
        <f aca="false">(1+Q671)</f>
        <v>1.12326714555976</v>
      </c>
      <c r="AA671" s="24" t="n">
        <f aca="false">Z671*(1+S671)</f>
        <v>1.29889997819066</v>
      </c>
      <c r="AB671" s="24" t="n">
        <f aca="false">AA671*(1+U671)</f>
        <v>1.5574457646207</v>
      </c>
      <c r="AC671" s="24" t="n">
        <f aca="false">AB671*(1+W671)</f>
        <v>1.89939019596148</v>
      </c>
      <c r="AD671" s="24" t="n">
        <f aca="false">AC671*(1+Y671)</f>
        <v>2.36079290694019</v>
      </c>
      <c r="AE671" s="23" t="n">
        <f aca="false">E671*Q671</f>
        <v>3637.50223281483</v>
      </c>
      <c r="AF671" s="23" t="n">
        <f aca="false">AE671*(1+S671)</f>
        <v>4206.25813685416</v>
      </c>
      <c r="AG671" s="23" t="n">
        <f aca="false">AF671*(1+U671)</f>
        <v>5043.51299571987</v>
      </c>
      <c r="AH671" s="23" t="n">
        <f aca="false">AG671*(1+W671)</f>
        <v>6150.83963428264</v>
      </c>
      <c r="AI671" s="23" t="n">
        <f aca="false">AH671*(1+Y671)</f>
        <v>7645.01080989867</v>
      </c>
      <c r="AJ671" s="25" t="n">
        <f aca="false">G671*Z671</f>
        <v>41406.5792850122</v>
      </c>
      <c r="AK671" s="25" t="n">
        <f aca="false">I671*AA671</f>
        <v>46494.1128330003</v>
      </c>
      <c r="AL671" s="25" t="n">
        <f aca="false">K671*AB671</f>
        <v>58255.1366013386</v>
      </c>
      <c r="AM671" s="25" t="n">
        <f aca="false">M671*AC671</f>
        <v>73932.3594209323</v>
      </c>
      <c r="AN671" s="25" t="n">
        <f aca="false">O671*AD671</f>
        <v>92313.006059867</v>
      </c>
      <c r="AO671" s="25" t="n">
        <f aca="false">C671/Datos!$D$8</f>
        <v>14525.2901006941</v>
      </c>
      <c r="AP671" s="25" t="n">
        <f aca="false">AJ671-AO671</f>
        <v>26881.2891843182</v>
      </c>
      <c r="AQ671" s="25" t="n">
        <f aca="false">AK671-AO671</f>
        <v>31968.8227323062</v>
      </c>
      <c r="AR671" s="25" t="n">
        <f aca="false">AL671-AO671</f>
        <v>43729.8465006445</v>
      </c>
      <c r="AS671" s="25" t="n">
        <f aca="false">AM671-AO671</f>
        <v>59407.0693202382</v>
      </c>
      <c r="AT671" s="25" t="n">
        <f aca="false">AN671-AO671</f>
        <v>77787.715959173</v>
      </c>
      <c r="AU671" s="25" t="n">
        <f aca="false">AP671*Datos!$D$6</f>
        <v>13440.6445921591</v>
      </c>
      <c r="AV671" s="25" t="n">
        <f aca="false">AQ671*Datos!$D$6</f>
        <v>15984.4113661531</v>
      </c>
      <c r="AW671" s="25" t="n">
        <f aca="false">AR671*Datos!$D$6</f>
        <v>21864.9232503223</v>
      </c>
      <c r="AX671" s="25" t="n">
        <f aca="false">AS671*Datos!$D$6</f>
        <v>29703.5346601191</v>
      </c>
      <c r="AY671" s="25" t="n">
        <f aca="false">AT671*Datos!$D$6</f>
        <v>38893.8579795865</v>
      </c>
      <c r="AZ671" s="25" t="n">
        <f aca="false">AJ671-AU671-AE671</f>
        <v>24328.4324600383</v>
      </c>
      <c r="BA671" s="25" t="n">
        <f aca="false">AK671-AV671-AF671</f>
        <v>26303.443329993</v>
      </c>
      <c r="BB671" s="25" t="n">
        <f aca="false">AL671-AW671-AG671</f>
        <v>31346.7003552965</v>
      </c>
      <c r="BC671" s="25" t="n">
        <f aca="false">AM671-AX671-AH671</f>
        <v>38077.9851265305</v>
      </c>
      <c r="BD671" s="25" t="n">
        <f aca="false">AN671-AY671-AI671</f>
        <v>45774.1372703819</v>
      </c>
      <c r="BE671" s="25" t="n">
        <f aca="false">AZ671/Z671</f>
        <v>21658.6344185423</v>
      </c>
      <c r="BF671" s="25" t="n">
        <f aca="false">BA671/AA671</f>
        <v>20250.5533695005</v>
      </c>
      <c r="BG671" s="25" t="n">
        <f aca="false">BB671/AB671</f>
        <v>20126.9932265863</v>
      </c>
      <c r="BH671" s="25" t="n">
        <f aca="false">BC671/AC671</f>
        <v>20047.4790316875</v>
      </c>
      <c r="BI671" s="25" t="n">
        <f aca="false">BD671/AD671</f>
        <v>19389.3065062235</v>
      </c>
      <c r="BJ671" s="25" t="n">
        <f aca="false">E671*AD671</f>
        <v>69664.8683735881</v>
      </c>
      <c r="BK671" s="25" t="n">
        <f aca="false">0.2*C671*AD671</f>
        <v>34291.2018409672</v>
      </c>
      <c r="BL671" s="25" t="n">
        <f aca="false">BJ671+BK671</f>
        <v>103956.070214555</v>
      </c>
      <c r="BM671" s="25" t="n">
        <f aca="false">BK671*Datos!$D$6</f>
        <v>17145.6009204836</v>
      </c>
      <c r="BN671" s="25" t="n">
        <f aca="false">BL671-BM671</f>
        <v>86810.4692940717</v>
      </c>
      <c r="BO671" s="25" t="n">
        <f aca="false">BN671/AD671</f>
        <v>36771.7426797025</v>
      </c>
      <c r="BP671" s="25" t="n">
        <f aca="false">-(C671+E671)</f>
        <v>-102135.548132826</v>
      </c>
      <c r="BQ671" s="25" t="n">
        <f aca="false">BE671</f>
        <v>21658.6344185423</v>
      </c>
      <c r="BR671" s="25" t="n">
        <f aca="false">BF671</f>
        <v>20250.5533695005</v>
      </c>
      <c r="BS671" s="25" t="n">
        <f aca="false">BG671</f>
        <v>20126.9932265863</v>
      </c>
      <c r="BT671" s="25" t="n">
        <f aca="false">BH671</f>
        <v>20047.4790316875</v>
      </c>
      <c r="BU671" s="25" t="n">
        <f aca="false">BI671+BO671</f>
        <v>56161.049185926</v>
      </c>
      <c r="BV671" s="27" t="n">
        <f aca="false">IFERROR(IRR(BP671:BU671,0.1),NA())*100</f>
        <v>9.33087048976012</v>
      </c>
    </row>
    <row r="672" customFormat="false" ht="15" hidden="false" customHeight="true" outlineLevel="0" collapsed="false">
      <c r="A672" s="23" t="n">
        <v>671</v>
      </c>
      <c r="B672" s="24" t="n">
        <f aca="true">RAND()</f>
        <v>0.301462687075133</v>
      </c>
      <c r="C672" s="25" t="n">
        <f aca="false">IF(B672&lt;=(Datos!$D$14-Datos!$C$14)/(Datos!$E$14-Datos!$C$14),Datos!$C$14+SQRT((Datos!$E$14-Datos!$C$14)*(Datos!$D$14-Datos!$C$14)*B672),Datos!$E$14-SQRT((Datos!$E$14-Datos!$C$14)*(Datos!$E$14-Datos!$D$14)*(1-B672)))</f>
        <v>71047.5428415853</v>
      </c>
      <c r="D672" s="24" t="n">
        <f aca="true">RAND()</f>
        <v>0.546273917062095</v>
      </c>
      <c r="E672" s="25" t="n">
        <f aca="false">IF(D672&lt;=(Datos!$D$15-Datos!$C$15)/(Datos!$E$15-Datos!$C$15),Datos!$C$15+SQRT((Datos!$E$15-Datos!$C$15)*(Datos!$D$15-Datos!$C$15)*D672),Datos!$E$15-SQRT((Datos!$E$15-Datos!$C$15)*(Datos!$E$15-Datos!$D$15)*(1-D672)))</f>
        <v>31750.2174307024</v>
      </c>
      <c r="F672" s="24" t="n">
        <f aca="true">RAND()</f>
        <v>0.334494982850413</v>
      </c>
      <c r="G672" s="25" t="n">
        <f aca="false">IF(F672&lt;=(Datos!$D$19-Datos!$C$19)/(Datos!$E$19-Datos!$C$19),Datos!$C$19+SQRT((Datos!$E$19-Datos!$C$19)*(Datos!$D$19-Datos!$C$19)*F672),Datos!$E$19-SQRT((Datos!$E$19-Datos!$C$19)*(Datos!$E$19-Datos!$D$19)*(1-F672)))</f>
        <v>37083.3782496463</v>
      </c>
      <c r="H672" s="24" t="n">
        <f aca="true">RAND()</f>
        <v>0.725275840671968</v>
      </c>
      <c r="I672" s="25" t="n">
        <f aca="false">IF(H672&lt;=(Datos!$D$19-Datos!$C$19)/(Datos!$E$19-Datos!$C$19),Datos!$C$19+SQRT((Datos!$E$19-Datos!$C$19)*(Datos!$D$19-Datos!$C$19)*H672),Datos!$E$19-SQRT((Datos!$E$19-Datos!$C$19)*(Datos!$E$19-Datos!$D$19)*(1-H672)))</f>
        <v>40460.8027196868</v>
      </c>
      <c r="J672" s="24" t="n">
        <f aca="true">RAND()</f>
        <v>0.883901038415208</v>
      </c>
      <c r="K672" s="25" t="n">
        <f aca="false">IF(J672&lt;=(Datos!$D$19-Datos!$C$19)/(Datos!$E$19-Datos!$C$19),Datos!$C$19+SQRT((Datos!$E$19-Datos!$C$19)*(Datos!$D$19-Datos!$C$19)*J672),Datos!$E$19-SQRT((Datos!$E$19-Datos!$C$19)*(Datos!$E$19-Datos!$D$19)*(1-J672)))</f>
        <v>42049.1658604965</v>
      </c>
      <c r="L672" s="24" t="n">
        <f aca="true">RAND()</f>
        <v>0.48426372934046</v>
      </c>
      <c r="M672" s="25" t="n">
        <f aca="false">IF(L672&lt;=(Datos!$D$19-Datos!$C$19)/(Datos!$E$19-Datos!$C$19),Datos!$C$19+SQRT((Datos!$E$19-Datos!$C$19)*(Datos!$D$19-Datos!$C$19)*L672),Datos!$E$19-SQRT((Datos!$E$19-Datos!$C$19)*(Datos!$E$19-Datos!$D$19)*(1-L672)))</f>
        <v>38522.8844531103</v>
      </c>
      <c r="N672" s="24" t="n">
        <f aca="true">RAND()</f>
        <v>0.794477531741927</v>
      </c>
      <c r="O672" s="25" t="n">
        <f aca="false">IF(N672&lt;=(Datos!$D$19-Datos!$C$19)/(Datos!$E$19-Datos!$C$19),Datos!$C$19+SQRT((Datos!$E$19-Datos!$C$19)*(Datos!$D$19-Datos!$C$19)*N672),Datos!$E$19-SQRT((Datos!$E$19-Datos!$C$19)*(Datos!$E$19-Datos!$D$19)*(1-N672)))</f>
        <v>41073.9096903719</v>
      </c>
      <c r="P672" s="24" t="n">
        <f aca="true">RAND()</f>
        <v>0.0537095297881443</v>
      </c>
      <c r="Q672" s="26" t="n">
        <f aca="false">IF(P672&lt;=(Datos!$D$23-Datos!$C$23)/(Datos!$E$23-Datos!$C$23),Datos!$C$23+SQRT((Datos!$E$23-Datos!$C$23)*(Datos!$D$23-Datos!$C$23)*P672),Datos!$E$23-SQRT((Datos!$E$23-Datos!$C$23)*(Datos!$E$23-Datos!$D$23)*(1-P672)))</f>
        <v>0.129832454099494</v>
      </c>
      <c r="R672" s="24" t="n">
        <f aca="true">RAND()</f>
        <v>0.0277038082829042</v>
      </c>
      <c r="S672" s="26" t="n">
        <f aca="false">IF(R672&lt;=(Datos!$D$24-Datos!$C$24)/(Datos!$E$24-Datos!$C$24),Datos!$C$24+SQRT((Datos!$E$24-Datos!$C$24)*(Datos!$D$24-Datos!$C$24)*R672),Datos!$E$24-SQRT((Datos!$E$24-Datos!$C$24)*(Datos!$E$24-Datos!$D$24)*(1-R672)))</f>
        <v>0.127061646756191</v>
      </c>
      <c r="T672" s="24" t="n">
        <f aca="true">RAND()</f>
        <v>0.650771328696623</v>
      </c>
      <c r="U672" s="26" t="n">
        <f aca="false">IF(T672&lt;=(Datos!$D$25-Datos!$C$25)/(Datos!$E$25-Datos!$C$25),Datos!$C$25+SQRT((Datos!$E$25-Datos!$C$25)*(Datos!$D$25-Datos!$C$25)*T672),Datos!$E$25-SQRT((Datos!$E$25-Datos!$C$25)*(Datos!$E$25-Datos!$D$25)*(1-T672)))</f>
        <v>0.188729562208862</v>
      </c>
      <c r="V672" s="24" t="n">
        <f aca="true">RAND()</f>
        <v>0.253953177237443</v>
      </c>
      <c r="W672" s="26" t="n">
        <f aca="false">IF(V672&lt;=(Datos!$D$26-Datos!$C$26)/(Datos!$E$26-Datos!$C$26),Datos!$C$26+SQRT((Datos!$E$26-Datos!$C$26)*(Datos!$D$26-Datos!$C$26)*V672),Datos!$E$26-SQRT((Datos!$E$26-Datos!$C$26)*(Datos!$E$26-Datos!$D$26)*(1-V672)))</f>
        <v>0.198855621128258</v>
      </c>
      <c r="X672" s="24" t="n">
        <f aca="true">RAND()</f>
        <v>0.828794570530095</v>
      </c>
      <c r="Y672" s="26" t="n">
        <f aca="false">IF(X672&lt;=(Datos!$D$27-Datos!$C$27)/(Datos!$E$27-Datos!$C$27),Datos!$C$27+SQRT((Datos!$E$27-Datos!$C$27)*(Datos!$D$27-Datos!$C$27)*X672),Datos!$E$27-SQRT((Datos!$E$27-Datos!$C$27)*(Datos!$E$27-Datos!$D$27)*(1-X672)))</f>
        <v>0.249594255162264</v>
      </c>
      <c r="Z672" s="24" t="n">
        <f aca="false">(1+Q672)</f>
        <v>1.12983245409949</v>
      </c>
      <c r="AA672" s="24" t="n">
        <f aca="false">Z672*(1+S672)</f>
        <v>1.27339082627597</v>
      </c>
      <c r="AB672" s="24" t="n">
        <f aca="false">AA672*(1+U672)</f>
        <v>1.51371731943981</v>
      </c>
      <c r="AC672" s="24" t="n">
        <f aca="false">AB672*(1+W672)</f>
        <v>1.81472851720961</v>
      </c>
      <c r="AD672" s="24" t="n">
        <f aca="false">AC672*(1+Y672)</f>
        <v>2.26767432978427</v>
      </c>
      <c r="AE672" s="23" t="n">
        <f aca="false">E672*Q672</f>
        <v>4122.20864722064</v>
      </c>
      <c r="AF672" s="23" t="n">
        <f aca="false">AE672*(1+S672)</f>
        <v>4645.9832662091</v>
      </c>
      <c r="AG672" s="23" t="n">
        <f aca="false">AF672*(1+U672)</f>
        <v>5522.81765407044</v>
      </c>
      <c r="AH672" s="23" t="n">
        <f aca="false">AG672*(1+W672)</f>
        <v>6621.06098904873</v>
      </c>
      <c r="AI672" s="23" t="n">
        <f aca="false">AH672*(1+Y672)</f>
        <v>8273.63977499427</v>
      </c>
      <c r="AJ672" s="25" t="n">
        <f aca="false">G672*Z672</f>
        <v>41898.0042540977</v>
      </c>
      <c r="AK672" s="25" t="n">
        <f aca="false">I672*AA672</f>
        <v>51522.4150070108</v>
      </c>
      <c r="AL672" s="25" t="n">
        <f aca="false">K672*AB672</f>
        <v>63650.5506310307</v>
      </c>
      <c r="AM672" s="25" t="n">
        <f aca="false">M672*AC672</f>
        <v>69908.5769822301</v>
      </c>
      <c r="AN672" s="25" t="n">
        <f aca="false">O672*AD672</f>
        <v>93142.2506287337</v>
      </c>
      <c r="AO672" s="25" t="n">
        <f aca="false">C672/Datos!$D$8</f>
        <v>14209.5085683171</v>
      </c>
      <c r="AP672" s="25" t="n">
        <f aca="false">AJ672-AO672</f>
        <v>27688.4956857806</v>
      </c>
      <c r="AQ672" s="25" t="n">
        <f aca="false">AK672-AO672</f>
        <v>37312.9064386938</v>
      </c>
      <c r="AR672" s="25" t="n">
        <f aca="false">AL672-AO672</f>
        <v>49441.0420627136</v>
      </c>
      <c r="AS672" s="25" t="n">
        <f aca="false">AM672-AO672</f>
        <v>55699.0684139131</v>
      </c>
      <c r="AT672" s="25" t="n">
        <f aca="false">AN672-AO672</f>
        <v>78932.7420604166</v>
      </c>
      <c r="AU672" s="25" t="n">
        <f aca="false">AP672*Datos!$D$6</f>
        <v>13844.2478428903</v>
      </c>
      <c r="AV672" s="25" t="n">
        <f aca="false">AQ672*Datos!$D$6</f>
        <v>18656.4532193469</v>
      </c>
      <c r="AW672" s="25" t="n">
        <f aca="false">AR672*Datos!$D$6</f>
        <v>24720.5210313568</v>
      </c>
      <c r="AX672" s="25" t="n">
        <f aca="false">AS672*Datos!$D$6</f>
        <v>27849.5342069565</v>
      </c>
      <c r="AY672" s="25" t="n">
        <f aca="false">AT672*Datos!$D$6</f>
        <v>39466.3710302083</v>
      </c>
      <c r="AZ672" s="25" t="n">
        <f aca="false">AJ672-AU672-AE672</f>
        <v>23931.5477639867</v>
      </c>
      <c r="BA672" s="25" t="n">
        <f aca="false">AK672-AV672-AF672</f>
        <v>28219.9785214548</v>
      </c>
      <c r="BB672" s="25" t="n">
        <f aca="false">AL672-AW672-AG672</f>
        <v>33407.2119456034</v>
      </c>
      <c r="BC672" s="25" t="n">
        <f aca="false">AM672-AX672-AH672</f>
        <v>35437.9817862249</v>
      </c>
      <c r="BD672" s="25" t="n">
        <f aca="false">AN672-AY672-AI672</f>
        <v>45402.2398235311</v>
      </c>
      <c r="BE672" s="25" t="n">
        <f aca="false">AZ672/Z672</f>
        <v>21181.5014493107</v>
      </c>
      <c r="BF672" s="25" t="n">
        <f aca="false">BA672/AA672</f>
        <v>22161.2861810731</v>
      </c>
      <c r="BG672" s="25" t="n">
        <f aca="false">BB672/AB672</f>
        <v>22069.6503346917</v>
      </c>
      <c r="BH672" s="25" t="n">
        <f aca="false">BC672/AC672</f>
        <v>19527.9797777772</v>
      </c>
      <c r="BI672" s="25" t="n">
        <f aca="false">BD672/AD672</f>
        <v>20021.4992193568</v>
      </c>
      <c r="BJ672" s="25" t="n">
        <f aca="false">E672*AD672</f>
        <v>71999.1530326729</v>
      </c>
      <c r="BK672" s="25" t="n">
        <f aca="false">0.2*C672*AD672</f>
        <v>32222.5378192222</v>
      </c>
      <c r="BL672" s="25" t="n">
        <f aca="false">BJ672+BK672</f>
        <v>104221.690851895</v>
      </c>
      <c r="BM672" s="25" t="n">
        <f aca="false">BK672*Datos!$D$6</f>
        <v>16111.2689096111</v>
      </c>
      <c r="BN672" s="25" t="n">
        <f aca="false">BL672-BM672</f>
        <v>88110.421942284</v>
      </c>
      <c r="BO672" s="25" t="n">
        <f aca="false">BN672/AD672</f>
        <v>38854.971714861</v>
      </c>
      <c r="BP672" s="25" t="n">
        <f aca="false">-(C672+E672)</f>
        <v>-102797.760272288</v>
      </c>
      <c r="BQ672" s="25" t="n">
        <f aca="false">BE672</f>
        <v>21181.5014493107</v>
      </c>
      <c r="BR672" s="25" t="n">
        <f aca="false">BF672</f>
        <v>22161.2861810731</v>
      </c>
      <c r="BS672" s="25" t="n">
        <f aca="false">BG672</f>
        <v>22069.6503346917</v>
      </c>
      <c r="BT672" s="25" t="n">
        <f aca="false">BH672</f>
        <v>19527.9797777772</v>
      </c>
      <c r="BU672" s="25" t="n">
        <f aca="false">BI672+BO672</f>
        <v>58876.4709342178</v>
      </c>
      <c r="BV672" s="27" t="n">
        <f aca="false">IFERROR(IRR(BP672:BU672,0.1),NA())*100</f>
        <v>10.4060555002027</v>
      </c>
    </row>
    <row r="673" customFormat="false" ht="15" hidden="false" customHeight="true" outlineLevel="0" collapsed="false">
      <c r="A673" s="23" t="n">
        <v>672</v>
      </c>
      <c r="B673" s="24" t="n">
        <f aca="true">RAND()</f>
        <v>0.784075721401411</v>
      </c>
      <c r="C673" s="25" t="n">
        <f aca="false">IF(B673&lt;=(Datos!$D$14-Datos!$C$14)/(Datos!$E$14-Datos!$C$14),Datos!$C$14+SQRT((Datos!$E$14-Datos!$C$14)*(Datos!$D$14-Datos!$C$14)*B673),Datos!$E$14-SQRT((Datos!$E$14-Datos!$C$14)*(Datos!$E$14-Datos!$D$14)*(1-B673)))</f>
        <v>83903.1327793789</v>
      </c>
      <c r="D673" s="24" t="n">
        <f aca="true">RAND()</f>
        <v>0.0739836561024448</v>
      </c>
      <c r="E673" s="25" t="n">
        <f aca="false">IF(D673&lt;=(Datos!$D$15-Datos!$C$15)/(Datos!$E$15-Datos!$C$15),Datos!$C$15+SQRT((Datos!$E$15-Datos!$C$15)*(Datos!$D$15-Datos!$C$15)*D673),Datos!$E$15-SQRT((Datos!$E$15-Datos!$C$15)*(Datos!$E$15-Datos!$D$15)*(1-D673)))</f>
        <v>27355.5836235811</v>
      </c>
      <c r="F673" s="24" t="n">
        <f aca="true">RAND()</f>
        <v>0.0592500864008446</v>
      </c>
      <c r="G673" s="25" t="n">
        <f aca="false">IF(F673&lt;=(Datos!$D$19-Datos!$C$19)/(Datos!$E$19-Datos!$C$19),Datos!$C$19+SQRT((Datos!$E$19-Datos!$C$19)*(Datos!$D$19-Datos!$C$19)*F673),Datos!$E$19-SQRT((Datos!$E$19-Datos!$C$19)*(Datos!$E$19-Datos!$D$19)*(1-F673)))</f>
        <v>32981.1932108011</v>
      </c>
      <c r="H673" s="24" t="n">
        <f aca="true">RAND()</f>
        <v>0.734650674940496</v>
      </c>
      <c r="I673" s="25" t="n">
        <f aca="false">IF(H673&lt;=(Datos!$D$19-Datos!$C$19)/(Datos!$E$19-Datos!$C$19),Datos!$C$19+SQRT((Datos!$E$19-Datos!$C$19)*(Datos!$D$19-Datos!$C$19)*H673),Datos!$E$19-SQRT((Datos!$E$19-Datos!$C$19)*(Datos!$E$19-Datos!$D$19)*(1-H673)))</f>
        <v>40538.9239661868</v>
      </c>
      <c r="J673" s="24" t="n">
        <f aca="true">RAND()</f>
        <v>0.443851797038628</v>
      </c>
      <c r="K673" s="25" t="n">
        <f aca="false">IF(J673&lt;=(Datos!$D$19-Datos!$C$19)/(Datos!$E$19-Datos!$C$19),Datos!$C$19+SQRT((Datos!$E$19-Datos!$C$19)*(Datos!$D$19-Datos!$C$19)*J673),Datos!$E$19-SQRT((Datos!$E$19-Datos!$C$19)*(Datos!$E$19-Datos!$D$19)*(1-J673)))</f>
        <v>38159.5201792626</v>
      </c>
      <c r="L673" s="24" t="n">
        <f aca="true">RAND()</f>
        <v>0.113469120711346</v>
      </c>
      <c r="M673" s="25" t="n">
        <f aca="false">IF(L673&lt;=(Datos!$D$19-Datos!$C$19)/(Datos!$E$19-Datos!$C$19),Datos!$C$19+SQRT((Datos!$E$19-Datos!$C$19)*(Datos!$D$19-Datos!$C$19)*L673),Datos!$E$19-SQRT((Datos!$E$19-Datos!$C$19)*(Datos!$E$19-Datos!$D$19)*(1-L673)))</f>
        <v>34125.5748819652</v>
      </c>
      <c r="N673" s="24" t="n">
        <f aca="true">RAND()</f>
        <v>0.0262222931706916</v>
      </c>
      <c r="O673" s="25" t="n">
        <f aca="false">IF(N673&lt;=(Datos!$D$19-Datos!$C$19)/(Datos!$E$19-Datos!$C$19),Datos!$C$19+SQRT((Datos!$E$19-Datos!$C$19)*(Datos!$D$19-Datos!$C$19)*N673),Datos!$E$19-SQRT((Datos!$E$19-Datos!$C$19)*(Datos!$E$19-Datos!$D$19)*(1-N673)))</f>
        <v>31983.265987104</v>
      </c>
      <c r="P673" s="24" t="n">
        <f aca="true">RAND()</f>
        <v>0.823843517536994</v>
      </c>
      <c r="Q673" s="26" t="n">
        <f aca="false">IF(P673&lt;=(Datos!$D$23-Datos!$C$23)/(Datos!$E$23-Datos!$C$23),Datos!$C$23+SQRT((Datos!$E$23-Datos!$C$23)*(Datos!$D$23-Datos!$C$23)*P673),Datos!$E$23-SQRT((Datos!$E$23-Datos!$C$23)*(Datos!$E$23-Datos!$D$23)*(1-P673)))</f>
        <v>0.162193212854829</v>
      </c>
      <c r="R673" s="24" t="n">
        <f aca="true">RAND()</f>
        <v>0.24037705267033</v>
      </c>
      <c r="S673" s="26" t="n">
        <f aca="false">IF(R673&lt;=(Datos!$D$24-Datos!$C$24)/(Datos!$E$24-Datos!$C$24),Datos!$C$24+SQRT((Datos!$E$24-Datos!$C$24)*(Datos!$D$24-Datos!$C$24)*R673),Datos!$E$24-SQRT((Datos!$E$24-Datos!$C$24)*(Datos!$E$24-Datos!$D$24)*(1-R673)))</f>
        <v>0.140800930142823</v>
      </c>
      <c r="T673" s="24" t="n">
        <f aca="true">RAND()</f>
        <v>0.817527863298269</v>
      </c>
      <c r="U673" s="26" t="n">
        <f aca="false">IF(T673&lt;=(Datos!$D$25-Datos!$C$25)/(Datos!$E$25-Datos!$C$25),Datos!$C$25+SQRT((Datos!$E$25-Datos!$C$25)*(Datos!$D$25-Datos!$C$25)*T673),Datos!$E$25-SQRT((Datos!$E$25-Datos!$C$25)*(Datos!$E$25-Datos!$D$25)*(1-T673)))</f>
        <v>0.197396416594601</v>
      </c>
      <c r="V673" s="24" t="n">
        <f aca="true">RAND()</f>
        <v>0.0747147392363041</v>
      </c>
      <c r="W673" s="26" t="n">
        <f aca="false">IF(V673&lt;=(Datos!$D$26-Datos!$C$26)/(Datos!$E$26-Datos!$C$26),Datos!$C$26+SQRT((Datos!$E$26-Datos!$C$26)*(Datos!$D$26-Datos!$C$26)*V673),Datos!$E$26-SQRT((Datos!$E$26-Datos!$C$26)*(Datos!$E$26-Datos!$D$26)*(1-V673)))</f>
        <v>0.190227445181023</v>
      </c>
      <c r="X673" s="24" t="n">
        <f aca="true">RAND()</f>
        <v>0.591838428306484</v>
      </c>
      <c r="Y673" s="26" t="n">
        <f aca="false">IF(X673&lt;=(Datos!$D$27-Datos!$C$27)/(Datos!$E$27-Datos!$C$27),Datos!$C$27+SQRT((Datos!$E$27-Datos!$C$27)*(Datos!$D$27-Datos!$C$27)*X673),Datos!$E$27-SQRT((Datos!$E$27-Datos!$C$27)*(Datos!$E$27-Datos!$D$27)*(1-X673)))</f>
        <v>0.233052449615076</v>
      </c>
      <c r="Z673" s="24" t="n">
        <f aca="false">(1+Q673)</f>
        <v>1.16219321285483</v>
      </c>
      <c r="AA673" s="24" t="n">
        <f aca="false">Z673*(1+S673)</f>
        <v>1.32583109823047</v>
      </c>
      <c r="AB673" s="24" t="n">
        <f aca="false">AA673*(1+U673)</f>
        <v>1.58754540603084</v>
      </c>
      <c r="AC673" s="24" t="n">
        <f aca="false">AB673*(1+W673)</f>
        <v>1.88954011272896</v>
      </c>
      <c r="AD673" s="24" t="n">
        <f aca="false">AC673*(1+Y673)</f>
        <v>2.32990206464639</v>
      </c>
      <c r="AE673" s="23" t="n">
        <f aca="false">E673*Q673</f>
        <v>4436.88999742757</v>
      </c>
      <c r="AF673" s="23" t="n">
        <f aca="false">AE673*(1+S673)</f>
        <v>5061.60823600676</v>
      </c>
      <c r="AG673" s="23" t="n">
        <f aca="false">AF673*(1+U673)</f>
        <v>6060.75156400021</v>
      </c>
      <c r="AH673" s="23" t="n">
        <f aca="false">AG673*(1+W673)</f>
        <v>7213.67284989686</v>
      </c>
      <c r="AI673" s="23" t="n">
        <f aca="false">AH673*(1+Y673)</f>
        <v>8894.83697828709</v>
      </c>
      <c r="AJ673" s="25" t="n">
        <f aca="false">G673*Z673</f>
        <v>38330.5189014468</v>
      </c>
      <c r="AK673" s="25" t="n">
        <f aca="false">I673*AA673</f>
        <v>53747.7660831707</v>
      </c>
      <c r="AL673" s="25" t="n">
        <f aca="false">K673*AB673</f>
        <v>60579.9709569297</v>
      </c>
      <c r="AM673" s="25" t="n">
        <f aca="false">M673*AC673</f>
        <v>64481.642609409</v>
      </c>
      <c r="AN673" s="25" t="n">
        <f aca="false">O673*AD673</f>
        <v>74517.8774574884</v>
      </c>
      <c r="AO673" s="25" t="n">
        <f aca="false">C673/Datos!$D$8</f>
        <v>16780.6265558758</v>
      </c>
      <c r="AP673" s="25" t="n">
        <f aca="false">AJ673-AO673</f>
        <v>21549.8923455711</v>
      </c>
      <c r="AQ673" s="25" t="n">
        <f aca="false">AK673-AO673</f>
        <v>36967.139527295</v>
      </c>
      <c r="AR673" s="25" t="n">
        <f aca="false">AL673-AO673</f>
        <v>43799.3444010539</v>
      </c>
      <c r="AS673" s="25" t="n">
        <f aca="false">AM673-AO673</f>
        <v>47701.0160535333</v>
      </c>
      <c r="AT673" s="25" t="n">
        <f aca="false">AN673-AO673</f>
        <v>57737.2509016126</v>
      </c>
      <c r="AU673" s="25" t="n">
        <f aca="false">AP673*Datos!$D$6</f>
        <v>10774.9461727855</v>
      </c>
      <c r="AV673" s="25" t="n">
        <f aca="false">AQ673*Datos!$D$6</f>
        <v>18483.5697636475</v>
      </c>
      <c r="AW673" s="25" t="n">
        <f aca="false">AR673*Datos!$D$6</f>
        <v>21899.6722005269</v>
      </c>
      <c r="AX673" s="25" t="n">
        <f aca="false">AS673*Datos!$D$6</f>
        <v>23850.5080267666</v>
      </c>
      <c r="AY673" s="25" t="n">
        <f aca="false">AT673*Datos!$D$6</f>
        <v>28868.6254508063</v>
      </c>
      <c r="AZ673" s="25" t="n">
        <f aca="false">AJ673-AU673-AE673</f>
        <v>23118.6827312337</v>
      </c>
      <c r="BA673" s="25" t="n">
        <f aca="false">AK673-AV673-AF673</f>
        <v>30202.5880835165</v>
      </c>
      <c r="BB673" s="25" t="n">
        <f aca="false">AL673-AW673-AG673</f>
        <v>32619.5471924025</v>
      </c>
      <c r="BC673" s="25" t="n">
        <f aca="false">AM673-AX673-AH673</f>
        <v>33417.4617327455</v>
      </c>
      <c r="BD673" s="25" t="n">
        <f aca="false">AN673-AY673-AI673</f>
        <v>36754.415028395</v>
      </c>
      <c r="BE673" s="25" t="n">
        <f aca="false">AZ673/Z673</f>
        <v>19892.2885416313</v>
      </c>
      <c r="BF673" s="25" t="n">
        <f aca="false">BA673/AA673</f>
        <v>22780.1174099979</v>
      </c>
      <c r="BG673" s="25" t="n">
        <f aca="false">BB673/AB673</f>
        <v>20547.1585684956</v>
      </c>
      <c r="BH673" s="25" t="n">
        <f aca="false">BC673/AC673</f>
        <v>17685.5000365579</v>
      </c>
      <c r="BI673" s="25" t="n">
        <f aca="false">BD673/AD673</f>
        <v>15775.0901147741</v>
      </c>
      <c r="BJ673" s="25" t="n">
        <f aca="false">E673*AD673</f>
        <v>63735.8307641886</v>
      </c>
      <c r="BK673" s="25" t="n">
        <f aca="false">0.2*C673*AD673</f>
        <v>39097.216458595</v>
      </c>
      <c r="BL673" s="25" t="n">
        <f aca="false">BJ673+BK673</f>
        <v>102833.047222784</v>
      </c>
      <c r="BM673" s="25" t="n">
        <f aca="false">BK673*Datos!$D$6</f>
        <v>19548.6082292975</v>
      </c>
      <c r="BN673" s="25" t="n">
        <f aca="false">BL673-BM673</f>
        <v>83284.4389934861</v>
      </c>
      <c r="BO673" s="25" t="n">
        <f aca="false">BN673/AD673</f>
        <v>35745.896901519</v>
      </c>
      <c r="BP673" s="25" t="n">
        <f aca="false">-(C673+E673)</f>
        <v>-111258.71640296</v>
      </c>
      <c r="BQ673" s="25" t="n">
        <f aca="false">BE673</f>
        <v>19892.2885416313</v>
      </c>
      <c r="BR673" s="25" t="n">
        <f aca="false">BF673</f>
        <v>22780.1174099979</v>
      </c>
      <c r="BS673" s="25" t="n">
        <f aca="false">BG673</f>
        <v>20547.1585684956</v>
      </c>
      <c r="BT673" s="25" t="n">
        <f aca="false">BH673</f>
        <v>17685.5000365579</v>
      </c>
      <c r="BU673" s="25" t="n">
        <f aca="false">BI673+BO673</f>
        <v>51520.987016293</v>
      </c>
      <c r="BV673" s="27" t="n">
        <f aca="false">IFERROR(IRR(BP673:BU673,0.1),NA())*100</f>
        <v>5.28752038826726</v>
      </c>
    </row>
    <row r="674" customFormat="false" ht="15" hidden="false" customHeight="true" outlineLevel="0" collapsed="false">
      <c r="A674" s="23" t="n">
        <v>673</v>
      </c>
      <c r="B674" s="24" t="n">
        <f aca="true">RAND()</f>
        <v>0.49949043912989</v>
      </c>
      <c r="C674" s="25" t="n">
        <f aca="false">IF(B674&lt;=(Datos!$D$14-Datos!$C$14)/(Datos!$E$14-Datos!$C$14),Datos!$C$14+SQRT((Datos!$E$14-Datos!$C$14)*(Datos!$D$14-Datos!$C$14)*B674),Datos!$E$14-SQRT((Datos!$E$14-Datos!$C$14)*(Datos!$E$14-Datos!$D$14)*(1-B674)))</f>
        <v>75492.6241093802</v>
      </c>
      <c r="D674" s="24" t="n">
        <f aca="true">RAND()</f>
        <v>0.702007699459692</v>
      </c>
      <c r="E674" s="25" t="n">
        <f aca="false">IF(D674&lt;=(Datos!$D$15-Datos!$C$15)/(Datos!$E$15-Datos!$C$15),Datos!$C$15+SQRT((Datos!$E$15-Datos!$C$15)*(Datos!$D$15-Datos!$C$15)*D674),Datos!$E$15-SQRT((Datos!$E$15-Datos!$C$15)*(Datos!$E$15-Datos!$D$15)*(1-D674)))</f>
        <v>33314.2805113401</v>
      </c>
      <c r="F674" s="24" t="n">
        <f aca="true">RAND()</f>
        <v>0.739410572389144</v>
      </c>
      <c r="G674" s="25" t="n">
        <f aca="false">IF(F674&lt;=(Datos!$D$19-Datos!$C$19)/(Datos!$E$19-Datos!$C$19),Datos!$C$19+SQRT((Datos!$E$19-Datos!$C$19)*(Datos!$D$19-Datos!$C$19)*F674),Datos!$E$19-SQRT((Datos!$E$19-Datos!$C$19)*(Datos!$E$19-Datos!$D$19)*(1-F674)))</f>
        <v>40579.116935406</v>
      </c>
      <c r="H674" s="24" t="n">
        <f aca="true">RAND()</f>
        <v>0.680846129000764</v>
      </c>
      <c r="I674" s="25" t="n">
        <f aca="false">IF(H674&lt;=(Datos!$D$19-Datos!$C$19)/(Datos!$E$19-Datos!$C$19),Datos!$C$19+SQRT((Datos!$E$19-Datos!$C$19)*(Datos!$D$19-Datos!$C$19)*H674),Datos!$E$19-SQRT((Datos!$E$19-Datos!$C$19)*(Datos!$E$19-Datos!$D$19)*(1-H674)))</f>
        <v>40107.5016274972</v>
      </c>
      <c r="J674" s="24" t="n">
        <f aca="true">RAND()</f>
        <v>0.432222875510155</v>
      </c>
      <c r="K674" s="25" t="n">
        <f aca="false">IF(J674&lt;=(Datos!$D$19-Datos!$C$19)/(Datos!$E$19-Datos!$C$19),Datos!$C$19+SQRT((Datos!$E$19-Datos!$C$19)*(Datos!$D$19-Datos!$C$19)*J674),Datos!$E$19-SQRT((Datos!$E$19-Datos!$C$19)*(Datos!$E$19-Datos!$D$19)*(1-J674)))</f>
        <v>38051.9209712045</v>
      </c>
      <c r="L674" s="24" t="n">
        <f aca="true">RAND()</f>
        <v>0.660859775346636</v>
      </c>
      <c r="M674" s="25" t="n">
        <f aca="false">IF(L674&lt;=(Datos!$D$19-Datos!$C$19)/(Datos!$E$19-Datos!$C$19),Datos!$C$19+SQRT((Datos!$E$19-Datos!$C$19)*(Datos!$D$19-Datos!$C$19)*L674),Datos!$E$19-SQRT((Datos!$E$19-Datos!$C$19)*(Datos!$E$19-Datos!$D$19)*(1-L674)))</f>
        <v>39956.3530623414</v>
      </c>
      <c r="N674" s="24" t="n">
        <f aca="true">RAND()</f>
        <v>0.919790373279307</v>
      </c>
      <c r="O674" s="25" t="n">
        <f aca="false">IF(N674&lt;=(Datos!$D$19-Datos!$C$19)/(Datos!$E$19-Datos!$C$19),Datos!$C$19+SQRT((Datos!$E$19-Datos!$C$19)*(Datos!$D$19-Datos!$C$19)*N674),Datos!$E$19-SQRT((Datos!$E$19-Datos!$C$19)*(Datos!$E$19-Datos!$D$19)*(1-N674)))</f>
        <v>42547.3031161491</v>
      </c>
      <c r="P674" s="24" t="n">
        <f aca="true">RAND()</f>
        <v>0.12497145847908</v>
      </c>
      <c r="Q674" s="26" t="n">
        <f aca="false">IF(P674&lt;=(Datos!$D$23-Datos!$C$23)/(Datos!$E$23-Datos!$C$23),Datos!$C$23+SQRT((Datos!$E$23-Datos!$C$23)*(Datos!$D$23-Datos!$C$23)*P674),Datos!$E$23-SQRT((Datos!$E$23-Datos!$C$23)*(Datos!$E$23-Datos!$D$23)*(1-P674)))</f>
        <v>0.134998287410979</v>
      </c>
      <c r="R674" s="24" t="n">
        <f aca="true">RAND()</f>
        <v>0.275957382452135</v>
      </c>
      <c r="S674" s="26" t="n">
        <f aca="false">IF(R674&lt;=(Datos!$D$24-Datos!$C$24)/(Datos!$E$24-Datos!$C$24),Datos!$C$24+SQRT((Datos!$E$24-Datos!$C$24)*(Datos!$D$24-Datos!$C$24)*R674),Datos!$E$24-SQRT((Datos!$E$24-Datos!$C$24)*(Datos!$E$24-Datos!$D$24)*(1-R674)))</f>
        <v>0.142287289840038</v>
      </c>
      <c r="T674" s="24" t="n">
        <f aca="true">RAND()</f>
        <v>0.57438426524136</v>
      </c>
      <c r="U674" s="26" t="n">
        <f aca="false">IF(T674&lt;=(Datos!$D$25-Datos!$C$25)/(Datos!$E$25-Datos!$C$25),Datos!$C$25+SQRT((Datos!$E$25-Datos!$C$25)*(Datos!$D$25-Datos!$C$25)*T674),Datos!$E$25-SQRT((Datos!$E$25-Datos!$C$25)*(Datos!$E$25-Datos!$D$25)*(1-T674)))</f>
        <v>0.185478643460545</v>
      </c>
      <c r="V674" s="24" t="n">
        <f aca="true">RAND()</f>
        <v>0.507222454929216</v>
      </c>
      <c r="W674" s="26" t="n">
        <f aca="false">IF(V674&lt;=(Datos!$D$26-Datos!$C$26)/(Datos!$E$26-Datos!$C$26),Datos!$C$26+SQRT((Datos!$E$26-Datos!$C$26)*(Datos!$D$26-Datos!$C$26)*V674),Datos!$E$26-SQRT((Datos!$E$26-Datos!$C$26)*(Datos!$E$26-Datos!$D$26)*(1-V674)))</f>
        <v>0.20847023467743</v>
      </c>
      <c r="X674" s="24" t="n">
        <f aca="true">RAND()</f>
        <v>0.433848492484664</v>
      </c>
      <c r="Y674" s="26" t="n">
        <f aca="false">IF(X674&lt;=(Datos!$D$27-Datos!$C$27)/(Datos!$E$27-Datos!$C$27),Datos!$C$27+SQRT((Datos!$E$27-Datos!$C$27)*(Datos!$D$27-Datos!$C$27)*X674),Datos!$E$27-SQRT((Datos!$E$27-Datos!$C$27)*(Datos!$E$27-Datos!$D$27)*(1-X674)))</f>
        <v>0.224707883558478</v>
      </c>
      <c r="Z674" s="24" t="n">
        <f aca="false">(1+Q674)</f>
        <v>1.13499828741098</v>
      </c>
      <c r="AA674" s="24" t="n">
        <f aca="false">Z674*(1+S674)</f>
        <v>1.29649411769977</v>
      </c>
      <c r="AB674" s="24" t="n">
        <f aca="false">AA674*(1+U674)</f>
        <v>1.5369660879053</v>
      </c>
      <c r="AC674" s="24" t="n">
        <f aca="false">AB674*(1+W674)</f>
        <v>1.85737776894217</v>
      </c>
      <c r="AD674" s="24" t="n">
        <f aca="false">AC674*(1+Y674)</f>
        <v>2.27474519636973</v>
      </c>
      <c r="AE674" s="23" t="n">
        <f aca="false">E674*Q674</f>
        <v>4497.37081535989</v>
      </c>
      <c r="AF674" s="23" t="n">
        <f aca="false">AE674*(1+S674)</f>
        <v>5137.28952008312</v>
      </c>
      <c r="AG674" s="23" t="n">
        <f aca="false">AF674*(1+U674)</f>
        <v>6090.14701133222</v>
      </c>
      <c r="AH674" s="23" t="n">
        <f aca="false">AG674*(1+W674)</f>
        <v>7359.76138800469</v>
      </c>
      <c r="AI674" s="23" t="n">
        <f aca="false">AH674*(1+Y674)</f>
        <v>9013.55779299863</v>
      </c>
      <c r="AJ674" s="25" t="n">
        <f aca="false">G674*Z674</f>
        <v>46057.2282263357</v>
      </c>
      <c r="AK674" s="25" t="n">
        <f aca="false">I674*AA674</f>
        <v>51999.1399356841</v>
      </c>
      <c r="AL674" s="25" t="n">
        <f aca="false">K674*AB674</f>
        <v>58484.5121123939</v>
      </c>
      <c r="AM674" s="25" t="n">
        <f aca="false">M674*AC674</f>
        <v>74214.0419059974</v>
      </c>
      <c r="AN674" s="25" t="n">
        <f aca="false">O674*AD674</f>
        <v>96784.2733819471</v>
      </c>
      <c r="AO674" s="25" t="n">
        <f aca="false">C674/Datos!$D$8</f>
        <v>15098.524821876</v>
      </c>
      <c r="AP674" s="25" t="n">
        <f aca="false">AJ674-AO674</f>
        <v>30958.7034044596</v>
      </c>
      <c r="AQ674" s="25" t="n">
        <f aca="false">AK674-AO674</f>
        <v>36900.6151138081</v>
      </c>
      <c r="AR674" s="25" t="n">
        <f aca="false">AL674-AO674</f>
        <v>43385.9872905179</v>
      </c>
      <c r="AS674" s="25" t="n">
        <f aca="false">AM674-AO674</f>
        <v>59115.5170841213</v>
      </c>
      <c r="AT674" s="25" t="n">
        <f aca="false">AN674-AO674</f>
        <v>81685.7485600711</v>
      </c>
      <c r="AU674" s="25" t="n">
        <f aca="false">AP674*Datos!$D$6</f>
        <v>15479.3517022298</v>
      </c>
      <c r="AV674" s="25" t="n">
        <f aca="false">AQ674*Datos!$D$6</f>
        <v>18450.307556904</v>
      </c>
      <c r="AW674" s="25" t="n">
        <f aca="false">AR674*Datos!$D$6</f>
        <v>21692.9936452589</v>
      </c>
      <c r="AX674" s="25" t="n">
        <f aca="false">AS674*Datos!$D$6</f>
        <v>29557.7585420607</v>
      </c>
      <c r="AY674" s="25" t="n">
        <f aca="false">AT674*Datos!$D$6</f>
        <v>40842.8742800356</v>
      </c>
      <c r="AZ674" s="25" t="n">
        <f aca="false">AJ674-AU674-AE674</f>
        <v>26080.505708746</v>
      </c>
      <c r="BA674" s="25" t="n">
        <f aca="false">AK674-AV674-AF674</f>
        <v>28411.542858697</v>
      </c>
      <c r="BB674" s="25" t="n">
        <f aca="false">AL674-AW674-AG674</f>
        <v>30701.3714558028</v>
      </c>
      <c r="BC674" s="25" t="n">
        <f aca="false">AM674-AX674-AH674</f>
        <v>37296.521975932</v>
      </c>
      <c r="BD674" s="25" t="n">
        <f aca="false">AN674-AY674-AI674</f>
        <v>46927.841308913</v>
      </c>
      <c r="BE674" s="25" t="n">
        <f aca="false">AZ674/Z674</f>
        <v>22978.4537985847</v>
      </c>
      <c r="BF674" s="25" t="n">
        <f aca="false">BA674/AA674</f>
        <v>21914.1317116845</v>
      </c>
      <c r="BG674" s="25" t="n">
        <f aca="false">BB674/AB674</f>
        <v>19975.3083021142</v>
      </c>
      <c r="BH674" s="25" t="n">
        <f aca="false">BC674/AC674</f>
        <v>20080.2026381383</v>
      </c>
      <c r="BI674" s="25" t="n">
        <f aca="false">BD674/AD674</f>
        <v>20629.9331387995</v>
      </c>
      <c r="BJ674" s="25" t="n">
        <f aca="false">E674*AD674</f>
        <v>75781.4995636848</v>
      </c>
      <c r="BK674" s="25" t="n">
        <f aca="false">0.2*C674*AD674</f>
        <v>34345.2968108317</v>
      </c>
      <c r="BL674" s="25" t="n">
        <f aca="false">BJ674+BK674</f>
        <v>110126.796374517</v>
      </c>
      <c r="BM674" s="25" t="n">
        <f aca="false">BK674*Datos!$D$6</f>
        <v>17172.6484054159</v>
      </c>
      <c r="BN674" s="25" t="n">
        <f aca="false">BL674-BM674</f>
        <v>92954.1479691007</v>
      </c>
      <c r="BO674" s="25" t="n">
        <f aca="false">BN674/AD674</f>
        <v>40863.5429222782</v>
      </c>
      <c r="BP674" s="25" t="n">
        <f aca="false">-(C674+E674)</f>
        <v>-108806.90462072</v>
      </c>
      <c r="BQ674" s="25" t="n">
        <f aca="false">BE674</f>
        <v>22978.4537985847</v>
      </c>
      <c r="BR674" s="25" t="n">
        <f aca="false">BF674</f>
        <v>21914.1317116845</v>
      </c>
      <c r="BS674" s="25" t="n">
        <f aca="false">BG674</f>
        <v>19975.3083021142</v>
      </c>
      <c r="BT674" s="25" t="n">
        <f aca="false">BH674</f>
        <v>20080.2026381383</v>
      </c>
      <c r="BU674" s="25" t="n">
        <f aca="false">BI674+BO674</f>
        <v>61493.4760610777</v>
      </c>
      <c r="BV674" s="27" t="n">
        <f aca="false">IFERROR(IRR(BP674:BU674,0.1),NA())*100</f>
        <v>9.10151355499188</v>
      </c>
    </row>
    <row r="675" customFormat="false" ht="15" hidden="false" customHeight="true" outlineLevel="0" collapsed="false">
      <c r="A675" s="23" t="n">
        <v>674</v>
      </c>
      <c r="B675" s="24" t="n">
        <f aca="true">RAND()</f>
        <v>0.267534673716936</v>
      </c>
      <c r="C675" s="25" t="n">
        <f aca="false">IF(B675&lt;=(Datos!$D$14-Datos!$C$14)/(Datos!$E$14-Datos!$C$14),Datos!$C$14+SQRT((Datos!$E$14-Datos!$C$14)*(Datos!$D$14-Datos!$C$14)*B675),Datos!$E$14-SQRT((Datos!$E$14-Datos!$C$14)*(Datos!$E$14-Datos!$D$14)*(1-B675)))</f>
        <v>70352.7675568245</v>
      </c>
      <c r="D675" s="24" t="n">
        <f aca="true">RAND()</f>
        <v>0.170050670384608</v>
      </c>
      <c r="E675" s="25" t="n">
        <f aca="false">IF(D675&lt;=(Datos!$D$15-Datos!$C$15)/(Datos!$E$15-Datos!$C$15),Datos!$C$15+SQRT((Datos!$E$15-Datos!$C$15)*(Datos!$D$15-Datos!$C$15)*D675),Datos!$E$15-SQRT((Datos!$E$15-Datos!$C$15)*(Datos!$E$15-Datos!$D$15)*(1-D675)))</f>
        <v>28571.2463201025</v>
      </c>
      <c r="F675" s="24" t="n">
        <f aca="true">RAND()</f>
        <v>0.088240163102713</v>
      </c>
      <c r="G675" s="25" t="n">
        <f aca="false">IF(F675&lt;=(Datos!$D$19-Datos!$C$19)/(Datos!$E$19-Datos!$C$19),Datos!$C$19+SQRT((Datos!$E$19-Datos!$C$19)*(Datos!$D$19-Datos!$C$19)*F675),Datos!$E$19-SQRT((Datos!$E$19-Datos!$C$19)*(Datos!$E$19-Datos!$D$19)*(1-F675)))</f>
        <v>33638.1347508589</v>
      </c>
      <c r="H675" s="24" t="n">
        <f aca="true">RAND()</f>
        <v>0.471826381457487</v>
      </c>
      <c r="I675" s="25" t="n">
        <f aca="false">IF(H675&lt;=(Datos!$D$19-Datos!$C$19)/(Datos!$E$19-Datos!$C$19),Datos!$C$19+SQRT((Datos!$E$19-Datos!$C$19)*(Datos!$D$19-Datos!$C$19)*H675),Datos!$E$19-SQRT((Datos!$E$19-Datos!$C$19)*(Datos!$E$19-Datos!$D$19)*(1-H675)))</f>
        <v>38412.7259089206</v>
      </c>
      <c r="J675" s="24" t="n">
        <f aca="true">RAND()</f>
        <v>0.889214253570688</v>
      </c>
      <c r="K675" s="25" t="n">
        <f aca="false">IF(J675&lt;=(Datos!$D$19-Datos!$C$19)/(Datos!$E$19-Datos!$C$19),Datos!$C$19+SQRT((Datos!$E$19-Datos!$C$19)*(Datos!$D$19-Datos!$C$19)*J675),Datos!$E$19-SQRT((Datos!$E$19-Datos!$C$19)*(Datos!$E$19-Datos!$D$19)*(1-J675)))</f>
        <v>42117.478363967</v>
      </c>
      <c r="L675" s="24" t="n">
        <f aca="true">RAND()</f>
        <v>0.702697296068494</v>
      </c>
      <c r="M675" s="25" t="n">
        <f aca="false">IF(L675&lt;=(Datos!$D$19-Datos!$C$19)/(Datos!$E$19-Datos!$C$19),Datos!$C$19+SQRT((Datos!$E$19-Datos!$C$19)*(Datos!$D$19-Datos!$C$19)*L675),Datos!$E$19-SQRT((Datos!$E$19-Datos!$C$19)*(Datos!$E$19-Datos!$D$19)*(1-L675)))</f>
        <v>40277.9556551359</v>
      </c>
      <c r="N675" s="24" t="n">
        <f aca="true">RAND()</f>
        <v>0.156674494678801</v>
      </c>
      <c r="O675" s="25" t="n">
        <f aca="false">IF(N675&lt;=(Datos!$D$19-Datos!$C$19)/(Datos!$E$19-Datos!$C$19),Datos!$C$19+SQRT((Datos!$E$19-Datos!$C$19)*(Datos!$D$19-Datos!$C$19)*N675),Datos!$E$19-SQRT((Datos!$E$19-Datos!$C$19)*(Datos!$E$19-Datos!$D$19)*(1-N675)))</f>
        <v>34847.800965574</v>
      </c>
      <c r="P675" s="24" t="n">
        <f aca="true">RAND()</f>
        <v>0.0951300652815837</v>
      </c>
      <c r="Q675" s="26" t="n">
        <f aca="false">IF(P675&lt;=(Datos!$D$23-Datos!$C$23)/(Datos!$E$23-Datos!$C$23),Datos!$C$23+SQRT((Datos!$E$23-Datos!$C$23)*(Datos!$D$23-Datos!$C$23)*P675),Datos!$E$23-SQRT((Datos!$E$23-Datos!$C$23)*(Datos!$E$23-Datos!$D$23)*(1-P675)))</f>
        <v>0.133085645475362</v>
      </c>
      <c r="R675" s="24" t="n">
        <f aca="true">RAND()</f>
        <v>0.918760058171773</v>
      </c>
      <c r="S675" s="26" t="n">
        <f aca="false">IF(R675&lt;=(Datos!$D$24-Datos!$C$24)/(Datos!$E$24-Datos!$C$24),Datos!$C$24+SQRT((Datos!$E$24-Datos!$C$24)*(Datos!$D$24-Datos!$C$24)*R675),Datos!$E$24-SQRT((Datos!$E$24-Datos!$C$24)*(Datos!$E$24-Datos!$D$24)*(1-R675)))</f>
        <v>0.167907361938319</v>
      </c>
      <c r="T675" s="24" t="n">
        <f aca="true">RAND()</f>
        <v>0.452157930532118</v>
      </c>
      <c r="U675" s="26" t="n">
        <f aca="false">IF(T675&lt;=(Datos!$D$25-Datos!$C$25)/(Datos!$E$25-Datos!$C$25),Datos!$C$25+SQRT((Datos!$E$25-Datos!$C$25)*(Datos!$D$25-Datos!$C$25)*T675),Datos!$E$25-SQRT((Datos!$E$25-Datos!$C$25)*(Datos!$E$25-Datos!$D$25)*(1-T675)))</f>
        <v>0.180834226746941</v>
      </c>
      <c r="V675" s="24" t="n">
        <f aca="true">RAND()</f>
        <v>0.819425944320493</v>
      </c>
      <c r="W675" s="26" t="n">
        <f aca="false">IF(V675&lt;=(Datos!$D$26-Datos!$C$26)/(Datos!$E$26-Datos!$C$26),Datos!$C$26+SQRT((Datos!$E$26-Datos!$C$26)*(Datos!$D$26-Datos!$C$26)*V675),Datos!$E$26-SQRT((Datos!$E$26-Datos!$C$26)*(Datos!$E$26-Datos!$D$26)*(1-V675)))</f>
        <v>0.224860206944402</v>
      </c>
      <c r="X675" s="24" t="n">
        <f aca="true">RAND()</f>
        <v>0.879476806954189</v>
      </c>
      <c r="Y675" s="26" t="n">
        <f aca="false">IF(X675&lt;=(Datos!$D$27-Datos!$C$27)/(Datos!$E$27-Datos!$C$27),Datos!$C$27+SQRT((Datos!$E$27-Datos!$C$27)*(Datos!$D$27-Datos!$C$27)*X675),Datos!$E$27-SQRT((Datos!$E$27-Datos!$C$27)*(Datos!$E$27-Datos!$D$27)*(1-X675)))</f>
        <v>0.254488723229768</v>
      </c>
      <c r="Z675" s="24" t="n">
        <f aca="false">(1+Q675)</f>
        <v>1.13308564547536</v>
      </c>
      <c r="AA675" s="24" t="n">
        <f aca="false">Z675*(1+S675)</f>
        <v>1.32333906705731</v>
      </c>
      <c r="AB675" s="24" t="n">
        <f aca="false">AA675*(1+U675)</f>
        <v>1.56264406397263</v>
      </c>
      <c r="AC675" s="24" t="n">
        <f aca="false">AB675*(1+W675)</f>
        <v>1.91402053157796</v>
      </c>
      <c r="AD675" s="24" t="n">
        <f aca="false">AC675*(1+Y675)</f>
        <v>2.4011171728948</v>
      </c>
      <c r="AE675" s="23" t="n">
        <f aca="false">E675*Q675</f>
        <v>3802.42275854639</v>
      </c>
      <c r="AF675" s="23" t="n">
        <f aca="false">AE675*(1+S675)</f>
        <v>4440.87753290814</v>
      </c>
      <c r="AG675" s="23" t="n">
        <f aca="false">AF675*(1+U675)</f>
        <v>5243.94018764945</v>
      </c>
      <c r="AH675" s="23" t="n">
        <f aca="false">AG675*(1+W675)</f>
        <v>6423.09366344837</v>
      </c>
      <c r="AI675" s="23" t="n">
        <f aca="false">AH675*(1+Y675)</f>
        <v>8057.69856904456</v>
      </c>
      <c r="AJ675" s="25" t="n">
        <f aca="false">G675*Z675</f>
        <v>38114.8876267641</v>
      </c>
      <c r="AK675" s="25" t="n">
        <f aca="false">I675*AA675</f>
        <v>50833.060867439</v>
      </c>
      <c r="AL675" s="25" t="n">
        <f aca="false">K675*AB675</f>
        <v>65814.6275549488</v>
      </c>
      <c r="AM675" s="25" t="n">
        <f aca="false">M675*AC675</f>
        <v>77092.8340939168</v>
      </c>
      <c r="AN675" s="25" t="n">
        <f aca="false">O675*AD675</f>
        <v>83673.6533360596</v>
      </c>
      <c r="AO675" s="25" t="n">
        <f aca="false">C675/Datos!$D$8</f>
        <v>14070.5535113649</v>
      </c>
      <c r="AP675" s="25" t="n">
        <f aca="false">AJ675-AO675</f>
        <v>24044.3341153992</v>
      </c>
      <c r="AQ675" s="25" t="n">
        <f aca="false">AK675-AO675</f>
        <v>36762.5073560741</v>
      </c>
      <c r="AR675" s="25" t="n">
        <f aca="false">AL675-AO675</f>
        <v>51744.0740435839</v>
      </c>
      <c r="AS675" s="25" t="n">
        <f aca="false">AM675-AO675</f>
        <v>63022.2805825519</v>
      </c>
      <c r="AT675" s="25" t="n">
        <f aca="false">AN675-AO675</f>
        <v>69603.0998246947</v>
      </c>
      <c r="AU675" s="25" t="n">
        <f aca="false">AP675*Datos!$D$6</f>
        <v>12022.1670576996</v>
      </c>
      <c r="AV675" s="25" t="n">
        <f aca="false">AQ675*Datos!$D$6</f>
        <v>18381.253678037</v>
      </c>
      <c r="AW675" s="25" t="n">
        <f aca="false">AR675*Datos!$D$6</f>
        <v>25872.037021792</v>
      </c>
      <c r="AX675" s="25" t="n">
        <f aca="false">AS675*Datos!$D$6</f>
        <v>31511.1402912759</v>
      </c>
      <c r="AY675" s="25" t="n">
        <f aca="false">AT675*Datos!$D$6</f>
        <v>34801.5499123474</v>
      </c>
      <c r="AZ675" s="25" t="n">
        <f aca="false">AJ675-AU675-AE675</f>
        <v>22290.2978105181</v>
      </c>
      <c r="BA675" s="25" t="n">
        <f aca="false">AK675-AV675-AF675</f>
        <v>28010.9296564938</v>
      </c>
      <c r="BB675" s="25" t="n">
        <f aca="false">AL675-AW675-AG675</f>
        <v>34698.6503455074</v>
      </c>
      <c r="BC675" s="25" t="n">
        <f aca="false">AM675-AX675-AH675</f>
        <v>39158.6001391925</v>
      </c>
      <c r="BD675" s="25" t="n">
        <f aca="false">AN675-AY675-AI675</f>
        <v>40814.4048546677</v>
      </c>
      <c r="BE675" s="25" t="n">
        <f aca="false">AZ675/Z675</f>
        <v>19672.2091569404</v>
      </c>
      <c r="BF675" s="25" t="n">
        <f aca="false">BA675/AA675</f>
        <v>21166.857651064</v>
      </c>
      <c r="BG675" s="25" t="n">
        <f aca="false">BB675/AB675</f>
        <v>22205.088891001</v>
      </c>
      <c r="BH675" s="25" t="n">
        <f aca="false">BC675/AC675</f>
        <v>20458.8192723875</v>
      </c>
      <c r="BI675" s="25" t="n">
        <f aca="false">BD675/AD675</f>
        <v>16998.0896040411</v>
      </c>
      <c r="BJ675" s="25" t="n">
        <f aca="false">E675*AD675</f>
        <v>68602.9101902054</v>
      </c>
      <c r="BK675" s="25" t="n">
        <f aca="false">0.2*C675*AD675</f>
        <v>33785.0476682735</v>
      </c>
      <c r="BL675" s="25" t="n">
        <f aca="false">BJ675+BK675</f>
        <v>102387.957858479</v>
      </c>
      <c r="BM675" s="25" t="n">
        <f aca="false">BK675*Datos!$D$6</f>
        <v>16892.5238341367</v>
      </c>
      <c r="BN675" s="25" t="n">
        <f aca="false">BL675-BM675</f>
        <v>85495.4340243422</v>
      </c>
      <c r="BO675" s="25" t="n">
        <f aca="false">BN675/AD675</f>
        <v>35606.523075785</v>
      </c>
      <c r="BP675" s="25" t="n">
        <f aca="false">-(C675+E675)</f>
        <v>-98924.013876927</v>
      </c>
      <c r="BQ675" s="25" t="n">
        <f aca="false">BE675</f>
        <v>19672.2091569404</v>
      </c>
      <c r="BR675" s="25" t="n">
        <f aca="false">BF675</f>
        <v>21166.857651064</v>
      </c>
      <c r="BS675" s="25" t="n">
        <f aca="false">BG675</f>
        <v>22205.088891001</v>
      </c>
      <c r="BT675" s="25" t="n">
        <f aca="false">BH675</f>
        <v>20458.8192723875</v>
      </c>
      <c r="BU675" s="25" t="n">
        <f aca="false">BI675+BO675</f>
        <v>52604.6126798261</v>
      </c>
      <c r="BV675" s="27" t="n">
        <f aca="false">IFERROR(IRR(BP675:BU675,0.1),NA())*100</f>
        <v>9.92264405594067</v>
      </c>
    </row>
    <row r="676" customFormat="false" ht="15" hidden="false" customHeight="true" outlineLevel="0" collapsed="false">
      <c r="A676" s="23" t="n">
        <v>675</v>
      </c>
      <c r="B676" s="24" t="n">
        <f aca="true">RAND()</f>
        <v>0.308508177892218</v>
      </c>
      <c r="C676" s="25" t="n">
        <f aca="false">IF(B676&lt;=(Datos!$D$14-Datos!$C$14)/(Datos!$E$14-Datos!$C$14),Datos!$C$14+SQRT((Datos!$E$14-Datos!$C$14)*(Datos!$D$14-Datos!$C$14)*B676),Datos!$E$14-SQRT((Datos!$E$14-Datos!$C$14)*(Datos!$E$14-Datos!$D$14)*(1-B676)))</f>
        <v>71193.9210143182</v>
      </c>
      <c r="D676" s="24" t="n">
        <f aca="true">RAND()</f>
        <v>0.0439763038108588</v>
      </c>
      <c r="E676" s="25" t="n">
        <f aca="false">IF(D676&lt;=(Datos!$D$15-Datos!$C$15)/(Datos!$E$15-Datos!$C$15),Datos!$C$15+SQRT((Datos!$E$15-Datos!$C$15)*(Datos!$D$15-Datos!$C$15)*D676),Datos!$E$15-SQRT((Datos!$E$15-Datos!$C$15)*(Datos!$E$15-Datos!$D$15)*(1-D676)))</f>
        <v>26816.1009844759</v>
      </c>
      <c r="F676" s="24" t="n">
        <f aca="true">RAND()</f>
        <v>0.0951983090799862</v>
      </c>
      <c r="G676" s="25" t="n">
        <f aca="false">IF(F676&lt;=(Datos!$D$19-Datos!$C$19)/(Datos!$E$19-Datos!$C$19),Datos!$C$19+SQRT((Datos!$E$19-Datos!$C$19)*(Datos!$D$19-Datos!$C$19)*F676),Datos!$E$19-SQRT((Datos!$E$19-Datos!$C$19)*(Datos!$E$19-Datos!$D$19)*(1-F676)))</f>
        <v>33778.8551655227</v>
      </c>
      <c r="H676" s="24" t="n">
        <f aca="true">RAND()</f>
        <v>0.154012008732102</v>
      </c>
      <c r="I676" s="25" t="n">
        <f aca="false">IF(H676&lt;=(Datos!$D$19-Datos!$C$19)/(Datos!$E$19-Datos!$C$19),Datos!$C$19+SQRT((Datos!$E$19-Datos!$C$19)*(Datos!$D$19-Datos!$C$19)*H676),Datos!$E$19-SQRT((Datos!$E$19-Datos!$C$19)*(Datos!$E$19-Datos!$D$19)*(1-H676)))</f>
        <v>34806.4333252231</v>
      </c>
      <c r="J676" s="24" t="n">
        <f aca="true">RAND()</f>
        <v>0.397446974078127</v>
      </c>
      <c r="K676" s="25" t="n">
        <f aca="false">IF(J676&lt;=(Datos!$D$19-Datos!$C$19)/(Datos!$E$19-Datos!$C$19),Datos!$C$19+SQRT((Datos!$E$19-Datos!$C$19)*(Datos!$D$19-Datos!$C$19)*J676),Datos!$E$19-SQRT((Datos!$E$19-Datos!$C$19)*(Datos!$E$19-Datos!$D$19)*(1-J676)))</f>
        <v>37721.2075552804</v>
      </c>
      <c r="L676" s="24" t="n">
        <f aca="true">RAND()</f>
        <v>0.22389527870946</v>
      </c>
      <c r="M676" s="25" t="n">
        <f aca="false">IF(L676&lt;=(Datos!$D$19-Datos!$C$19)/(Datos!$E$19-Datos!$C$19),Datos!$C$19+SQRT((Datos!$E$19-Datos!$C$19)*(Datos!$D$19-Datos!$C$19)*L676),Datos!$E$19-SQRT((Datos!$E$19-Datos!$C$19)*(Datos!$E$19-Datos!$D$19)*(1-L676)))</f>
        <v>35795.1955796521</v>
      </c>
      <c r="N676" s="24" t="n">
        <f aca="true">RAND()</f>
        <v>0.192252940055684</v>
      </c>
      <c r="O676" s="25" t="n">
        <f aca="false">IF(N676&lt;=(Datos!$D$19-Datos!$C$19)/(Datos!$E$19-Datos!$C$19),Datos!$C$19+SQRT((Datos!$E$19-Datos!$C$19)*(Datos!$D$19-Datos!$C$19)*N676),Datos!$E$19-SQRT((Datos!$E$19-Datos!$C$19)*(Datos!$E$19-Datos!$D$19)*(1-N676)))</f>
        <v>35370.0969272773</v>
      </c>
      <c r="P676" s="24" t="n">
        <f aca="true">RAND()</f>
        <v>0.104713848839948</v>
      </c>
      <c r="Q676" s="26" t="n">
        <f aca="false">IF(P676&lt;=(Datos!$D$23-Datos!$C$23)/(Datos!$E$23-Datos!$C$23),Datos!$C$23+SQRT((Datos!$E$23-Datos!$C$23)*(Datos!$D$23-Datos!$C$23)*P676),Datos!$E$23-SQRT((Datos!$E$23-Datos!$C$23)*(Datos!$E$23-Datos!$D$23)*(1-P676)))</f>
        <v>0.133728981313699</v>
      </c>
      <c r="R676" s="24" t="n">
        <f aca="true">RAND()</f>
        <v>0.500038613708396</v>
      </c>
      <c r="S676" s="26" t="n">
        <f aca="false">IF(R676&lt;=(Datos!$D$24-Datos!$C$24)/(Datos!$E$24-Datos!$C$24),Datos!$C$24+SQRT((Datos!$E$24-Datos!$C$24)*(Datos!$D$24-Datos!$C$24)*R676),Datos!$E$24-SQRT((Datos!$E$24-Datos!$C$24)*(Datos!$E$24-Datos!$D$24)*(1-R676)))</f>
        <v>0.150001158433618</v>
      </c>
      <c r="T676" s="24" t="n">
        <f aca="true">RAND()</f>
        <v>0.36982227766333</v>
      </c>
      <c r="U676" s="26" t="n">
        <f aca="false">IF(T676&lt;=(Datos!$D$25-Datos!$C$25)/(Datos!$E$25-Datos!$C$25),Datos!$C$25+SQRT((Datos!$E$25-Datos!$C$25)*(Datos!$D$25-Datos!$C$25)*T676),Datos!$E$25-SQRT((Datos!$E$25-Datos!$C$25)*(Datos!$E$25-Datos!$D$25)*(1-T676)))</f>
        <v>0.177868024384462</v>
      </c>
      <c r="V676" s="24" t="n">
        <f aca="true">RAND()</f>
        <v>0.926477117200684</v>
      </c>
      <c r="W676" s="26" t="n">
        <f aca="false">IF(V676&lt;=(Datos!$D$26-Datos!$C$26)/(Datos!$E$26-Datos!$C$26),Datos!$C$26+SQRT((Datos!$E$26-Datos!$C$26)*(Datos!$D$26-Datos!$C$26)*V676),Datos!$E$26-SQRT((Datos!$E$26-Datos!$C$26)*(Datos!$E$26-Datos!$D$26)*(1-V676)))</f>
        <v>0.233958488543856</v>
      </c>
      <c r="X676" s="24" t="n">
        <f aca="true">RAND()</f>
        <v>0.837574811373958</v>
      </c>
      <c r="Y676" s="26" t="n">
        <f aca="false">IF(X676&lt;=(Datos!$D$27-Datos!$C$27)/(Datos!$E$27-Datos!$C$27),Datos!$C$27+SQRT((Datos!$E$27-Datos!$C$27)*(Datos!$D$27-Datos!$C$27)*X676),Datos!$E$27-SQRT((Datos!$E$27-Datos!$C$27)*(Datos!$E$27-Datos!$D$27)*(1-X676)))</f>
        <v>0.250384193095905</v>
      </c>
      <c r="Z676" s="24" t="n">
        <f aca="false">(1+Q676)</f>
        <v>1.1337289813137</v>
      </c>
      <c r="AA676" s="24" t="n">
        <f aca="false">Z676*(1+S676)</f>
        <v>1.30378964186052</v>
      </c>
      <c r="AB676" s="24" t="n">
        <f aca="false">AA676*(1+U676)</f>
        <v>1.53569212967118</v>
      </c>
      <c r="AC676" s="24" t="n">
        <f aca="false">AB676*(1+W676)</f>
        <v>1.89498033919774</v>
      </c>
      <c r="AD676" s="24" t="n">
        <f aca="false">AC676*(1+Y676)</f>
        <v>2.36945346236037</v>
      </c>
      <c r="AE676" s="23" t="n">
        <f aca="false">E676*Q676</f>
        <v>3586.08986745926</v>
      </c>
      <c r="AF676" s="23" t="n">
        <f aca="false">AE676*(1+S676)</f>
        <v>4124.0075018252</v>
      </c>
      <c r="AG676" s="23" t="n">
        <f aca="false">AF676*(1+U676)</f>
        <v>4857.53656872155</v>
      </c>
      <c r="AH676" s="23" t="n">
        <f aca="false">AG676*(1+W676)</f>
        <v>5993.99848238616</v>
      </c>
      <c r="AI676" s="23" t="n">
        <f aca="false">AH676*(1+Y676)</f>
        <v>7494.80095581649</v>
      </c>
      <c r="AJ676" s="25" t="n">
        <f aca="false">G676*Z676</f>
        <v>38296.0670567511</v>
      </c>
      <c r="AK676" s="25" t="n">
        <f aca="false">I676*AA676</f>
        <v>45380.2672395347</v>
      </c>
      <c r="AL676" s="25" t="n">
        <f aca="false">K676*AB676</f>
        <v>57928.161564337</v>
      </c>
      <c r="AM676" s="25" t="n">
        <f aca="false">M676*AC676</f>
        <v>67831.1918611785</v>
      </c>
      <c r="AN676" s="25" t="n">
        <f aca="false">O676*AD676</f>
        <v>83807.798628359</v>
      </c>
      <c r="AO676" s="25" t="n">
        <f aca="false">C676/Datos!$D$8</f>
        <v>14238.7842028636</v>
      </c>
      <c r="AP676" s="25" t="n">
        <f aca="false">AJ676-AO676</f>
        <v>24057.2828538875</v>
      </c>
      <c r="AQ676" s="25" t="n">
        <f aca="false">AK676-AO676</f>
        <v>31141.4830366711</v>
      </c>
      <c r="AR676" s="25" t="n">
        <f aca="false">AL676-AO676</f>
        <v>43689.3773614734</v>
      </c>
      <c r="AS676" s="25" t="n">
        <f aca="false">AM676-AO676</f>
        <v>53592.4076583149</v>
      </c>
      <c r="AT676" s="25" t="n">
        <f aca="false">AN676-AO676</f>
        <v>69569.0144254954</v>
      </c>
      <c r="AU676" s="25" t="n">
        <f aca="false">AP676*Datos!$D$6</f>
        <v>12028.6414269437</v>
      </c>
      <c r="AV676" s="25" t="n">
        <f aca="false">AQ676*Datos!$D$6</f>
        <v>15570.7415183355</v>
      </c>
      <c r="AW676" s="25" t="n">
        <f aca="false">AR676*Datos!$D$6</f>
        <v>21844.6886807367</v>
      </c>
      <c r="AX676" s="25" t="n">
        <f aca="false">AS676*Datos!$D$6</f>
        <v>26796.2038291575</v>
      </c>
      <c r="AY676" s="25" t="n">
        <f aca="false">AT676*Datos!$D$6</f>
        <v>34784.5072127477</v>
      </c>
      <c r="AZ676" s="25" t="n">
        <f aca="false">AJ676-AU676-AE676</f>
        <v>22681.3357623481</v>
      </c>
      <c r="BA676" s="25" t="n">
        <f aca="false">AK676-AV676-AF676</f>
        <v>25685.518219374</v>
      </c>
      <c r="BB676" s="25" t="n">
        <f aca="false">AL676-AW676-AG676</f>
        <v>31225.9363148788</v>
      </c>
      <c r="BC676" s="25" t="n">
        <f aca="false">AM676-AX676-AH676</f>
        <v>35040.9895496349</v>
      </c>
      <c r="BD676" s="25" t="n">
        <f aca="false">AN676-AY676-AI676</f>
        <v>41528.4904597948</v>
      </c>
      <c r="BE676" s="25" t="n">
        <f aca="false">AZ676/Z676</f>
        <v>20005.9592161667</v>
      </c>
      <c r="BF676" s="25" t="n">
        <f aca="false">BA676/AA676</f>
        <v>19700.66136031</v>
      </c>
      <c r="BG676" s="25" t="n">
        <f aca="false">BB676/AB676</f>
        <v>20333.4611876698</v>
      </c>
      <c r="BH676" s="25" t="n">
        <f aca="false">BC676/AC676</f>
        <v>18491.4792121115</v>
      </c>
      <c r="BI676" s="25" t="n">
        <f aca="false">BD676/AD676</f>
        <v>17526.6115665448</v>
      </c>
      <c r="BJ676" s="25" t="n">
        <f aca="false">E676*AD676</f>
        <v>63539.5033246718</v>
      </c>
      <c r="BK676" s="25" t="n">
        <f aca="false">0.2*C676*AD676</f>
        <v>33738.1365292774</v>
      </c>
      <c r="BL676" s="25" t="n">
        <f aca="false">BJ676+BK676</f>
        <v>97277.6398539492</v>
      </c>
      <c r="BM676" s="25" t="n">
        <f aca="false">BK676*Datos!$D$6</f>
        <v>16869.0682646387</v>
      </c>
      <c r="BN676" s="25" t="n">
        <f aca="false">BL676-BM676</f>
        <v>80408.5715893105</v>
      </c>
      <c r="BO676" s="25" t="n">
        <f aca="false">BN676/AD676</f>
        <v>33935.4930859077</v>
      </c>
      <c r="BP676" s="25" t="n">
        <f aca="false">-(C676+E676)</f>
        <v>-98010.0219987941</v>
      </c>
      <c r="BQ676" s="25" t="n">
        <f aca="false">BE676</f>
        <v>20005.9592161667</v>
      </c>
      <c r="BR676" s="25" t="n">
        <f aca="false">BF676</f>
        <v>19700.66136031</v>
      </c>
      <c r="BS676" s="25" t="n">
        <f aca="false">BG676</f>
        <v>20333.4611876698</v>
      </c>
      <c r="BT676" s="25" t="n">
        <f aca="false">BH676</f>
        <v>18491.4792121115</v>
      </c>
      <c r="BU676" s="25" t="n">
        <f aca="false">BI676+BO676</f>
        <v>51462.1046524525</v>
      </c>
      <c r="BV676" s="27" t="n">
        <f aca="false">IFERROR(IRR(BP676:BU676,0.1),NA())*100</f>
        <v>8.71876936799454</v>
      </c>
    </row>
    <row r="677" customFormat="false" ht="15" hidden="false" customHeight="true" outlineLevel="0" collapsed="false">
      <c r="A677" s="23" t="n">
        <v>676</v>
      </c>
      <c r="B677" s="24" t="n">
        <f aca="true">RAND()</f>
        <v>0.802285833338112</v>
      </c>
      <c r="C677" s="25" t="n">
        <f aca="false">IF(B677&lt;=(Datos!$D$14-Datos!$C$14)/(Datos!$E$14-Datos!$C$14),Datos!$C$14+SQRT((Datos!$E$14-Datos!$C$14)*(Datos!$D$14-Datos!$C$14)*B677),Datos!$E$14-SQRT((Datos!$E$14-Datos!$C$14)*(Datos!$E$14-Datos!$D$14)*(1-B677)))</f>
        <v>84596.8509714973</v>
      </c>
      <c r="D677" s="24" t="n">
        <f aca="true">RAND()</f>
        <v>0.961123355706687</v>
      </c>
      <c r="E677" s="25" t="n">
        <f aca="false">IF(D677&lt;=(Datos!$D$15-Datos!$C$15)/(Datos!$E$15-Datos!$C$15),Datos!$C$15+SQRT((Datos!$E$15-Datos!$C$15)*(Datos!$D$15-Datos!$C$15)*D677),Datos!$E$15-SQRT((Datos!$E$15-Datos!$C$15)*(Datos!$E$15-Datos!$D$15)*(1-D677)))</f>
        <v>37585.1508030527</v>
      </c>
      <c r="F677" s="24" t="n">
        <f aca="true">RAND()</f>
        <v>0.827873145442554</v>
      </c>
      <c r="G677" s="25" t="n">
        <f aca="false">IF(F677&lt;=(Datos!$D$19-Datos!$C$19)/(Datos!$E$19-Datos!$C$19),Datos!$C$19+SQRT((Datos!$E$19-Datos!$C$19)*(Datos!$D$19-Datos!$C$19)*F677),Datos!$E$19-SQRT((Datos!$E$19-Datos!$C$19)*(Datos!$E$19-Datos!$D$19)*(1-F677)))</f>
        <v>41407.0187738024</v>
      </c>
      <c r="H677" s="24" t="n">
        <f aca="true">RAND()</f>
        <v>0.487120144268573</v>
      </c>
      <c r="I677" s="25" t="n">
        <f aca="false">IF(H677&lt;=(Datos!$D$19-Datos!$C$19)/(Datos!$E$19-Datos!$C$19),Datos!$C$19+SQRT((Datos!$E$19-Datos!$C$19)*(Datos!$D$19-Datos!$C$19)*H677),Datos!$E$19-SQRT((Datos!$E$19-Datos!$C$19)*(Datos!$E$19-Datos!$D$19)*(1-H677)))</f>
        <v>38547.9834838566</v>
      </c>
      <c r="J677" s="24" t="n">
        <f aca="true">RAND()</f>
        <v>0.349377294438175</v>
      </c>
      <c r="K677" s="25" t="n">
        <f aca="false">IF(J677&lt;=(Datos!$D$19-Datos!$C$19)/(Datos!$E$19-Datos!$C$19),Datos!$C$19+SQRT((Datos!$E$19-Datos!$C$19)*(Datos!$D$19-Datos!$C$19)*J677),Datos!$E$19-SQRT((Datos!$E$19-Datos!$C$19)*(Datos!$E$19-Datos!$D$19)*(1-J677)))</f>
        <v>37239.2398886711</v>
      </c>
      <c r="L677" s="24" t="n">
        <f aca="true">RAND()</f>
        <v>0.720644619254716</v>
      </c>
      <c r="M677" s="25" t="n">
        <f aca="false">IF(L677&lt;=(Datos!$D$19-Datos!$C$19)/(Datos!$E$19-Datos!$C$19),Datos!$C$19+SQRT((Datos!$E$19-Datos!$C$19)*(Datos!$D$19-Datos!$C$19)*L677),Datos!$E$19-SQRT((Datos!$E$19-Datos!$C$19)*(Datos!$E$19-Datos!$D$19)*(1-L677)))</f>
        <v>40422.702374119</v>
      </c>
      <c r="N677" s="24" t="n">
        <f aca="true">RAND()</f>
        <v>0.349005617365641</v>
      </c>
      <c r="O677" s="25" t="n">
        <f aca="false">IF(N677&lt;=(Datos!$D$19-Datos!$C$19)/(Datos!$E$19-Datos!$C$19),Datos!$C$19+SQRT((Datos!$E$19-Datos!$C$19)*(Datos!$D$19-Datos!$C$19)*N677),Datos!$E$19-SQRT((Datos!$E$19-Datos!$C$19)*(Datos!$E$19-Datos!$D$19)*(1-N677)))</f>
        <v>37235.3882138311</v>
      </c>
      <c r="P677" s="24" t="n">
        <f aca="true">RAND()</f>
        <v>0.814681594000787</v>
      </c>
      <c r="Q677" s="26" t="n">
        <f aca="false">IF(P677&lt;=(Datos!$D$23-Datos!$C$23)/(Datos!$E$23-Datos!$C$23),Datos!$C$23+SQRT((Datos!$E$23-Datos!$C$23)*(Datos!$D$23-Datos!$C$23)*P677),Datos!$E$23-SQRT((Datos!$E$23-Datos!$C$23)*(Datos!$E$23-Datos!$D$23)*(1-P677)))</f>
        <v>0.161736015473107</v>
      </c>
      <c r="R677" s="24" t="n">
        <f aca="true">RAND()</f>
        <v>0.987293842975927</v>
      </c>
      <c r="S677" s="26" t="n">
        <f aca="false">IF(R677&lt;=(Datos!$D$24-Datos!$C$24)/(Datos!$E$24-Datos!$C$24),Datos!$C$24+SQRT((Datos!$E$24-Datos!$C$24)*(Datos!$D$24-Datos!$C$24)*R677),Datos!$E$24-SQRT((Datos!$E$24-Datos!$C$24)*(Datos!$E$24-Datos!$D$24)*(1-R677)))</f>
        <v>0.175217627927134</v>
      </c>
      <c r="T677" s="24" t="n">
        <f aca="true">RAND()</f>
        <v>0.237054839633798</v>
      </c>
      <c r="U677" s="26" t="n">
        <f aca="false">IF(T677&lt;=(Datos!$D$25-Datos!$C$25)/(Datos!$E$25-Datos!$C$25),Datos!$C$25+SQRT((Datos!$E$25-Datos!$C$25)*(Datos!$D$25-Datos!$C$25)*T677),Datos!$E$25-SQRT((Datos!$E$25-Datos!$C$25)*(Datos!$E$25-Datos!$D$25)*(1-T677)))</f>
        <v>0.172311771853239</v>
      </c>
      <c r="V677" s="24" t="n">
        <f aca="true">RAND()</f>
        <v>0.445005365908459</v>
      </c>
      <c r="W677" s="26" t="n">
        <f aca="false">IF(V677&lt;=(Datos!$D$26-Datos!$C$26)/(Datos!$E$26-Datos!$C$26),Datos!$C$26+SQRT((Datos!$E$26-Datos!$C$26)*(Datos!$D$26-Datos!$C$26)*V677),Datos!$E$26-SQRT((Datos!$E$26-Datos!$C$26)*(Datos!$E$26-Datos!$D$26)*(1-V677)))</f>
        <v>0.205926411317883</v>
      </c>
      <c r="X677" s="24" t="n">
        <f aca="true">RAND()</f>
        <v>0.0820669450354518</v>
      </c>
      <c r="Y677" s="26" t="n">
        <f aca="false">IF(X677&lt;=(Datos!$D$27-Datos!$C$27)/(Datos!$E$27-Datos!$C$27),Datos!$C$27+SQRT((Datos!$E$27-Datos!$C$27)*(Datos!$D$27-Datos!$C$27)*X677),Datos!$E$27-SQRT((Datos!$E$27-Datos!$C$27)*(Datos!$E$27-Datos!$D$27)*(1-X677)))</f>
        <v>0.204885588721838</v>
      </c>
      <c r="Z677" s="24" t="n">
        <f aca="false">(1+Q677)</f>
        <v>1.16173601547311</v>
      </c>
      <c r="AA677" s="24" t="n">
        <f aca="false">Z677*(1+S677)</f>
        <v>1.36529264438182</v>
      </c>
      <c r="AB677" s="24" t="n">
        <f aca="false">AA677*(1+U677)</f>
        <v>1.60054863903345</v>
      </c>
      <c r="AC677" s="24" t="n">
        <f aca="false">AB677*(1+W677)</f>
        <v>1.93014387640933</v>
      </c>
      <c r="AD677" s="24" t="n">
        <f aca="false">AC677*(1+Y677)</f>
        <v>2.32560254084531</v>
      </c>
      <c r="AE677" s="23" t="n">
        <f aca="false">E677*Q677</f>
        <v>6078.8725318416</v>
      </c>
      <c r="AF677" s="23" t="n">
        <f aca="false">AE677*(1+S677)</f>
        <v>7143.99815734229</v>
      </c>
      <c r="AG677" s="23" t="n">
        <f aca="false">AF677*(1+U677)</f>
        <v>8374.99313795022</v>
      </c>
      <c r="AH677" s="23" t="n">
        <f aca="false">AG677*(1+W677)</f>
        <v>10099.6254196602</v>
      </c>
      <c r="AI677" s="23" t="n">
        <f aca="false">AH677*(1+Y677)</f>
        <v>12168.8931196373</v>
      </c>
      <c r="AJ677" s="25" t="n">
        <f aca="false">G677*Z677</f>
        <v>48104.0250028973</v>
      </c>
      <c r="AK677" s="25" t="n">
        <f aca="false">I677*AA677</f>
        <v>52629.2783062615</v>
      </c>
      <c r="AL677" s="25" t="n">
        <f aca="false">K677*AB677</f>
        <v>59603.2147224527</v>
      </c>
      <c r="AM677" s="25" t="n">
        <f aca="false">M677*AC677</f>
        <v>78021.6314553226</v>
      </c>
      <c r="AN677" s="25" t="n">
        <f aca="false">O677*AD677</f>
        <v>86594.7134394471</v>
      </c>
      <c r="AO677" s="25" t="n">
        <f aca="false">C677/Datos!$D$8</f>
        <v>16919.3701942995</v>
      </c>
      <c r="AP677" s="25" t="n">
        <f aca="false">AJ677-AO677</f>
        <v>31184.6548085979</v>
      </c>
      <c r="AQ677" s="25" t="n">
        <f aca="false">AK677-AO677</f>
        <v>35709.9081119621</v>
      </c>
      <c r="AR677" s="25" t="n">
        <f aca="false">AL677-AO677</f>
        <v>42683.8445281532</v>
      </c>
      <c r="AS677" s="25" t="n">
        <f aca="false">AM677-AO677</f>
        <v>61102.2612610232</v>
      </c>
      <c r="AT677" s="25" t="n">
        <f aca="false">AN677-AO677</f>
        <v>69675.3432451476</v>
      </c>
      <c r="AU677" s="25" t="n">
        <f aca="false">AP677*Datos!$D$6</f>
        <v>15592.3274042989</v>
      </c>
      <c r="AV677" s="25" t="n">
        <f aca="false">AQ677*Datos!$D$6</f>
        <v>17854.954055981</v>
      </c>
      <c r="AW677" s="25" t="n">
        <f aca="false">AR677*Datos!$D$6</f>
        <v>21341.9222640766</v>
      </c>
      <c r="AX677" s="25" t="n">
        <f aca="false">AS677*Datos!$D$6</f>
        <v>30551.1306305116</v>
      </c>
      <c r="AY677" s="25" t="n">
        <f aca="false">AT677*Datos!$D$6</f>
        <v>34837.6716225738</v>
      </c>
      <c r="AZ677" s="25" t="n">
        <f aca="false">AJ677-AU677-AE677</f>
        <v>26432.8250667568</v>
      </c>
      <c r="BA677" s="25" t="n">
        <f aca="false">AK677-AV677-AF677</f>
        <v>27630.3260929382</v>
      </c>
      <c r="BB677" s="25" t="n">
        <f aca="false">AL677-AW677-AG677</f>
        <v>29886.2993204258</v>
      </c>
      <c r="BC677" s="25" t="n">
        <f aca="false">AM677-AX677-AH677</f>
        <v>37370.8754051508</v>
      </c>
      <c r="BD677" s="25" t="n">
        <f aca="false">AN677-AY677-AI677</f>
        <v>39588.1486972359</v>
      </c>
      <c r="BE677" s="25" t="n">
        <f aca="false">AZ677/Z677</f>
        <v>22752.8670151388</v>
      </c>
      <c r="BF677" s="25" t="n">
        <f aca="false">BA677/AA677</f>
        <v>20237.6583559846</v>
      </c>
      <c r="BG677" s="25" t="n">
        <f aca="false">BB677/AB677</f>
        <v>18672.5342745434</v>
      </c>
      <c r="BH677" s="25" t="n">
        <f aca="false">BC677/AC677</f>
        <v>19361.7045143144</v>
      </c>
      <c r="BI677" s="25" t="n">
        <f aca="false">BD677/AD677</f>
        <v>17022.7491593841</v>
      </c>
      <c r="BJ677" s="25" t="n">
        <f aca="false">E677*AD677</f>
        <v>87408.1222056335</v>
      </c>
      <c r="BK677" s="25" t="n">
        <f aca="false">0.2*C677*AD677</f>
        <v>39347.7303133652</v>
      </c>
      <c r="BL677" s="25" t="n">
        <f aca="false">BJ677+BK677</f>
        <v>126755.852518999</v>
      </c>
      <c r="BM677" s="25" t="n">
        <f aca="false">BK677*Datos!$D$6</f>
        <v>19673.8651566826</v>
      </c>
      <c r="BN677" s="25" t="n">
        <f aca="false">BL677-BM677</f>
        <v>107081.987362316</v>
      </c>
      <c r="BO677" s="25" t="n">
        <f aca="false">BN677/AD677</f>
        <v>46044.8359002024</v>
      </c>
      <c r="BP677" s="25" t="n">
        <f aca="false">-(C677+E677)</f>
        <v>-122182.00177455</v>
      </c>
      <c r="BQ677" s="25" t="n">
        <f aca="false">BE677</f>
        <v>22752.8670151388</v>
      </c>
      <c r="BR677" s="25" t="n">
        <f aca="false">BF677</f>
        <v>20237.6583559846</v>
      </c>
      <c r="BS677" s="25" t="n">
        <f aca="false">BG677</f>
        <v>18672.5342745434</v>
      </c>
      <c r="BT677" s="25" t="n">
        <f aca="false">BH677</f>
        <v>19361.7045143144</v>
      </c>
      <c r="BU677" s="25" t="n">
        <f aca="false">BI677+BO677</f>
        <v>63067.5850595865</v>
      </c>
      <c r="BV677" s="27" t="n">
        <f aca="false">IFERROR(IRR(BP677:BU677,0.1),NA())*100</f>
        <v>4.82912478224096</v>
      </c>
    </row>
    <row r="678" customFormat="false" ht="15" hidden="false" customHeight="true" outlineLevel="0" collapsed="false">
      <c r="A678" s="23" t="n">
        <v>677</v>
      </c>
      <c r="B678" s="24" t="n">
        <f aca="true">RAND()</f>
        <v>0.942104735872172</v>
      </c>
      <c r="C678" s="25" t="n">
        <f aca="false">IF(B678&lt;=(Datos!$D$14-Datos!$C$14)/(Datos!$E$14-Datos!$C$14),Datos!$C$14+SQRT((Datos!$E$14-Datos!$C$14)*(Datos!$D$14-Datos!$C$14)*B678),Datos!$E$14-SQRT((Datos!$E$14-Datos!$C$14)*(Datos!$E$14-Datos!$D$14)*(1-B678)))</f>
        <v>91664.8745088395</v>
      </c>
      <c r="D678" s="24" t="n">
        <f aca="true">RAND()</f>
        <v>0.0362660524615407</v>
      </c>
      <c r="E678" s="25" t="n">
        <f aca="false">IF(D678&lt;=(Datos!$D$15-Datos!$C$15)/(Datos!$E$15-Datos!$C$15),Datos!$C$15+SQRT((Datos!$E$15-Datos!$C$15)*(Datos!$D$15-Datos!$C$15)*D678),Datos!$E$15-SQRT((Datos!$E$15-Datos!$C$15)*(Datos!$E$15-Datos!$D$15)*(1-D678)))</f>
        <v>26649.2282845669</v>
      </c>
      <c r="F678" s="24" t="n">
        <f aca="true">RAND()</f>
        <v>0.429865691882116</v>
      </c>
      <c r="G678" s="25" t="n">
        <f aca="false">IF(F678&lt;=(Datos!$D$19-Datos!$C$19)/(Datos!$E$19-Datos!$C$19),Datos!$C$19+SQRT((Datos!$E$19-Datos!$C$19)*(Datos!$D$19-Datos!$C$19)*F678),Datos!$E$19-SQRT((Datos!$E$19-Datos!$C$19)*(Datos!$E$19-Datos!$D$19)*(1-F678)))</f>
        <v>38029.9348554218</v>
      </c>
      <c r="H678" s="24" t="n">
        <f aca="true">RAND()</f>
        <v>0.57443506985122</v>
      </c>
      <c r="I678" s="25" t="n">
        <f aca="false">IF(H678&lt;=(Datos!$D$19-Datos!$C$19)/(Datos!$E$19-Datos!$C$19),Datos!$C$19+SQRT((Datos!$E$19-Datos!$C$19)*(Datos!$D$19-Datos!$C$19)*H678),Datos!$E$19-SQRT((Datos!$E$19-Datos!$C$19)*(Datos!$E$19-Datos!$D$19)*(1-H678)))</f>
        <v>39282.5244668508</v>
      </c>
      <c r="J678" s="24" t="n">
        <f aca="true">RAND()</f>
        <v>0.642003401018534</v>
      </c>
      <c r="K678" s="25" t="n">
        <f aca="false">IF(J678&lt;=(Datos!$D$19-Datos!$C$19)/(Datos!$E$19-Datos!$C$19),Datos!$C$19+SQRT((Datos!$E$19-Datos!$C$19)*(Datos!$D$19-Datos!$C$19)*J678),Datos!$E$19-SQRT((Datos!$E$19-Datos!$C$19)*(Datos!$E$19-Datos!$D$19)*(1-J678)))</f>
        <v>39813.2823332858</v>
      </c>
      <c r="L678" s="24" t="n">
        <f aca="true">RAND()</f>
        <v>0.741498690481896</v>
      </c>
      <c r="M678" s="25" t="n">
        <f aca="false">IF(L678&lt;=(Datos!$D$19-Datos!$C$19)/(Datos!$E$19-Datos!$C$19),Datos!$C$19+SQRT((Datos!$E$19-Datos!$C$19)*(Datos!$D$19-Datos!$C$19)*L678),Datos!$E$19-SQRT((Datos!$E$19-Datos!$C$19)*(Datos!$E$19-Datos!$D$19)*(1-L678)))</f>
        <v>40596.8649562093</v>
      </c>
      <c r="N678" s="24" t="n">
        <f aca="true">RAND()</f>
        <v>0.220408522030717</v>
      </c>
      <c r="O678" s="25" t="n">
        <f aca="false">IF(N678&lt;=(Datos!$D$19-Datos!$C$19)/(Datos!$E$19-Datos!$C$19),Datos!$C$19+SQRT((Datos!$E$19-Datos!$C$19)*(Datos!$D$19-Datos!$C$19)*N678),Datos!$E$19-SQRT((Datos!$E$19-Datos!$C$19)*(Datos!$E$19-Datos!$D$19)*(1-N678)))</f>
        <v>35749.8937646367</v>
      </c>
      <c r="P678" s="24" t="n">
        <f aca="true">RAND()</f>
        <v>0.0182163599115582</v>
      </c>
      <c r="Q678" s="26" t="n">
        <f aca="false">IF(P678&lt;=(Datos!$D$23-Datos!$C$23)/(Datos!$E$23-Datos!$C$23),Datos!$C$23+SQRT((Datos!$E$23-Datos!$C$23)*(Datos!$D$23-Datos!$C$23)*P678),Datos!$E$23-SQRT((Datos!$E$23-Datos!$C$23)*(Datos!$E$23-Datos!$D$23)*(1-P678)))</f>
        <v>0.125726207107746</v>
      </c>
      <c r="R678" s="24" t="n">
        <f aca="true">RAND()</f>
        <v>0.885936080220664</v>
      </c>
      <c r="S678" s="26" t="n">
        <f aca="false">IF(R678&lt;=(Datos!$D$24-Datos!$C$24)/(Datos!$E$24-Datos!$C$24),Datos!$C$24+SQRT((Datos!$E$24-Datos!$C$24)*(Datos!$D$24-Datos!$C$24)*R678),Datos!$E$24-SQRT((Datos!$E$24-Datos!$C$24)*(Datos!$E$24-Datos!$D$24)*(1-R678)))</f>
        <v>0.165671180941794</v>
      </c>
      <c r="T678" s="24" t="n">
        <f aca="true">RAND()</f>
        <v>0.515830573044524</v>
      </c>
      <c r="U678" s="26" t="n">
        <f aca="false">IF(T678&lt;=(Datos!$D$25-Datos!$C$25)/(Datos!$E$25-Datos!$C$25),Datos!$C$25+SQRT((Datos!$E$25-Datos!$C$25)*(Datos!$D$25-Datos!$C$25)*T678),Datos!$E$25-SQRT((Datos!$E$25-Datos!$C$25)*(Datos!$E$25-Datos!$D$25)*(1-T678)))</f>
        <v>0.18318051608896</v>
      </c>
      <c r="V678" s="24" t="n">
        <f aca="true">RAND()</f>
        <v>0.302714476243354</v>
      </c>
      <c r="W678" s="26" t="n">
        <f aca="false">IF(V678&lt;=(Datos!$D$26-Datos!$C$26)/(Datos!$E$26-Datos!$C$26),Datos!$C$26+SQRT((Datos!$E$26-Datos!$C$26)*(Datos!$D$26-Datos!$C$26)*V678),Datos!$E$26-SQRT((Datos!$E$26-Datos!$C$26)*(Datos!$E$26-Datos!$D$26)*(1-V678)))</f>
        <v>0.200598589765592</v>
      </c>
      <c r="X678" s="24" t="n">
        <f aca="true">RAND()</f>
        <v>0.387976679378879</v>
      </c>
      <c r="Y678" s="26" t="n">
        <f aca="false">IF(X678&lt;=(Datos!$D$27-Datos!$C$27)/(Datos!$E$27-Datos!$C$27),Datos!$C$27+SQRT((Datos!$E$27-Datos!$C$27)*(Datos!$D$27-Datos!$C$27)*X678),Datos!$E$27-SQRT((Datos!$E$27-Datos!$C$27)*(Datos!$E$27-Datos!$D$27)*(1-X678)))</f>
        <v>0.22251151479336</v>
      </c>
      <c r="Z678" s="24" t="n">
        <f aca="false">(1+Q678)</f>
        <v>1.12572620710775</v>
      </c>
      <c r="AA678" s="24" t="n">
        <f aca="false">Z678*(1+S678)</f>
        <v>1.31222659725641</v>
      </c>
      <c r="AB678" s="24" t="n">
        <f aca="false">AA678*(1+U678)</f>
        <v>1.5526009425675</v>
      </c>
      <c r="AC678" s="24" t="n">
        <f aca="false">AB678*(1+W678)</f>
        <v>1.86405050211527</v>
      </c>
      <c r="AD678" s="24" t="n">
        <f aca="false">AC678*(1+Y678)</f>
        <v>2.27882320299227</v>
      </c>
      <c r="AE678" s="23" t="n">
        <f aca="false">E678*Q678</f>
        <v>3350.50639456707</v>
      </c>
      <c r="AF678" s="23" t="n">
        <f aca="false">AE678*(1+S678)</f>
        <v>3905.58874570803</v>
      </c>
      <c r="AG678" s="23" t="n">
        <f aca="false">AF678*(1+U678)</f>
        <v>4621.01650777807</v>
      </c>
      <c r="AH678" s="23" t="n">
        <f aca="false">AG678*(1+W678)</f>
        <v>5547.98590252187</v>
      </c>
      <c r="AI678" s="23" t="n">
        <f aca="false">AH678*(1+Y678)</f>
        <v>6782.47664974421</v>
      </c>
      <c r="AJ678" s="25" t="n">
        <f aca="false">G678*Z678</f>
        <v>42811.2943213486</v>
      </c>
      <c r="AK678" s="25" t="n">
        <f aca="false">I678*AA678</f>
        <v>51547.5734127774</v>
      </c>
      <c r="AL678" s="25" t="n">
        <f aca="false">K678*AB678</f>
        <v>61814.1396773657</v>
      </c>
      <c r="AM678" s="25" t="n">
        <f aca="false">M678*AC678</f>
        <v>75674.6065059279</v>
      </c>
      <c r="AN678" s="25" t="n">
        <f aca="false">O678*AD678</f>
        <v>81467.6874153626</v>
      </c>
      <c r="AO678" s="25" t="n">
        <f aca="false">C678/Datos!$D$8</f>
        <v>18332.9749017679</v>
      </c>
      <c r="AP678" s="25" t="n">
        <f aca="false">AJ678-AO678</f>
        <v>24478.3194195807</v>
      </c>
      <c r="AQ678" s="25" t="n">
        <f aca="false">AK678-AO678</f>
        <v>33214.5985110095</v>
      </c>
      <c r="AR678" s="25" t="n">
        <f aca="false">AL678-AO678</f>
        <v>43481.1647755978</v>
      </c>
      <c r="AS678" s="25" t="n">
        <f aca="false">AM678-AO678</f>
        <v>57341.63160416</v>
      </c>
      <c r="AT678" s="25" t="n">
        <f aca="false">AN678-AO678</f>
        <v>63134.7125135947</v>
      </c>
      <c r="AU678" s="25" t="n">
        <f aca="false">AP678*Datos!$D$6</f>
        <v>12239.1597097904</v>
      </c>
      <c r="AV678" s="25" t="n">
        <f aca="false">AQ678*Datos!$D$6</f>
        <v>16607.2992555047</v>
      </c>
      <c r="AW678" s="25" t="n">
        <f aca="false">AR678*Datos!$D$6</f>
        <v>21740.5823877989</v>
      </c>
      <c r="AX678" s="25" t="n">
        <f aca="false">AS678*Datos!$D$6</f>
        <v>28670.81580208</v>
      </c>
      <c r="AY678" s="25" t="n">
        <f aca="false">AT678*Datos!$D$6</f>
        <v>31567.3562567973</v>
      </c>
      <c r="AZ678" s="25" t="n">
        <f aca="false">AJ678-AU678-AE678</f>
        <v>27221.6282169912</v>
      </c>
      <c r="BA678" s="25" t="n">
        <f aca="false">AK678-AV678-AF678</f>
        <v>31034.6854115646</v>
      </c>
      <c r="BB678" s="25" t="n">
        <f aca="false">AL678-AW678-AG678</f>
        <v>35452.5407817887</v>
      </c>
      <c r="BC678" s="25" t="n">
        <f aca="false">AM678-AX678-AH678</f>
        <v>41455.804801326</v>
      </c>
      <c r="BD678" s="25" t="n">
        <f aca="false">AN678-AY678-AI678</f>
        <v>43117.854508821</v>
      </c>
      <c r="BE678" s="25" t="n">
        <f aca="false">AZ678/Z678</f>
        <v>24181.393348681</v>
      </c>
      <c r="BF678" s="25" t="n">
        <f aca="false">BA678/AA678</f>
        <v>23650.4011399034</v>
      </c>
      <c r="BG678" s="25" t="n">
        <f aca="false">BB678/AB678</f>
        <v>22834.290389623</v>
      </c>
      <c r="BH678" s="25" t="n">
        <f aca="false">BC678/AC678</f>
        <v>22239.6360797538</v>
      </c>
      <c r="BI678" s="25" t="n">
        <f aca="false">BD678/AD678</f>
        <v>18921.105618112</v>
      </c>
      <c r="BJ678" s="25" t="n">
        <f aca="false">E678*AD678</f>
        <v>60728.8797567089</v>
      </c>
      <c r="BK678" s="25" t="n">
        <f aca="false">0.2*C678*AD678</f>
        <v>41777.6085860236</v>
      </c>
      <c r="BL678" s="25" t="n">
        <f aca="false">BJ678+BK678</f>
        <v>102506.488342732</v>
      </c>
      <c r="BM678" s="25" t="n">
        <f aca="false">BK678*Datos!$D$6</f>
        <v>20888.8042930118</v>
      </c>
      <c r="BN678" s="25" t="n">
        <f aca="false">BL678-BM678</f>
        <v>81617.6840497207</v>
      </c>
      <c r="BO678" s="25" t="n">
        <f aca="false">BN678/AD678</f>
        <v>35815.7157354509</v>
      </c>
      <c r="BP678" s="25" t="n">
        <f aca="false">-(C678+E678)</f>
        <v>-118314.102793406</v>
      </c>
      <c r="BQ678" s="25" t="n">
        <f aca="false">BE678</f>
        <v>24181.393348681</v>
      </c>
      <c r="BR678" s="25" t="n">
        <f aca="false">BF678</f>
        <v>23650.4011399034</v>
      </c>
      <c r="BS678" s="25" t="n">
        <f aca="false">BG678</f>
        <v>22834.290389623</v>
      </c>
      <c r="BT678" s="25" t="n">
        <f aca="false">BH678</f>
        <v>22239.6360797538</v>
      </c>
      <c r="BU678" s="25" t="n">
        <f aca="false">BI678+BO678</f>
        <v>54736.8213535629</v>
      </c>
      <c r="BV678" s="27" t="n">
        <f aca="false">IFERROR(IRR(BP678:BU678,0.1),NA())*100</f>
        <v>6.88159590754482</v>
      </c>
    </row>
    <row r="679" customFormat="false" ht="15" hidden="false" customHeight="true" outlineLevel="0" collapsed="false">
      <c r="A679" s="23" t="n">
        <v>678</v>
      </c>
      <c r="B679" s="24" t="n">
        <f aca="true">RAND()</f>
        <v>0.633419847797655</v>
      </c>
      <c r="C679" s="25" t="n">
        <f aca="false">IF(B679&lt;=(Datos!$D$14-Datos!$C$14)/(Datos!$E$14-Datos!$C$14),Datos!$C$14+SQRT((Datos!$E$14-Datos!$C$14)*(Datos!$D$14-Datos!$C$14)*B679),Datos!$E$14-SQRT((Datos!$E$14-Datos!$C$14)*(Datos!$E$14-Datos!$D$14)*(1-B679)))</f>
        <v>79026.2978317414</v>
      </c>
      <c r="D679" s="24" t="n">
        <f aca="true">RAND()</f>
        <v>0.564453648872417</v>
      </c>
      <c r="E679" s="25" t="n">
        <f aca="false">IF(D679&lt;=(Datos!$D$15-Datos!$C$15)/(Datos!$E$15-Datos!$C$15),Datos!$C$15+SQRT((Datos!$E$15-Datos!$C$15)*(Datos!$D$15-Datos!$C$15)*D679),Datos!$E$15-SQRT((Datos!$E$15-Datos!$C$15)*(Datos!$E$15-Datos!$D$15)*(1-D679)))</f>
        <v>31917.1816382442</v>
      </c>
      <c r="F679" s="24" t="n">
        <f aca="true">RAND()</f>
        <v>0.531131383452518</v>
      </c>
      <c r="G679" s="25" t="n">
        <f aca="false">IF(F679&lt;=(Datos!$D$19-Datos!$C$19)/(Datos!$E$19-Datos!$C$19),Datos!$C$19+SQRT((Datos!$E$19-Datos!$C$19)*(Datos!$D$19-Datos!$C$19)*F679),Datos!$E$19-SQRT((Datos!$E$19-Datos!$C$19)*(Datos!$E$19-Datos!$D$19)*(1-F679)))</f>
        <v>38925.7889017094</v>
      </c>
      <c r="H679" s="24" t="n">
        <f aca="true">RAND()</f>
        <v>0.598268916797698</v>
      </c>
      <c r="I679" s="25" t="n">
        <f aca="false">IF(H679&lt;=(Datos!$D$19-Datos!$C$19)/(Datos!$E$19-Datos!$C$19),Datos!$C$19+SQRT((Datos!$E$19-Datos!$C$19)*(Datos!$D$19-Datos!$C$19)*H679),Datos!$E$19-SQRT((Datos!$E$19-Datos!$C$19)*(Datos!$E$19-Datos!$D$19)*(1-H679)))</f>
        <v>39473.1376808138</v>
      </c>
      <c r="J679" s="24" t="n">
        <f aca="true">RAND()</f>
        <v>0.98585597179914</v>
      </c>
      <c r="K679" s="25" t="n">
        <f aca="false">IF(J679&lt;=(Datos!$D$19-Datos!$C$19)/(Datos!$E$19-Datos!$C$19),Datos!$C$19+SQRT((Datos!$E$19-Datos!$C$19)*(Datos!$D$19-Datos!$C$19)*J679),Datos!$E$19-SQRT((Datos!$E$19-Datos!$C$19)*(Datos!$E$19-Datos!$D$19)*(1-J679)))</f>
        <v>43970.0475180551</v>
      </c>
      <c r="L679" s="24" t="n">
        <f aca="true">RAND()</f>
        <v>0.283702326882107</v>
      </c>
      <c r="M679" s="25" t="n">
        <f aca="false">IF(L679&lt;=(Datos!$D$19-Datos!$C$19)/(Datos!$E$19-Datos!$C$19),Datos!$C$19+SQRT((Datos!$E$19-Datos!$C$19)*(Datos!$D$19-Datos!$C$19)*L679),Datos!$E$19-SQRT((Datos!$E$19-Datos!$C$19)*(Datos!$E$19-Datos!$D$19)*(1-L679)))</f>
        <v>36523.4461009742</v>
      </c>
      <c r="N679" s="24" t="n">
        <f aca="true">RAND()</f>
        <v>0.84890845511448</v>
      </c>
      <c r="O679" s="25" t="n">
        <f aca="false">IF(N679&lt;=(Datos!$D$19-Datos!$C$19)/(Datos!$E$19-Datos!$C$19),Datos!$C$19+SQRT((Datos!$E$19-Datos!$C$19)*(Datos!$D$19-Datos!$C$19)*N679),Datos!$E$19-SQRT((Datos!$E$19-Datos!$C$19)*(Datos!$E$19-Datos!$D$19)*(1-N679)))</f>
        <v>41633.7163122497</v>
      </c>
      <c r="P679" s="24" t="n">
        <f aca="true">RAND()</f>
        <v>0.0254744333662029</v>
      </c>
      <c r="Q679" s="26" t="n">
        <f aca="false">IF(P679&lt;=(Datos!$D$23-Datos!$C$23)/(Datos!$E$23-Datos!$C$23),Datos!$C$23+SQRT((Datos!$E$23-Datos!$C$23)*(Datos!$D$23-Datos!$C$23)*P679),Datos!$E$23-SQRT((Datos!$E$23-Datos!$C$23)*(Datos!$E$23-Datos!$D$23)*(1-P679)))</f>
        <v>0.126771556693934</v>
      </c>
      <c r="R679" s="24" t="n">
        <f aca="true">RAND()</f>
        <v>0.310735993325051</v>
      </c>
      <c r="S679" s="26" t="n">
        <f aca="false">IF(R679&lt;=(Datos!$D$24-Datos!$C$24)/(Datos!$E$24-Datos!$C$24),Datos!$C$24+SQRT((Datos!$E$24-Datos!$C$24)*(Datos!$D$24-Datos!$C$24)*R679),Datos!$E$24-SQRT((Datos!$E$24-Datos!$C$24)*(Datos!$E$24-Datos!$D$24)*(1-R679)))</f>
        <v>0.143650048371728</v>
      </c>
      <c r="T679" s="24" t="n">
        <f aca="true">RAND()</f>
        <v>0.0054279173824356</v>
      </c>
      <c r="U679" s="26" t="n">
        <f aca="false">IF(T679&lt;=(Datos!$D$25-Datos!$C$25)/(Datos!$E$25-Datos!$C$25),Datos!$C$25+SQRT((Datos!$E$25-Datos!$C$25)*(Datos!$D$25-Datos!$C$25)*T679),Datos!$E$25-SQRT((Datos!$E$25-Datos!$C$25)*(Datos!$E$25-Datos!$D$25)*(1-T679)))</f>
        <v>0.153376185199765</v>
      </c>
      <c r="V679" s="24" t="n">
        <f aca="true">RAND()</f>
        <v>0.184240238946357</v>
      </c>
      <c r="W679" s="26" t="n">
        <f aca="false">IF(V679&lt;=(Datos!$D$26-Datos!$C$26)/(Datos!$E$26-Datos!$C$26),Datos!$C$26+SQRT((Datos!$E$26-Datos!$C$26)*(Datos!$D$26-Datos!$C$26)*V679),Datos!$E$26-SQRT((Datos!$E$26-Datos!$C$26)*(Datos!$E$26-Datos!$D$26)*(1-V679)))</f>
        <v>0.196060396462258</v>
      </c>
      <c r="X679" s="24" t="n">
        <f aca="true">RAND()</f>
        <v>0.64799522094812</v>
      </c>
      <c r="Y679" s="26" t="n">
        <f aca="false">IF(X679&lt;=(Datos!$D$27-Datos!$C$27)/(Datos!$E$27-Datos!$C$27),Datos!$C$27+SQRT((Datos!$E$27-Datos!$C$27)*(Datos!$D$27-Datos!$C$27)*X679),Datos!$E$27-SQRT((Datos!$E$27-Datos!$C$27)*(Datos!$E$27-Datos!$D$27)*(1-X679)))</f>
        <v>0.236401538939085</v>
      </c>
      <c r="Z679" s="24" t="n">
        <f aca="false">(1+Q679)</f>
        <v>1.12677155669393</v>
      </c>
      <c r="AA679" s="24" t="n">
        <f aca="false">Z679*(1+S679)</f>
        <v>1.28863234531691</v>
      </c>
      <c r="AB679" s="24" t="n">
        <f aca="false">AA679*(1+U679)</f>
        <v>1.48627785856664</v>
      </c>
      <c r="AC679" s="24" t="n">
        <f aca="false">AB679*(1+W679)</f>
        <v>1.77767808477029</v>
      </c>
      <c r="AD679" s="24" t="n">
        <f aca="false">AC679*(1+Y679)</f>
        <v>2.19792391974827</v>
      </c>
      <c r="AE679" s="23" t="n">
        <f aca="false">E679*Q679</f>
        <v>4046.19080156327</v>
      </c>
      <c r="AF679" s="23" t="n">
        <f aca="false">AE679*(1+S679)</f>
        <v>4627.42630592907</v>
      </c>
      <c r="AG679" s="23" t="n">
        <f aca="false">AF679*(1+U679)</f>
        <v>5337.16330002551</v>
      </c>
      <c r="AH679" s="23" t="n">
        <f aca="false">AG679*(1+W679)</f>
        <v>6383.56965261233</v>
      </c>
      <c r="AI679" s="23" t="n">
        <f aca="false">AH679*(1+Y679)</f>
        <v>7892.65534241472</v>
      </c>
      <c r="AJ679" s="25" t="n">
        <f aca="false">G679*Z679</f>
        <v>43860.4717563185</v>
      </c>
      <c r="AK679" s="25" t="n">
        <f aca="false">I679*AA679</f>
        <v>50866.3619866443</v>
      </c>
      <c r="AL679" s="25" t="n">
        <f aca="false">K679*AB679</f>
        <v>65351.7080662083</v>
      </c>
      <c r="AM679" s="25" t="n">
        <f aca="false">M679*AC679</f>
        <v>64926.9297139908</v>
      </c>
      <c r="AN679" s="25" t="n">
        <f aca="false">O679*AD679</f>
        <v>91507.7409507073</v>
      </c>
      <c r="AO679" s="25" t="n">
        <f aca="false">C679/Datos!$D$8</f>
        <v>15805.2595663483</v>
      </c>
      <c r="AP679" s="25" t="n">
        <f aca="false">AJ679-AO679</f>
        <v>28055.2121899702</v>
      </c>
      <c r="AQ679" s="25" t="n">
        <f aca="false">AK679-AO679</f>
        <v>35061.102420296</v>
      </c>
      <c r="AR679" s="25" t="n">
        <f aca="false">AL679-AO679</f>
        <v>49546.44849986</v>
      </c>
      <c r="AS679" s="25" t="n">
        <f aca="false">AM679-AO679</f>
        <v>49121.6701476425</v>
      </c>
      <c r="AT679" s="25" t="n">
        <f aca="false">AN679-AO679</f>
        <v>75702.481384359</v>
      </c>
      <c r="AU679" s="25" t="n">
        <f aca="false">AP679*Datos!$D$6</f>
        <v>14027.6060949851</v>
      </c>
      <c r="AV679" s="25" t="n">
        <f aca="false">AQ679*Datos!$D$6</f>
        <v>17530.551210148</v>
      </c>
      <c r="AW679" s="25" t="n">
        <f aca="false">AR679*Datos!$D$6</f>
        <v>24773.22424993</v>
      </c>
      <c r="AX679" s="25" t="n">
        <f aca="false">AS679*Datos!$D$6</f>
        <v>24560.8350738213</v>
      </c>
      <c r="AY679" s="25" t="n">
        <f aca="false">AT679*Datos!$D$6</f>
        <v>37851.2406921795</v>
      </c>
      <c r="AZ679" s="25" t="n">
        <f aca="false">AJ679-AU679-AE679</f>
        <v>25786.6748597701</v>
      </c>
      <c r="BA679" s="25" t="n">
        <f aca="false">AK679-AV679-AF679</f>
        <v>28708.3844705672</v>
      </c>
      <c r="BB679" s="25" t="n">
        <f aca="false">AL679-AW679-AG679</f>
        <v>35241.3205162528</v>
      </c>
      <c r="BC679" s="25" t="n">
        <f aca="false">AM679-AX679-AH679</f>
        <v>33982.5249875572</v>
      </c>
      <c r="BD679" s="25" t="n">
        <f aca="false">AN679-AY679-AI679</f>
        <v>45763.8449161131</v>
      </c>
      <c r="BE679" s="25" t="n">
        <f aca="false">AZ679/Z679</f>
        <v>22885.4506546393</v>
      </c>
      <c r="BF679" s="25" t="n">
        <f aca="false">BA679/AA679</f>
        <v>22278.1808751721</v>
      </c>
      <c r="BG679" s="25" t="n">
        <f aca="false">BB679/AB679</f>
        <v>23711.1252873264</v>
      </c>
      <c r="BH679" s="25" t="n">
        <f aca="false">BC679/AC679</f>
        <v>19116.2422930744</v>
      </c>
      <c r="BI679" s="25" t="n">
        <f aca="false">BD679/AD679</f>
        <v>20821.3962753335</v>
      </c>
      <c r="BJ679" s="25" t="n">
        <f aca="false">E679*AD679</f>
        <v>70151.5369736472</v>
      </c>
      <c r="BK679" s="25" t="n">
        <f aca="false">0.2*C679*AD679</f>
        <v>34738.7580587071</v>
      </c>
      <c r="BL679" s="25" t="n">
        <f aca="false">BJ679+BK679</f>
        <v>104890.295032354</v>
      </c>
      <c r="BM679" s="25" t="n">
        <f aca="false">BK679*Datos!$D$6</f>
        <v>17369.3790293535</v>
      </c>
      <c r="BN679" s="25" t="n">
        <f aca="false">BL679-BM679</f>
        <v>87520.9160030007</v>
      </c>
      <c r="BO679" s="25" t="n">
        <f aca="false">BN679/AD679</f>
        <v>39819.8114214183</v>
      </c>
      <c r="BP679" s="25" t="n">
        <f aca="false">-(C679+E679)</f>
        <v>-110943.479469986</v>
      </c>
      <c r="BQ679" s="25" t="n">
        <f aca="false">BE679</f>
        <v>22885.4506546393</v>
      </c>
      <c r="BR679" s="25" t="n">
        <f aca="false">BF679</f>
        <v>22278.1808751721</v>
      </c>
      <c r="BS679" s="25" t="n">
        <f aca="false">BG679</f>
        <v>23711.1252873264</v>
      </c>
      <c r="BT679" s="25" t="n">
        <f aca="false">BH679</f>
        <v>19116.2422930744</v>
      </c>
      <c r="BU679" s="25" t="n">
        <f aca="false">BI679+BO679</f>
        <v>60641.2076967518</v>
      </c>
      <c r="BV679" s="27" t="n">
        <f aca="false">IFERROR(IRR(BP679:BU679,0.1),NA())*100</f>
        <v>9.02028668631518</v>
      </c>
    </row>
    <row r="680" customFormat="false" ht="15" hidden="false" customHeight="true" outlineLevel="0" collapsed="false">
      <c r="A680" s="23" t="n">
        <v>679</v>
      </c>
      <c r="B680" s="24" t="n">
        <f aca="true">RAND()</f>
        <v>0.26666725667107</v>
      </c>
      <c r="C680" s="25" t="n">
        <f aca="false">IF(B680&lt;=(Datos!$D$14-Datos!$C$14)/(Datos!$E$14-Datos!$C$14),Datos!$C$14+SQRT((Datos!$E$14-Datos!$C$14)*(Datos!$D$14-Datos!$C$14)*B680),Datos!$E$14-SQRT((Datos!$E$14-Datos!$C$14)*(Datos!$E$14-Datos!$D$14)*(1-B680)))</f>
        <v>70335.2179850464</v>
      </c>
      <c r="D680" s="24" t="n">
        <f aca="true">RAND()</f>
        <v>0.0778309147570562</v>
      </c>
      <c r="E680" s="25" t="n">
        <f aca="false">IF(D680&lt;=(Datos!$D$15-Datos!$C$15)/(Datos!$E$15-Datos!$C$15),Datos!$C$15+SQRT((Datos!$E$15-Datos!$C$15)*(Datos!$D$15-Datos!$C$15)*D680),Datos!$E$15-SQRT((Datos!$E$15-Datos!$C$15)*(Datos!$E$15-Datos!$D$15)*(1-D680)))</f>
        <v>27416.0543468182</v>
      </c>
      <c r="F680" s="24" t="n">
        <f aca="true">RAND()</f>
        <v>0.337483234804752</v>
      </c>
      <c r="G680" s="25" t="n">
        <f aca="false">IF(F680&lt;=(Datos!$D$19-Datos!$C$19)/(Datos!$E$19-Datos!$C$19),Datos!$C$19+SQRT((Datos!$E$19-Datos!$C$19)*(Datos!$D$19-Datos!$C$19)*F680),Datos!$E$19-SQRT((Datos!$E$19-Datos!$C$19)*(Datos!$E$19-Datos!$D$19)*(1-F680)))</f>
        <v>37114.9480125095</v>
      </c>
      <c r="H680" s="24" t="n">
        <f aca="true">RAND()</f>
        <v>0.298628810970363</v>
      </c>
      <c r="I680" s="25" t="n">
        <f aca="false">IF(H680&lt;=(Datos!$D$19-Datos!$C$19)/(Datos!$E$19-Datos!$C$19),Datos!$C$19+SQRT((Datos!$E$19-Datos!$C$19)*(Datos!$D$19-Datos!$C$19)*H680),Datos!$E$19-SQRT((Datos!$E$19-Datos!$C$19)*(Datos!$E$19-Datos!$D$19)*(1-H680)))</f>
        <v>36692.8560156001</v>
      </c>
      <c r="J680" s="24" t="n">
        <f aca="true">RAND()</f>
        <v>0.506804018432174</v>
      </c>
      <c r="K680" s="25" t="n">
        <f aca="false">IF(J680&lt;=(Datos!$D$19-Datos!$C$19)/(Datos!$E$19-Datos!$C$19),Datos!$C$19+SQRT((Datos!$E$19-Datos!$C$19)*(Datos!$D$19-Datos!$C$19)*J680),Datos!$E$19-SQRT((Datos!$E$19-Datos!$C$19)*(Datos!$E$19-Datos!$D$19)*(1-J680)))</f>
        <v>38718.9794566122</v>
      </c>
      <c r="L680" s="24" t="n">
        <f aca="true">RAND()</f>
        <v>0.0922001435715503</v>
      </c>
      <c r="M680" s="25" t="n">
        <f aca="false">IF(L680&lt;=(Datos!$D$19-Datos!$C$19)/(Datos!$E$19-Datos!$C$19),Datos!$C$19+SQRT((Datos!$E$19-Datos!$C$19)*(Datos!$D$19-Datos!$C$19)*L680),Datos!$E$19-SQRT((Datos!$E$19-Datos!$C$19)*(Datos!$E$19-Datos!$D$19)*(1-L680)))</f>
        <v>33718.8736918229</v>
      </c>
      <c r="N680" s="24" t="n">
        <f aca="true">RAND()</f>
        <v>0.116631166970759</v>
      </c>
      <c r="O680" s="25" t="n">
        <f aca="false">IF(N680&lt;=(Datos!$D$19-Datos!$C$19)/(Datos!$E$19-Datos!$C$19),Datos!$C$19+SQRT((Datos!$E$19-Datos!$C$19)*(Datos!$D$19-Datos!$C$19)*N680),Datos!$E$19-SQRT((Datos!$E$19-Datos!$C$19)*(Datos!$E$19-Datos!$D$19)*(1-N680)))</f>
        <v>34182.6636304649</v>
      </c>
      <c r="P680" s="24" t="n">
        <f aca="true">RAND()</f>
        <v>0.363382130383022</v>
      </c>
      <c r="Q680" s="26" t="n">
        <f aca="false">IF(P680&lt;=(Datos!$D$23-Datos!$C$23)/(Datos!$E$23-Datos!$C$23),Datos!$C$23+SQRT((Datos!$E$23-Datos!$C$23)*(Datos!$D$23-Datos!$C$23)*P680),Datos!$E$23-SQRT((Datos!$E$23-Datos!$C$23)*(Datos!$E$23-Datos!$D$23)*(1-P680)))</f>
        <v>0.145575140951507</v>
      </c>
      <c r="R680" s="24" t="n">
        <f aca="true">RAND()</f>
        <v>0.848792930218638</v>
      </c>
      <c r="S680" s="26" t="n">
        <f aca="false">IF(R680&lt;=(Datos!$D$24-Datos!$C$24)/(Datos!$E$24-Datos!$C$24),Datos!$C$24+SQRT((Datos!$E$24-Datos!$C$24)*(Datos!$D$24-Datos!$C$24)*R680),Datos!$E$24-SQRT((Datos!$E$24-Datos!$C$24)*(Datos!$E$24-Datos!$D$24)*(1-R680)))</f>
        <v>0.163502341814474</v>
      </c>
      <c r="T680" s="24" t="n">
        <f aca="true">RAND()</f>
        <v>0.774507297442409</v>
      </c>
      <c r="U680" s="26" t="n">
        <f aca="false">IF(T680&lt;=(Datos!$D$25-Datos!$C$25)/(Datos!$E$25-Datos!$C$25),Datos!$C$25+SQRT((Datos!$E$25-Datos!$C$25)*(Datos!$D$25-Datos!$C$25)*T680),Datos!$E$25-SQRT((Datos!$E$25-Datos!$C$25)*(Datos!$E$25-Datos!$D$25)*(1-T680)))</f>
        <v>0.194872732596614</v>
      </c>
      <c r="V680" s="24" t="n">
        <f aca="true">RAND()</f>
        <v>0.915837673471394</v>
      </c>
      <c r="W680" s="26" t="n">
        <f aca="false">IF(V680&lt;=(Datos!$D$26-Datos!$C$26)/(Datos!$E$26-Datos!$C$26),Datos!$C$26+SQRT((Datos!$E$26-Datos!$C$26)*(Datos!$D$26-Datos!$C$26)*V680),Datos!$E$26-SQRT((Datos!$E$26-Datos!$C$26)*(Datos!$E$26-Datos!$D$26)*(1-V680)))</f>
        <v>0.232837012414789</v>
      </c>
      <c r="X680" s="24" t="n">
        <f aca="true">RAND()</f>
        <v>0.22002095950179</v>
      </c>
      <c r="Y680" s="26" t="n">
        <f aca="false">IF(X680&lt;=(Datos!$D$27-Datos!$C$27)/(Datos!$E$27-Datos!$C$27),Datos!$C$27+SQRT((Datos!$E$27-Datos!$C$27)*(Datos!$D$27-Datos!$C$27)*X680),Datos!$E$27-SQRT((Datos!$E$27-Datos!$C$27)*(Datos!$E$27-Datos!$D$27)*(1-X680)))</f>
        <v>0.214373276157604</v>
      </c>
      <c r="Z680" s="24" t="n">
        <f aca="false">(1+Q680)</f>
        <v>1.14557514095151</v>
      </c>
      <c r="AA680" s="24" t="n">
        <f aca="false">Z680*(1+S680)</f>
        <v>1.33287935922152</v>
      </c>
      <c r="AB680" s="24" t="n">
        <f aca="false">AA680*(1+U680)</f>
        <v>1.59262120217465</v>
      </c>
      <c r="AC680" s="24" t="n">
        <f aca="false">AB680*(1+W680)</f>
        <v>1.96344236479744</v>
      </c>
      <c r="AD680" s="24" t="n">
        <f aca="false">AC680*(1+Y680)</f>
        <v>2.3843519370857</v>
      </c>
      <c r="AE680" s="23" t="n">
        <f aca="false">E680*Q680</f>
        <v>3991.09597587223</v>
      </c>
      <c r="AF680" s="23" t="n">
        <f aca="false">AE680*(1+S680)</f>
        <v>4643.64951433367</v>
      </c>
      <c r="AG680" s="23" t="n">
        <f aca="false">AF680*(1+U680)</f>
        <v>5548.57018441281</v>
      </c>
      <c r="AH680" s="23" t="n">
        <f aca="false">AG680*(1+W680)</f>
        <v>6840.48268932526</v>
      </c>
      <c r="AI680" s="23" t="n">
        <f aca="false">AH680*(1+Y680)</f>
        <v>8306.89937393529</v>
      </c>
      <c r="AJ680" s="25" t="n">
        <f aca="false">G680*Z680</f>
        <v>42517.9618008384</v>
      </c>
      <c r="AK680" s="25" t="n">
        <f aca="false">I680*AA680</f>
        <v>48907.1504140807</v>
      </c>
      <c r="AL680" s="25" t="n">
        <f aca="false">K680*AB680</f>
        <v>61664.6676091652</v>
      </c>
      <c r="AM680" s="25" t="n">
        <f aca="false">M680*AC680</f>
        <v>66205.065099779</v>
      </c>
      <c r="AN680" s="25" t="n">
        <f aca="false">O680*AD680</f>
        <v>81503.500242048</v>
      </c>
      <c r="AO680" s="25" t="n">
        <f aca="false">C680/Datos!$D$8</f>
        <v>14067.0435970093</v>
      </c>
      <c r="AP680" s="25" t="n">
        <f aca="false">AJ680-AO680</f>
        <v>28450.9182038291</v>
      </c>
      <c r="AQ680" s="25" t="n">
        <f aca="false">AK680-AO680</f>
        <v>34840.1068170714</v>
      </c>
      <c r="AR680" s="25" t="n">
        <f aca="false">AL680-AO680</f>
        <v>47597.624012156</v>
      </c>
      <c r="AS680" s="25" t="n">
        <f aca="false">AM680-AO680</f>
        <v>52138.0215027697</v>
      </c>
      <c r="AT680" s="25" t="n">
        <f aca="false">AN680-AO680</f>
        <v>67436.4566450387</v>
      </c>
      <c r="AU680" s="25" t="n">
        <f aca="false">AP680*Datos!$D$6</f>
        <v>14225.4591019146</v>
      </c>
      <c r="AV680" s="25" t="n">
        <f aca="false">AQ680*Datos!$D$6</f>
        <v>17420.0534085357</v>
      </c>
      <c r="AW680" s="25" t="n">
        <f aca="false">AR680*Datos!$D$6</f>
        <v>23798.812006078</v>
      </c>
      <c r="AX680" s="25" t="n">
        <f aca="false">AS680*Datos!$D$6</f>
        <v>26069.0107513849</v>
      </c>
      <c r="AY680" s="25" t="n">
        <f aca="false">AT680*Datos!$D$6</f>
        <v>33718.2283225193</v>
      </c>
      <c r="AZ680" s="25" t="n">
        <f aca="false">AJ680-AU680-AE680</f>
        <v>24301.4067230516</v>
      </c>
      <c r="BA680" s="25" t="n">
        <f aca="false">AK680-AV680-AF680</f>
        <v>26843.4474912113</v>
      </c>
      <c r="BB680" s="25" t="n">
        <f aca="false">AL680-AW680-AG680</f>
        <v>32317.2854186744</v>
      </c>
      <c r="BC680" s="25" t="n">
        <f aca="false">AM680-AX680-AH680</f>
        <v>33295.5716590689</v>
      </c>
      <c r="BD680" s="25" t="n">
        <f aca="false">AN680-AY680-AI680</f>
        <v>39478.3725455933</v>
      </c>
      <c r="BE680" s="25" t="n">
        <f aca="false">AZ680/Z680</f>
        <v>21213.2804338501</v>
      </c>
      <c r="BF680" s="25" t="n">
        <f aca="false">BA680/AA680</f>
        <v>20139.4427076201</v>
      </c>
      <c r="BG680" s="25" t="n">
        <f aca="false">BB680/AB680</f>
        <v>20291.8844572374</v>
      </c>
      <c r="BH680" s="25" t="n">
        <f aca="false">BC680/AC680</f>
        <v>16957.7535129246</v>
      </c>
      <c r="BI680" s="25" t="n">
        <f aca="false">BD680/AD680</f>
        <v>16557.275766029</v>
      </c>
      <c r="BJ680" s="25" t="n">
        <f aca="false">E680*AD680</f>
        <v>65369.5222890829</v>
      </c>
      <c r="BK680" s="25" t="n">
        <f aca="false">0.2*C680*AD680</f>
        <v>33540.7826495981</v>
      </c>
      <c r="BL680" s="25" t="n">
        <f aca="false">BJ680+BK680</f>
        <v>98910.304938681</v>
      </c>
      <c r="BM680" s="25" t="n">
        <f aca="false">BK680*Datos!$D$6</f>
        <v>16770.391324799</v>
      </c>
      <c r="BN680" s="25" t="n">
        <f aca="false">BL680-BM680</f>
        <v>82139.9136138819</v>
      </c>
      <c r="BO680" s="25" t="n">
        <f aca="false">BN680/AD680</f>
        <v>34449.5761453229</v>
      </c>
      <c r="BP680" s="25" t="n">
        <f aca="false">-(C680+E680)</f>
        <v>-97751.2723318646</v>
      </c>
      <c r="BQ680" s="25" t="n">
        <f aca="false">BE680</f>
        <v>21213.2804338501</v>
      </c>
      <c r="BR680" s="25" t="n">
        <f aca="false">BF680</f>
        <v>20139.4427076201</v>
      </c>
      <c r="BS680" s="25" t="n">
        <f aca="false">BG680</f>
        <v>20291.8844572374</v>
      </c>
      <c r="BT680" s="25" t="n">
        <f aca="false">BH680</f>
        <v>16957.7535129246</v>
      </c>
      <c r="BU680" s="25" t="n">
        <f aca="false">BI680+BO680</f>
        <v>51006.8519113518</v>
      </c>
      <c r="BV680" s="27" t="n">
        <f aca="false">IFERROR(IRR(BP680:BU680,0.1),NA())*100</f>
        <v>8.82540207536832</v>
      </c>
    </row>
    <row r="681" customFormat="false" ht="15" hidden="false" customHeight="true" outlineLevel="0" collapsed="false">
      <c r="A681" s="23" t="n">
        <v>680</v>
      </c>
      <c r="B681" s="24" t="n">
        <f aca="true">RAND()</f>
        <v>0.508693667698234</v>
      </c>
      <c r="C681" s="25" t="n">
        <f aca="false">IF(B681&lt;=(Datos!$D$14-Datos!$C$14)/(Datos!$E$14-Datos!$C$14),Datos!$C$14+SQRT((Datos!$E$14-Datos!$C$14)*(Datos!$D$14-Datos!$C$14)*B681),Datos!$E$14-SQRT((Datos!$E$14-Datos!$C$14)*(Datos!$E$14-Datos!$D$14)*(1-B681)))</f>
        <v>75718.9868670577</v>
      </c>
      <c r="D681" s="24" t="n">
        <f aca="true">RAND()</f>
        <v>0.448744352206741</v>
      </c>
      <c r="E681" s="25" t="n">
        <f aca="false">IF(D681&lt;=(Datos!$D$15-Datos!$C$15)/(Datos!$E$15-Datos!$C$15),Datos!$C$15+SQRT((Datos!$E$15-Datos!$C$15)*(Datos!$D$15-Datos!$C$15)*D681),Datos!$E$15-SQRT((Datos!$E$15-Datos!$C$15)*(Datos!$E$15-Datos!$D$15)*(1-D681)))</f>
        <v>30906.686678169</v>
      </c>
      <c r="F681" s="24" t="n">
        <f aca="true">RAND()</f>
        <v>0.134582703793005</v>
      </c>
      <c r="G681" s="25" t="n">
        <f aca="false">IF(F681&lt;=(Datos!$D$19-Datos!$C$19)/(Datos!$E$19-Datos!$C$19),Datos!$C$19+SQRT((Datos!$E$19-Datos!$C$19)*(Datos!$D$19-Datos!$C$19)*F681),Datos!$E$19-SQRT((Datos!$E$19-Datos!$C$19)*(Datos!$E$19-Datos!$D$19)*(1-F681)))</f>
        <v>34493.0396803223</v>
      </c>
      <c r="H681" s="24" t="n">
        <f aca="true">RAND()</f>
        <v>0.236099902884564</v>
      </c>
      <c r="I681" s="25" t="n">
        <f aca="false">IF(H681&lt;=(Datos!$D$19-Datos!$C$19)/(Datos!$E$19-Datos!$C$19),Datos!$C$19+SQRT((Datos!$E$19-Datos!$C$19)*(Datos!$D$19-Datos!$C$19)*H681),Datos!$E$19-SQRT((Datos!$E$19-Datos!$C$19)*(Datos!$E$19-Datos!$D$19)*(1-H681)))</f>
        <v>35951.049103535</v>
      </c>
      <c r="J681" s="24" t="n">
        <f aca="true">RAND()</f>
        <v>0.711569567836736</v>
      </c>
      <c r="K681" s="25" t="n">
        <f aca="false">IF(J681&lt;=(Datos!$D$19-Datos!$C$19)/(Datos!$E$19-Datos!$C$19),Datos!$C$19+SQRT((Datos!$E$19-Datos!$C$19)*(Datos!$D$19-Datos!$C$19)*J681),Datos!$E$19-SQRT((Datos!$E$19-Datos!$C$19)*(Datos!$E$19-Datos!$D$19)*(1-J681)))</f>
        <v>40348.9482466603</v>
      </c>
      <c r="L681" s="24" t="n">
        <f aca="true">RAND()</f>
        <v>0.399652125601662</v>
      </c>
      <c r="M681" s="25" t="n">
        <f aca="false">IF(L681&lt;=(Datos!$D$19-Datos!$C$19)/(Datos!$E$19-Datos!$C$19),Datos!$C$19+SQRT((Datos!$E$19-Datos!$C$19)*(Datos!$D$19-Datos!$C$19)*L681),Datos!$E$19-SQRT((Datos!$E$19-Datos!$C$19)*(Datos!$E$19-Datos!$D$19)*(1-L681)))</f>
        <v>37742.5976803815</v>
      </c>
      <c r="N681" s="24" t="n">
        <f aca="true">RAND()</f>
        <v>0.29825717205341</v>
      </c>
      <c r="O681" s="25" t="n">
        <f aca="false">IF(N681&lt;=(Datos!$D$19-Datos!$C$19)/(Datos!$E$19-Datos!$C$19),Datos!$C$19+SQRT((Datos!$E$19-Datos!$C$19)*(Datos!$D$19-Datos!$C$19)*N681),Datos!$E$19-SQRT((Datos!$E$19-Datos!$C$19)*(Datos!$E$19-Datos!$D$19)*(1-N681)))</f>
        <v>36688.6901414262</v>
      </c>
      <c r="P681" s="24" t="n">
        <f aca="true">RAND()</f>
        <v>0.750797252090302</v>
      </c>
      <c r="Q681" s="26" t="n">
        <f aca="false">IF(P681&lt;=(Datos!$D$23-Datos!$C$23)/(Datos!$E$23-Datos!$C$23),Datos!$C$23+SQRT((Datos!$E$23-Datos!$C$23)*(Datos!$D$23-Datos!$C$23)*P681),Datos!$E$23-SQRT((Datos!$E$23-Datos!$C$23)*(Datos!$E$23-Datos!$D$23)*(1-P681)))</f>
        <v>0.158820648115736</v>
      </c>
      <c r="R681" s="24" t="n">
        <f aca="true">RAND()</f>
        <v>0.947676024238376</v>
      </c>
      <c r="S681" s="26" t="n">
        <f aca="false">IF(R681&lt;=(Datos!$D$24-Datos!$C$24)/(Datos!$E$24-Datos!$C$24),Datos!$C$24+SQRT((Datos!$E$24-Datos!$C$24)*(Datos!$D$24-Datos!$C$24)*R681),Datos!$E$24-SQRT((Datos!$E$24-Datos!$C$24)*(Datos!$E$24-Datos!$D$24)*(1-R681)))</f>
        <v>0.170295199313179</v>
      </c>
      <c r="T681" s="24" t="n">
        <f aca="true">RAND()</f>
        <v>0.123628919077141</v>
      </c>
      <c r="U681" s="26" t="n">
        <f aca="false">IF(T681&lt;=(Datos!$D$25-Datos!$C$25)/(Datos!$E$25-Datos!$C$25),Datos!$C$25+SQRT((Datos!$E$25-Datos!$C$25)*(Datos!$D$25-Datos!$C$25)*T681),Datos!$E$25-SQRT((Datos!$E$25-Datos!$C$25)*(Datos!$E$25-Datos!$D$25)*(1-T681)))</f>
        <v>0.166112750543033</v>
      </c>
      <c r="V681" s="24" t="n">
        <f aca="true">RAND()</f>
        <v>0.627251716550384</v>
      </c>
      <c r="W681" s="26" t="n">
        <f aca="false">IF(V681&lt;=(Datos!$D$26-Datos!$C$26)/(Datos!$E$26-Datos!$C$26),Datos!$C$26+SQRT((Datos!$E$26-Datos!$C$26)*(Datos!$D$26-Datos!$C$26)*V681),Datos!$E$26-SQRT((Datos!$E$26-Datos!$C$26)*(Datos!$E$26-Datos!$D$26)*(1-V681)))</f>
        <v>0.213880490146271</v>
      </c>
      <c r="X681" s="24" t="n">
        <f aca="true">RAND()</f>
        <v>0.134304873920815</v>
      </c>
      <c r="Y681" s="26" t="n">
        <f aca="false">IF(X681&lt;=(Datos!$D$27-Datos!$C$27)/(Datos!$E$27-Datos!$C$27),Datos!$C$27+SQRT((Datos!$E$27-Datos!$C$27)*(Datos!$D$27-Datos!$C$27)*X681),Datos!$E$27-SQRT((Datos!$E$27-Datos!$C$27)*(Datos!$E$27-Datos!$D$27)*(1-X681)))</f>
        <v>0.209042666819177</v>
      </c>
      <c r="Z681" s="24" t="n">
        <f aca="false">(1+Q681)</f>
        <v>1.15882064811574</v>
      </c>
      <c r="AA681" s="24" t="n">
        <f aca="false">Z681*(1+S681)</f>
        <v>1.35616224135483</v>
      </c>
      <c r="AB681" s="24" t="n">
        <f aca="false">AA681*(1+U681)</f>
        <v>1.58143808144889</v>
      </c>
      <c r="AC681" s="24" t="n">
        <f aca="false">AB681*(1+W681)</f>
        <v>1.91967683344515</v>
      </c>
      <c r="AD681" s="24" t="n">
        <f aca="false">AC681*(1+Y681)</f>
        <v>2.32097119813952</v>
      </c>
      <c r="AE681" s="23" t="n">
        <f aca="false">E681*Q681</f>
        <v>4908.6200093368</v>
      </c>
      <c r="AF681" s="23" t="n">
        <f aca="false">AE681*(1+S681)</f>
        <v>5744.53443217947</v>
      </c>
      <c r="AG681" s="23" t="n">
        <f aca="false">AF681*(1+U681)</f>
        <v>6698.77484729796</v>
      </c>
      <c r="AH681" s="23" t="n">
        <f aca="false">AG681*(1+W681)</f>
        <v>8131.51209501756</v>
      </c>
      <c r="AI681" s="23" t="n">
        <f aca="false">AH681*(1+Y681)</f>
        <v>9831.34506863243</v>
      </c>
      <c r="AJ681" s="25" t="n">
        <f aca="false">G681*Z681</f>
        <v>39971.2465978329</v>
      </c>
      <c r="AK681" s="25" t="n">
        <f aca="false">I681*AA681</f>
        <v>48755.4553313077</v>
      </c>
      <c r="AL681" s="25" t="n">
        <f aca="false">K681*AB681</f>
        <v>63809.3633036789</v>
      </c>
      <c r="AM681" s="25" t="n">
        <f aca="false">M681*AC681</f>
        <v>72453.5904010692</v>
      </c>
      <c r="AN681" s="25" t="n">
        <f aca="false">O681*AD681</f>
        <v>85153.3931157156</v>
      </c>
      <c r="AO681" s="25" t="n">
        <f aca="false">C681/Datos!$D$8</f>
        <v>15143.7973734115</v>
      </c>
      <c r="AP681" s="25" t="n">
        <f aca="false">AJ681-AO681</f>
        <v>24827.4492244214</v>
      </c>
      <c r="AQ681" s="25" t="n">
        <f aca="false">AK681-AO681</f>
        <v>33611.6579578962</v>
      </c>
      <c r="AR681" s="25" t="n">
        <f aca="false">AL681-AO681</f>
        <v>48665.5659302673</v>
      </c>
      <c r="AS681" s="25" t="n">
        <f aca="false">AM681-AO681</f>
        <v>57309.7930276577</v>
      </c>
      <c r="AT681" s="25" t="n">
        <f aca="false">AN681-AO681</f>
        <v>70009.595742304</v>
      </c>
      <c r="AU681" s="25" t="n">
        <f aca="false">AP681*Datos!$D$6</f>
        <v>12413.7246122107</v>
      </c>
      <c r="AV681" s="25" t="n">
        <f aca="false">AQ681*Datos!$D$6</f>
        <v>16805.8289789481</v>
      </c>
      <c r="AW681" s="25" t="n">
        <f aca="false">AR681*Datos!$D$6</f>
        <v>24332.7829651337</v>
      </c>
      <c r="AX681" s="25" t="n">
        <f aca="false">AS681*Datos!$D$6</f>
        <v>28654.8965138289</v>
      </c>
      <c r="AY681" s="25" t="n">
        <f aca="false">AT681*Datos!$D$6</f>
        <v>35004.797871152</v>
      </c>
      <c r="AZ681" s="25" t="n">
        <f aca="false">AJ681-AU681-AE681</f>
        <v>22648.9019762854</v>
      </c>
      <c r="BA681" s="25" t="n">
        <f aca="false">AK681-AV681-AF681</f>
        <v>26205.0919201801</v>
      </c>
      <c r="BB681" s="25" t="n">
        <f aca="false">AL681-AW681-AG681</f>
        <v>32777.8054912472</v>
      </c>
      <c r="BC681" s="25" t="n">
        <f aca="false">AM681-AX681-AH681</f>
        <v>35667.1817922228</v>
      </c>
      <c r="BD681" s="25" t="n">
        <f aca="false">AN681-AY681-AI681</f>
        <v>40317.2501759311</v>
      </c>
      <c r="BE681" s="25" t="n">
        <f aca="false">AZ681/Z681</f>
        <v>19544.7863421427</v>
      </c>
      <c r="BF681" s="25" t="n">
        <f aca="false">BA681/AA681</f>
        <v>19322.9770901162</v>
      </c>
      <c r="BG681" s="25" t="n">
        <f aca="false">BB681/AB681</f>
        <v>20726.5816320907</v>
      </c>
      <c r="BH681" s="25" t="n">
        <f aca="false">BC681/AC681</f>
        <v>18579.7844568518</v>
      </c>
      <c r="BI681" s="25" t="n">
        <f aca="false">BD681/AD681</f>
        <v>17370.8532911779</v>
      </c>
      <c r="BJ681" s="25" t="n">
        <f aca="false">E681*AD681</f>
        <v>71733.5296099528</v>
      </c>
      <c r="BK681" s="25" t="n">
        <f aca="false">0.2*C681*AD681</f>
        <v>35148.3175341491</v>
      </c>
      <c r="BL681" s="25" t="n">
        <f aca="false">BJ681+BK681</f>
        <v>106881.847144102</v>
      </c>
      <c r="BM681" s="25" t="n">
        <f aca="false">BK681*Datos!$D$6</f>
        <v>17574.1587670746</v>
      </c>
      <c r="BN681" s="25" t="n">
        <f aca="false">BL681-BM681</f>
        <v>89307.6883770274</v>
      </c>
      <c r="BO681" s="25" t="n">
        <f aca="false">BN681/AD681</f>
        <v>38478.5853648748</v>
      </c>
      <c r="BP681" s="25" t="n">
        <f aca="false">-(C681+E681)</f>
        <v>-106625.673545227</v>
      </c>
      <c r="BQ681" s="25" t="n">
        <f aca="false">BE681</f>
        <v>19544.7863421427</v>
      </c>
      <c r="BR681" s="25" t="n">
        <f aca="false">BF681</f>
        <v>19322.9770901162</v>
      </c>
      <c r="BS681" s="25" t="n">
        <f aca="false">BG681</f>
        <v>20726.5816320907</v>
      </c>
      <c r="BT681" s="25" t="n">
        <f aca="false">BH681</f>
        <v>18579.7844568518</v>
      </c>
      <c r="BU681" s="25" t="n">
        <f aca="false">BI681+BO681</f>
        <v>55849.4386560527</v>
      </c>
      <c r="BV681" s="27" t="n">
        <f aca="false">IFERROR(IRR(BP681:BU681,0.1),NA())*100</f>
        <v>6.83097450166479</v>
      </c>
    </row>
    <row r="682" customFormat="false" ht="15" hidden="false" customHeight="true" outlineLevel="0" collapsed="false">
      <c r="A682" s="23" t="n">
        <v>681</v>
      </c>
      <c r="B682" s="24" t="n">
        <f aca="true">RAND()</f>
        <v>0.830832786543719</v>
      </c>
      <c r="C682" s="25" t="n">
        <f aca="false">IF(B682&lt;=(Datos!$D$14-Datos!$C$14)/(Datos!$E$14-Datos!$C$14),Datos!$C$14+SQRT((Datos!$E$14-Datos!$C$14)*(Datos!$D$14-Datos!$C$14)*B682),Datos!$E$14-SQRT((Datos!$E$14-Datos!$C$14)*(Datos!$E$14-Datos!$D$14)*(1-B682)))</f>
        <v>85752.1701249792</v>
      </c>
      <c r="D682" s="24" t="n">
        <f aca="true">RAND()</f>
        <v>0.395848490757383</v>
      </c>
      <c r="E682" s="25" t="n">
        <f aca="false">IF(D682&lt;=(Datos!$D$15-Datos!$C$15)/(Datos!$E$15-Datos!$C$15),Datos!$C$15+SQRT((Datos!$E$15-Datos!$C$15)*(Datos!$D$15-Datos!$C$15)*D682),Datos!$E$15-SQRT((Datos!$E$15-Datos!$C$15)*(Datos!$E$15-Datos!$D$15)*(1-D682)))</f>
        <v>30480.4030344561</v>
      </c>
      <c r="F682" s="24" t="n">
        <f aca="true">RAND()</f>
        <v>0.115507396656213</v>
      </c>
      <c r="G682" s="25" t="n">
        <f aca="false">IF(F682&lt;=(Datos!$D$19-Datos!$C$19)/(Datos!$E$19-Datos!$C$19),Datos!$C$19+SQRT((Datos!$E$19-Datos!$C$19)*(Datos!$D$19-Datos!$C$19)*F682),Datos!$E$19-SQRT((Datos!$E$19-Datos!$C$19)*(Datos!$E$19-Datos!$D$19)*(1-F682)))</f>
        <v>34162.4643540134</v>
      </c>
      <c r="H682" s="24" t="n">
        <f aca="true">RAND()</f>
        <v>0.815097049176881</v>
      </c>
      <c r="I682" s="25" t="n">
        <f aca="false">IF(H682&lt;=(Datos!$D$19-Datos!$C$19)/(Datos!$E$19-Datos!$C$19),Datos!$C$19+SQRT((Datos!$E$19-Datos!$C$19)*(Datos!$D$19-Datos!$C$19)*H682),Datos!$E$19-SQRT((Datos!$E$19-Datos!$C$19)*(Datos!$E$19-Datos!$D$19)*(1-H682)))</f>
        <v>41276.0610488713</v>
      </c>
      <c r="J682" s="24" t="n">
        <f aca="true">RAND()</f>
        <v>0.321441678646506</v>
      </c>
      <c r="K682" s="25" t="n">
        <f aca="false">IF(J682&lt;=(Datos!$D$19-Datos!$C$19)/(Datos!$E$19-Datos!$C$19),Datos!$C$19+SQRT((Datos!$E$19-Datos!$C$19)*(Datos!$D$19-Datos!$C$19)*J682),Datos!$E$19-SQRT((Datos!$E$19-Datos!$C$19)*(Datos!$E$19-Datos!$D$19)*(1-J682)))</f>
        <v>36943.7923209854</v>
      </c>
      <c r="L682" s="24" t="n">
        <f aca="true">RAND()</f>
        <v>0.560741233750785</v>
      </c>
      <c r="M682" s="25" t="n">
        <f aca="false">IF(L682&lt;=(Datos!$D$19-Datos!$C$19)/(Datos!$E$19-Datos!$C$19),Datos!$C$19+SQRT((Datos!$E$19-Datos!$C$19)*(Datos!$D$19-Datos!$C$19)*L682),Datos!$E$19-SQRT((Datos!$E$19-Datos!$C$19)*(Datos!$E$19-Datos!$D$19)*(1-L682)))</f>
        <v>39171.2150265174</v>
      </c>
      <c r="N682" s="24" t="n">
        <f aca="true">RAND()</f>
        <v>0.709705052845325</v>
      </c>
      <c r="O682" s="25" t="n">
        <f aca="false">IF(N682&lt;=(Datos!$D$19-Datos!$C$19)/(Datos!$E$19-Datos!$C$19),Datos!$C$19+SQRT((Datos!$E$19-Datos!$C$19)*(Datos!$D$19-Datos!$C$19)*N682),Datos!$E$19-SQRT((Datos!$E$19-Datos!$C$19)*(Datos!$E$19-Datos!$D$19)*(1-N682)))</f>
        <v>40333.9394521073</v>
      </c>
      <c r="P682" s="24" t="n">
        <f aca="true">RAND()</f>
        <v>0.2930842554576</v>
      </c>
      <c r="Q682" s="26" t="n">
        <f aca="false">IF(P682&lt;=(Datos!$D$23-Datos!$C$23)/(Datos!$E$23-Datos!$C$23),Datos!$C$23+SQRT((Datos!$E$23-Datos!$C$23)*(Datos!$D$23-Datos!$C$23)*P682),Datos!$E$23-SQRT((Datos!$E$23-Datos!$C$23)*(Datos!$E$23-Datos!$D$23)*(1-P682)))</f>
        <v>0.142968492763429</v>
      </c>
      <c r="R682" s="24" t="n">
        <f aca="true">RAND()</f>
        <v>0.051954884203923</v>
      </c>
      <c r="S682" s="26" t="n">
        <f aca="false">IF(R682&lt;=(Datos!$D$24-Datos!$C$24)/(Datos!$E$24-Datos!$C$24),Datos!$C$24+SQRT((Datos!$E$24-Datos!$C$24)*(Datos!$D$24-Datos!$C$24)*R682),Datos!$E$24-SQRT((Datos!$E$24-Datos!$C$24)*(Datos!$E$24-Datos!$D$24)*(1-R682)))</f>
        <v>0.12967051144289</v>
      </c>
      <c r="T682" s="24" t="n">
        <f aca="true">RAND()</f>
        <v>0.636612996433448</v>
      </c>
      <c r="U682" s="26" t="n">
        <f aca="false">IF(T682&lt;=(Datos!$D$25-Datos!$C$25)/(Datos!$E$25-Datos!$C$25),Datos!$C$25+SQRT((Datos!$E$25-Datos!$C$25)*(Datos!$D$25-Datos!$C$25)*T682),Datos!$E$25-SQRT((Datos!$E$25-Datos!$C$25)*(Datos!$E$25-Datos!$D$25)*(1-T682)))</f>
        <v>0.188101981096213</v>
      </c>
      <c r="V682" s="24" t="n">
        <f aca="true">RAND()</f>
        <v>0.839343281353721</v>
      </c>
      <c r="W682" s="26" t="n">
        <f aca="false">IF(V682&lt;=(Datos!$D$26-Datos!$C$26)/(Datos!$E$26-Datos!$C$26),Datos!$C$26+SQRT((Datos!$E$26-Datos!$C$26)*(Datos!$D$26-Datos!$C$26)*V682),Datos!$E$26-SQRT((Datos!$E$26-Datos!$C$26)*(Datos!$E$26-Datos!$D$26)*(1-V682)))</f>
        <v>0.226287165600418</v>
      </c>
      <c r="X682" s="24" t="n">
        <f aca="true">RAND()</f>
        <v>0.601250704474443</v>
      </c>
      <c r="Y682" s="26" t="n">
        <f aca="false">IF(X682&lt;=(Datos!$D$27-Datos!$C$27)/(Datos!$E$27-Datos!$C$27),Datos!$C$27+SQRT((Datos!$E$27-Datos!$C$27)*(Datos!$D$27-Datos!$C$27)*X682),Datos!$E$27-SQRT((Datos!$E$27-Datos!$C$27)*(Datos!$E$27-Datos!$D$27)*(1-X682)))</f>
        <v>0.233596916095608</v>
      </c>
      <c r="Z682" s="24" t="n">
        <f aca="false">(1+Q682)</f>
        <v>1.14296849276343</v>
      </c>
      <c r="AA682" s="24" t="n">
        <f aca="false">Z682*(1+S682)</f>
        <v>1.29117780178317</v>
      </c>
      <c r="AB682" s="24" t="n">
        <f aca="false">AA682*(1+U682)</f>
        <v>1.53405090424604</v>
      </c>
      <c r="AC682" s="24" t="n">
        <f aca="false">AB682*(1+W682)</f>
        <v>1.88118693525463</v>
      </c>
      <c r="AD682" s="24" t="n">
        <f aca="false">AC682*(1+Y682)</f>
        <v>2.32062640192947</v>
      </c>
      <c r="AE682" s="23" t="n">
        <f aca="false">E682*Q682</f>
        <v>4357.73728065803</v>
      </c>
      <c r="AF682" s="23" t="n">
        <f aca="false">AE682*(1+S682)</f>
        <v>4922.8073025747</v>
      </c>
      <c r="AG682" s="23" t="n">
        <f aca="false">AF682*(1+U682)</f>
        <v>5848.79710874391</v>
      </c>
      <c r="AH682" s="23" t="n">
        <f aca="false">AG682*(1+W682)</f>
        <v>7172.30482865349</v>
      </c>
      <c r="AI682" s="23" t="n">
        <f aca="false">AH682*(1+Y682)</f>
        <v>8847.73311792459</v>
      </c>
      <c r="AJ682" s="25" t="n">
        <f aca="false">G682*Z682</f>
        <v>39046.620391791</v>
      </c>
      <c r="AK682" s="25" t="n">
        <f aca="false">I682*AA682</f>
        <v>53294.7337713496</v>
      </c>
      <c r="AL682" s="25" t="n">
        <f aca="false">K682*AB682</f>
        <v>56673.6580162856</v>
      </c>
      <c r="AM682" s="25" t="n">
        <f aca="false">M682*AC682</f>
        <v>73688.3779459345</v>
      </c>
      <c r="AN682" s="25" t="n">
        <f aca="false">O682*AD682</f>
        <v>93600.0047863847</v>
      </c>
      <c r="AO682" s="25" t="n">
        <f aca="false">C682/Datos!$D$8</f>
        <v>17150.4340249958</v>
      </c>
      <c r="AP682" s="25" t="n">
        <f aca="false">AJ682-AO682</f>
        <v>21896.1863667952</v>
      </c>
      <c r="AQ682" s="25" t="n">
        <f aca="false">AK682-AO682</f>
        <v>36144.2997463537</v>
      </c>
      <c r="AR682" s="25" t="n">
        <f aca="false">AL682-AO682</f>
        <v>39523.2239912897</v>
      </c>
      <c r="AS682" s="25" t="n">
        <f aca="false">AM682-AO682</f>
        <v>56537.9439209387</v>
      </c>
      <c r="AT682" s="25" t="n">
        <f aca="false">AN682-AO682</f>
        <v>76449.5707613889</v>
      </c>
      <c r="AU682" s="25" t="n">
        <f aca="false">AP682*Datos!$D$6</f>
        <v>10948.0931833976</v>
      </c>
      <c r="AV682" s="25" t="n">
        <f aca="false">AQ682*Datos!$D$6</f>
        <v>18072.1498731769</v>
      </c>
      <c r="AW682" s="25" t="n">
        <f aca="false">AR682*Datos!$D$6</f>
        <v>19761.6119956449</v>
      </c>
      <c r="AX682" s="25" t="n">
        <f aca="false">AS682*Datos!$D$6</f>
        <v>28268.9719604693</v>
      </c>
      <c r="AY682" s="25" t="n">
        <f aca="false">AT682*Datos!$D$6</f>
        <v>38224.7853806945</v>
      </c>
      <c r="AZ682" s="25" t="n">
        <f aca="false">AJ682-AU682-AE682</f>
        <v>23740.7899277354</v>
      </c>
      <c r="BA682" s="25" t="n">
        <f aca="false">AK682-AV682-AF682</f>
        <v>30299.776595598</v>
      </c>
      <c r="BB682" s="25" t="n">
        <f aca="false">AL682-AW682-AG682</f>
        <v>31063.2489118968</v>
      </c>
      <c r="BC682" s="25" t="n">
        <f aca="false">AM682-AX682-AH682</f>
        <v>38247.1011568117</v>
      </c>
      <c r="BD682" s="25" t="n">
        <f aca="false">AN682-AY682-AI682</f>
        <v>46527.4862877657</v>
      </c>
      <c r="BE682" s="25" t="n">
        <f aca="false">AZ682/Z682</f>
        <v>20771.1674276653</v>
      </c>
      <c r="BF682" s="25" t="n">
        <f aca="false">BA682/AA682</f>
        <v>23466.7731692357</v>
      </c>
      <c r="BG682" s="25" t="n">
        <f aca="false">BB682/AB682</f>
        <v>20249.1643699163</v>
      </c>
      <c r="BH682" s="25" t="n">
        <f aca="false">BC682/AC682</f>
        <v>20331.3665643944</v>
      </c>
      <c r="BI682" s="25" t="n">
        <f aca="false">BD682/AD682</f>
        <v>20049.5375942809</v>
      </c>
      <c r="BJ682" s="25" t="n">
        <f aca="false">E682*AD682</f>
        <v>70733.6280232099</v>
      </c>
      <c r="BK682" s="25" t="n">
        <f aca="false">0.2*C682*AD682</f>
        <v>39799.7500029548</v>
      </c>
      <c r="BL682" s="25" t="n">
        <f aca="false">BJ682+BK682</f>
        <v>110533.378026165</v>
      </c>
      <c r="BM682" s="25" t="n">
        <f aca="false">BK682*Datos!$D$6</f>
        <v>19899.8750014774</v>
      </c>
      <c r="BN682" s="25" t="n">
        <f aca="false">BL682-BM682</f>
        <v>90633.5030246873</v>
      </c>
      <c r="BO682" s="25" t="n">
        <f aca="false">BN682/AD682</f>
        <v>39055.620046954</v>
      </c>
      <c r="BP682" s="25" t="n">
        <f aca="false">-(C682+E682)</f>
        <v>-116232.573159435</v>
      </c>
      <c r="BQ682" s="25" t="n">
        <f aca="false">BE682</f>
        <v>20771.1674276653</v>
      </c>
      <c r="BR682" s="25" t="n">
        <f aca="false">BF682</f>
        <v>23466.7731692357</v>
      </c>
      <c r="BS682" s="25" t="n">
        <f aca="false">BG682</f>
        <v>20249.1643699163</v>
      </c>
      <c r="BT682" s="25" t="n">
        <f aca="false">BH682</f>
        <v>20331.3665643944</v>
      </c>
      <c r="BU682" s="25" t="n">
        <f aca="false">BI682+BO682</f>
        <v>59105.1576412349</v>
      </c>
      <c r="BV682" s="27" t="n">
        <f aca="false">IFERROR(IRR(BP682:BU682,0.1),NA())*100</f>
        <v>6.40944037821926</v>
      </c>
    </row>
    <row r="683" customFormat="false" ht="15" hidden="false" customHeight="true" outlineLevel="0" collapsed="false">
      <c r="A683" s="23" t="n">
        <v>682</v>
      </c>
      <c r="B683" s="24" t="n">
        <f aca="true">RAND()</f>
        <v>0.146610101088261</v>
      </c>
      <c r="C683" s="25" t="n">
        <f aca="false">IF(B683&lt;=(Datos!$D$14-Datos!$C$14)/(Datos!$E$14-Datos!$C$14),Datos!$C$14+SQRT((Datos!$E$14-Datos!$C$14)*(Datos!$D$14-Datos!$C$14)*B683),Datos!$E$14-SQRT((Datos!$E$14-Datos!$C$14)*(Datos!$E$14-Datos!$D$14)*(1-B683)))</f>
        <v>67657.9396991165</v>
      </c>
      <c r="D683" s="24" t="n">
        <f aca="true">RAND()</f>
        <v>0.558618611483931</v>
      </c>
      <c r="E683" s="25" t="n">
        <f aca="false">IF(D683&lt;=(Datos!$D$15-Datos!$C$15)/(Datos!$E$15-Datos!$C$15),Datos!$C$15+SQRT((Datos!$E$15-Datos!$C$15)*(Datos!$D$15-Datos!$C$15)*D683),Datos!$E$15-SQRT((Datos!$E$15-Datos!$C$15)*(Datos!$E$15-Datos!$D$15)*(1-D683)))</f>
        <v>31863.2188011837</v>
      </c>
      <c r="F683" s="24" t="n">
        <f aca="true">RAND()</f>
        <v>0.660959336181887</v>
      </c>
      <c r="G683" s="25" t="n">
        <f aca="false">IF(F683&lt;=(Datos!$D$19-Datos!$C$19)/(Datos!$E$19-Datos!$C$19),Datos!$C$19+SQRT((Datos!$E$19-Datos!$C$19)*(Datos!$D$19-Datos!$C$19)*F683),Datos!$E$19-SQRT((Datos!$E$19-Datos!$C$19)*(Datos!$E$19-Datos!$D$19)*(1-F683)))</f>
        <v>39957.1030137929</v>
      </c>
      <c r="H683" s="24" t="n">
        <f aca="true">RAND()</f>
        <v>0.290016424165483</v>
      </c>
      <c r="I683" s="25" t="n">
        <f aca="false">IF(H683&lt;=(Datos!$D$19-Datos!$C$19)/(Datos!$E$19-Datos!$C$19),Datos!$C$19+SQRT((Datos!$E$19-Datos!$C$19)*(Datos!$D$19-Datos!$C$19)*H683),Datos!$E$19-SQRT((Datos!$E$19-Datos!$C$19)*(Datos!$E$19-Datos!$D$19)*(1-H683)))</f>
        <v>36595.639743408</v>
      </c>
      <c r="J683" s="24" t="n">
        <f aca="true">RAND()</f>
        <v>0.935991397334903</v>
      </c>
      <c r="K683" s="25" t="n">
        <f aca="false">IF(J683&lt;=(Datos!$D$19-Datos!$C$19)/(Datos!$E$19-Datos!$C$19),Datos!$C$19+SQRT((Datos!$E$19-Datos!$C$19)*(Datos!$D$19-Datos!$C$19)*J683),Datos!$E$19-SQRT((Datos!$E$19-Datos!$C$19)*(Datos!$E$19-Datos!$D$19)*(1-J683)))</f>
        <v>42808.9625288731</v>
      </c>
      <c r="L683" s="24" t="n">
        <f aca="true">RAND()</f>
        <v>0.228892079827742</v>
      </c>
      <c r="M683" s="25" t="n">
        <f aca="false">IF(L683&lt;=(Datos!$D$19-Datos!$C$19)/(Datos!$E$19-Datos!$C$19),Datos!$C$19+SQRT((Datos!$E$19-Datos!$C$19)*(Datos!$D$19-Datos!$C$19)*L683),Datos!$E$19-SQRT((Datos!$E$19-Datos!$C$19)*(Datos!$E$19-Datos!$D$19)*(1-L683)))</f>
        <v>35859.506120328</v>
      </c>
      <c r="N683" s="24" t="n">
        <f aca="true">RAND()</f>
        <v>0.645903915063659</v>
      </c>
      <c r="O683" s="25" t="n">
        <f aca="false">IF(N683&lt;=(Datos!$D$19-Datos!$C$19)/(Datos!$E$19-Datos!$C$19),Datos!$C$19+SQRT((Datos!$E$19-Datos!$C$19)*(Datos!$D$19-Datos!$C$19)*N683),Datos!$E$19-SQRT((Datos!$E$19-Datos!$C$19)*(Datos!$E$19-Datos!$D$19)*(1-N683)))</f>
        <v>39843.0476611438</v>
      </c>
      <c r="P683" s="24" t="n">
        <f aca="true">RAND()</f>
        <v>0.995222952447252</v>
      </c>
      <c r="Q683" s="26" t="n">
        <f aca="false">IF(P683&lt;=(Datos!$D$23-Datos!$C$23)/(Datos!$E$23-Datos!$C$23),Datos!$C$23+SQRT((Datos!$E$23-Datos!$C$23)*(Datos!$D$23-Datos!$C$23)*P683),Datos!$E$23-SQRT((Datos!$E$23-Datos!$C$23)*(Datos!$E$23-Datos!$D$23)*(1-P683)))</f>
        <v>0.177067648453042</v>
      </c>
      <c r="R683" s="24" t="n">
        <f aca="true">RAND()</f>
        <v>0.384594791710681</v>
      </c>
      <c r="S683" s="26" t="n">
        <f aca="false">IF(R683&lt;=(Datos!$D$24-Datos!$C$24)/(Datos!$E$24-Datos!$C$24),Datos!$C$24+SQRT((Datos!$E$24-Datos!$C$24)*(Datos!$D$24-Datos!$C$24)*R683),Datos!$E$24-SQRT((Datos!$E$24-Datos!$C$24)*(Datos!$E$24-Datos!$D$24)*(1-R683)))</f>
        <v>0.146311036184066</v>
      </c>
      <c r="T683" s="24" t="n">
        <f aca="true">RAND()</f>
        <v>0.159093272597443</v>
      </c>
      <c r="U683" s="26" t="n">
        <f aca="false">IF(T683&lt;=(Datos!$D$25-Datos!$C$25)/(Datos!$E$25-Datos!$C$25),Datos!$C$25+SQRT((Datos!$E$25-Datos!$C$25)*(Datos!$D$25-Datos!$C$25)*T683),Datos!$E$25-SQRT((Datos!$E$25-Datos!$C$25)*(Datos!$E$25-Datos!$D$25)*(1-T683)))</f>
        <v>0.168278289647958</v>
      </c>
      <c r="V683" s="24" t="n">
        <f aca="true">RAND()</f>
        <v>0.404417109646397</v>
      </c>
      <c r="W683" s="26" t="n">
        <f aca="false">IF(V683&lt;=(Datos!$D$26-Datos!$C$26)/(Datos!$E$26-Datos!$C$26),Datos!$C$26+SQRT((Datos!$E$26-Datos!$C$26)*(Datos!$D$26-Datos!$C$26)*V683),Datos!$E$26-SQRT((Datos!$E$26-Datos!$C$26)*(Datos!$E$26-Datos!$D$26)*(1-V683)))</f>
        <v>0.204343235810697</v>
      </c>
      <c r="X683" s="24" t="n">
        <f aca="true">RAND()</f>
        <v>0.921538009515316</v>
      </c>
      <c r="Y683" s="26" t="n">
        <f aca="false">IF(X683&lt;=(Datos!$D$27-Datos!$C$27)/(Datos!$E$27-Datos!$C$27),Datos!$C$27+SQRT((Datos!$E$27-Datos!$C$27)*(Datos!$D$27-Datos!$C$27)*X683),Datos!$E$27-SQRT((Datos!$E$27-Datos!$C$27)*(Datos!$E$27-Datos!$D$27)*(1-X683)))</f>
        <v>0.259416153211382</v>
      </c>
      <c r="Z683" s="24" t="n">
        <f aca="false">(1+Q683)</f>
        <v>1.17706764845304</v>
      </c>
      <c r="AA683" s="24" t="n">
        <f aca="false">Z683*(1+S683)</f>
        <v>1.34928563575695</v>
      </c>
      <c r="AB683" s="24" t="n">
        <f aca="false">AA683*(1+U683)</f>
        <v>1.57634111478868</v>
      </c>
      <c r="AC683" s="24" t="n">
        <f aca="false">AB683*(1+W683)</f>
        <v>1.89845575892605</v>
      </c>
      <c r="AD683" s="24" t="n">
        <f aca="false">AC683*(1+Y683)</f>
        <v>2.39094584894864</v>
      </c>
      <c r="AE683" s="23" t="n">
        <f aca="false">E683*Q683</f>
        <v>5641.94522527036</v>
      </c>
      <c r="AF683" s="23" t="n">
        <f aca="false">AE683*(1+S683)</f>
        <v>6467.42407727341</v>
      </c>
      <c r="AG683" s="23" t="n">
        <f aca="false">AF683*(1+U683)</f>
        <v>7555.751139425</v>
      </c>
      <c r="AH683" s="23" t="n">
        <f aca="false">AG683*(1+W683)</f>
        <v>9099.71777623546</v>
      </c>
      <c r="AI683" s="23" t="n">
        <f aca="false">AH683*(1+Y683)</f>
        <v>11460.3315570557</v>
      </c>
      <c r="AJ683" s="25" t="n">
        <f aca="false">G683*Z683</f>
        <v>47032.2132834411</v>
      </c>
      <c r="AK683" s="25" t="n">
        <f aca="false">I683*AA683</f>
        <v>49377.9710371165</v>
      </c>
      <c r="AL683" s="25" t="n">
        <f aca="false">K683*AB683</f>
        <v>67481.5277157108</v>
      </c>
      <c r="AM683" s="25" t="n">
        <f aca="false">M683*AC683</f>
        <v>68077.6859063805</v>
      </c>
      <c r="AN683" s="25" t="n">
        <f aca="false">O683*AD683</f>
        <v>95262.5694148745</v>
      </c>
      <c r="AO683" s="25" t="n">
        <f aca="false">C683/Datos!$D$8</f>
        <v>13531.5879398233</v>
      </c>
      <c r="AP683" s="25" t="n">
        <f aca="false">AJ683-AO683</f>
        <v>33500.6253436178</v>
      </c>
      <c r="AQ683" s="25" t="n">
        <f aca="false">AK683-AO683</f>
        <v>35846.3830972932</v>
      </c>
      <c r="AR683" s="25" t="n">
        <f aca="false">AL683-AO683</f>
        <v>53949.9397758875</v>
      </c>
      <c r="AS683" s="25" t="n">
        <f aca="false">AM683-AO683</f>
        <v>54546.0979665572</v>
      </c>
      <c r="AT683" s="25" t="n">
        <f aca="false">AN683-AO683</f>
        <v>81730.9814750512</v>
      </c>
      <c r="AU683" s="25" t="n">
        <f aca="false">AP683*Datos!$D$6</f>
        <v>16750.3126718089</v>
      </c>
      <c r="AV683" s="25" t="n">
        <f aca="false">AQ683*Datos!$D$6</f>
        <v>17923.1915486466</v>
      </c>
      <c r="AW683" s="25" t="n">
        <f aca="false">AR683*Datos!$D$6</f>
        <v>26974.9698879438</v>
      </c>
      <c r="AX683" s="25" t="n">
        <f aca="false">AS683*Datos!$D$6</f>
        <v>27273.0489832786</v>
      </c>
      <c r="AY683" s="25" t="n">
        <f aca="false">AT683*Datos!$D$6</f>
        <v>40865.4907375256</v>
      </c>
      <c r="AZ683" s="25" t="n">
        <f aca="false">AJ683-AU683-AE683</f>
        <v>24639.9553863619</v>
      </c>
      <c r="BA683" s="25" t="n">
        <f aca="false">AK683-AV683-AF683</f>
        <v>24987.3554111965</v>
      </c>
      <c r="BB683" s="25" t="n">
        <f aca="false">AL683-AW683-AG683</f>
        <v>32950.8066883421</v>
      </c>
      <c r="BC683" s="25" t="n">
        <f aca="false">AM683-AX683-AH683</f>
        <v>31704.9191468664</v>
      </c>
      <c r="BD683" s="25" t="n">
        <f aca="false">AN683-AY683-AI683</f>
        <v>42936.7471202932</v>
      </c>
      <c r="BE683" s="25" t="n">
        <f aca="false">AZ683/Z683</f>
        <v>20933.3383843697</v>
      </c>
      <c r="BF683" s="25" t="n">
        <f aca="false">BA683/AA683</f>
        <v>18518.9516207801</v>
      </c>
      <c r="BG683" s="25" t="n">
        <f aca="false">BB683/AB683</f>
        <v>20903.3478726204</v>
      </c>
      <c r="BH683" s="25" t="n">
        <f aca="false">BC683/AC683</f>
        <v>16700.3729203581</v>
      </c>
      <c r="BI683" s="25" t="n">
        <f aca="false">BD683/AD683</f>
        <v>17958.0592087327</v>
      </c>
      <c r="BJ683" s="25" t="n">
        <f aca="false">E683*AD683</f>
        <v>76183.2307268323</v>
      </c>
      <c r="BK683" s="25" t="n">
        <f aca="false">0.2*C683*AD683</f>
        <v>32353.2940144039</v>
      </c>
      <c r="BL683" s="25" t="n">
        <f aca="false">BJ683+BK683</f>
        <v>108536.524741236</v>
      </c>
      <c r="BM683" s="25" t="n">
        <f aca="false">BK683*Datos!$D$6</f>
        <v>16176.647007202</v>
      </c>
      <c r="BN683" s="25" t="n">
        <f aca="false">BL683-BM683</f>
        <v>92359.8777340343</v>
      </c>
      <c r="BO683" s="25" t="n">
        <f aca="false">BN683/AD683</f>
        <v>38629.0127710954</v>
      </c>
      <c r="BP683" s="25" t="n">
        <f aca="false">-(C683+E683)</f>
        <v>-99521.1585003002</v>
      </c>
      <c r="BQ683" s="25" t="n">
        <f aca="false">BE683</f>
        <v>20933.3383843697</v>
      </c>
      <c r="BR683" s="25" t="n">
        <f aca="false">BF683</f>
        <v>18518.9516207801</v>
      </c>
      <c r="BS683" s="25" t="n">
        <f aca="false">BG683</f>
        <v>20903.3478726204</v>
      </c>
      <c r="BT683" s="25" t="n">
        <f aca="false">BH683</f>
        <v>16700.3729203581</v>
      </c>
      <c r="BU683" s="25" t="n">
        <f aca="false">BI683+BO683</f>
        <v>56587.071979828</v>
      </c>
      <c r="BV683" s="27" t="n">
        <f aca="false">IFERROR(IRR(BP683:BU683,0.1),NA())*100</f>
        <v>9.00682794322105</v>
      </c>
    </row>
    <row r="684" customFormat="false" ht="15" hidden="false" customHeight="true" outlineLevel="0" collapsed="false">
      <c r="A684" s="23" t="n">
        <v>683</v>
      </c>
      <c r="B684" s="24" t="n">
        <f aca="true">RAND()</f>
        <v>0.695849340435219</v>
      </c>
      <c r="C684" s="25" t="n">
        <f aca="false">IF(B684&lt;=(Datos!$D$14-Datos!$C$14)/(Datos!$E$14-Datos!$C$14),Datos!$C$14+SQRT((Datos!$E$14-Datos!$C$14)*(Datos!$D$14-Datos!$C$14)*B684),Datos!$E$14-SQRT((Datos!$E$14-Datos!$C$14)*(Datos!$E$14-Datos!$D$14)*(1-B684)))</f>
        <v>80895.5295420748</v>
      </c>
      <c r="D684" s="24" t="n">
        <f aca="true">RAND()</f>
        <v>0.871588851237065</v>
      </c>
      <c r="E684" s="25" t="n">
        <f aca="false">IF(D684&lt;=(Datos!$D$15-Datos!$C$15)/(Datos!$E$15-Datos!$C$15),Datos!$C$15+SQRT((Datos!$E$15-Datos!$C$15)*(Datos!$D$15-Datos!$C$15)*D684),Datos!$E$15-SQRT((Datos!$E$15-Datos!$C$15)*(Datos!$E$15-Datos!$D$15)*(1-D684)))</f>
        <v>35611.1878242012</v>
      </c>
      <c r="F684" s="24" t="n">
        <f aca="true">RAND()</f>
        <v>0.119392211144909</v>
      </c>
      <c r="G684" s="25" t="n">
        <f aca="false">IF(F684&lt;=(Datos!$D$19-Datos!$C$19)/(Datos!$E$19-Datos!$C$19),Datos!$C$19+SQRT((Datos!$E$19-Datos!$C$19)*(Datos!$D$19-Datos!$C$19)*F684),Datos!$E$19-SQRT((Datos!$E$19-Datos!$C$19)*(Datos!$E$19-Datos!$D$19)*(1-F684)))</f>
        <v>34231.882757324</v>
      </c>
      <c r="H684" s="24" t="n">
        <f aca="true">RAND()</f>
        <v>0.525936210882275</v>
      </c>
      <c r="I684" s="25" t="n">
        <f aca="false">IF(H684&lt;=(Datos!$D$19-Datos!$C$19)/(Datos!$E$19-Datos!$C$19),Datos!$C$19+SQRT((Datos!$E$19-Datos!$C$19)*(Datos!$D$19-Datos!$C$19)*H684),Datos!$E$19-SQRT((Datos!$E$19-Datos!$C$19)*(Datos!$E$19-Datos!$D$19)*(1-H684)))</f>
        <v>38882.02857642</v>
      </c>
      <c r="J684" s="24" t="n">
        <f aca="true">RAND()</f>
        <v>0.419735334063023</v>
      </c>
      <c r="K684" s="25" t="n">
        <f aca="false">IF(J684&lt;=(Datos!$D$19-Datos!$C$19)/(Datos!$E$19-Datos!$C$19),Datos!$C$19+SQRT((Datos!$E$19-Datos!$C$19)*(Datos!$D$19-Datos!$C$19)*J684),Datos!$E$19-SQRT((Datos!$E$19-Datos!$C$19)*(Datos!$E$19-Datos!$D$19)*(1-J684)))</f>
        <v>37934.7526810515</v>
      </c>
      <c r="L684" s="24" t="n">
        <f aca="true">RAND()</f>
        <v>0.0837389687347537</v>
      </c>
      <c r="M684" s="25" t="n">
        <f aca="false">IF(L684&lt;=(Datos!$D$19-Datos!$C$19)/(Datos!$E$19-Datos!$C$19),Datos!$C$19+SQRT((Datos!$E$19-Datos!$C$19)*(Datos!$D$19-Datos!$C$19)*L684),Datos!$E$19-SQRT((Datos!$E$19-Datos!$C$19)*(Datos!$E$19-Datos!$D$19)*(1-L684)))</f>
        <v>33544.1282863651</v>
      </c>
      <c r="N684" s="24" t="n">
        <f aca="true">RAND()</f>
        <v>0.0416930852000191</v>
      </c>
      <c r="O684" s="25" t="n">
        <f aca="false">IF(N684&lt;=(Datos!$D$19-Datos!$C$19)/(Datos!$E$19-Datos!$C$19),Datos!$C$19+SQRT((Datos!$E$19-Datos!$C$19)*(Datos!$D$19-Datos!$C$19)*N684),Datos!$E$19-SQRT((Datos!$E$19-Datos!$C$19)*(Datos!$E$19-Datos!$D$19)*(1-N684)))</f>
        <v>32500.7924304114</v>
      </c>
      <c r="P684" s="24" t="n">
        <f aca="true">RAND()</f>
        <v>0.550743555406409</v>
      </c>
      <c r="Q684" s="26" t="n">
        <f aca="false">IF(P684&lt;=(Datos!$D$23-Datos!$C$23)/(Datos!$E$23-Datos!$C$23),Datos!$C$23+SQRT((Datos!$E$23-Datos!$C$23)*(Datos!$D$23-Datos!$C$23)*P684),Datos!$E$23-SQRT((Datos!$E$23-Datos!$C$23)*(Datos!$E$23-Datos!$D$23)*(1-P684)))</f>
        <v>0.151563024066043</v>
      </c>
      <c r="R684" s="24" t="n">
        <f aca="true">RAND()</f>
        <v>0.623512262017448</v>
      </c>
      <c r="S684" s="26" t="n">
        <f aca="false">IF(R684&lt;=(Datos!$D$24-Datos!$C$24)/(Datos!$E$24-Datos!$C$24),Datos!$C$24+SQRT((Datos!$E$24-Datos!$C$24)*(Datos!$D$24-Datos!$C$24)*R684),Datos!$E$24-SQRT((Datos!$E$24-Datos!$C$24)*(Datos!$E$24-Datos!$D$24)*(1-R684)))</f>
        <v>0.153967752145299</v>
      </c>
      <c r="T684" s="24" t="n">
        <f aca="true">RAND()</f>
        <v>0.813721969142837</v>
      </c>
      <c r="U684" s="26" t="n">
        <f aca="false">IF(T684&lt;=(Datos!$D$25-Datos!$C$25)/(Datos!$E$25-Datos!$C$25),Datos!$C$25+SQRT((Datos!$E$25-Datos!$C$25)*(Datos!$D$25-Datos!$C$25)*T684),Datos!$E$25-SQRT((Datos!$E$25-Datos!$C$25)*(Datos!$E$25-Datos!$D$25)*(1-T684)))</f>
        <v>0.1971619071199</v>
      </c>
      <c r="V684" s="24" t="n">
        <f aca="true">RAND()</f>
        <v>0.639101633970467</v>
      </c>
      <c r="W684" s="26" t="n">
        <f aca="false">IF(V684&lt;=(Datos!$D$26-Datos!$C$26)/(Datos!$E$26-Datos!$C$26),Datos!$C$26+SQRT((Datos!$E$26-Datos!$C$26)*(Datos!$D$26-Datos!$C$26)*V684),Datos!$E$26-SQRT((Datos!$E$26-Datos!$C$26)*(Datos!$E$26-Datos!$D$26)*(1-V684)))</f>
        <v>0.214459258855458</v>
      </c>
      <c r="X684" s="24" t="n">
        <f aca="true">RAND()</f>
        <v>0.0999542238050148</v>
      </c>
      <c r="Y684" s="26" t="n">
        <f aca="false">IF(X684&lt;=(Datos!$D$27-Datos!$C$27)/(Datos!$E$27-Datos!$C$27),Datos!$C$27+SQRT((Datos!$E$27-Datos!$C$27)*(Datos!$D$27-Datos!$C$27)*X684),Datos!$E$27-SQRT((Datos!$E$27-Datos!$C$27)*(Datos!$E$27-Datos!$D$27)*(1-X684)))</f>
        <v>0.206427915396469</v>
      </c>
      <c r="Z684" s="24" t="n">
        <f aca="false">(1+Q684)</f>
        <v>1.15156302406604</v>
      </c>
      <c r="AA684" s="24" t="n">
        <f aca="false">Z684*(1+S684)</f>
        <v>1.32886659433513</v>
      </c>
      <c r="AB684" s="24" t="n">
        <f aca="false">AA684*(1+U684)</f>
        <v>1.59086846638218</v>
      </c>
      <c r="AC684" s="24" t="n">
        <f aca="false">AB684*(1+W684)</f>
        <v>1.93204493861902</v>
      </c>
      <c r="AD684" s="24" t="n">
        <f aca="false">AC684*(1+Y684)</f>
        <v>2.33087294775044</v>
      </c>
      <c r="AE684" s="23" t="n">
        <f aca="false">E684*Q684</f>
        <v>5397.33931721977</v>
      </c>
      <c r="AF684" s="23" t="n">
        <f aca="false">AE684*(1+S684)</f>
        <v>6228.35551945754</v>
      </c>
      <c r="AG684" s="23" t="n">
        <f aca="false">AF684*(1+U684)</f>
        <v>7456.34997189454</v>
      </c>
      <c r="AH684" s="23" t="n">
        <f aca="false">AG684*(1+W684)</f>
        <v>9055.43326063396</v>
      </c>
      <c r="AI684" s="23" t="n">
        <f aca="false">AH684*(1+Y684)</f>
        <v>10924.7274716385</v>
      </c>
      <c r="AJ684" s="25" t="n">
        <f aca="false">G684*Z684</f>
        <v>39420.1704274983</v>
      </c>
      <c r="AK684" s="25" t="n">
        <f aca="false">I684*AA684</f>
        <v>51669.0288951886</v>
      </c>
      <c r="AL684" s="25" t="n">
        <f aca="false">K684*AB684</f>
        <v>60349.2018202915</v>
      </c>
      <c r="AM684" s="25" t="n">
        <f aca="false">M684*AC684</f>
        <v>64808.7632760586</v>
      </c>
      <c r="AN684" s="25" t="n">
        <f aca="false">O684*AD684</f>
        <v>75755.2178564981</v>
      </c>
      <c r="AO684" s="25" t="n">
        <f aca="false">C684/Datos!$D$8</f>
        <v>16179.105908415</v>
      </c>
      <c r="AP684" s="25" t="n">
        <f aca="false">AJ684-AO684</f>
        <v>23241.0645190833</v>
      </c>
      <c r="AQ684" s="25" t="n">
        <f aca="false">AK684-AO684</f>
        <v>35489.9229867736</v>
      </c>
      <c r="AR684" s="25" t="n">
        <f aca="false">AL684-AO684</f>
        <v>44170.0959118765</v>
      </c>
      <c r="AS684" s="25" t="n">
        <f aca="false">AM684-AO684</f>
        <v>48629.6573676437</v>
      </c>
      <c r="AT684" s="25" t="n">
        <f aca="false">AN684-AO684</f>
        <v>59576.1119480832</v>
      </c>
      <c r="AU684" s="25" t="n">
        <f aca="false">AP684*Datos!$D$6</f>
        <v>11620.5322595417</v>
      </c>
      <c r="AV684" s="25" t="n">
        <f aca="false">AQ684*Datos!$D$6</f>
        <v>17744.9614933868</v>
      </c>
      <c r="AW684" s="25" t="n">
        <f aca="false">AR684*Datos!$D$6</f>
        <v>22085.0479559383</v>
      </c>
      <c r="AX684" s="25" t="n">
        <f aca="false">AS684*Datos!$D$6</f>
        <v>24314.8286838218</v>
      </c>
      <c r="AY684" s="25" t="n">
        <f aca="false">AT684*Datos!$D$6</f>
        <v>29788.0559740416</v>
      </c>
      <c r="AZ684" s="25" t="n">
        <f aca="false">AJ684-AU684-AE684</f>
        <v>22402.2988507369</v>
      </c>
      <c r="BA684" s="25" t="n">
        <f aca="false">AK684-AV684-AF684</f>
        <v>27695.7118823442</v>
      </c>
      <c r="BB684" s="25" t="n">
        <f aca="false">AL684-AW684-AG684</f>
        <v>30807.8038924587</v>
      </c>
      <c r="BC684" s="25" t="n">
        <f aca="false">AM684-AX684-AH684</f>
        <v>31438.5013316028</v>
      </c>
      <c r="BD684" s="25" t="n">
        <f aca="false">AN684-AY684-AI684</f>
        <v>35042.4344108181</v>
      </c>
      <c r="BE684" s="25" t="n">
        <f aca="false">AZ684/Z684</f>
        <v>19453.8191853684</v>
      </c>
      <c r="BF684" s="25" t="n">
        <f aca="false">BA684/AA684</f>
        <v>20841.6044171846</v>
      </c>
      <c r="BG684" s="25" t="n">
        <f aca="false">BB684/AB684</f>
        <v>19365.399807389</v>
      </c>
      <c r="BH684" s="25" t="n">
        <f aca="false">BC684/AC684</f>
        <v>16272.1377247438</v>
      </c>
      <c r="BI684" s="25" t="n">
        <f aca="false">BD684/AD684</f>
        <v>15034.0388328064</v>
      </c>
      <c r="BJ684" s="25" t="n">
        <f aca="false">E684*AD684</f>
        <v>83005.1543366903</v>
      </c>
      <c r="BK684" s="25" t="n">
        <f aca="false">0.2*C684*AD684</f>
        <v>37711.4402807137</v>
      </c>
      <c r="BL684" s="25" t="n">
        <f aca="false">BJ684+BK684</f>
        <v>120716.594617404</v>
      </c>
      <c r="BM684" s="25" t="n">
        <f aca="false">BK684*Datos!$D$6</f>
        <v>18855.7201403569</v>
      </c>
      <c r="BN684" s="25" t="n">
        <f aca="false">BL684-BM684</f>
        <v>101860.874477047</v>
      </c>
      <c r="BO684" s="25" t="n">
        <f aca="false">BN684/AD684</f>
        <v>43700.7407784086</v>
      </c>
      <c r="BP684" s="25" t="n">
        <f aca="false">-(C684+E684)</f>
        <v>-116506.717366276</v>
      </c>
      <c r="BQ684" s="25" t="n">
        <f aca="false">BE684</f>
        <v>19453.8191853684</v>
      </c>
      <c r="BR684" s="25" t="n">
        <f aca="false">BF684</f>
        <v>20841.6044171846</v>
      </c>
      <c r="BS684" s="25" t="n">
        <f aca="false">BG684</f>
        <v>19365.399807389</v>
      </c>
      <c r="BT684" s="25" t="n">
        <f aca="false">BH684</f>
        <v>16272.1377247438</v>
      </c>
      <c r="BU684" s="25" t="n">
        <f aca="false">BI684+BO684</f>
        <v>58734.7796112151</v>
      </c>
      <c r="BV684" s="27" t="n">
        <f aca="false">IFERROR(IRR(BP684:BU684,0.1),NA())*100</f>
        <v>4.22390546955228</v>
      </c>
    </row>
    <row r="685" customFormat="false" ht="15" hidden="false" customHeight="true" outlineLevel="0" collapsed="false">
      <c r="A685" s="23" t="n">
        <v>684</v>
      </c>
      <c r="B685" s="24" t="n">
        <f aca="true">RAND()</f>
        <v>0.02546121173367</v>
      </c>
      <c r="C685" s="25" t="n">
        <f aca="false">IF(B685&lt;=(Datos!$D$14-Datos!$C$14)/(Datos!$E$14-Datos!$C$14),Datos!$C$14+SQRT((Datos!$E$14-Datos!$C$14)*(Datos!$D$14-Datos!$C$14)*B685),Datos!$E$14-SQRT((Datos!$E$14-Datos!$C$14)*(Datos!$E$14-Datos!$D$14)*(1-B685)))</f>
        <v>63191.3139446736</v>
      </c>
      <c r="D685" s="24" t="n">
        <f aca="true">RAND()</f>
        <v>0.809860283318912</v>
      </c>
      <c r="E685" s="25" t="n">
        <f aca="false">IF(D685&lt;=(Datos!$D$15-Datos!$C$15)/(Datos!$E$15-Datos!$C$15),Datos!$C$15+SQRT((Datos!$E$15-Datos!$C$15)*(Datos!$D$15-Datos!$C$15)*D685),Datos!$E$15-SQRT((Datos!$E$15-Datos!$C$15)*(Datos!$E$15-Datos!$D$15)*(1-D685)))</f>
        <v>34659.4983847804</v>
      </c>
      <c r="F685" s="24" t="n">
        <f aca="true">RAND()</f>
        <v>0.45180318940645</v>
      </c>
      <c r="G685" s="25" t="n">
        <f aca="false">IF(F685&lt;=(Datos!$D$19-Datos!$C$19)/(Datos!$E$19-Datos!$C$19),Datos!$C$19+SQRT((Datos!$E$19-Datos!$C$19)*(Datos!$D$19-Datos!$C$19)*F685),Datos!$E$19-SQRT((Datos!$E$19-Datos!$C$19)*(Datos!$E$19-Datos!$D$19)*(1-F685)))</f>
        <v>38232.2826974641</v>
      </c>
      <c r="H685" s="24" t="n">
        <f aca="true">RAND()</f>
        <v>0.624812062942488</v>
      </c>
      <c r="I685" s="25" t="n">
        <f aca="false">IF(H685&lt;=(Datos!$D$19-Datos!$C$19)/(Datos!$E$19-Datos!$C$19),Datos!$C$19+SQRT((Datos!$E$19-Datos!$C$19)*(Datos!$D$19-Datos!$C$19)*H685),Datos!$E$19-SQRT((Datos!$E$19-Datos!$C$19)*(Datos!$E$19-Datos!$D$19)*(1-H685)))</f>
        <v>39681.0025018783</v>
      </c>
      <c r="J685" s="24" t="n">
        <f aca="true">RAND()</f>
        <v>0.139776729539808</v>
      </c>
      <c r="K685" s="25" t="n">
        <f aca="false">IF(J685&lt;=(Datos!$D$19-Datos!$C$19)/(Datos!$E$19-Datos!$C$19),Datos!$C$19+SQRT((Datos!$E$19-Datos!$C$19)*(Datos!$D$19-Datos!$C$19)*J685),Datos!$E$19-SQRT((Datos!$E$19-Datos!$C$19)*(Datos!$E$19-Datos!$D$19)*(1-J685)))</f>
        <v>34578.920116247</v>
      </c>
      <c r="L685" s="24" t="n">
        <f aca="true">RAND()</f>
        <v>0.34687676327657</v>
      </c>
      <c r="M685" s="25" t="n">
        <f aca="false">IF(L685&lt;=(Datos!$D$19-Datos!$C$19)/(Datos!$E$19-Datos!$C$19),Datos!$C$19+SQRT((Datos!$E$19-Datos!$C$19)*(Datos!$D$19-Datos!$C$19)*L685),Datos!$E$19-SQRT((Datos!$E$19-Datos!$C$19)*(Datos!$E$19-Datos!$D$19)*(1-L685)))</f>
        <v>37213.2873567802</v>
      </c>
      <c r="N685" s="24" t="n">
        <f aca="true">RAND()</f>
        <v>0.609103950731404</v>
      </c>
      <c r="O685" s="25" t="n">
        <f aca="false">IF(N685&lt;=(Datos!$D$19-Datos!$C$19)/(Datos!$E$19-Datos!$C$19),Datos!$C$19+SQRT((Datos!$E$19-Datos!$C$19)*(Datos!$D$19-Datos!$C$19)*N685),Datos!$E$19-SQRT((Datos!$E$19-Datos!$C$19)*(Datos!$E$19-Datos!$D$19)*(1-N685)))</f>
        <v>39558.535066092</v>
      </c>
      <c r="P685" s="24" t="n">
        <f aca="true">RAND()</f>
        <v>0.119200322983337</v>
      </c>
      <c r="Q685" s="26" t="n">
        <f aca="false">IF(P685&lt;=(Datos!$D$23-Datos!$C$23)/(Datos!$E$23-Datos!$C$23),Datos!$C$23+SQRT((Datos!$E$23-Datos!$C$23)*(Datos!$D$23-Datos!$C$23)*P685),Datos!$E$23-SQRT((Datos!$E$23-Datos!$C$23)*(Datos!$E$23-Datos!$D$23)*(1-P685)))</f>
        <v>0.134647886583736</v>
      </c>
      <c r="R685" s="24" t="n">
        <f aca="true">RAND()</f>
        <v>0.781435833209921</v>
      </c>
      <c r="S685" s="26" t="n">
        <f aca="false">IF(R685&lt;=(Datos!$D$24-Datos!$C$24)/(Datos!$E$24-Datos!$C$24),Datos!$C$24+SQRT((Datos!$E$24-Datos!$C$24)*(Datos!$D$24-Datos!$C$24)*R685),Datos!$E$24-SQRT((Datos!$E$24-Datos!$C$24)*(Datos!$E$24-Datos!$D$24)*(1-R685)))</f>
        <v>0.16016529556</v>
      </c>
      <c r="T685" s="24" t="n">
        <f aca="true">RAND()</f>
        <v>0.387618993059979</v>
      </c>
      <c r="U685" s="26" t="n">
        <f aca="false">IF(T685&lt;=(Datos!$D$25-Datos!$C$25)/(Datos!$E$25-Datos!$C$25),Datos!$C$25+SQRT((Datos!$E$25-Datos!$C$25)*(Datos!$D$25-Datos!$C$25)*T685),Datos!$E$25-SQRT((Datos!$E$25-Datos!$C$25)*(Datos!$E$25-Datos!$D$25)*(1-T685)))</f>
        <v>0.178530683227465</v>
      </c>
      <c r="V685" s="24" t="n">
        <f aca="true">RAND()</f>
        <v>0.364662672745288</v>
      </c>
      <c r="W685" s="26" t="n">
        <f aca="false">IF(V685&lt;=(Datos!$D$26-Datos!$C$26)/(Datos!$E$26-Datos!$C$26),Datos!$C$26+SQRT((Datos!$E$26-Datos!$C$26)*(Datos!$D$26-Datos!$C$26)*V685),Datos!$E$26-SQRT((Datos!$E$26-Datos!$C$26)*(Datos!$E$26-Datos!$D$26)*(1-V685)))</f>
        <v>0.202844081544397</v>
      </c>
      <c r="X685" s="24" t="n">
        <f aca="true">RAND()</f>
        <v>0.27137432307766</v>
      </c>
      <c r="Y685" s="26" t="n">
        <f aca="false">IF(X685&lt;=(Datos!$D$27-Datos!$C$27)/(Datos!$E$27-Datos!$C$27),Datos!$C$27+SQRT((Datos!$E$27-Datos!$C$27)*(Datos!$D$27-Datos!$C$27)*X685),Datos!$E$27-SQRT((Datos!$E$27-Datos!$C$27)*(Datos!$E$27-Datos!$D$27)*(1-X685)))</f>
        <v>0.217068628932949</v>
      </c>
      <c r="Z685" s="24" t="n">
        <f aca="false">(1+Q685)</f>
        <v>1.13464788658374</v>
      </c>
      <c r="AA685" s="24" t="n">
        <f aca="false">Z685*(1+S685)</f>
        <v>1.31637910069495</v>
      </c>
      <c r="AB685" s="24" t="n">
        <f aca="false">AA685*(1+U685)</f>
        <v>1.55139316092838</v>
      </c>
      <c r="AC685" s="24" t="n">
        <f aca="false">AB685*(1+W685)</f>
        <v>1.86608408177115</v>
      </c>
      <c r="AD685" s="24" t="n">
        <f aca="false">AC685*(1+Y685)</f>
        <v>2.27115239487482</v>
      </c>
      <c r="AE685" s="23" t="n">
        <f aca="false">E685*Q685</f>
        <v>4666.82820756311</v>
      </c>
      <c r="AF685" s="23" t="n">
        <f aca="false">AE685*(1+S685)</f>
        <v>5414.2921267552</v>
      </c>
      <c r="AG685" s="23" t="n">
        <f aca="false">AF685*(1+U685)</f>
        <v>6380.90939933789</v>
      </c>
      <c r="AH685" s="23" t="n">
        <f aca="false">AG685*(1+W685)</f>
        <v>7675.23910586459</v>
      </c>
      <c r="AI685" s="23" t="n">
        <f aca="false">AH685*(1+Y685)</f>
        <v>9341.29273530717</v>
      </c>
      <c r="AJ685" s="25" t="n">
        <f aca="false">G685*Z685</f>
        <v>43380.1787619496</v>
      </c>
      <c r="AK685" s="25" t="n">
        <f aca="false">I685*AA685</f>
        <v>52235.2423880966</v>
      </c>
      <c r="AL685" s="25" t="n">
        <f aca="false">K685*AB685</f>
        <v>53645.5001806342</v>
      </c>
      <c r="AM685" s="25" t="n">
        <f aca="false">M685*AC685</f>
        <v>69443.1231668632</v>
      </c>
      <c r="AN685" s="25" t="n">
        <f aca="false">O685*AD685</f>
        <v>89843.4616530943</v>
      </c>
      <c r="AO685" s="25" t="n">
        <f aca="false">C685/Datos!$D$8</f>
        <v>12638.2627889347</v>
      </c>
      <c r="AP685" s="25" t="n">
        <f aca="false">AJ685-AO685</f>
        <v>30741.9159730149</v>
      </c>
      <c r="AQ685" s="25" t="n">
        <f aca="false">AK685-AO685</f>
        <v>39596.9795991619</v>
      </c>
      <c r="AR685" s="25" t="n">
        <f aca="false">AL685-AO685</f>
        <v>41007.2373916995</v>
      </c>
      <c r="AS685" s="25" t="n">
        <f aca="false">AM685-AO685</f>
        <v>56804.8603779285</v>
      </c>
      <c r="AT685" s="25" t="n">
        <f aca="false">AN685-AO685</f>
        <v>77205.1988641595</v>
      </c>
      <c r="AU685" s="25" t="n">
        <f aca="false">AP685*Datos!$D$6</f>
        <v>15370.9579865075</v>
      </c>
      <c r="AV685" s="25" t="n">
        <f aca="false">AQ685*Datos!$D$6</f>
        <v>19798.4897995809</v>
      </c>
      <c r="AW685" s="25" t="n">
        <f aca="false">AR685*Datos!$D$6</f>
        <v>20503.6186958497</v>
      </c>
      <c r="AX685" s="25" t="n">
        <f aca="false">AS685*Datos!$D$6</f>
        <v>28402.4301889643</v>
      </c>
      <c r="AY685" s="25" t="n">
        <f aca="false">AT685*Datos!$D$6</f>
        <v>38602.5994320798</v>
      </c>
      <c r="AZ685" s="25" t="n">
        <f aca="false">AJ685-AU685-AE685</f>
        <v>23342.3925678791</v>
      </c>
      <c r="BA685" s="25" t="n">
        <f aca="false">AK685-AV685-AF685</f>
        <v>27022.4604617605</v>
      </c>
      <c r="BB685" s="25" t="n">
        <f aca="false">AL685-AW685-AG685</f>
        <v>26760.9720854466</v>
      </c>
      <c r="BC685" s="25" t="n">
        <f aca="false">AM685-AX685-AH685</f>
        <v>33365.4538720344</v>
      </c>
      <c r="BD685" s="25" t="n">
        <f aca="false">AN685-AY685-AI685</f>
        <v>41899.5694857073</v>
      </c>
      <c r="BE685" s="25" t="n">
        <f aca="false">AZ685/Z685</f>
        <v>20572.3668495604</v>
      </c>
      <c r="BF685" s="25" t="n">
        <f aca="false">BA685/AA685</f>
        <v>20527.8710726223</v>
      </c>
      <c r="BG685" s="25" t="n">
        <f aca="false">BB685/AB685</f>
        <v>17249.6390724273</v>
      </c>
      <c r="BH685" s="25" t="n">
        <f aca="false">BC685/AC685</f>
        <v>17879.9305979644</v>
      </c>
      <c r="BI685" s="25" t="n">
        <f aca="false">BD685/AD685</f>
        <v>18448.5944581525</v>
      </c>
      <c r="BJ685" s="25" t="n">
        <f aca="false">E685*AD685</f>
        <v>78717.0027617538</v>
      </c>
      <c r="BK685" s="25" t="n">
        <f aca="false">0.2*C685*AD685</f>
        <v>28703.4208001464</v>
      </c>
      <c r="BL685" s="25" t="n">
        <f aca="false">BJ685+BK685</f>
        <v>107420.4235619</v>
      </c>
      <c r="BM685" s="25" t="n">
        <f aca="false">BK685*Datos!$D$6</f>
        <v>14351.7104000732</v>
      </c>
      <c r="BN685" s="25" t="n">
        <f aca="false">BL685-BM685</f>
        <v>93068.713161827</v>
      </c>
      <c r="BO685" s="25" t="n">
        <f aca="false">BN685/AD685</f>
        <v>40978.6297792477</v>
      </c>
      <c r="BP685" s="25" t="n">
        <f aca="false">-(C685+E685)</f>
        <v>-97850.812329454</v>
      </c>
      <c r="BQ685" s="25" t="n">
        <f aca="false">BE685</f>
        <v>20572.3668495604</v>
      </c>
      <c r="BR685" s="25" t="n">
        <f aca="false">BF685</f>
        <v>20527.8710726223</v>
      </c>
      <c r="BS685" s="25" t="n">
        <f aca="false">BG685</f>
        <v>17249.6390724273</v>
      </c>
      <c r="BT685" s="25" t="n">
        <f aca="false">BH685</f>
        <v>17879.9305979644</v>
      </c>
      <c r="BU685" s="25" t="n">
        <f aca="false">BI685+BO685</f>
        <v>59427.2242374002</v>
      </c>
      <c r="BV685" s="27" t="n">
        <f aca="false">IFERROR(IRR(BP685:BU685,0.1),NA())*100</f>
        <v>9.96220872510333</v>
      </c>
    </row>
    <row r="686" customFormat="false" ht="15" hidden="false" customHeight="true" outlineLevel="0" collapsed="false">
      <c r="A686" s="23" t="n">
        <v>685</v>
      </c>
      <c r="B686" s="24" t="n">
        <f aca="true">RAND()</f>
        <v>0.206672886345628</v>
      </c>
      <c r="C686" s="25" t="n">
        <f aca="false">IF(B686&lt;=(Datos!$D$14-Datos!$C$14)/(Datos!$E$14-Datos!$C$14),Datos!$C$14+SQRT((Datos!$E$14-Datos!$C$14)*(Datos!$D$14-Datos!$C$14)*B686),Datos!$E$14-SQRT((Datos!$E$14-Datos!$C$14)*(Datos!$E$14-Datos!$D$14)*(1-B686)))</f>
        <v>69092.257944991</v>
      </c>
      <c r="D686" s="24" t="n">
        <f aca="true">RAND()</f>
        <v>0.00973984147219673</v>
      </c>
      <c r="E686" s="25" t="n">
        <f aca="false">IF(D686&lt;=(Datos!$D$15-Datos!$C$15)/(Datos!$E$15-Datos!$C$15),Datos!$C$15+SQRT((Datos!$E$15-Datos!$C$15)*(Datos!$D$15-Datos!$C$15)*D686),Datos!$E$15-SQRT((Datos!$E$15-Datos!$C$15)*(Datos!$E$15-Datos!$D$15)*(1-D686)))</f>
        <v>25854.6859718135</v>
      </c>
      <c r="F686" s="24" t="n">
        <f aca="true">RAND()</f>
        <v>0.326067493058158</v>
      </c>
      <c r="G686" s="25" t="n">
        <f aca="false">IF(F686&lt;=(Datos!$D$19-Datos!$C$19)/(Datos!$E$19-Datos!$C$19),Datos!$C$19+SQRT((Datos!$E$19-Datos!$C$19)*(Datos!$D$19-Datos!$C$19)*F686),Datos!$E$19-SQRT((Datos!$E$19-Datos!$C$19)*(Datos!$E$19-Datos!$D$19)*(1-F686)))</f>
        <v>36993.5773362939</v>
      </c>
      <c r="H686" s="24" t="n">
        <f aca="true">RAND()</f>
        <v>0.998474110448894</v>
      </c>
      <c r="I686" s="25" t="n">
        <f aca="false">IF(H686&lt;=(Datos!$D$19-Datos!$C$19)/(Datos!$E$19-Datos!$C$19),Datos!$C$19+SQRT((Datos!$E$19-Datos!$C$19)*(Datos!$D$19-Datos!$C$19)*H686),Datos!$E$19-SQRT((Datos!$E$19-Datos!$C$19)*(Datos!$E$19-Datos!$D$19)*(1-H686)))</f>
        <v>44661.7076466532</v>
      </c>
      <c r="J686" s="24" t="n">
        <f aca="true">RAND()</f>
        <v>0.812657003243858</v>
      </c>
      <c r="K686" s="25" t="n">
        <f aca="false">IF(J686&lt;=(Datos!$D$19-Datos!$C$19)/(Datos!$E$19-Datos!$C$19),Datos!$C$19+SQRT((Datos!$E$19-Datos!$C$19)*(Datos!$D$19-Datos!$C$19)*J686),Datos!$E$19-SQRT((Datos!$E$19-Datos!$C$19)*(Datos!$E$19-Datos!$D$19)*(1-J686)))</f>
        <v>41251.5703612432</v>
      </c>
      <c r="L686" s="24" t="n">
        <f aca="true">RAND()</f>
        <v>0.798650403249264</v>
      </c>
      <c r="M686" s="25" t="n">
        <f aca="false">IF(L686&lt;=(Datos!$D$19-Datos!$C$19)/(Datos!$E$19-Datos!$C$19),Datos!$C$19+SQRT((Datos!$E$19-Datos!$C$19)*(Datos!$D$19-Datos!$C$19)*L686),Datos!$E$19-SQRT((Datos!$E$19-Datos!$C$19)*(Datos!$E$19-Datos!$D$19)*(1-L686)))</f>
        <v>41113.9712100519</v>
      </c>
      <c r="N686" s="24" t="n">
        <f aca="true">RAND()</f>
        <v>0.74143905630487</v>
      </c>
      <c r="O686" s="25" t="n">
        <f aca="false">IF(N686&lt;=(Datos!$D$19-Datos!$C$19)/(Datos!$E$19-Datos!$C$19),Datos!$C$19+SQRT((Datos!$E$19-Datos!$C$19)*(Datos!$D$19-Datos!$C$19)*N686),Datos!$E$19-SQRT((Datos!$E$19-Datos!$C$19)*(Datos!$E$19-Datos!$D$19)*(1-N686)))</f>
        <v>40596.3571015425</v>
      </c>
      <c r="P686" s="24" t="n">
        <f aca="true">RAND()</f>
        <v>0.148750049682781</v>
      </c>
      <c r="Q686" s="26" t="n">
        <f aca="false">IF(P686&lt;=(Datos!$D$23-Datos!$C$23)/(Datos!$E$23-Datos!$C$23),Datos!$C$23+SQRT((Datos!$E$23-Datos!$C$23)*(Datos!$D$23-Datos!$C$23)*P686),Datos!$E$23-SQRT((Datos!$E$23-Datos!$C$23)*(Datos!$E$23-Datos!$D$23)*(1-P686)))</f>
        <v>0.136363070904601</v>
      </c>
      <c r="R686" s="24" t="n">
        <f aca="true">RAND()</f>
        <v>0.938128470807322</v>
      </c>
      <c r="S686" s="26" t="n">
        <f aca="false">IF(R686&lt;=(Datos!$D$24-Datos!$C$24)/(Datos!$E$24-Datos!$C$24),Datos!$C$24+SQRT((Datos!$E$24-Datos!$C$24)*(Datos!$D$24-Datos!$C$24)*R686),Datos!$E$24-SQRT((Datos!$E$24-Datos!$C$24)*(Datos!$E$24-Datos!$D$24)*(1-R686)))</f>
        <v>0.169446860535991</v>
      </c>
      <c r="T686" s="24" t="n">
        <f aca="true">RAND()</f>
        <v>0.719036382551481</v>
      </c>
      <c r="U686" s="26" t="n">
        <f aca="false">IF(T686&lt;=(Datos!$D$25-Datos!$C$25)/(Datos!$E$25-Datos!$C$25),Datos!$C$25+SQRT((Datos!$E$25-Datos!$C$25)*(Datos!$D$25-Datos!$C$25)*T686),Datos!$E$25-SQRT((Datos!$E$25-Datos!$C$25)*(Datos!$E$25-Datos!$D$25)*(1-T686)))</f>
        <v>0.191951860509905</v>
      </c>
      <c r="V686" s="24" t="n">
        <f aca="true">RAND()</f>
        <v>0.228766348529189</v>
      </c>
      <c r="W686" s="26" t="n">
        <f aca="false">IF(V686&lt;=(Datos!$D$26-Datos!$C$26)/(Datos!$E$26-Datos!$C$26),Datos!$C$26+SQRT((Datos!$E$26-Datos!$C$26)*(Datos!$D$26-Datos!$C$26)*V686),Datos!$E$26-SQRT((Datos!$E$26-Datos!$C$26)*(Datos!$E$26-Datos!$D$26)*(1-V686)))</f>
        <v>0.197896169644392</v>
      </c>
      <c r="X686" s="24" t="n">
        <f aca="true">RAND()</f>
        <v>0.475192879707016</v>
      </c>
      <c r="Y686" s="26" t="n">
        <f aca="false">IF(X686&lt;=(Datos!$D$27-Datos!$C$27)/(Datos!$E$27-Datos!$C$27),Datos!$C$27+SQRT((Datos!$E$27-Datos!$C$27)*(Datos!$D$27-Datos!$C$27)*X686),Datos!$E$27-SQRT((Datos!$E$27-Datos!$C$27)*(Datos!$E$27-Datos!$D$27)*(1-X686)))</f>
        <v>0.226765063636911</v>
      </c>
      <c r="Z686" s="24" t="n">
        <f aca="false">(1+Q686)</f>
        <v>1.1363630709046</v>
      </c>
      <c r="AA686" s="24" t="n">
        <f aca="false">Z686*(1+S686)</f>
        <v>1.32891622569842</v>
      </c>
      <c r="AB686" s="24" t="n">
        <f aca="false">AA686*(1+U686)</f>
        <v>1.58400416768304</v>
      </c>
      <c r="AC686" s="24" t="n">
        <f aca="false">AB686*(1+W686)</f>
        <v>1.89747252516826</v>
      </c>
      <c r="AD686" s="24" t="n">
        <f aca="false">AC686*(1+Y686)</f>
        <v>2.32775300308733</v>
      </c>
      <c r="AE686" s="23" t="n">
        <f aca="false">E686*Q686</f>
        <v>3525.6243763906</v>
      </c>
      <c r="AF686" s="23" t="n">
        <f aca="false">AE686*(1+S686)</f>
        <v>4123.03035839915</v>
      </c>
      <c r="AG686" s="23" t="n">
        <f aca="false">AF686*(1+U686)</f>
        <v>4914.45370663268</v>
      </c>
      <c r="AH686" s="23" t="n">
        <f aca="false">AG686*(1+W686)</f>
        <v>5887.00527106997</v>
      </c>
      <c r="AI686" s="23" t="n">
        <f aca="false">AH686*(1+Y686)</f>
        <v>7221.97239599499</v>
      </c>
      <c r="AJ686" s="25" t="n">
        <f aca="false">G686*Z686</f>
        <v>42038.1351456178</v>
      </c>
      <c r="AK686" s="25" t="n">
        <f aca="false">I686*AA686</f>
        <v>59351.6679590368</v>
      </c>
      <c r="AL686" s="25" t="n">
        <f aca="false">K686*AB686</f>
        <v>65342.6593756792</v>
      </c>
      <c r="AM686" s="25" t="n">
        <f aca="false">M686*AC686</f>
        <v>78012.6307716325</v>
      </c>
      <c r="AN686" s="25" t="n">
        <f aca="false">O686*AD686</f>
        <v>94498.2921575215</v>
      </c>
      <c r="AO686" s="25" t="n">
        <f aca="false">C686/Datos!$D$8</f>
        <v>13818.4515889982</v>
      </c>
      <c r="AP686" s="25" t="n">
        <f aca="false">AJ686-AO686</f>
        <v>28219.6835566196</v>
      </c>
      <c r="AQ686" s="25" t="n">
        <f aca="false">AK686-AO686</f>
        <v>45533.2163700386</v>
      </c>
      <c r="AR686" s="25" t="n">
        <f aca="false">AL686-AO686</f>
        <v>51524.207786681</v>
      </c>
      <c r="AS686" s="25" t="n">
        <f aca="false">AM686-AO686</f>
        <v>64194.1791826343</v>
      </c>
      <c r="AT686" s="25" t="n">
        <f aca="false">AN686-AO686</f>
        <v>80679.8405685233</v>
      </c>
      <c r="AU686" s="25" t="n">
        <f aca="false">AP686*Datos!$D$6</f>
        <v>14109.8417783098</v>
      </c>
      <c r="AV686" s="25" t="n">
        <f aca="false">AQ686*Datos!$D$6</f>
        <v>22766.6081850193</v>
      </c>
      <c r="AW686" s="25" t="n">
        <f aca="false">AR686*Datos!$D$6</f>
        <v>25762.1038933405</v>
      </c>
      <c r="AX686" s="25" t="n">
        <f aca="false">AS686*Datos!$D$6</f>
        <v>32097.0895913172</v>
      </c>
      <c r="AY686" s="25" t="n">
        <f aca="false">AT686*Datos!$D$6</f>
        <v>40339.9202842617</v>
      </c>
      <c r="AZ686" s="25" t="n">
        <f aca="false">AJ686-AU686-AE686</f>
        <v>24402.6689909174</v>
      </c>
      <c r="BA686" s="25" t="n">
        <f aca="false">AK686-AV686-AF686</f>
        <v>32462.0294156184</v>
      </c>
      <c r="BB686" s="25" t="n">
        <f aca="false">AL686-AW686-AG686</f>
        <v>34666.101775706</v>
      </c>
      <c r="BC686" s="25" t="n">
        <f aca="false">AM686-AX686-AH686</f>
        <v>40028.5359092454</v>
      </c>
      <c r="BD686" s="25" t="n">
        <f aca="false">AN686-AY686-AI686</f>
        <v>46936.3994772648</v>
      </c>
      <c r="BE686" s="25" t="n">
        <f aca="false">AZ686/Z686</f>
        <v>21474.3593977334</v>
      </c>
      <c r="BF686" s="25" t="n">
        <f aca="false">BA686/AA686</f>
        <v>24427.4460555688</v>
      </c>
      <c r="BG686" s="25" t="n">
        <f aca="false">BB686/AB686</f>
        <v>21885.1076802487</v>
      </c>
      <c r="BH686" s="25" t="n">
        <f aca="false">BC686/AC686</f>
        <v>21095.7130489654</v>
      </c>
      <c r="BI686" s="25" t="n">
        <f aca="false">BD686/AD686</f>
        <v>20163.8229722021</v>
      </c>
      <c r="BJ686" s="25" t="n">
        <f aca="false">E686*AD686</f>
        <v>60183.3229147688</v>
      </c>
      <c r="BK686" s="25" t="n">
        <f aca="false">0.2*C686*AD686</f>
        <v>32165.9421843075</v>
      </c>
      <c r="BL686" s="25" t="n">
        <f aca="false">BJ686+BK686</f>
        <v>92349.2650990763</v>
      </c>
      <c r="BM686" s="25" t="n">
        <f aca="false">BK686*Datos!$D$6</f>
        <v>16082.9710921537</v>
      </c>
      <c r="BN686" s="25" t="n">
        <f aca="false">BL686-BM686</f>
        <v>76266.2940069225</v>
      </c>
      <c r="BO686" s="25" t="n">
        <f aca="false">BN686/AD686</f>
        <v>32763.9117663126</v>
      </c>
      <c r="BP686" s="25" t="n">
        <f aca="false">-(C686+E686)</f>
        <v>-94946.9439168044</v>
      </c>
      <c r="BQ686" s="25" t="n">
        <f aca="false">BE686</f>
        <v>21474.3593977334</v>
      </c>
      <c r="BR686" s="25" t="n">
        <f aca="false">BF686</f>
        <v>24427.4460555688</v>
      </c>
      <c r="BS686" s="25" t="n">
        <f aca="false">BG686</f>
        <v>21885.1076802487</v>
      </c>
      <c r="BT686" s="25" t="n">
        <f aca="false">BH686</f>
        <v>21095.7130489654</v>
      </c>
      <c r="BU686" s="25" t="n">
        <f aca="false">BI686+BO686</f>
        <v>52927.7347385147</v>
      </c>
      <c r="BV686" s="27" t="n">
        <f aca="false">IFERROR(IRR(BP686:BU686,0.1),NA())*100</f>
        <v>13.0076246035928</v>
      </c>
    </row>
    <row r="687" customFormat="false" ht="15" hidden="false" customHeight="true" outlineLevel="0" collapsed="false">
      <c r="A687" s="23" t="n">
        <v>686</v>
      </c>
      <c r="B687" s="24" t="n">
        <f aca="true">RAND()</f>
        <v>0.48528901838571</v>
      </c>
      <c r="C687" s="25" t="n">
        <f aca="false">IF(B687&lt;=(Datos!$D$14-Datos!$C$14)/(Datos!$E$14-Datos!$C$14),Datos!$C$14+SQRT((Datos!$E$14-Datos!$C$14)*(Datos!$D$14-Datos!$C$14)*B687),Datos!$E$14-SQRT((Datos!$E$14-Datos!$C$14)*(Datos!$E$14-Datos!$D$14)*(1-B687)))</f>
        <v>75147.3708043365</v>
      </c>
      <c r="D687" s="24" t="n">
        <f aca="true">RAND()</f>
        <v>0.685257667611306</v>
      </c>
      <c r="E687" s="25" t="n">
        <f aca="false">IF(D687&lt;=(Datos!$D$15-Datos!$C$15)/(Datos!$E$15-Datos!$C$15),Datos!$C$15+SQRT((Datos!$E$15-Datos!$C$15)*(Datos!$D$15-Datos!$C$15)*D687),Datos!$E$15-SQRT((Datos!$E$15-Datos!$C$15)*(Datos!$E$15-Datos!$D$15)*(1-D687)))</f>
        <v>33128.9484168503</v>
      </c>
      <c r="F687" s="24" t="n">
        <f aca="true">RAND()</f>
        <v>0.469892994490021</v>
      </c>
      <c r="G687" s="25" t="n">
        <f aca="false">IF(F687&lt;=(Datos!$D$19-Datos!$C$19)/(Datos!$E$19-Datos!$C$19),Datos!$C$19+SQRT((Datos!$E$19-Datos!$C$19)*(Datos!$D$19-Datos!$C$19)*F687),Datos!$E$19-SQRT((Datos!$E$19-Datos!$C$19)*(Datos!$E$19-Datos!$D$19)*(1-F687)))</f>
        <v>38395.4719446558</v>
      </c>
      <c r="H687" s="24" t="n">
        <f aca="true">RAND()</f>
        <v>0.350528658252822</v>
      </c>
      <c r="I687" s="25" t="n">
        <f aca="false">IF(H687&lt;=(Datos!$D$19-Datos!$C$19)/(Datos!$E$19-Datos!$C$19),Datos!$C$19+SQRT((Datos!$E$19-Datos!$C$19)*(Datos!$D$19-Datos!$C$19)*H687),Datos!$E$19-SQRT((Datos!$E$19-Datos!$C$19)*(Datos!$E$19-Datos!$D$19)*(1-H687)))</f>
        <v>37251.1584410991</v>
      </c>
      <c r="J687" s="24" t="n">
        <f aca="true">RAND()</f>
        <v>0.237916418825971</v>
      </c>
      <c r="K687" s="25" t="n">
        <f aca="false">IF(J687&lt;=(Datos!$D$19-Datos!$C$19)/(Datos!$E$19-Datos!$C$19),Datos!$C$19+SQRT((Datos!$E$19-Datos!$C$19)*(Datos!$D$19-Datos!$C$19)*J687),Datos!$E$19-SQRT((Datos!$E$19-Datos!$C$19)*(Datos!$E$19-Datos!$D$19)*(1-J687)))</f>
        <v>35973.8984611304</v>
      </c>
      <c r="L687" s="24" t="n">
        <f aca="true">RAND()</f>
        <v>0.315188549307098</v>
      </c>
      <c r="M687" s="25" t="n">
        <f aca="false">IF(L687&lt;=(Datos!$D$19-Datos!$C$19)/(Datos!$E$19-Datos!$C$19),Datos!$C$19+SQRT((Datos!$E$19-Datos!$C$19)*(Datos!$D$19-Datos!$C$19)*L687),Datos!$E$19-SQRT((Datos!$E$19-Datos!$C$19)*(Datos!$E$19-Datos!$D$19)*(1-L687)))</f>
        <v>36875.9204762755</v>
      </c>
      <c r="N687" s="24" t="n">
        <f aca="true">RAND()</f>
        <v>0.888594285558433</v>
      </c>
      <c r="O687" s="25" t="n">
        <f aca="false">IF(N687&lt;=(Datos!$D$19-Datos!$C$19)/(Datos!$E$19-Datos!$C$19),Datos!$C$19+SQRT((Datos!$E$19-Datos!$C$19)*(Datos!$D$19-Datos!$C$19)*N687),Datos!$E$19-SQRT((Datos!$E$19-Datos!$C$19)*(Datos!$E$19-Datos!$D$19)*(1-N687)))</f>
        <v>42109.4241779331</v>
      </c>
      <c r="P687" s="24" t="n">
        <f aca="true">RAND()</f>
        <v>0.893811187644278</v>
      </c>
      <c r="Q687" s="26" t="n">
        <f aca="false">IF(P687&lt;=(Datos!$D$23-Datos!$C$23)/(Datos!$E$23-Datos!$C$23),Datos!$C$23+SQRT((Datos!$E$23-Datos!$C$23)*(Datos!$D$23-Datos!$C$23)*P687),Datos!$E$23-SQRT((Datos!$E$23-Datos!$C$23)*(Datos!$E$23-Datos!$D$23)*(1-P687)))</f>
        <v>0.166174665926629</v>
      </c>
      <c r="R687" s="24" t="n">
        <f aca="true">RAND()</f>
        <v>0.102295780132196</v>
      </c>
      <c r="S687" s="26" t="n">
        <f aca="false">IF(R687&lt;=(Datos!$D$24-Datos!$C$24)/(Datos!$E$24-Datos!$C$24),Datos!$C$24+SQRT((Datos!$E$24-Datos!$C$24)*(Datos!$D$24-Datos!$C$24)*R687),Datos!$E$24-SQRT((Datos!$E$24-Datos!$C$24)*(Datos!$E$24-Datos!$D$24)*(1-R687)))</f>
        <v>0.133569539573543</v>
      </c>
      <c r="T687" s="24" t="n">
        <f aca="true">RAND()</f>
        <v>0.731545077650708</v>
      </c>
      <c r="U687" s="26" t="n">
        <f aca="false">IF(T687&lt;=(Datos!$D$25-Datos!$C$25)/(Datos!$E$25-Datos!$C$25),Datos!$C$25+SQRT((Datos!$E$25-Datos!$C$25)*(Datos!$D$25-Datos!$C$25)*T687),Datos!$E$25-SQRT((Datos!$E$25-Datos!$C$25)*(Datos!$E$25-Datos!$D$25)*(1-T687)))</f>
        <v>0.192583330206277</v>
      </c>
      <c r="V687" s="24" t="n">
        <f aca="true">RAND()</f>
        <v>0.153529818952759</v>
      </c>
      <c r="W687" s="26" t="n">
        <f aca="false">IF(V687&lt;=(Datos!$D$26-Datos!$C$26)/(Datos!$E$26-Datos!$C$26),Datos!$C$26+SQRT((Datos!$E$26-Datos!$C$26)*(Datos!$D$26-Datos!$C$26)*V687),Datos!$E$26-SQRT((Datos!$E$26-Datos!$C$26)*(Datos!$E$26-Datos!$D$26)*(1-V687)))</f>
        <v>0.194660891737335</v>
      </c>
      <c r="X687" s="24" t="n">
        <f aca="true">RAND()</f>
        <v>0.570982127969631</v>
      </c>
      <c r="Y687" s="26" t="n">
        <f aca="false">IF(X687&lt;=(Datos!$D$27-Datos!$C$27)/(Datos!$E$27-Datos!$C$27),Datos!$C$27+SQRT((Datos!$E$27-Datos!$C$27)*(Datos!$D$27-Datos!$C$27)*X687),Datos!$E$27-SQRT((Datos!$E$27-Datos!$C$27)*(Datos!$E$27-Datos!$D$27)*(1-X687)))</f>
        <v>0.231867926400746</v>
      </c>
      <c r="Z687" s="24" t="n">
        <f aca="false">(1+Q687)</f>
        <v>1.16617466592663</v>
      </c>
      <c r="AA687" s="24" t="n">
        <f aca="false">Z687*(1+S687)</f>
        <v>1.32194007911678</v>
      </c>
      <c r="AB687" s="24" t="n">
        <f aca="false">AA687*(1+U687)</f>
        <v>1.57652370188624</v>
      </c>
      <c r="AC687" s="24" t="n">
        <f aca="false">AB687*(1+W687)</f>
        <v>1.88341121154046</v>
      </c>
      <c r="AD687" s="24" t="n">
        <f aca="false">AC687*(1+Y687)</f>
        <v>2.32011386372026</v>
      </c>
      <c r="AE687" s="23" t="n">
        <f aca="false">E687*Q687</f>
        <v>5505.19193567064</v>
      </c>
      <c r="AF687" s="23" t="n">
        <f aca="false">AE687*(1+S687)</f>
        <v>6240.51788778215</v>
      </c>
      <c r="AG687" s="23" t="n">
        <f aca="false">AF687*(1+U687)</f>
        <v>7442.33760482308</v>
      </c>
      <c r="AH687" s="23" t="n">
        <f aca="false">AG687*(1+W687)</f>
        <v>8891.06967958824</v>
      </c>
      <c r="AI687" s="23" t="n">
        <f aca="false">AH687*(1+Y687)</f>
        <v>10952.6235696789</v>
      </c>
      <c r="AJ687" s="25" t="n">
        <f aca="false">G687*Z687</f>
        <v>44775.8266681543</v>
      </c>
      <c r="AK687" s="25" t="n">
        <f aca="false">I687*AA687</f>
        <v>49243.7993368183</v>
      </c>
      <c r="AL687" s="25" t="n">
        <f aca="false">K687*AB687</f>
        <v>56713.7035732209</v>
      </c>
      <c r="AM687" s="25" t="n">
        <f aca="false">M687*AC687</f>
        <v>69452.5220608917</v>
      </c>
      <c r="AN687" s="25" t="n">
        <f aca="false">O687*AD687</f>
        <v>97698.6588284999</v>
      </c>
      <c r="AO687" s="25" t="n">
        <f aca="false">C687/Datos!$D$8</f>
        <v>15029.4741608673</v>
      </c>
      <c r="AP687" s="25" t="n">
        <f aca="false">AJ687-AO687</f>
        <v>29746.352507287</v>
      </c>
      <c r="AQ687" s="25" t="n">
        <f aca="false">AK687-AO687</f>
        <v>34214.325175951</v>
      </c>
      <c r="AR687" s="25" t="n">
        <f aca="false">AL687-AO687</f>
        <v>41684.2294123536</v>
      </c>
      <c r="AS687" s="25" t="n">
        <f aca="false">AM687-AO687</f>
        <v>54423.0479000244</v>
      </c>
      <c r="AT687" s="25" t="n">
        <f aca="false">AN687-AO687</f>
        <v>82669.1846676326</v>
      </c>
      <c r="AU687" s="25" t="n">
        <f aca="false">AP687*Datos!$D$6</f>
        <v>14873.1762536435</v>
      </c>
      <c r="AV687" s="25" t="n">
        <f aca="false">AQ687*Datos!$D$6</f>
        <v>17107.1625879755</v>
      </c>
      <c r="AW687" s="25" t="n">
        <f aca="false">AR687*Datos!$D$6</f>
        <v>20842.1147061768</v>
      </c>
      <c r="AX687" s="25" t="n">
        <f aca="false">AS687*Datos!$D$6</f>
        <v>27211.5239500122</v>
      </c>
      <c r="AY687" s="25" t="n">
        <f aca="false">AT687*Datos!$D$6</f>
        <v>41334.5923338163</v>
      </c>
      <c r="AZ687" s="25" t="n">
        <f aca="false">AJ687-AU687-AE687</f>
        <v>24397.4584788402</v>
      </c>
      <c r="BA687" s="25" t="n">
        <f aca="false">AK687-AV687-AF687</f>
        <v>25896.1188610606</v>
      </c>
      <c r="BB687" s="25" t="n">
        <f aca="false">AL687-AW687-AG687</f>
        <v>28429.251262221</v>
      </c>
      <c r="BC687" s="25" t="n">
        <f aca="false">AM687-AX687-AH687</f>
        <v>33349.9284312912</v>
      </c>
      <c r="BD687" s="25" t="n">
        <f aca="false">AN687-AY687-AI687</f>
        <v>45411.4429250047</v>
      </c>
      <c r="BE687" s="25" t="n">
        <f aca="false">AZ687/Z687</f>
        <v>20920.9299358722</v>
      </c>
      <c r="BF687" s="25" t="n">
        <f aca="false">BA687/AA687</f>
        <v>19589.4800907788</v>
      </c>
      <c r="BG687" s="25" t="n">
        <f aca="false">BB687/AB687</f>
        <v>18032.8727238333</v>
      </c>
      <c r="BH687" s="25" t="n">
        <f aca="false">BC687/AC687</f>
        <v>17707.1943858792</v>
      </c>
      <c r="BI687" s="25" t="n">
        <f aca="false">BD687/AD687</f>
        <v>19572.9371886034</v>
      </c>
      <c r="BJ687" s="25" t="n">
        <f aca="false">E687*AD687</f>
        <v>76862.9325124078</v>
      </c>
      <c r="BK687" s="25" t="n">
        <f aca="false">0.2*C687*AD687</f>
        <v>34870.0913650537</v>
      </c>
      <c r="BL687" s="25" t="n">
        <f aca="false">BJ687+BK687</f>
        <v>111733.023877461</v>
      </c>
      <c r="BM687" s="25" t="n">
        <f aca="false">BK687*Datos!$D$6</f>
        <v>17435.0456825268</v>
      </c>
      <c r="BN687" s="25" t="n">
        <f aca="false">BL687-BM687</f>
        <v>94297.9781949346</v>
      </c>
      <c r="BO687" s="25" t="n">
        <f aca="false">BN687/AD687</f>
        <v>40643.6854972839</v>
      </c>
      <c r="BP687" s="25" t="n">
        <f aca="false">-(C687+E687)</f>
        <v>-108276.319221187</v>
      </c>
      <c r="BQ687" s="25" t="n">
        <f aca="false">BE687</f>
        <v>20920.9299358722</v>
      </c>
      <c r="BR687" s="25" t="n">
        <f aca="false">BF687</f>
        <v>19589.4800907788</v>
      </c>
      <c r="BS687" s="25" t="n">
        <f aca="false">BG687</f>
        <v>18032.8727238333</v>
      </c>
      <c r="BT687" s="25" t="n">
        <f aca="false">BH687</f>
        <v>17707.1943858792</v>
      </c>
      <c r="BU687" s="25" t="n">
        <f aca="false">BI687+BO687</f>
        <v>60216.6226858874</v>
      </c>
      <c r="BV687" s="27" t="n">
        <f aca="false">IFERROR(IRR(BP687:BU687,0.1),NA())*100</f>
        <v>6.86870830737924</v>
      </c>
    </row>
    <row r="688" customFormat="false" ht="15" hidden="false" customHeight="true" outlineLevel="0" collapsed="false">
      <c r="A688" s="23" t="n">
        <v>687</v>
      </c>
      <c r="B688" s="24" t="n">
        <f aca="true">RAND()</f>
        <v>0.750027127161116</v>
      </c>
      <c r="C688" s="25" t="n">
        <f aca="false">IF(B688&lt;=(Datos!$D$14-Datos!$C$14)/(Datos!$E$14-Datos!$C$14),Datos!$C$14+SQRT((Datos!$E$14-Datos!$C$14)*(Datos!$D$14-Datos!$C$14)*B688),Datos!$E$14-SQRT((Datos!$E$14-Datos!$C$14)*(Datos!$E$14-Datos!$D$14)*(1-B688)))</f>
        <v>82680.4316622307</v>
      </c>
      <c r="D688" s="24" t="n">
        <f aca="true">RAND()</f>
        <v>0.316966248883573</v>
      </c>
      <c r="E688" s="25" t="n">
        <f aca="false">IF(D688&lt;=(Datos!$D$15-Datos!$C$15)/(Datos!$E$15-Datos!$C$15),Datos!$C$15+SQRT((Datos!$E$15-Datos!$C$15)*(Datos!$D$15-Datos!$C$15)*D688),Datos!$E$15-SQRT((Datos!$E$15-Datos!$C$15)*(Datos!$E$15-Datos!$D$15)*(1-D688)))</f>
        <v>29875.7018639646</v>
      </c>
      <c r="F688" s="24" t="n">
        <f aca="true">RAND()</f>
        <v>0.366424581029229</v>
      </c>
      <c r="G688" s="25" t="n">
        <f aca="false">IF(F688&lt;=(Datos!$D$19-Datos!$C$19)/(Datos!$E$19-Datos!$C$19),Datos!$C$19+SQRT((Datos!$E$19-Datos!$C$19)*(Datos!$D$19-Datos!$C$19)*F688),Datos!$E$19-SQRT((Datos!$E$19-Datos!$C$19)*(Datos!$E$19-Datos!$D$19)*(1-F688)))</f>
        <v>37413.7498713124</v>
      </c>
      <c r="H688" s="24" t="n">
        <f aca="true">RAND()</f>
        <v>0.479476857308881</v>
      </c>
      <c r="I688" s="25" t="n">
        <f aca="false">IF(H688&lt;=(Datos!$D$19-Datos!$C$19)/(Datos!$E$19-Datos!$C$19),Datos!$C$19+SQRT((Datos!$E$19-Datos!$C$19)*(Datos!$D$19-Datos!$C$19)*H688),Datos!$E$19-SQRT((Datos!$E$19-Datos!$C$19)*(Datos!$E$19-Datos!$D$19)*(1-H688)))</f>
        <v>38480.656141852</v>
      </c>
      <c r="J688" s="24" t="n">
        <f aca="true">RAND()</f>
        <v>0.408728703487126</v>
      </c>
      <c r="K688" s="25" t="n">
        <f aca="false">IF(J688&lt;=(Datos!$D$19-Datos!$C$19)/(Datos!$E$19-Datos!$C$19),Datos!$C$19+SQRT((Datos!$E$19-Datos!$C$19)*(Datos!$D$19-Datos!$C$19)*J688),Datos!$E$19-SQRT((Datos!$E$19-Datos!$C$19)*(Datos!$E$19-Datos!$D$19)*(1-J688)))</f>
        <v>37830.0258954277</v>
      </c>
      <c r="L688" s="24" t="n">
        <f aca="true">RAND()</f>
        <v>0.411557879045021</v>
      </c>
      <c r="M688" s="25" t="n">
        <f aca="false">IF(L688&lt;=(Datos!$D$19-Datos!$C$19)/(Datos!$E$19-Datos!$C$19),Datos!$C$19+SQRT((Datos!$E$19-Datos!$C$19)*(Datos!$D$19-Datos!$C$19)*L688),Datos!$E$19-SQRT((Datos!$E$19-Datos!$C$19)*(Datos!$E$19-Datos!$D$19)*(1-L688)))</f>
        <v>37857.0784555554</v>
      </c>
      <c r="N688" s="24" t="n">
        <f aca="true">RAND()</f>
        <v>0.727624222289616</v>
      </c>
      <c r="O688" s="25" t="n">
        <f aca="false">IF(N688&lt;=(Datos!$D$19-Datos!$C$19)/(Datos!$E$19-Datos!$C$19),Datos!$C$19+SQRT((Datos!$E$19-Datos!$C$19)*(Datos!$D$19-Datos!$C$19)*N688),Datos!$E$19-SQRT((Datos!$E$19-Datos!$C$19)*(Datos!$E$19-Datos!$D$19)*(1-N688)))</f>
        <v>40480.2452137003</v>
      </c>
      <c r="P688" s="24" t="n">
        <f aca="true">RAND()</f>
        <v>0.135586277204019</v>
      </c>
      <c r="Q688" s="26" t="n">
        <f aca="false">IF(P688&lt;=(Datos!$D$23-Datos!$C$23)/(Datos!$E$23-Datos!$C$23),Datos!$C$23+SQRT((Datos!$E$23-Datos!$C$23)*(Datos!$D$23-Datos!$C$23)*P688),Datos!$E$23-SQRT((Datos!$E$23-Datos!$C$23)*(Datos!$E$23-Datos!$D$23)*(1-P688)))</f>
        <v>0.135622269328341</v>
      </c>
      <c r="R688" s="24" t="n">
        <f aca="true">RAND()</f>
        <v>0.245842509553499</v>
      </c>
      <c r="S688" s="26" t="n">
        <f aca="false">IF(R688&lt;=(Datos!$D$24-Datos!$C$24)/(Datos!$E$24-Datos!$C$24),Datos!$C$24+SQRT((Datos!$E$24-Datos!$C$24)*(Datos!$D$24-Datos!$C$24)*R688),Datos!$E$24-SQRT((Datos!$E$24-Datos!$C$24)*(Datos!$E$24-Datos!$D$24)*(1-R688)))</f>
        <v>0.141036076563758</v>
      </c>
      <c r="T688" s="24" t="n">
        <f aca="true">RAND()</f>
        <v>0.750438906696246</v>
      </c>
      <c r="U688" s="26" t="n">
        <f aca="false">IF(T688&lt;=(Datos!$D$25-Datos!$C$25)/(Datos!$E$25-Datos!$C$25),Datos!$C$25+SQRT((Datos!$E$25-Datos!$C$25)*(Datos!$D$25-Datos!$C$25)*T688),Datos!$E$25-SQRT((Datos!$E$25-Datos!$C$25)*(Datos!$E$25-Datos!$D$25)*(1-T688)))</f>
        <v>0.193565721851155</v>
      </c>
      <c r="V688" s="24" t="n">
        <f aca="true">RAND()</f>
        <v>0.331488602626267</v>
      </c>
      <c r="W688" s="26" t="n">
        <f aca="false">IF(V688&lt;=(Datos!$D$26-Datos!$C$26)/(Datos!$E$26-Datos!$C$26),Datos!$C$26+SQRT((Datos!$E$26-Datos!$C$26)*(Datos!$D$26-Datos!$C$26)*V688),Datos!$E$26-SQRT((Datos!$E$26-Datos!$C$26)*(Datos!$E$26-Datos!$D$26)*(1-V688)))</f>
        <v>0.201628625295449</v>
      </c>
      <c r="X688" s="24" t="n">
        <f aca="true">RAND()</f>
        <v>0.946752036543586</v>
      </c>
      <c r="Y688" s="26" t="n">
        <f aca="false">IF(X688&lt;=(Datos!$D$27-Datos!$C$27)/(Datos!$E$27-Datos!$C$27),Datos!$C$27+SQRT((Datos!$E$27-Datos!$C$27)*(Datos!$D$27-Datos!$C$27)*X688),Datos!$E$27-SQRT((Datos!$E$27-Datos!$C$27)*(Datos!$E$27-Datos!$D$27)*(1-X688)))</f>
        <v>0.263043024955357</v>
      </c>
      <c r="Z688" s="24" t="n">
        <f aca="false">(1+Q688)</f>
        <v>1.13562226932834</v>
      </c>
      <c r="AA688" s="24" t="n">
        <f aca="false">Z688*(1+S688)</f>
        <v>1.29578597865284</v>
      </c>
      <c r="AB688" s="24" t="n">
        <f aca="false">AA688*(1+U688)</f>
        <v>1.54660572697538</v>
      </c>
      <c r="AC688" s="24" t="n">
        <f aca="false">AB688*(1+W688)</f>
        <v>1.8584457135795</v>
      </c>
      <c r="AD688" s="24" t="n">
        <f aca="false">AC688*(1+Y688)</f>
        <v>2.34729689579477</v>
      </c>
      <c r="AE688" s="23" t="n">
        <f aca="false">E688*Q688</f>
        <v>4051.81048456784</v>
      </c>
      <c r="AF688" s="23" t="n">
        <f aca="false">AE688*(1+S688)</f>
        <v>4623.26193829118</v>
      </c>
      <c r="AG688" s="23" t="n">
        <f aca="false">AF688*(1+U688)</f>
        <v>5518.16697268349</v>
      </c>
      <c r="AH688" s="23" t="n">
        <f aca="false">AG688*(1+W688)</f>
        <v>6630.78739353641</v>
      </c>
      <c r="AI688" s="23" t="n">
        <f aca="false">AH688*(1+Y688)</f>
        <v>8374.96976736808</v>
      </c>
      <c r="AJ688" s="25" t="n">
        <f aca="false">G688*Z688</f>
        <v>42487.8875329427</v>
      </c>
      <c r="AK688" s="25" t="n">
        <f aca="false">I688*AA688</f>
        <v>49862.6946779732</v>
      </c>
      <c r="AL688" s="25" t="n">
        <f aca="false">K688*AB688</f>
        <v>58508.1347014956</v>
      </c>
      <c r="AM688" s="25" t="n">
        <f aca="false">M688*AC688</f>
        <v>70355.3251843698</v>
      </c>
      <c r="AN688" s="25" t="n">
        <f aca="false">O688*AD688</f>
        <v>95019.1539311299</v>
      </c>
      <c r="AO688" s="25" t="n">
        <f aca="false">C688/Datos!$D$8</f>
        <v>16536.0863324461</v>
      </c>
      <c r="AP688" s="25" t="n">
        <f aca="false">AJ688-AO688</f>
        <v>25951.8012004966</v>
      </c>
      <c r="AQ688" s="25" t="n">
        <f aca="false">AK688-AO688</f>
        <v>33326.6083455271</v>
      </c>
      <c r="AR688" s="25" t="n">
        <f aca="false">AL688-AO688</f>
        <v>41972.0483690495</v>
      </c>
      <c r="AS688" s="25" t="n">
        <f aca="false">AM688-AO688</f>
        <v>53819.2388519237</v>
      </c>
      <c r="AT688" s="25" t="n">
        <f aca="false">AN688-AO688</f>
        <v>78483.0675986837</v>
      </c>
      <c r="AU688" s="25" t="n">
        <f aca="false">AP688*Datos!$D$6</f>
        <v>12975.9006002483</v>
      </c>
      <c r="AV688" s="25" t="n">
        <f aca="false">AQ688*Datos!$D$6</f>
        <v>16663.3041727635</v>
      </c>
      <c r="AW688" s="25" t="n">
        <f aca="false">AR688*Datos!$D$6</f>
        <v>20986.0241845248</v>
      </c>
      <c r="AX688" s="25" t="n">
        <f aca="false">AS688*Datos!$D$6</f>
        <v>26909.6194259618</v>
      </c>
      <c r="AY688" s="25" t="n">
        <f aca="false">AT688*Datos!$D$6</f>
        <v>39241.5337993419</v>
      </c>
      <c r="AZ688" s="25" t="n">
        <f aca="false">AJ688-AU688-AE688</f>
        <v>25460.1764481266</v>
      </c>
      <c r="BA688" s="25" t="n">
        <f aca="false">AK688-AV688-AF688</f>
        <v>28576.1285669185</v>
      </c>
      <c r="BB688" s="25" t="n">
        <f aca="false">AL688-AW688-AG688</f>
        <v>32003.9435442874</v>
      </c>
      <c r="BC688" s="25" t="n">
        <f aca="false">AM688-AX688-AH688</f>
        <v>36814.9183648716</v>
      </c>
      <c r="BD688" s="25" t="n">
        <f aca="false">AN688-AY688-AI688</f>
        <v>47402.6503644199</v>
      </c>
      <c r="BE688" s="25" t="n">
        <f aca="false">AZ688/Z688</f>
        <v>22419.581876626</v>
      </c>
      <c r="BF688" s="25" t="n">
        <f aca="false">BA688/AA688</f>
        <v>22053.1237701982</v>
      </c>
      <c r="BG688" s="25" t="n">
        <f aca="false">BB688/AB688</f>
        <v>20693.0201964762</v>
      </c>
      <c r="BH688" s="25" t="n">
        <f aca="false">BC688/AC688</f>
        <v>19809.5204481187</v>
      </c>
      <c r="BI688" s="25" t="n">
        <f aca="false">BD688/AD688</f>
        <v>20194.5695277588</v>
      </c>
      <c r="BJ688" s="25" t="n">
        <f aca="false">E688*AD688</f>
        <v>70127.1422449741</v>
      </c>
      <c r="BK688" s="25" t="n">
        <f aca="false">0.2*C688*AD688</f>
        <v>38815.1041167451</v>
      </c>
      <c r="BL688" s="25" t="n">
        <f aca="false">BJ688+BK688</f>
        <v>108942.246361719</v>
      </c>
      <c r="BM688" s="25" t="n">
        <f aca="false">BK688*Datos!$D$6</f>
        <v>19407.5520583726</v>
      </c>
      <c r="BN688" s="25" t="n">
        <f aca="false">BL688-BM688</f>
        <v>89534.6943033467</v>
      </c>
      <c r="BO688" s="25" t="n">
        <f aca="false">BN688/AD688</f>
        <v>38143.7450301877</v>
      </c>
      <c r="BP688" s="25" t="n">
        <f aca="false">-(C688+E688)</f>
        <v>-112556.133526195</v>
      </c>
      <c r="BQ688" s="25" t="n">
        <f aca="false">BE688</f>
        <v>22419.581876626</v>
      </c>
      <c r="BR688" s="25" t="n">
        <f aca="false">BF688</f>
        <v>22053.1237701982</v>
      </c>
      <c r="BS688" s="25" t="n">
        <f aca="false">BG688</f>
        <v>20693.0201964762</v>
      </c>
      <c r="BT688" s="25" t="n">
        <f aca="false">BH688</f>
        <v>19809.5204481187</v>
      </c>
      <c r="BU688" s="25" t="n">
        <f aca="false">BI688+BO688</f>
        <v>58338.3145579465</v>
      </c>
      <c r="BV688" s="27" t="n">
        <f aca="false">IFERROR(IRR(BP688:BU688,0.1),NA())*100</f>
        <v>7.35841750032774</v>
      </c>
    </row>
    <row r="689" customFormat="false" ht="15" hidden="false" customHeight="true" outlineLevel="0" collapsed="false">
      <c r="A689" s="23" t="n">
        <v>688</v>
      </c>
      <c r="B689" s="24" t="n">
        <f aca="true">RAND()</f>
        <v>0.941761611670904</v>
      </c>
      <c r="C689" s="25" t="n">
        <f aca="false">IF(B689&lt;=(Datos!$D$14-Datos!$C$14)/(Datos!$E$14-Datos!$C$14),Datos!$C$14+SQRT((Datos!$E$14-Datos!$C$14)*(Datos!$D$14-Datos!$C$14)*B689),Datos!$E$14-SQRT((Datos!$E$14-Datos!$C$14)*(Datos!$E$14-Datos!$D$14)*(1-B689)))</f>
        <v>91640.2113666125</v>
      </c>
      <c r="D689" s="24" t="n">
        <f aca="true">RAND()</f>
        <v>0.121858093915765</v>
      </c>
      <c r="E689" s="25" t="n">
        <f aca="false">IF(D689&lt;=(Datos!$D$15-Datos!$C$15)/(Datos!$E$15-Datos!$C$15),Datos!$C$15+SQRT((Datos!$E$15-Datos!$C$15)*(Datos!$D$15-Datos!$C$15)*D689),Datos!$E$15-SQRT((Datos!$E$15-Datos!$C$15)*(Datos!$E$15-Datos!$D$15)*(1-D689)))</f>
        <v>28023.1369541723</v>
      </c>
      <c r="F689" s="24" t="n">
        <f aca="true">RAND()</f>
        <v>0.511988106911595</v>
      </c>
      <c r="G689" s="25" t="n">
        <f aca="false">IF(F689&lt;=(Datos!$D$19-Datos!$C$19)/(Datos!$E$19-Datos!$C$19),Datos!$C$19+SQRT((Datos!$E$19-Datos!$C$19)*(Datos!$D$19-Datos!$C$19)*F689),Datos!$E$19-SQRT((Datos!$E$19-Datos!$C$19)*(Datos!$E$19-Datos!$D$19)*(1-F689)))</f>
        <v>38763.4591364791</v>
      </c>
      <c r="H689" s="24" t="n">
        <f aca="true">RAND()</f>
        <v>0.456749615263071</v>
      </c>
      <c r="I689" s="25" t="n">
        <f aca="false">IF(H689&lt;=(Datos!$D$19-Datos!$C$19)/(Datos!$E$19-Datos!$C$19),Datos!$C$19+SQRT((Datos!$E$19-Datos!$C$19)*(Datos!$D$19-Datos!$C$19)*H689),Datos!$E$19-SQRT((Datos!$E$19-Datos!$C$19)*(Datos!$E$19-Datos!$D$19)*(1-H689)))</f>
        <v>38277.224310689</v>
      </c>
      <c r="J689" s="24" t="n">
        <f aca="true">RAND()</f>
        <v>0.0827794105006814</v>
      </c>
      <c r="K689" s="25" t="n">
        <f aca="false">IF(J689&lt;=(Datos!$D$19-Datos!$C$19)/(Datos!$E$19-Datos!$C$19),Datos!$C$19+SQRT((Datos!$E$19-Datos!$C$19)*(Datos!$D$19-Datos!$C$19)*J689),Datos!$E$19-SQRT((Datos!$E$19-Datos!$C$19)*(Datos!$E$19-Datos!$D$19)*(1-J689)))</f>
        <v>33523.7638364542</v>
      </c>
      <c r="L689" s="24" t="n">
        <f aca="true">RAND()</f>
        <v>0.0949546903685206</v>
      </c>
      <c r="M689" s="25" t="n">
        <f aca="false">IF(L689&lt;=(Datos!$D$19-Datos!$C$19)/(Datos!$E$19-Datos!$C$19),Datos!$C$19+SQRT((Datos!$E$19-Datos!$C$19)*(Datos!$D$19-Datos!$C$19)*L689),Datos!$E$19-SQRT((Datos!$E$19-Datos!$C$19)*(Datos!$E$19-Datos!$D$19)*(1-L689)))</f>
        <v>33774.0168991776</v>
      </c>
      <c r="N689" s="24" t="n">
        <f aca="true">RAND()</f>
        <v>0.405671442723424</v>
      </c>
      <c r="O689" s="25" t="n">
        <f aca="false">IF(N689&lt;=(Datos!$D$19-Datos!$C$19)/(Datos!$E$19-Datos!$C$19),Datos!$C$19+SQRT((Datos!$E$19-Datos!$C$19)*(Datos!$D$19-Datos!$C$19)*N689),Datos!$E$19-SQRT((Datos!$E$19-Datos!$C$19)*(Datos!$E$19-Datos!$D$19)*(1-N689)))</f>
        <v>37800.6869190164</v>
      </c>
      <c r="P689" s="24" t="n">
        <f aca="true">RAND()</f>
        <v>0.294152148171956</v>
      </c>
      <c r="Q689" s="26" t="n">
        <f aca="false">IF(P689&lt;=(Datos!$D$23-Datos!$C$23)/(Datos!$E$23-Datos!$C$23),Datos!$C$23+SQRT((Datos!$E$23-Datos!$C$23)*(Datos!$D$23-Datos!$C$23)*P689),Datos!$E$23-SQRT((Datos!$E$23-Datos!$C$23)*(Datos!$E$23-Datos!$D$23)*(1-P689)))</f>
        <v>0.143010299144286</v>
      </c>
      <c r="R689" s="24" t="n">
        <f aca="true">RAND()</f>
        <v>0.754847653191787</v>
      </c>
      <c r="S689" s="26" t="n">
        <f aca="false">IF(R689&lt;=(Datos!$D$24-Datos!$C$24)/(Datos!$E$24-Datos!$C$24),Datos!$C$24+SQRT((Datos!$E$24-Datos!$C$24)*(Datos!$D$24-Datos!$C$24)*R689),Datos!$E$24-SQRT((Datos!$E$24-Datos!$C$24)*(Datos!$E$24-Datos!$D$24)*(1-R689)))</f>
        <v>0.158993471865756</v>
      </c>
      <c r="T689" s="24" t="n">
        <f aca="true">RAND()</f>
        <v>0.366908136284437</v>
      </c>
      <c r="U689" s="26" t="n">
        <f aca="false">IF(T689&lt;=(Datos!$D$25-Datos!$C$25)/(Datos!$E$25-Datos!$C$25),Datos!$C$25+SQRT((Datos!$E$25-Datos!$C$25)*(Datos!$D$25-Datos!$C$25)*T689),Datos!$E$25-SQRT((Datos!$E$25-Datos!$C$25)*(Datos!$E$25-Datos!$D$25)*(1-T689)))</f>
        <v>0.177758009406247</v>
      </c>
      <c r="V689" s="24" t="n">
        <f aca="true">RAND()</f>
        <v>0.435197302847937</v>
      </c>
      <c r="W689" s="26" t="n">
        <f aca="false">IF(V689&lt;=(Datos!$D$26-Datos!$C$26)/(Datos!$E$26-Datos!$C$26),Datos!$C$26+SQRT((Datos!$E$26-Datos!$C$26)*(Datos!$D$26-Datos!$C$26)*V689),Datos!$E$26-SQRT((Datos!$E$26-Datos!$C$26)*(Datos!$E$26-Datos!$D$26)*(1-V689)))</f>
        <v>0.205538674783221</v>
      </c>
      <c r="X689" s="24" t="n">
        <f aca="true">RAND()</f>
        <v>0.0949443739211474</v>
      </c>
      <c r="Y689" s="26" t="n">
        <f aca="false">IF(X689&lt;=(Datos!$D$27-Datos!$C$27)/(Datos!$E$27-Datos!$C$27),Datos!$C$27+SQRT((Datos!$E$27-Datos!$C$27)*(Datos!$D$27-Datos!$C$27)*X689),Datos!$E$27-SQRT((Datos!$E$27-Datos!$C$27)*(Datos!$E$27-Datos!$D$27)*(1-X689)))</f>
        <v>0.206010927817809</v>
      </c>
      <c r="Z689" s="24" t="n">
        <f aca="false">(1+Q689)</f>
        <v>1.14301029914429</v>
      </c>
      <c r="AA689" s="24" t="n">
        <f aca="false">Z689*(1+S689)</f>
        <v>1.32474147498355</v>
      </c>
      <c r="AB689" s="24" t="n">
        <f aca="false">AA689*(1+U689)</f>
        <v>1.56022488255452</v>
      </c>
      <c r="AC689" s="24" t="n">
        <f aca="false">AB689*(1+W689)</f>
        <v>1.88091143727859</v>
      </c>
      <c r="AD689" s="24" t="n">
        <f aca="false">AC689*(1+Y689)</f>
        <v>2.26839974761548</v>
      </c>
      <c r="AE689" s="23" t="n">
        <f aca="false">E689*Q689</f>
        <v>4007.59719877748</v>
      </c>
      <c r="AF689" s="23" t="n">
        <f aca="false">AE689*(1+S689)</f>
        <v>4644.77899125059</v>
      </c>
      <c r="AG689" s="23" t="n">
        <f aca="false">AF689*(1+U689)</f>
        <v>5470.42565886725</v>
      </c>
      <c r="AH689" s="23" t="n">
        <f aca="false">AG689*(1+W689)</f>
        <v>6594.80969929095</v>
      </c>
      <c r="AI689" s="23" t="n">
        <f aca="false">AH689*(1+Y689)</f>
        <v>7953.41256422376</v>
      </c>
      <c r="AJ689" s="25" t="n">
        <f aca="false">G689*Z689</f>
        <v>44307.0330234543</v>
      </c>
      <c r="AK689" s="25" t="n">
        <f aca="false">I689*AA689</f>
        <v>50707.4265916184</v>
      </c>
      <c r="AL689" s="25" t="n">
        <f aca="false">K689*AB689</f>
        <v>52304.6104945173</v>
      </c>
      <c r="AM689" s="25" t="n">
        <f aca="false">M689*AC689</f>
        <v>63525.9346685035</v>
      </c>
      <c r="AN689" s="25" t="n">
        <f aca="false">O689*AD689</f>
        <v>85747.0686667885</v>
      </c>
      <c r="AO689" s="25" t="n">
        <f aca="false">C689/Datos!$D$8</f>
        <v>18328.0422733225</v>
      </c>
      <c r="AP689" s="25" t="n">
        <f aca="false">AJ689-AO689</f>
        <v>25978.9907501318</v>
      </c>
      <c r="AQ689" s="25" t="n">
        <f aca="false">AK689-AO689</f>
        <v>32379.3843182959</v>
      </c>
      <c r="AR689" s="25" t="n">
        <f aca="false">AL689-AO689</f>
        <v>33976.5682211948</v>
      </c>
      <c r="AS689" s="25" t="n">
        <f aca="false">AM689-AO689</f>
        <v>45197.892395181</v>
      </c>
      <c r="AT689" s="25" t="n">
        <f aca="false">AN689-AO689</f>
        <v>67419.026393466</v>
      </c>
      <c r="AU689" s="25" t="n">
        <f aca="false">AP689*Datos!$D$6</f>
        <v>12989.4953750659</v>
      </c>
      <c r="AV689" s="25" t="n">
        <f aca="false">AQ689*Datos!$D$6</f>
        <v>16189.692159148</v>
      </c>
      <c r="AW689" s="25" t="n">
        <f aca="false">AR689*Datos!$D$6</f>
        <v>16988.2841105974</v>
      </c>
      <c r="AX689" s="25" t="n">
        <f aca="false">AS689*Datos!$D$6</f>
        <v>22598.9461975905</v>
      </c>
      <c r="AY689" s="25" t="n">
        <f aca="false">AT689*Datos!$D$6</f>
        <v>33709.513196733</v>
      </c>
      <c r="AZ689" s="25" t="n">
        <f aca="false">AJ689-AU689-AE689</f>
        <v>27309.9404496109</v>
      </c>
      <c r="BA689" s="25" t="n">
        <f aca="false">AK689-AV689-AF689</f>
        <v>29872.9554412199</v>
      </c>
      <c r="BB689" s="25" t="n">
        <f aca="false">AL689-AW689-AG689</f>
        <v>29845.9007250527</v>
      </c>
      <c r="BC689" s="25" t="n">
        <f aca="false">AM689-AX689-AH689</f>
        <v>34332.178771622</v>
      </c>
      <c r="BD689" s="25" t="n">
        <f aca="false">AN689-AY689-AI689</f>
        <v>44084.1429058317</v>
      </c>
      <c r="BE689" s="25" t="n">
        <f aca="false">AZ689/Z689</f>
        <v>23892.9959511795</v>
      </c>
      <c r="BF689" s="25" t="n">
        <f aca="false">BA689/AA689</f>
        <v>22550.0265563821</v>
      </c>
      <c r="BG689" s="25" t="n">
        <f aca="false">BB689/AB689</f>
        <v>19129.2300608529</v>
      </c>
      <c r="BH689" s="25" t="n">
        <f aca="false">BC689/AC689</f>
        <v>18252.948060806</v>
      </c>
      <c r="BI689" s="25" t="n">
        <f aca="false">BD689/AD689</f>
        <v>19434.027424916</v>
      </c>
      <c r="BJ689" s="25" t="n">
        <f aca="false">E689*AD689</f>
        <v>63567.6767942385</v>
      </c>
      <c r="BK689" s="25" t="n">
        <f aca="false">0.2*C689*AD689</f>
        <v>41575.3264670906</v>
      </c>
      <c r="BL689" s="25" t="n">
        <f aca="false">BJ689+BK689</f>
        <v>105143.003261329</v>
      </c>
      <c r="BM689" s="25" t="n">
        <f aca="false">BK689*Datos!$D$6</f>
        <v>20787.6632335453</v>
      </c>
      <c r="BN689" s="25" t="n">
        <f aca="false">BL689-BM689</f>
        <v>84355.3400277838</v>
      </c>
      <c r="BO689" s="25" t="n">
        <f aca="false">BN689/AD689</f>
        <v>37187.1580908336</v>
      </c>
      <c r="BP689" s="25" t="n">
        <f aca="false">-(C689+E689)</f>
        <v>-119663.348320785</v>
      </c>
      <c r="BQ689" s="25" t="n">
        <f aca="false">BE689</f>
        <v>23892.9959511795</v>
      </c>
      <c r="BR689" s="25" t="n">
        <f aca="false">BF689</f>
        <v>22550.0265563821</v>
      </c>
      <c r="BS689" s="25" t="n">
        <f aca="false">BG689</f>
        <v>19129.2300608529</v>
      </c>
      <c r="BT689" s="25" t="n">
        <f aca="false">BH689</f>
        <v>18252.948060806</v>
      </c>
      <c r="BU689" s="25" t="n">
        <f aca="false">BI689+BO689</f>
        <v>56621.1855157496</v>
      </c>
      <c r="BV689" s="27" t="n">
        <f aca="false">IFERROR(IRR(BP689:BU689,0.1),NA())*100</f>
        <v>4.85459271944028</v>
      </c>
    </row>
    <row r="690" customFormat="false" ht="15" hidden="false" customHeight="true" outlineLevel="0" collapsed="false">
      <c r="A690" s="23" t="n">
        <v>689</v>
      </c>
      <c r="B690" s="24" t="n">
        <f aca="true">RAND()</f>
        <v>0.958102963680188</v>
      </c>
      <c r="C690" s="25" t="n">
        <f aca="false">IF(B690&lt;=(Datos!$D$14-Datos!$C$14)/(Datos!$E$14-Datos!$C$14),Datos!$C$14+SQRT((Datos!$E$14-Datos!$C$14)*(Datos!$D$14-Datos!$C$14)*B690),Datos!$E$14-SQRT((Datos!$E$14-Datos!$C$14)*(Datos!$E$14-Datos!$D$14)*(1-B690)))</f>
        <v>92909.4116193524</v>
      </c>
      <c r="D690" s="24" t="n">
        <f aca="true">RAND()</f>
        <v>0.549414485786195</v>
      </c>
      <c r="E690" s="25" t="n">
        <f aca="false">IF(D690&lt;=(Datos!$D$15-Datos!$C$15)/(Datos!$E$15-Datos!$C$15),Datos!$C$15+SQRT((Datos!$E$15-Datos!$C$15)*(Datos!$D$15-Datos!$C$15)*D690),Datos!$E$15-SQRT((Datos!$E$15-Datos!$C$15)*(Datos!$E$15-Datos!$D$15)*(1-D690)))</f>
        <v>31778.8183858967</v>
      </c>
      <c r="F690" s="24" t="n">
        <f aca="true">RAND()</f>
        <v>0.146828787853994</v>
      </c>
      <c r="G690" s="25" t="n">
        <f aca="false">IF(F690&lt;=(Datos!$D$19-Datos!$C$19)/(Datos!$E$19-Datos!$C$19),Datos!$C$19+SQRT((Datos!$E$19-Datos!$C$19)*(Datos!$D$19-Datos!$C$19)*F690),Datos!$E$19-SQRT((Datos!$E$19-Datos!$C$19)*(Datos!$E$19-Datos!$D$19)*(1-F690)))</f>
        <v>34693.0073703436</v>
      </c>
      <c r="H690" s="24" t="n">
        <f aca="true">RAND()</f>
        <v>0.479904096449205</v>
      </c>
      <c r="I690" s="25" t="n">
        <f aca="false">IF(H690&lt;=(Datos!$D$19-Datos!$C$19)/(Datos!$E$19-Datos!$C$19),Datos!$C$19+SQRT((Datos!$E$19-Datos!$C$19)*(Datos!$D$19-Datos!$C$19)*H690),Datos!$E$19-SQRT((Datos!$E$19-Datos!$C$19)*(Datos!$E$19-Datos!$D$19)*(1-H690)))</f>
        <v>38484.4336562543</v>
      </c>
      <c r="J690" s="24" t="n">
        <f aca="true">RAND()</f>
        <v>0.631302268385981</v>
      </c>
      <c r="K690" s="25" t="n">
        <f aca="false">IF(J690&lt;=(Datos!$D$19-Datos!$C$19)/(Datos!$E$19-Datos!$C$19),Datos!$C$19+SQRT((Datos!$E$19-Datos!$C$19)*(Datos!$D$19-Datos!$C$19)*J690),Datos!$E$19-SQRT((Datos!$E$19-Datos!$C$19)*(Datos!$E$19-Datos!$D$19)*(1-J690)))</f>
        <v>39731.1530795634</v>
      </c>
      <c r="L690" s="24" t="n">
        <f aca="true">RAND()</f>
        <v>0.857438397347581</v>
      </c>
      <c r="M690" s="25" t="n">
        <f aca="false">IF(L690&lt;=(Datos!$D$19-Datos!$C$19)/(Datos!$E$19-Datos!$C$19),Datos!$C$19+SQRT((Datos!$E$19-Datos!$C$19)*(Datos!$D$19-Datos!$C$19)*L690),Datos!$E$19-SQRT((Datos!$E$19-Datos!$C$19)*(Datos!$E$19-Datos!$D$19)*(1-L690)))</f>
        <v>41730.1192378114</v>
      </c>
      <c r="N690" s="24" t="n">
        <f aca="true">RAND()</f>
        <v>0.994886725454267</v>
      </c>
      <c r="O690" s="25" t="n">
        <f aca="false">IF(N690&lt;=(Datos!$D$19-Datos!$C$19)/(Datos!$E$19-Datos!$C$19),Datos!$C$19+SQRT((Datos!$E$19-Datos!$C$19)*(Datos!$D$19-Datos!$C$19)*N690),Datos!$E$19-SQRT((Datos!$E$19-Datos!$C$19)*(Datos!$E$19-Datos!$D$19)*(1-N690)))</f>
        <v>44380.729791666</v>
      </c>
      <c r="P690" s="24" t="n">
        <f aca="true">RAND()</f>
        <v>0.657437308339322</v>
      </c>
      <c r="Q690" s="26" t="n">
        <f aca="false">IF(P690&lt;=(Datos!$D$23-Datos!$C$23)/(Datos!$E$23-Datos!$C$23),Datos!$C$23+SQRT((Datos!$E$23-Datos!$C$23)*(Datos!$D$23-Datos!$C$23)*P690),Datos!$E$23-SQRT((Datos!$E$23-Datos!$C$23)*(Datos!$E$23-Datos!$D$23)*(1-P690)))</f>
        <v>0.155168309663069</v>
      </c>
      <c r="R690" s="24" t="n">
        <f aca="true">RAND()</f>
        <v>0.016898206655406</v>
      </c>
      <c r="S690" s="26" t="n">
        <f aca="false">IF(R690&lt;=(Datos!$D$24-Datos!$C$24)/(Datos!$E$24-Datos!$C$24),Datos!$C$24+SQRT((Datos!$E$24-Datos!$C$24)*(Datos!$D$24-Datos!$C$24)*R690),Datos!$E$24-SQRT((Datos!$E$24-Datos!$C$24)*(Datos!$E$24-Datos!$D$24)*(1-R690)))</f>
        <v>0.125515140250232</v>
      </c>
      <c r="T690" s="24" t="n">
        <f aca="true">RAND()</f>
        <v>0.00487152870129933</v>
      </c>
      <c r="U690" s="26" t="n">
        <f aca="false">IF(T690&lt;=(Datos!$D$25-Datos!$C$25)/(Datos!$E$25-Datos!$C$25),Datos!$C$25+SQRT((Datos!$E$25-Datos!$C$25)*(Datos!$D$25-Datos!$C$25)*T690),Datos!$E$25-SQRT((Datos!$E$25-Datos!$C$25)*(Datos!$E$25-Datos!$D$25)*(1-T690)))</f>
        <v>0.153198469989343</v>
      </c>
      <c r="V690" s="24" t="n">
        <f aca="true">RAND()</f>
        <v>0.516093477439463</v>
      </c>
      <c r="W690" s="26" t="n">
        <f aca="false">IF(V690&lt;=(Datos!$D$26-Datos!$C$26)/(Datos!$E$26-Datos!$C$26),Datos!$C$26+SQRT((Datos!$E$26-Datos!$C$26)*(Datos!$D$26-Datos!$C$26)*V690),Datos!$E$26-SQRT((Datos!$E$26-Datos!$C$26)*(Datos!$E$26-Datos!$D$26)*(1-V690)))</f>
        <v>0.208845743489137</v>
      </c>
      <c r="X690" s="24" t="n">
        <f aca="true">RAND()</f>
        <v>0.840991594796208</v>
      </c>
      <c r="Y690" s="26" t="n">
        <f aca="false">IF(X690&lt;=(Datos!$D$27-Datos!$C$27)/(Datos!$E$27-Datos!$C$27),Datos!$C$27+SQRT((Datos!$E$27-Datos!$C$27)*(Datos!$D$27-Datos!$C$27)*X690),Datos!$E$27-SQRT((Datos!$E$27-Datos!$C$27)*(Datos!$E$27-Datos!$D$27)*(1-X690)))</f>
        <v>0.250697348445909</v>
      </c>
      <c r="Z690" s="24" t="n">
        <f aca="false">(1+Q690)</f>
        <v>1.15516830966307</v>
      </c>
      <c r="AA690" s="24" t="n">
        <f aca="false">Z690*(1+S690)</f>
        <v>1.30015942206305</v>
      </c>
      <c r="AB690" s="24" t="n">
        <f aca="false">AA690*(1+U690)</f>
        <v>1.49934185626534</v>
      </c>
      <c r="AC690" s="24" t="n">
        <f aca="false">AB690*(1+W690)</f>
        <v>1.81247302098146</v>
      </c>
      <c r="AD690" s="24" t="n">
        <f aca="false">AC690*(1+Y690)</f>
        <v>2.26685520147126</v>
      </c>
      <c r="AE690" s="23" t="n">
        <f aca="false">E690*Q690</f>
        <v>4931.06553202925</v>
      </c>
      <c r="AF690" s="23" t="n">
        <f aca="false">AE690*(1+S690)</f>
        <v>5549.98891386499</v>
      </c>
      <c r="AG690" s="23" t="n">
        <f aca="false">AF690*(1+U690)</f>
        <v>6400.23872392692</v>
      </c>
      <c r="AH690" s="23" t="n">
        <f aca="false">AG690*(1+W690)</f>
        <v>7736.90133873341</v>
      </c>
      <c r="AI690" s="23" t="n">
        <f aca="false">AH690*(1+Y690)</f>
        <v>9676.52198954147</v>
      </c>
      <c r="AJ690" s="25" t="n">
        <f aca="false">G690*Z690</f>
        <v>40076.2626811282</v>
      </c>
      <c r="AK690" s="25" t="n">
        <f aca="false">I690*AA690</f>
        <v>50035.8990209395</v>
      </c>
      <c r="AL690" s="25" t="n">
        <f aca="false">K690*AB690</f>
        <v>59570.5808098751</v>
      </c>
      <c r="AM690" s="25" t="n">
        <f aca="false">M690*AC690</f>
        <v>75634.7152808725</v>
      </c>
      <c r="AN690" s="25" t="n">
        <f aca="false">O690*AD690</f>
        <v>100604.688173329</v>
      </c>
      <c r="AO690" s="25" t="n">
        <f aca="false">C690/Datos!$D$8</f>
        <v>18581.8823238705</v>
      </c>
      <c r="AP690" s="25" t="n">
        <f aca="false">AJ690-AO690</f>
        <v>21494.3803572577</v>
      </c>
      <c r="AQ690" s="25" t="n">
        <f aca="false">AK690-AO690</f>
        <v>31454.016697069</v>
      </c>
      <c r="AR690" s="25" t="n">
        <f aca="false">AL690-AO690</f>
        <v>40988.6984860046</v>
      </c>
      <c r="AS690" s="25" t="n">
        <f aca="false">AM690-AO690</f>
        <v>57052.832957002</v>
      </c>
      <c r="AT690" s="25" t="n">
        <f aca="false">AN690-AO690</f>
        <v>82022.8058494581</v>
      </c>
      <c r="AU690" s="25" t="n">
        <f aca="false">AP690*Datos!$D$6</f>
        <v>10747.1901786289</v>
      </c>
      <c r="AV690" s="25" t="n">
        <f aca="false">AQ690*Datos!$D$6</f>
        <v>15727.0083485345</v>
      </c>
      <c r="AW690" s="25" t="n">
        <f aca="false">AR690*Datos!$D$6</f>
        <v>20494.3492430023</v>
      </c>
      <c r="AX690" s="25" t="n">
        <f aca="false">AS690*Datos!$D$6</f>
        <v>28526.416478501</v>
      </c>
      <c r="AY690" s="25" t="n">
        <f aca="false">AT690*Datos!$D$6</f>
        <v>41011.402924729</v>
      </c>
      <c r="AZ690" s="25" t="n">
        <f aca="false">AJ690-AU690-AE690</f>
        <v>24398.0069704701</v>
      </c>
      <c r="BA690" s="25" t="n">
        <f aca="false">AK690-AV690-AF690</f>
        <v>28758.90175854</v>
      </c>
      <c r="BB690" s="25" t="n">
        <f aca="false">AL690-AW690-AG690</f>
        <v>32675.9928429459</v>
      </c>
      <c r="BC690" s="25" t="n">
        <f aca="false">AM690-AX690-AH690</f>
        <v>39371.3974636381</v>
      </c>
      <c r="BD690" s="25" t="n">
        <f aca="false">AN690-AY690-AI690</f>
        <v>49916.763259058</v>
      </c>
      <c r="BE690" s="25" t="n">
        <f aca="false">AZ690/Z690</f>
        <v>21120.7377889256</v>
      </c>
      <c r="BF690" s="25" t="n">
        <f aca="false">BA690/AA690</f>
        <v>22119.5195531532</v>
      </c>
      <c r="BG690" s="25" t="n">
        <f aca="false">BB690/AB690</f>
        <v>21793.557424147</v>
      </c>
      <c r="BH690" s="25" t="n">
        <f aca="false">BC690/AC690</f>
        <v>21722.4736632595</v>
      </c>
      <c r="BI690" s="25" t="n">
        <f aca="false">BD690/AD690</f>
        <v>22020.2698551988</v>
      </c>
      <c r="BJ690" s="25" t="n">
        <f aca="false">E690*AD690</f>
        <v>72037.9797546803</v>
      </c>
      <c r="BK690" s="25" t="n">
        <f aca="false">0.2*C690*AD690</f>
        <v>42122.4365989926</v>
      </c>
      <c r="BL690" s="25" t="n">
        <f aca="false">BJ690+BK690</f>
        <v>114160.416353673</v>
      </c>
      <c r="BM690" s="25" t="n">
        <f aca="false">BK690*Datos!$D$6</f>
        <v>21061.2182994963</v>
      </c>
      <c r="BN690" s="25" t="n">
        <f aca="false">BL690-BM690</f>
        <v>93099.1980541766</v>
      </c>
      <c r="BO690" s="25" t="n">
        <f aca="false">BN690/AD690</f>
        <v>41069.7595478319</v>
      </c>
      <c r="BP690" s="25" t="n">
        <f aca="false">-(C690+E690)</f>
        <v>-124688.230005249</v>
      </c>
      <c r="BQ690" s="25" t="n">
        <f aca="false">BE690</f>
        <v>21120.7377889256</v>
      </c>
      <c r="BR690" s="25" t="n">
        <f aca="false">BF690</f>
        <v>22119.5195531532</v>
      </c>
      <c r="BS690" s="25" t="n">
        <f aca="false">BG690</f>
        <v>21793.557424147</v>
      </c>
      <c r="BT690" s="25" t="n">
        <f aca="false">BH690</f>
        <v>21722.4736632595</v>
      </c>
      <c r="BU690" s="25" t="n">
        <f aca="false">BI690+BO690</f>
        <v>63090.0294030307</v>
      </c>
      <c r="BV690" s="27" t="n">
        <f aca="false">IFERROR(IRR(BP690:BU690,0.1),NA())*100</f>
        <v>5.39439820850759</v>
      </c>
    </row>
    <row r="691" customFormat="false" ht="15" hidden="false" customHeight="true" outlineLevel="0" collapsed="false">
      <c r="A691" s="23" t="n">
        <v>690</v>
      </c>
      <c r="B691" s="24" t="n">
        <f aca="true">RAND()</f>
        <v>0.561591108472899</v>
      </c>
      <c r="C691" s="25" t="n">
        <f aca="false">IF(B691&lt;=(Datos!$D$14-Datos!$C$14)/(Datos!$E$14-Datos!$C$14),Datos!$C$14+SQRT((Datos!$E$14-Datos!$C$14)*(Datos!$D$14-Datos!$C$14)*B691),Datos!$E$14-SQRT((Datos!$E$14-Datos!$C$14)*(Datos!$E$14-Datos!$D$14)*(1-B691)))</f>
        <v>77063.3335065332</v>
      </c>
      <c r="D691" s="24" t="n">
        <f aca="true">RAND()</f>
        <v>0.47531232365884</v>
      </c>
      <c r="E691" s="25" t="n">
        <f aca="false">IF(D691&lt;=(Datos!$D$15-Datos!$C$15)/(Datos!$E$15-Datos!$C$15),Datos!$C$15+SQRT((Datos!$E$15-Datos!$C$15)*(Datos!$D$15-Datos!$C$15)*D691),Datos!$E$15-SQRT((Datos!$E$15-Datos!$C$15)*(Datos!$E$15-Datos!$D$15)*(1-D691)))</f>
        <v>31128.5203347371</v>
      </c>
      <c r="F691" s="24" t="n">
        <f aca="true">RAND()</f>
        <v>0.144144614041771</v>
      </c>
      <c r="G691" s="25" t="n">
        <f aca="false">IF(F691&lt;=(Datos!$D$19-Datos!$C$19)/(Datos!$E$19-Datos!$C$19),Datos!$C$19+SQRT((Datos!$E$19-Datos!$C$19)*(Datos!$D$19-Datos!$C$19)*F691),Datos!$E$19-SQRT((Datos!$E$19-Datos!$C$19)*(Datos!$E$19-Datos!$D$19)*(1-F691)))</f>
        <v>34649.9131288945</v>
      </c>
      <c r="H691" s="24" t="n">
        <f aca="true">RAND()</f>
        <v>0.329236665305688</v>
      </c>
      <c r="I691" s="25" t="n">
        <f aca="false">IF(H691&lt;=(Datos!$D$19-Datos!$C$19)/(Datos!$E$19-Datos!$C$19),Datos!$C$19+SQRT((Datos!$E$19-Datos!$C$19)*(Datos!$D$19-Datos!$C$19)*H691),Datos!$E$19-SQRT((Datos!$E$19-Datos!$C$19)*(Datos!$E$19-Datos!$D$19)*(1-H691)))</f>
        <v>37027.4817535055</v>
      </c>
      <c r="J691" s="24" t="n">
        <f aca="true">RAND()</f>
        <v>0.448756540175008</v>
      </c>
      <c r="K691" s="25" t="n">
        <f aca="false">IF(J691&lt;=(Datos!$D$19-Datos!$C$19)/(Datos!$E$19-Datos!$C$19),Datos!$C$19+SQRT((Datos!$E$19-Datos!$C$19)*(Datos!$D$19-Datos!$C$19)*J691),Datos!$E$19-SQRT((Datos!$E$19-Datos!$C$19)*(Datos!$E$19-Datos!$D$19)*(1-J691)))</f>
        <v>38204.479326944</v>
      </c>
      <c r="L691" s="24" t="n">
        <f aca="true">RAND()</f>
        <v>0.27164619120637</v>
      </c>
      <c r="M691" s="25" t="n">
        <f aca="false">IF(L691&lt;=(Datos!$D$19-Datos!$C$19)/(Datos!$E$19-Datos!$C$19),Datos!$C$19+SQRT((Datos!$E$19-Datos!$C$19)*(Datos!$D$19-Datos!$C$19)*L691),Datos!$E$19-SQRT((Datos!$E$19-Datos!$C$19)*(Datos!$E$19-Datos!$D$19)*(1-L691)))</f>
        <v>36383.3320985952</v>
      </c>
      <c r="N691" s="24" t="n">
        <f aca="true">RAND()</f>
        <v>0.0296214800215875</v>
      </c>
      <c r="O691" s="25" t="n">
        <f aca="false">IF(N691&lt;=(Datos!$D$19-Datos!$C$19)/(Datos!$E$19-Datos!$C$19),Datos!$C$19+SQRT((Datos!$E$19-Datos!$C$19)*(Datos!$D$19-Datos!$C$19)*N691),Datos!$E$19-SQRT((Datos!$E$19-Datos!$C$19)*(Datos!$E$19-Datos!$D$19)*(1-N691)))</f>
        <v>32107.8951594513</v>
      </c>
      <c r="P691" s="24" t="n">
        <f aca="true">RAND()</f>
        <v>0.993795152992171</v>
      </c>
      <c r="Q691" s="26" t="n">
        <f aca="false">IF(P691&lt;=(Datos!$D$23-Datos!$C$23)/(Datos!$E$23-Datos!$C$23),Datos!$C$23+SQRT((Datos!$E$23-Datos!$C$23)*(Datos!$D$23-Datos!$C$23)*P691),Datos!$E$23-SQRT((Datos!$E$23-Datos!$C$23)*(Datos!$E$23-Datos!$D$23)*(1-P691)))</f>
        <v>0.17665803581496</v>
      </c>
      <c r="R691" s="24" t="n">
        <f aca="true">RAND()</f>
        <v>0.226169159943571</v>
      </c>
      <c r="S691" s="26" t="n">
        <f aca="false">IF(R691&lt;=(Datos!$D$24-Datos!$C$24)/(Datos!$E$24-Datos!$C$24),Datos!$C$24+SQRT((Datos!$E$24-Datos!$C$24)*(Datos!$D$24-Datos!$C$24)*R691),Datos!$E$24-SQRT((Datos!$E$24-Datos!$C$24)*(Datos!$E$24-Datos!$D$24)*(1-R691)))</f>
        <v>0.140176830472064</v>
      </c>
      <c r="T691" s="24" t="n">
        <f aca="true">RAND()</f>
        <v>0.709700181684684</v>
      </c>
      <c r="U691" s="26" t="n">
        <f aca="false">IF(T691&lt;=(Datos!$D$25-Datos!$C$25)/(Datos!$E$25-Datos!$C$25),Datos!$C$25+SQRT((Datos!$E$25-Datos!$C$25)*(Datos!$D$25-Datos!$C$25)*T691),Datos!$E$25-SQRT((Datos!$E$25-Datos!$C$25)*(Datos!$E$25-Datos!$D$25)*(1-T691)))</f>
        <v>0.191489659923409</v>
      </c>
      <c r="V691" s="24" t="n">
        <f aca="true">RAND()</f>
        <v>0.314203507046172</v>
      </c>
      <c r="W691" s="26" t="n">
        <f aca="false">IF(V691&lt;=(Datos!$D$26-Datos!$C$26)/(Datos!$E$26-Datos!$C$26),Datos!$C$26+SQRT((Datos!$E$26-Datos!$C$26)*(Datos!$D$26-Datos!$C$26)*V691),Datos!$E$26-SQRT((Datos!$E$26-Datos!$C$26)*(Datos!$E$26-Datos!$D$26)*(1-V691)))</f>
        <v>0.201007268647907</v>
      </c>
      <c r="X691" s="24" t="n">
        <f aca="true">RAND()</f>
        <v>0.298449956335095</v>
      </c>
      <c r="Y691" s="26" t="n">
        <f aca="false">IF(X691&lt;=(Datos!$D$27-Datos!$C$27)/(Datos!$E$27-Datos!$C$27),Datos!$C$27+SQRT((Datos!$E$27-Datos!$C$27)*(Datos!$D$27-Datos!$C$27)*X691),Datos!$E$27-SQRT((Datos!$E$27-Datos!$C$27)*(Datos!$E$27-Datos!$D$27)*(1-X691)))</f>
        <v>0.218386878696059</v>
      </c>
      <c r="Z691" s="24" t="n">
        <f aca="false">(1+Q691)</f>
        <v>1.17665803581496</v>
      </c>
      <c r="AA691" s="24" t="n">
        <f aca="false">Z691*(1+S691)</f>
        <v>1.34159822982499</v>
      </c>
      <c r="AB691" s="24" t="n">
        <f aca="false">AA691*(1+U691)</f>
        <v>1.59850041860802</v>
      </c>
      <c r="AC691" s="24" t="n">
        <f aca="false">AB691*(1+W691)</f>
        <v>1.91981062168495</v>
      </c>
      <c r="AD691" s="24" t="n">
        <f aca="false">AC691*(1+Y691)</f>
        <v>2.33907207104227</v>
      </c>
      <c r="AE691" s="23" t="n">
        <f aca="false">E691*Q691</f>
        <v>5499.10326016068</v>
      </c>
      <c r="AF691" s="23" t="n">
        <f aca="false">AE691*(1+S691)</f>
        <v>6269.9501256086</v>
      </c>
      <c r="AG691" s="23" t="n">
        <f aca="false">AF691*(1+U691)</f>
        <v>7470.58074289812</v>
      </c>
      <c r="AH691" s="23" t="n">
        <f aca="false">AG691*(1+W691)</f>
        <v>8972.22177324172</v>
      </c>
      <c r="AI691" s="23" t="n">
        <f aca="false">AH691*(1+Y691)</f>
        <v>10931.6372812688</v>
      </c>
      <c r="AJ691" s="25" t="n">
        <f aca="false">G691*Z691</f>
        <v>40771.098723404</v>
      </c>
      <c r="AK691" s="25" t="n">
        <f aca="false">I691*AA691</f>
        <v>49676.00397538</v>
      </c>
      <c r="AL691" s="25" t="n">
        <f aca="false">K691*AB691</f>
        <v>61069.8761968214</v>
      </c>
      <c r="AM691" s="25" t="n">
        <f aca="false">M691*AC691</f>
        <v>69849.1074151741</v>
      </c>
      <c r="AN691" s="25" t="n">
        <f aca="false">O691*AD691</f>
        <v>75102.6808274257</v>
      </c>
      <c r="AO691" s="25" t="n">
        <f aca="false">C691/Datos!$D$8</f>
        <v>15412.6667013066</v>
      </c>
      <c r="AP691" s="25" t="n">
        <f aca="false">AJ691-AO691</f>
        <v>25358.4320220974</v>
      </c>
      <c r="AQ691" s="25" t="n">
        <f aca="false">AK691-AO691</f>
        <v>34263.3372740733</v>
      </c>
      <c r="AR691" s="25" t="n">
        <f aca="false">AL691-AO691</f>
        <v>45657.2094955147</v>
      </c>
      <c r="AS691" s="25" t="n">
        <f aca="false">AM691-AO691</f>
        <v>54436.4407138674</v>
      </c>
      <c r="AT691" s="25" t="n">
        <f aca="false">AN691-AO691</f>
        <v>59690.0141261191</v>
      </c>
      <c r="AU691" s="25" t="n">
        <f aca="false">AP691*Datos!$D$6</f>
        <v>12679.2160110487</v>
      </c>
      <c r="AV691" s="25" t="n">
        <f aca="false">AQ691*Datos!$D$6</f>
        <v>17131.6686370367</v>
      </c>
      <c r="AW691" s="25" t="n">
        <f aca="false">AR691*Datos!$D$6</f>
        <v>22828.6047477574</v>
      </c>
      <c r="AX691" s="25" t="n">
        <f aca="false">AS691*Datos!$D$6</f>
        <v>27218.2203569337</v>
      </c>
      <c r="AY691" s="25" t="n">
        <f aca="false">AT691*Datos!$D$6</f>
        <v>29845.0070630595</v>
      </c>
      <c r="AZ691" s="25" t="n">
        <f aca="false">AJ691-AU691-AE691</f>
        <v>22592.7794521947</v>
      </c>
      <c r="BA691" s="25" t="n">
        <f aca="false">AK691-AV691-AF691</f>
        <v>26274.3852127347</v>
      </c>
      <c r="BB691" s="25" t="n">
        <f aca="false">AL691-AW691-AG691</f>
        <v>30770.6907061659</v>
      </c>
      <c r="BC691" s="25" t="n">
        <f aca="false">AM691-AX691-AH691</f>
        <v>33658.6652849986</v>
      </c>
      <c r="BD691" s="25" t="n">
        <f aca="false">AN691-AY691-AI691</f>
        <v>34326.0364830974</v>
      </c>
      <c r="BE691" s="25" t="n">
        <f aca="false">AZ691/Z691</f>
        <v>19200.8032618812</v>
      </c>
      <c r="BF691" s="25" t="n">
        <f aca="false">BA691/AA691</f>
        <v>19584.3916819734</v>
      </c>
      <c r="BG691" s="25" t="n">
        <f aca="false">BB691/AB691</f>
        <v>19249.7232706146</v>
      </c>
      <c r="BH691" s="25" t="n">
        <f aca="false">BC691/AC691</f>
        <v>17532.2841247006</v>
      </c>
      <c r="BI691" s="25" t="n">
        <f aca="false">BD691/AD691</f>
        <v>14675.0657699068</v>
      </c>
      <c r="BJ691" s="25" t="n">
        <f aca="false">E691*AD691</f>
        <v>72811.8525278548</v>
      </c>
      <c r="BK691" s="25" t="n">
        <f aca="false">0.2*C691*AD691</f>
        <v>36051.3382213096</v>
      </c>
      <c r="BL691" s="25" t="n">
        <f aca="false">BJ691+BK691</f>
        <v>108863.190749164</v>
      </c>
      <c r="BM691" s="25" t="n">
        <f aca="false">BK691*Datos!$D$6</f>
        <v>18025.6691106548</v>
      </c>
      <c r="BN691" s="25" t="n">
        <f aca="false">BL691-BM691</f>
        <v>90837.5216385095</v>
      </c>
      <c r="BO691" s="25" t="n">
        <f aca="false">BN691/AD691</f>
        <v>38834.8536853904</v>
      </c>
      <c r="BP691" s="25" t="n">
        <f aca="false">-(C691+E691)</f>
        <v>-108191.85384127</v>
      </c>
      <c r="BQ691" s="25" t="n">
        <f aca="false">BE691</f>
        <v>19200.8032618812</v>
      </c>
      <c r="BR691" s="25" t="n">
        <f aca="false">BF691</f>
        <v>19584.3916819734</v>
      </c>
      <c r="BS691" s="25" t="n">
        <f aca="false">BG691</f>
        <v>19249.7232706146</v>
      </c>
      <c r="BT691" s="25" t="n">
        <f aca="false">BH691</f>
        <v>17532.2841247006</v>
      </c>
      <c r="BU691" s="25" t="n">
        <f aca="false">BI691+BO691</f>
        <v>53509.9194552972</v>
      </c>
      <c r="BV691" s="27" t="n">
        <f aca="false">IFERROR(IRR(BP691:BU691,0.1),NA())*100</f>
        <v>5.23828361773792</v>
      </c>
    </row>
    <row r="692" customFormat="false" ht="15" hidden="false" customHeight="true" outlineLevel="0" collapsed="false">
      <c r="A692" s="23" t="n">
        <v>691</v>
      </c>
      <c r="B692" s="24" t="n">
        <f aca="true">RAND()</f>
        <v>0.284996473396021</v>
      </c>
      <c r="C692" s="25" t="n">
        <f aca="false">IF(B692&lt;=(Datos!$D$14-Datos!$C$14)/(Datos!$E$14-Datos!$C$14),Datos!$C$14+SQRT((Datos!$E$14-Datos!$C$14)*(Datos!$D$14-Datos!$C$14)*B692),Datos!$E$14-SQRT((Datos!$E$14-Datos!$C$14)*(Datos!$E$14-Datos!$D$14)*(1-B692)))</f>
        <v>70708.2907305706</v>
      </c>
      <c r="D692" s="24" t="n">
        <f aca="true">RAND()</f>
        <v>0.00688990817600778</v>
      </c>
      <c r="E692" s="25" t="n">
        <f aca="false">IF(D692&lt;=(Datos!$D$15-Datos!$C$15)/(Datos!$E$15-Datos!$C$15),Datos!$C$15+SQRT((Datos!$E$15-Datos!$C$15)*(Datos!$D$15-Datos!$C$15)*D692),Datos!$E$15-SQRT((Datos!$E$15-Datos!$C$15)*(Datos!$E$15-Datos!$D$15)*(1-D692)))</f>
        <v>25718.8484633082</v>
      </c>
      <c r="F692" s="24" t="n">
        <f aca="true">RAND()</f>
        <v>0.21713823613623</v>
      </c>
      <c r="G692" s="25" t="n">
        <f aca="false">IF(F692&lt;=(Datos!$D$19-Datos!$C$19)/(Datos!$E$19-Datos!$C$19),Datos!$C$19+SQRT((Datos!$E$19-Datos!$C$19)*(Datos!$D$19-Datos!$C$19)*F692),Datos!$E$19-SQRT((Datos!$E$19-Datos!$C$19)*(Datos!$E$19-Datos!$D$19)*(1-F692)))</f>
        <v>35707.0776602771</v>
      </c>
      <c r="H692" s="24" t="n">
        <f aca="true">RAND()</f>
        <v>0.0404353591580828</v>
      </c>
      <c r="I692" s="25" t="n">
        <f aca="false">IF(H692&lt;=(Datos!$D$19-Datos!$C$19)/(Datos!$E$19-Datos!$C$19),Datos!$C$19+SQRT((Datos!$E$19-Datos!$C$19)*(Datos!$D$19-Datos!$C$19)*H692),Datos!$E$19-SQRT((Datos!$E$19-Datos!$C$19)*(Datos!$E$19-Datos!$D$19)*(1-H692)))</f>
        <v>32462.7837651147</v>
      </c>
      <c r="J692" s="24" t="n">
        <f aca="true">RAND()</f>
        <v>0.938616429887254</v>
      </c>
      <c r="K692" s="25" t="n">
        <f aca="false">IF(J692&lt;=(Datos!$D$19-Datos!$C$19)/(Datos!$E$19-Datos!$C$19),Datos!$C$19+SQRT((Datos!$E$19-Datos!$C$19)*(Datos!$D$19-Datos!$C$19)*J692),Datos!$E$19-SQRT((Datos!$E$19-Datos!$C$19)*(Datos!$E$19-Datos!$D$19)*(1-J692)))</f>
        <v>42854.3607576165</v>
      </c>
      <c r="L692" s="24" t="n">
        <f aca="true">RAND()</f>
        <v>0.745507939305313</v>
      </c>
      <c r="M692" s="25" t="n">
        <f aca="false">IF(L692&lt;=(Datos!$D$19-Datos!$C$19)/(Datos!$E$19-Datos!$C$19),Datos!$C$19+SQRT((Datos!$E$19-Datos!$C$19)*(Datos!$D$19-Datos!$C$19)*L692),Datos!$E$19-SQRT((Datos!$E$19-Datos!$C$19)*(Datos!$E$19-Datos!$D$19)*(1-L692)))</f>
        <v>40631.1437936113</v>
      </c>
      <c r="N692" s="24" t="n">
        <f aca="true">RAND()</f>
        <v>0.322459742624808</v>
      </c>
      <c r="O692" s="25" t="n">
        <f aca="false">IF(N692&lt;=(Datos!$D$19-Datos!$C$19)/(Datos!$E$19-Datos!$C$19),Datos!$C$19+SQRT((Datos!$E$19-Datos!$C$19)*(Datos!$D$19-Datos!$C$19)*N692),Datos!$E$19-SQRT((Datos!$E$19-Datos!$C$19)*(Datos!$E$19-Datos!$D$19)*(1-N692)))</f>
        <v>36954.7797516328</v>
      </c>
      <c r="P692" s="24" t="n">
        <f aca="true">RAND()</f>
        <v>0.132211176763815</v>
      </c>
      <c r="Q692" s="26" t="n">
        <f aca="false">IF(P692&lt;=(Datos!$D$23-Datos!$C$23)/(Datos!$E$23-Datos!$C$23),Datos!$C$23+SQRT((Datos!$E$23-Datos!$C$23)*(Datos!$D$23-Datos!$C$23)*P692),Datos!$E$23-SQRT((Datos!$E$23-Datos!$C$23)*(Datos!$E$23-Datos!$D$23)*(1-P692)))</f>
        <v>0.13542660423343</v>
      </c>
      <c r="R692" s="24" t="n">
        <f aca="true">RAND()</f>
        <v>0.0184628889754663</v>
      </c>
      <c r="S692" s="26" t="n">
        <f aca="false">IF(R692&lt;=(Datos!$D$24-Datos!$C$24)/(Datos!$E$24-Datos!$C$24),Datos!$C$24+SQRT((Datos!$E$24-Datos!$C$24)*(Datos!$D$24-Datos!$C$24)*R692),Datos!$E$24-SQRT((Datos!$E$24-Datos!$C$24)*(Datos!$E$24-Datos!$D$24)*(1-R692)))</f>
        <v>0.125764824382047</v>
      </c>
      <c r="T692" s="24" t="n">
        <f aca="true">RAND()</f>
        <v>0.611874203905365</v>
      </c>
      <c r="U692" s="26" t="n">
        <f aca="false">IF(T692&lt;=(Datos!$D$25-Datos!$C$25)/(Datos!$E$25-Datos!$C$25),Datos!$C$25+SQRT((Datos!$E$25-Datos!$C$25)*(Datos!$D$25-Datos!$C$25)*T692),Datos!$E$25-SQRT((Datos!$E$25-Datos!$C$25)*(Datos!$E$25-Datos!$D$25)*(1-T692)))</f>
        <v>0.187034074727607</v>
      </c>
      <c r="V692" s="24" t="n">
        <f aca="true">RAND()</f>
        <v>0.632087532051805</v>
      </c>
      <c r="W692" s="26" t="n">
        <f aca="false">IF(V692&lt;=(Datos!$D$26-Datos!$C$26)/(Datos!$E$26-Datos!$C$26),Datos!$C$26+SQRT((Datos!$E$26-Datos!$C$26)*(Datos!$D$26-Datos!$C$26)*V692),Datos!$E$26-SQRT((Datos!$E$26-Datos!$C$26)*(Datos!$E$26-Datos!$D$26)*(1-V692)))</f>
        <v>0.214115551588206</v>
      </c>
      <c r="X692" s="24" t="n">
        <f aca="true">RAND()</f>
        <v>0.649238658535594</v>
      </c>
      <c r="Y692" s="26" t="n">
        <f aca="false">IF(X692&lt;=(Datos!$D$27-Datos!$C$27)/(Datos!$E$27-Datos!$C$27),Datos!$C$27+SQRT((Datos!$E$27-Datos!$C$27)*(Datos!$D$27-Datos!$C$27)*X692),Datos!$E$27-SQRT((Datos!$E$27-Datos!$C$27)*(Datos!$E$27-Datos!$D$27)*(1-X692)))</f>
        <v>0.236478611650043</v>
      </c>
      <c r="Z692" s="24" t="n">
        <f aca="false">(1+Q692)</f>
        <v>1.13542660423343</v>
      </c>
      <c r="AA692" s="24" t="n">
        <f aca="false">Z692*(1+S692)</f>
        <v>1.27822333171355</v>
      </c>
      <c r="AB692" s="24" t="n">
        <f aca="false">AA692*(1+U692)</f>
        <v>1.51729464985583</v>
      </c>
      <c r="AC692" s="24" t="n">
        <f aca="false">AB692*(1+W692)</f>
        <v>1.84217103073155</v>
      </c>
      <c r="AD692" s="24" t="n">
        <f aca="false">AC692*(1+Y692)</f>
        <v>2.27780507850088</v>
      </c>
      <c r="AE692" s="23" t="n">
        <f aca="false">E692*Q692</f>
        <v>3483.01631217999</v>
      </c>
      <c r="AF692" s="23" t="n">
        <f aca="false">AE692*(1+S692)</f>
        <v>3921.05724700111</v>
      </c>
      <c r="AG692" s="23" t="n">
        <f aca="false">AF692*(1+U692)</f>
        <v>4654.42856114794</v>
      </c>
      <c r="AH692" s="23" t="n">
        <f aca="false">AG692*(1+W692)</f>
        <v>5651.01409984604</v>
      </c>
      <c r="AI692" s="23" t="n">
        <f aca="false">AH692*(1+Y692)</f>
        <v>6987.35806859244</v>
      </c>
      <c r="AJ692" s="25" t="n">
        <f aca="false">G692*Z692</f>
        <v>40542.7659349078</v>
      </c>
      <c r="AK692" s="25" t="n">
        <f aca="false">I692*AA692</f>
        <v>41494.6876209414</v>
      </c>
      <c r="AL692" s="25" t="n">
        <f aca="false">K692*AB692</f>
        <v>65022.6923005233</v>
      </c>
      <c r="AM692" s="25" t="n">
        <f aca="false">M692*AC692</f>
        <v>74849.5160420787</v>
      </c>
      <c r="AN692" s="25" t="n">
        <f aca="false">O692*AD692</f>
        <v>84175.7849931505</v>
      </c>
      <c r="AO692" s="25" t="n">
        <f aca="false">C692/Datos!$D$8</f>
        <v>14141.6581461141</v>
      </c>
      <c r="AP692" s="25" t="n">
        <f aca="false">AJ692-AO692</f>
        <v>26401.1077887937</v>
      </c>
      <c r="AQ692" s="25" t="n">
        <f aca="false">AK692-AO692</f>
        <v>27353.0294748273</v>
      </c>
      <c r="AR692" s="25" t="n">
        <f aca="false">AL692-AO692</f>
        <v>50881.0341544092</v>
      </c>
      <c r="AS692" s="25" t="n">
        <f aca="false">AM692-AO692</f>
        <v>60707.8578959645</v>
      </c>
      <c r="AT692" s="25" t="n">
        <f aca="false">AN692-AO692</f>
        <v>70034.1268470363</v>
      </c>
      <c r="AU692" s="25" t="n">
        <f aca="false">AP692*Datos!$D$6</f>
        <v>13200.5538943969</v>
      </c>
      <c r="AV692" s="25" t="n">
        <f aca="false">AQ692*Datos!$D$6</f>
        <v>13676.5147374137</v>
      </c>
      <c r="AW692" s="25" t="n">
        <f aca="false">AR692*Datos!$D$6</f>
        <v>25440.5170772046</v>
      </c>
      <c r="AX692" s="25" t="n">
        <f aca="false">AS692*Datos!$D$6</f>
        <v>30353.9289479823</v>
      </c>
      <c r="AY692" s="25" t="n">
        <f aca="false">AT692*Datos!$D$6</f>
        <v>35017.0634235182</v>
      </c>
      <c r="AZ692" s="25" t="n">
        <f aca="false">AJ692-AU692-AE692</f>
        <v>23859.195728331</v>
      </c>
      <c r="BA692" s="25" t="n">
        <f aca="false">AK692-AV692-AF692</f>
        <v>23897.1156365267</v>
      </c>
      <c r="BB692" s="25" t="n">
        <f aca="false">AL692-AW692-AG692</f>
        <v>34927.7466621708</v>
      </c>
      <c r="BC692" s="25" t="n">
        <f aca="false">AM692-AX692-AH692</f>
        <v>38844.5729942504</v>
      </c>
      <c r="BD692" s="25" t="n">
        <f aca="false">AN692-AY692-AI692</f>
        <v>42171.3635010398</v>
      </c>
      <c r="BE692" s="25" t="n">
        <f aca="false">AZ692/Z692</f>
        <v>21013.4196603921</v>
      </c>
      <c r="BF692" s="25" t="n">
        <f aca="false">BA692/AA692</f>
        <v>18695.5714573688</v>
      </c>
      <c r="BG692" s="25" t="n">
        <f aca="false">BB692/AB692</f>
        <v>23019.7520735274</v>
      </c>
      <c r="BH692" s="25" t="n">
        <f aca="false">BC692/AC692</f>
        <v>21086.3010796694</v>
      </c>
      <c r="BI692" s="25" t="n">
        <f aca="false">BD692/AD692</f>
        <v>18514.0352434347</v>
      </c>
      <c r="BJ692" s="25" t="n">
        <f aca="false">E692*AD692</f>
        <v>58582.5236429179</v>
      </c>
      <c r="BK692" s="25" t="n">
        <f aca="false">0.2*C692*AD692</f>
        <v>32211.940743642</v>
      </c>
      <c r="BL692" s="25" t="n">
        <f aca="false">BJ692+BK692</f>
        <v>90794.4643865599</v>
      </c>
      <c r="BM692" s="25" t="n">
        <f aca="false">BK692*Datos!$D$6</f>
        <v>16105.970371821</v>
      </c>
      <c r="BN692" s="25" t="n">
        <f aca="false">BL692-BM692</f>
        <v>74688.4940147389</v>
      </c>
      <c r="BO692" s="25" t="n">
        <f aca="false">BN692/AD692</f>
        <v>32789.6775363653</v>
      </c>
      <c r="BP692" s="25" t="n">
        <f aca="false">-(C692+E692)</f>
        <v>-96427.1391938788</v>
      </c>
      <c r="BQ692" s="25" t="n">
        <f aca="false">BE692</f>
        <v>21013.4196603921</v>
      </c>
      <c r="BR692" s="25" t="n">
        <f aca="false">BF692</f>
        <v>18695.5714573688</v>
      </c>
      <c r="BS692" s="25" t="n">
        <f aca="false">BG692</f>
        <v>23019.7520735274</v>
      </c>
      <c r="BT692" s="25" t="n">
        <f aca="false">BH692</f>
        <v>21086.3010796694</v>
      </c>
      <c r="BU692" s="25" t="n">
        <f aca="false">BI692+BO692</f>
        <v>51303.7127798</v>
      </c>
      <c r="BV692" s="27" t="n">
        <f aca="false">IFERROR(IRR(BP692:BU692,0.1),NA())*100</f>
        <v>10.5873192078367</v>
      </c>
    </row>
    <row r="693" customFormat="false" ht="15" hidden="false" customHeight="true" outlineLevel="0" collapsed="false">
      <c r="A693" s="23" t="n">
        <v>692</v>
      </c>
      <c r="B693" s="24" t="n">
        <f aca="true">RAND()</f>
        <v>0.281859569540359</v>
      </c>
      <c r="C693" s="25" t="n">
        <f aca="false">IF(B693&lt;=(Datos!$D$14-Datos!$C$14)/(Datos!$E$14-Datos!$C$14),Datos!$C$14+SQRT((Datos!$E$14-Datos!$C$14)*(Datos!$D$14-Datos!$C$14)*B693),Datos!$E$14-SQRT((Datos!$E$14-Datos!$C$14)*(Datos!$E$14-Datos!$D$14)*(1-B693)))</f>
        <v>70644.1059316605</v>
      </c>
      <c r="D693" s="24" t="n">
        <f aca="true">RAND()</f>
        <v>0.7382008409707</v>
      </c>
      <c r="E693" s="25" t="n">
        <f aca="false">IF(D693&lt;=(Datos!$D$15-Datos!$C$15)/(Datos!$E$15-Datos!$C$15),Datos!$C$15+SQRT((Datos!$E$15-Datos!$C$15)*(Datos!$D$15-Datos!$C$15)*D693),Datos!$E$15-SQRT((Datos!$E$15-Datos!$C$15)*(Datos!$E$15-Datos!$D$15)*(1-D693)))</f>
        <v>33733.4320514021</v>
      </c>
      <c r="F693" s="24" t="n">
        <f aca="true">RAND()</f>
        <v>0.652862033948722</v>
      </c>
      <c r="G693" s="25" t="n">
        <f aca="false">IF(F693&lt;=(Datos!$D$19-Datos!$C$19)/(Datos!$E$19-Datos!$C$19),Datos!$C$19+SQRT((Datos!$E$19-Datos!$C$19)*(Datos!$D$19-Datos!$C$19)*F693),Datos!$E$19-SQRT((Datos!$E$19-Datos!$C$19)*(Datos!$E$19-Datos!$D$19)*(1-F693)))</f>
        <v>39895.9236603921</v>
      </c>
      <c r="H693" s="24" t="n">
        <f aca="true">RAND()</f>
        <v>0.590445190746872</v>
      </c>
      <c r="I693" s="25" t="n">
        <f aca="false">IF(H693&lt;=(Datos!$D$19-Datos!$C$19)/(Datos!$E$19-Datos!$C$19),Datos!$C$19+SQRT((Datos!$E$19-Datos!$C$19)*(Datos!$D$19-Datos!$C$19)*H693),Datos!$E$19-SQRT((Datos!$E$19-Datos!$C$19)*(Datos!$E$19-Datos!$D$19)*(1-H693)))</f>
        <v>39410.9924350214</v>
      </c>
      <c r="J693" s="24" t="n">
        <f aca="true">RAND()</f>
        <v>0.382602765518651</v>
      </c>
      <c r="K693" s="25" t="n">
        <f aca="false">IF(J693&lt;=(Datos!$D$19-Datos!$C$19)/(Datos!$E$19-Datos!$C$19),Datos!$C$19+SQRT((Datos!$E$19-Datos!$C$19)*(Datos!$D$19-Datos!$C$19)*J693),Datos!$E$19-SQRT((Datos!$E$19-Datos!$C$19)*(Datos!$E$19-Datos!$D$19)*(1-J693)))</f>
        <v>37575.6461656942</v>
      </c>
      <c r="L693" s="24" t="n">
        <f aca="true">RAND()</f>
        <v>0.430525437323136</v>
      </c>
      <c r="M693" s="25" t="n">
        <f aca="false">IF(L693&lt;=(Datos!$D$19-Datos!$C$19)/(Datos!$E$19-Datos!$C$19),Datos!$C$19+SQRT((Datos!$E$19-Datos!$C$19)*(Datos!$D$19-Datos!$C$19)*L693),Datos!$E$19-SQRT((Datos!$E$19-Datos!$C$19)*(Datos!$E$19-Datos!$D$19)*(1-L693)))</f>
        <v>38036.0945488757</v>
      </c>
      <c r="N693" s="24" t="n">
        <f aca="true">RAND()</f>
        <v>0.77947532396542</v>
      </c>
      <c r="O693" s="25" t="n">
        <f aca="false">IF(N693&lt;=(Datos!$D$19-Datos!$C$19)/(Datos!$E$19-Datos!$C$19),Datos!$C$19+SQRT((Datos!$E$19-Datos!$C$19)*(Datos!$D$19-Datos!$C$19)*N693),Datos!$E$19-SQRT((Datos!$E$19-Datos!$C$19)*(Datos!$E$19-Datos!$D$19)*(1-N693)))</f>
        <v>40933.1399455362</v>
      </c>
      <c r="P693" s="24" t="n">
        <f aca="true">RAND()</f>
        <v>0.626333330441651</v>
      </c>
      <c r="Q693" s="26" t="n">
        <f aca="false">IF(P693&lt;=(Datos!$D$23-Datos!$C$23)/(Datos!$E$23-Datos!$C$23),Datos!$C$23+SQRT((Datos!$E$23-Datos!$C$23)*(Datos!$D$23-Datos!$C$23)*P693),Datos!$E$23-SQRT((Datos!$E$23-Datos!$C$23)*(Datos!$E$23-Datos!$D$23)*(1-P693)))</f>
        <v>0.154065466936823</v>
      </c>
      <c r="R693" s="24" t="n">
        <f aca="true">RAND()</f>
        <v>0.920078058686771</v>
      </c>
      <c r="S693" s="26" t="n">
        <f aca="false">IF(R693&lt;=(Datos!$D$24-Datos!$C$24)/(Datos!$E$24-Datos!$C$24),Datos!$C$24+SQRT((Datos!$E$24-Datos!$C$24)*(Datos!$D$24-Datos!$C$24)*R693),Datos!$E$24-SQRT((Datos!$E$24-Datos!$C$24)*(Datos!$E$24-Datos!$D$24)*(1-R693)))</f>
        <v>0.168005855830289</v>
      </c>
      <c r="T693" s="24" t="n">
        <f aca="true">RAND()</f>
        <v>0.844502643684469</v>
      </c>
      <c r="U693" s="26" t="n">
        <f aca="false">IF(T693&lt;=(Datos!$D$25-Datos!$C$25)/(Datos!$E$25-Datos!$C$25),Datos!$C$25+SQRT((Datos!$E$25-Datos!$C$25)*(Datos!$D$25-Datos!$C$25)*T693),Datos!$E$25-SQRT((Datos!$E$25-Datos!$C$25)*(Datos!$E$25-Datos!$D$25)*(1-T693)))</f>
        <v>0.199133936698949</v>
      </c>
      <c r="V693" s="24" t="n">
        <f aca="true">RAND()</f>
        <v>0.486907966979268</v>
      </c>
      <c r="W693" s="26" t="n">
        <f aca="false">IF(V693&lt;=(Datos!$D$26-Datos!$C$26)/(Datos!$E$26-Datos!$C$26),Datos!$C$26+SQRT((Datos!$E$26-Datos!$C$26)*(Datos!$D$26-Datos!$C$26)*V693),Datos!$E$26-SQRT((Datos!$E$26-Datos!$C$26)*(Datos!$E$26-Datos!$D$26)*(1-V693)))</f>
        <v>0.207622858572427</v>
      </c>
      <c r="X693" s="24" t="n">
        <f aca="true">RAND()</f>
        <v>0.726220194820905</v>
      </c>
      <c r="Y693" s="26" t="n">
        <f aca="false">IF(X693&lt;=(Datos!$D$27-Datos!$C$27)/(Datos!$E$27-Datos!$C$27),Datos!$C$27+SQRT((Datos!$E$27-Datos!$C$27)*(Datos!$D$27-Datos!$C$27)*X693),Datos!$E$27-SQRT((Datos!$E$27-Datos!$C$27)*(Datos!$E$27-Datos!$D$27)*(1-X693)))</f>
        <v>0.241549890143628</v>
      </c>
      <c r="Z693" s="24" t="n">
        <f aca="false">(1+Q693)</f>
        <v>1.15406546693682</v>
      </c>
      <c r="AA693" s="24" t="n">
        <f aca="false">Z693*(1+S693)</f>
        <v>1.34795522339373</v>
      </c>
      <c r="AB693" s="24" t="n">
        <f aca="false">AA693*(1+U693)</f>
        <v>1.61637885352203</v>
      </c>
      <c r="AC693" s="24" t="n">
        <f aca="false">AB693*(1+W693)</f>
        <v>1.95197605162629</v>
      </c>
      <c r="AD693" s="24" t="n">
        <f aca="false">AC693*(1+Y693)</f>
        <v>2.42347565245962</v>
      </c>
      <c r="AE693" s="23" t="n">
        <f aca="false">E693*Q693</f>
        <v>5197.15696038085</v>
      </c>
      <c r="AF693" s="23" t="n">
        <f aca="false">AE693*(1+S693)</f>
        <v>6070.30976339397</v>
      </c>
      <c r="AG693" s="23" t="n">
        <f aca="false">AF693*(1+U693)</f>
        <v>7279.11444356068</v>
      </c>
      <c r="AH693" s="23" t="n">
        <f aca="false">AG693*(1+W693)</f>
        <v>8790.42499220858</v>
      </c>
      <c r="AI693" s="23" t="n">
        <f aca="false">AH693*(1+Y693)</f>
        <v>10913.7511833924</v>
      </c>
      <c r="AJ693" s="25" t="n">
        <f aca="false">G693*Z693</f>
        <v>46042.5077680063</v>
      </c>
      <c r="AK693" s="25" t="n">
        <f aca="false">I693*AA693</f>
        <v>53124.2531119178</v>
      </c>
      <c r="AL693" s="25" t="n">
        <f aca="false">K693*AB693</f>
        <v>60736.4798696543</v>
      </c>
      <c r="AM693" s="25" t="n">
        <f aca="false">M693*AC693</f>
        <v>74245.5456567989</v>
      </c>
      <c r="AN693" s="25" t="n">
        <f aca="false">O693*AD693</f>
        <v>99200.4680367291</v>
      </c>
      <c r="AO693" s="25" t="n">
        <f aca="false">C693/Datos!$D$8</f>
        <v>14128.8211863321</v>
      </c>
      <c r="AP693" s="25" t="n">
        <f aca="false">AJ693-AO693</f>
        <v>31913.6865816742</v>
      </c>
      <c r="AQ693" s="25" t="n">
        <f aca="false">AK693-AO693</f>
        <v>38995.4319255857</v>
      </c>
      <c r="AR693" s="25" t="n">
        <f aca="false">AL693-AO693</f>
        <v>46607.6586833222</v>
      </c>
      <c r="AS693" s="25" t="n">
        <f aca="false">AM693-AO693</f>
        <v>60116.7244704668</v>
      </c>
      <c r="AT693" s="25" t="n">
        <f aca="false">AN693-AO693</f>
        <v>85071.646850397</v>
      </c>
      <c r="AU693" s="25" t="n">
        <f aca="false">AP693*Datos!$D$6</f>
        <v>15956.8432908371</v>
      </c>
      <c r="AV693" s="25" t="n">
        <f aca="false">AQ693*Datos!$D$6</f>
        <v>19497.7159627928</v>
      </c>
      <c r="AW693" s="25" t="n">
        <f aca="false">AR693*Datos!$D$6</f>
        <v>23303.8293416611</v>
      </c>
      <c r="AX693" s="25" t="n">
        <f aca="false">AS693*Datos!$D$6</f>
        <v>30058.3622352334</v>
      </c>
      <c r="AY693" s="25" t="n">
        <f aca="false">AT693*Datos!$D$6</f>
        <v>42535.8234251985</v>
      </c>
      <c r="AZ693" s="25" t="n">
        <f aca="false">AJ693-AU693-AE693</f>
        <v>24888.5075167883</v>
      </c>
      <c r="BA693" s="25" t="n">
        <f aca="false">AK693-AV693-AF693</f>
        <v>27556.227385731</v>
      </c>
      <c r="BB693" s="25" t="n">
        <f aca="false">AL693-AW693-AG693</f>
        <v>30153.5360844325</v>
      </c>
      <c r="BC693" s="25" t="n">
        <f aca="false">AM693-AX693-AH693</f>
        <v>35396.7584293569</v>
      </c>
      <c r="BD693" s="25" t="n">
        <f aca="false">AN693-AY693-AI693</f>
        <v>45750.8934281382</v>
      </c>
      <c r="BE693" s="25" t="n">
        <f aca="false">AZ693/Z693</f>
        <v>21565.9407805076</v>
      </c>
      <c r="BF693" s="25" t="n">
        <f aca="false">BA693/AA693</f>
        <v>20442.9842382695</v>
      </c>
      <c r="BG693" s="25" t="n">
        <f aca="false">BB693/AB693</f>
        <v>18654.9929298624</v>
      </c>
      <c r="BH693" s="25" t="n">
        <f aca="false">BC693/AC693</f>
        <v>18133.8077379925</v>
      </c>
      <c r="BI693" s="25" t="n">
        <f aca="false">BD693/AD693</f>
        <v>18878.2145930392</v>
      </c>
      <c r="BJ693" s="25" t="n">
        <f aca="false">E693*AD693</f>
        <v>81752.1512504738</v>
      </c>
      <c r="BK693" s="25" t="n">
        <f aca="false">0.2*C693*AD693</f>
        <v>34240.8541430315</v>
      </c>
      <c r="BL693" s="25" t="n">
        <f aca="false">BJ693+BK693</f>
        <v>115993.005393505</v>
      </c>
      <c r="BM693" s="25" t="n">
        <f aca="false">BK693*Datos!$D$6</f>
        <v>17120.4270715157</v>
      </c>
      <c r="BN693" s="25" t="n">
        <f aca="false">BL693-BM693</f>
        <v>98872.5783219895</v>
      </c>
      <c r="BO693" s="25" t="n">
        <f aca="false">BN693/AD693</f>
        <v>40797.8426445681</v>
      </c>
      <c r="BP693" s="25" t="n">
        <f aca="false">-(C693+E693)</f>
        <v>-104377.537983063</v>
      </c>
      <c r="BQ693" s="25" t="n">
        <f aca="false">BE693</f>
        <v>21565.9407805076</v>
      </c>
      <c r="BR693" s="25" t="n">
        <f aca="false">BF693</f>
        <v>20442.9842382695</v>
      </c>
      <c r="BS693" s="25" t="n">
        <f aca="false">BG693</f>
        <v>18654.9929298624</v>
      </c>
      <c r="BT693" s="25" t="n">
        <f aca="false">BH693</f>
        <v>18133.8077379925</v>
      </c>
      <c r="BU693" s="25" t="n">
        <f aca="false">BI693+BO693</f>
        <v>59676.0572376073</v>
      </c>
      <c r="BV693" s="27" t="n">
        <f aca="false">IFERROR(IRR(BP693:BU693,0.1),NA())*100</f>
        <v>8.57520901222661</v>
      </c>
    </row>
    <row r="694" customFormat="false" ht="15" hidden="false" customHeight="true" outlineLevel="0" collapsed="false">
      <c r="A694" s="23" t="n">
        <v>693</v>
      </c>
      <c r="B694" s="24" t="n">
        <f aca="true">RAND()</f>
        <v>0.382697934290151</v>
      </c>
      <c r="C694" s="25" t="n">
        <f aca="false">IF(B694&lt;=(Datos!$D$14-Datos!$C$14)/(Datos!$E$14-Datos!$C$14),Datos!$C$14+SQRT((Datos!$E$14-Datos!$C$14)*(Datos!$D$14-Datos!$C$14)*B694),Datos!$E$14-SQRT((Datos!$E$14-Datos!$C$14)*(Datos!$E$14-Datos!$D$14)*(1-B694)))</f>
        <v>72783.0479507382</v>
      </c>
      <c r="D694" s="24" t="n">
        <f aca="true">RAND()</f>
        <v>0.896493649201372</v>
      </c>
      <c r="E694" s="25" t="n">
        <f aca="false">IF(D694&lt;=(Datos!$D$15-Datos!$C$15)/(Datos!$E$15-Datos!$C$15),Datos!$C$15+SQRT((Datos!$E$15-Datos!$C$15)*(Datos!$D$15-Datos!$C$15)*D694),Datos!$E$15-SQRT((Datos!$E$15-Datos!$C$15)*(Datos!$E$15-Datos!$D$15)*(1-D694)))</f>
        <v>36059.7014554993</v>
      </c>
      <c r="F694" s="24" t="n">
        <f aca="true">RAND()</f>
        <v>0.256911438756332</v>
      </c>
      <c r="G694" s="25" t="n">
        <f aca="false">IF(F694&lt;=(Datos!$D$19-Datos!$C$19)/(Datos!$E$19-Datos!$C$19),Datos!$C$19+SQRT((Datos!$E$19-Datos!$C$19)*(Datos!$D$19-Datos!$C$19)*F694),Datos!$E$19-SQRT((Datos!$E$19-Datos!$C$19)*(Datos!$E$19-Datos!$D$19)*(1-F694)))</f>
        <v>36207.7947625103</v>
      </c>
      <c r="H694" s="24" t="n">
        <f aca="true">RAND()</f>
        <v>0.0830864658278073</v>
      </c>
      <c r="I694" s="25" t="n">
        <f aca="false">IF(H694&lt;=(Datos!$D$19-Datos!$C$19)/(Datos!$E$19-Datos!$C$19),Datos!$C$19+SQRT((Datos!$E$19-Datos!$C$19)*(Datos!$D$19-Datos!$C$19)*H694),Datos!$E$19-SQRT((Datos!$E$19-Datos!$C$19)*(Datos!$E$19-Datos!$D$19)*(1-H694)))</f>
        <v>33530.2931711362</v>
      </c>
      <c r="J694" s="24" t="n">
        <f aca="true">RAND()</f>
        <v>0.32085164525734</v>
      </c>
      <c r="K694" s="25" t="n">
        <f aca="false">IF(J694&lt;=(Datos!$D$19-Datos!$C$19)/(Datos!$E$19-Datos!$C$19),Datos!$C$19+SQRT((Datos!$E$19-Datos!$C$19)*(Datos!$D$19-Datos!$C$19)*J694),Datos!$E$19-SQRT((Datos!$E$19-Datos!$C$19)*(Datos!$E$19-Datos!$D$19)*(1-J694)))</f>
        <v>36937.4164347112</v>
      </c>
      <c r="L694" s="24" t="n">
        <f aca="true">RAND()</f>
        <v>0.741609738094327</v>
      </c>
      <c r="M694" s="25" t="n">
        <f aca="false">IF(L694&lt;=(Datos!$D$19-Datos!$C$19)/(Datos!$E$19-Datos!$C$19),Datos!$C$19+SQRT((Datos!$E$19-Datos!$C$19)*(Datos!$D$19-Datos!$C$19)*L694),Datos!$E$19-SQRT((Datos!$E$19-Datos!$C$19)*(Datos!$E$19-Datos!$D$19)*(1-L694)))</f>
        <v>40597.8108124564</v>
      </c>
      <c r="N694" s="24" t="n">
        <f aca="true">RAND()</f>
        <v>0.752212478733737</v>
      </c>
      <c r="O694" s="25" t="n">
        <f aca="false">IF(N694&lt;=(Datos!$D$19-Datos!$C$19)/(Datos!$E$19-Datos!$C$19),Datos!$C$19+SQRT((Datos!$E$19-Datos!$C$19)*(Datos!$D$19-Datos!$C$19)*N694),Datos!$E$19-SQRT((Datos!$E$19-Datos!$C$19)*(Datos!$E$19-Datos!$D$19)*(1-N694)))</f>
        <v>40689.076190076</v>
      </c>
      <c r="P694" s="24" t="n">
        <f aca="true">RAND()</f>
        <v>0.256326552766934</v>
      </c>
      <c r="Q694" s="26" t="n">
        <f aca="false">IF(P694&lt;=(Datos!$D$23-Datos!$C$23)/(Datos!$E$23-Datos!$C$23),Datos!$C$23+SQRT((Datos!$E$23-Datos!$C$23)*(Datos!$D$23-Datos!$C$23)*P694),Datos!$E$23-SQRT((Datos!$E$23-Datos!$C$23)*(Datos!$E$23-Datos!$D$23)*(1-P694)))</f>
        <v>0.141479939361657</v>
      </c>
      <c r="R694" s="24" t="n">
        <f aca="true">RAND()</f>
        <v>0.60695140019203</v>
      </c>
      <c r="S694" s="26" t="n">
        <f aca="false">IF(R694&lt;=(Datos!$D$24-Datos!$C$24)/(Datos!$E$24-Datos!$C$24),Datos!$C$24+SQRT((Datos!$E$24-Datos!$C$24)*(Datos!$D$24-Datos!$C$24)*R694),Datos!$E$24-SQRT((Datos!$E$24-Datos!$C$24)*(Datos!$E$24-Datos!$D$24)*(1-R694)))</f>
        <v>0.153401363199323</v>
      </c>
      <c r="T694" s="24" t="n">
        <f aca="true">RAND()</f>
        <v>0.386859756507358</v>
      </c>
      <c r="U694" s="26" t="n">
        <f aca="false">IF(T694&lt;=(Datos!$D$25-Datos!$C$25)/(Datos!$E$25-Datos!$C$25),Datos!$C$25+SQRT((Datos!$E$25-Datos!$C$25)*(Datos!$D$25-Datos!$C$25)*T694),Datos!$E$25-SQRT((Datos!$E$25-Datos!$C$25)*(Datos!$E$25-Datos!$D$25)*(1-T694)))</f>
        <v>0.178502727740787</v>
      </c>
      <c r="V694" s="24" t="n">
        <f aca="true">RAND()</f>
        <v>0.736944724929116</v>
      </c>
      <c r="W694" s="26" t="n">
        <f aca="false">IF(V694&lt;=(Datos!$D$26-Datos!$C$26)/(Datos!$E$26-Datos!$C$26),Datos!$C$26+SQRT((Datos!$E$26-Datos!$C$26)*(Datos!$D$26-Datos!$C$26)*V694),Datos!$E$26-SQRT((Datos!$E$26-Datos!$C$26)*(Datos!$E$26-Datos!$D$26)*(1-V694)))</f>
        <v>0.219657068982247</v>
      </c>
      <c r="X694" s="24" t="n">
        <f aca="true">RAND()</f>
        <v>0.620888087076657</v>
      </c>
      <c r="Y694" s="26" t="n">
        <f aca="false">IF(X694&lt;=(Datos!$D$27-Datos!$C$27)/(Datos!$E$27-Datos!$C$27),Datos!$C$27+SQRT((Datos!$E$27-Datos!$C$27)*(Datos!$D$27-Datos!$C$27)*X694),Datos!$E$27-SQRT((Datos!$E$27-Datos!$C$27)*(Datos!$E$27-Datos!$D$27)*(1-X694)))</f>
        <v>0.234753957855012</v>
      </c>
      <c r="Z694" s="24" t="n">
        <f aca="false">(1+Q694)</f>
        <v>1.14147993936166</v>
      </c>
      <c r="AA694" s="24" t="n">
        <f aca="false">Z694*(1+S694)</f>
        <v>1.31658451812442</v>
      </c>
      <c r="AB694" s="24" t="n">
        <f aca="false">AA694*(1+U694)</f>
        <v>1.55159844591091</v>
      </c>
      <c r="AC694" s="24" t="n">
        <f aca="false">AB694*(1+W694)</f>
        <v>1.89241801277712</v>
      </c>
      <c r="AD694" s="24" t="n">
        <f aca="false">AC694*(1+Y694)</f>
        <v>2.33667063119266</v>
      </c>
      <c r="AE694" s="23" t="n">
        <f aca="false">E694*Q694</f>
        <v>5101.72437532352</v>
      </c>
      <c r="AF694" s="23" t="n">
        <f aca="false">AE694*(1+S694)</f>
        <v>5884.33584916536</v>
      </c>
      <c r="AG694" s="23" t="n">
        <f aca="false">AF694*(1+U694)</f>
        <v>6934.70584918427</v>
      </c>
      <c r="AH694" s="23" t="n">
        <f aca="false">AG694*(1+W694)</f>
        <v>8457.96301027014</v>
      </c>
      <c r="AI694" s="23" t="n">
        <f aca="false">AH694*(1+Y694)</f>
        <v>10443.5033023223</v>
      </c>
      <c r="AJ694" s="25" t="n">
        <f aca="false">G694*Z694</f>
        <v>41330.4713699295</v>
      </c>
      <c r="AK694" s="25" t="n">
        <f aca="false">I694*AA694</f>
        <v>44145.4648772908</v>
      </c>
      <c r="AL694" s="25" t="n">
        <f aca="false">K694*AB694</f>
        <v>57312.0379360622</v>
      </c>
      <c r="AM694" s="25" t="n">
        <f aca="false">M694*AC694</f>
        <v>76828.0284608101</v>
      </c>
      <c r="AN694" s="25" t="n">
        <f aca="false">O694*AD694</f>
        <v>95076.9693437111</v>
      </c>
      <c r="AO694" s="25" t="n">
        <f aca="false">C694/Datos!$D$8</f>
        <v>14556.6095901476</v>
      </c>
      <c r="AP694" s="25" t="n">
        <f aca="false">AJ694-AO694</f>
        <v>26773.8617797819</v>
      </c>
      <c r="AQ694" s="25" t="n">
        <f aca="false">AK694-AO694</f>
        <v>29588.8552871432</v>
      </c>
      <c r="AR694" s="25" t="n">
        <f aca="false">AL694-AO694</f>
        <v>42755.4283459145</v>
      </c>
      <c r="AS694" s="25" t="n">
        <f aca="false">AM694-AO694</f>
        <v>62271.4188706625</v>
      </c>
      <c r="AT694" s="25" t="n">
        <f aca="false">AN694-AO694</f>
        <v>80520.3597535635</v>
      </c>
      <c r="AU694" s="25" t="n">
        <f aca="false">AP694*Datos!$D$6</f>
        <v>13386.930889891</v>
      </c>
      <c r="AV694" s="25" t="n">
        <f aca="false">AQ694*Datos!$D$6</f>
        <v>14794.4276435716</v>
      </c>
      <c r="AW694" s="25" t="n">
        <f aca="false">AR694*Datos!$D$6</f>
        <v>21377.7141729573</v>
      </c>
      <c r="AX694" s="25" t="n">
        <f aca="false">AS694*Datos!$D$6</f>
        <v>31135.7094353313</v>
      </c>
      <c r="AY694" s="25" t="n">
        <f aca="false">AT694*Datos!$D$6</f>
        <v>40260.1798767817</v>
      </c>
      <c r="AZ694" s="25" t="n">
        <f aca="false">AJ694-AU694-AE694</f>
        <v>22841.8161047151</v>
      </c>
      <c r="BA694" s="25" t="n">
        <f aca="false">AK694-AV694-AF694</f>
        <v>23466.7013845539</v>
      </c>
      <c r="BB694" s="25" t="n">
        <f aca="false">AL694-AW694-AG694</f>
        <v>28999.6179139206</v>
      </c>
      <c r="BC694" s="25" t="n">
        <f aca="false">AM694-AX694-AH694</f>
        <v>37234.3560152087</v>
      </c>
      <c r="BD694" s="25" t="n">
        <f aca="false">AN694-AY694-AI694</f>
        <v>44373.286164607</v>
      </c>
      <c r="BE694" s="25" t="n">
        <f aca="false">AZ694/Z694</f>
        <v>20010.7030505405</v>
      </c>
      <c r="BF694" s="25" t="n">
        <f aca="false">BA694/AA694</f>
        <v>17823.9232358467</v>
      </c>
      <c r="BG694" s="25" t="n">
        <f aca="false">BB694/AB694</f>
        <v>18690.1565868065</v>
      </c>
      <c r="BH694" s="25" t="n">
        <f aca="false">BC694/AC694</f>
        <v>19675.5451299935</v>
      </c>
      <c r="BI694" s="25" t="n">
        <f aca="false">BD694/AD694</f>
        <v>18989.9618595191</v>
      </c>
      <c r="BJ694" s="25" t="n">
        <f aca="false">E694*AD694</f>
        <v>84259.6453606405</v>
      </c>
      <c r="BK694" s="25" t="n">
        <f aca="false">0.2*C694*AD694</f>
        <v>34014.0021190354</v>
      </c>
      <c r="BL694" s="25" t="n">
        <f aca="false">BJ694+BK694</f>
        <v>118273.647479676</v>
      </c>
      <c r="BM694" s="25" t="n">
        <f aca="false">BK694*Datos!$D$6</f>
        <v>17007.0010595177</v>
      </c>
      <c r="BN694" s="25" t="n">
        <f aca="false">BL694-BM694</f>
        <v>101266.646420158</v>
      </c>
      <c r="BO694" s="25" t="n">
        <f aca="false">BN694/AD694</f>
        <v>43338.0062505731</v>
      </c>
      <c r="BP694" s="25" t="n">
        <f aca="false">-(C694+E694)</f>
        <v>-108842.749406237</v>
      </c>
      <c r="BQ694" s="25" t="n">
        <f aca="false">BE694</f>
        <v>20010.7030505405</v>
      </c>
      <c r="BR694" s="25" t="n">
        <f aca="false">BF694</f>
        <v>17823.9232358467</v>
      </c>
      <c r="BS694" s="25" t="n">
        <f aca="false">BG694</f>
        <v>18690.1565868065</v>
      </c>
      <c r="BT694" s="25" t="n">
        <f aca="false">BH694</f>
        <v>19675.5451299935</v>
      </c>
      <c r="BU694" s="25" t="n">
        <f aca="false">BI694+BO694</f>
        <v>62327.9681100922</v>
      </c>
      <c r="BV694" s="27" t="n">
        <f aca="false">IFERROR(IRR(BP694:BU694,0.1),NA())*100</f>
        <v>7.03770954957549</v>
      </c>
    </row>
    <row r="695" customFormat="false" ht="15" hidden="false" customHeight="true" outlineLevel="0" collapsed="false">
      <c r="A695" s="23" t="n">
        <v>694</v>
      </c>
      <c r="B695" s="24" t="n">
        <f aca="true">RAND()</f>
        <v>0.662868704080613</v>
      </c>
      <c r="C695" s="25" t="n">
        <f aca="false">IF(B695&lt;=(Datos!$D$14-Datos!$C$14)/(Datos!$E$14-Datos!$C$14),Datos!$C$14+SQRT((Datos!$E$14-Datos!$C$14)*(Datos!$D$14-Datos!$C$14)*B695),Datos!$E$14-SQRT((Datos!$E$14-Datos!$C$14)*(Datos!$E$14-Datos!$D$14)*(1-B695)))</f>
        <v>79886.3838382238</v>
      </c>
      <c r="D695" s="24" t="n">
        <f aca="true">RAND()</f>
        <v>0.3997208941024</v>
      </c>
      <c r="E695" s="25" t="n">
        <f aca="false">IF(D695&lt;=(Datos!$D$15-Datos!$C$15)/(Datos!$E$15-Datos!$C$15),Datos!$C$15+SQRT((Datos!$E$15-Datos!$C$15)*(Datos!$D$15-Datos!$C$15)*D695),Datos!$E$15-SQRT((Datos!$E$15-Datos!$C$15)*(Datos!$E$15-Datos!$D$15)*(1-D695)))</f>
        <v>30510.9607501792</v>
      </c>
      <c r="F695" s="24" t="n">
        <f aca="true">RAND()</f>
        <v>0.819605665824447</v>
      </c>
      <c r="G695" s="25" t="n">
        <f aca="false">IF(F695&lt;=(Datos!$D$19-Datos!$C$19)/(Datos!$E$19-Datos!$C$19),Datos!$C$19+SQRT((Datos!$E$19-Datos!$C$19)*(Datos!$D$19-Datos!$C$19)*F695),Datos!$E$19-SQRT((Datos!$E$19-Datos!$C$19)*(Datos!$E$19-Datos!$D$19)*(1-F695)))</f>
        <v>41321.7429313374</v>
      </c>
      <c r="H695" s="24" t="n">
        <f aca="true">RAND()</f>
        <v>0.213643074452738</v>
      </c>
      <c r="I695" s="25" t="n">
        <f aca="false">IF(H695&lt;=(Datos!$D$19-Datos!$C$19)/(Datos!$E$19-Datos!$C$19),Datos!$C$19+SQRT((Datos!$E$19-Datos!$C$19)*(Datos!$D$19-Datos!$C$19)*H695),Datos!$E$19-SQRT((Datos!$E$19-Datos!$C$19)*(Datos!$E$19-Datos!$D$19)*(1-H695)))</f>
        <v>35660.9593858206</v>
      </c>
      <c r="J695" s="24" t="n">
        <f aca="true">RAND()</f>
        <v>0.92604721729836</v>
      </c>
      <c r="K695" s="25" t="n">
        <f aca="false">IF(J695&lt;=(Datos!$D$19-Datos!$C$19)/(Datos!$E$19-Datos!$C$19),Datos!$C$19+SQRT((Datos!$E$19-Datos!$C$19)*(Datos!$D$19-Datos!$C$19)*J695),Datos!$E$19-SQRT((Datos!$E$19-Datos!$C$19)*(Datos!$E$19-Datos!$D$19)*(1-J695)))</f>
        <v>42644.9079205638</v>
      </c>
      <c r="L695" s="24" t="n">
        <f aca="true">RAND()</f>
        <v>0.687263390714094</v>
      </c>
      <c r="M695" s="25" t="n">
        <f aca="false">IF(L695&lt;=(Datos!$D$19-Datos!$C$19)/(Datos!$E$19-Datos!$C$19),Datos!$C$19+SQRT((Datos!$E$19-Datos!$C$19)*(Datos!$D$19-Datos!$C$19)*L695),Datos!$E$19-SQRT((Datos!$E$19-Datos!$C$19)*(Datos!$E$19-Datos!$D$19)*(1-L695)))</f>
        <v>40156.9383963816</v>
      </c>
      <c r="N695" s="24" t="n">
        <f aca="true">RAND()</f>
        <v>0.663378173883852</v>
      </c>
      <c r="O695" s="25" t="n">
        <f aca="false">IF(N695&lt;=(Datos!$D$19-Datos!$C$19)/(Datos!$E$19-Datos!$C$19),Datos!$C$19+SQRT((Datos!$E$19-Datos!$C$19)*(Datos!$D$19-Datos!$C$19)*N695),Datos!$E$19-SQRT((Datos!$E$19-Datos!$C$19)*(Datos!$E$19-Datos!$D$19)*(1-N695)))</f>
        <v>39975.3058139878</v>
      </c>
      <c r="P695" s="24" t="n">
        <f aca="true">RAND()</f>
        <v>0.997368620503005</v>
      </c>
      <c r="Q695" s="26" t="n">
        <f aca="false">IF(P695&lt;=(Datos!$D$23-Datos!$C$23)/(Datos!$E$23-Datos!$C$23),Datos!$C$23+SQRT((Datos!$E$23-Datos!$C$23)*(Datos!$D$23-Datos!$C$23)*P695),Datos!$E$23-SQRT((Datos!$E$23-Datos!$C$23)*(Datos!$E$23-Datos!$D$23)*(1-P695)))</f>
        <v>0.177823653728243</v>
      </c>
      <c r="R695" s="24" t="n">
        <f aca="true">RAND()</f>
        <v>0.0173105800840834</v>
      </c>
      <c r="S695" s="26" t="n">
        <f aca="false">IF(R695&lt;=(Datos!$D$24-Datos!$C$24)/(Datos!$E$24-Datos!$C$24),Datos!$C$24+SQRT((Datos!$E$24-Datos!$C$24)*(Datos!$D$24-Datos!$C$24)*R695),Datos!$E$24-SQRT((Datos!$E$24-Datos!$C$24)*(Datos!$E$24-Datos!$D$24)*(1-R695)))</f>
        <v>0.125582028677045</v>
      </c>
      <c r="T695" s="24" t="n">
        <f aca="true">RAND()</f>
        <v>0.571486802080962</v>
      </c>
      <c r="U695" s="26" t="n">
        <f aca="false">IF(T695&lt;=(Datos!$D$25-Datos!$C$25)/(Datos!$E$25-Datos!$C$25),Datos!$C$25+SQRT((Datos!$E$25-Datos!$C$25)*(Datos!$D$25-Datos!$C$25)*T695),Datos!$E$25-SQRT((Datos!$E$25-Datos!$C$25)*(Datos!$E$25-Datos!$D$25)*(1-T695)))</f>
        <v>0.185361337292365</v>
      </c>
      <c r="V695" s="24" t="n">
        <f aca="true">RAND()</f>
        <v>0.896626969989472</v>
      </c>
      <c r="W695" s="26" t="n">
        <f aca="false">IF(V695&lt;=(Datos!$D$26-Datos!$C$26)/(Datos!$E$26-Datos!$C$26),Datos!$C$26+SQRT((Datos!$E$26-Datos!$C$26)*(Datos!$D$26-Datos!$C$26)*V695),Datos!$E$26-SQRT((Datos!$E$26-Datos!$C$26)*(Datos!$E$26-Datos!$D$26)*(1-V695)))</f>
        <v>0.230978811681789</v>
      </c>
      <c r="X695" s="24" t="n">
        <f aca="true">RAND()</f>
        <v>0.778500833257817</v>
      </c>
      <c r="Y695" s="26" t="n">
        <f aca="false">IF(X695&lt;=(Datos!$D$27-Datos!$C$27)/(Datos!$E$27-Datos!$C$27),Datos!$C$27+SQRT((Datos!$E$27-Datos!$C$27)*(Datos!$D$27-Datos!$C$27)*X695),Datos!$E$27-SQRT((Datos!$E$27-Datos!$C$27)*(Datos!$E$27-Datos!$D$27)*(1-X695)))</f>
        <v>0.245415386363185</v>
      </c>
      <c r="Z695" s="24" t="n">
        <f aca="false">(1+Q695)</f>
        <v>1.17782365372824</v>
      </c>
      <c r="AA695" s="24" t="n">
        <f aca="false">Z695*(1+S695)</f>
        <v>1.32573713758724</v>
      </c>
      <c r="AB695" s="24" t="n">
        <f aca="false">AA695*(1+U695)</f>
        <v>1.57147754630857</v>
      </c>
      <c r="AC695" s="24" t="n">
        <f aca="false">AB695*(1+W695)</f>
        <v>1.93445556253954</v>
      </c>
      <c r="AD695" s="24" t="n">
        <f aca="false">AC695*(1+Y695)</f>
        <v>2.40920072182259</v>
      </c>
      <c r="AE695" s="23" t="n">
        <f aca="false">E695*Q695</f>
        <v>5425.57051935587</v>
      </c>
      <c r="AF695" s="23" t="n">
        <f aca="false">AE695*(1+S695)</f>
        <v>6106.92467190694</v>
      </c>
      <c r="AG695" s="23" t="n">
        <f aca="false">AF695*(1+U695)</f>
        <v>7238.91239583535</v>
      </c>
      <c r="AH695" s="23" t="n">
        <f aca="false">AG695*(1+W695)</f>
        <v>8910.94777889398</v>
      </c>
      <c r="AI695" s="23" t="n">
        <f aca="false">AH695*(1+Y695)</f>
        <v>11097.8314709134</v>
      </c>
      <c r="AJ695" s="25" t="n">
        <f aca="false">G695*Z695</f>
        <v>48669.726237807</v>
      </c>
      <c r="AK695" s="25" t="n">
        <f aca="false">I695*AA695</f>
        <v>47277.0582197728</v>
      </c>
      <c r="AL695" s="25" t="n">
        <f aca="false">K695*AB695</f>
        <v>67015.5152615625</v>
      </c>
      <c r="AM695" s="25" t="n">
        <f aca="false">M695*AC695</f>
        <v>77681.8128554378</v>
      </c>
      <c r="AN695" s="25" t="n">
        <f aca="false">O695*AD695</f>
        <v>96308.535622138</v>
      </c>
      <c r="AO695" s="25" t="n">
        <f aca="false">C695/Datos!$D$8</f>
        <v>15977.2767676448</v>
      </c>
      <c r="AP695" s="25" t="n">
        <f aca="false">AJ695-AO695</f>
        <v>32692.4494701622</v>
      </c>
      <c r="AQ695" s="25" t="n">
        <f aca="false">AK695-AO695</f>
        <v>31299.7814521281</v>
      </c>
      <c r="AR695" s="25" t="n">
        <f aca="false">AL695-AO695</f>
        <v>51038.2384939177</v>
      </c>
      <c r="AS695" s="25" t="n">
        <f aca="false">AM695-AO695</f>
        <v>61704.536087793</v>
      </c>
      <c r="AT695" s="25" t="n">
        <f aca="false">AN695-AO695</f>
        <v>80331.2588544932</v>
      </c>
      <c r="AU695" s="25" t="n">
        <f aca="false">AP695*Datos!$D$6</f>
        <v>16346.2247350811</v>
      </c>
      <c r="AV695" s="25" t="n">
        <f aca="false">AQ695*Datos!$D$6</f>
        <v>15649.890726064</v>
      </c>
      <c r="AW695" s="25" t="n">
        <f aca="false">AR695*Datos!$D$6</f>
        <v>25519.1192469589</v>
      </c>
      <c r="AX695" s="25" t="n">
        <f aca="false">AS695*Datos!$D$6</f>
        <v>30852.2680438965</v>
      </c>
      <c r="AY695" s="25" t="n">
        <f aca="false">AT695*Datos!$D$6</f>
        <v>40165.6294272466</v>
      </c>
      <c r="AZ695" s="25" t="n">
        <f aca="false">AJ695-AU695-AE695</f>
        <v>26897.93098337</v>
      </c>
      <c r="BA695" s="25" t="n">
        <f aca="false">AK695-AV695-AF695</f>
        <v>25520.2428218019</v>
      </c>
      <c r="BB695" s="25" t="n">
        <f aca="false">AL695-AW695-AG695</f>
        <v>34257.4836187683</v>
      </c>
      <c r="BC695" s="25" t="n">
        <f aca="false">AM695-AX695-AH695</f>
        <v>37918.5970326473</v>
      </c>
      <c r="BD695" s="25" t="n">
        <f aca="false">AN695-AY695-AI695</f>
        <v>45045.0747239779</v>
      </c>
      <c r="BE695" s="25" t="n">
        <f aca="false">AZ695/Z695</f>
        <v>22836.9763998441</v>
      </c>
      <c r="BF695" s="25" t="n">
        <f aca="false">BA695/AA695</f>
        <v>19249.8513455292</v>
      </c>
      <c r="BG695" s="25" t="n">
        <f aca="false">BB695/AB695</f>
        <v>21799.5374475695</v>
      </c>
      <c r="BH695" s="25" t="n">
        <f aca="false">BC695/AC695</f>
        <v>19601.6893677662</v>
      </c>
      <c r="BI695" s="25" t="n">
        <f aca="false">BD695/AD695</f>
        <v>18697.1032824118</v>
      </c>
      <c r="BJ695" s="25" t="n">
        <f aca="false">E695*AD695</f>
        <v>73507.0286628323</v>
      </c>
      <c r="BK695" s="25" t="n">
        <f aca="false">0.2*C695*AD695</f>
        <v>38492.466721369</v>
      </c>
      <c r="BL695" s="25" t="n">
        <f aca="false">BJ695+BK695</f>
        <v>111999.495384201</v>
      </c>
      <c r="BM695" s="25" t="n">
        <f aca="false">BK695*Datos!$D$6</f>
        <v>19246.2333606845</v>
      </c>
      <c r="BN695" s="25" t="n">
        <f aca="false">BL695-BM695</f>
        <v>92753.2620235168</v>
      </c>
      <c r="BO695" s="25" t="n">
        <f aca="false">BN695/AD695</f>
        <v>38499.5991340016</v>
      </c>
      <c r="BP695" s="25" t="n">
        <f aca="false">-(C695+E695)</f>
        <v>-110397.344588403</v>
      </c>
      <c r="BQ695" s="25" t="n">
        <f aca="false">BE695</f>
        <v>22836.9763998441</v>
      </c>
      <c r="BR695" s="25" t="n">
        <f aca="false">BF695</f>
        <v>19249.8513455292</v>
      </c>
      <c r="BS695" s="25" t="n">
        <f aca="false">BG695</f>
        <v>21799.5374475695</v>
      </c>
      <c r="BT695" s="25" t="n">
        <f aca="false">BH695</f>
        <v>19601.6893677662</v>
      </c>
      <c r="BU695" s="25" t="n">
        <f aca="false">BI695+BO695</f>
        <v>57196.7024164134</v>
      </c>
      <c r="BV695" s="27" t="n">
        <f aca="false">IFERROR(IRR(BP695:BU695,0.1),NA())*100</f>
        <v>7.37384738992352</v>
      </c>
    </row>
    <row r="696" customFormat="false" ht="15" hidden="false" customHeight="true" outlineLevel="0" collapsed="false">
      <c r="A696" s="23" t="n">
        <v>695</v>
      </c>
      <c r="B696" s="24" t="n">
        <f aca="true">RAND()</f>
        <v>0.127093157236641</v>
      </c>
      <c r="C696" s="25" t="n">
        <f aca="false">IF(B696&lt;=(Datos!$D$14-Datos!$C$14)/(Datos!$E$14-Datos!$C$14),Datos!$C$14+SQRT((Datos!$E$14-Datos!$C$14)*(Datos!$D$14-Datos!$C$14)*B696),Datos!$E$14-SQRT((Datos!$E$14-Datos!$C$14)*(Datos!$E$14-Datos!$D$14)*(1-B696)))</f>
        <v>67130.0254483877</v>
      </c>
      <c r="D696" s="24" t="n">
        <f aca="true">RAND()</f>
        <v>0.0025501304234421</v>
      </c>
      <c r="E696" s="25" t="n">
        <f aca="false">IF(D696&lt;=(Datos!$D$15-Datos!$C$15)/(Datos!$E$15-Datos!$C$15),Datos!$C$15+SQRT((Datos!$E$15-Datos!$C$15)*(Datos!$D$15-Datos!$C$15)*D696),Datos!$E$15-SQRT((Datos!$E$15-Datos!$C$15)*(Datos!$E$15-Datos!$D$15)*(1-D696)))</f>
        <v>25437.3325756883</v>
      </c>
      <c r="F696" s="24" t="n">
        <f aca="true">RAND()</f>
        <v>0.0811576096773225</v>
      </c>
      <c r="G696" s="25" t="n">
        <f aca="false">IF(F696&lt;=(Datos!$D$19-Datos!$C$19)/(Datos!$E$19-Datos!$C$19),Datos!$C$19+SQRT((Datos!$E$19-Datos!$C$19)*(Datos!$D$19-Datos!$C$19)*F696),Datos!$E$19-SQRT((Datos!$E$19-Datos!$C$19)*(Datos!$E$19-Datos!$D$19)*(1-F696)))</f>
        <v>33489.07458384</v>
      </c>
      <c r="H696" s="24" t="n">
        <f aca="true">RAND()</f>
        <v>0.653155709517591</v>
      </c>
      <c r="I696" s="25" t="n">
        <f aca="false">IF(H696&lt;=(Datos!$D$19-Datos!$C$19)/(Datos!$E$19-Datos!$C$19),Datos!$C$19+SQRT((Datos!$E$19-Datos!$C$19)*(Datos!$D$19-Datos!$C$19)*H696),Datos!$E$19-SQRT((Datos!$E$19-Datos!$C$19)*(Datos!$E$19-Datos!$D$19)*(1-H696)))</f>
        <v>39898.1491415132</v>
      </c>
      <c r="J696" s="24" t="n">
        <f aca="true">RAND()</f>
        <v>0.879589969071491</v>
      </c>
      <c r="K696" s="25" t="n">
        <f aca="false">IF(J696&lt;=(Datos!$D$19-Datos!$C$19)/(Datos!$E$19-Datos!$C$19),Datos!$C$19+SQRT((Datos!$E$19-Datos!$C$19)*(Datos!$D$19-Datos!$C$19)*J696),Datos!$E$19-SQRT((Datos!$E$19-Datos!$C$19)*(Datos!$E$19-Datos!$D$19)*(1-J696)))</f>
        <v>41994.8789841941</v>
      </c>
      <c r="L696" s="24" t="n">
        <f aca="true">RAND()</f>
        <v>0.157495734978107</v>
      </c>
      <c r="M696" s="25" t="n">
        <f aca="false">IF(L696&lt;=(Datos!$D$19-Datos!$C$19)/(Datos!$E$19-Datos!$C$19),Datos!$C$19+SQRT((Datos!$E$19-Datos!$C$19)*(Datos!$D$19-Datos!$C$19)*L696),Datos!$E$19-SQRT((Datos!$E$19-Datos!$C$19)*(Datos!$E$19-Datos!$D$19)*(1-L696)))</f>
        <v>34860.4897126438</v>
      </c>
      <c r="N696" s="24" t="n">
        <f aca="true">RAND()</f>
        <v>0.396426657732543</v>
      </c>
      <c r="O696" s="25" t="n">
        <f aca="false">IF(N696&lt;=(Datos!$D$19-Datos!$C$19)/(Datos!$E$19-Datos!$C$19),Datos!$C$19+SQRT((Datos!$E$19-Datos!$C$19)*(Datos!$D$19-Datos!$C$19)*N696),Datos!$E$19-SQRT((Datos!$E$19-Datos!$C$19)*(Datos!$E$19-Datos!$D$19)*(1-N696)))</f>
        <v>37711.2903368944</v>
      </c>
      <c r="P696" s="24" t="n">
        <f aca="true">RAND()</f>
        <v>0.414406097350618</v>
      </c>
      <c r="Q696" s="26" t="n">
        <f aca="false">IF(P696&lt;=(Datos!$D$23-Datos!$C$23)/(Datos!$E$23-Datos!$C$23),Datos!$C$23+SQRT((Datos!$E$23-Datos!$C$23)*(Datos!$D$23-Datos!$C$23)*P696),Datos!$E$23-SQRT((Datos!$E$23-Datos!$C$23)*(Datos!$E$23-Datos!$D$23)*(1-P696)))</f>
        <v>0.147311736950094</v>
      </c>
      <c r="R696" s="24" t="n">
        <f aca="true">RAND()</f>
        <v>0.672405285629046</v>
      </c>
      <c r="S696" s="26" t="n">
        <f aca="false">IF(R696&lt;=(Datos!$D$24-Datos!$C$24)/(Datos!$E$24-Datos!$C$24),Datos!$C$24+SQRT((Datos!$E$24-Datos!$C$24)*(Datos!$D$24-Datos!$C$24)*R696),Datos!$E$24-SQRT((Datos!$E$24-Datos!$C$24)*(Datos!$E$24-Datos!$D$24)*(1-R696)))</f>
        <v>0.155716868285418</v>
      </c>
      <c r="T696" s="24" t="n">
        <f aca="true">RAND()</f>
        <v>0.962148102185432</v>
      </c>
      <c r="U696" s="26" t="n">
        <f aca="false">IF(T696&lt;=(Datos!$D$25-Datos!$C$25)/(Datos!$E$25-Datos!$C$25),Datos!$C$25+SQRT((Datos!$E$25-Datos!$C$25)*(Datos!$D$25-Datos!$C$25)*T696),Datos!$E$25-SQRT((Datos!$E$25-Datos!$C$25)*(Datos!$E$25-Datos!$D$25)*(1-T696)))</f>
        <v>0.209705083104717</v>
      </c>
      <c r="V696" s="24" t="n">
        <f aca="true">RAND()</f>
        <v>0.813510679413424</v>
      </c>
      <c r="W696" s="26" t="n">
        <f aca="false">IF(V696&lt;=(Datos!$D$26-Datos!$C$26)/(Datos!$E$26-Datos!$C$26),Datos!$C$26+SQRT((Datos!$E$26-Datos!$C$26)*(Datos!$D$26-Datos!$C$26)*V696),Datos!$E$26-SQRT((Datos!$E$26-Datos!$C$26)*(Datos!$E$26-Datos!$D$26)*(1-V696)))</f>
        <v>0.224451758924477</v>
      </c>
      <c r="X696" s="24" t="n">
        <f aca="true">RAND()</f>
        <v>0.0191547860326667</v>
      </c>
      <c r="Y696" s="26" t="n">
        <f aca="false">IF(X696&lt;=(Datos!$D$27-Datos!$C$27)/(Datos!$E$27-Datos!$C$27),Datos!$C$27+SQRT((Datos!$E$27-Datos!$C$27)*(Datos!$D$27-Datos!$C$27)*X696),Datos!$E$27-SQRT((Datos!$E$27-Datos!$C$27)*(Datos!$E$27-Datos!$D$27)*(1-X696)))</f>
        <v>0.197191517384266</v>
      </c>
      <c r="Z696" s="24" t="n">
        <f aca="false">(1+Q696)</f>
        <v>1.14731173695009</v>
      </c>
      <c r="AA696" s="24" t="n">
        <f aca="false">Z696*(1+S696)</f>
        <v>1.32596752757507</v>
      </c>
      <c r="AB696" s="24" t="n">
        <f aca="false">AA696*(1+U696)</f>
        <v>1.60402965813935</v>
      </c>
      <c r="AC696" s="24" t="n">
        <f aca="false">AB696*(1+W696)</f>
        <v>1.96405693627576</v>
      </c>
      <c r="AD696" s="24" t="n">
        <f aca="false">AC696*(1+Y696)</f>
        <v>2.35135230376907</v>
      </c>
      <c r="AE696" s="23" t="n">
        <f aca="false">E696*Q696</f>
        <v>3747.21764510184</v>
      </c>
      <c r="AF696" s="23" t="n">
        <f aca="false">AE696*(1+S696)</f>
        <v>4330.72264158096</v>
      </c>
      <c r="AG696" s="23" t="n">
        <f aca="false">AF696*(1+U696)</f>
        <v>5238.89719303718</v>
      </c>
      <c r="AH696" s="23" t="n">
        <f aca="false">AG696*(1+W696)</f>
        <v>6414.77688283888</v>
      </c>
      <c r="AI696" s="23" t="n">
        <f aca="false">AH696*(1+Y696)</f>
        <v>7679.71647004739</v>
      </c>
      <c r="AJ696" s="25" t="n">
        <f aca="false">G696*Z696</f>
        <v>38422.4083296367</v>
      </c>
      <c r="AK696" s="25" t="n">
        <f aca="false">I696*AA696</f>
        <v>52903.6501719935</v>
      </c>
      <c r="AL696" s="25" t="n">
        <f aca="false">K696*AB696</f>
        <v>67361.0313806203</v>
      </c>
      <c r="AM696" s="25" t="n">
        <f aca="false">M696*AC696</f>
        <v>68467.9866220877</v>
      </c>
      <c r="AN696" s="25" t="n">
        <f aca="false">O696*AD696</f>
        <v>88672.5294117608</v>
      </c>
      <c r="AO696" s="25" t="n">
        <f aca="false">C696/Datos!$D$8</f>
        <v>13426.0050896775</v>
      </c>
      <c r="AP696" s="25" t="n">
        <f aca="false">AJ696-AO696</f>
        <v>24996.4032399592</v>
      </c>
      <c r="AQ696" s="25" t="n">
        <f aca="false">AK696-AO696</f>
        <v>39477.645082316</v>
      </c>
      <c r="AR696" s="25" t="n">
        <f aca="false">AL696-AO696</f>
        <v>53935.0262909428</v>
      </c>
      <c r="AS696" s="25" t="n">
        <f aca="false">AM696-AO696</f>
        <v>55041.9815324101</v>
      </c>
      <c r="AT696" s="25" t="n">
        <f aca="false">AN696-AO696</f>
        <v>75246.5243220833</v>
      </c>
      <c r="AU696" s="25" t="n">
        <f aca="false">AP696*Datos!$D$6</f>
        <v>12498.2016199796</v>
      </c>
      <c r="AV696" s="25" t="n">
        <f aca="false">AQ696*Datos!$D$6</f>
        <v>19738.822541158</v>
      </c>
      <c r="AW696" s="25" t="n">
        <f aca="false">AR696*Datos!$D$6</f>
        <v>26967.5131454714</v>
      </c>
      <c r="AX696" s="25" t="n">
        <f aca="false">AS696*Datos!$D$6</f>
        <v>27520.9907662051</v>
      </c>
      <c r="AY696" s="25" t="n">
        <f aca="false">AT696*Datos!$D$6</f>
        <v>37623.2621610416</v>
      </c>
      <c r="AZ696" s="25" t="n">
        <f aca="false">AJ696-AU696-AE696</f>
        <v>22176.9890645553</v>
      </c>
      <c r="BA696" s="25" t="n">
        <f aca="false">AK696-AV696-AF696</f>
        <v>28834.1049892546</v>
      </c>
      <c r="BB696" s="25" t="n">
        <f aca="false">AL696-AW696-AG696</f>
        <v>35154.6210421117</v>
      </c>
      <c r="BC696" s="25" t="n">
        <f aca="false">AM696-AX696-AH696</f>
        <v>34532.2189730437</v>
      </c>
      <c r="BD696" s="25" t="n">
        <f aca="false">AN696-AY696-AI696</f>
        <v>43369.5507806718</v>
      </c>
      <c r="BE696" s="25" t="n">
        <f aca="false">AZ696/Z696</f>
        <v>19329.5233983298</v>
      </c>
      <c r="BF696" s="25" t="n">
        <f aca="false">BA696/AA696</f>
        <v>21745.7097474977</v>
      </c>
      <c r="BG696" s="25" t="n">
        <f aca="false">BB696/AB696</f>
        <v>21916.4407987883</v>
      </c>
      <c r="BH696" s="25" t="n">
        <f aca="false">BC696/AC696</f>
        <v>17582.0865145201</v>
      </c>
      <c r="BI696" s="25" t="n">
        <f aca="false">BD696/AD696</f>
        <v>18444.5141254049</v>
      </c>
      <c r="BJ696" s="25" t="n">
        <f aca="false">E696*AD696</f>
        <v>59812.1305535846</v>
      </c>
      <c r="BK696" s="25" t="n">
        <f aca="false">0.2*C696*AD696</f>
        <v>31569.2679980285</v>
      </c>
      <c r="BL696" s="25" t="n">
        <f aca="false">BJ696+BK696</f>
        <v>91381.3985516131</v>
      </c>
      <c r="BM696" s="25" t="n">
        <f aca="false">BK696*Datos!$D$6</f>
        <v>15784.6339990142</v>
      </c>
      <c r="BN696" s="25" t="n">
        <f aca="false">BL696-BM696</f>
        <v>75596.7645525988</v>
      </c>
      <c r="BO696" s="25" t="n">
        <f aca="false">BN696/AD696</f>
        <v>32150.3351205271</v>
      </c>
      <c r="BP696" s="25" t="n">
        <f aca="false">-(C696+E696)</f>
        <v>-92567.358024076</v>
      </c>
      <c r="BQ696" s="25" t="n">
        <f aca="false">BE696</f>
        <v>19329.5233983298</v>
      </c>
      <c r="BR696" s="25" t="n">
        <f aca="false">BF696</f>
        <v>21745.7097474977</v>
      </c>
      <c r="BS696" s="25" t="n">
        <f aca="false">BG696</f>
        <v>21916.4407987883</v>
      </c>
      <c r="BT696" s="25" t="n">
        <f aca="false">BH696</f>
        <v>17582.0865145201</v>
      </c>
      <c r="BU696" s="25" t="n">
        <f aca="false">BI696+BO696</f>
        <v>50594.8492459319</v>
      </c>
      <c r="BV696" s="27" t="n">
        <f aca="false">IFERROR(IRR(BP696:BU696,0.1),NA())*100</f>
        <v>11.0480337568453</v>
      </c>
    </row>
    <row r="697" customFormat="false" ht="15" hidden="false" customHeight="true" outlineLevel="0" collapsed="false">
      <c r="A697" s="23" t="n">
        <v>696</v>
      </c>
      <c r="B697" s="24" t="n">
        <f aca="true">RAND()</f>
        <v>0.890067423633484</v>
      </c>
      <c r="C697" s="25" t="n">
        <f aca="false">IF(B697&lt;=(Datos!$D$14-Datos!$C$14)/(Datos!$E$14-Datos!$C$14),Datos!$C$14+SQRT((Datos!$E$14-Datos!$C$14)*(Datos!$D$14-Datos!$C$14)*B697),Datos!$E$14-SQRT((Datos!$E$14-Datos!$C$14)*(Datos!$E$14-Datos!$D$14)*(1-B697)))</f>
        <v>88514.3963310665</v>
      </c>
      <c r="D697" s="24" t="n">
        <f aca="true">RAND()</f>
        <v>0.732030225787604</v>
      </c>
      <c r="E697" s="25" t="n">
        <f aca="false">IF(D697&lt;=(Datos!$D$15-Datos!$C$15)/(Datos!$E$15-Datos!$C$15),Datos!$C$15+SQRT((Datos!$E$15-Datos!$C$15)*(Datos!$D$15-Datos!$C$15)*D697),Datos!$E$15-SQRT((Datos!$E$15-Datos!$C$15)*(Datos!$E$15-Datos!$D$15)*(1-D697)))</f>
        <v>33660.0105574331</v>
      </c>
      <c r="F697" s="24" t="n">
        <f aca="true">RAND()</f>
        <v>0.870639926595579</v>
      </c>
      <c r="G697" s="25" t="n">
        <f aca="false">IF(F697&lt;=(Datos!$D$19-Datos!$C$19)/(Datos!$E$19-Datos!$C$19),Datos!$C$19+SQRT((Datos!$E$19-Datos!$C$19)*(Datos!$D$19-Datos!$C$19)*F697),Datos!$E$19-SQRT((Datos!$E$19-Datos!$C$19)*(Datos!$E$19-Datos!$D$19)*(1-F697)))</f>
        <v>41885.1957516833</v>
      </c>
      <c r="H697" s="24" t="n">
        <f aca="true">RAND()</f>
        <v>0.184298893468232</v>
      </c>
      <c r="I697" s="25" t="n">
        <f aca="false">IF(H697&lt;=(Datos!$D$19-Datos!$C$19)/(Datos!$E$19-Datos!$C$19),Datos!$C$19+SQRT((Datos!$E$19-Datos!$C$19)*(Datos!$D$19-Datos!$C$19)*H697),Datos!$E$19-SQRT((Datos!$E$19-Datos!$C$19)*(Datos!$E$19-Datos!$D$19)*(1-H697)))</f>
        <v>35257.8354881296</v>
      </c>
      <c r="J697" s="24" t="n">
        <f aca="true">RAND()</f>
        <v>0.231225588500824</v>
      </c>
      <c r="K697" s="25" t="n">
        <f aca="false">IF(J697&lt;=(Datos!$D$19-Datos!$C$19)/(Datos!$E$19-Datos!$C$19),Datos!$C$19+SQRT((Datos!$E$19-Datos!$C$19)*(Datos!$D$19-Datos!$C$19)*J697),Datos!$E$19-SQRT((Datos!$E$19-Datos!$C$19)*(Datos!$E$19-Datos!$D$19)*(1-J697)))</f>
        <v>35889.2986233612</v>
      </c>
      <c r="L697" s="24" t="n">
        <f aca="true">RAND()</f>
        <v>0.727870764653822</v>
      </c>
      <c r="M697" s="25" t="n">
        <f aca="false">IF(L697&lt;=(Datos!$D$19-Datos!$C$19)/(Datos!$E$19-Datos!$C$19),Datos!$C$19+SQRT((Datos!$E$19-Datos!$C$19)*(Datos!$D$19-Datos!$C$19)*L697),Datos!$E$19-SQRT((Datos!$E$19-Datos!$C$19)*(Datos!$E$19-Datos!$D$19)*(1-L697)))</f>
        <v>40482.2912166715</v>
      </c>
      <c r="N697" s="24" t="n">
        <f aca="true">RAND()</f>
        <v>0.0461330163972162</v>
      </c>
      <c r="O697" s="25" t="n">
        <f aca="false">IF(N697&lt;=(Datos!$D$19-Datos!$C$19)/(Datos!$E$19-Datos!$C$19),Datos!$C$19+SQRT((Datos!$E$19-Datos!$C$19)*(Datos!$D$19-Datos!$C$19)*N697),Datos!$E$19-SQRT((Datos!$E$19-Datos!$C$19)*(Datos!$E$19-Datos!$D$19)*(1-N697)))</f>
        <v>32630.5802515001</v>
      </c>
      <c r="P697" s="24" t="n">
        <f aca="true">RAND()</f>
        <v>0.623087484258664</v>
      </c>
      <c r="Q697" s="26" t="n">
        <f aca="false">IF(P697&lt;=(Datos!$D$23-Datos!$C$23)/(Datos!$E$23-Datos!$C$23),Datos!$C$23+SQRT((Datos!$E$23-Datos!$C$23)*(Datos!$D$23-Datos!$C$23)*P697),Datos!$E$23-SQRT((Datos!$E$23-Datos!$C$23)*(Datos!$E$23-Datos!$D$23)*(1-P697)))</f>
        <v>0.153953070654405</v>
      </c>
      <c r="R697" s="24" t="n">
        <f aca="true">RAND()</f>
        <v>0.672286493435186</v>
      </c>
      <c r="S697" s="26" t="n">
        <f aca="false">IF(R697&lt;=(Datos!$D$24-Datos!$C$24)/(Datos!$E$24-Datos!$C$24),Datos!$C$24+SQRT((Datos!$E$24-Datos!$C$24)*(Datos!$D$24-Datos!$C$24)*R697),Datos!$E$24-SQRT((Datos!$E$24-Datos!$C$24)*(Datos!$E$24-Datos!$D$24)*(1-R697)))</f>
        <v>0.155712465917334</v>
      </c>
      <c r="T697" s="24" t="n">
        <f aca="true">RAND()</f>
        <v>0.698550636184765</v>
      </c>
      <c r="U697" s="26" t="n">
        <f aca="false">IF(T697&lt;=(Datos!$D$25-Datos!$C$25)/(Datos!$E$25-Datos!$C$25),Datos!$C$25+SQRT((Datos!$E$25-Datos!$C$25)*(Datos!$D$25-Datos!$C$25)*T697),Datos!$E$25-SQRT((Datos!$E$25-Datos!$C$25)*(Datos!$E$25-Datos!$D$25)*(1-T697)))</f>
        <v>0.19094731993976</v>
      </c>
      <c r="V697" s="24" t="n">
        <f aca="true">RAND()</f>
        <v>0.713349503990485</v>
      </c>
      <c r="W697" s="26" t="n">
        <f aca="false">IF(V697&lt;=(Datos!$D$26-Datos!$C$26)/(Datos!$E$26-Datos!$C$26),Datos!$C$26+SQRT((Datos!$E$26-Datos!$C$26)*(Datos!$D$26-Datos!$C$26)*V697),Datos!$E$26-SQRT((Datos!$E$26-Datos!$C$26)*(Datos!$E$26-Datos!$D$26)*(1-V697)))</f>
        <v>0.218325456024856</v>
      </c>
      <c r="X697" s="24" t="n">
        <f aca="true">RAND()</f>
        <v>0.495207176749768</v>
      </c>
      <c r="Y697" s="26" t="n">
        <f aca="false">IF(X697&lt;=(Datos!$D$27-Datos!$C$27)/(Datos!$E$27-Datos!$C$27),Datos!$C$27+SQRT((Datos!$E$27-Datos!$C$27)*(Datos!$D$27-Datos!$C$27)*X697),Datos!$E$27-SQRT((Datos!$E$27-Datos!$C$27)*(Datos!$E$27-Datos!$D$27)*(1-X697)))</f>
        <v>0.227790027336233</v>
      </c>
      <c r="Z697" s="24" t="n">
        <f aca="false">(1+Q697)</f>
        <v>1.15395307065441</v>
      </c>
      <c r="AA697" s="24" t="n">
        <f aca="false">Z697*(1+S697)</f>
        <v>1.33363794883888</v>
      </c>
      <c r="AB697" s="24" t="n">
        <f aca="false">AA697*(1+U697)</f>
        <v>1.58829254093963</v>
      </c>
      <c r="AC697" s="24" t="n">
        <f aca="false">AB697*(1+W697)</f>
        <v>1.93505723424115</v>
      </c>
      <c r="AD697" s="24" t="n">
        <f aca="false">AC697*(1+Y697)</f>
        <v>2.37584397452611</v>
      </c>
      <c r="AE697" s="23" t="n">
        <f aca="false">E697*Q697</f>
        <v>5182.06198357653</v>
      </c>
      <c r="AF697" s="23" t="n">
        <f aca="false">AE697*(1+S697)</f>
        <v>5988.9736335757</v>
      </c>
      <c r="AG697" s="23" t="n">
        <f aca="false">AF697*(1+U697)</f>
        <v>7132.55209809687</v>
      </c>
      <c r="AH697" s="23" t="n">
        <f aca="false">AG697*(1+W697)</f>
        <v>8689.76978753491</v>
      </c>
      <c r="AI697" s="23" t="n">
        <f aca="false">AH697*(1+Y697)</f>
        <v>10669.2126849831</v>
      </c>
      <c r="AJ697" s="25" t="n">
        <f aca="false">G697*Z697</f>
        <v>48333.5502526158</v>
      </c>
      <c r="AK697" s="25" t="n">
        <f aca="false">I697*AA697</f>
        <v>47021.1874008879</v>
      </c>
      <c r="AL697" s="25" t="n">
        <f aca="false">K697*AB697</f>
        <v>57002.7053030393</v>
      </c>
      <c r="AM697" s="25" t="n">
        <f aca="false">M697*AC697</f>
        <v>78335.5504774771</v>
      </c>
      <c r="AN697" s="25" t="n">
        <f aca="false">O697*AD697</f>
        <v>77525.1674758174</v>
      </c>
      <c r="AO697" s="25" t="n">
        <f aca="false">C697/Datos!$D$8</f>
        <v>17702.8792662133</v>
      </c>
      <c r="AP697" s="25" t="n">
        <f aca="false">AJ697-AO697</f>
        <v>30630.6709864025</v>
      </c>
      <c r="AQ697" s="25" t="n">
        <f aca="false">AK697-AO697</f>
        <v>29318.3081346746</v>
      </c>
      <c r="AR697" s="25" t="n">
        <f aca="false">AL697-AO697</f>
        <v>39299.826036826</v>
      </c>
      <c r="AS697" s="25" t="n">
        <f aca="false">AM697-AO697</f>
        <v>60632.6712112638</v>
      </c>
      <c r="AT697" s="25" t="n">
        <f aca="false">AN697-AO697</f>
        <v>59822.2882096041</v>
      </c>
      <c r="AU697" s="25" t="n">
        <f aca="false">AP697*Datos!$D$6</f>
        <v>15315.3354932013</v>
      </c>
      <c r="AV697" s="25" t="n">
        <f aca="false">AQ697*Datos!$D$6</f>
        <v>14659.1540673373</v>
      </c>
      <c r="AW697" s="25" t="n">
        <f aca="false">AR697*Datos!$D$6</f>
        <v>19649.913018413</v>
      </c>
      <c r="AX697" s="25" t="n">
        <f aca="false">AS697*Datos!$D$6</f>
        <v>30316.3356056319</v>
      </c>
      <c r="AY697" s="25" t="n">
        <f aca="false">AT697*Datos!$D$6</f>
        <v>29911.144104802</v>
      </c>
      <c r="AZ697" s="25" t="n">
        <f aca="false">AJ697-AU697-AE697</f>
        <v>27836.152775838</v>
      </c>
      <c r="BA697" s="25" t="n">
        <f aca="false">AK697-AV697-AF697</f>
        <v>26373.0596999749</v>
      </c>
      <c r="BB697" s="25" t="n">
        <f aca="false">AL697-AW697-AG697</f>
        <v>30220.2401865294</v>
      </c>
      <c r="BC697" s="25" t="n">
        <f aca="false">AM697-AX697-AH697</f>
        <v>39329.4450843103</v>
      </c>
      <c r="BD697" s="25" t="n">
        <f aca="false">AN697-AY697-AI697</f>
        <v>36944.8106860323</v>
      </c>
      <c r="BE697" s="25" t="n">
        <f aca="false">AZ697/Z697</f>
        <v>24122.4305248845</v>
      </c>
      <c r="BF697" s="25" t="n">
        <f aca="false">BA697/AA697</f>
        <v>19775.2768830074</v>
      </c>
      <c r="BG697" s="25" t="n">
        <f aca="false">BB697/AB697</f>
        <v>19026.8728257398</v>
      </c>
      <c r="BH697" s="25" t="n">
        <f aca="false">BC697/AC697</f>
        <v>20324.6934449118</v>
      </c>
      <c r="BI697" s="25" t="n">
        <f aca="false">BD697/AD697</f>
        <v>15550.1838850345</v>
      </c>
      <c r="BJ697" s="25" t="n">
        <f aca="false">E697*AD697</f>
        <v>79970.9332653629</v>
      </c>
      <c r="BK697" s="25" t="n">
        <f aca="false">0.2*C697*AD697</f>
        <v>42059.2790363961</v>
      </c>
      <c r="BL697" s="25" t="n">
        <f aca="false">BJ697+BK697</f>
        <v>122030.212301759</v>
      </c>
      <c r="BM697" s="25" t="n">
        <f aca="false">BK697*Datos!$D$6</f>
        <v>21029.6395181981</v>
      </c>
      <c r="BN697" s="25" t="n">
        <f aca="false">BL697-BM697</f>
        <v>101000.572783561</v>
      </c>
      <c r="BO697" s="25" t="n">
        <f aca="false">BN697/AD697</f>
        <v>42511.4501905398</v>
      </c>
      <c r="BP697" s="25" t="n">
        <f aca="false">-(C697+E697)</f>
        <v>-122174.4068885</v>
      </c>
      <c r="BQ697" s="25" t="n">
        <f aca="false">BE697</f>
        <v>24122.4305248845</v>
      </c>
      <c r="BR697" s="25" t="n">
        <f aca="false">BF697</f>
        <v>19775.2768830074</v>
      </c>
      <c r="BS697" s="25" t="n">
        <f aca="false">BG697</f>
        <v>19026.8728257398</v>
      </c>
      <c r="BT697" s="25" t="n">
        <f aca="false">BH697</f>
        <v>20324.6934449118</v>
      </c>
      <c r="BU697" s="25" t="n">
        <f aca="false">BI697+BO697</f>
        <v>58061.6340755743</v>
      </c>
      <c r="BV697" s="27" t="n">
        <f aca="false">IFERROR(IRR(BP697:BU697,0.1),NA())*100</f>
        <v>4.32921216409538</v>
      </c>
    </row>
    <row r="698" customFormat="false" ht="15" hidden="false" customHeight="true" outlineLevel="0" collapsed="false">
      <c r="A698" s="23" t="n">
        <v>697</v>
      </c>
      <c r="B698" s="24" t="n">
        <f aca="true">RAND()</f>
        <v>0.718449533574513</v>
      </c>
      <c r="C698" s="25" t="n">
        <f aca="false">IF(B698&lt;=(Datos!$D$14-Datos!$C$14)/(Datos!$E$14-Datos!$C$14),Datos!$C$14+SQRT((Datos!$E$14-Datos!$C$14)*(Datos!$D$14-Datos!$C$14)*B698),Datos!$E$14-SQRT((Datos!$E$14-Datos!$C$14)*(Datos!$E$14-Datos!$D$14)*(1-B698)))</f>
        <v>81619.0163562832</v>
      </c>
      <c r="D698" s="24" t="n">
        <f aca="true">RAND()</f>
        <v>0.102081762612075</v>
      </c>
      <c r="E698" s="25" t="n">
        <f aca="false">IF(D698&lt;=(Datos!$D$15-Datos!$C$15)/(Datos!$E$15-Datos!$C$15),Datos!$C$15+SQRT((Datos!$E$15-Datos!$C$15)*(Datos!$D$15-Datos!$C$15)*D698),Datos!$E$15-SQRT((Datos!$E$15-Datos!$C$15)*(Datos!$E$15-Datos!$D$15)*(1-D698)))</f>
        <v>27766.9716651794</v>
      </c>
      <c r="F698" s="24" t="n">
        <f aca="true">RAND()</f>
        <v>0.344621850545223</v>
      </c>
      <c r="G698" s="25" t="n">
        <f aca="false">IF(F698&lt;=(Datos!$D$19-Datos!$C$19)/(Datos!$E$19-Datos!$C$19),Datos!$C$19+SQRT((Datos!$E$19-Datos!$C$19)*(Datos!$D$19-Datos!$C$19)*F698),Datos!$E$19-SQRT((Datos!$E$19-Datos!$C$19)*(Datos!$E$19-Datos!$D$19)*(1-F698)))</f>
        <v>37189.8037234533</v>
      </c>
      <c r="H698" s="24" t="n">
        <f aca="true">RAND()</f>
        <v>0.596514201630811</v>
      </c>
      <c r="I698" s="25" t="n">
        <f aca="false">IF(H698&lt;=(Datos!$D$19-Datos!$C$19)/(Datos!$E$19-Datos!$C$19),Datos!$C$19+SQRT((Datos!$E$19-Datos!$C$19)*(Datos!$D$19-Datos!$C$19)*H698),Datos!$E$19-SQRT((Datos!$E$19-Datos!$C$19)*(Datos!$E$19-Datos!$D$19)*(1-H698)))</f>
        <v>39459.2351828582</v>
      </c>
      <c r="J698" s="24" t="n">
        <f aca="true">RAND()</f>
        <v>0.463014703849987</v>
      </c>
      <c r="K698" s="25" t="n">
        <f aca="false">IF(J698&lt;=(Datos!$D$19-Datos!$C$19)/(Datos!$E$19-Datos!$C$19),Datos!$C$19+SQRT((Datos!$E$19-Datos!$C$19)*(Datos!$D$19-Datos!$C$19)*J698),Datos!$E$19-SQRT((Datos!$E$19-Datos!$C$19)*(Datos!$E$19-Datos!$D$19)*(1-J698)))</f>
        <v>38333.7989883065</v>
      </c>
      <c r="L698" s="24" t="n">
        <f aca="true">RAND()</f>
        <v>0.0857898995696409</v>
      </c>
      <c r="M698" s="25" t="n">
        <f aca="false">IF(L698&lt;=(Datos!$D$19-Datos!$C$19)/(Datos!$E$19-Datos!$C$19),Datos!$C$19+SQRT((Datos!$E$19-Datos!$C$19)*(Datos!$D$19-Datos!$C$19)*L698),Datos!$E$19-SQRT((Datos!$E$19-Datos!$C$19)*(Datos!$E$19-Datos!$D$19)*(1-L698)))</f>
        <v>33587.2670566109</v>
      </c>
      <c r="N698" s="24" t="n">
        <f aca="true">RAND()</f>
        <v>0.526758016773715</v>
      </c>
      <c r="O698" s="25" t="n">
        <f aca="false">IF(N698&lt;=(Datos!$D$19-Datos!$C$19)/(Datos!$E$19-Datos!$C$19),Datos!$C$19+SQRT((Datos!$E$19-Datos!$C$19)*(Datos!$D$19-Datos!$C$19)*N698),Datos!$E$19-SQRT((Datos!$E$19-Datos!$C$19)*(Datos!$E$19-Datos!$D$19)*(1-N698)))</f>
        <v>38888.965210645</v>
      </c>
      <c r="P698" s="24" t="n">
        <f aca="true">RAND()</f>
        <v>0.426094446568507</v>
      </c>
      <c r="Q698" s="26" t="n">
        <f aca="false">IF(P698&lt;=(Datos!$D$23-Datos!$C$23)/(Datos!$E$23-Datos!$C$23),Datos!$C$23+SQRT((Datos!$E$23-Datos!$C$23)*(Datos!$D$23-Datos!$C$23)*P698),Datos!$E$23-SQRT((Datos!$E$23-Datos!$C$23)*(Datos!$E$23-Datos!$D$23)*(1-P698)))</f>
        <v>0.147694223293375</v>
      </c>
      <c r="R698" s="24" t="n">
        <f aca="true">RAND()</f>
        <v>0.336199921033939</v>
      </c>
      <c r="S698" s="26" t="n">
        <f aca="false">IF(R698&lt;=(Datos!$D$24-Datos!$C$24)/(Datos!$E$24-Datos!$C$24),Datos!$C$24+SQRT((Datos!$E$24-Datos!$C$24)*(Datos!$D$24-Datos!$C$24)*R698),Datos!$E$24-SQRT((Datos!$E$24-Datos!$C$24)*(Datos!$E$24-Datos!$D$24)*(1-R698)))</f>
        <v>0.144599997110998</v>
      </c>
      <c r="T698" s="24" t="n">
        <f aca="true">RAND()</f>
        <v>0.0498161958488834</v>
      </c>
      <c r="U698" s="26" t="n">
        <f aca="false">IF(T698&lt;=(Datos!$D$25-Datos!$C$25)/(Datos!$E$25-Datos!$C$25),Datos!$C$25+SQRT((Datos!$E$25-Datos!$C$25)*(Datos!$D$25-Datos!$C$25)*T698),Datos!$E$25-SQRT((Datos!$E$25-Datos!$C$25)*(Datos!$E$25-Datos!$D$25)*(1-T698)))</f>
        <v>0.160228099104069</v>
      </c>
      <c r="V698" s="24" t="n">
        <f aca="true">RAND()</f>
        <v>0.910741559231794</v>
      </c>
      <c r="W698" s="26" t="n">
        <f aca="false">IF(V698&lt;=(Datos!$D$26-Datos!$C$26)/(Datos!$E$26-Datos!$C$26),Datos!$C$26+SQRT((Datos!$E$26-Datos!$C$26)*(Datos!$D$26-Datos!$C$26)*V698),Datos!$E$26-SQRT((Datos!$E$26-Datos!$C$26)*(Datos!$E$26-Datos!$D$26)*(1-V698)))</f>
        <v>0.232325030617036</v>
      </c>
      <c r="X698" s="24" t="n">
        <f aca="true">RAND()</f>
        <v>0.709420385618183</v>
      </c>
      <c r="Y698" s="26" t="n">
        <f aca="false">IF(X698&lt;=(Datos!$D$27-Datos!$C$27)/(Datos!$E$27-Datos!$C$27),Datos!$C$27+SQRT((Datos!$E$27-Datos!$C$27)*(Datos!$D$27-Datos!$C$27)*X698),Datos!$E$27-SQRT((Datos!$E$27-Datos!$C$27)*(Datos!$E$27-Datos!$D$27)*(1-X698)))</f>
        <v>0.240387755457917</v>
      </c>
      <c r="Z698" s="24" t="n">
        <f aca="false">(1+Q698)</f>
        <v>1.14769422329338</v>
      </c>
      <c r="AA698" s="24" t="n">
        <f aca="false">Z698*(1+S698)</f>
        <v>1.31365080466591</v>
      </c>
      <c r="AB698" s="24" t="n">
        <f aca="false">AA698*(1+U698)</f>
        <v>1.52413457598405</v>
      </c>
      <c r="AC698" s="24" t="n">
        <f aca="false">AB698*(1+W698)</f>
        <v>1.87822918801403</v>
      </c>
      <c r="AD698" s="24" t="n">
        <f aca="false">AC698*(1+Y698)</f>
        <v>2.32973248675627</v>
      </c>
      <c r="AE698" s="23" t="n">
        <f aca="false">E698*Q698</f>
        <v>4101.02131329782</v>
      </c>
      <c r="AF698" s="23" t="n">
        <f aca="false">AE698*(1+S698)</f>
        <v>4694.02898335283</v>
      </c>
      <c r="AG698" s="23" t="n">
        <f aca="false">AF698*(1+U698)</f>
        <v>5446.14432449486</v>
      </c>
      <c r="AH698" s="23" t="n">
        <f aca="false">AG698*(1+W698)</f>
        <v>6711.41997142792</v>
      </c>
      <c r="AI698" s="23" t="n">
        <f aca="false">AH698*(1+Y698)</f>
        <v>8324.76315429491</v>
      </c>
      <c r="AJ698" s="25" t="n">
        <f aca="false">G698*Z698</f>
        <v>42682.5228988218</v>
      </c>
      <c r="AK698" s="25" t="n">
        <f aca="false">I698*AA698</f>
        <v>51835.6560494628</v>
      </c>
      <c r="AL698" s="25" t="n">
        <f aca="false">K698*AB698</f>
        <v>58425.8684669005</v>
      </c>
      <c r="AM698" s="25" t="n">
        <f aca="false">M698*AC698</f>
        <v>63084.5853313489</v>
      </c>
      <c r="AN698" s="25" t="n">
        <f aca="false">O698*AD698</f>
        <v>90600.8856275741</v>
      </c>
      <c r="AO698" s="25" t="n">
        <f aca="false">C698/Datos!$D$8</f>
        <v>16323.8032712566</v>
      </c>
      <c r="AP698" s="25" t="n">
        <f aca="false">AJ698-AO698</f>
        <v>26358.7196275652</v>
      </c>
      <c r="AQ698" s="25" t="n">
        <f aca="false">AK698-AO698</f>
        <v>35511.8527782062</v>
      </c>
      <c r="AR698" s="25" t="n">
        <f aca="false">AL698-AO698</f>
        <v>42102.0651956438</v>
      </c>
      <c r="AS698" s="25" t="n">
        <f aca="false">AM698-AO698</f>
        <v>46760.7820600922</v>
      </c>
      <c r="AT698" s="25" t="n">
        <f aca="false">AN698-AO698</f>
        <v>74277.0823563175</v>
      </c>
      <c r="AU698" s="25" t="n">
        <f aca="false">AP698*Datos!$D$6</f>
        <v>13179.3598137826</v>
      </c>
      <c r="AV698" s="25" t="n">
        <f aca="false">AQ698*Datos!$D$6</f>
        <v>17755.9263891031</v>
      </c>
      <c r="AW698" s="25" t="n">
        <f aca="false">AR698*Datos!$D$6</f>
        <v>21051.0325978219</v>
      </c>
      <c r="AX698" s="25" t="n">
        <f aca="false">AS698*Datos!$D$6</f>
        <v>23380.3910300461</v>
      </c>
      <c r="AY698" s="25" t="n">
        <f aca="false">AT698*Datos!$D$6</f>
        <v>37138.5411781587</v>
      </c>
      <c r="AZ698" s="25" t="n">
        <f aca="false">AJ698-AU698-AE698</f>
        <v>25402.1417717414</v>
      </c>
      <c r="BA698" s="25" t="n">
        <f aca="false">AK698-AV698-AF698</f>
        <v>29385.7006770069</v>
      </c>
      <c r="BB698" s="25" t="n">
        <f aca="false">AL698-AW698-AG698</f>
        <v>31928.6915445837</v>
      </c>
      <c r="BC698" s="25" t="n">
        <f aca="false">AM698-AX698-AH698</f>
        <v>32992.7743298748</v>
      </c>
      <c r="BD698" s="25" t="n">
        <f aca="false">AN698-AY698-AI698</f>
        <v>45137.5812951205</v>
      </c>
      <c r="BE698" s="25" t="n">
        <f aca="false">AZ698/Z698</f>
        <v>22133.1965049441</v>
      </c>
      <c r="BF698" s="25" t="n">
        <f aca="false">BA698/AA698</f>
        <v>22369.4916279372</v>
      </c>
      <c r="BG698" s="25" t="n">
        <f aca="false">BB698/AB698</f>
        <v>20948.7351364423</v>
      </c>
      <c r="BH698" s="25" t="n">
        <f aca="false">BC698/AC698</f>
        <v>17565.8937367277</v>
      </c>
      <c r="BI698" s="25" t="n">
        <f aca="false">BD698/AD698</f>
        <v>19374.5769317774</v>
      </c>
      <c r="BJ698" s="25" t="n">
        <f aca="false">E698*AD698</f>
        <v>64689.6159472093</v>
      </c>
      <c r="BK698" s="25" t="n">
        <f aca="false">0.2*C698*AD698</f>
        <v>38030.0947884649</v>
      </c>
      <c r="BL698" s="25" t="n">
        <f aca="false">BJ698+BK698</f>
        <v>102719.710735674</v>
      </c>
      <c r="BM698" s="25" t="n">
        <f aca="false">BK698*Datos!$D$6</f>
        <v>19015.0473942325</v>
      </c>
      <c r="BN698" s="25" t="n">
        <f aca="false">BL698-BM698</f>
        <v>83704.6633414418</v>
      </c>
      <c r="BO698" s="25" t="n">
        <f aca="false">BN698/AD698</f>
        <v>35928.8733008077</v>
      </c>
      <c r="BP698" s="25" t="n">
        <f aca="false">-(C698+E698)</f>
        <v>-109385.988021463</v>
      </c>
      <c r="BQ698" s="25" t="n">
        <f aca="false">BE698</f>
        <v>22133.1965049441</v>
      </c>
      <c r="BR698" s="25" t="n">
        <f aca="false">BF698</f>
        <v>22369.4916279372</v>
      </c>
      <c r="BS698" s="25" t="n">
        <f aca="false">BG698</f>
        <v>20948.7351364423</v>
      </c>
      <c r="BT698" s="25" t="n">
        <f aca="false">BH698</f>
        <v>17565.8937367277</v>
      </c>
      <c r="BU698" s="25" t="n">
        <f aca="false">BI698+BO698</f>
        <v>55303.4502325851</v>
      </c>
      <c r="BV698" s="27" t="n">
        <f aca="false">IFERROR(IRR(BP698:BU698,0.1),NA())*100</f>
        <v>7.22880203341834</v>
      </c>
    </row>
    <row r="699" customFormat="false" ht="15" hidden="false" customHeight="true" outlineLevel="0" collapsed="false">
      <c r="A699" s="23" t="n">
        <v>698</v>
      </c>
      <c r="B699" s="24" t="n">
        <f aca="true">RAND()</f>
        <v>0.168370182293675</v>
      </c>
      <c r="C699" s="25" t="n">
        <f aca="false">IF(B699&lt;=(Datos!$D$14-Datos!$C$14)/(Datos!$E$14-Datos!$C$14),Datos!$C$14+SQRT((Datos!$E$14-Datos!$C$14)*(Datos!$D$14-Datos!$C$14)*B699),Datos!$E$14-SQRT((Datos!$E$14-Datos!$C$14)*(Datos!$E$14-Datos!$D$14)*(1-B699)))</f>
        <v>68206.5871662629</v>
      </c>
      <c r="D699" s="24" t="n">
        <f aca="true">RAND()</f>
        <v>0.0536385059893515</v>
      </c>
      <c r="E699" s="25" t="n">
        <f aca="false">IF(D699&lt;=(Datos!$D$15-Datos!$C$15)/(Datos!$E$15-Datos!$C$15),Datos!$C$15+SQRT((Datos!$E$15-Datos!$C$15)*(Datos!$D$15-Datos!$C$15)*D699),Datos!$E$15-SQRT((Datos!$E$15-Datos!$C$15)*(Datos!$E$15-Datos!$D$15)*(1-D699)))</f>
        <v>27005.7138253503</v>
      </c>
      <c r="F699" s="24" t="n">
        <f aca="true">RAND()</f>
        <v>0.625361514710621</v>
      </c>
      <c r="G699" s="25" t="n">
        <f aca="false">IF(F699&lt;=(Datos!$D$19-Datos!$C$19)/(Datos!$E$19-Datos!$C$19),Datos!$C$19+SQRT((Datos!$E$19-Datos!$C$19)*(Datos!$D$19-Datos!$C$19)*F699),Datos!$E$19-SQRT((Datos!$E$19-Datos!$C$19)*(Datos!$E$19-Datos!$D$19)*(1-F699)))</f>
        <v>39685.2582416058</v>
      </c>
      <c r="H699" s="24" t="n">
        <f aca="true">RAND()</f>
        <v>0.130336648674907</v>
      </c>
      <c r="I699" s="25" t="n">
        <f aca="false">IF(H699&lt;=(Datos!$D$19-Datos!$C$19)/(Datos!$E$19-Datos!$C$19),Datos!$C$19+SQRT((Datos!$E$19-Datos!$C$19)*(Datos!$D$19-Datos!$C$19)*H699),Datos!$E$19-SQRT((Datos!$E$19-Datos!$C$19)*(Datos!$E$19-Datos!$D$19)*(1-H699)))</f>
        <v>34421.5944297545</v>
      </c>
      <c r="J699" s="24" t="n">
        <f aca="true">RAND()</f>
        <v>0.781680285984045</v>
      </c>
      <c r="K699" s="25" t="n">
        <f aca="false">IF(J699&lt;=(Datos!$D$19-Datos!$C$19)/(Datos!$E$19-Datos!$C$19),Datos!$C$19+SQRT((Datos!$E$19-Datos!$C$19)*(Datos!$D$19-Datos!$C$19)*J699),Datos!$E$19-SQRT((Datos!$E$19-Datos!$C$19)*(Datos!$E$19-Datos!$D$19)*(1-J699)))</f>
        <v>40953.5226985442</v>
      </c>
      <c r="L699" s="24" t="n">
        <f aca="true">RAND()</f>
        <v>0.260729689348225</v>
      </c>
      <c r="M699" s="25" t="n">
        <f aca="false">IF(L699&lt;=(Datos!$D$19-Datos!$C$19)/(Datos!$E$19-Datos!$C$19),Datos!$C$19+SQRT((Datos!$E$19-Datos!$C$19)*(Datos!$D$19-Datos!$C$19)*L699),Datos!$E$19-SQRT((Datos!$E$19-Datos!$C$19)*(Datos!$E$19-Datos!$D$19)*(1-L699)))</f>
        <v>36253.7551440901</v>
      </c>
      <c r="N699" s="24" t="n">
        <f aca="true">RAND()</f>
        <v>0.395050254809778</v>
      </c>
      <c r="O699" s="25" t="n">
        <f aca="false">IF(N699&lt;=(Datos!$D$19-Datos!$C$19)/(Datos!$E$19-Datos!$C$19),Datos!$C$19+SQRT((Datos!$E$19-Datos!$C$19)*(Datos!$D$19-Datos!$C$19)*N699),Datos!$E$19-SQRT((Datos!$E$19-Datos!$C$19)*(Datos!$E$19-Datos!$D$19)*(1-N699)))</f>
        <v>37697.8918036997</v>
      </c>
      <c r="P699" s="24" t="n">
        <f aca="true">RAND()</f>
        <v>0.790704216343333</v>
      </c>
      <c r="Q699" s="26" t="n">
        <f aca="false">IF(P699&lt;=(Datos!$D$23-Datos!$C$23)/(Datos!$E$23-Datos!$C$23),Datos!$C$23+SQRT((Datos!$E$23-Datos!$C$23)*(Datos!$D$23-Datos!$C$23)*P699),Datos!$E$23-SQRT((Datos!$E$23-Datos!$C$23)*(Datos!$E$23-Datos!$D$23)*(1-P699)))</f>
        <v>0.160590404162322</v>
      </c>
      <c r="R699" s="24" t="n">
        <f aca="true">RAND()</f>
        <v>0.898160822912847</v>
      </c>
      <c r="S699" s="26" t="n">
        <f aca="false">IF(R699&lt;=(Datos!$D$24-Datos!$C$24)/(Datos!$E$24-Datos!$C$24),Datos!$C$24+SQRT((Datos!$E$24-Datos!$C$24)*(Datos!$D$24-Datos!$C$24)*R699),Datos!$E$24-SQRT((Datos!$E$24-Datos!$C$24)*(Datos!$E$24-Datos!$D$24)*(1-R699)))</f>
        <v>0.166460778502555</v>
      </c>
      <c r="T699" s="24" t="n">
        <f aca="true">RAND()</f>
        <v>0.539331166719834</v>
      </c>
      <c r="U699" s="26" t="n">
        <f aca="false">IF(T699&lt;=(Datos!$D$25-Datos!$C$25)/(Datos!$E$25-Datos!$C$25),Datos!$C$25+SQRT((Datos!$E$25-Datos!$C$25)*(Datos!$D$25-Datos!$C$25)*T699),Datos!$E$25-SQRT((Datos!$E$25-Datos!$C$25)*(Datos!$E$25-Datos!$D$25)*(1-T699)))</f>
        <v>0.18408520175214</v>
      </c>
      <c r="V699" s="24" t="n">
        <f aca="true">RAND()</f>
        <v>0.747527814575793</v>
      </c>
      <c r="W699" s="26" t="n">
        <f aca="false">IF(V699&lt;=(Datos!$D$26-Datos!$C$26)/(Datos!$E$26-Datos!$C$26),Datos!$C$26+SQRT((Datos!$E$26-Datos!$C$26)*(Datos!$D$26-Datos!$C$26)*V699),Datos!$E$26-SQRT((Datos!$E$26-Datos!$C$26)*(Datos!$E$26-Datos!$D$26)*(1-V699)))</f>
        <v>0.220273704418735</v>
      </c>
      <c r="X699" s="24" t="n">
        <f aca="true">RAND()</f>
        <v>0.0713759034464566</v>
      </c>
      <c r="Y699" s="26" t="n">
        <f aca="false">IF(X699&lt;=(Datos!$D$27-Datos!$C$27)/(Datos!$E$27-Datos!$C$27),Datos!$C$27+SQRT((Datos!$E$27-Datos!$C$27)*(Datos!$D$27-Datos!$C$27)*X699),Datos!$E$27-SQRT((Datos!$E$27-Datos!$C$27)*(Datos!$E$27-Datos!$D$27)*(1-X699)))</f>
        <v>0.203882180639418</v>
      </c>
      <c r="Z699" s="24" t="n">
        <f aca="false">(1+Q699)</f>
        <v>1.16059040416232</v>
      </c>
      <c r="AA699" s="24" t="n">
        <f aca="false">Z699*(1+S699)</f>
        <v>1.35378318636178</v>
      </c>
      <c r="AB699" s="24" t="n">
        <f aca="false">AA699*(1+U699)</f>
        <v>1.60299463735184</v>
      </c>
      <c r="AC699" s="24" t="n">
        <f aca="false">AB699*(1+W699)</f>
        <v>1.9560922042847</v>
      </c>
      <c r="AD699" s="24" t="n">
        <f aca="false">AC699*(1+Y699)</f>
        <v>2.35490454842603</v>
      </c>
      <c r="AE699" s="23" t="n">
        <f aca="false">E699*Q699</f>
        <v>4336.85849790502</v>
      </c>
      <c r="AF699" s="23" t="n">
        <f aca="false">AE699*(1+S699)</f>
        <v>5058.77533972171</v>
      </c>
      <c r="AG699" s="23" t="n">
        <f aca="false">AF699*(1+U699)</f>
        <v>5990.02101875313</v>
      </c>
      <c r="AH699" s="23" t="n">
        <f aca="false">AG699*(1+W699)</f>
        <v>7309.46513809997</v>
      </c>
      <c r="AI699" s="23" t="n">
        <f aca="false">AH699*(1+Y699)</f>
        <v>8799.7348297636</v>
      </c>
      <c r="AJ699" s="25" t="n">
        <f aca="false">G699*Z699</f>
        <v>46058.3299019114</v>
      </c>
      <c r="AK699" s="25" t="n">
        <f aca="false">I699*AA699</f>
        <v>46599.3757867659</v>
      </c>
      <c r="AL699" s="25" t="n">
        <f aca="false">K699*AB699</f>
        <v>65648.2772664333</v>
      </c>
      <c r="AM699" s="25" t="n">
        <f aca="false">M699*AC699</f>
        <v>70915.687813401</v>
      </c>
      <c r="AN699" s="25" t="n">
        <f aca="false">O699*AD699</f>
        <v>88774.9368746047</v>
      </c>
      <c r="AO699" s="25" t="n">
        <f aca="false">C699/Datos!$D$8</f>
        <v>13641.3174332526</v>
      </c>
      <c r="AP699" s="25" t="n">
        <f aca="false">AJ699-AO699</f>
        <v>32417.0124686588</v>
      </c>
      <c r="AQ699" s="25" t="n">
        <f aca="false">AK699-AO699</f>
        <v>32958.0583535133</v>
      </c>
      <c r="AR699" s="25" t="n">
        <f aca="false">AL699-AO699</f>
        <v>52006.9598331808</v>
      </c>
      <c r="AS699" s="25" t="n">
        <f aca="false">AM699-AO699</f>
        <v>57274.3703801484</v>
      </c>
      <c r="AT699" s="25" t="n">
        <f aca="false">AN699-AO699</f>
        <v>75133.6194413521</v>
      </c>
      <c r="AU699" s="25" t="n">
        <f aca="false">AP699*Datos!$D$6</f>
        <v>16208.5062343294</v>
      </c>
      <c r="AV699" s="25" t="n">
        <f aca="false">AQ699*Datos!$D$6</f>
        <v>16479.0291767567</v>
      </c>
      <c r="AW699" s="25" t="n">
        <f aca="false">AR699*Datos!$D$6</f>
        <v>26003.4799165904</v>
      </c>
      <c r="AX699" s="25" t="n">
        <f aca="false">AS699*Datos!$D$6</f>
        <v>28637.1851900742</v>
      </c>
      <c r="AY699" s="25" t="n">
        <f aca="false">AT699*Datos!$D$6</f>
        <v>37566.8097206761</v>
      </c>
      <c r="AZ699" s="25" t="n">
        <f aca="false">AJ699-AU699-AE699</f>
        <v>25512.965169677</v>
      </c>
      <c r="BA699" s="25" t="n">
        <f aca="false">AK699-AV699-AF699</f>
        <v>25061.5712702875</v>
      </c>
      <c r="BB699" s="25" t="n">
        <f aca="false">AL699-AW699-AG699</f>
        <v>33654.7763310898</v>
      </c>
      <c r="BC699" s="25" t="n">
        <f aca="false">AM699-AX699-AH699</f>
        <v>34969.0374852268</v>
      </c>
      <c r="BD699" s="25" t="n">
        <f aca="false">AN699-AY699-AI699</f>
        <v>42408.392324165</v>
      </c>
      <c r="BE699" s="25" t="n">
        <f aca="false">AZ699/Z699</f>
        <v>21982.7469520493</v>
      </c>
      <c r="BF699" s="25" t="n">
        <f aca="false">BA699/AA699</f>
        <v>18512.2488761581</v>
      </c>
      <c r="BG699" s="25" t="n">
        <f aca="false">BB699/AB699</f>
        <v>20994.9400621126</v>
      </c>
      <c r="BH699" s="25" t="n">
        <f aca="false">BC699/AC699</f>
        <v>17876.9883181525</v>
      </c>
      <c r="BI699" s="25" t="n">
        <f aca="false">BD699/AD699</f>
        <v>18008.5398164057</v>
      </c>
      <c r="BJ699" s="25" t="n">
        <f aca="false">E699*AD699</f>
        <v>63595.8783208091</v>
      </c>
      <c r="BK699" s="25" t="n">
        <f aca="false">0.2*C699*AD699</f>
        <v>32124.0004700897</v>
      </c>
      <c r="BL699" s="25" t="n">
        <f aca="false">BJ699+BK699</f>
        <v>95719.8787908989</v>
      </c>
      <c r="BM699" s="25" t="n">
        <f aca="false">BK699*Datos!$D$6</f>
        <v>16062.0002350449</v>
      </c>
      <c r="BN699" s="25" t="n">
        <f aca="false">BL699-BM699</f>
        <v>79657.878555854</v>
      </c>
      <c r="BO699" s="25" t="n">
        <f aca="false">BN699/AD699</f>
        <v>33826.3725419766</v>
      </c>
      <c r="BP699" s="25" t="n">
        <f aca="false">-(C699+E699)</f>
        <v>-95212.3009916132</v>
      </c>
      <c r="BQ699" s="25" t="n">
        <f aca="false">BE699</f>
        <v>21982.7469520493</v>
      </c>
      <c r="BR699" s="25" t="n">
        <f aca="false">BF699</f>
        <v>18512.2488761581</v>
      </c>
      <c r="BS699" s="25" t="n">
        <f aca="false">BG699</f>
        <v>20994.9400621126</v>
      </c>
      <c r="BT699" s="25" t="n">
        <f aca="false">BH699</f>
        <v>17876.9883181525</v>
      </c>
      <c r="BU699" s="25" t="n">
        <f aca="false">BI699+BO699</f>
        <v>51834.9123583823</v>
      </c>
      <c r="BV699" s="27" t="n">
        <f aca="false">IFERROR(IRR(BP699:BU699,0.1),NA())*100</f>
        <v>10.0862699031937</v>
      </c>
    </row>
    <row r="700" customFormat="false" ht="15" hidden="false" customHeight="true" outlineLevel="0" collapsed="false">
      <c r="A700" s="23" t="n">
        <v>699</v>
      </c>
      <c r="B700" s="24" t="n">
        <f aca="true">RAND()</f>
        <v>0.962906717792232</v>
      </c>
      <c r="C700" s="25" t="n">
        <f aca="false">IF(B700&lt;=(Datos!$D$14-Datos!$C$14)/(Datos!$E$14-Datos!$C$14),Datos!$C$14+SQRT((Datos!$E$14-Datos!$C$14)*(Datos!$D$14-Datos!$C$14)*B700),Datos!$E$14-SQRT((Datos!$E$14-Datos!$C$14)*(Datos!$E$14-Datos!$D$14)*(1-B700)))</f>
        <v>93328.2731883476</v>
      </c>
      <c r="D700" s="24" t="n">
        <f aca="true">RAND()</f>
        <v>0.142486088855732</v>
      </c>
      <c r="E700" s="25" t="n">
        <f aca="false">IF(D700&lt;=(Datos!$D$15-Datos!$C$15)/(Datos!$E$15-Datos!$C$15),Datos!$C$15+SQRT((Datos!$E$15-Datos!$C$15)*(Datos!$D$15-Datos!$C$15)*D700),Datos!$E$15-SQRT((Datos!$E$15-Datos!$C$15)*(Datos!$E$15-Datos!$D$15)*(1-D700)))</f>
        <v>28269.0146319923</v>
      </c>
      <c r="F700" s="24" t="n">
        <f aca="true">RAND()</f>
        <v>0.770890239413661</v>
      </c>
      <c r="G700" s="25" t="n">
        <f aca="false">IF(F700&lt;=(Datos!$D$19-Datos!$C$19)/(Datos!$E$19-Datos!$C$19),Datos!$C$19+SQRT((Datos!$E$19-Datos!$C$19)*(Datos!$D$19-Datos!$C$19)*F700),Datos!$E$19-SQRT((Datos!$E$19-Datos!$C$19)*(Datos!$E$19-Datos!$D$19)*(1-F700)))</f>
        <v>40854.733778878</v>
      </c>
      <c r="H700" s="24" t="n">
        <f aca="true">RAND()</f>
        <v>0.853180591335951</v>
      </c>
      <c r="I700" s="25" t="n">
        <f aca="false">IF(H700&lt;=(Datos!$D$19-Datos!$C$19)/(Datos!$E$19-Datos!$C$19),Datos!$C$19+SQRT((Datos!$E$19-Datos!$C$19)*(Datos!$D$19-Datos!$C$19)*H700),Datos!$E$19-SQRT((Datos!$E$19-Datos!$C$19)*(Datos!$E$19-Datos!$D$19)*(1-H700)))</f>
        <v>41681.6486548583</v>
      </c>
      <c r="J700" s="24" t="n">
        <f aca="true">RAND()</f>
        <v>0.335024281408811</v>
      </c>
      <c r="K700" s="25" t="n">
        <f aca="false">IF(J700&lt;=(Datos!$D$19-Datos!$C$19)/(Datos!$E$19-Datos!$C$19),Datos!$C$19+SQRT((Datos!$E$19-Datos!$C$19)*(Datos!$D$19-Datos!$C$19)*J700),Datos!$E$19-SQRT((Datos!$E$19-Datos!$C$19)*(Datos!$E$19-Datos!$D$19)*(1-J700)))</f>
        <v>37088.9803365027</v>
      </c>
      <c r="L700" s="24" t="n">
        <f aca="true">RAND()</f>
        <v>0.049313310311978</v>
      </c>
      <c r="M700" s="25" t="n">
        <f aca="false">IF(L700&lt;=(Datos!$D$19-Datos!$C$19)/(Datos!$E$19-Datos!$C$19),Datos!$C$19+SQRT((Datos!$E$19-Datos!$C$19)*(Datos!$D$19-Datos!$C$19)*L700),Datos!$E$19-SQRT((Datos!$E$19-Datos!$C$19)*(Datos!$E$19-Datos!$D$19)*(1-L700)))</f>
        <v>32719.7420000428</v>
      </c>
      <c r="N700" s="24" t="n">
        <f aca="true">RAND()</f>
        <v>0.585599159893215</v>
      </c>
      <c r="O700" s="25" t="n">
        <f aca="false">IF(N700&lt;=(Datos!$D$19-Datos!$C$19)/(Datos!$E$19-Datos!$C$19),Datos!$C$19+SQRT((Datos!$E$19-Datos!$C$19)*(Datos!$D$19-Datos!$C$19)*N700),Datos!$E$19-SQRT((Datos!$E$19-Datos!$C$19)*(Datos!$E$19-Datos!$D$19)*(1-N700)))</f>
        <v>39372.2928882949</v>
      </c>
      <c r="P700" s="24" t="n">
        <f aca="true">RAND()</f>
        <v>0.833185879434639</v>
      </c>
      <c r="Q700" s="26" t="n">
        <f aca="false">IF(P700&lt;=(Datos!$D$23-Datos!$C$23)/(Datos!$E$23-Datos!$C$23),Datos!$C$23+SQRT((Datos!$E$23-Datos!$C$23)*(Datos!$D$23-Datos!$C$23)*P700),Datos!$E$23-SQRT((Datos!$E$23-Datos!$C$23)*(Datos!$E$23-Datos!$D$23)*(1-P700)))</f>
        <v>0.162671831688905</v>
      </c>
      <c r="R700" s="24" t="n">
        <f aca="true">RAND()</f>
        <v>0.55335228972488</v>
      </c>
      <c r="S700" s="26" t="n">
        <f aca="false">IF(R700&lt;=(Datos!$D$24-Datos!$C$24)/(Datos!$E$24-Datos!$C$24),Datos!$C$24+SQRT((Datos!$E$24-Datos!$C$24)*(Datos!$D$24-Datos!$C$24)*R700),Datos!$E$24-SQRT((Datos!$E$24-Datos!$C$24)*(Datos!$E$24-Datos!$D$24)*(1-R700)))</f>
        <v>0.151645707935213</v>
      </c>
      <c r="T700" s="24" t="n">
        <f aca="true">RAND()</f>
        <v>0.736592279008306</v>
      </c>
      <c r="U700" s="26" t="n">
        <f aca="false">IF(T700&lt;=(Datos!$D$25-Datos!$C$25)/(Datos!$E$25-Datos!$C$25),Datos!$C$25+SQRT((Datos!$E$25-Datos!$C$25)*(Datos!$D$25-Datos!$C$25)*T700),Datos!$E$25-SQRT((Datos!$E$25-Datos!$C$25)*(Datos!$E$25-Datos!$D$25)*(1-T700)))</f>
        <v>0.19284228251902</v>
      </c>
      <c r="V700" s="24" t="n">
        <f aca="true">RAND()</f>
        <v>0.898913417655597</v>
      </c>
      <c r="W700" s="26" t="n">
        <f aca="false">IF(V700&lt;=(Datos!$D$26-Datos!$C$26)/(Datos!$E$26-Datos!$C$26),Datos!$C$26+SQRT((Datos!$E$26-Datos!$C$26)*(Datos!$D$26-Datos!$C$26)*V700),Datos!$E$26-SQRT((Datos!$E$26-Datos!$C$26)*(Datos!$E$26-Datos!$D$26)*(1-V700)))</f>
        <v>0.231190347206676</v>
      </c>
      <c r="X700" s="24" t="n">
        <f aca="true">RAND()</f>
        <v>0.686214609543466</v>
      </c>
      <c r="Y700" s="26" t="n">
        <f aca="false">IF(X700&lt;=(Datos!$D$27-Datos!$C$27)/(Datos!$E$27-Datos!$C$27),Datos!$C$27+SQRT((Datos!$E$27-Datos!$C$27)*(Datos!$D$27-Datos!$C$27)*X700),Datos!$E$27-SQRT((Datos!$E$27-Datos!$C$27)*(Datos!$E$27-Datos!$D$27)*(1-X700)))</f>
        <v>0.238836410403546</v>
      </c>
      <c r="Z700" s="24" t="n">
        <f aca="false">(1+Q700)</f>
        <v>1.1626718316889</v>
      </c>
      <c r="AA700" s="24" t="n">
        <f aca="false">Z700*(1+S700)</f>
        <v>1.3389860247017</v>
      </c>
      <c r="AB700" s="24" t="n">
        <f aca="false">AA700*(1+U700)</f>
        <v>1.59719914596624</v>
      </c>
      <c r="AC700" s="24" t="n">
        <f aca="false">AB700*(1+W700)</f>
        <v>1.96645617108039</v>
      </c>
      <c r="AD700" s="24" t="n">
        <f aca="false">AC700*(1+Y700)</f>
        <v>2.43611750419713</v>
      </c>
      <c r="AE700" s="23" t="n">
        <f aca="false">E700*Q700</f>
        <v>4598.57239022664</v>
      </c>
      <c r="AF700" s="23" t="n">
        <f aca="false">AE700*(1+S700)</f>
        <v>5295.92615583388</v>
      </c>
      <c r="AG700" s="23" t="n">
        <f aca="false">AF700*(1+U700)</f>
        <v>6317.20464377706</v>
      </c>
      <c r="AH700" s="23" t="n">
        <f aca="false">AG700*(1+W700)</f>
        <v>7777.68137874751</v>
      </c>
      <c r="AI700" s="23" t="n">
        <f aca="false">AH700*(1+Y700)</f>
        <v>9635.27488051007</v>
      </c>
      <c r="AJ700" s="25" t="n">
        <f aca="false">G700*Z700</f>
        <v>47500.6481558506</v>
      </c>
      <c r="AK700" s="25" t="n">
        <f aca="false">I700*AA700</f>
        <v>55811.1450353817</v>
      </c>
      <c r="AL700" s="25" t="n">
        <f aca="false">K700*AB700</f>
        <v>59238.4877182209</v>
      </c>
      <c r="AM700" s="25" t="n">
        <f aca="false">M700*AC700</f>
        <v>64341.9385721422</v>
      </c>
      <c r="AN700" s="25" t="n">
        <f aca="false">O700*AD700</f>
        <v>95915.5318855511</v>
      </c>
      <c r="AO700" s="25" t="n">
        <f aca="false">C700/Datos!$D$8</f>
        <v>18665.6546376695</v>
      </c>
      <c r="AP700" s="25" t="n">
        <f aca="false">AJ700-AO700</f>
        <v>28834.9935181811</v>
      </c>
      <c r="AQ700" s="25" t="n">
        <f aca="false">AK700-AO700</f>
        <v>37145.4903977122</v>
      </c>
      <c r="AR700" s="25" t="n">
        <f aca="false">AL700-AO700</f>
        <v>40572.8330805514</v>
      </c>
      <c r="AS700" s="25" t="n">
        <f aca="false">AM700-AO700</f>
        <v>45676.2839344727</v>
      </c>
      <c r="AT700" s="25" t="n">
        <f aca="false">AN700-AO700</f>
        <v>77249.8772478816</v>
      </c>
      <c r="AU700" s="25" t="n">
        <f aca="false">AP700*Datos!$D$6</f>
        <v>14417.4967590905</v>
      </c>
      <c r="AV700" s="25" t="n">
        <f aca="false">AQ700*Datos!$D$6</f>
        <v>18572.7451988561</v>
      </c>
      <c r="AW700" s="25" t="n">
        <f aca="false">AR700*Datos!$D$6</f>
        <v>20286.4165402757</v>
      </c>
      <c r="AX700" s="25" t="n">
        <f aca="false">AS700*Datos!$D$6</f>
        <v>22838.1419672363</v>
      </c>
      <c r="AY700" s="25" t="n">
        <f aca="false">AT700*Datos!$D$6</f>
        <v>38624.9386239408</v>
      </c>
      <c r="AZ700" s="25" t="n">
        <f aca="false">AJ700-AU700-AE700</f>
        <v>28484.5790065334</v>
      </c>
      <c r="BA700" s="25" t="n">
        <f aca="false">AK700-AV700-AF700</f>
        <v>31942.4736806917</v>
      </c>
      <c r="BB700" s="25" t="n">
        <f aca="false">AL700-AW700-AG700</f>
        <v>32634.8665341681</v>
      </c>
      <c r="BC700" s="25" t="n">
        <f aca="false">AM700-AX700-AH700</f>
        <v>33726.1152261584</v>
      </c>
      <c r="BD700" s="25" t="n">
        <f aca="false">AN700-AY700-AI700</f>
        <v>47655.3183811003</v>
      </c>
      <c r="BE700" s="25" t="n">
        <f aca="false">AZ700/Z700</f>
        <v>24499.2423744855</v>
      </c>
      <c r="BF700" s="25" t="n">
        <f aca="false">BA700/AA700</f>
        <v>23855.7184999805</v>
      </c>
      <c r="BG700" s="25" t="n">
        <f aca="false">BB700/AB700</f>
        <v>20432.5594692359</v>
      </c>
      <c r="BH700" s="25" t="n">
        <f aca="false">BC700/AC700</f>
        <v>17150.7078175198</v>
      </c>
      <c r="BI700" s="25" t="n">
        <f aca="false">BD700/AD700</f>
        <v>19561.9949772522</v>
      </c>
      <c r="BJ700" s="25" t="n">
        <f aca="false">E700*AD700</f>
        <v>68866.6413714012</v>
      </c>
      <c r="BK700" s="25" t="n">
        <f aca="false">0.2*C700*AD700</f>
        <v>45471.727990125</v>
      </c>
      <c r="BL700" s="25" t="n">
        <f aca="false">BJ700+BK700</f>
        <v>114338.369361526</v>
      </c>
      <c r="BM700" s="25" t="n">
        <f aca="false">BK700*Datos!$D$6</f>
        <v>22735.8639950625</v>
      </c>
      <c r="BN700" s="25" t="n">
        <f aca="false">BL700-BM700</f>
        <v>91602.5053664637</v>
      </c>
      <c r="BO700" s="25" t="n">
        <f aca="false">BN700/AD700</f>
        <v>37601.8419508271</v>
      </c>
      <c r="BP700" s="25" t="n">
        <f aca="false">-(C700+E700)</f>
        <v>-121597.28782034</v>
      </c>
      <c r="BQ700" s="25" t="n">
        <f aca="false">BE700</f>
        <v>24499.2423744855</v>
      </c>
      <c r="BR700" s="25" t="n">
        <f aca="false">BF700</f>
        <v>23855.7184999805</v>
      </c>
      <c r="BS700" s="25" t="n">
        <f aca="false">BG700</f>
        <v>20432.5594692359</v>
      </c>
      <c r="BT700" s="25" t="n">
        <f aca="false">BH700</f>
        <v>17150.7078175198</v>
      </c>
      <c r="BU700" s="25" t="n">
        <f aca="false">BI700+BO700</f>
        <v>57163.8369280792</v>
      </c>
      <c r="BV700" s="27" t="n">
        <f aca="false">IFERROR(IRR(BP700:BU700,0.1),NA())*100</f>
        <v>4.97976014501084</v>
      </c>
    </row>
    <row r="701" customFormat="false" ht="15" hidden="false" customHeight="true" outlineLevel="0" collapsed="false">
      <c r="A701" s="23" t="n">
        <v>700</v>
      </c>
      <c r="B701" s="24" t="n">
        <f aca="true">RAND()</f>
        <v>0.866169061488794</v>
      </c>
      <c r="C701" s="25" t="n">
        <f aca="false">IF(B701&lt;=(Datos!$D$14-Datos!$C$14)/(Datos!$E$14-Datos!$C$14),Datos!$C$14+SQRT((Datos!$E$14-Datos!$C$14)*(Datos!$D$14-Datos!$C$14)*B701),Datos!$E$14-SQRT((Datos!$E$14-Datos!$C$14)*(Datos!$E$14-Datos!$D$14)*(1-B701)))</f>
        <v>87327.3078545462</v>
      </c>
      <c r="D701" s="24" t="n">
        <f aca="true">RAND()</f>
        <v>0.55953379875356</v>
      </c>
      <c r="E701" s="25" t="n">
        <f aca="false">IF(D701&lt;=(Datos!$D$15-Datos!$C$15)/(Datos!$E$15-Datos!$C$15),Datos!$C$15+SQRT((Datos!$E$15-Datos!$C$15)*(Datos!$D$15-Datos!$C$15)*D701),Datos!$E$15-SQRT((Datos!$E$15-Datos!$C$15)*(Datos!$E$15-Datos!$D$15)*(1-D701)))</f>
        <v>31871.6588293203</v>
      </c>
      <c r="F701" s="24" t="n">
        <f aca="true">RAND()</f>
        <v>0.15732388940387</v>
      </c>
      <c r="G701" s="25" t="n">
        <f aca="false">IF(F701&lt;=(Datos!$D$19-Datos!$C$19)/(Datos!$E$19-Datos!$C$19),Datos!$C$19+SQRT((Datos!$E$19-Datos!$C$19)*(Datos!$D$19-Datos!$C$19)*F701),Datos!$E$19-SQRT((Datos!$E$19-Datos!$C$19)*(Datos!$E$19-Datos!$D$19)*(1-F701)))</f>
        <v>34857.8373182498</v>
      </c>
      <c r="H701" s="24" t="n">
        <f aca="true">RAND()</f>
        <v>0.772419686807631</v>
      </c>
      <c r="I701" s="25" t="n">
        <f aca="false">IF(H701&lt;=(Datos!$D$19-Datos!$C$19)/(Datos!$E$19-Datos!$C$19),Datos!$C$19+SQRT((Datos!$E$19-Datos!$C$19)*(Datos!$D$19-Datos!$C$19)*H701),Datos!$E$19-SQRT((Datos!$E$19-Datos!$C$19)*(Datos!$E$19-Datos!$D$19)*(1-H701)))</f>
        <v>40868.5930375443</v>
      </c>
      <c r="J701" s="24" t="n">
        <f aca="true">RAND()</f>
        <v>0.094710216618302</v>
      </c>
      <c r="K701" s="25" t="n">
        <f aca="false">IF(J701&lt;=(Datos!$D$19-Datos!$C$19)/(Datos!$E$19-Datos!$C$19),Datos!$C$19+SQRT((Datos!$E$19-Datos!$C$19)*(Datos!$D$19-Datos!$C$19)*J701),Datos!$E$19-SQRT((Datos!$E$19-Datos!$C$19)*(Datos!$E$19-Datos!$D$19)*(1-J701)))</f>
        <v>33769.1554084099</v>
      </c>
      <c r="L701" s="24" t="n">
        <f aca="true">RAND()</f>
        <v>0.0863541258629867</v>
      </c>
      <c r="M701" s="25" t="n">
        <f aca="false">IF(L701&lt;=(Datos!$D$19-Datos!$C$19)/(Datos!$E$19-Datos!$C$19),Datos!$C$19+SQRT((Datos!$E$19-Datos!$C$19)*(Datos!$D$19-Datos!$C$19)*L701),Datos!$E$19-SQRT((Datos!$E$19-Datos!$C$19)*(Datos!$E$19-Datos!$D$19)*(1-L701)))</f>
        <v>33599.0441619197</v>
      </c>
      <c r="N701" s="24" t="n">
        <f aca="true">RAND()</f>
        <v>0.619287382502187</v>
      </c>
      <c r="O701" s="25" t="n">
        <f aca="false">IF(N701&lt;=(Datos!$D$19-Datos!$C$19)/(Datos!$E$19-Datos!$C$19),Datos!$C$19+SQRT((Datos!$E$19-Datos!$C$19)*(Datos!$D$19-Datos!$C$19)*N701),Datos!$E$19-SQRT((Datos!$E$19-Datos!$C$19)*(Datos!$E$19-Datos!$D$19)*(1-N701)))</f>
        <v>39638.1070431557</v>
      </c>
      <c r="P701" s="24" t="n">
        <f aca="true">RAND()</f>
        <v>0.25654200351443</v>
      </c>
      <c r="Q701" s="26" t="n">
        <f aca="false">IF(P701&lt;=(Datos!$D$23-Datos!$C$23)/(Datos!$E$23-Datos!$C$23),Datos!$C$23+SQRT((Datos!$E$23-Datos!$C$23)*(Datos!$D$23-Datos!$C$23)*P701),Datos!$E$23-SQRT((Datos!$E$23-Datos!$C$23)*(Datos!$E$23-Datos!$D$23)*(1-P701)))</f>
        <v>0.141488964756962</v>
      </c>
      <c r="R701" s="24" t="n">
        <f aca="true">RAND()</f>
        <v>0.632558322689621</v>
      </c>
      <c r="S701" s="26" t="n">
        <f aca="false">IF(R701&lt;=(Datos!$D$24-Datos!$C$24)/(Datos!$E$24-Datos!$C$24),Datos!$C$24+SQRT((Datos!$E$24-Datos!$C$24)*(Datos!$D$24-Datos!$C$24)*R701),Datos!$E$24-SQRT((Datos!$E$24-Datos!$C$24)*(Datos!$E$24-Datos!$D$24)*(1-R701)))</f>
        <v>0.154282398650755</v>
      </c>
      <c r="T701" s="24" t="n">
        <f aca="true">RAND()</f>
        <v>0.740705691175184</v>
      </c>
      <c r="U701" s="26" t="n">
        <f aca="false">IF(T701&lt;=(Datos!$D$25-Datos!$C$25)/(Datos!$E$25-Datos!$C$25),Datos!$C$25+SQRT((Datos!$E$25-Datos!$C$25)*(Datos!$D$25-Datos!$C$25)*T701),Datos!$E$25-SQRT((Datos!$E$25-Datos!$C$25)*(Datos!$E$25-Datos!$D$25)*(1-T701)))</f>
        <v>0.193055166270517</v>
      </c>
      <c r="V701" s="24" t="n">
        <f aca="true">RAND()</f>
        <v>0.10778991253548</v>
      </c>
      <c r="W701" s="26" t="n">
        <f aca="false">IF(V701&lt;=(Datos!$D$26-Datos!$C$26)/(Datos!$E$26-Datos!$C$26),Datos!$C$26+SQRT((Datos!$E$26-Datos!$C$26)*(Datos!$D$26-Datos!$C$26)*V701),Datos!$E$26-SQRT((Datos!$E$26-Datos!$C$26)*(Datos!$E$26-Datos!$D$26)*(1-V701)))</f>
        <v>0.192284375342266</v>
      </c>
      <c r="X701" s="24" t="n">
        <f aca="true">RAND()</f>
        <v>0.556045892847186</v>
      </c>
      <c r="Y701" s="26" t="n">
        <f aca="false">IF(X701&lt;=(Datos!$D$27-Datos!$C$27)/(Datos!$E$27-Datos!$C$27),Datos!$C$27+SQRT((Datos!$E$27-Datos!$C$27)*(Datos!$D$27-Datos!$C$27)*X701),Datos!$E$27-SQRT((Datos!$E$27-Datos!$C$27)*(Datos!$E$27-Datos!$D$27)*(1-X701)))</f>
        <v>0.23103723681587</v>
      </c>
      <c r="Z701" s="24" t="n">
        <f aca="false">(1+Q701)</f>
        <v>1.14148896475696</v>
      </c>
      <c r="AA701" s="24" t="n">
        <f aca="false">Z701*(1+S701)</f>
        <v>1.31760062027303</v>
      </c>
      <c r="AB701" s="24" t="n">
        <f aca="false">AA701*(1+U701)</f>
        <v>1.57197022709798</v>
      </c>
      <c r="AC701" s="24" t="n">
        <f aca="false">AB701*(1+W701)</f>
        <v>1.87423554027216</v>
      </c>
      <c r="AD701" s="24" t="n">
        <f aca="false">AC701*(1+Y701)</f>
        <v>2.30725374063873</v>
      </c>
      <c r="AE701" s="23" t="n">
        <f aca="false">E701*Q701</f>
        <v>4509.48801284764</v>
      </c>
      <c r="AF701" s="23" t="n">
        <f aca="false">AE701*(1+S701)</f>
        <v>5205.2226401566</v>
      </c>
      <c r="AG701" s="23" t="n">
        <f aca="false">AF701*(1+U701)</f>
        <v>6210.11776242709</v>
      </c>
      <c r="AH701" s="23" t="n">
        <f aca="false">AG701*(1+W701)</f>
        <v>7404.22637717729</v>
      </c>
      <c r="AI701" s="23" t="n">
        <f aca="false">AH701*(1+Y701)</f>
        <v>9114.87838011951</v>
      </c>
      <c r="AJ701" s="25" t="n">
        <f aca="false">G701*Z701</f>
        <v>39789.8366340756</v>
      </c>
      <c r="AK701" s="25" t="n">
        <f aca="false">I701*AA701</f>
        <v>53848.4835359545</v>
      </c>
      <c r="AL701" s="25" t="n">
        <f aca="false">K701*AB701</f>
        <v>53084.106896265</v>
      </c>
      <c r="AM701" s="25" t="n">
        <f aca="false">M701*AC701</f>
        <v>62972.5226874435</v>
      </c>
      <c r="AN701" s="25" t="n">
        <f aca="false">O701*AD701</f>
        <v>91455.1707471596</v>
      </c>
      <c r="AO701" s="25" t="n">
        <f aca="false">C701/Datos!$D$8</f>
        <v>17465.4615709092</v>
      </c>
      <c r="AP701" s="25" t="n">
        <f aca="false">AJ701-AO701</f>
        <v>22324.3750631664</v>
      </c>
      <c r="AQ701" s="25" t="n">
        <f aca="false">AK701-AO701</f>
        <v>36383.0219650453</v>
      </c>
      <c r="AR701" s="25" t="n">
        <f aca="false">AL701-AO701</f>
        <v>35618.6453253558</v>
      </c>
      <c r="AS701" s="25" t="n">
        <f aca="false">AM701-AO701</f>
        <v>45507.0611165343</v>
      </c>
      <c r="AT701" s="25" t="n">
        <f aca="false">AN701-AO701</f>
        <v>73989.7091762503</v>
      </c>
      <c r="AU701" s="25" t="n">
        <f aca="false">AP701*Datos!$D$6</f>
        <v>11162.1875315832</v>
      </c>
      <c r="AV701" s="25" t="n">
        <f aca="false">AQ701*Datos!$D$6</f>
        <v>18191.5109825226</v>
      </c>
      <c r="AW701" s="25" t="n">
        <f aca="false">AR701*Datos!$D$6</f>
        <v>17809.3226626779</v>
      </c>
      <c r="AX701" s="25" t="n">
        <f aca="false">AS701*Datos!$D$6</f>
        <v>22753.5305582671</v>
      </c>
      <c r="AY701" s="25" t="n">
        <f aca="false">AT701*Datos!$D$6</f>
        <v>36994.8545881252</v>
      </c>
      <c r="AZ701" s="25" t="n">
        <f aca="false">AJ701-AU701-AE701</f>
        <v>24118.1610896448</v>
      </c>
      <c r="BA701" s="25" t="n">
        <f aca="false">AK701-AV701-AF701</f>
        <v>30451.7499132753</v>
      </c>
      <c r="BB701" s="25" t="n">
        <f aca="false">AL701-AW701-AG701</f>
        <v>29064.6664711601</v>
      </c>
      <c r="BC701" s="25" t="n">
        <f aca="false">AM701-AX701-AH701</f>
        <v>32814.7657519991</v>
      </c>
      <c r="BD701" s="25" t="n">
        <f aca="false">AN701-AY701-AI701</f>
        <v>45345.4377789149</v>
      </c>
      <c r="BE701" s="25" t="n">
        <f aca="false">AZ701/Z701</f>
        <v>21128.685282367</v>
      </c>
      <c r="BF701" s="25" t="n">
        <f aca="false">BA701/AA701</f>
        <v>23111.5175909412</v>
      </c>
      <c r="BG701" s="25" t="n">
        <f aca="false">BB701/AB701</f>
        <v>18489.3237608046</v>
      </c>
      <c r="BH701" s="25" t="n">
        <f aca="false">BC701/AC701</f>
        <v>17508.3467615997</v>
      </c>
      <c r="BI701" s="25" t="n">
        <f aca="false">BD701/AD701</f>
        <v>19653.4247535174</v>
      </c>
      <c r="BJ701" s="25" t="n">
        <f aca="false">E701*AD701</f>
        <v>73536.0040543109</v>
      </c>
      <c r="BK701" s="25" t="n">
        <f aca="false">0.2*C701*AD701</f>
        <v>40297.2515414624</v>
      </c>
      <c r="BL701" s="25" t="n">
        <f aca="false">BJ701+BK701</f>
        <v>113833.255595773</v>
      </c>
      <c r="BM701" s="25" t="n">
        <f aca="false">BK701*Datos!$D$6</f>
        <v>20148.6257707312</v>
      </c>
      <c r="BN701" s="25" t="n">
        <f aca="false">BL701-BM701</f>
        <v>93684.6298250421</v>
      </c>
      <c r="BO701" s="25" t="n">
        <f aca="false">BN701/AD701</f>
        <v>40604.389614775</v>
      </c>
      <c r="BP701" s="25" t="n">
        <f aca="false">-(C701+E701)</f>
        <v>-119198.966683867</v>
      </c>
      <c r="BQ701" s="25" t="n">
        <f aca="false">BE701</f>
        <v>21128.685282367</v>
      </c>
      <c r="BR701" s="25" t="n">
        <f aca="false">BF701</f>
        <v>23111.5175909412</v>
      </c>
      <c r="BS701" s="25" t="n">
        <f aca="false">BG701</f>
        <v>18489.3237608046</v>
      </c>
      <c r="BT701" s="25" t="n">
        <f aca="false">BH701</f>
        <v>17508.3467615997</v>
      </c>
      <c r="BU701" s="25" t="n">
        <f aca="false">BI701+BO701</f>
        <v>60257.8143682924</v>
      </c>
      <c r="BV701" s="27" t="n">
        <f aca="false">IFERROR(IRR(BP701:BU701,0.1),NA())*100</f>
        <v>4.86412427847578</v>
      </c>
    </row>
    <row r="702" customFormat="false" ht="15" hidden="false" customHeight="true" outlineLevel="0" collapsed="false">
      <c r="A702" s="23" t="n">
        <v>701</v>
      </c>
      <c r="B702" s="24" t="n">
        <f aca="true">RAND()</f>
        <v>0.665295001288991</v>
      </c>
      <c r="C702" s="25" t="n">
        <f aca="false">IF(B702&lt;=(Datos!$D$14-Datos!$C$14)/(Datos!$E$14-Datos!$C$14),Datos!$C$14+SQRT((Datos!$E$14-Datos!$C$14)*(Datos!$D$14-Datos!$C$14)*B702),Datos!$E$14-SQRT((Datos!$E$14-Datos!$C$14)*(Datos!$E$14-Datos!$D$14)*(1-B702)))</f>
        <v>79958.892284776</v>
      </c>
      <c r="D702" s="24" t="n">
        <f aca="true">RAND()</f>
        <v>0.685423388117426</v>
      </c>
      <c r="E702" s="25" t="n">
        <f aca="false">IF(D702&lt;=(Datos!$D$15-Datos!$C$15)/(Datos!$E$15-Datos!$C$15),Datos!$C$15+SQRT((Datos!$E$15-Datos!$C$15)*(Datos!$D$15-Datos!$C$15)*D702),Datos!$E$15-SQRT((Datos!$E$15-Datos!$C$15)*(Datos!$E$15-Datos!$D$15)*(1-D702)))</f>
        <v>33130.7575539667</v>
      </c>
      <c r="F702" s="24" t="n">
        <f aca="true">RAND()</f>
        <v>0.785980179481574</v>
      </c>
      <c r="G702" s="25" t="n">
        <f aca="false">IF(F702&lt;=(Datos!$D$19-Datos!$C$19)/(Datos!$E$19-Datos!$C$19),Datos!$C$19+SQRT((Datos!$E$19-Datos!$C$19)*(Datos!$D$19-Datos!$C$19)*F702),Datos!$E$19-SQRT((Datos!$E$19-Datos!$C$19)*(Datos!$E$19-Datos!$D$19)*(1-F702)))</f>
        <v>40993.5693517943</v>
      </c>
      <c r="H702" s="24" t="n">
        <f aca="true">RAND()</f>
        <v>0.0761921721457529</v>
      </c>
      <c r="I702" s="25" t="n">
        <f aca="false">IF(H702&lt;=(Datos!$D$19-Datos!$C$19)/(Datos!$E$19-Datos!$C$19),Datos!$C$19+SQRT((Datos!$E$19-Datos!$C$19)*(Datos!$D$19-Datos!$C$19)*H702),Datos!$E$19-SQRT((Datos!$E$19-Datos!$C$19)*(Datos!$E$19-Datos!$D$19)*(1-H702)))</f>
        <v>33380.6546439799</v>
      </c>
      <c r="J702" s="24" t="n">
        <f aca="true">RAND()</f>
        <v>0.225896683396571</v>
      </c>
      <c r="K702" s="25" t="n">
        <f aca="false">IF(J702&lt;=(Datos!$D$19-Datos!$C$19)/(Datos!$E$19-Datos!$C$19),Datos!$C$19+SQRT((Datos!$E$19-Datos!$C$19)*(Datos!$D$19-Datos!$C$19)*J702),Datos!$E$19-SQRT((Datos!$E$19-Datos!$C$19)*(Datos!$E$19-Datos!$D$19)*(1-J702)))</f>
        <v>35821.039641635</v>
      </c>
      <c r="L702" s="24" t="n">
        <f aca="true">RAND()</f>
        <v>0.501155554631262</v>
      </c>
      <c r="M702" s="25" t="n">
        <f aca="false">IF(L702&lt;=(Datos!$D$19-Datos!$C$19)/(Datos!$E$19-Datos!$C$19),Datos!$C$19+SQRT((Datos!$E$19-Datos!$C$19)*(Datos!$D$19-Datos!$C$19)*L702),Datos!$E$19-SQRT((Datos!$E$19-Datos!$C$19)*(Datos!$E$19-Datos!$D$19)*(1-L702)))</f>
        <v>38670.2556591308</v>
      </c>
      <c r="N702" s="24" t="n">
        <f aca="true">RAND()</f>
        <v>0.618362992096634</v>
      </c>
      <c r="O702" s="25" t="n">
        <f aca="false">IF(N702&lt;=(Datos!$D$19-Datos!$C$19)/(Datos!$E$19-Datos!$C$19),Datos!$C$19+SQRT((Datos!$E$19-Datos!$C$19)*(Datos!$D$19-Datos!$C$19)*N702),Datos!$E$19-SQRT((Datos!$E$19-Datos!$C$19)*(Datos!$E$19-Datos!$D$19)*(1-N702)))</f>
        <v>39630.9111102998</v>
      </c>
      <c r="P702" s="24" t="n">
        <f aca="true">RAND()</f>
        <v>0.450208522910725</v>
      </c>
      <c r="Q702" s="26" t="n">
        <f aca="false">IF(P702&lt;=(Datos!$D$23-Datos!$C$23)/(Datos!$E$23-Datos!$C$23),Datos!$C$23+SQRT((Datos!$E$23-Datos!$C$23)*(Datos!$D$23-Datos!$C$23)*P702),Datos!$E$23-SQRT((Datos!$E$23-Datos!$C$23)*(Datos!$E$23-Datos!$D$23)*(1-P702)))</f>
        <v>0.148467092251217</v>
      </c>
      <c r="R702" s="24" t="n">
        <f aca="true">RAND()</f>
        <v>0.72606022174926</v>
      </c>
      <c r="S702" s="26" t="n">
        <f aca="false">IF(R702&lt;=(Datos!$D$24-Datos!$C$24)/(Datos!$E$24-Datos!$C$24),Datos!$C$24+SQRT((Datos!$E$24-Datos!$C$24)*(Datos!$D$24-Datos!$C$24)*R702),Datos!$E$24-SQRT((Datos!$E$24-Datos!$C$24)*(Datos!$E$24-Datos!$D$24)*(1-R702)))</f>
        <v>0.157794334037203</v>
      </c>
      <c r="T702" s="24" t="n">
        <f aca="true">RAND()</f>
        <v>0.242597355707696</v>
      </c>
      <c r="U702" s="26" t="n">
        <f aca="false">IF(T702&lt;=(Datos!$D$25-Datos!$C$25)/(Datos!$E$25-Datos!$C$25),Datos!$C$25+SQRT((Datos!$E$25-Datos!$C$25)*(Datos!$D$25-Datos!$C$25)*T702),Datos!$E$25-SQRT((Datos!$E$25-Datos!$C$25)*(Datos!$E$25-Datos!$D$25)*(1-T702)))</f>
        <v>0.172571097602601</v>
      </c>
      <c r="V702" s="24" t="n">
        <f aca="true">RAND()</f>
        <v>0.885213644833114</v>
      </c>
      <c r="W702" s="26" t="n">
        <f aca="false">IF(V702&lt;=(Datos!$D$26-Datos!$C$26)/(Datos!$E$26-Datos!$C$26),Datos!$C$26+SQRT((Datos!$E$26-Datos!$C$26)*(Datos!$D$26-Datos!$C$26)*V702),Datos!$E$26-SQRT((Datos!$E$26-Datos!$C$26)*(Datos!$E$26-Datos!$D$26)*(1-V702)))</f>
        <v>0.229956241792416</v>
      </c>
      <c r="X702" s="24" t="n">
        <f aca="true">RAND()</f>
        <v>0.720737179501026</v>
      </c>
      <c r="Y702" s="26" t="n">
        <f aca="false">IF(X702&lt;=(Datos!$D$27-Datos!$C$27)/(Datos!$E$27-Datos!$C$27),Datos!$C$27+SQRT((Datos!$E$27-Datos!$C$27)*(Datos!$D$27-Datos!$C$27)*X702),Datos!$E$27-SQRT((Datos!$E$27-Datos!$C$27)*(Datos!$E$27-Datos!$D$27)*(1-X702)))</f>
        <v>0.241166776715106</v>
      </c>
      <c r="Z702" s="24" t="n">
        <f aca="false">(1+Q702)</f>
        <v>1.14846709225122</v>
      </c>
      <c r="AA702" s="24" t="n">
        <f aca="false">Z702*(1+S702)</f>
        <v>1.32968869223664</v>
      </c>
      <c r="AB702" s="24" t="n">
        <f aca="false">AA702*(1+U702)</f>
        <v>1.55915452932569</v>
      </c>
      <c r="AC702" s="24" t="n">
        <f aca="false">AB702*(1+W702)</f>
        <v>1.91769184526304</v>
      </c>
      <c r="AD702" s="24" t="n">
        <f aca="false">AC702*(1+Y702)</f>
        <v>2.38017540631797</v>
      </c>
      <c r="AE702" s="23" t="n">
        <f aca="false">E702*Q702</f>
        <v>4918.82723811748</v>
      </c>
      <c r="AF702" s="23" t="n">
        <f aca="false">AE702*(1+S702)</f>
        <v>5694.99030640028</v>
      </c>
      <c r="AG702" s="23" t="n">
        <f aca="false">AF702*(1+U702)</f>
        <v>6677.78103441195</v>
      </c>
      <c r="AH702" s="23" t="n">
        <f aca="false">AG702*(1+W702)</f>
        <v>8213.37846459799</v>
      </c>
      <c r="AI702" s="23" t="n">
        <f aca="false">AH702*(1+Y702)</f>
        <v>10194.1724748464</v>
      </c>
      <c r="AJ702" s="25" t="n">
        <f aca="false">G702*Z702</f>
        <v>47079.7653944538</v>
      </c>
      <c r="AK702" s="25" t="n">
        <f aca="false">I702*AA702</f>
        <v>44385.8790195566</v>
      </c>
      <c r="AL702" s="25" t="n">
        <f aca="false">K702*AB702</f>
        <v>55850.5362024101</v>
      </c>
      <c r="AM702" s="25" t="n">
        <f aca="false">M702*AC702</f>
        <v>74157.6339317521</v>
      </c>
      <c r="AN702" s="25" t="n">
        <f aca="false">O702*AD702</f>
        <v>94328.5199547092</v>
      </c>
      <c r="AO702" s="25" t="n">
        <f aca="false">C702/Datos!$D$8</f>
        <v>15991.7784569552</v>
      </c>
      <c r="AP702" s="25" t="n">
        <f aca="false">AJ702-AO702</f>
        <v>31087.9869374986</v>
      </c>
      <c r="AQ702" s="25" t="n">
        <f aca="false">AK702-AO702</f>
        <v>28394.1005626014</v>
      </c>
      <c r="AR702" s="25" t="n">
        <f aca="false">AL702-AO702</f>
        <v>39858.7577454549</v>
      </c>
      <c r="AS702" s="25" t="n">
        <f aca="false">AM702-AO702</f>
        <v>58165.8554747969</v>
      </c>
      <c r="AT702" s="25" t="n">
        <f aca="false">AN702-AO702</f>
        <v>78336.741497754</v>
      </c>
      <c r="AU702" s="25" t="n">
        <f aca="false">AP702*Datos!$D$6</f>
        <v>15543.9934687493</v>
      </c>
      <c r="AV702" s="25" t="n">
        <f aca="false">AQ702*Datos!$D$6</f>
        <v>14197.0502813007</v>
      </c>
      <c r="AW702" s="25" t="n">
        <f aca="false">AR702*Datos!$D$6</f>
        <v>19929.3788727274</v>
      </c>
      <c r="AX702" s="25" t="n">
        <f aca="false">AS702*Datos!$D$6</f>
        <v>29082.9277373985</v>
      </c>
      <c r="AY702" s="25" t="n">
        <f aca="false">AT702*Datos!$D$6</f>
        <v>39168.370748877</v>
      </c>
      <c r="AZ702" s="25" t="n">
        <f aca="false">AJ702-AU702-AE702</f>
        <v>26616.944687587</v>
      </c>
      <c r="BA702" s="25" t="n">
        <f aca="false">AK702-AV702-AF702</f>
        <v>24493.8384318556</v>
      </c>
      <c r="BB702" s="25" t="n">
        <f aca="false">AL702-AW702-AG702</f>
        <v>29243.3762952707</v>
      </c>
      <c r="BC702" s="25" t="n">
        <f aca="false">AM702-AX702-AH702</f>
        <v>36861.3277297557</v>
      </c>
      <c r="BD702" s="25" t="n">
        <f aca="false">AN702-AY702-AI702</f>
        <v>44965.9767309858</v>
      </c>
      <c r="BE702" s="25" t="n">
        <f aca="false">AZ702/Z702</f>
        <v>23176.0621328842</v>
      </c>
      <c r="BF702" s="25" t="n">
        <f aca="false">BA702/AA702</f>
        <v>18420.7315402939</v>
      </c>
      <c r="BG702" s="25" t="n">
        <f aca="false">BB702/AB702</f>
        <v>18755.9191505656</v>
      </c>
      <c r="BH702" s="25" t="n">
        <f aca="false">BC702/AC702</f>
        <v>19221.7158459573</v>
      </c>
      <c r="BI702" s="25" t="n">
        <f aca="false">BD702/AD702</f>
        <v>18891.8752003014</v>
      </c>
      <c r="BJ702" s="25" t="n">
        <f aca="false">E702*AD702</f>
        <v>78857.0143226349</v>
      </c>
      <c r="BK702" s="25" t="n">
        <f aca="false">0.2*C702*AD702</f>
        <v>38063.2377865304</v>
      </c>
      <c r="BL702" s="25" t="n">
        <f aca="false">BJ702+BK702</f>
        <v>116920.252109165</v>
      </c>
      <c r="BM702" s="25" t="n">
        <f aca="false">BK702*Datos!$D$6</f>
        <v>19031.6188932652</v>
      </c>
      <c r="BN702" s="25" t="n">
        <f aca="false">BL702-BM702</f>
        <v>97888.6332159</v>
      </c>
      <c r="BO702" s="25" t="n">
        <f aca="false">BN702/AD702</f>
        <v>41126.6467824443</v>
      </c>
      <c r="BP702" s="25" t="n">
        <f aca="false">-(C702+E702)</f>
        <v>-113089.649838743</v>
      </c>
      <c r="BQ702" s="25" t="n">
        <f aca="false">BE702</f>
        <v>23176.0621328842</v>
      </c>
      <c r="BR702" s="25" t="n">
        <f aca="false">BF702</f>
        <v>18420.7315402939</v>
      </c>
      <c r="BS702" s="25" t="n">
        <f aca="false">BG702</f>
        <v>18755.9191505656</v>
      </c>
      <c r="BT702" s="25" t="n">
        <f aca="false">BH702</f>
        <v>19221.7158459573</v>
      </c>
      <c r="BU702" s="25" t="n">
        <f aca="false">BI702+BO702</f>
        <v>60018.5219827457</v>
      </c>
      <c r="BV702" s="27" t="n">
        <f aca="false">IFERROR(IRR(BP702:BU702,0.1),NA())*100</f>
        <v>6.2733381225193</v>
      </c>
    </row>
    <row r="703" customFormat="false" ht="15" hidden="false" customHeight="true" outlineLevel="0" collapsed="false">
      <c r="A703" s="23" t="n">
        <v>702</v>
      </c>
      <c r="B703" s="24" t="n">
        <f aca="true">RAND()</f>
        <v>0.217736296651179</v>
      </c>
      <c r="C703" s="25" t="n">
        <f aca="false">IF(B703&lt;=(Datos!$D$14-Datos!$C$14)/(Datos!$E$14-Datos!$C$14),Datos!$C$14+SQRT((Datos!$E$14-Datos!$C$14)*(Datos!$D$14-Datos!$C$14)*B703),Datos!$E$14-SQRT((Datos!$E$14-Datos!$C$14)*(Datos!$E$14-Datos!$D$14)*(1-B703)))</f>
        <v>69332.4444097177</v>
      </c>
      <c r="D703" s="24" t="n">
        <f aca="true">RAND()</f>
        <v>0.0177672796303341</v>
      </c>
      <c r="E703" s="25" t="n">
        <f aca="false">IF(D703&lt;=(Datos!$D$15-Datos!$C$15)/(Datos!$E$15-Datos!$C$15),Datos!$C$15+SQRT((Datos!$E$15-Datos!$C$15)*(Datos!$D$15-Datos!$C$15)*D703),Datos!$E$15-SQRT((Datos!$E$15-Datos!$C$15)*(Datos!$E$15-Datos!$D$15)*(1-D703)))</f>
        <v>26154.3595506925</v>
      </c>
      <c r="F703" s="24" t="n">
        <f aca="true">RAND()</f>
        <v>0.265561865866951</v>
      </c>
      <c r="G703" s="25" t="n">
        <f aca="false">IF(F703&lt;=(Datos!$D$19-Datos!$C$19)/(Datos!$E$19-Datos!$C$19),Datos!$C$19+SQRT((Datos!$E$19-Datos!$C$19)*(Datos!$D$19-Datos!$C$19)*F703),Datos!$E$19-SQRT((Datos!$E$19-Datos!$C$19)*(Datos!$E$19-Datos!$D$19)*(1-F703)))</f>
        <v>36311.4403966165</v>
      </c>
      <c r="H703" s="24" t="n">
        <f aca="true">RAND()</f>
        <v>0.589374727742784</v>
      </c>
      <c r="I703" s="25" t="n">
        <f aca="false">IF(H703&lt;=(Datos!$D$19-Datos!$C$19)/(Datos!$E$19-Datos!$C$19),Datos!$C$19+SQRT((Datos!$E$19-Datos!$C$19)*(Datos!$D$19-Datos!$C$19)*H703),Datos!$E$19-SQRT((Datos!$E$19-Datos!$C$19)*(Datos!$E$19-Datos!$D$19)*(1-H703)))</f>
        <v>39402.4576128488</v>
      </c>
      <c r="J703" s="24" t="n">
        <f aca="true">RAND()</f>
        <v>0.68889274510698</v>
      </c>
      <c r="K703" s="25" t="n">
        <f aca="false">IF(J703&lt;=(Datos!$D$19-Datos!$C$19)/(Datos!$E$19-Datos!$C$19),Datos!$C$19+SQRT((Datos!$E$19-Datos!$C$19)*(Datos!$D$19-Datos!$C$19)*J703),Datos!$E$19-SQRT((Datos!$E$19-Datos!$C$19)*(Datos!$E$19-Datos!$D$19)*(1-J703)))</f>
        <v>40169.5710214333</v>
      </c>
      <c r="L703" s="24" t="n">
        <f aca="true">RAND()</f>
        <v>0.402301506194341</v>
      </c>
      <c r="M703" s="25" t="n">
        <f aca="false">IF(L703&lt;=(Datos!$D$19-Datos!$C$19)/(Datos!$E$19-Datos!$C$19),Datos!$C$19+SQRT((Datos!$E$19-Datos!$C$19)*(Datos!$D$19-Datos!$C$19)*L703),Datos!$E$19-SQRT((Datos!$E$19-Datos!$C$19)*(Datos!$E$19-Datos!$D$19)*(1-L703)))</f>
        <v>37768.2189676367</v>
      </c>
      <c r="N703" s="24" t="n">
        <f aca="true">RAND()</f>
        <v>0.78160676517225</v>
      </c>
      <c r="O703" s="25" t="n">
        <f aca="false">IF(N703&lt;=(Datos!$D$19-Datos!$C$19)/(Datos!$E$19-Datos!$C$19),Datos!$C$19+SQRT((Datos!$E$19-Datos!$C$19)*(Datos!$D$19-Datos!$C$19)*N703),Datos!$E$19-SQRT((Datos!$E$19-Datos!$C$19)*(Datos!$E$19-Datos!$D$19)*(1-N703)))</f>
        <v>40952.8414150072</v>
      </c>
      <c r="P703" s="24" t="n">
        <f aca="true">RAND()</f>
        <v>0.371462783482296</v>
      </c>
      <c r="Q703" s="26" t="n">
        <f aca="false">IF(P703&lt;=(Datos!$D$23-Datos!$C$23)/(Datos!$E$23-Datos!$C$23),Datos!$C$23+SQRT((Datos!$E$23-Datos!$C$23)*(Datos!$D$23-Datos!$C$23)*P703),Datos!$E$23-SQRT((Datos!$E$23-Datos!$C$23)*(Datos!$E$23-Datos!$D$23)*(1-P703)))</f>
        <v>0.145857939018184</v>
      </c>
      <c r="R703" s="24" t="n">
        <f aca="true">RAND()</f>
        <v>0.724711789365861</v>
      </c>
      <c r="S703" s="26" t="n">
        <f aca="false">IF(R703&lt;=(Datos!$D$24-Datos!$C$24)/(Datos!$E$24-Datos!$C$24),Datos!$C$24+SQRT((Datos!$E$24-Datos!$C$24)*(Datos!$D$24-Datos!$C$24)*R703),Datos!$E$24-SQRT((Datos!$E$24-Datos!$C$24)*(Datos!$E$24-Datos!$D$24)*(1-R703)))</f>
        <v>0.15773974889761</v>
      </c>
      <c r="T703" s="24" t="n">
        <f aca="true">RAND()</f>
        <v>0.965720383114879</v>
      </c>
      <c r="U703" s="26" t="n">
        <f aca="false">IF(T703&lt;=(Datos!$D$25-Datos!$C$25)/(Datos!$E$25-Datos!$C$25),Datos!$C$25+SQRT((Datos!$E$25-Datos!$C$25)*(Datos!$D$25-Datos!$C$25)*T703),Datos!$E$25-SQRT((Datos!$E$25-Datos!$C$25)*(Datos!$E$25-Datos!$D$25)*(1-T703)))</f>
        <v>0.210202912306285</v>
      </c>
      <c r="V703" s="24" t="n">
        <f aca="true">RAND()</f>
        <v>0.625551526968458</v>
      </c>
      <c r="W703" s="26" t="n">
        <f aca="false">IF(V703&lt;=(Datos!$D$26-Datos!$C$26)/(Datos!$E$26-Datos!$C$26),Datos!$C$26+SQRT((Datos!$E$26-Datos!$C$26)*(Datos!$D$26-Datos!$C$26)*V703),Datos!$E$26-SQRT((Datos!$E$26-Datos!$C$26)*(Datos!$E$26-Datos!$D$26)*(1-V703)))</f>
        <v>0.213798209220946</v>
      </c>
      <c r="X703" s="24" t="n">
        <f aca="true">RAND()</f>
        <v>0.356968722132763</v>
      </c>
      <c r="Y703" s="26" t="n">
        <f aca="false">IF(X703&lt;=(Datos!$D$27-Datos!$C$27)/(Datos!$E$27-Datos!$C$27),Datos!$C$27+SQRT((Datos!$E$27-Datos!$C$27)*(Datos!$D$27-Datos!$C$27)*X703),Datos!$E$27-SQRT((Datos!$E$27-Datos!$C$27)*(Datos!$E$27-Datos!$D$27)*(1-X703)))</f>
        <v>0.22107319030795</v>
      </c>
      <c r="Z703" s="24" t="n">
        <f aca="false">(1+Q703)</f>
        <v>1.14585793901818</v>
      </c>
      <c r="AA703" s="24" t="n">
        <f aca="false">Z703*(1+S703)</f>
        <v>1.32660528259125</v>
      </c>
      <c r="AB703" s="24" t="n">
        <f aca="false">AA703*(1+U703)</f>
        <v>1.60546157647283</v>
      </c>
      <c r="AC703" s="24" t="n">
        <f aca="false">AB703*(1+W703)</f>
        <v>1.94870638649576</v>
      </c>
      <c r="AD703" s="24" t="n">
        <f aca="false">AC703*(1+Y703)</f>
        <v>2.37951312433185</v>
      </c>
      <c r="AE703" s="23" t="n">
        <f aca="false">E703*Q703</f>
        <v>3814.82098040457</v>
      </c>
      <c r="AF703" s="23" t="n">
        <f aca="false">AE703*(1+S703)</f>
        <v>4416.56988394293</v>
      </c>
      <c r="AG703" s="23" t="n">
        <f aca="false">AF703*(1+U703)</f>
        <v>5344.94573595196</v>
      </c>
      <c r="AH703" s="23" t="n">
        <f aca="false">AG703*(1+W703)</f>
        <v>6487.68556268162</v>
      </c>
      <c r="AI703" s="23" t="n">
        <f aca="false">AH703*(1+Y703)</f>
        <v>7921.93890773847</v>
      </c>
      <c r="AJ703" s="25" t="n">
        <f aca="false">G703*Z703</f>
        <v>41607.7522556486</v>
      </c>
      <c r="AK703" s="25" t="n">
        <f aca="false">I703*AA703</f>
        <v>52271.5084162828</v>
      </c>
      <c r="AL703" s="25" t="n">
        <f aca="false">K703*AB703</f>
        <v>64490.7028183076</v>
      </c>
      <c r="AM703" s="25" t="n">
        <f aca="false">M703*AC703</f>
        <v>73599.1695088038</v>
      </c>
      <c r="AN703" s="25" t="n">
        <f aca="false">O703*AD703</f>
        <v>97447.8236256904</v>
      </c>
      <c r="AO703" s="25" t="n">
        <f aca="false">C703/Datos!$D$8</f>
        <v>13866.4888819435</v>
      </c>
      <c r="AP703" s="25" t="n">
        <f aca="false">AJ703-AO703</f>
        <v>27741.2633737051</v>
      </c>
      <c r="AQ703" s="25" t="n">
        <f aca="false">AK703-AO703</f>
        <v>38405.0195343393</v>
      </c>
      <c r="AR703" s="25" t="n">
        <f aca="false">AL703-AO703</f>
        <v>50624.213936364</v>
      </c>
      <c r="AS703" s="25" t="n">
        <f aca="false">AM703-AO703</f>
        <v>59732.6806268603</v>
      </c>
      <c r="AT703" s="25" t="n">
        <f aca="false">AN703-AO703</f>
        <v>83581.3347437469</v>
      </c>
      <c r="AU703" s="25" t="n">
        <f aca="false">AP703*Datos!$D$6</f>
        <v>13870.6316868525</v>
      </c>
      <c r="AV703" s="25" t="n">
        <f aca="false">AQ703*Datos!$D$6</f>
        <v>19202.5097671696</v>
      </c>
      <c r="AW703" s="25" t="n">
        <f aca="false">AR703*Datos!$D$6</f>
        <v>25312.106968182</v>
      </c>
      <c r="AX703" s="25" t="n">
        <f aca="false">AS703*Datos!$D$6</f>
        <v>29866.3403134301</v>
      </c>
      <c r="AY703" s="25" t="n">
        <f aca="false">AT703*Datos!$D$6</f>
        <v>41790.6673718734</v>
      </c>
      <c r="AZ703" s="25" t="n">
        <f aca="false">AJ703-AU703-AE703</f>
        <v>23922.2995883915</v>
      </c>
      <c r="BA703" s="25" t="n">
        <f aca="false">AK703-AV703-AF703</f>
        <v>28652.4287651703</v>
      </c>
      <c r="BB703" s="25" t="n">
        <f aca="false">AL703-AW703-AG703</f>
        <v>33833.6501141736</v>
      </c>
      <c r="BC703" s="25" t="n">
        <f aca="false">AM703-AX703-AH703</f>
        <v>37245.1436326921</v>
      </c>
      <c r="BD703" s="25" t="n">
        <f aca="false">AN703-AY703-AI703</f>
        <v>47735.2173460785</v>
      </c>
      <c r="BE703" s="25" t="n">
        <f aca="false">AZ703/Z703</f>
        <v>20877.1949591666</v>
      </c>
      <c r="BF703" s="25" t="n">
        <f aca="false">BA703/AA703</f>
        <v>21598.3074552543</v>
      </c>
      <c r="BG703" s="25" t="n">
        <f aca="false">BB703/AB703</f>
        <v>21074.0952072522</v>
      </c>
      <c r="BH703" s="25" t="n">
        <f aca="false">BC703/AC703</f>
        <v>19112.7528963806</v>
      </c>
      <c r="BI703" s="25" t="n">
        <f aca="false">BD703/AD703</f>
        <v>20060.9178650705</v>
      </c>
      <c r="BJ703" s="25" t="n">
        <f aca="false">E703*AD703</f>
        <v>62234.6418093669</v>
      </c>
      <c r="BK703" s="25" t="n">
        <f aca="false">0.2*C703*AD703</f>
        <v>32995.4922829863</v>
      </c>
      <c r="BL703" s="25" t="n">
        <f aca="false">BJ703+BK703</f>
        <v>95230.1340923532</v>
      </c>
      <c r="BM703" s="25" t="n">
        <f aca="false">BK703*Datos!$D$6</f>
        <v>16497.7461414932</v>
      </c>
      <c r="BN703" s="25" t="n">
        <f aca="false">BL703-BM703</f>
        <v>78732.3879508601</v>
      </c>
      <c r="BO703" s="25" t="n">
        <f aca="false">BN703/AD703</f>
        <v>33087.6039916643</v>
      </c>
      <c r="BP703" s="25" t="n">
        <f aca="false">-(C703+E703)</f>
        <v>-95486.8039604103</v>
      </c>
      <c r="BQ703" s="25" t="n">
        <f aca="false">BE703</f>
        <v>20877.1949591666</v>
      </c>
      <c r="BR703" s="25" t="n">
        <f aca="false">BF703</f>
        <v>21598.3074552543</v>
      </c>
      <c r="BS703" s="25" t="n">
        <f aca="false">BG703</f>
        <v>21074.0952072522</v>
      </c>
      <c r="BT703" s="25" t="n">
        <f aca="false">BH703</f>
        <v>19112.7528963806</v>
      </c>
      <c r="BU703" s="25" t="n">
        <f aca="false">BI703+BO703</f>
        <v>53148.5218567348</v>
      </c>
      <c r="BV703" s="27" t="n">
        <f aca="false">IFERROR(IRR(BP703:BU703,0.1),NA())*100</f>
        <v>11.1414894695235</v>
      </c>
    </row>
    <row r="704" customFormat="false" ht="15" hidden="false" customHeight="true" outlineLevel="0" collapsed="false">
      <c r="A704" s="23" t="n">
        <v>703</v>
      </c>
      <c r="B704" s="24" t="n">
        <f aca="true">RAND()</f>
        <v>0.816221310234526</v>
      </c>
      <c r="C704" s="25" t="n">
        <f aca="false">IF(B704&lt;=(Datos!$D$14-Datos!$C$14)/(Datos!$E$14-Datos!$C$14),Datos!$C$14+SQRT((Datos!$E$14-Datos!$C$14)*(Datos!$D$14-Datos!$C$14)*B704),Datos!$E$14-SQRT((Datos!$E$14-Datos!$C$14)*(Datos!$E$14-Datos!$D$14)*(1-B704)))</f>
        <v>85149.5983987446</v>
      </c>
      <c r="D704" s="24" t="n">
        <f aca="true">RAND()</f>
        <v>0.101063197700407</v>
      </c>
      <c r="E704" s="25" t="n">
        <f aca="false">IF(D704&lt;=(Datos!$D$15-Datos!$C$15)/(Datos!$E$15-Datos!$C$15),Datos!$C$15+SQRT((Datos!$E$15-Datos!$C$15)*(Datos!$D$15-Datos!$C$15)*D704),Datos!$E$15-SQRT((Datos!$E$15-Datos!$C$15)*(Datos!$E$15-Datos!$D$15)*(1-D704)))</f>
        <v>27753.1327297336</v>
      </c>
      <c r="F704" s="24" t="n">
        <f aca="true">RAND()</f>
        <v>0.36860952346369</v>
      </c>
      <c r="G704" s="25" t="n">
        <f aca="false">IF(F704&lt;=(Datos!$D$19-Datos!$C$19)/(Datos!$E$19-Datos!$C$19),Datos!$C$19+SQRT((Datos!$E$19-Datos!$C$19)*(Datos!$D$19-Datos!$C$19)*F704),Datos!$E$19-SQRT((Datos!$E$19-Datos!$C$19)*(Datos!$E$19-Datos!$D$19)*(1-F704)))</f>
        <v>37435.8206352462</v>
      </c>
      <c r="H704" s="24" t="n">
        <f aca="true">RAND()</f>
        <v>0.632083602654388</v>
      </c>
      <c r="I704" s="25" t="n">
        <f aca="false">IF(H704&lt;=(Datos!$D$19-Datos!$C$19)/(Datos!$E$19-Datos!$C$19),Datos!$C$19+SQRT((Datos!$E$19-Datos!$C$19)*(Datos!$D$19-Datos!$C$19)*H704),Datos!$E$19-SQRT((Datos!$E$19-Datos!$C$19)*(Datos!$E$19-Datos!$D$19)*(1-H704)))</f>
        <v>39737.1731215049</v>
      </c>
      <c r="J704" s="24" t="n">
        <f aca="true">RAND()</f>
        <v>0.83897800675366</v>
      </c>
      <c r="K704" s="25" t="n">
        <f aca="false">IF(J704&lt;=(Datos!$D$19-Datos!$C$19)/(Datos!$E$19-Datos!$C$19),Datos!$C$19+SQRT((Datos!$E$19-Datos!$C$19)*(Datos!$D$19-Datos!$C$19)*J704),Datos!$E$19-SQRT((Datos!$E$19-Datos!$C$19)*(Datos!$E$19-Datos!$D$19)*(1-J704)))</f>
        <v>41524.8525939932</v>
      </c>
      <c r="L704" s="24" t="n">
        <f aca="true">RAND()</f>
        <v>0.365587994056532</v>
      </c>
      <c r="M704" s="25" t="n">
        <f aca="false">IF(L704&lt;=(Datos!$D$19-Datos!$C$19)/(Datos!$E$19-Datos!$C$19),Datos!$C$19+SQRT((Datos!$E$19-Datos!$C$19)*(Datos!$D$19-Datos!$C$19)*L704),Datos!$E$19-SQRT((Datos!$E$19-Datos!$C$19)*(Datos!$E$19-Datos!$D$19)*(1-L704)))</f>
        <v>37405.2818385582</v>
      </c>
      <c r="N704" s="24" t="n">
        <f aca="true">RAND()</f>
        <v>0.111362233111776</v>
      </c>
      <c r="O704" s="25" t="n">
        <f aca="false">IF(N704&lt;=(Datos!$D$19-Datos!$C$19)/(Datos!$E$19-Datos!$C$19),Datos!$C$19+SQRT((Datos!$E$19-Datos!$C$19)*(Datos!$D$19-Datos!$C$19)*N704),Datos!$E$19-SQRT((Datos!$E$19-Datos!$C$19)*(Datos!$E$19-Datos!$D$19)*(1-N704)))</f>
        <v>34087.093706629</v>
      </c>
      <c r="P704" s="24" t="n">
        <f aca="true">RAND()</f>
        <v>0.832324954075838</v>
      </c>
      <c r="Q704" s="26" t="n">
        <f aca="false">IF(P704&lt;=(Datos!$D$23-Datos!$C$23)/(Datos!$E$23-Datos!$C$23),Datos!$C$23+SQRT((Datos!$E$23-Datos!$C$23)*(Datos!$D$23-Datos!$C$23)*P704),Datos!$E$23-SQRT((Datos!$E$23-Datos!$C$23)*(Datos!$E$23-Datos!$D$23)*(1-P704)))</f>
        <v>0.162627174016197</v>
      </c>
      <c r="R704" s="24" t="n">
        <f aca="true">RAND()</f>
        <v>0.584888105000801</v>
      </c>
      <c r="S704" s="26" t="n">
        <f aca="false">IF(R704&lt;=(Datos!$D$24-Datos!$C$24)/(Datos!$E$24-Datos!$C$24),Datos!$C$24+SQRT((Datos!$E$24-Datos!$C$24)*(Datos!$D$24-Datos!$C$24)*R704),Datos!$E$24-SQRT((Datos!$E$24-Datos!$C$24)*(Datos!$E$24-Datos!$D$24)*(1-R704)))</f>
        <v>0.152665014889366</v>
      </c>
      <c r="T704" s="24" t="n">
        <f aca="true">RAND()</f>
        <v>0.251776328199656</v>
      </c>
      <c r="U704" s="26" t="n">
        <f aca="false">IF(T704&lt;=(Datos!$D$25-Datos!$C$25)/(Datos!$E$25-Datos!$C$25),Datos!$C$25+SQRT((Datos!$E$25-Datos!$C$25)*(Datos!$D$25-Datos!$C$25)*T704),Datos!$E$25-SQRT((Datos!$E$25-Datos!$C$25)*(Datos!$E$25-Datos!$D$25)*(1-T704)))</f>
        <v>0.172994135974619</v>
      </c>
      <c r="V704" s="24" t="n">
        <f aca="true">RAND()</f>
        <v>0.723129947154265</v>
      </c>
      <c r="W704" s="26" t="n">
        <f aca="false">IF(V704&lt;=(Datos!$D$26-Datos!$C$26)/(Datos!$E$26-Datos!$C$26),Datos!$C$26+SQRT((Datos!$E$26-Datos!$C$26)*(Datos!$D$26-Datos!$C$26)*V704),Datos!$E$26-SQRT((Datos!$E$26-Datos!$C$26)*(Datos!$E$26-Datos!$D$26)*(1-V704)))</f>
        <v>0.21887050940089</v>
      </c>
      <c r="X704" s="24" t="n">
        <f aca="true">RAND()</f>
        <v>0.669412009295742</v>
      </c>
      <c r="Y704" s="26" t="n">
        <f aca="false">IF(X704&lt;=(Datos!$D$27-Datos!$C$27)/(Datos!$E$27-Datos!$C$27),Datos!$C$27+SQRT((Datos!$E$27-Datos!$C$27)*(Datos!$D$27-Datos!$C$27)*X704),Datos!$E$27-SQRT((Datos!$E$27-Datos!$C$27)*(Datos!$E$27-Datos!$D$27)*(1-X704)))</f>
        <v>0.237748666887269</v>
      </c>
      <c r="Z704" s="24" t="n">
        <f aca="false">(1+Q704)</f>
        <v>1.1626271740162</v>
      </c>
      <c r="AA704" s="24" t="n">
        <f aca="false">Z704*(1+S704)</f>
        <v>1.34011966884816</v>
      </c>
      <c r="AB704" s="24" t="n">
        <f aca="false">AA704*(1+U704)</f>
        <v>1.57195251306314</v>
      </c>
      <c r="AC704" s="24" t="n">
        <f aca="false">AB704*(1+W704)</f>
        <v>1.91600656035128</v>
      </c>
      <c r="AD704" s="24" t="n">
        <f aca="false">AC704*(1+Y704)</f>
        <v>2.37153456582206</v>
      </c>
      <c r="AE704" s="23" t="n">
        <f aca="false">E704*Q704</f>
        <v>4513.41354593301</v>
      </c>
      <c r="AF704" s="23" t="n">
        <f aca="false">AE704*(1+S704)</f>
        <v>5202.45389212474</v>
      </c>
      <c r="AG704" s="23" t="n">
        <f aca="false">AF704*(1+U704)</f>
        <v>6102.44790814066</v>
      </c>
      <c r="AH704" s="23" t="n">
        <f aca="false">AG704*(1+W704)</f>
        <v>7438.0937903878</v>
      </c>
      <c r="AI704" s="23" t="n">
        <f aca="false">AH704*(1+Y704)</f>
        <v>9206.49067323497</v>
      </c>
      <c r="AJ704" s="25" t="n">
        <f aca="false">G704*Z704</f>
        <v>43523.9023521336</v>
      </c>
      <c r="AK704" s="25" t="n">
        <f aca="false">I704*AA704</f>
        <v>53252.5672845533</v>
      </c>
      <c r="AL704" s="25" t="n">
        <f aca="false">K704*AB704</f>
        <v>65275.0963897042</v>
      </c>
      <c r="AM704" s="25" t="n">
        <f aca="false">M704*AC704</f>
        <v>71668.7653944661</v>
      </c>
      <c r="AN704" s="25" t="n">
        <f aca="false">O704*AD704</f>
        <v>80838.7209736863</v>
      </c>
      <c r="AO704" s="25" t="n">
        <f aca="false">C704/Datos!$D$8</f>
        <v>17029.9196797489</v>
      </c>
      <c r="AP704" s="25" t="n">
        <f aca="false">AJ704-AO704</f>
        <v>26493.9826723846</v>
      </c>
      <c r="AQ704" s="25" t="n">
        <f aca="false">AK704-AO704</f>
        <v>36222.6476048044</v>
      </c>
      <c r="AR704" s="25" t="n">
        <f aca="false">AL704-AO704</f>
        <v>48245.1767099553</v>
      </c>
      <c r="AS704" s="25" t="n">
        <f aca="false">AM704-AO704</f>
        <v>54638.8457147172</v>
      </c>
      <c r="AT704" s="25" t="n">
        <f aca="false">AN704-AO704</f>
        <v>63808.8012939373</v>
      </c>
      <c r="AU704" s="25" t="n">
        <f aca="false">AP704*Datos!$D$6</f>
        <v>13246.9913361923</v>
      </c>
      <c r="AV704" s="25" t="n">
        <f aca="false">AQ704*Datos!$D$6</f>
        <v>18111.3238024022</v>
      </c>
      <c r="AW704" s="25" t="n">
        <f aca="false">AR704*Datos!$D$6</f>
        <v>24122.5883549777</v>
      </c>
      <c r="AX704" s="25" t="n">
        <f aca="false">AS704*Datos!$D$6</f>
        <v>27319.4228573586</v>
      </c>
      <c r="AY704" s="25" t="n">
        <f aca="false">AT704*Datos!$D$6</f>
        <v>31904.4006469687</v>
      </c>
      <c r="AZ704" s="25" t="n">
        <f aca="false">AJ704-AU704-AE704</f>
        <v>25763.4974700082</v>
      </c>
      <c r="BA704" s="25" t="n">
        <f aca="false">AK704-AV704-AF704</f>
        <v>29938.7895900264</v>
      </c>
      <c r="BB704" s="25" t="n">
        <f aca="false">AL704-AW704-AG704</f>
        <v>35050.0601265859</v>
      </c>
      <c r="BC704" s="25" t="n">
        <f aca="false">AM704-AX704-AH704</f>
        <v>36911.2487467197</v>
      </c>
      <c r="BD704" s="25" t="n">
        <f aca="false">AN704-AY704-AI704</f>
        <v>39727.8296534826</v>
      </c>
      <c r="BE704" s="25" t="n">
        <f aca="false">AZ704/Z704</f>
        <v>22159.7241538837</v>
      </c>
      <c r="BF704" s="25" t="n">
        <f aca="false">BA704/AA704</f>
        <v>22340.3851804958</v>
      </c>
      <c r="BG704" s="25" t="n">
        <f aca="false">BB704/AB704</f>
        <v>22297.1494592331</v>
      </c>
      <c r="BH704" s="25" t="n">
        <f aca="false">BC704/AC704</f>
        <v>19264.6776428325</v>
      </c>
      <c r="BI704" s="25" t="n">
        <f aca="false">BD704/AD704</f>
        <v>16751.9504990692</v>
      </c>
      <c r="BJ704" s="25" t="n">
        <f aca="false">E704*AD704</f>
        <v>65817.5135784108</v>
      </c>
      <c r="BK704" s="25" t="n">
        <f aca="false">0.2*C704*AD704</f>
        <v>40387.0431736979</v>
      </c>
      <c r="BL704" s="25" t="n">
        <f aca="false">BJ704+BK704</f>
        <v>106204.556752109</v>
      </c>
      <c r="BM704" s="25" t="n">
        <f aca="false">BK704*Datos!$D$6</f>
        <v>20193.521586849</v>
      </c>
      <c r="BN704" s="25" t="n">
        <f aca="false">BL704-BM704</f>
        <v>86011.0351652598</v>
      </c>
      <c r="BO704" s="25" t="n">
        <f aca="false">BN704/AD704</f>
        <v>36268.0925696081</v>
      </c>
      <c r="BP704" s="25" t="n">
        <f aca="false">-(C704+E704)</f>
        <v>-112902.731128478</v>
      </c>
      <c r="BQ704" s="25" t="n">
        <f aca="false">BE704</f>
        <v>22159.7241538837</v>
      </c>
      <c r="BR704" s="25" t="n">
        <f aca="false">BF704</f>
        <v>22340.3851804958</v>
      </c>
      <c r="BS704" s="25" t="n">
        <f aca="false">BG704</f>
        <v>22297.1494592331</v>
      </c>
      <c r="BT704" s="25" t="n">
        <f aca="false">BH704</f>
        <v>19264.6776428325</v>
      </c>
      <c r="BU704" s="25" t="n">
        <f aca="false">BI704+BO704</f>
        <v>53020.0430686772</v>
      </c>
      <c r="BV704" s="27" t="n">
        <f aca="false">IFERROR(IRR(BP704:BU704,0.1),NA())*100</f>
        <v>6.42307019147316</v>
      </c>
    </row>
    <row r="705" customFormat="false" ht="15" hidden="false" customHeight="true" outlineLevel="0" collapsed="false">
      <c r="A705" s="23" t="n">
        <v>704</v>
      </c>
      <c r="B705" s="24" t="n">
        <f aca="true">RAND()</f>
        <v>0.315985977139769</v>
      </c>
      <c r="C705" s="25" t="n">
        <f aca="false">IF(B705&lt;=(Datos!$D$14-Datos!$C$14)/(Datos!$E$14-Datos!$C$14),Datos!$C$14+SQRT((Datos!$E$14-Datos!$C$14)*(Datos!$D$14-Datos!$C$14)*B705),Datos!$E$14-SQRT((Datos!$E$14-Datos!$C$14)*(Datos!$E$14-Datos!$D$14)*(1-B705)))</f>
        <v>71350.0989978625</v>
      </c>
      <c r="D705" s="24" t="n">
        <f aca="true">RAND()</f>
        <v>0.102436068484965</v>
      </c>
      <c r="E705" s="25" t="n">
        <f aca="false">IF(D705&lt;=(Datos!$D$15-Datos!$C$15)/(Datos!$E$15-Datos!$C$15),Datos!$C$15+SQRT((Datos!$E$15-Datos!$C$15)*(Datos!$D$15-Datos!$C$15)*D705),Datos!$E$15-SQRT((Datos!$E$15-Datos!$C$15)*(Datos!$E$15-Datos!$D$15)*(1-D705)))</f>
        <v>27771.7693151437</v>
      </c>
      <c r="F705" s="24" t="n">
        <f aca="true">RAND()</f>
        <v>0.105386235296842</v>
      </c>
      <c r="G705" s="25" t="n">
        <f aca="false">IF(F705&lt;=(Datos!$D$19-Datos!$C$19)/(Datos!$E$19-Datos!$C$19),Datos!$C$19+SQRT((Datos!$E$19-Datos!$C$19)*(Datos!$D$19-Datos!$C$19)*F705),Datos!$E$19-SQRT((Datos!$E$19-Datos!$C$19)*(Datos!$E$19-Datos!$D$19)*(1-F705)))</f>
        <v>33975.9194275697</v>
      </c>
      <c r="H705" s="24" t="n">
        <f aca="true">RAND()</f>
        <v>0.385072906946331</v>
      </c>
      <c r="I705" s="25" t="n">
        <f aca="false">IF(H705&lt;=(Datos!$D$19-Datos!$C$19)/(Datos!$E$19-Datos!$C$19),Datos!$C$19+SQRT((Datos!$E$19-Datos!$C$19)*(Datos!$D$19-Datos!$C$19)*H705),Datos!$E$19-SQRT((Datos!$E$19-Datos!$C$19)*(Datos!$E$19-Datos!$D$19)*(1-H705)))</f>
        <v>37600.0615814577</v>
      </c>
      <c r="J705" s="24" t="n">
        <f aca="true">RAND()</f>
        <v>0.20955571789714</v>
      </c>
      <c r="K705" s="25" t="n">
        <f aca="false">IF(J705&lt;=(Datos!$D$19-Datos!$C$19)/(Datos!$E$19-Datos!$C$19),Datos!$C$19+SQRT((Datos!$E$19-Datos!$C$19)*(Datos!$D$19-Datos!$C$19)*J705),Datos!$E$19-SQRT((Datos!$E$19-Datos!$C$19)*(Datos!$E$19-Datos!$D$19)*(1-J705)))</f>
        <v>35606.5459674002</v>
      </c>
      <c r="L705" s="24" t="n">
        <f aca="true">RAND()</f>
        <v>0.46425869106229</v>
      </c>
      <c r="M705" s="25" t="n">
        <f aca="false">IF(L705&lt;=(Datos!$D$19-Datos!$C$19)/(Datos!$E$19-Datos!$C$19),Datos!$C$19+SQRT((Datos!$E$19-Datos!$C$19)*(Datos!$D$19-Datos!$C$19)*L705),Datos!$E$19-SQRT((Datos!$E$19-Datos!$C$19)*(Datos!$E$19-Datos!$D$19)*(1-L705)))</f>
        <v>38344.9867381167</v>
      </c>
      <c r="N705" s="24" t="n">
        <f aca="true">RAND()</f>
        <v>0.0626175545479141</v>
      </c>
      <c r="O705" s="25" t="n">
        <f aca="false">IF(N705&lt;=(Datos!$D$19-Datos!$C$19)/(Datos!$E$19-Datos!$C$19),Datos!$C$19+SQRT((Datos!$E$19-Datos!$C$19)*(Datos!$D$19-Datos!$C$19)*N705),Datos!$E$19-SQRT((Datos!$E$19-Datos!$C$19)*(Datos!$E$19-Datos!$D$19)*(1-N705)))</f>
        <v>33064.7403123572</v>
      </c>
      <c r="P705" s="24" t="n">
        <f aca="true">RAND()</f>
        <v>0.959535872617644</v>
      </c>
      <c r="Q705" s="26" t="n">
        <f aca="false">IF(P705&lt;=(Datos!$D$23-Datos!$C$23)/(Datos!$E$23-Datos!$C$23),Datos!$C$23+SQRT((Datos!$E$23-Datos!$C$23)*(Datos!$D$23-Datos!$C$23)*P705),Datos!$E$23-SQRT((Datos!$E$23-Datos!$C$23)*(Datos!$E$23-Datos!$D$23)*(1-P705)))</f>
        <v>0.171465632461146</v>
      </c>
      <c r="R705" s="24" t="n">
        <f aca="true">RAND()</f>
        <v>0.329164546359097</v>
      </c>
      <c r="S705" s="26" t="n">
        <f aca="false">IF(R705&lt;=(Datos!$D$24-Datos!$C$24)/(Datos!$E$24-Datos!$C$24),Datos!$C$24+SQRT((Datos!$E$24-Datos!$C$24)*(Datos!$D$24-Datos!$C$24)*R705),Datos!$E$24-SQRT((Datos!$E$24-Datos!$C$24)*(Datos!$E$24-Datos!$D$24)*(1-R705)))</f>
        <v>0.144341244492556</v>
      </c>
      <c r="T705" s="24" t="n">
        <f aca="true">RAND()</f>
        <v>0.477158448836671</v>
      </c>
      <c r="U705" s="26" t="n">
        <f aca="false">IF(T705&lt;=(Datos!$D$25-Datos!$C$25)/(Datos!$E$25-Datos!$C$25),Datos!$C$25+SQRT((Datos!$E$25-Datos!$C$25)*(Datos!$D$25-Datos!$C$25)*T705),Datos!$E$25-SQRT((Datos!$E$25-Datos!$C$25)*(Datos!$E$25-Datos!$D$25)*(1-T705)))</f>
        <v>0.181738317558459</v>
      </c>
      <c r="V705" s="24" t="n">
        <f aca="true">RAND()</f>
        <v>0.625960818807007</v>
      </c>
      <c r="W705" s="26" t="n">
        <f aca="false">IF(V705&lt;=(Datos!$D$26-Datos!$C$26)/(Datos!$E$26-Datos!$C$26),Datos!$C$26+SQRT((Datos!$E$26-Datos!$C$26)*(Datos!$D$26-Datos!$C$26)*V705),Datos!$E$26-SQRT((Datos!$E$26-Datos!$C$26)*(Datos!$E$26-Datos!$D$26)*(1-V705)))</f>
        <v>0.213817999859385</v>
      </c>
      <c r="X705" s="24" t="n">
        <f aca="true">RAND()</f>
        <v>0.231617425077377</v>
      </c>
      <c r="Y705" s="26" t="n">
        <f aca="false">IF(X705&lt;=(Datos!$D$27-Datos!$C$27)/(Datos!$E$27-Datos!$C$27),Datos!$C$27+SQRT((Datos!$E$27-Datos!$C$27)*(Datos!$D$27-Datos!$C$27)*X705),Datos!$E$27-SQRT((Datos!$E$27-Datos!$C$27)*(Datos!$E$27-Datos!$D$27)*(1-X705)))</f>
        <v>0.215007339876703</v>
      </c>
      <c r="Z705" s="24" t="n">
        <f aca="false">(1+Q705)</f>
        <v>1.17146563246115</v>
      </c>
      <c r="AA705" s="24" t="n">
        <f aca="false">Z705*(1+S705)</f>
        <v>1.34055643973085</v>
      </c>
      <c r="AB705" s="24" t="n">
        <f aca="false">AA705*(1+U705)</f>
        <v>1.58418691167969</v>
      </c>
      <c r="AC705" s="24" t="n">
        <f aca="false">AB705*(1+W705)</f>
        <v>1.92291458853846</v>
      </c>
      <c r="AD705" s="24" t="n">
        <f aca="false">AC705*(1+Y705)</f>
        <v>2.33635533903021</v>
      </c>
      <c r="AE705" s="23" t="n">
        <f aca="false">E705*Q705</f>
        <v>4761.90399018618</v>
      </c>
      <c r="AF705" s="23" t="n">
        <f aca="false">AE705*(1+S705)</f>
        <v>5449.24313828372</v>
      </c>
      <c r="AG705" s="23" t="n">
        <f aca="false">AF705*(1+U705)</f>
        <v>6439.57941820238</v>
      </c>
      <c r="AH705" s="23" t="n">
        <f aca="false">AG705*(1+W705)</f>
        <v>7816.47740933807</v>
      </c>
      <c r="AI705" s="23" t="n">
        <f aca="false">AH705*(1+Y705)</f>
        <v>9497.07742432618</v>
      </c>
      <c r="AJ705" s="25" t="n">
        <f aca="false">G705*Z705</f>
        <v>39801.6219406669</v>
      </c>
      <c r="AK705" s="25" t="n">
        <f aca="false">I705*AA705</f>
        <v>50405.0046872996</v>
      </c>
      <c r="AL705" s="25" t="n">
        <f aca="false">K705*AB705</f>
        <v>56407.4240916766</v>
      </c>
      <c r="AM705" s="25" t="n">
        <f aca="false">M705*AC705</f>
        <v>73734.1343960382</v>
      </c>
      <c r="AN705" s="25" t="n">
        <f aca="false">O705*AD705</f>
        <v>77250.9825624232</v>
      </c>
      <c r="AO705" s="25" t="n">
        <f aca="false">C705/Datos!$D$8</f>
        <v>14270.0197995725</v>
      </c>
      <c r="AP705" s="25" t="n">
        <f aca="false">AJ705-AO705</f>
        <v>25531.6021410944</v>
      </c>
      <c r="AQ705" s="25" t="n">
        <f aca="false">AK705-AO705</f>
        <v>36134.9848877271</v>
      </c>
      <c r="AR705" s="25" t="n">
        <f aca="false">AL705-AO705</f>
        <v>42137.404292104</v>
      </c>
      <c r="AS705" s="25" t="n">
        <f aca="false">AM705-AO705</f>
        <v>59464.1145964657</v>
      </c>
      <c r="AT705" s="25" t="n">
        <f aca="false">AN705-AO705</f>
        <v>62980.9627628507</v>
      </c>
      <c r="AU705" s="25" t="n">
        <f aca="false">AP705*Datos!$D$6</f>
        <v>12765.8010705472</v>
      </c>
      <c r="AV705" s="25" t="n">
        <f aca="false">AQ705*Datos!$D$6</f>
        <v>18067.4924438635</v>
      </c>
      <c r="AW705" s="25" t="n">
        <f aca="false">AR705*Datos!$D$6</f>
        <v>21068.702146052</v>
      </c>
      <c r="AX705" s="25" t="n">
        <f aca="false">AS705*Datos!$D$6</f>
        <v>29732.0572982329</v>
      </c>
      <c r="AY705" s="25" t="n">
        <f aca="false">AT705*Datos!$D$6</f>
        <v>31490.4813814253</v>
      </c>
      <c r="AZ705" s="25" t="n">
        <f aca="false">AJ705-AU705-AE705</f>
        <v>22273.9168799335</v>
      </c>
      <c r="BA705" s="25" t="n">
        <f aca="false">AK705-AV705-AF705</f>
        <v>26888.2691051523</v>
      </c>
      <c r="BB705" s="25" t="n">
        <f aca="false">AL705-AW705-AG705</f>
        <v>28899.1425274222</v>
      </c>
      <c r="BC705" s="25" t="n">
        <f aca="false">AM705-AX705-AH705</f>
        <v>36185.5996884673</v>
      </c>
      <c r="BD705" s="25" t="n">
        <f aca="false">AN705-AY705-AI705</f>
        <v>36263.4237566717</v>
      </c>
      <c r="BE705" s="25" t="n">
        <f aca="false">AZ705/Z705</f>
        <v>19013.7177418837</v>
      </c>
      <c r="BF705" s="25" t="n">
        <f aca="false">BA705/AA705</f>
        <v>20057.5435007801</v>
      </c>
      <c r="BG705" s="25" t="n">
        <f aca="false">BB705/AB705</f>
        <v>18242.2555787819</v>
      </c>
      <c r="BH705" s="25" t="n">
        <f aca="false">BC705/AC705</f>
        <v>18818.1003483731</v>
      </c>
      <c r="BI705" s="25" t="n">
        <f aca="false">BD705/AD705</f>
        <v>15521.3649015068</v>
      </c>
      <c r="BJ705" s="25" t="n">
        <f aca="false">E705*AD705</f>
        <v>64884.7215137515</v>
      </c>
      <c r="BK705" s="25" t="n">
        <f aca="false">0.2*C705*AD705</f>
        <v>33339.8369467981</v>
      </c>
      <c r="BL705" s="25" t="n">
        <f aca="false">BJ705+BK705</f>
        <v>98224.5584605496</v>
      </c>
      <c r="BM705" s="25" t="n">
        <f aca="false">BK705*Datos!$D$6</f>
        <v>16669.918473399</v>
      </c>
      <c r="BN705" s="25" t="n">
        <f aca="false">BL705-BM705</f>
        <v>81554.6399871506</v>
      </c>
      <c r="BO705" s="25" t="n">
        <f aca="false">BN705/AD705</f>
        <v>34906.77921493</v>
      </c>
      <c r="BP705" s="25" t="n">
        <f aca="false">-(C705+E705)</f>
        <v>-99121.8683130063</v>
      </c>
      <c r="BQ705" s="25" t="n">
        <f aca="false">BE705</f>
        <v>19013.7177418837</v>
      </c>
      <c r="BR705" s="25" t="n">
        <f aca="false">BF705</f>
        <v>20057.5435007801</v>
      </c>
      <c r="BS705" s="25" t="n">
        <f aca="false">BG705</f>
        <v>18242.2555787819</v>
      </c>
      <c r="BT705" s="25" t="n">
        <f aca="false">BH705</f>
        <v>18818.1003483731</v>
      </c>
      <c r="BU705" s="25" t="n">
        <f aca="false">BI705+BO705</f>
        <v>50428.1441164368</v>
      </c>
      <c r="BV705" s="27" t="n">
        <f aca="false">IFERROR(IRR(BP705:BU705,0.1),NA())*100</f>
        <v>7.44221745408464</v>
      </c>
    </row>
    <row r="706" customFormat="false" ht="15" hidden="false" customHeight="true" outlineLevel="0" collapsed="false">
      <c r="A706" s="23" t="n">
        <v>705</v>
      </c>
      <c r="B706" s="24" t="n">
        <f aca="true">RAND()</f>
        <v>0.241410870286753</v>
      </c>
      <c r="C706" s="25" t="n">
        <f aca="false">IF(B706&lt;=(Datos!$D$14-Datos!$C$14)/(Datos!$E$14-Datos!$C$14),Datos!$C$14+SQRT((Datos!$E$14-Datos!$C$14)*(Datos!$D$14-Datos!$C$14)*B706),Datos!$E$14-SQRT((Datos!$E$14-Datos!$C$14)*(Datos!$E$14-Datos!$D$14)*(1-B706)))</f>
        <v>69826.7160391812</v>
      </c>
      <c r="D706" s="24" t="n">
        <f aca="true">RAND()</f>
        <v>0.990499001947143</v>
      </c>
      <c r="E706" s="25" t="n">
        <f aca="false">IF(D706&lt;=(Datos!$D$15-Datos!$C$15)/(Datos!$E$15-Datos!$C$15),Datos!$C$15+SQRT((Datos!$E$15-Datos!$C$15)*(Datos!$D$15-Datos!$C$15)*D706),Datos!$E$15-SQRT((Datos!$E$15-Datos!$C$15)*(Datos!$E$15-Datos!$D$15)*(1-D706)))</f>
        <v>38806.2036572645</v>
      </c>
      <c r="F706" s="24" t="n">
        <f aca="true">RAND()</f>
        <v>0.72464694653544</v>
      </c>
      <c r="G706" s="25" t="n">
        <f aca="false">IF(F706&lt;=(Datos!$D$19-Datos!$C$19)/(Datos!$E$19-Datos!$C$19),Datos!$C$19+SQRT((Datos!$E$19-Datos!$C$19)*(Datos!$D$19-Datos!$C$19)*F706),Datos!$E$19-SQRT((Datos!$E$19-Datos!$C$19)*(Datos!$E$19-Datos!$D$19)*(1-F706)))</f>
        <v>40455.6101608861</v>
      </c>
      <c r="H706" s="24" t="n">
        <f aca="true">RAND()</f>
        <v>0.0946509887301127</v>
      </c>
      <c r="I706" s="25" t="n">
        <f aca="false">IF(H706&lt;=(Datos!$D$19-Datos!$C$19)/(Datos!$E$19-Datos!$C$19),Datos!$C$19+SQRT((Datos!$E$19-Datos!$C$19)*(Datos!$D$19-Datos!$C$19)*H706),Datos!$E$19-SQRT((Datos!$E$19-Datos!$C$19)*(Datos!$E$19-Datos!$D$19)*(1-H706)))</f>
        <v>33767.9766864349</v>
      </c>
      <c r="J706" s="24" t="n">
        <f aca="true">RAND()</f>
        <v>0.54712767651383</v>
      </c>
      <c r="K706" s="25" t="n">
        <f aca="false">IF(J706&lt;=(Datos!$D$19-Datos!$C$19)/(Datos!$E$19-Datos!$C$19),Datos!$C$19+SQRT((Datos!$E$19-Datos!$C$19)*(Datos!$D$19-Datos!$C$19)*J706),Datos!$E$19-SQRT((Datos!$E$19-Datos!$C$19)*(Datos!$E$19-Datos!$D$19)*(1-J706)))</f>
        <v>39059.2025850554</v>
      </c>
      <c r="L706" s="24" t="n">
        <f aca="true">RAND()</f>
        <v>0.752836355079412</v>
      </c>
      <c r="M706" s="25" t="n">
        <f aca="false">IF(L706&lt;=(Datos!$D$19-Datos!$C$19)/(Datos!$E$19-Datos!$C$19),Datos!$C$19+SQRT((Datos!$E$19-Datos!$C$19)*(Datos!$D$19-Datos!$C$19)*L706),Datos!$E$19-SQRT((Datos!$E$19-Datos!$C$19)*(Datos!$E$19-Datos!$D$19)*(1-L706)))</f>
        <v>40694.5066056207</v>
      </c>
      <c r="N706" s="24" t="n">
        <f aca="true">RAND()</f>
        <v>0.744341370098181</v>
      </c>
      <c r="O706" s="25" t="n">
        <f aca="false">IF(N706&lt;=(Datos!$D$19-Datos!$C$19)/(Datos!$E$19-Datos!$C$19),Datos!$C$19+SQRT((Datos!$E$19-Datos!$C$19)*(Datos!$D$19-Datos!$C$19)*N706),Datos!$E$19-SQRT((Datos!$E$19-Datos!$C$19)*(Datos!$E$19-Datos!$D$19)*(1-N706)))</f>
        <v>40621.1420161603</v>
      </c>
      <c r="P706" s="24" t="n">
        <f aca="true">RAND()</f>
        <v>0.925673031392393</v>
      </c>
      <c r="Q706" s="26" t="n">
        <f aca="false">IF(P706&lt;=(Datos!$D$23-Datos!$C$23)/(Datos!$E$23-Datos!$C$23),Datos!$C$23+SQRT((Datos!$E$23-Datos!$C$23)*(Datos!$D$23-Datos!$C$23)*P706),Datos!$E$23-SQRT((Datos!$E$23-Datos!$C$23)*(Datos!$E$23-Datos!$D$23)*(1-P706)))</f>
        <v>0.168433300233269</v>
      </c>
      <c r="R706" s="24" t="n">
        <f aca="true">RAND()</f>
        <v>0.0575418418438131</v>
      </c>
      <c r="S706" s="26" t="n">
        <f aca="false">IF(R706&lt;=(Datos!$D$24-Datos!$C$24)/(Datos!$E$24-Datos!$C$24),Datos!$C$24+SQRT((Datos!$E$24-Datos!$C$24)*(Datos!$D$24-Datos!$C$24)*R706),Datos!$E$24-SQRT((Datos!$E$24-Datos!$C$24)*(Datos!$E$24-Datos!$D$24)*(1-R706)))</f>
        <v>0.130177195847524</v>
      </c>
      <c r="T706" s="24" t="n">
        <f aca="true">RAND()</f>
        <v>0.0426836927700336</v>
      </c>
      <c r="U706" s="26" t="n">
        <f aca="false">IF(T706&lt;=(Datos!$D$25-Datos!$C$25)/(Datos!$E$25-Datos!$C$25),Datos!$C$25+SQRT((Datos!$E$25-Datos!$C$25)*(Datos!$D$25-Datos!$C$25)*T706),Datos!$E$25-SQRT((Datos!$E$25-Datos!$C$25)*(Datos!$E$25-Datos!$D$25)*(1-T706)))</f>
        <v>0.159467616110567</v>
      </c>
      <c r="V706" s="24" t="n">
        <f aca="true">RAND()</f>
        <v>0.348430048476681</v>
      </c>
      <c r="W706" s="26" t="n">
        <f aca="false">IF(V706&lt;=(Datos!$D$26-Datos!$C$26)/(Datos!$E$26-Datos!$C$26),Datos!$C$26+SQRT((Datos!$E$26-Datos!$C$26)*(Datos!$D$26-Datos!$C$26)*V706),Datos!$E$26-SQRT((Datos!$E$26-Datos!$C$26)*(Datos!$E$26-Datos!$D$26)*(1-V706)))</f>
        <v>0.202245473195396</v>
      </c>
      <c r="X706" s="24" t="n">
        <f aca="true">RAND()</f>
        <v>0.552403972776824</v>
      </c>
      <c r="Y706" s="26" t="n">
        <f aca="false">IF(X706&lt;=(Datos!$D$27-Datos!$C$27)/(Datos!$E$27-Datos!$C$27),Datos!$C$27+SQRT((Datos!$E$27-Datos!$C$27)*(Datos!$D$27-Datos!$C$27)*X706),Datos!$E$27-SQRT((Datos!$E$27-Datos!$C$27)*(Datos!$E$27-Datos!$D$27)*(1-X706)))</f>
        <v>0.230836817159533</v>
      </c>
      <c r="Z706" s="24" t="n">
        <f aca="false">(1+Q706)</f>
        <v>1.16843330023327</v>
      </c>
      <c r="AA706" s="24" t="n">
        <f aca="false">Z706*(1+S706)</f>
        <v>1.3205366707925</v>
      </c>
      <c r="AB706" s="24" t="n">
        <f aca="false">AA706*(1+U706)</f>
        <v>1.53111950567037</v>
      </c>
      <c r="AC706" s="24" t="n">
        <f aca="false">AB706*(1+W706)</f>
        <v>1.84078149461338</v>
      </c>
      <c r="AD706" s="24" t="n">
        <f aca="false">AC706*(1+Y706)</f>
        <v>2.2657016359161</v>
      </c>
      <c r="AE706" s="23" t="n">
        <f aca="false">E706*Q706</f>
        <v>6536.25695151742</v>
      </c>
      <c r="AF706" s="23" t="n">
        <f aca="false">AE706*(1+S706)</f>
        <v>7387.12855280485</v>
      </c>
      <c r="AG706" s="23" t="n">
        <f aca="false">AF706*(1+U706)</f>
        <v>8565.13633302294</v>
      </c>
      <c r="AH706" s="23" t="n">
        <f aca="false">AG706*(1+W706)</f>
        <v>10297.3963836782</v>
      </c>
      <c r="AI706" s="23" t="n">
        <f aca="false">AH706*(1+Y706)</f>
        <v>12674.4145899166</v>
      </c>
      <c r="AJ706" s="25" t="n">
        <f aca="false">G706*Z706</f>
        <v>47269.6820932347</v>
      </c>
      <c r="AK706" s="25" t="n">
        <f aca="false">I706*AA706</f>
        <v>44591.8515129037</v>
      </c>
      <c r="AL706" s="25" t="n">
        <f aca="false">K706*AB706</f>
        <v>59804.3069539089</v>
      </c>
      <c r="AM706" s="25" t="n">
        <f aca="false">M706*AC706</f>
        <v>74909.6946920483</v>
      </c>
      <c r="AN706" s="25" t="n">
        <f aca="false">O706*AD706</f>
        <v>92035.3879187945</v>
      </c>
      <c r="AO706" s="25" t="n">
        <f aca="false">C706/Datos!$D$8</f>
        <v>13965.3432078362</v>
      </c>
      <c r="AP706" s="25" t="n">
        <f aca="false">AJ706-AO706</f>
        <v>33304.3388853984</v>
      </c>
      <c r="AQ706" s="25" t="n">
        <f aca="false">AK706-AO706</f>
        <v>30626.5083050674</v>
      </c>
      <c r="AR706" s="25" t="n">
        <f aca="false">AL706-AO706</f>
        <v>45838.9637460726</v>
      </c>
      <c r="AS706" s="25" t="n">
        <f aca="false">AM706-AO706</f>
        <v>60944.3514842121</v>
      </c>
      <c r="AT706" s="25" t="n">
        <f aca="false">AN706-AO706</f>
        <v>78070.0447109583</v>
      </c>
      <c r="AU706" s="25" t="n">
        <f aca="false">AP706*Datos!$D$6</f>
        <v>16652.1694426992</v>
      </c>
      <c r="AV706" s="25" t="n">
        <f aca="false">AQ706*Datos!$D$6</f>
        <v>15313.2541525337</v>
      </c>
      <c r="AW706" s="25" t="n">
        <f aca="false">AR706*Datos!$D$6</f>
        <v>22919.4818730363</v>
      </c>
      <c r="AX706" s="25" t="n">
        <f aca="false">AS706*Datos!$D$6</f>
        <v>30472.175742106</v>
      </c>
      <c r="AY706" s="25" t="n">
        <f aca="false">AT706*Datos!$D$6</f>
        <v>39035.0223554791</v>
      </c>
      <c r="AZ706" s="25" t="n">
        <f aca="false">AJ706-AU706-AE706</f>
        <v>24081.255699018</v>
      </c>
      <c r="BA706" s="25" t="n">
        <f aca="false">AK706-AV706-AF706</f>
        <v>21891.4688075651</v>
      </c>
      <c r="BB706" s="25" t="n">
        <f aca="false">AL706-AW706-AG706</f>
        <v>28319.6887478496</v>
      </c>
      <c r="BC706" s="25" t="n">
        <f aca="false">AM706-AX706-AH706</f>
        <v>34140.122566264</v>
      </c>
      <c r="BD706" s="25" t="n">
        <f aca="false">AN706-AY706-AI706</f>
        <v>40325.9509733988</v>
      </c>
      <c r="BE706" s="25" t="n">
        <f aca="false">AZ706/Z706</f>
        <v>20609.8676699906</v>
      </c>
      <c r="BF706" s="25" t="n">
        <f aca="false">BA706/AA706</f>
        <v>16577.7060885611</v>
      </c>
      <c r="BG706" s="25" t="n">
        <f aca="false">BB706/AB706</f>
        <v>18496.0668602092</v>
      </c>
      <c r="BH706" s="25" t="n">
        <f aca="false">BC706/AC706</f>
        <v>18546.5372539692</v>
      </c>
      <c r="BI706" s="25" t="n">
        <f aca="false">BD706/AD706</f>
        <v>17798.4383884216</v>
      </c>
      <c r="BJ706" s="25" t="n">
        <f aca="false">E706*AD706</f>
        <v>87923.2791099574</v>
      </c>
      <c r="BK706" s="25" t="n">
        <f aca="false">0.2*C706*AD706</f>
        <v>31641.3009521243</v>
      </c>
      <c r="BL706" s="25" t="n">
        <f aca="false">BJ706+BK706</f>
        <v>119564.580062082</v>
      </c>
      <c r="BM706" s="25" t="n">
        <f aca="false">BK706*Datos!$D$6</f>
        <v>15820.6504760622</v>
      </c>
      <c r="BN706" s="25" t="n">
        <f aca="false">BL706-BM706</f>
        <v>103743.92958602</v>
      </c>
      <c r="BO706" s="25" t="n">
        <f aca="false">BN706/AD706</f>
        <v>45788.8752611826</v>
      </c>
      <c r="BP706" s="25" t="n">
        <f aca="false">-(C706+E706)</f>
        <v>-108632.919696446</v>
      </c>
      <c r="BQ706" s="25" t="n">
        <f aca="false">BE706</f>
        <v>20609.8676699906</v>
      </c>
      <c r="BR706" s="25" t="n">
        <f aca="false">BF706</f>
        <v>16577.7060885611</v>
      </c>
      <c r="BS706" s="25" t="n">
        <f aca="false">BG706</f>
        <v>18496.0668602092</v>
      </c>
      <c r="BT706" s="25" t="n">
        <f aca="false">BH706</f>
        <v>18546.5372539692</v>
      </c>
      <c r="BU706" s="25" t="n">
        <f aca="false">BI706+BO706</f>
        <v>63587.3136496043</v>
      </c>
      <c r="BV706" s="27" t="n">
        <f aca="false">IFERROR(IRR(BP706:BU706,0.1),NA())*100</f>
        <v>6.91285931634723</v>
      </c>
    </row>
    <row r="707" customFormat="false" ht="15" hidden="false" customHeight="true" outlineLevel="0" collapsed="false">
      <c r="A707" s="23" t="n">
        <v>706</v>
      </c>
      <c r="B707" s="24" t="n">
        <f aca="true">RAND()</f>
        <v>0.81805433547715</v>
      </c>
      <c r="C707" s="25" t="n">
        <f aca="false">IF(B707&lt;=(Datos!$D$14-Datos!$C$14)/(Datos!$E$14-Datos!$C$14),Datos!$C$14+SQRT((Datos!$E$14-Datos!$C$14)*(Datos!$D$14-Datos!$C$14)*B707),Datos!$E$14-SQRT((Datos!$E$14-Datos!$C$14)*(Datos!$E$14-Datos!$D$14)*(1-B707)))</f>
        <v>85223.8436179289</v>
      </c>
      <c r="D707" s="24" t="n">
        <f aca="true">RAND()</f>
        <v>0.893038540907781</v>
      </c>
      <c r="E707" s="25" t="n">
        <f aca="false">IF(D707&lt;=(Datos!$D$15-Datos!$C$15)/(Datos!$E$15-Datos!$C$15),Datos!$C$15+SQRT((Datos!$E$15-Datos!$C$15)*(Datos!$D$15-Datos!$C$15)*D707),Datos!$E$15-SQRT((Datos!$E$15-Datos!$C$15)*(Datos!$E$15-Datos!$D$15)*(1-D707)))</f>
        <v>35994.4764557136</v>
      </c>
      <c r="F707" s="24" t="n">
        <f aca="true">RAND()</f>
        <v>0.696625386195533</v>
      </c>
      <c r="G707" s="25" t="n">
        <f aca="false">IF(F707&lt;=(Datos!$D$19-Datos!$C$19)/(Datos!$E$19-Datos!$C$19),Datos!$C$19+SQRT((Datos!$E$19-Datos!$C$19)*(Datos!$D$19-Datos!$C$19)*F707),Datos!$E$19-SQRT((Datos!$E$19-Datos!$C$19)*(Datos!$E$19-Datos!$D$19)*(1-F707)))</f>
        <v>40229.979451267</v>
      </c>
      <c r="H707" s="24" t="n">
        <f aca="true">RAND()</f>
        <v>0.476483767320436</v>
      </c>
      <c r="I707" s="25" t="n">
        <f aca="false">IF(H707&lt;=(Datos!$D$19-Datos!$C$19)/(Datos!$E$19-Datos!$C$19),Datos!$C$19+SQRT((Datos!$E$19-Datos!$C$19)*(Datos!$D$19-Datos!$C$19)*H707),Datos!$E$19-SQRT((Datos!$E$19-Datos!$C$19)*(Datos!$E$19-Datos!$D$19)*(1-H707)))</f>
        <v>38454.1448472371</v>
      </c>
      <c r="J707" s="24" t="n">
        <f aca="true">RAND()</f>
        <v>0.828981196026788</v>
      </c>
      <c r="K707" s="25" t="n">
        <f aca="false">IF(J707&lt;=(Datos!$D$19-Datos!$C$19)/(Datos!$E$19-Datos!$C$19),Datos!$C$19+SQRT((Datos!$E$19-Datos!$C$19)*(Datos!$D$19-Datos!$C$19)*J707),Datos!$E$19-SQRT((Datos!$E$19-Datos!$C$19)*(Datos!$E$19-Datos!$D$19)*(1-J707)))</f>
        <v>41418.602186577</v>
      </c>
      <c r="L707" s="24" t="n">
        <f aca="true">RAND()</f>
        <v>0.0503661788979068</v>
      </c>
      <c r="M707" s="25" t="n">
        <f aca="false">IF(L707&lt;=(Datos!$D$19-Datos!$C$19)/(Datos!$E$19-Datos!$C$19),Datos!$C$19+SQRT((Datos!$E$19-Datos!$C$19)*(Datos!$D$19-Datos!$C$19)*L707),Datos!$E$19-SQRT((Datos!$E$19-Datos!$C$19)*(Datos!$E$19-Datos!$D$19)*(1-L707)))</f>
        <v>32748.622715959</v>
      </c>
      <c r="N707" s="24" t="n">
        <f aca="true">RAND()</f>
        <v>0.0770164308212372</v>
      </c>
      <c r="O707" s="25" t="n">
        <f aca="false">IF(N707&lt;=(Datos!$D$19-Datos!$C$19)/(Datos!$E$19-Datos!$C$19),Datos!$C$19+SQRT((Datos!$E$19-Datos!$C$19)*(Datos!$D$19-Datos!$C$19)*N707),Datos!$E$19-SQRT((Datos!$E$19-Datos!$C$19)*(Datos!$E$19-Datos!$D$19)*(1-N707)))</f>
        <v>33398.8916757063</v>
      </c>
      <c r="P707" s="24" t="n">
        <f aca="true">RAND()</f>
        <v>0.0228860484041264</v>
      </c>
      <c r="Q707" s="26" t="n">
        <f aca="false">IF(P707&lt;=(Datos!$D$23-Datos!$C$23)/(Datos!$E$23-Datos!$C$23),Datos!$C$23+SQRT((Datos!$E$23-Datos!$C$23)*(Datos!$D$23-Datos!$C$23)*P707),Datos!$E$23-SQRT((Datos!$E$23-Datos!$C$23)*(Datos!$E$23-Datos!$D$23)*(1-P707)))</f>
        <v>0.126418324323952</v>
      </c>
      <c r="R707" s="24" t="n">
        <f aca="true">RAND()</f>
        <v>0.76607518710019</v>
      </c>
      <c r="S707" s="26" t="n">
        <f aca="false">IF(R707&lt;=(Datos!$D$24-Datos!$C$24)/(Datos!$E$24-Datos!$C$24),Datos!$C$24+SQRT((Datos!$E$24-Datos!$C$24)*(Datos!$D$24-Datos!$C$24)*R707),Datos!$E$24-SQRT((Datos!$E$24-Datos!$C$24)*(Datos!$E$24-Datos!$D$24)*(1-R707)))</f>
        <v>0.159480139785572</v>
      </c>
      <c r="T707" s="24" t="n">
        <f aca="true">RAND()</f>
        <v>0.224077907015811</v>
      </c>
      <c r="U707" s="26" t="n">
        <f aca="false">IF(T707&lt;=(Datos!$D$25-Datos!$C$25)/(Datos!$E$25-Datos!$C$25),Datos!$C$25+SQRT((Datos!$E$25-Datos!$C$25)*(Datos!$D$25-Datos!$C$25)*T707),Datos!$E$25-SQRT((Datos!$E$25-Datos!$C$25)*(Datos!$E$25-Datos!$D$25)*(1-T707)))</f>
        <v>0.171692478068059</v>
      </c>
      <c r="V707" s="24" t="n">
        <f aca="true">RAND()</f>
        <v>0.0441990125335927</v>
      </c>
      <c r="W707" s="26" t="n">
        <f aca="false">IF(V707&lt;=(Datos!$D$26-Datos!$C$26)/(Datos!$E$26-Datos!$C$26),Datos!$C$26+SQRT((Datos!$E$26-Datos!$C$26)*(Datos!$D$26-Datos!$C$26)*V707),Datos!$E$26-SQRT((Datos!$E$26-Datos!$C$26)*(Datos!$E$26-Datos!$D$26)*(1-V707)))</f>
        <v>0.187866296304299</v>
      </c>
      <c r="X707" s="24" t="n">
        <f aca="true">RAND()</f>
        <v>0.449991321885116</v>
      </c>
      <c r="Y707" s="26" t="n">
        <f aca="false">IF(X707&lt;=(Datos!$D$27-Datos!$C$27)/(Datos!$E$27-Datos!$C$27),Datos!$C$27+SQRT((Datos!$E$27-Datos!$C$27)*(Datos!$D$27-Datos!$C$27)*X707),Datos!$E$27-SQRT((Datos!$E$27-Datos!$C$27)*(Datos!$E$27-Datos!$D$27)*(1-X707)))</f>
        <v>0.225501863684889</v>
      </c>
      <c r="Z707" s="24" t="n">
        <f aca="false">(1+Q707)</f>
        <v>1.12641832432395</v>
      </c>
      <c r="AA707" s="24" t="n">
        <f aca="false">Z707*(1+S707)</f>
        <v>1.30605967614417</v>
      </c>
      <c r="AB707" s="24" t="n">
        <f aca="false">AA707*(1+U707)</f>
        <v>1.53030029844612</v>
      </c>
      <c r="AC707" s="24" t="n">
        <f aca="false">AB707*(1+W707)</f>
        <v>1.81779214774856</v>
      </c>
      <c r="AD707" s="24" t="n">
        <f aca="false">AC707*(1+Y707)</f>
        <v>2.22770766485762</v>
      </c>
      <c r="AE707" s="23" t="n">
        <f aca="false">E707*Q707</f>
        <v>4550.36139844924</v>
      </c>
      <c r="AF707" s="23" t="n">
        <f aca="false">AE707*(1+S707)</f>
        <v>5276.05367034879</v>
      </c>
      <c r="AG707" s="23" t="n">
        <f aca="false">AF707*(1+U707)</f>
        <v>6181.91239943105</v>
      </c>
      <c r="AH707" s="23" t="n">
        <f aca="false">AG707*(1+W707)</f>
        <v>7343.28538598979</v>
      </c>
      <c r="AI707" s="23" t="n">
        <f aca="false">AH707*(1+Y707)</f>
        <v>8999.2099261005</v>
      </c>
      <c r="AJ707" s="25" t="n">
        <f aca="false">G707*Z707</f>
        <v>45315.7860410832</v>
      </c>
      <c r="AK707" s="25" t="n">
        <f aca="false">I707*AA707</f>
        <v>50223.4079655833</v>
      </c>
      <c r="AL707" s="25" t="n">
        <f aca="false">K707*AB707</f>
        <v>63382.8992873401</v>
      </c>
      <c r="AM707" s="25" t="n">
        <f aca="false">M707*AC707</f>
        <v>59530.1892226505</v>
      </c>
      <c r="AN707" s="25" t="n">
        <f aca="false">O707*AD707</f>
        <v>74402.9669837202</v>
      </c>
      <c r="AO707" s="25" t="n">
        <f aca="false">C707/Datos!$D$8</f>
        <v>17044.7687235858</v>
      </c>
      <c r="AP707" s="25" t="n">
        <f aca="false">AJ707-AO707</f>
        <v>28271.0173174974</v>
      </c>
      <c r="AQ707" s="25" t="n">
        <f aca="false">AK707-AO707</f>
        <v>33178.6392419975</v>
      </c>
      <c r="AR707" s="25" t="n">
        <f aca="false">AL707-AO707</f>
        <v>46338.1305637543</v>
      </c>
      <c r="AS707" s="25" t="n">
        <f aca="false">AM707-AO707</f>
        <v>42485.4204990647</v>
      </c>
      <c r="AT707" s="25" t="n">
        <f aca="false">AN707-AO707</f>
        <v>57358.1982601344</v>
      </c>
      <c r="AU707" s="25" t="n">
        <f aca="false">AP707*Datos!$D$6</f>
        <v>14135.5086587487</v>
      </c>
      <c r="AV707" s="25" t="n">
        <f aca="false">AQ707*Datos!$D$6</f>
        <v>16589.3196209988</v>
      </c>
      <c r="AW707" s="25" t="n">
        <f aca="false">AR707*Datos!$D$6</f>
        <v>23169.0652818771</v>
      </c>
      <c r="AX707" s="25" t="n">
        <f aca="false">AS707*Datos!$D$6</f>
        <v>21242.7102495323</v>
      </c>
      <c r="AY707" s="25" t="n">
        <f aca="false">AT707*Datos!$D$6</f>
        <v>28679.0991300672</v>
      </c>
      <c r="AZ707" s="25" t="n">
        <f aca="false">AJ707-AU707-AE707</f>
        <v>26629.9159838852</v>
      </c>
      <c r="BA707" s="25" t="n">
        <f aca="false">AK707-AV707-AF707</f>
        <v>28358.0346742357</v>
      </c>
      <c r="BB707" s="25" t="n">
        <f aca="false">AL707-AW707-AG707</f>
        <v>34031.9216060319</v>
      </c>
      <c r="BC707" s="25" t="n">
        <f aca="false">AM707-AX707-AH707</f>
        <v>30944.1935871283</v>
      </c>
      <c r="BD707" s="25" t="n">
        <f aca="false">AN707-AY707-AI707</f>
        <v>36724.6579275525</v>
      </c>
      <c r="BE707" s="25" t="n">
        <f aca="false">AZ707/Z707</f>
        <v>23641.2311561674</v>
      </c>
      <c r="BF707" s="25" t="n">
        <f aca="false">BA707/AA707</f>
        <v>21712.6638179016</v>
      </c>
      <c r="BG707" s="25" t="n">
        <f aca="false">BB707/AB707</f>
        <v>22238.7211455086</v>
      </c>
      <c r="BH707" s="25" t="n">
        <f aca="false">BC707/AC707</f>
        <v>17022.9548111177</v>
      </c>
      <c r="BI707" s="25" t="n">
        <f aca="false">BD707/AD707</f>
        <v>16485.4026885524</v>
      </c>
      <c r="BJ707" s="25" t="n">
        <f aca="false">E707*AD707</f>
        <v>80185.1710929302</v>
      </c>
      <c r="BK707" s="25" t="n">
        <f aca="false">0.2*C707*AD707</f>
        <v>37970.7619312575</v>
      </c>
      <c r="BL707" s="25" t="n">
        <f aca="false">BJ707+BK707</f>
        <v>118155.933024188</v>
      </c>
      <c r="BM707" s="25" t="n">
        <f aca="false">BK707*Datos!$D$6</f>
        <v>18985.3809656287</v>
      </c>
      <c r="BN707" s="25" t="n">
        <f aca="false">BL707-BM707</f>
        <v>99170.5520585589</v>
      </c>
      <c r="BO707" s="25" t="n">
        <f aca="false">BN707/AD707</f>
        <v>44516.8608175065</v>
      </c>
      <c r="BP707" s="25" t="n">
        <f aca="false">-(C707+E707)</f>
        <v>-121218.320073642</v>
      </c>
      <c r="BQ707" s="25" t="n">
        <f aca="false">BE707</f>
        <v>23641.2311561674</v>
      </c>
      <c r="BR707" s="25" t="n">
        <f aca="false">BF707</f>
        <v>21712.6638179016</v>
      </c>
      <c r="BS707" s="25" t="n">
        <f aca="false">BG707</f>
        <v>22238.7211455086</v>
      </c>
      <c r="BT707" s="25" t="n">
        <f aca="false">BH707</f>
        <v>17022.9548111177</v>
      </c>
      <c r="BU707" s="25" t="n">
        <f aca="false">BI707+BO707</f>
        <v>61002.2635060588</v>
      </c>
      <c r="BV707" s="27" t="n">
        <f aca="false">IFERROR(IRR(BP707:BU707,0.1),NA())*100</f>
        <v>5.51380004159936</v>
      </c>
    </row>
    <row r="708" customFormat="false" ht="15" hidden="false" customHeight="true" outlineLevel="0" collapsed="false">
      <c r="A708" s="23" t="n">
        <v>707</v>
      </c>
      <c r="B708" s="24" t="n">
        <f aca="true">RAND()</f>
        <v>0.161125863444643</v>
      </c>
      <c r="C708" s="25" t="n">
        <f aca="false">IF(B708&lt;=(Datos!$D$14-Datos!$C$14)/(Datos!$E$14-Datos!$C$14),Datos!$C$14+SQRT((Datos!$E$14-Datos!$C$14)*(Datos!$D$14-Datos!$C$14)*B708),Datos!$E$14-SQRT((Datos!$E$14-Datos!$C$14)*(Datos!$E$14-Datos!$D$14)*(1-B708)))</f>
        <v>68028.097245167</v>
      </c>
      <c r="D708" s="24" t="n">
        <f aca="true">RAND()</f>
        <v>0.975384041284721</v>
      </c>
      <c r="E708" s="25" t="n">
        <f aca="false">IF(D708&lt;=(Datos!$D$15-Datos!$C$15)/(Datos!$E$15-Datos!$C$15),Datos!$C$15+SQRT((Datos!$E$15-Datos!$C$15)*(Datos!$D$15-Datos!$C$15)*D708),Datos!$E$15-SQRT((Datos!$E$15-Datos!$C$15)*(Datos!$E$15-Datos!$D$15)*(1-D708)))</f>
        <v>38078.4397466403</v>
      </c>
      <c r="F708" s="24" t="n">
        <f aca="true">RAND()</f>
        <v>0.597909244899172</v>
      </c>
      <c r="G708" s="25" t="n">
        <f aca="false">IF(F708&lt;=(Datos!$D$19-Datos!$C$19)/(Datos!$E$19-Datos!$C$19),Datos!$C$19+SQRT((Datos!$E$19-Datos!$C$19)*(Datos!$D$19-Datos!$C$19)*F708),Datos!$E$19-SQRT((Datos!$E$19-Datos!$C$19)*(Datos!$E$19-Datos!$D$19)*(1-F708)))</f>
        <v>39470.2896859006</v>
      </c>
      <c r="H708" s="24" t="n">
        <f aca="true">RAND()</f>
        <v>0.35746323886173</v>
      </c>
      <c r="I708" s="25" t="n">
        <f aca="false">IF(H708&lt;=(Datos!$D$19-Datos!$C$19)/(Datos!$E$19-Datos!$C$19),Datos!$C$19+SQRT((Datos!$E$19-Datos!$C$19)*(Datos!$D$19-Datos!$C$19)*H708),Datos!$E$19-SQRT((Datos!$E$19-Datos!$C$19)*(Datos!$E$19-Datos!$D$19)*(1-H708)))</f>
        <v>37322.5327468888</v>
      </c>
      <c r="J708" s="24" t="n">
        <f aca="true">RAND()</f>
        <v>0.779047389064952</v>
      </c>
      <c r="K708" s="25" t="n">
        <f aca="false">IF(J708&lt;=(Datos!$D$19-Datos!$C$19)/(Datos!$E$19-Datos!$C$19),Datos!$C$19+SQRT((Datos!$E$19-Datos!$C$19)*(Datos!$D$19-Datos!$C$19)*J708),Datos!$E$19-SQRT((Datos!$E$19-Datos!$C$19)*(Datos!$E$19-Datos!$D$19)*(1-J708)))</f>
        <v>40929.1959246202</v>
      </c>
      <c r="L708" s="24" t="n">
        <f aca="true">RAND()</f>
        <v>0.193695995273703</v>
      </c>
      <c r="M708" s="25" t="n">
        <f aca="false">IF(L708&lt;=(Datos!$D$19-Datos!$C$19)/(Datos!$E$19-Datos!$C$19),Datos!$C$19+SQRT((Datos!$E$19-Datos!$C$19)*(Datos!$D$19-Datos!$C$19)*L708),Datos!$E$19-SQRT((Datos!$E$19-Datos!$C$19)*(Datos!$E$19-Datos!$D$19)*(1-L708)))</f>
        <v>35390.2132880857</v>
      </c>
      <c r="N708" s="24" t="n">
        <f aca="true">RAND()</f>
        <v>0.907262566251942</v>
      </c>
      <c r="O708" s="25" t="n">
        <f aca="false">IF(N708&lt;=(Datos!$D$19-Datos!$C$19)/(Datos!$E$19-Datos!$C$19),Datos!$C$19+SQRT((Datos!$E$19-Datos!$C$19)*(Datos!$D$19-Datos!$C$19)*N708),Datos!$E$19-SQRT((Datos!$E$19-Datos!$C$19)*(Datos!$E$19-Datos!$D$19)*(1-N708)))</f>
        <v>42362.7082961674</v>
      </c>
      <c r="P708" s="24" t="n">
        <f aca="true">RAND()</f>
        <v>0.461326988772579</v>
      </c>
      <c r="Q708" s="26" t="n">
        <f aca="false">IF(P708&lt;=(Datos!$D$23-Datos!$C$23)/(Datos!$E$23-Datos!$C$23),Datos!$C$23+SQRT((Datos!$E$23-Datos!$C$23)*(Datos!$D$23-Datos!$C$23)*P708),Datos!$E$23-SQRT((Datos!$E$23-Datos!$C$23)*(Datos!$E$23-Datos!$D$23)*(1-P708)))</f>
        <v>0.148816463693358</v>
      </c>
      <c r="R708" s="24" t="n">
        <f aca="true">RAND()</f>
        <v>0.427553407817673</v>
      </c>
      <c r="S708" s="26" t="n">
        <f aca="false">IF(R708&lt;=(Datos!$D$24-Datos!$C$24)/(Datos!$E$24-Datos!$C$24),Datos!$C$24+SQRT((Datos!$E$24-Datos!$C$24)*(Datos!$D$24-Datos!$C$24)*R708),Datos!$E$24-SQRT((Datos!$E$24-Datos!$C$24)*(Datos!$E$24-Datos!$D$24)*(1-R708)))</f>
        <v>0.147741595737661</v>
      </c>
      <c r="T708" s="24" t="n">
        <f aca="true">RAND()</f>
        <v>0.404794241911577</v>
      </c>
      <c r="U708" s="26" t="n">
        <f aca="false">IF(T708&lt;=(Datos!$D$25-Datos!$C$25)/(Datos!$E$25-Datos!$C$25),Datos!$C$25+SQRT((Datos!$E$25-Datos!$C$25)*(Datos!$D$25-Datos!$C$25)*T708),Datos!$E$25-SQRT((Datos!$E$25-Datos!$C$25)*(Datos!$E$25-Datos!$D$25)*(1-T708)))</f>
        <v>0.179155924063804</v>
      </c>
      <c r="V708" s="24" t="n">
        <f aca="true">RAND()</f>
        <v>0.451288976843678</v>
      </c>
      <c r="W708" s="26" t="n">
        <f aca="false">IF(V708&lt;=(Datos!$D$26-Datos!$C$26)/(Datos!$E$26-Datos!$C$26),Datos!$C$26+SQRT((Datos!$E$26-Datos!$C$26)*(Datos!$D$26-Datos!$C$26)*V708),Datos!$E$26-SQRT((Datos!$E$26-Datos!$C$26)*(Datos!$E$26-Datos!$D$26)*(1-V708)))</f>
        <v>0.206176620611286</v>
      </c>
      <c r="X708" s="24" t="n">
        <f aca="true">RAND()</f>
        <v>0.227259898167804</v>
      </c>
      <c r="Y708" s="26" t="n">
        <f aca="false">IF(X708&lt;=(Datos!$D$27-Datos!$C$27)/(Datos!$E$27-Datos!$C$27),Datos!$C$27+SQRT((Datos!$E$27-Datos!$C$27)*(Datos!$D$27-Datos!$C$27)*X708),Datos!$E$27-SQRT((Datos!$E$27-Datos!$C$27)*(Datos!$E$27-Datos!$D$27)*(1-X708)))</f>
        <v>0.214770985548683</v>
      </c>
      <c r="Z708" s="24" t="n">
        <f aca="false">(1+Q708)</f>
        <v>1.14881646369336</v>
      </c>
      <c r="AA708" s="24" t="n">
        <f aca="false">Z708*(1+S708)</f>
        <v>1.31854444124911</v>
      </c>
      <c r="AB708" s="24" t="n">
        <f aca="false">AA708*(1+U708)</f>
        <v>1.55476948904029</v>
      </c>
      <c r="AC708" s="24" t="n">
        <f aca="false">AB708*(1+W708)</f>
        <v>1.87532660812015</v>
      </c>
      <c r="AD708" s="24" t="n">
        <f aca="false">AC708*(1+Y708)</f>
        <v>2.27809235197179</v>
      </c>
      <c r="AE708" s="23" t="n">
        <f aca="false">E708*Q708</f>
        <v>5666.69874605563</v>
      </c>
      <c r="AF708" s="23" t="n">
        <f aca="false">AE708*(1+S708)</f>
        <v>6503.90586136249</v>
      </c>
      <c r="AG708" s="23" t="n">
        <f aca="false">AF708*(1+U708)</f>
        <v>7669.11912597888</v>
      </c>
      <c r="AH708" s="23" t="n">
        <f aca="false">AG708*(1+W708)</f>
        <v>9250.31219043859</v>
      </c>
      <c r="AI708" s="23" t="n">
        <f aca="false">AH708*(1+Y708)</f>
        <v>11237.0108562121</v>
      </c>
      <c r="AJ708" s="25" t="n">
        <f aca="false">G708*Z708</f>
        <v>45344.1186179088</v>
      </c>
      <c r="AK708" s="25" t="n">
        <f aca="false">I708*AA708</f>
        <v>49211.4180867482</v>
      </c>
      <c r="AL708" s="25" t="n">
        <f aca="false">K708*AB708</f>
        <v>63635.4650345517</v>
      </c>
      <c r="AM708" s="25" t="n">
        <f aca="false">M708*AC708</f>
        <v>66368.2086461945</v>
      </c>
      <c r="AN708" s="25" t="n">
        <f aca="false">O708*AD708</f>
        <v>96506.1617783107</v>
      </c>
      <c r="AO708" s="25" t="n">
        <f aca="false">C708/Datos!$D$8</f>
        <v>13605.6194490334</v>
      </c>
      <c r="AP708" s="25" t="n">
        <f aca="false">AJ708-AO708</f>
        <v>31738.4991688754</v>
      </c>
      <c r="AQ708" s="25" t="n">
        <f aca="false">AK708-AO708</f>
        <v>35605.7986377148</v>
      </c>
      <c r="AR708" s="25" t="n">
        <f aca="false">AL708-AO708</f>
        <v>50029.8455855183</v>
      </c>
      <c r="AS708" s="25" t="n">
        <f aca="false">AM708-AO708</f>
        <v>52762.5891971611</v>
      </c>
      <c r="AT708" s="25" t="n">
        <f aca="false">AN708-AO708</f>
        <v>82900.5423292773</v>
      </c>
      <c r="AU708" s="25" t="n">
        <f aca="false">AP708*Datos!$D$6</f>
        <v>15869.2495844377</v>
      </c>
      <c r="AV708" s="25" t="n">
        <f aca="false">AQ708*Datos!$D$6</f>
        <v>17802.8993188574</v>
      </c>
      <c r="AW708" s="25" t="n">
        <f aca="false">AR708*Datos!$D$6</f>
        <v>25014.9227927591</v>
      </c>
      <c r="AX708" s="25" t="n">
        <f aca="false">AS708*Datos!$D$6</f>
        <v>26381.2945985805</v>
      </c>
      <c r="AY708" s="25" t="n">
        <f aca="false">AT708*Datos!$D$6</f>
        <v>41450.2711646386</v>
      </c>
      <c r="AZ708" s="25" t="n">
        <f aca="false">AJ708-AU708-AE708</f>
        <v>23808.1702874155</v>
      </c>
      <c r="BA708" s="25" t="n">
        <f aca="false">AK708-AV708-AF708</f>
        <v>24904.6129065283</v>
      </c>
      <c r="BB708" s="25" t="n">
        <f aca="false">AL708-AW708-AG708</f>
        <v>30951.4231158137</v>
      </c>
      <c r="BC708" s="25" t="n">
        <f aca="false">AM708-AX708-AH708</f>
        <v>30736.6018571753</v>
      </c>
      <c r="BD708" s="25" t="n">
        <f aca="false">AN708-AY708-AI708</f>
        <v>43818.87975746</v>
      </c>
      <c r="BE708" s="25" t="n">
        <f aca="false">AZ708/Z708</f>
        <v>20724.0852127711</v>
      </c>
      <c r="BF708" s="25" t="n">
        <f aca="false">BA708/AA708</f>
        <v>18887.9586667061</v>
      </c>
      <c r="BG708" s="25" t="n">
        <f aca="false">BB708/AB708</f>
        <v>19907.4032092815</v>
      </c>
      <c r="BH708" s="25" t="n">
        <f aca="false">BC708/AC708</f>
        <v>16389.9993334953</v>
      </c>
      <c r="BI708" s="25" t="n">
        <f aca="false">BD708/AD708</f>
        <v>19234.9005164487</v>
      </c>
      <c r="BJ708" s="25" t="n">
        <f aca="false">E708*AD708</f>
        <v>86746.2023618398</v>
      </c>
      <c r="BK708" s="25" t="n">
        <f aca="false">0.2*C708*AD708</f>
        <v>30994.8576106816</v>
      </c>
      <c r="BL708" s="25" t="n">
        <f aca="false">BJ708+BK708</f>
        <v>117741.059972521</v>
      </c>
      <c r="BM708" s="25" t="n">
        <f aca="false">BK708*Datos!$D$6</f>
        <v>15497.4288053408</v>
      </c>
      <c r="BN708" s="25" t="n">
        <f aca="false">BL708-BM708</f>
        <v>102243.631167181</v>
      </c>
      <c r="BO708" s="25" t="n">
        <f aca="false">BN708/AD708</f>
        <v>44881.249471157</v>
      </c>
      <c r="BP708" s="25" t="n">
        <f aca="false">-(C708+E708)</f>
        <v>-106106.536991807</v>
      </c>
      <c r="BQ708" s="25" t="n">
        <f aca="false">BE708</f>
        <v>20724.0852127711</v>
      </c>
      <c r="BR708" s="25" t="n">
        <f aca="false">BF708</f>
        <v>18887.9586667061</v>
      </c>
      <c r="BS708" s="25" t="n">
        <f aca="false">BG708</f>
        <v>19907.4032092815</v>
      </c>
      <c r="BT708" s="25" t="n">
        <f aca="false">BH708</f>
        <v>16389.9993334953</v>
      </c>
      <c r="BU708" s="25" t="n">
        <f aca="false">BI708+BO708</f>
        <v>64116.1499876057</v>
      </c>
      <c r="BV708" s="27" t="n">
        <f aca="false">IFERROR(IRR(BP708:BU708,0.1),NA())*100</f>
        <v>8.22660047210064</v>
      </c>
    </row>
    <row r="709" customFormat="false" ht="15" hidden="false" customHeight="true" outlineLevel="0" collapsed="false">
      <c r="A709" s="23" t="n">
        <v>708</v>
      </c>
      <c r="B709" s="24" t="n">
        <f aca="true">RAND()</f>
        <v>0.97382150675372</v>
      </c>
      <c r="C709" s="25" t="n">
        <f aca="false">IF(B709&lt;=(Datos!$D$14-Datos!$C$14)/(Datos!$E$14-Datos!$C$14),Datos!$C$14+SQRT((Datos!$E$14-Datos!$C$14)*(Datos!$D$14-Datos!$C$14)*B709),Datos!$E$14-SQRT((Datos!$E$14-Datos!$C$14)*(Datos!$E$14-Datos!$D$14)*(1-B709)))</f>
        <v>94395.1635264232</v>
      </c>
      <c r="D709" s="24" t="n">
        <f aca="true">RAND()</f>
        <v>0.648050520117104</v>
      </c>
      <c r="E709" s="25" t="n">
        <f aca="false">IF(D709&lt;=(Datos!$D$15-Datos!$C$15)/(Datos!$E$15-Datos!$C$15),Datos!$C$15+SQRT((Datos!$E$15-Datos!$C$15)*(Datos!$D$15-Datos!$C$15)*D709),Datos!$E$15-SQRT((Datos!$E$15-Datos!$C$15)*(Datos!$E$15-Datos!$D$15)*(1-D709)))</f>
        <v>32734.1606140492</v>
      </c>
      <c r="F709" s="24" t="n">
        <f aca="true">RAND()</f>
        <v>0.238348776764408</v>
      </c>
      <c r="G709" s="25" t="n">
        <f aca="false">IF(F709&lt;=(Datos!$D$19-Datos!$C$19)/(Datos!$E$19-Datos!$C$19),Datos!$C$19+SQRT((Datos!$E$19-Datos!$C$19)*(Datos!$D$19-Datos!$C$19)*F709),Datos!$E$19-SQRT((Datos!$E$19-Datos!$C$19)*(Datos!$E$19-Datos!$D$19)*(1-F709)))</f>
        <v>35979.3240851004</v>
      </c>
      <c r="H709" s="24" t="n">
        <f aca="true">RAND()</f>
        <v>0.110896321712412</v>
      </c>
      <c r="I709" s="25" t="n">
        <f aca="false">IF(H709&lt;=(Datos!$D$19-Datos!$C$19)/(Datos!$E$19-Datos!$C$19),Datos!$C$19+SQRT((Datos!$E$19-Datos!$C$19)*(Datos!$D$19-Datos!$C$19)*H709),Datos!$E$19-SQRT((Datos!$E$19-Datos!$C$19)*(Datos!$E$19-Datos!$D$19)*(1-H709)))</f>
        <v>34078.5350626005</v>
      </c>
      <c r="J709" s="24" t="n">
        <f aca="true">RAND()</f>
        <v>0.883391789219301</v>
      </c>
      <c r="K709" s="25" t="n">
        <f aca="false">IF(J709&lt;=(Datos!$D$19-Datos!$C$19)/(Datos!$E$19-Datos!$C$19),Datos!$C$19+SQRT((Datos!$E$19-Datos!$C$19)*(Datos!$D$19-Datos!$C$19)*J709),Datos!$E$19-SQRT((Datos!$E$19-Datos!$C$19)*(Datos!$E$19-Datos!$D$19)*(1-J709)))</f>
        <v>42042.7012649121</v>
      </c>
      <c r="L709" s="24" t="n">
        <f aca="true">RAND()</f>
        <v>0.525842037398917</v>
      </c>
      <c r="M709" s="25" t="n">
        <f aca="false">IF(L709&lt;=(Datos!$D$19-Datos!$C$19)/(Datos!$E$19-Datos!$C$19),Datos!$C$19+SQRT((Datos!$E$19-Datos!$C$19)*(Datos!$D$19-Datos!$C$19)*L709),Datos!$E$19-SQRT((Datos!$E$19-Datos!$C$19)*(Datos!$E$19-Datos!$D$19)*(1-L709)))</f>
        <v>38881.2333383285</v>
      </c>
      <c r="N709" s="24" t="n">
        <f aca="true">RAND()</f>
        <v>0.766834277660332</v>
      </c>
      <c r="O709" s="25" t="n">
        <f aca="false">IF(N709&lt;=(Datos!$D$19-Datos!$C$19)/(Datos!$E$19-Datos!$C$19),Datos!$C$19+SQRT((Datos!$E$19-Datos!$C$19)*(Datos!$D$19-Datos!$C$19)*N709),Datos!$E$19-SQRT((Datos!$E$19-Datos!$C$19)*(Datos!$E$19-Datos!$D$19)*(1-N709)))</f>
        <v>40818.202638162</v>
      </c>
      <c r="P709" s="24" t="n">
        <f aca="true">RAND()</f>
        <v>0.651389821377809</v>
      </c>
      <c r="Q709" s="26" t="n">
        <f aca="false">IF(P709&lt;=(Datos!$D$23-Datos!$C$23)/(Datos!$E$23-Datos!$C$23),Datos!$C$23+SQRT((Datos!$E$23-Datos!$C$23)*(Datos!$D$23-Datos!$C$23)*P709),Datos!$E$23-SQRT((Datos!$E$23-Datos!$C$23)*(Datos!$E$23-Datos!$D$23)*(1-P709)))</f>
        <v>0.154950083402934</v>
      </c>
      <c r="R709" s="24" t="n">
        <f aca="true">RAND()</f>
        <v>0.673209243911195</v>
      </c>
      <c r="S709" s="26" t="n">
        <f aca="false">IF(R709&lt;=(Datos!$D$24-Datos!$C$24)/(Datos!$E$24-Datos!$C$24),Datos!$C$24+SQRT((Datos!$E$24-Datos!$C$24)*(Datos!$D$24-Datos!$C$24)*R709),Datos!$E$24-SQRT((Datos!$E$24-Datos!$C$24)*(Datos!$E$24-Datos!$D$24)*(1-R709)))</f>
        <v>0.155746683505965</v>
      </c>
      <c r="T709" s="24" t="n">
        <f aca="true">RAND()</f>
        <v>0.944129997268377</v>
      </c>
      <c r="U709" s="26" t="n">
        <f aca="false">IF(T709&lt;=(Datos!$D$25-Datos!$C$25)/(Datos!$E$25-Datos!$C$25),Datos!$C$25+SQRT((Datos!$E$25-Datos!$C$25)*(Datos!$D$25-Datos!$C$25)*T709),Datos!$E$25-SQRT((Datos!$E$25-Datos!$C$25)*(Datos!$E$25-Datos!$D$25)*(1-T709)))</f>
        <v>0.207492561907067</v>
      </c>
      <c r="V709" s="24" t="n">
        <f aca="true">RAND()</f>
        <v>0.567503984723555</v>
      </c>
      <c r="W709" s="26" t="n">
        <f aca="false">IF(V709&lt;=(Datos!$D$26-Datos!$C$26)/(Datos!$E$26-Datos!$C$26),Datos!$C$26+SQRT((Datos!$E$26-Datos!$C$26)*(Datos!$D$26-Datos!$C$26)*V709),Datos!$E$26-SQRT((Datos!$E$26-Datos!$C$26)*(Datos!$E$26-Datos!$D$26)*(1-V709)))</f>
        <v>0.211093238974857</v>
      </c>
      <c r="X709" s="24" t="n">
        <f aca="true">RAND()</f>
        <v>0.0569840467026027</v>
      </c>
      <c r="Y709" s="26" t="n">
        <f aca="false">IF(X709&lt;=(Datos!$D$27-Datos!$C$27)/(Datos!$E$27-Datos!$C$27),Datos!$C$27+SQRT((Datos!$E$27-Datos!$C$27)*(Datos!$D$27-Datos!$C$27)*X709),Datos!$E$27-SQRT((Datos!$E$27-Datos!$C$27)*(Datos!$E$27-Datos!$D$27)*(1-X709)))</f>
        <v>0.202403907694635</v>
      </c>
      <c r="Z709" s="24" t="n">
        <f aca="false">(1+Q709)</f>
        <v>1.15495008340293</v>
      </c>
      <c r="AA709" s="24" t="n">
        <f aca="false">Z709*(1+S709)</f>
        <v>1.33482972850788</v>
      </c>
      <c r="AB709" s="24" t="n">
        <f aca="false">AA709*(1+U709)</f>
        <v>1.61179696858569</v>
      </c>
      <c r="AC709" s="24" t="n">
        <f aca="false">AB709*(1+W709)</f>
        <v>1.9520364112543</v>
      </c>
      <c r="AD709" s="24" t="n">
        <f aca="false">AC709*(1+Y709)</f>
        <v>2.34713620885439</v>
      </c>
      <c r="AE709" s="23" t="n">
        <f aca="false">E709*Q709</f>
        <v>5072.16091727197</v>
      </c>
      <c r="AF709" s="23" t="n">
        <f aca="false">AE709*(1+S709)</f>
        <v>5862.13315834565</v>
      </c>
      <c r="AG709" s="23" t="n">
        <f aca="false">AF709*(1+U709)</f>
        <v>7078.48218561116</v>
      </c>
      <c r="AH709" s="23" t="n">
        <f aca="false">AG709*(1+W709)</f>
        <v>8572.70191719764</v>
      </c>
      <c r="AI709" s="23" t="n">
        <f aca="false">AH709*(1+Y709)</f>
        <v>10307.8502847397</v>
      </c>
      <c r="AJ709" s="25" t="n">
        <f aca="false">G709*Z709</f>
        <v>41554.3233528679</v>
      </c>
      <c r="AK709" s="25" t="n">
        <f aca="false">I709*AA709</f>
        <v>45489.0417055573</v>
      </c>
      <c r="AL709" s="25" t="n">
        <f aca="false">K709*AB709</f>
        <v>67764.2984499392</v>
      </c>
      <c r="AM709" s="25" t="n">
        <f aca="false">M709*AC709</f>
        <v>75897.583190892</v>
      </c>
      <c r="AN709" s="25" t="n">
        <f aca="false">O709*AD709</f>
        <v>95805.8813923857</v>
      </c>
      <c r="AO709" s="25" t="n">
        <f aca="false">C709/Datos!$D$8</f>
        <v>18879.0327052846</v>
      </c>
      <c r="AP709" s="25" t="n">
        <f aca="false">AJ709-AO709</f>
        <v>22675.2906475832</v>
      </c>
      <c r="AQ709" s="25" t="n">
        <f aca="false">AK709-AO709</f>
        <v>26610.0090002726</v>
      </c>
      <c r="AR709" s="25" t="n">
        <f aca="false">AL709-AO709</f>
        <v>48885.2657446546</v>
      </c>
      <c r="AS709" s="25" t="n">
        <f aca="false">AM709-AO709</f>
        <v>57018.5504856073</v>
      </c>
      <c r="AT709" s="25" t="n">
        <f aca="false">AN709-AO709</f>
        <v>76926.8486871011</v>
      </c>
      <c r="AU709" s="25" t="n">
        <f aca="false">AP709*Datos!$D$6</f>
        <v>11337.6453237916</v>
      </c>
      <c r="AV709" s="25" t="n">
        <f aca="false">AQ709*Datos!$D$6</f>
        <v>13305.0045001363</v>
      </c>
      <c r="AW709" s="25" t="n">
        <f aca="false">AR709*Datos!$D$6</f>
        <v>24442.6328723273</v>
      </c>
      <c r="AX709" s="25" t="n">
        <f aca="false">AS709*Datos!$D$6</f>
        <v>28509.2752428037</v>
      </c>
      <c r="AY709" s="25" t="n">
        <f aca="false">AT709*Datos!$D$6</f>
        <v>38463.4243435506</v>
      </c>
      <c r="AZ709" s="25" t="n">
        <f aca="false">AJ709-AU709-AE709</f>
        <v>25144.5171118043</v>
      </c>
      <c r="BA709" s="25" t="n">
        <f aca="false">AK709-AV709-AF709</f>
        <v>26321.9040470753</v>
      </c>
      <c r="BB709" s="25" t="n">
        <f aca="false">AL709-AW709-AG709</f>
        <v>36243.1833920008</v>
      </c>
      <c r="BC709" s="25" t="n">
        <f aca="false">AM709-AX709-AH709</f>
        <v>38815.6060308907</v>
      </c>
      <c r="BD709" s="25" t="n">
        <f aca="false">AN709-AY709-AI709</f>
        <v>47034.6067640955</v>
      </c>
      <c r="BE709" s="25" t="n">
        <f aca="false">AZ709/Z709</f>
        <v>21771.0855846849</v>
      </c>
      <c r="BF709" s="25" t="n">
        <f aca="false">BA709/AA709</f>
        <v>19719.2971394928</v>
      </c>
      <c r="BG709" s="25" t="n">
        <f aca="false">BB709/AB709</f>
        <v>22486.196523749</v>
      </c>
      <c r="BH709" s="25" t="n">
        <f aca="false">BC709/AC709</f>
        <v>19884.6731582989</v>
      </c>
      <c r="BI709" s="25" t="n">
        <f aca="false">BD709/AD709</f>
        <v>20039.1466786892</v>
      </c>
      <c r="BJ709" s="25" t="n">
        <f aca="false">E709*AD709</f>
        <v>76831.53364369</v>
      </c>
      <c r="BK709" s="25" t="n">
        <f aca="false">0.2*C709*AD709</f>
        <v>44311.6612507198</v>
      </c>
      <c r="BL709" s="25" t="n">
        <f aca="false">BJ709+BK709</f>
        <v>121143.19489441</v>
      </c>
      <c r="BM709" s="25" t="n">
        <f aca="false">BK709*Datos!$D$6</f>
        <v>22155.8306253599</v>
      </c>
      <c r="BN709" s="25" t="n">
        <f aca="false">BL709-BM709</f>
        <v>98987.3642690498</v>
      </c>
      <c r="BO709" s="25" t="n">
        <f aca="false">BN709/AD709</f>
        <v>42173.6769666915</v>
      </c>
      <c r="BP709" s="25" t="n">
        <f aca="false">-(C709+E709)</f>
        <v>-127129.324140472</v>
      </c>
      <c r="BQ709" s="25" t="n">
        <f aca="false">BE709</f>
        <v>21771.0855846849</v>
      </c>
      <c r="BR709" s="25" t="n">
        <f aca="false">BF709</f>
        <v>19719.2971394928</v>
      </c>
      <c r="BS709" s="25" t="n">
        <f aca="false">BG709</f>
        <v>22486.196523749</v>
      </c>
      <c r="BT709" s="25" t="n">
        <f aca="false">BH709</f>
        <v>19884.6731582989</v>
      </c>
      <c r="BU709" s="25" t="n">
        <f aca="false">BI709+BO709</f>
        <v>62212.8236453806</v>
      </c>
      <c r="BV709" s="27" t="n">
        <f aca="false">IFERROR(IRR(BP709:BU709,0.1),NA())*100</f>
        <v>4.03730810038187</v>
      </c>
    </row>
    <row r="710" customFormat="false" ht="15" hidden="false" customHeight="true" outlineLevel="0" collapsed="false">
      <c r="A710" s="23" t="n">
        <v>709</v>
      </c>
      <c r="B710" s="24" t="n">
        <f aca="true">RAND()</f>
        <v>0.670683388461316</v>
      </c>
      <c r="C710" s="25" t="n">
        <f aca="false">IF(B710&lt;=(Datos!$D$14-Datos!$C$14)/(Datos!$E$14-Datos!$C$14),Datos!$C$14+SQRT((Datos!$E$14-Datos!$C$14)*(Datos!$D$14-Datos!$C$14)*B710),Datos!$E$14-SQRT((Datos!$E$14-Datos!$C$14)*(Datos!$E$14-Datos!$D$14)*(1-B710)))</f>
        <v>80120.8668738694</v>
      </c>
      <c r="D710" s="24" t="n">
        <f aca="true">RAND()</f>
        <v>0.126634979488132</v>
      </c>
      <c r="E710" s="25" t="n">
        <f aca="false">IF(D710&lt;=(Datos!$D$15-Datos!$C$15)/(Datos!$E$15-Datos!$C$15),Datos!$C$15+SQRT((Datos!$E$15-Datos!$C$15)*(Datos!$D$15-Datos!$C$15)*D710),Datos!$E$15-SQRT((Datos!$E$15-Datos!$C$15)*(Datos!$E$15-Datos!$D$15)*(1-D710)))</f>
        <v>28081.8214519355</v>
      </c>
      <c r="F710" s="24" t="n">
        <f aca="true">RAND()</f>
        <v>0.744610696546689</v>
      </c>
      <c r="G710" s="25" t="n">
        <f aca="false">IF(F710&lt;=(Datos!$D$19-Datos!$C$19)/(Datos!$E$19-Datos!$C$19),Datos!$C$19+SQRT((Datos!$E$19-Datos!$C$19)*(Datos!$D$19-Datos!$C$19)*F710),Datos!$E$19-SQRT((Datos!$E$19-Datos!$C$19)*(Datos!$E$19-Datos!$D$19)*(1-F710)))</f>
        <v>40623.4491024326</v>
      </c>
      <c r="H710" s="24" t="n">
        <f aca="true">RAND()</f>
        <v>0.888278549831795</v>
      </c>
      <c r="I710" s="25" t="n">
        <f aca="false">IF(H710&lt;=(Datos!$D$19-Datos!$C$19)/(Datos!$E$19-Datos!$C$19),Datos!$C$19+SQRT((Datos!$E$19-Datos!$C$19)*(Datos!$D$19-Datos!$C$19)*H710),Datos!$E$19-SQRT((Datos!$E$19-Datos!$C$19)*(Datos!$E$19-Datos!$D$19)*(1-H710)))</f>
        <v>42105.33097529</v>
      </c>
      <c r="J710" s="24" t="n">
        <f aca="true">RAND()</f>
        <v>0.574974471916175</v>
      </c>
      <c r="K710" s="25" t="n">
        <f aca="false">IF(J710&lt;=(Datos!$D$19-Datos!$C$19)/(Datos!$E$19-Datos!$C$19),Datos!$C$19+SQRT((Datos!$E$19-Datos!$C$19)*(Datos!$D$19-Datos!$C$19)*J710),Datos!$E$19-SQRT((Datos!$E$19-Datos!$C$19)*(Datos!$E$19-Datos!$D$19)*(1-J710)))</f>
        <v>39286.8816503402</v>
      </c>
      <c r="L710" s="24" t="n">
        <f aca="true">RAND()</f>
        <v>0.513944178925382</v>
      </c>
      <c r="M710" s="25" t="n">
        <f aca="false">IF(L710&lt;=(Datos!$D$19-Datos!$C$19)/(Datos!$E$19-Datos!$C$19),Datos!$C$19+SQRT((Datos!$E$19-Datos!$C$19)*(Datos!$D$19-Datos!$C$19)*L710),Datos!$E$19-SQRT((Datos!$E$19-Datos!$C$19)*(Datos!$E$19-Datos!$D$19)*(1-L710)))</f>
        <v>38780.1837588292</v>
      </c>
      <c r="N710" s="24" t="n">
        <f aca="true">RAND()</f>
        <v>0.599795877877122</v>
      </c>
      <c r="O710" s="25" t="n">
        <f aca="false">IF(N710&lt;=(Datos!$D$19-Datos!$C$19)/(Datos!$E$19-Datos!$C$19),Datos!$C$19+SQRT((Datos!$E$19-Datos!$C$19)*(Datos!$D$19-Datos!$C$19)*N710),Datos!$E$19-SQRT((Datos!$E$19-Datos!$C$19)*(Datos!$E$19-Datos!$D$19)*(1-N710)))</f>
        <v>39485.2191161601</v>
      </c>
      <c r="P710" s="24" t="n">
        <f aca="true">RAND()</f>
        <v>0.110529166140808</v>
      </c>
      <c r="Q710" s="26" t="n">
        <f aca="false">IF(P710&lt;=(Datos!$D$23-Datos!$C$23)/(Datos!$E$23-Datos!$C$23),Datos!$C$23+SQRT((Datos!$E$23-Datos!$C$23)*(Datos!$D$23-Datos!$C$23)*P710),Datos!$E$23-SQRT((Datos!$E$23-Datos!$C$23)*(Datos!$E$23-Datos!$D$23)*(1-P710)))</f>
        <v>0.134105052252773</v>
      </c>
      <c r="R710" s="24" t="n">
        <f aca="true">RAND()</f>
        <v>0.120966590368935</v>
      </c>
      <c r="S710" s="26" t="n">
        <f aca="false">IF(R710&lt;=(Datos!$D$24-Datos!$C$24)/(Datos!$E$24-Datos!$C$24),Datos!$C$24+SQRT((Datos!$E$24-Datos!$C$24)*(Datos!$D$24-Datos!$C$24)*R710),Datos!$E$24-SQRT((Datos!$E$24-Datos!$C$24)*(Datos!$E$24-Datos!$D$24)*(1-R710)))</f>
        <v>0.134756011068852</v>
      </c>
      <c r="T710" s="24" t="n">
        <f aca="true">RAND()</f>
        <v>0.492469878570249</v>
      </c>
      <c r="U710" s="26" t="n">
        <f aca="false">IF(T710&lt;=(Datos!$D$25-Datos!$C$25)/(Datos!$E$25-Datos!$C$25),Datos!$C$25+SQRT((Datos!$E$25-Datos!$C$25)*(Datos!$D$25-Datos!$C$25)*T710),Datos!$E$25-SQRT((Datos!$E$25-Datos!$C$25)*(Datos!$E$25-Datos!$D$25)*(1-T710)))</f>
        <v>0.18230272768484</v>
      </c>
      <c r="V710" s="24" t="n">
        <f aca="true">RAND()</f>
        <v>0.762188405305952</v>
      </c>
      <c r="W710" s="26" t="n">
        <f aca="false">IF(V710&lt;=(Datos!$D$26-Datos!$C$26)/(Datos!$E$26-Datos!$C$26),Datos!$C$26+SQRT((Datos!$E$26-Datos!$C$26)*(Datos!$D$26-Datos!$C$26)*V710),Datos!$E$26-SQRT((Datos!$E$26-Datos!$C$26)*(Datos!$E$26-Datos!$D$26)*(1-V710)))</f>
        <v>0.221149686632046</v>
      </c>
      <c r="X710" s="24" t="n">
        <f aca="true">RAND()</f>
        <v>0.66302905645854</v>
      </c>
      <c r="Y710" s="26" t="n">
        <f aca="false">IF(X710&lt;=(Datos!$D$27-Datos!$C$27)/(Datos!$E$27-Datos!$C$27),Datos!$C$27+SQRT((Datos!$E$27-Datos!$C$27)*(Datos!$D$27-Datos!$C$27)*X710),Datos!$E$27-SQRT((Datos!$E$27-Datos!$C$27)*(Datos!$E$27-Datos!$D$27)*(1-X710)))</f>
        <v>0.237342725179357</v>
      </c>
      <c r="Z710" s="24" t="n">
        <f aca="false">(1+Q710)</f>
        <v>1.13410505225277</v>
      </c>
      <c r="AA710" s="24" t="n">
        <f aca="false">Z710*(1+S710)</f>
        <v>1.28693252522739</v>
      </c>
      <c r="AB710" s="24" t="n">
        <f aca="false">AA710*(1+U710)</f>
        <v>1.52154383492268</v>
      </c>
      <c r="AC710" s="24" t="n">
        <f aca="false">AB710*(1+W710)</f>
        <v>1.85803277721275</v>
      </c>
      <c r="AD710" s="24" t="n">
        <f aca="false">AC710*(1+Y710)</f>
        <v>2.299023340029</v>
      </c>
      <c r="AE710" s="23" t="n">
        <f aca="false">E710*Q710</f>
        <v>3765.91413316485</v>
      </c>
      <c r="AF710" s="23" t="n">
        <f aca="false">AE710*(1+S710)</f>
        <v>4273.39369977796</v>
      </c>
      <c r="AG710" s="23" t="n">
        <f aca="false">AF710*(1+U710)</f>
        <v>5052.44502771869</v>
      </c>
      <c r="AH710" s="23" t="n">
        <f aca="false">AG710*(1+W710)</f>
        <v>6169.79166232432</v>
      </c>
      <c r="AI710" s="23" t="n">
        <f aca="false">AH710*(1+Y710)</f>
        <v>7634.14682924925</v>
      </c>
      <c r="AJ710" s="25" t="n">
        <f aca="false">G710*Z710</f>
        <v>46071.2588670021</v>
      </c>
      <c r="AK710" s="25" t="n">
        <f aca="false">I710*AA710</f>
        <v>54186.719917565</v>
      </c>
      <c r="AL710" s="25" t="n">
        <f aca="false">K710*AB710</f>
        <v>59776.7125684122</v>
      </c>
      <c r="AM710" s="25" t="n">
        <f aca="false">M710*AC710</f>
        <v>72054.8525302382</v>
      </c>
      <c r="AN710" s="25" t="n">
        <f aca="false">O710*AD710</f>
        <v>90777.4403342111</v>
      </c>
      <c r="AO710" s="25" t="n">
        <f aca="false">C710/Datos!$D$8</f>
        <v>16024.1733747739</v>
      </c>
      <c r="AP710" s="25" t="n">
        <f aca="false">AJ710-AO710</f>
        <v>30047.0854922283</v>
      </c>
      <c r="AQ710" s="25" t="n">
        <f aca="false">AK710-AO710</f>
        <v>38162.5465427911</v>
      </c>
      <c r="AR710" s="25" t="n">
        <f aca="false">AL710-AO710</f>
        <v>43752.5391936383</v>
      </c>
      <c r="AS710" s="25" t="n">
        <f aca="false">AM710-AO710</f>
        <v>56030.6791554643</v>
      </c>
      <c r="AT710" s="25" t="n">
        <f aca="false">AN710-AO710</f>
        <v>74753.2669594372</v>
      </c>
      <c r="AU710" s="25" t="n">
        <f aca="false">AP710*Datos!$D$6</f>
        <v>15023.5427461141</v>
      </c>
      <c r="AV710" s="25" t="n">
        <f aca="false">AQ710*Datos!$D$6</f>
        <v>19081.2732713956</v>
      </c>
      <c r="AW710" s="25" t="n">
        <f aca="false">AR710*Datos!$D$6</f>
        <v>21876.2695968191</v>
      </c>
      <c r="AX710" s="25" t="n">
        <f aca="false">AS710*Datos!$D$6</f>
        <v>28015.3395777322</v>
      </c>
      <c r="AY710" s="25" t="n">
        <f aca="false">AT710*Datos!$D$6</f>
        <v>37376.6334797186</v>
      </c>
      <c r="AZ710" s="25" t="n">
        <f aca="false">AJ710-AU710-AE710</f>
        <v>27281.8019877232</v>
      </c>
      <c r="BA710" s="25" t="n">
        <f aca="false">AK710-AV710-AF710</f>
        <v>30832.0529463915</v>
      </c>
      <c r="BB710" s="25" t="n">
        <f aca="false">AL710-AW710-AG710</f>
        <v>32847.9979438743</v>
      </c>
      <c r="BC710" s="25" t="n">
        <f aca="false">AM710-AX710-AH710</f>
        <v>37869.7212901817</v>
      </c>
      <c r="BD710" s="25" t="n">
        <f aca="false">AN710-AY710-AI710</f>
        <v>45766.6600252432</v>
      </c>
      <c r="BE710" s="25" t="n">
        <f aca="false">AZ710/Z710</f>
        <v>24055.7979470517</v>
      </c>
      <c r="BF710" s="25" t="n">
        <f aca="false">BA710/AA710</f>
        <v>23957.7851534553</v>
      </c>
      <c r="BG710" s="25" t="n">
        <f aca="false">BB710/AB710</f>
        <v>21588.5978372378</v>
      </c>
      <c r="BH710" s="25" t="n">
        <f aca="false">BC710/AC710</f>
        <v>20381.6217639553</v>
      </c>
      <c r="BI710" s="25" t="n">
        <f aca="false">BD710/AD710</f>
        <v>19907.0010418711</v>
      </c>
      <c r="BJ710" s="25" t="n">
        <f aca="false">E710*AD710</f>
        <v>64560.7629485267</v>
      </c>
      <c r="BK710" s="25" t="n">
        <f aca="false">0.2*C710*AD710</f>
        <v>36839.9485932764</v>
      </c>
      <c r="BL710" s="25" t="n">
        <f aca="false">BJ710+BK710</f>
        <v>101400.711541803</v>
      </c>
      <c r="BM710" s="25" t="n">
        <f aca="false">BK710*Datos!$D$6</f>
        <v>18419.9742966382</v>
      </c>
      <c r="BN710" s="25" t="n">
        <f aca="false">BL710-BM710</f>
        <v>82980.7372451649</v>
      </c>
      <c r="BO710" s="25" t="n">
        <f aca="false">BN710/AD710</f>
        <v>36093.9081393225</v>
      </c>
      <c r="BP710" s="25" t="n">
        <f aca="false">-(C710+E710)</f>
        <v>-108202.688325805</v>
      </c>
      <c r="BQ710" s="25" t="n">
        <f aca="false">BE710</f>
        <v>24055.7979470517</v>
      </c>
      <c r="BR710" s="25" t="n">
        <f aca="false">BF710</f>
        <v>23957.7851534553</v>
      </c>
      <c r="BS710" s="25" t="n">
        <f aca="false">BG710</f>
        <v>21588.5978372378</v>
      </c>
      <c r="BT710" s="25" t="n">
        <f aca="false">BH710</f>
        <v>20381.6217639553</v>
      </c>
      <c r="BU710" s="25" t="n">
        <f aca="false">BI710+BO710</f>
        <v>56000.9091811936</v>
      </c>
      <c r="BV710" s="27" t="n">
        <f aca="false">IFERROR(IRR(BP710:BU710,0.1),NA())*100</f>
        <v>9.48114669325894</v>
      </c>
    </row>
    <row r="711" customFormat="false" ht="15" hidden="false" customHeight="true" outlineLevel="0" collapsed="false">
      <c r="A711" s="23" t="n">
        <v>710</v>
      </c>
      <c r="B711" s="24" t="n">
        <f aca="true">RAND()</f>
        <v>0.653997591804505</v>
      </c>
      <c r="C711" s="25" t="n">
        <f aca="false">IF(B711&lt;=(Datos!$D$14-Datos!$C$14)/(Datos!$E$14-Datos!$C$14),Datos!$C$14+SQRT((Datos!$E$14-Datos!$C$14)*(Datos!$D$14-Datos!$C$14)*B711),Datos!$E$14-SQRT((Datos!$E$14-Datos!$C$14)*(Datos!$E$14-Datos!$D$14)*(1-B711)))</f>
        <v>79623.4720858878</v>
      </c>
      <c r="D711" s="24" t="n">
        <f aca="true">RAND()</f>
        <v>0.836586772494486</v>
      </c>
      <c r="E711" s="25" t="n">
        <f aca="false">IF(D711&lt;=(Datos!$D$15-Datos!$C$15)/(Datos!$E$15-Datos!$C$15),Datos!$C$15+SQRT((Datos!$E$15-Datos!$C$15)*(Datos!$D$15-Datos!$C$15)*D711),Datos!$E$15-SQRT((Datos!$E$15-Datos!$C$15)*(Datos!$E$15-Datos!$D$15)*(1-D711)))</f>
        <v>35049.0421001763</v>
      </c>
      <c r="F711" s="24" t="n">
        <f aca="true">RAND()</f>
        <v>0.0275365749787802</v>
      </c>
      <c r="G711" s="25" t="n">
        <f aca="false">IF(F711&lt;=(Datos!$D$19-Datos!$C$19)/(Datos!$E$19-Datos!$C$19),Datos!$C$19+SQRT((Datos!$E$19-Datos!$C$19)*(Datos!$D$19-Datos!$C$19)*F711),Datos!$E$19-SQRT((Datos!$E$19-Datos!$C$19)*(Datos!$E$19-Datos!$D$19)*(1-F711)))</f>
        <v>32032.3597729775</v>
      </c>
      <c r="H711" s="24" t="n">
        <f aca="true">RAND()</f>
        <v>0.0261229223767724</v>
      </c>
      <c r="I711" s="25" t="n">
        <f aca="false">IF(H711&lt;=(Datos!$D$19-Datos!$C$19)/(Datos!$E$19-Datos!$C$19),Datos!$C$19+SQRT((Datos!$E$19-Datos!$C$19)*(Datos!$D$19-Datos!$C$19)*H711),Datos!$E$19-SQRT((Datos!$E$19-Datos!$C$19)*(Datos!$E$19-Datos!$D$19)*(1-H711)))</f>
        <v>31979.5045735021</v>
      </c>
      <c r="J711" s="24" t="n">
        <f aca="true">RAND()</f>
        <v>0.121716694244253</v>
      </c>
      <c r="K711" s="25" t="n">
        <f aca="false">IF(J711&lt;=(Datos!$D$19-Datos!$C$19)/(Datos!$E$19-Datos!$C$19),Datos!$C$19+SQRT((Datos!$E$19-Datos!$C$19)*(Datos!$D$19-Datos!$C$19)*J711),Datos!$E$19-SQRT((Datos!$E$19-Datos!$C$19)*(Datos!$E$19-Datos!$D$19)*(1-J711)))</f>
        <v>34272.8800751528</v>
      </c>
      <c r="L711" s="24" t="n">
        <f aca="true">RAND()</f>
        <v>0.536482033388024</v>
      </c>
      <c r="M711" s="25" t="n">
        <f aca="false">IF(L711&lt;=(Datos!$D$19-Datos!$C$19)/(Datos!$E$19-Datos!$C$19),Datos!$C$19+SQRT((Datos!$E$19-Datos!$C$19)*(Datos!$D$19-Datos!$C$19)*L711),Datos!$E$19-SQRT((Datos!$E$19-Datos!$C$19)*(Datos!$E$19-Datos!$D$19)*(1-L711)))</f>
        <v>38970.6357081426</v>
      </c>
      <c r="N711" s="24" t="n">
        <f aca="true">RAND()</f>
        <v>0.801439123123455</v>
      </c>
      <c r="O711" s="25" t="n">
        <f aca="false">IF(N711&lt;=(Datos!$D$19-Datos!$C$19)/(Datos!$E$19-Datos!$C$19),Datos!$C$19+SQRT((Datos!$E$19-Datos!$C$19)*(Datos!$D$19-Datos!$C$19)*N711),Datos!$E$19-SQRT((Datos!$E$19-Datos!$C$19)*(Datos!$E$19-Datos!$D$19)*(1-N711)))</f>
        <v>41140.9760604862</v>
      </c>
      <c r="P711" s="24" t="n">
        <f aca="true">RAND()</f>
        <v>0.862350397902448</v>
      </c>
      <c r="Q711" s="26" t="n">
        <f aca="false">IF(P711&lt;=(Datos!$D$23-Datos!$C$23)/(Datos!$E$23-Datos!$C$23),Datos!$C$23+SQRT((Datos!$E$23-Datos!$C$23)*(Datos!$D$23-Datos!$C$23)*P711),Datos!$E$23-SQRT((Datos!$E$23-Datos!$C$23)*(Datos!$E$23-Datos!$D$23)*(1-P711)))</f>
        <v>0.164259311203902</v>
      </c>
      <c r="R711" s="24" t="n">
        <f aca="true">RAND()</f>
        <v>0.993842898812234</v>
      </c>
      <c r="S711" s="26" t="n">
        <f aca="false">IF(R711&lt;=(Datos!$D$24-Datos!$C$24)/(Datos!$E$24-Datos!$C$24),Datos!$C$24+SQRT((Datos!$E$24-Datos!$C$24)*(Datos!$D$24-Datos!$C$24)*R711),Datos!$E$24-SQRT((Datos!$E$24-Datos!$C$24)*(Datos!$E$24-Datos!$D$24)*(1-R711)))</f>
        <v>0.176670918724636</v>
      </c>
      <c r="T711" s="24" t="n">
        <f aca="true">RAND()</f>
        <v>0.868151476223895</v>
      </c>
      <c r="U711" s="26" t="n">
        <f aca="false">IF(T711&lt;=(Datos!$D$25-Datos!$C$25)/(Datos!$E$25-Datos!$C$25),Datos!$C$25+SQRT((Datos!$E$25-Datos!$C$25)*(Datos!$D$25-Datos!$C$25)*T711),Datos!$E$25-SQRT((Datos!$E$25-Datos!$C$25)*(Datos!$E$25-Datos!$D$25)*(1-T711)))</f>
        <v>0.200786050208947</v>
      </c>
      <c r="V711" s="24" t="n">
        <f aca="true">RAND()</f>
        <v>0.385570104699098</v>
      </c>
      <c r="W711" s="26" t="n">
        <f aca="false">IF(V711&lt;=(Datos!$D$26-Datos!$C$26)/(Datos!$E$26-Datos!$C$26),Datos!$C$26+SQRT((Datos!$E$26-Datos!$C$26)*(Datos!$D$26-Datos!$C$26)*V711),Datos!$E$26-SQRT((Datos!$E$26-Datos!$C$26)*(Datos!$E$26-Datos!$D$26)*(1-V711)))</f>
        <v>0.203626466238239</v>
      </c>
      <c r="X711" s="24" t="n">
        <f aca="true">RAND()</f>
        <v>0.691627701270671</v>
      </c>
      <c r="Y711" s="26" t="n">
        <f aca="false">IF(X711&lt;=(Datos!$D$27-Datos!$C$27)/(Datos!$E$27-Datos!$C$27),Datos!$C$27+SQRT((Datos!$E$27-Datos!$C$27)*(Datos!$D$27-Datos!$C$27)*X711),Datos!$E$27-SQRT((Datos!$E$27-Datos!$C$27)*(Datos!$E$27-Datos!$D$27)*(1-X711)))</f>
        <v>0.239193010241646</v>
      </c>
      <c r="Z711" s="24" t="n">
        <f aca="false">(1+Q711)</f>
        <v>1.1642593112039</v>
      </c>
      <c r="AA711" s="24" t="n">
        <f aca="false">Z711*(1+S711)</f>
        <v>1.36995007334801</v>
      </c>
      <c r="AB711" s="24" t="n">
        <f aca="false">AA711*(1+U711)</f>
        <v>1.64501693755901</v>
      </c>
      <c r="AC711" s="24" t="n">
        <f aca="false">AB711*(1+W711)</f>
        <v>1.9799859234562</v>
      </c>
      <c r="AD711" s="24" t="n">
        <f aca="false">AC711*(1+Y711)</f>
        <v>2.45358471672378</v>
      </c>
      <c r="AE711" s="23" t="n">
        <f aca="false">E711*Q711</f>
        <v>5757.13151373153</v>
      </c>
      <c r="AF711" s="23" t="n">
        <f aca="false">AE711*(1+S711)</f>
        <v>6774.24922748103</v>
      </c>
      <c r="AG711" s="23" t="n">
        <f aca="false">AF711*(1+U711)</f>
        <v>8134.42397299796</v>
      </c>
      <c r="AH711" s="23" t="n">
        <f aca="false">AG711*(1+W711)</f>
        <v>9790.80798150316</v>
      </c>
      <c r="AI711" s="23" t="n">
        <f aca="false">AH711*(1+Y711)</f>
        <v>12132.7008152968</v>
      </c>
      <c r="AJ711" s="25" t="n">
        <f aca="false">G711*Z711</f>
        <v>37293.9731255223</v>
      </c>
      <c r="AK711" s="25" t="n">
        <f aca="false">I711*AA711</f>
        <v>43810.3246361022</v>
      </c>
      <c r="AL711" s="25" t="n">
        <f aca="false">K711*AB711</f>
        <v>56379.4682225552</v>
      </c>
      <c r="AM711" s="25" t="n">
        <f aca="false">M711*AC711</f>
        <v>77161.3101302621</v>
      </c>
      <c r="AN711" s="25" t="n">
        <f aca="false">O711*AD711</f>
        <v>100942.870093108</v>
      </c>
      <c r="AO711" s="25" t="n">
        <f aca="false">C711/Datos!$D$8</f>
        <v>15924.6944171776</v>
      </c>
      <c r="AP711" s="25" t="n">
        <f aca="false">AJ711-AO711</f>
        <v>21369.2787083448</v>
      </c>
      <c r="AQ711" s="25" t="n">
        <f aca="false">AK711-AO711</f>
        <v>27885.6302189246</v>
      </c>
      <c r="AR711" s="25" t="n">
        <f aca="false">AL711-AO711</f>
        <v>40454.7738053776</v>
      </c>
      <c r="AS711" s="25" t="n">
        <f aca="false">AM711-AO711</f>
        <v>61236.6157130845</v>
      </c>
      <c r="AT711" s="25" t="n">
        <f aca="false">AN711-AO711</f>
        <v>85018.1756759302</v>
      </c>
      <c r="AU711" s="25" t="n">
        <f aca="false">AP711*Datos!$D$6</f>
        <v>10684.6393541724</v>
      </c>
      <c r="AV711" s="25" t="n">
        <f aca="false">AQ711*Datos!$D$6</f>
        <v>13942.8151094623</v>
      </c>
      <c r="AW711" s="25" t="n">
        <f aca="false">AR711*Datos!$D$6</f>
        <v>20227.3869026888</v>
      </c>
      <c r="AX711" s="25" t="n">
        <f aca="false">AS711*Datos!$D$6</f>
        <v>30618.3078565423</v>
      </c>
      <c r="AY711" s="25" t="n">
        <f aca="false">AT711*Datos!$D$6</f>
        <v>42509.0878379651</v>
      </c>
      <c r="AZ711" s="25" t="n">
        <f aca="false">AJ711-AU711-AE711</f>
        <v>20852.2022576184</v>
      </c>
      <c r="BA711" s="25" t="n">
        <f aca="false">AK711-AV711-AF711</f>
        <v>23093.2602991588</v>
      </c>
      <c r="BB711" s="25" t="n">
        <f aca="false">AL711-AW711-AG711</f>
        <v>28017.6573468684</v>
      </c>
      <c r="BC711" s="25" t="n">
        <f aca="false">AM711-AX711-AH711</f>
        <v>36752.1942922167</v>
      </c>
      <c r="BD711" s="25" t="n">
        <f aca="false">AN711-AY711-AI711</f>
        <v>46301.0814398458</v>
      </c>
      <c r="BE711" s="25" t="n">
        <f aca="false">AZ711/Z711</f>
        <v>17910.2731298375</v>
      </c>
      <c r="BF711" s="25" t="n">
        <f aca="false">BA711/AA711</f>
        <v>16857.0086957413</v>
      </c>
      <c r="BG711" s="25" t="n">
        <f aca="false">BB711/AB711</f>
        <v>17031.8351788176</v>
      </c>
      <c r="BH711" s="25" t="n">
        <f aca="false">BC711/AC711</f>
        <v>18561.8462519487</v>
      </c>
      <c r="BI711" s="25" t="n">
        <f aca="false">BD711/AD711</f>
        <v>18870.7897975786</v>
      </c>
      <c r="BJ711" s="25" t="n">
        <f aca="false">E711*AD711</f>
        <v>85995.7940328008</v>
      </c>
      <c r="BK711" s="25" t="n">
        <f aca="false">0.2*C711*AD711</f>
        <v>39072.5868404833</v>
      </c>
      <c r="BL711" s="25" t="n">
        <f aca="false">BJ711+BK711</f>
        <v>125068.380873284</v>
      </c>
      <c r="BM711" s="25" t="n">
        <f aca="false">BK711*Datos!$D$6</f>
        <v>19536.2934202417</v>
      </c>
      <c r="BN711" s="25" t="n">
        <f aca="false">BL711-BM711</f>
        <v>105532.087453042</v>
      </c>
      <c r="BO711" s="25" t="n">
        <f aca="false">BN711/AD711</f>
        <v>43011.3893087651</v>
      </c>
      <c r="BP711" s="25" t="n">
        <f aca="false">-(C711+E711)</f>
        <v>-114672.514186064</v>
      </c>
      <c r="BQ711" s="25" t="n">
        <f aca="false">BE711</f>
        <v>17910.2731298375</v>
      </c>
      <c r="BR711" s="25" t="n">
        <f aca="false">BF711</f>
        <v>16857.0086957413</v>
      </c>
      <c r="BS711" s="25" t="n">
        <f aca="false">BG711</f>
        <v>17031.8351788176</v>
      </c>
      <c r="BT711" s="25" t="n">
        <f aca="false">BH711</f>
        <v>18561.8462519487</v>
      </c>
      <c r="BU711" s="25" t="n">
        <f aca="false">BI711+BO711</f>
        <v>61882.1791063436</v>
      </c>
      <c r="BV711" s="27" t="n">
        <f aca="false">IFERROR(IRR(BP711:BU711,0.1),NA())*100</f>
        <v>4.00120738512517</v>
      </c>
    </row>
    <row r="712" customFormat="false" ht="15" hidden="false" customHeight="true" outlineLevel="0" collapsed="false">
      <c r="A712" s="23" t="n">
        <v>711</v>
      </c>
      <c r="B712" s="24" t="n">
        <f aca="true">RAND()</f>
        <v>0.288493826472105</v>
      </c>
      <c r="C712" s="25" t="n">
        <f aca="false">IF(B712&lt;=(Datos!$D$14-Datos!$C$14)/(Datos!$E$14-Datos!$C$14),Datos!$C$14+SQRT((Datos!$E$14-Datos!$C$14)*(Datos!$D$14-Datos!$C$14)*B712),Datos!$E$14-SQRT((Datos!$E$14-Datos!$C$14)*(Datos!$E$14-Datos!$D$14)*(1-B712)))</f>
        <v>70780.0169706847</v>
      </c>
      <c r="D712" s="24" t="n">
        <f aca="true">RAND()</f>
        <v>0.879859449444975</v>
      </c>
      <c r="E712" s="25" t="n">
        <f aca="false">IF(D712&lt;=(Datos!$D$15-Datos!$C$15)/(Datos!$E$15-Datos!$C$15),Datos!$C$15+SQRT((Datos!$E$15-Datos!$C$15)*(Datos!$D$15-Datos!$C$15)*D712),Datos!$E$15-SQRT((Datos!$E$15-Datos!$C$15)*(Datos!$E$15-Datos!$D$15)*(1-D712)))</f>
        <v>35754.8754337177</v>
      </c>
      <c r="F712" s="24" t="n">
        <f aca="true">RAND()</f>
        <v>0.660252313817583</v>
      </c>
      <c r="G712" s="25" t="n">
        <f aca="false">IF(F712&lt;=(Datos!$D$19-Datos!$C$19)/(Datos!$E$19-Datos!$C$19),Datos!$C$19+SQRT((Datos!$E$19-Datos!$C$19)*(Datos!$D$19-Datos!$C$19)*F712),Datos!$E$19-SQRT((Datos!$E$19-Datos!$C$19)*(Datos!$E$19-Datos!$D$19)*(1-F712)))</f>
        <v>39951.776076291</v>
      </c>
      <c r="H712" s="24" t="n">
        <f aca="true">RAND()</f>
        <v>0.849483749749036</v>
      </c>
      <c r="I712" s="25" t="n">
        <f aca="false">IF(H712&lt;=(Datos!$D$19-Datos!$C$19)/(Datos!$E$19-Datos!$C$19),Datos!$C$19+SQRT((Datos!$E$19-Datos!$C$19)*(Datos!$D$19-Datos!$C$19)*H712),Datos!$E$19-SQRT((Datos!$E$19-Datos!$C$19)*(Datos!$E$19-Datos!$D$19)*(1-H712)))</f>
        <v>41640.131138151</v>
      </c>
      <c r="J712" s="24" t="n">
        <f aca="true">RAND()</f>
        <v>0.392331060109636</v>
      </c>
      <c r="K712" s="25" t="n">
        <f aca="false">IF(J712&lt;=(Datos!$D$19-Datos!$C$19)/(Datos!$E$19-Datos!$C$19),Datos!$C$19+SQRT((Datos!$E$19-Datos!$C$19)*(Datos!$D$19-Datos!$C$19)*J712),Datos!$E$19-SQRT((Datos!$E$19-Datos!$C$19)*(Datos!$E$19-Datos!$D$19)*(1-J712)))</f>
        <v>37671.3531411639</v>
      </c>
      <c r="L712" s="24" t="n">
        <f aca="true">RAND()</f>
        <v>0.45533332823877</v>
      </c>
      <c r="M712" s="25" t="n">
        <f aca="false">IF(L712&lt;=(Datos!$D$19-Datos!$C$19)/(Datos!$E$19-Datos!$C$19),Datos!$C$19+SQRT((Datos!$E$19-Datos!$C$19)*(Datos!$D$19-Datos!$C$19)*L712),Datos!$E$19-SQRT((Datos!$E$19-Datos!$C$19)*(Datos!$E$19-Datos!$D$19)*(1-L712)))</f>
        <v>38264.3813583241</v>
      </c>
      <c r="N712" s="24" t="n">
        <f aca="true">RAND()</f>
        <v>0.596820410456717</v>
      </c>
      <c r="O712" s="25" t="n">
        <f aca="false">IF(N712&lt;=(Datos!$D$19-Datos!$C$19)/(Datos!$E$19-Datos!$C$19),Datos!$C$19+SQRT((Datos!$E$19-Datos!$C$19)*(Datos!$D$19-Datos!$C$19)*N712),Datos!$E$19-SQRT((Datos!$E$19-Datos!$C$19)*(Datos!$E$19-Datos!$D$19)*(1-N712)))</f>
        <v>39461.6627274759</v>
      </c>
      <c r="P712" s="24" t="n">
        <f aca="true">RAND()</f>
        <v>0.823838085824699</v>
      </c>
      <c r="Q712" s="26" t="n">
        <f aca="false">IF(P712&lt;=(Datos!$D$23-Datos!$C$23)/(Datos!$E$23-Datos!$C$23),Datos!$C$23+SQRT((Datos!$E$23-Datos!$C$23)*(Datos!$D$23-Datos!$C$23)*P712),Datos!$E$23-SQRT((Datos!$E$23-Datos!$C$23)*(Datos!$E$23-Datos!$D$23)*(1-P712)))</f>
        <v>0.162192938324486</v>
      </c>
      <c r="R712" s="24" t="n">
        <f aca="true">RAND()</f>
        <v>0.537051298637294</v>
      </c>
      <c r="S712" s="26" t="n">
        <f aca="false">IF(R712&lt;=(Datos!$D$24-Datos!$C$24)/(Datos!$E$24-Datos!$C$24),Datos!$C$24+SQRT((Datos!$E$24-Datos!$C$24)*(Datos!$D$24-Datos!$C$24)*R712),Datos!$E$24-SQRT((Datos!$E$24-Datos!$C$24)*(Datos!$E$24-Datos!$D$24)*(1-R712)))</f>
        <v>0.151132931176635</v>
      </c>
      <c r="T712" s="24" t="n">
        <f aca="true">RAND()</f>
        <v>0.637041910939011</v>
      </c>
      <c r="U712" s="26" t="n">
        <f aca="false">IF(T712&lt;=(Datos!$D$25-Datos!$C$25)/(Datos!$E$25-Datos!$C$25),Datos!$C$25+SQRT((Datos!$E$25-Datos!$C$25)*(Datos!$D$25-Datos!$C$25)*T712),Datos!$E$25-SQRT((Datos!$E$25-Datos!$C$25)*(Datos!$E$25-Datos!$D$25)*(1-T712)))</f>
        <v>0.188120811657591</v>
      </c>
      <c r="V712" s="24" t="n">
        <f aca="true">RAND()</f>
        <v>0.25071650561886</v>
      </c>
      <c r="W712" s="26" t="n">
        <f aca="false">IF(V712&lt;=(Datos!$D$26-Datos!$C$26)/(Datos!$E$26-Datos!$C$26),Datos!$C$26+SQRT((Datos!$E$26-Datos!$C$26)*(Datos!$D$26-Datos!$C$26)*V712),Datos!$E$26-SQRT((Datos!$E$26-Datos!$C$26)*(Datos!$E$26-Datos!$D$26)*(1-V712)))</f>
        <v>0.19873507693783</v>
      </c>
      <c r="X712" s="24" t="n">
        <f aca="true">RAND()</f>
        <v>0.181803545561859</v>
      </c>
      <c r="Y712" s="26" t="n">
        <f aca="false">IF(X712&lt;=(Datos!$D$27-Datos!$C$27)/(Datos!$E$27-Datos!$C$27),Datos!$C$27+SQRT((Datos!$E$27-Datos!$C$27)*(Datos!$D$27-Datos!$C$27)*X712),Datos!$E$27-SQRT((Datos!$E$27-Datos!$C$27)*(Datos!$E$27-Datos!$D$27)*(1-X712)))</f>
        <v>0.212155576567019</v>
      </c>
      <c r="Z712" s="24" t="n">
        <f aca="false">(1+Q712)</f>
        <v>1.16219293832449</v>
      </c>
      <c r="AA712" s="24" t="n">
        <f aca="false">Z712*(1+S712)</f>
        <v>1.33783856368625</v>
      </c>
      <c r="AB712" s="24" t="n">
        <f aca="false">AA712*(1+U712)</f>
        <v>1.58951384015374</v>
      </c>
      <c r="AC712" s="24" t="n">
        <f aca="false">AB712*(1+W712)</f>
        <v>1.90540599547043</v>
      </c>
      <c r="AD712" s="24" t="n">
        <f aca="false">AC712*(1+Y712)</f>
        <v>2.30964850303372</v>
      </c>
      <c r="AE712" s="23" t="n">
        <f aca="false">E712*Q712</f>
        <v>5799.18830602067</v>
      </c>
      <c r="AF712" s="23" t="n">
        <f aca="false">AE712*(1+S712)</f>
        <v>6675.63663315484</v>
      </c>
      <c r="AG712" s="23" t="n">
        <f aca="false">AF712*(1+U712)</f>
        <v>7931.46281491508</v>
      </c>
      <c r="AH712" s="23" t="n">
        <f aca="false">AG712*(1+W712)</f>
        <v>9507.72268766676</v>
      </c>
      <c r="AI712" s="23" t="n">
        <f aca="false">AH712*(1+Y712)</f>
        <v>11524.839076308</v>
      </c>
      <c r="AJ712" s="25" t="n">
        <f aca="false">G712*Z712</f>
        <v>46431.6720293865</v>
      </c>
      <c r="AK712" s="25" t="n">
        <f aca="false">I712*AA712</f>
        <v>55707.7732335712</v>
      </c>
      <c r="AL712" s="25" t="n">
        <f aca="false">K712*AB712</f>
        <v>59879.137195199</v>
      </c>
      <c r="AM712" s="25" t="n">
        <f aca="false">M712*AC712</f>
        <v>72909.1816531179</v>
      </c>
      <c r="AN712" s="25" t="n">
        <f aca="false">O712*AD712</f>
        <v>91142.5702457363</v>
      </c>
      <c r="AO712" s="25" t="n">
        <f aca="false">C712/Datos!$D$8</f>
        <v>14156.0033941369</v>
      </c>
      <c r="AP712" s="25" t="n">
        <f aca="false">AJ712-AO712</f>
        <v>32275.6686352496</v>
      </c>
      <c r="AQ712" s="25" t="n">
        <f aca="false">AK712-AO712</f>
        <v>41551.7698394342</v>
      </c>
      <c r="AR712" s="25" t="n">
        <f aca="false">AL712-AO712</f>
        <v>45723.133801062</v>
      </c>
      <c r="AS712" s="25" t="n">
        <f aca="false">AM712-AO712</f>
        <v>58753.178258981</v>
      </c>
      <c r="AT712" s="25" t="n">
        <f aca="false">AN712-AO712</f>
        <v>76986.5668515994</v>
      </c>
      <c r="AU712" s="25" t="n">
        <f aca="false">AP712*Datos!$D$6</f>
        <v>16137.8343176248</v>
      </c>
      <c r="AV712" s="25" t="n">
        <f aca="false">AQ712*Datos!$D$6</f>
        <v>20775.8849197171</v>
      </c>
      <c r="AW712" s="25" t="n">
        <f aca="false">AR712*Datos!$D$6</f>
        <v>22861.566900531</v>
      </c>
      <c r="AX712" s="25" t="n">
        <f aca="false">AS712*Datos!$D$6</f>
        <v>29376.5891294905</v>
      </c>
      <c r="AY712" s="25" t="n">
        <f aca="false">AT712*Datos!$D$6</f>
        <v>38493.2834257997</v>
      </c>
      <c r="AZ712" s="25" t="n">
        <f aca="false">AJ712-AU712-AE712</f>
        <v>24494.6494057411</v>
      </c>
      <c r="BA712" s="25" t="n">
        <f aca="false">AK712-AV712-AF712</f>
        <v>28256.2516806992</v>
      </c>
      <c r="BB712" s="25" t="n">
        <f aca="false">AL712-AW712-AG712</f>
        <v>29086.1074797529</v>
      </c>
      <c r="BC712" s="25" t="n">
        <f aca="false">AM712-AX712-AH712</f>
        <v>34024.8698359607</v>
      </c>
      <c r="BD712" s="25" t="n">
        <f aca="false">AN712-AY712-AI712</f>
        <v>41124.4477436286</v>
      </c>
      <c r="BE712" s="25" t="n">
        <f aca="false">AZ712/Z712</f>
        <v>21076.2332122363</v>
      </c>
      <c r="BF712" s="25" t="n">
        <f aca="false">BA712/AA712</f>
        <v>21120.82313044</v>
      </c>
      <c r="BG712" s="25" t="n">
        <f aca="false">BB712/AB712</f>
        <v>18298.7443990671</v>
      </c>
      <c r="BH712" s="25" t="n">
        <f aca="false">BC712/AC712</f>
        <v>17857.0183555868</v>
      </c>
      <c r="BI712" s="25" t="n">
        <f aca="false">BD712/AD712</f>
        <v>17805.5005727546</v>
      </c>
      <c r="BJ712" s="25" t="n">
        <f aca="false">E712*AD712</f>
        <v>82581.1945216431</v>
      </c>
      <c r="BK712" s="25" t="n">
        <f aca="false">0.2*C712*AD712</f>
        <v>32695.3920482086</v>
      </c>
      <c r="BL712" s="25" t="n">
        <f aca="false">BJ712+BK712</f>
        <v>115276.586569852</v>
      </c>
      <c r="BM712" s="25" t="n">
        <f aca="false">BK712*Datos!$D$6</f>
        <v>16347.6960241043</v>
      </c>
      <c r="BN712" s="25" t="n">
        <f aca="false">BL712-BM712</f>
        <v>98928.8905457474</v>
      </c>
      <c r="BO712" s="25" t="n">
        <f aca="false">BN712/AD712</f>
        <v>42832.8771307861</v>
      </c>
      <c r="BP712" s="25" t="n">
        <f aca="false">-(C712+E712)</f>
        <v>-106534.892404402</v>
      </c>
      <c r="BQ712" s="25" t="n">
        <f aca="false">BE712</f>
        <v>21076.2332122363</v>
      </c>
      <c r="BR712" s="25" t="n">
        <f aca="false">BF712</f>
        <v>21120.82313044</v>
      </c>
      <c r="BS712" s="25" t="n">
        <f aca="false">BG712</f>
        <v>18298.7443990671</v>
      </c>
      <c r="BT712" s="25" t="n">
        <f aca="false">BH712</f>
        <v>17857.0183555868</v>
      </c>
      <c r="BU712" s="25" t="n">
        <f aca="false">BI712+BO712</f>
        <v>60638.3777035407</v>
      </c>
      <c r="BV712" s="27" t="n">
        <f aca="false">IFERROR(IRR(BP712:BU712,0.1),NA())*100</f>
        <v>8.00267658641431</v>
      </c>
    </row>
    <row r="713" customFormat="false" ht="15" hidden="false" customHeight="true" outlineLevel="0" collapsed="false">
      <c r="A713" s="23" t="n">
        <v>712</v>
      </c>
      <c r="B713" s="24" t="n">
        <f aca="true">RAND()</f>
        <v>0.516512966933277</v>
      </c>
      <c r="C713" s="25" t="n">
        <f aca="false">IF(B713&lt;=(Datos!$D$14-Datos!$C$14)/(Datos!$E$14-Datos!$C$14),Datos!$C$14+SQRT((Datos!$E$14-Datos!$C$14)*(Datos!$D$14-Datos!$C$14)*B713),Datos!$E$14-SQRT((Datos!$E$14-Datos!$C$14)*(Datos!$E$14-Datos!$D$14)*(1-B713)))</f>
        <v>75912.9819263557</v>
      </c>
      <c r="D713" s="24" t="n">
        <f aca="true">RAND()</f>
        <v>0.526389834551043</v>
      </c>
      <c r="E713" s="25" t="n">
        <f aca="false">IF(D713&lt;=(Datos!$D$15-Datos!$C$15)/(Datos!$E$15-Datos!$C$15),Datos!$C$15+SQRT((Datos!$E$15-Datos!$C$15)*(Datos!$D$15-Datos!$C$15)*D713),Datos!$E$15-SQRT((Datos!$E$15-Datos!$C$15)*(Datos!$E$15-Datos!$D$15)*(1-D713)))</f>
        <v>31571.3865424173</v>
      </c>
      <c r="F713" s="24" t="n">
        <f aca="true">RAND()</f>
        <v>0.32522371799475</v>
      </c>
      <c r="G713" s="25" t="n">
        <f aca="false">IF(F713&lt;=(Datos!$D$19-Datos!$C$19)/(Datos!$E$19-Datos!$C$19),Datos!$C$19+SQRT((Datos!$E$19-Datos!$C$19)*(Datos!$D$19-Datos!$C$19)*F713),Datos!$E$19-SQRT((Datos!$E$19-Datos!$C$19)*(Datos!$E$19-Datos!$D$19)*(1-F713)))</f>
        <v>36984.522725227</v>
      </c>
      <c r="H713" s="24" t="n">
        <f aca="true">RAND()</f>
        <v>0.320735856813802</v>
      </c>
      <c r="I713" s="25" t="n">
        <f aca="false">IF(H713&lt;=(Datos!$D$19-Datos!$C$19)/(Datos!$E$19-Datos!$C$19),Datos!$C$19+SQRT((Datos!$E$19-Datos!$C$19)*(Datos!$D$19-Datos!$C$19)*H713),Datos!$E$19-SQRT((Datos!$E$19-Datos!$C$19)*(Datos!$E$19-Datos!$D$19)*(1-H713)))</f>
        <v>36936.1645397201</v>
      </c>
      <c r="J713" s="24" t="n">
        <f aca="true">RAND()</f>
        <v>0.154282495077931</v>
      </c>
      <c r="K713" s="25" t="n">
        <f aca="false">IF(J713&lt;=(Datos!$D$19-Datos!$C$19)/(Datos!$E$19-Datos!$C$19),Datos!$C$19+SQRT((Datos!$E$19-Datos!$C$19)*(Datos!$D$19-Datos!$C$19)*J713),Datos!$E$19-SQRT((Datos!$E$19-Datos!$C$19)*(Datos!$E$19-Datos!$D$19)*(1-J713)))</f>
        <v>34810.6521659427</v>
      </c>
      <c r="L713" s="24" t="n">
        <f aca="true">RAND()</f>
        <v>0.439894547653409</v>
      </c>
      <c r="M713" s="25" t="n">
        <f aca="false">IF(L713&lt;=(Datos!$D$19-Datos!$C$19)/(Datos!$E$19-Datos!$C$19),Datos!$C$19+SQRT((Datos!$E$19-Datos!$C$19)*(Datos!$D$19-Datos!$C$19)*L713),Datos!$E$19-SQRT((Datos!$E$19-Datos!$C$19)*(Datos!$E$19-Datos!$D$19)*(1-L713)))</f>
        <v>38123.0648248067</v>
      </c>
      <c r="N713" s="24" t="n">
        <f aca="true">RAND()</f>
        <v>0.717732735707495</v>
      </c>
      <c r="O713" s="25" t="n">
        <f aca="false">IF(N713&lt;=(Datos!$D$19-Datos!$C$19)/(Datos!$E$19-Datos!$C$19),Datos!$C$19+SQRT((Datos!$E$19-Datos!$C$19)*(Datos!$D$19-Datos!$C$19)*N713),Datos!$E$19-SQRT((Datos!$E$19-Datos!$C$19)*(Datos!$E$19-Datos!$D$19)*(1-N713)))</f>
        <v>40398.9083010727</v>
      </c>
      <c r="P713" s="24" t="n">
        <f aca="true">RAND()</f>
        <v>0.120009136178853</v>
      </c>
      <c r="Q713" s="26" t="n">
        <f aca="false">IF(P713&lt;=(Datos!$D$23-Datos!$C$23)/(Datos!$E$23-Datos!$C$23),Datos!$C$23+SQRT((Datos!$E$23-Datos!$C$23)*(Datos!$D$23-Datos!$C$23)*P713),Datos!$E$23-SQRT((Datos!$E$23-Datos!$C$23)*(Datos!$E$23-Datos!$D$23)*(1-P713)))</f>
        <v>0.13469749792046</v>
      </c>
      <c r="R713" s="24" t="n">
        <f aca="true">RAND()</f>
        <v>0.666367148775356</v>
      </c>
      <c r="S713" s="26" t="n">
        <f aca="false">IF(R713&lt;=(Datos!$D$24-Datos!$C$24)/(Datos!$E$24-Datos!$C$24),Datos!$C$24+SQRT((Datos!$E$24-Datos!$C$24)*(Datos!$D$24-Datos!$C$24)*R713),Datos!$E$24-SQRT((Datos!$E$24-Datos!$C$24)*(Datos!$E$24-Datos!$D$24)*(1-R713)))</f>
        <v>0.155494100053164</v>
      </c>
      <c r="T713" s="24" t="n">
        <f aca="true">RAND()</f>
        <v>0.00673804575055066</v>
      </c>
      <c r="U713" s="26" t="n">
        <f aca="false">IF(T713&lt;=(Datos!$D$25-Datos!$C$25)/(Datos!$E$25-Datos!$C$25),Datos!$C$25+SQRT((Datos!$E$25-Datos!$C$25)*(Datos!$D$25-Datos!$C$25)*T713),Datos!$E$25-SQRT((Datos!$E$25-Datos!$C$25)*(Datos!$E$25-Datos!$D$25)*(1-T713)))</f>
        <v>0.153761634761132</v>
      </c>
      <c r="V713" s="24" t="n">
        <f aca="true">RAND()</f>
        <v>0.511643261817527</v>
      </c>
      <c r="W713" s="26" t="n">
        <f aca="false">IF(V713&lt;=(Datos!$D$26-Datos!$C$26)/(Datos!$E$26-Datos!$C$26),Datos!$C$26+SQRT((Datos!$E$26-Datos!$C$26)*(Datos!$D$26-Datos!$C$26)*V713),Datos!$E$26-SQRT((Datos!$E$26-Datos!$C$26)*(Datos!$E$26-Datos!$D$26)*(1-V713)))</f>
        <v>0.208656940320791</v>
      </c>
      <c r="X713" s="24" t="n">
        <f aca="true">RAND()</f>
        <v>0.249844044700328</v>
      </c>
      <c r="Y713" s="26" t="n">
        <f aca="false">IF(X713&lt;=(Datos!$D$27-Datos!$C$27)/(Datos!$E$27-Datos!$C$27),Datos!$C$27+SQRT((Datos!$E$27-Datos!$C$27)*(Datos!$D$27-Datos!$C$27)*X713),Datos!$E$27-SQRT((Datos!$E$27-Datos!$C$27)*(Datos!$E$27-Datos!$D$27)*(1-X713)))</f>
        <v>0.215972657174245</v>
      </c>
      <c r="Z713" s="24" t="n">
        <f aca="false">(1+Q713)</f>
        <v>1.13469749792046</v>
      </c>
      <c r="AA713" s="24" t="n">
        <f aca="false">Z713*(1+S713)</f>
        <v>1.31113626419218</v>
      </c>
      <c r="AB713" s="24" t="n">
        <f aca="false">AA713*(1+U713)</f>
        <v>1.51273871956897</v>
      </c>
      <c r="AC713" s="24" t="n">
        <f aca="false">AB713*(1+W713)</f>
        <v>1.82838215229902</v>
      </c>
      <c r="AD713" s="24" t="n">
        <f aca="false">AC713*(1+Y713)</f>
        <v>2.22326270406101</v>
      </c>
      <c r="AE713" s="23" t="n">
        <f aca="false">E713*Q713</f>
        <v>4252.58677314331</v>
      </c>
      <c r="AF713" s="23" t="n">
        <f aca="false">AE713*(1+S713)</f>
        <v>4913.83892633122</v>
      </c>
      <c r="AG713" s="23" t="n">
        <f aca="false">AF713*(1+U713)</f>
        <v>5669.39883259679</v>
      </c>
      <c r="AH713" s="23" t="n">
        <f aca="false">AG713*(1+W713)</f>
        <v>6852.3582464647</v>
      </c>
      <c r="AI713" s="23" t="n">
        <f aca="false">AH713*(1+Y713)</f>
        <v>8332.28026486353</v>
      </c>
      <c r="AJ713" s="25" t="n">
        <f aca="false">G713*Z713</f>
        <v>41966.2453980975</v>
      </c>
      <c r="AK713" s="25" t="n">
        <f aca="false">I713*AA713</f>
        <v>48428.3447881962</v>
      </c>
      <c r="AL713" s="25" t="n">
        <f aca="false">K713*AB713</f>
        <v>52659.4213848691</v>
      </c>
      <c r="AM713" s="25" t="n">
        <f aca="false">M713*AC713</f>
        <v>69703.5313166152</v>
      </c>
      <c r="AN713" s="25" t="n">
        <f aca="false">O713*AD713</f>
        <v>89817.3861105556</v>
      </c>
      <c r="AO713" s="25" t="n">
        <f aca="false">C713/Datos!$D$8</f>
        <v>15182.5963852711</v>
      </c>
      <c r="AP713" s="25" t="n">
        <f aca="false">AJ713-AO713</f>
        <v>26783.6490128263</v>
      </c>
      <c r="AQ713" s="25" t="n">
        <f aca="false">AK713-AO713</f>
        <v>33245.7484029251</v>
      </c>
      <c r="AR713" s="25" t="n">
        <f aca="false">AL713-AO713</f>
        <v>37476.8249995979</v>
      </c>
      <c r="AS713" s="25" t="n">
        <f aca="false">AM713-AO713</f>
        <v>54520.9349313441</v>
      </c>
      <c r="AT713" s="25" t="n">
        <f aca="false">AN713-AO713</f>
        <v>74634.7897252845</v>
      </c>
      <c r="AU713" s="25" t="n">
        <f aca="false">AP713*Datos!$D$6</f>
        <v>13391.8245064132</v>
      </c>
      <c r="AV713" s="25" t="n">
        <f aca="false">AQ713*Datos!$D$6</f>
        <v>16622.8742014625</v>
      </c>
      <c r="AW713" s="25" t="n">
        <f aca="false">AR713*Datos!$D$6</f>
        <v>18738.412499799</v>
      </c>
      <c r="AX713" s="25" t="n">
        <f aca="false">AS713*Datos!$D$6</f>
        <v>27260.467465672</v>
      </c>
      <c r="AY713" s="25" t="n">
        <f aca="false">AT713*Datos!$D$6</f>
        <v>37317.3948626422</v>
      </c>
      <c r="AZ713" s="25" t="n">
        <f aca="false">AJ713-AU713-AE713</f>
        <v>24321.834118541</v>
      </c>
      <c r="BA713" s="25" t="n">
        <f aca="false">AK713-AV713-AF713</f>
        <v>26891.6316604025</v>
      </c>
      <c r="BB713" s="25" t="n">
        <f aca="false">AL713-AW713-AG713</f>
        <v>28251.6100524733</v>
      </c>
      <c r="BC713" s="25" t="n">
        <f aca="false">AM713-AX713-AH713</f>
        <v>35590.7056044785</v>
      </c>
      <c r="BD713" s="25" t="n">
        <f aca="false">AN713-AY713-AI713</f>
        <v>44167.7109830499</v>
      </c>
      <c r="BE713" s="25" t="n">
        <f aca="false">AZ713/Z713</f>
        <v>21434.6415349599</v>
      </c>
      <c r="BF713" s="25" t="n">
        <f aca="false">BA713/AA713</f>
        <v>20510.1730421369</v>
      </c>
      <c r="BG713" s="25" t="n">
        <f aca="false">BB713/AB713</f>
        <v>18675.8028250398</v>
      </c>
      <c r="BH713" s="25" t="n">
        <f aca="false">BC713/AC713</f>
        <v>19465.6820291789</v>
      </c>
      <c r="BI713" s="25" t="n">
        <f aca="false">BD713/AD713</f>
        <v>19866.1682680923</v>
      </c>
      <c r="BJ713" s="25" t="n">
        <f aca="false">E713*AD713</f>
        <v>70191.4862152502</v>
      </c>
      <c r="BK713" s="25" t="n">
        <f aca="false">0.2*C713*AD713</f>
        <v>33754.9002941848</v>
      </c>
      <c r="BL713" s="25" t="n">
        <f aca="false">BJ713+BK713</f>
        <v>103946.386509435</v>
      </c>
      <c r="BM713" s="25" t="n">
        <f aca="false">BK713*Datos!$D$6</f>
        <v>16877.4501470924</v>
      </c>
      <c r="BN713" s="25" t="n">
        <f aca="false">BL713-BM713</f>
        <v>87068.9363623426</v>
      </c>
      <c r="BO713" s="25" t="n">
        <f aca="false">BN713/AD713</f>
        <v>39162.6847350529</v>
      </c>
      <c r="BP713" s="25" t="n">
        <f aca="false">-(C713+E713)</f>
        <v>-107484.368468773</v>
      </c>
      <c r="BQ713" s="25" t="n">
        <f aca="false">BE713</f>
        <v>21434.6415349599</v>
      </c>
      <c r="BR713" s="25" t="n">
        <f aca="false">BF713</f>
        <v>20510.1730421369</v>
      </c>
      <c r="BS713" s="25" t="n">
        <f aca="false">BG713</f>
        <v>18675.8028250398</v>
      </c>
      <c r="BT713" s="25" t="n">
        <f aca="false">BH713</f>
        <v>19465.6820291789</v>
      </c>
      <c r="BU713" s="25" t="n">
        <f aca="false">BI713+BO713</f>
        <v>59028.8530031452</v>
      </c>
      <c r="BV713" s="27" t="n">
        <f aca="false">IFERROR(IRR(BP713:BU713,0.1),NA())*100</f>
        <v>7.77589290061417</v>
      </c>
    </row>
    <row r="714" customFormat="false" ht="15" hidden="false" customHeight="true" outlineLevel="0" collapsed="false">
      <c r="A714" s="23" t="n">
        <v>713</v>
      </c>
      <c r="B714" s="24" t="n">
        <f aca="true">RAND()</f>
        <v>0.530355876301477</v>
      </c>
      <c r="C714" s="25" t="n">
        <f aca="false">IF(B714&lt;=(Datos!$D$14-Datos!$C$14)/(Datos!$E$14-Datos!$C$14),Datos!$C$14+SQRT((Datos!$E$14-Datos!$C$14)*(Datos!$D$14-Datos!$C$14)*B714),Datos!$E$14-SQRT((Datos!$E$14-Datos!$C$14)*(Datos!$E$14-Datos!$D$14)*(1-B714)))</f>
        <v>76260.3085858677</v>
      </c>
      <c r="D714" s="24" t="n">
        <f aca="true">RAND()</f>
        <v>0.111112649925874</v>
      </c>
      <c r="E714" s="25" t="n">
        <f aca="false">IF(D714&lt;=(Datos!$D$15-Datos!$C$15)/(Datos!$E$15-Datos!$C$15),Datos!$C$15+SQRT((Datos!$E$15-Datos!$C$15)*(Datos!$D$15-Datos!$C$15)*D714),Datos!$E$15-SQRT((Datos!$E$15-Datos!$C$15)*(Datos!$E$15-Datos!$D$15)*(1-D714)))</f>
        <v>27886.7713356691</v>
      </c>
      <c r="F714" s="24" t="n">
        <f aca="true">RAND()</f>
        <v>0.264274105443452</v>
      </c>
      <c r="G714" s="25" t="n">
        <f aca="false">IF(F714&lt;=(Datos!$D$19-Datos!$C$19)/(Datos!$E$19-Datos!$C$19),Datos!$C$19+SQRT((Datos!$E$19-Datos!$C$19)*(Datos!$D$19-Datos!$C$19)*F714),Datos!$E$19-SQRT((Datos!$E$19-Datos!$C$19)*(Datos!$E$19-Datos!$D$19)*(1-F714)))</f>
        <v>36296.1191075549</v>
      </c>
      <c r="H714" s="24" t="n">
        <f aca="true">RAND()</f>
        <v>0.730781802182939</v>
      </c>
      <c r="I714" s="25" t="n">
        <f aca="false">IF(H714&lt;=(Datos!$D$19-Datos!$C$19)/(Datos!$E$19-Datos!$C$19),Datos!$C$19+SQRT((Datos!$E$19-Datos!$C$19)*(Datos!$D$19-Datos!$C$19)*H714),Datos!$E$19-SQRT((Datos!$E$19-Datos!$C$19)*(Datos!$E$19-Datos!$D$19)*(1-H714)))</f>
        <v>40506.519741194</v>
      </c>
      <c r="J714" s="24" t="n">
        <f aca="true">RAND()</f>
        <v>0.967914918909932</v>
      </c>
      <c r="K714" s="25" t="n">
        <f aca="false">IF(J714&lt;=(Datos!$D$19-Datos!$C$19)/(Datos!$E$19-Datos!$C$19),Datos!$C$19+SQRT((Datos!$E$19-Datos!$C$19)*(Datos!$D$19-Datos!$C$19)*J714),Datos!$E$19-SQRT((Datos!$E$19-Datos!$C$19)*(Datos!$E$19-Datos!$D$19)*(1-J714)))</f>
        <v>43448.7485433512</v>
      </c>
      <c r="L714" s="24" t="n">
        <f aca="true">RAND()</f>
        <v>0.903839428560699</v>
      </c>
      <c r="M714" s="25" t="n">
        <f aca="false">IF(L714&lt;=(Datos!$D$19-Datos!$C$19)/(Datos!$E$19-Datos!$C$19),Datos!$C$19+SQRT((Datos!$E$19-Datos!$C$19)*(Datos!$D$19-Datos!$C$19)*L714),Datos!$E$19-SQRT((Datos!$E$19-Datos!$C$19)*(Datos!$E$19-Datos!$D$19)*(1-L714)))</f>
        <v>42314.4753104938</v>
      </c>
      <c r="N714" s="24" t="n">
        <f aca="true">RAND()</f>
        <v>0.848555110964669</v>
      </c>
      <c r="O714" s="25" t="n">
        <f aca="false">IF(N714&lt;=(Datos!$D$19-Datos!$C$19)/(Datos!$E$19-Datos!$C$19),Datos!$C$19+SQRT((Datos!$E$19-Datos!$C$19)*(Datos!$D$19-Datos!$C$19)*N714),Datos!$E$19-SQRT((Datos!$E$19-Datos!$C$19)*(Datos!$E$19-Datos!$D$19)*(1-N714)))</f>
        <v>41629.7823990653</v>
      </c>
      <c r="P714" s="24" t="n">
        <f aca="true">RAND()</f>
        <v>0.654915062113533</v>
      </c>
      <c r="Q714" s="26" t="n">
        <f aca="false">IF(P714&lt;=(Datos!$D$23-Datos!$C$23)/(Datos!$E$23-Datos!$C$23),Datos!$C$23+SQRT((Datos!$E$23-Datos!$C$23)*(Datos!$D$23-Datos!$C$23)*P714),Datos!$E$23-SQRT((Datos!$E$23-Datos!$C$23)*(Datos!$E$23-Datos!$D$23)*(1-P714)))</f>
        <v>0.155077061004054</v>
      </c>
      <c r="R714" s="24" t="n">
        <f aca="true">RAND()</f>
        <v>0.73262536089521</v>
      </c>
      <c r="S714" s="26" t="n">
        <f aca="false">IF(R714&lt;=(Datos!$D$24-Datos!$C$24)/(Datos!$E$24-Datos!$C$24),Datos!$C$24+SQRT((Datos!$E$24-Datos!$C$24)*(Datos!$D$24-Datos!$C$24)*R714),Datos!$E$24-SQRT((Datos!$E$24-Datos!$C$24)*(Datos!$E$24-Datos!$D$24)*(1-R714)))</f>
        <v>0.158062034041675</v>
      </c>
      <c r="T714" s="24" t="n">
        <f aca="true">RAND()</f>
        <v>0.698433515880288</v>
      </c>
      <c r="U714" s="26" t="n">
        <f aca="false">IF(T714&lt;=(Datos!$D$25-Datos!$C$25)/(Datos!$E$25-Datos!$C$25),Datos!$C$25+SQRT((Datos!$E$25-Datos!$C$25)*(Datos!$D$25-Datos!$C$25)*T714),Datos!$E$25-SQRT((Datos!$E$25-Datos!$C$25)*(Datos!$E$25-Datos!$D$25)*(1-T714)))</f>
        <v>0.190941676656504</v>
      </c>
      <c r="V714" s="24" t="n">
        <f aca="true">RAND()</f>
        <v>0.118350875957077</v>
      </c>
      <c r="W714" s="26" t="n">
        <f aca="false">IF(V714&lt;=(Datos!$D$26-Datos!$C$26)/(Datos!$E$26-Datos!$C$26),Datos!$C$26+SQRT((Datos!$E$26-Datos!$C$26)*(Datos!$D$26-Datos!$C$26)*V714),Datos!$E$26-SQRT((Datos!$E$26-Datos!$C$26)*(Datos!$E$26-Datos!$D$26)*(1-V714)))</f>
        <v>0.192872110407385</v>
      </c>
      <c r="X714" s="24" t="n">
        <f aca="true">RAND()</f>
        <v>0.208631305216159</v>
      </c>
      <c r="Y714" s="26" t="n">
        <f aca="false">IF(X714&lt;=(Datos!$D$27-Datos!$C$27)/(Datos!$E$27-Datos!$C$27),Datos!$C$27+SQRT((Datos!$E$27-Datos!$C$27)*(Datos!$D$27-Datos!$C$27)*X714),Datos!$E$27-SQRT((Datos!$E$27-Datos!$C$27)*(Datos!$E$27-Datos!$D$27)*(1-X714)))</f>
        <v>0.213734037247877</v>
      </c>
      <c r="Z714" s="24" t="n">
        <f aca="false">(1+Q714)</f>
        <v>1.15507706100405</v>
      </c>
      <c r="AA714" s="24" t="n">
        <f aca="false">Z714*(1+S714)</f>
        <v>1.33765089074123</v>
      </c>
      <c r="AB714" s="24" t="n">
        <f aca="false">AA714*(1+U714)</f>
        <v>1.59306419460043</v>
      </c>
      <c r="AC714" s="24" t="n">
        <f aca="false">AB714*(1+W714)</f>
        <v>1.90032184782746</v>
      </c>
      <c r="AD714" s="24" t="n">
        <f aca="false">AC714*(1+Y714)</f>
        <v>2.30648530843397</v>
      </c>
      <c r="AE714" s="23" t="n">
        <f aca="false">E714*Q714</f>
        <v>4324.59853962766</v>
      </c>
      <c r="AF714" s="23" t="n">
        <f aca="false">AE714*(1+S714)</f>
        <v>5008.15338121486</v>
      </c>
      <c r="AG714" s="23" t="n">
        <f aca="false">AF714*(1+U714)</f>
        <v>5964.41858477697</v>
      </c>
      <c r="AH714" s="23" t="n">
        <f aca="false">AG714*(1+W714)</f>
        <v>7114.78858457593</v>
      </c>
      <c r="AI714" s="23" t="n">
        <f aca="false">AH714*(1+Y714)</f>
        <v>8635.46107292245</v>
      </c>
      <c r="AJ714" s="25" t="n">
        <f aca="false">G714*Z714</f>
        <v>41924.8145846076</v>
      </c>
      <c r="AK714" s="25" t="n">
        <f aca="false">I714*AA714</f>
        <v>54183.5822126355</v>
      </c>
      <c r="AL714" s="25" t="n">
        <f aca="false">K714*AB714</f>
        <v>69216.6456046104</v>
      </c>
      <c r="AM714" s="25" t="n">
        <f aca="false">M714*AC714</f>
        <v>80411.1219118869</v>
      </c>
      <c r="AN714" s="25" t="n">
        <f aca="false">O714*AD714</f>
        <v>96018.4814967471</v>
      </c>
      <c r="AO714" s="25" t="n">
        <f aca="false">C714/Datos!$D$8</f>
        <v>15252.0617171735</v>
      </c>
      <c r="AP714" s="25" t="n">
        <f aca="false">AJ714-AO714</f>
        <v>26672.7528674341</v>
      </c>
      <c r="AQ714" s="25" t="n">
        <f aca="false">AK714-AO714</f>
        <v>38931.520495462</v>
      </c>
      <c r="AR714" s="25" t="n">
        <f aca="false">AL714-AO714</f>
        <v>53964.5838874369</v>
      </c>
      <c r="AS714" s="25" t="n">
        <f aca="false">AM714-AO714</f>
        <v>65159.0601947133</v>
      </c>
      <c r="AT714" s="25" t="n">
        <f aca="false">AN714-AO714</f>
        <v>80766.4197795736</v>
      </c>
      <c r="AU714" s="25" t="n">
        <f aca="false">AP714*Datos!$D$6</f>
        <v>13336.376433717</v>
      </c>
      <c r="AV714" s="25" t="n">
        <f aca="false">AQ714*Datos!$D$6</f>
        <v>19465.760247731</v>
      </c>
      <c r="AW714" s="25" t="n">
        <f aca="false">AR714*Datos!$D$6</f>
        <v>26982.2919437184</v>
      </c>
      <c r="AX714" s="25" t="n">
        <f aca="false">AS714*Datos!$D$6</f>
        <v>32579.5300973567</v>
      </c>
      <c r="AY714" s="25" t="n">
        <f aca="false">AT714*Datos!$D$6</f>
        <v>40383.2098897868</v>
      </c>
      <c r="AZ714" s="25" t="n">
        <f aca="false">AJ714-AU714-AE714</f>
        <v>24263.8396112629</v>
      </c>
      <c r="BA714" s="25" t="n">
        <f aca="false">AK714-AV714-AF714</f>
        <v>29709.6685836897</v>
      </c>
      <c r="BB714" s="25" t="n">
        <f aca="false">AL714-AW714-AG714</f>
        <v>36269.935076115</v>
      </c>
      <c r="BC714" s="25" t="n">
        <f aca="false">AM714-AX714-AH714</f>
        <v>40716.8032299543</v>
      </c>
      <c r="BD714" s="25" t="n">
        <f aca="false">AN714-AY714-AI714</f>
        <v>46999.8105340379</v>
      </c>
      <c r="BE714" s="25" t="n">
        <f aca="false">AZ714/Z714</f>
        <v>21006.2518168022</v>
      </c>
      <c r="BF714" s="25" t="n">
        <f aca="false">BA714/AA714</f>
        <v>22210.3306545302</v>
      </c>
      <c r="BG714" s="25" t="n">
        <f aca="false">BB714/AB714</f>
        <v>22767.4033469895</v>
      </c>
      <c r="BH714" s="25" t="n">
        <f aca="false">BC714/AC714</f>
        <v>21426.2669644638</v>
      </c>
      <c r="BI714" s="25" t="n">
        <f aca="false">BD714/AD714</f>
        <v>20377.2425352882</v>
      </c>
      <c r="BJ714" s="25" t="n">
        <f aca="false">E714*AD714</f>
        <v>64320.4283853782</v>
      </c>
      <c r="BK714" s="25" t="n">
        <f aca="false">0.2*C714*AD714</f>
        <v>35178.6562739889</v>
      </c>
      <c r="BL714" s="25" t="n">
        <f aca="false">BJ714+BK714</f>
        <v>99499.0846593671</v>
      </c>
      <c r="BM714" s="25" t="n">
        <f aca="false">BK714*Datos!$D$6</f>
        <v>17589.3281369945</v>
      </c>
      <c r="BN714" s="25" t="n">
        <f aca="false">BL714-BM714</f>
        <v>81909.7565223726</v>
      </c>
      <c r="BO714" s="25" t="n">
        <f aca="false">BN714/AD714</f>
        <v>35512.8021942558</v>
      </c>
      <c r="BP714" s="25" t="n">
        <f aca="false">-(C714+E714)</f>
        <v>-104147.079921537</v>
      </c>
      <c r="BQ714" s="25" t="n">
        <f aca="false">BE714</f>
        <v>21006.2518168022</v>
      </c>
      <c r="BR714" s="25" t="n">
        <f aca="false">BF714</f>
        <v>22210.3306545302</v>
      </c>
      <c r="BS714" s="25" t="n">
        <f aca="false">BG714</f>
        <v>22767.4033469895</v>
      </c>
      <c r="BT714" s="25" t="n">
        <f aca="false">BH714</f>
        <v>21426.2669644638</v>
      </c>
      <c r="BU714" s="25" t="n">
        <f aca="false">BI714+BO714</f>
        <v>55890.044729544</v>
      </c>
      <c r="BV714" s="27" t="n">
        <f aca="false">IFERROR(IRR(BP714:BU714,0.1),NA())*100</f>
        <v>9.91855121148566</v>
      </c>
    </row>
    <row r="715" customFormat="false" ht="15" hidden="false" customHeight="true" outlineLevel="0" collapsed="false">
      <c r="A715" s="23" t="n">
        <v>714</v>
      </c>
      <c r="B715" s="24" t="n">
        <f aca="true">RAND()</f>
        <v>0.208923613053998</v>
      </c>
      <c r="C715" s="25" t="n">
        <f aca="false">IF(B715&lt;=(Datos!$D$14-Datos!$C$14)/(Datos!$E$14-Datos!$C$14),Datos!$C$14+SQRT((Datos!$E$14-Datos!$C$14)*(Datos!$D$14-Datos!$C$14)*B715),Datos!$E$14-SQRT((Datos!$E$14-Datos!$C$14)*(Datos!$E$14-Datos!$D$14)*(1-B715)))</f>
        <v>69141.6325249705</v>
      </c>
      <c r="D715" s="24" t="n">
        <f aca="true">RAND()</f>
        <v>0.209930914505256</v>
      </c>
      <c r="E715" s="25" t="n">
        <f aca="false">IF(D715&lt;=(Datos!$D$15-Datos!$C$15)/(Datos!$E$15-Datos!$C$15),Datos!$C$15+SQRT((Datos!$E$15-Datos!$C$15)*(Datos!$D$15-Datos!$C$15)*D715),Datos!$E$15-SQRT((Datos!$E$15-Datos!$C$15)*(Datos!$E$15-Datos!$D$15)*(1-D715)))</f>
        <v>28967.9741163337</v>
      </c>
      <c r="F715" s="24" t="n">
        <f aca="true">RAND()</f>
        <v>0.766989151781673</v>
      </c>
      <c r="G715" s="25" t="n">
        <f aca="false">IF(F715&lt;=(Datos!$D$19-Datos!$C$19)/(Datos!$E$19-Datos!$C$19),Datos!$C$19+SQRT((Datos!$E$19-Datos!$C$19)*(Datos!$D$19-Datos!$C$19)*F715),Datos!$E$19-SQRT((Datos!$E$19-Datos!$C$19)*(Datos!$E$19-Datos!$D$19)*(1-F715)))</f>
        <v>40819.5916926244</v>
      </c>
      <c r="H715" s="24" t="n">
        <f aca="true">RAND()</f>
        <v>0.222385755553818</v>
      </c>
      <c r="I715" s="25" t="n">
        <f aca="false">IF(H715&lt;=(Datos!$D$19-Datos!$C$19)/(Datos!$E$19-Datos!$C$19),Datos!$C$19+SQRT((Datos!$E$19-Datos!$C$19)*(Datos!$D$19-Datos!$C$19)*H715),Datos!$E$19-SQRT((Datos!$E$19-Datos!$C$19)*(Datos!$E$19-Datos!$D$19)*(1-H715)))</f>
        <v>35775.6266615037</v>
      </c>
      <c r="J715" s="24" t="n">
        <f aca="true">RAND()</f>
        <v>0.401442352221992</v>
      </c>
      <c r="K715" s="25" t="n">
        <f aca="false">IF(J715&lt;=(Datos!$D$19-Datos!$C$19)/(Datos!$E$19-Datos!$C$19),Datos!$C$19+SQRT((Datos!$E$19-Datos!$C$19)*(Datos!$D$19-Datos!$C$19)*J715),Datos!$E$19-SQRT((Datos!$E$19-Datos!$C$19)*(Datos!$E$19-Datos!$D$19)*(1-J715)))</f>
        <v>37759.9196409047</v>
      </c>
      <c r="L715" s="24" t="n">
        <f aca="true">RAND()</f>
        <v>0.518176284166046</v>
      </c>
      <c r="M715" s="25" t="n">
        <f aca="false">IF(L715&lt;=(Datos!$D$19-Datos!$C$19)/(Datos!$E$19-Datos!$C$19),Datos!$C$19+SQRT((Datos!$E$19-Datos!$C$19)*(Datos!$D$19-Datos!$C$19)*L715),Datos!$E$19-SQRT((Datos!$E$19-Datos!$C$19)*(Datos!$E$19-Datos!$D$19)*(1-L715)))</f>
        <v>38816.2601268853</v>
      </c>
      <c r="N715" s="24" t="n">
        <f aca="true">RAND()</f>
        <v>0.962497755957335</v>
      </c>
      <c r="O715" s="25" t="n">
        <f aca="false">IF(N715&lt;=(Datos!$D$19-Datos!$C$19)/(Datos!$E$19-Datos!$C$19),Datos!$C$19+SQRT((Datos!$E$19-Datos!$C$19)*(Datos!$D$19-Datos!$C$19)*N715),Datos!$E$19-SQRT((Datos!$E$19-Datos!$C$19)*(Datos!$E$19-Datos!$D$19)*(1-N715)))</f>
        <v>43322.8988393064</v>
      </c>
      <c r="P715" s="24" t="n">
        <f aca="true">RAND()</f>
        <v>0.140995479352502</v>
      </c>
      <c r="Q715" s="26" t="n">
        <f aca="false">IF(P715&lt;=(Datos!$D$23-Datos!$C$23)/(Datos!$E$23-Datos!$C$23),Datos!$C$23+SQRT((Datos!$E$23-Datos!$C$23)*(Datos!$D$23-Datos!$C$23)*P715),Datos!$E$23-SQRT((Datos!$E$23-Datos!$C$23)*(Datos!$E$23-Datos!$D$23)*(1-P715)))</f>
        <v>0.135930846268623</v>
      </c>
      <c r="R715" s="24" t="n">
        <f aca="true">RAND()</f>
        <v>0.925088765159395</v>
      </c>
      <c r="S715" s="26" t="n">
        <f aca="false">IF(R715&lt;=(Datos!$D$24-Datos!$C$24)/(Datos!$E$24-Datos!$C$24),Datos!$C$24+SQRT((Datos!$E$24-Datos!$C$24)*(Datos!$D$24-Datos!$C$24)*R715),Datos!$E$24-SQRT((Datos!$E$24-Datos!$C$24)*(Datos!$E$24-Datos!$D$24)*(1-R715)))</f>
        <v>0.168387927716678</v>
      </c>
      <c r="T715" s="24" t="n">
        <f aca="true">RAND()</f>
        <v>0.515549513834958</v>
      </c>
      <c r="U715" s="26" t="n">
        <f aca="false">IF(T715&lt;=(Datos!$D$25-Datos!$C$25)/(Datos!$E$25-Datos!$C$25),Datos!$C$25+SQRT((Datos!$E$25-Datos!$C$25)*(Datos!$D$25-Datos!$C$25)*T715),Datos!$E$25-SQRT((Datos!$E$25-Datos!$C$25)*(Datos!$E$25-Datos!$D$25)*(1-T715)))</f>
        <v>0.183169830827674</v>
      </c>
      <c r="V715" s="24" t="n">
        <f aca="true">RAND()</f>
        <v>0.865016716979993</v>
      </c>
      <c r="W715" s="26" t="n">
        <f aca="false">IF(V715&lt;=(Datos!$D$26-Datos!$C$26)/(Datos!$E$26-Datos!$C$26),Datos!$C$26+SQRT((Datos!$E$26-Datos!$C$26)*(Datos!$D$26-Datos!$C$26)*V715),Datos!$E$26-SQRT((Datos!$E$26-Datos!$C$26)*(Datos!$E$26-Datos!$D$26)*(1-V715)))</f>
        <v>0.228264280767133</v>
      </c>
      <c r="X715" s="24" t="n">
        <f aca="true">RAND()</f>
        <v>0.930556970919381</v>
      </c>
      <c r="Y715" s="26" t="n">
        <f aca="false">IF(X715&lt;=(Datos!$D$27-Datos!$C$27)/(Datos!$E$27-Datos!$C$27),Datos!$C$27+SQRT((Datos!$E$27-Datos!$C$27)*(Datos!$D$27-Datos!$C$27)*X715),Datos!$E$27-SQRT((Datos!$E$27-Datos!$C$27)*(Datos!$E$27-Datos!$D$27)*(1-X715)))</f>
        <v>0.260635280610467</v>
      </c>
      <c r="Z715" s="24" t="n">
        <f aca="false">(1+Q715)</f>
        <v>1.13593084626862</v>
      </c>
      <c r="AA715" s="24" t="n">
        <f aca="false">Z715*(1+S715)</f>
        <v>1.32720788750125</v>
      </c>
      <c r="AB715" s="24" t="n">
        <f aca="false">AA715*(1+U715)</f>
        <v>1.57031233172801</v>
      </c>
      <c r="AC715" s="24" t="n">
        <f aca="false">AB715*(1+W715)</f>
        <v>1.92875854670966</v>
      </c>
      <c r="AD715" s="24" t="n">
        <f aca="false">AC715*(1+Y715)</f>
        <v>2.43146107176117</v>
      </c>
      <c r="AE715" s="23" t="n">
        <f aca="false">E715*Q715</f>
        <v>3937.64123632081</v>
      </c>
      <c r="AF715" s="23" t="n">
        <f aca="false">AE715*(1+S715)</f>
        <v>4600.69248419661</v>
      </c>
      <c r="AG715" s="23" t="n">
        <f aca="false">AF715*(1+U715)</f>
        <v>5443.40054821706</v>
      </c>
      <c r="AH715" s="23" t="n">
        <f aca="false">AG715*(1+W715)</f>
        <v>6685.93445928324</v>
      </c>
      <c r="AI715" s="23" t="n">
        <f aca="false">AH715*(1+Y715)</f>
        <v>8428.52486322172</v>
      </c>
      <c r="AJ715" s="25" t="n">
        <f aca="false">G715*Z715</f>
        <v>46368.2333357425</v>
      </c>
      <c r="AK715" s="25" t="n">
        <f aca="false">I715*AA715</f>
        <v>47481.6938854477</v>
      </c>
      <c r="AL715" s="25" t="n">
        <f aca="false">K715*AB715</f>
        <v>59294.8674571713</v>
      </c>
      <c r="AM715" s="25" t="n">
        <f aca="false">M715*AC715</f>
        <v>74867.1934710354</v>
      </c>
      <c r="AN715" s="25" t="n">
        <f aca="false">O715*AD715</f>
        <v>105337.942043621</v>
      </c>
      <c r="AO715" s="25" t="n">
        <f aca="false">C715/Datos!$D$8</f>
        <v>13828.3265049941</v>
      </c>
      <c r="AP715" s="25" t="n">
        <f aca="false">AJ715-AO715</f>
        <v>32539.9068307484</v>
      </c>
      <c r="AQ715" s="25" t="n">
        <f aca="false">AK715-AO715</f>
        <v>33653.3673804536</v>
      </c>
      <c r="AR715" s="25" t="n">
        <f aca="false">AL715-AO715</f>
        <v>45466.5409521772</v>
      </c>
      <c r="AS715" s="25" t="n">
        <f aca="false">AM715-AO715</f>
        <v>61038.8669660413</v>
      </c>
      <c r="AT715" s="25" t="n">
        <f aca="false">AN715-AO715</f>
        <v>91509.6155386266</v>
      </c>
      <c r="AU715" s="25" t="n">
        <f aca="false">AP715*Datos!$D$6</f>
        <v>16269.9534153742</v>
      </c>
      <c r="AV715" s="25" t="n">
        <f aca="false">AQ715*Datos!$D$6</f>
        <v>16826.6836902268</v>
      </c>
      <c r="AW715" s="25" t="n">
        <f aca="false">AR715*Datos!$D$6</f>
        <v>22733.2704760886</v>
      </c>
      <c r="AX715" s="25" t="n">
        <f aca="false">AS715*Datos!$D$6</f>
        <v>30519.4334830206</v>
      </c>
      <c r="AY715" s="25" t="n">
        <f aca="false">AT715*Datos!$D$6</f>
        <v>45754.8077693133</v>
      </c>
      <c r="AZ715" s="25" t="n">
        <f aca="false">AJ715-AU715-AE715</f>
        <v>26160.6386840475</v>
      </c>
      <c r="BA715" s="25" t="n">
        <f aca="false">AK715-AV715-AF715</f>
        <v>26054.3177110243</v>
      </c>
      <c r="BB715" s="25" t="n">
        <f aca="false">AL715-AW715-AG715</f>
        <v>31118.1964328656</v>
      </c>
      <c r="BC715" s="25" t="n">
        <f aca="false">AM715-AX715-AH715</f>
        <v>37661.8255287315</v>
      </c>
      <c r="BD715" s="25" t="n">
        <f aca="false">AN715-AY715-AI715</f>
        <v>51154.6094110857</v>
      </c>
      <c r="BE715" s="25" t="n">
        <f aca="false">AZ715/Z715</f>
        <v>23030.1331898695</v>
      </c>
      <c r="BF715" s="25" t="n">
        <f aca="false">BA715/AA715</f>
        <v>19630.9244063318</v>
      </c>
      <c r="BG715" s="25" t="n">
        <f aca="false">BB715/AB715</f>
        <v>19816.5650260305</v>
      </c>
      <c r="BH715" s="25" t="n">
        <f aca="false">BC715/AC715</f>
        <v>19526.4594383678</v>
      </c>
      <c r="BI715" s="25" t="n">
        <f aca="false">BD715/AD715</f>
        <v>21038.6298202311</v>
      </c>
      <c r="BJ715" s="25" t="n">
        <f aca="false">E715*AD715</f>
        <v>70434.5013916506</v>
      </c>
      <c r="BK715" s="25" t="n">
        <f aca="false">0.2*C715*AD715</f>
        <v>33623.0375844964</v>
      </c>
      <c r="BL715" s="25" t="n">
        <f aca="false">BJ715+BK715</f>
        <v>104057.538976147</v>
      </c>
      <c r="BM715" s="25" t="n">
        <f aca="false">BK715*Datos!$D$6</f>
        <v>16811.5187922482</v>
      </c>
      <c r="BN715" s="25" t="n">
        <f aca="false">BL715-BM715</f>
        <v>87246.0201838988</v>
      </c>
      <c r="BO715" s="25" t="n">
        <f aca="false">BN715/AD715</f>
        <v>35882.1373688308</v>
      </c>
      <c r="BP715" s="25" t="n">
        <f aca="false">-(C715+E715)</f>
        <v>-98109.6066413042</v>
      </c>
      <c r="BQ715" s="25" t="n">
        <f aca="false">BE715</f>
        <v>23030.1331898695</v>
      </c>
      <c r="BR715" s="25" t="n">
        <f aca="false">BF715</f>
        <v>19630.9244063318</v>
      </c>
      <c r="BS715" s="25" t="n">
        <f aca="false">BG715</f>
        <v>19816.5650260305</v>
      </c>
      <c r="BT715" s="25" t="n">
        <f aca="false">BH715</f>
        <v>19526.4594383678</v>
      </c>
      <c r="BU715" s="25" t="n">
        <f aca="false">BI715+BO715</f>
        <v>56920.7671890619</v>
      </c>
      <c r="BV715" s="27" t="n">
        <f aca="false">IFERROR(IRR(BP715:BU715,0.1),NA())*100</f>
        <v>10.8961474296965</v>
      </c>
    </row>
    <row r="716" customFormat="false" ht="15" hidden="false" customHeight="true" outlineLevel="0" collapsed="false">
      <c r="A716" s="23" t="n">
        <v>715</v>
      </c>
      <c r="B716" s="24" t="n">
        <f aca="true">RAND()</f>
        <v>0.939778068407575</v>
      </c>
      <c r="C716" s="25" t="n">
        <f aca="false">IF(B716&lt;=(Datos!$D$14-Datos!$C$14)/(Datos!$E$14-Datos!$C$14),Datos!$C$14+SQRT((Datos!$E$14-Datos!$C$14)*(Datos!$D$14-Datos!$C$14)*B716),Datos!$E$14-SQRT((Datos!$E$14-Datos!$C$14)*(Datos!$E$14-Datos!$D$14)*(1-B716)))</f>
        <v>91499.0401770794</v>
      </c>
      <c r="D716" s="24" t="n">
        <f aca="true">RAND()</f>
        <v>0.0137330004550193</v>
      </c>
      <c r="E716" s="25" t="n">
        <f aca="false">IF(D716&lt;=(Datos!$D$15-Datos!$C$15)/(Datos!$E$15-Datos!$C$15),Datos!$C$15+SQRT((Datos!$E$15-Datos!$C$15)*(Datos!$D$15-Datos!$C$15)*D716),Datos!$E$15-SQRT((Datos!$E$15-Datos!$C$15)*(Datos!$E$15-Datos!$D$15)*(1-D716)))</f>
        <v>26014.8768566316</v>
      </c>
      <c r="F716" s="24" t="n">
        <f aca="true">RAND()</f>
        <v>0.833295355282543</v>
      </c>
      <c r="G716" s="25" t="n">
        <f aca="false">IF(F716&lt;=(Datos!$D$19-Datos!$C$19)/(Datos!$E$19-Datos!$C$19),Datos!$C$19+SQRT((Datos!$E$19-Datos!$C$19)*(Datos!$D$19-Datos!$C$19)*F716),Datos!$E$19-SQRT((Datos!$E$19-Datos!$C$19)*(Datos!$E$19-Datos!$D$19)*(1-F716)))</f>
        <v>41464.0632989533</v>
      </c>
      <c r="H716" s="24" t="n">
        <f aca="true">RAND()</f>
        <v>0.4307550726499</v>
      </c>
      <c r="I716" s="25" t="n">
        <f aca="false">IF(H716&lt;=(Datos!$D$19-Datos!$C$19)/(Datos!$E$19-Datos!$C$19),Datos!$C$19+SQRT((Datos!$E$19-Datos!$C$19)*(Datos!$D$19-Datos!$C$19)*H716),Datos!$E$19-SQRT((Datos!$E$19-Datos!$C$19)*(Datos!$E$19-Datos!$D$19)*(1-H716)))</f>
        <v>38038.2374248018</v>
      </c>
      <c r="J716" s="24" t="n">
        <f aca="true">RAND()</f>
        <v>0.163962176224048</v>
      </c>
      <c r="K716" s="25" t="n">
        <f aca="false">IF(J716&lt;=(Datos!$D$19-Datos!$C$19)/(Datos!$E$19-Datos!$C$19),Datos!$C$19+SQRT((Datos!$E$19-Datos!$C$19)*(Datos!$D$19-Datos!$C$19)*J716),Datos!$E$19-SQRT((Datos!$E$19-Datos!$C$19)*(Datos!$E$19-Datos!$D$19)*(1-J716)))</f>
        <v>34959.2667233783</v>
      </c>
      <c r="L716" s="24" t="n">
        <f aca="true">RAND()</f>
        <v>0.360441509439321</v>
      </c>
      <c r="M716" s="25" t="n">
        <f aca="false">IF(L716&lt;=(Datos!$D$19-Datos!$C$19)/(Datos!$E$19-Datos!$C$19),Datos!$C$19+SQRT((Datos!$E$19-Datos!$C$19)*(Datos!$D$19-Datos!$C$19)*L716),Datos!$E$19-SQRT((Datos!$E$19-Datos!$C$19)*(Datos!$E$19-Datos!$D$19)*(1-L716)))</f>
        <v>37352.9739844432</v>
      </c>
      <c r="N716" s="24" t="n">
        <f aca="true">RAND()</f>
        <v>0.653183276697406</v>
      </c>
      <c r="O716" s="25" t="n">
        <f aca="false">IF(N716&lt;=(Datos!$D$19-Datos!$C$19)/(Datos!$E$19-Datos!$C$19),Datos!$C$19+SQRT((Datos!$E$19-Datos!$C$19)*(Datos!$D$19-Datos!$C$19)*N716),Datos!$E$19-SQRT((Datos!$E$19-Datos!$C$19)*(Datos!$E$19-Datos!$D$19)*(1-N716)))</f>
        <v>39898.3580206321</v>
      </c>
      <c r="P716" s="24" t="n">
        <f aca="true">RAND()</f>
        <v>0.717784500646693</v>
      </c>
      <c r="Q716" s="26" t="n">
        <f aca="false">IF(P716&lt;=(Datos!$D$23-Datos!$C$23)/(Datos!$E$23-Datos!$C$23),Datos!$C$23+SQRT((Datos!$E$23-Datos!$C$23)*(Datos!$D$23-Datos!$C$23)*P716),Datos!$E$23-SQRT((Datos!$E$23-Datos!$C$23)*(Datos!$E$23-Datos!$D$23)*(1-P716)))</f>
        <v>0.157461413113597</v>
      </c>
      <c r="R716" s="24" t="n">
        <f aca="true">RAND()</f>
        <v>0.0464178016202576</v>
      </c>
      <c r="S716" s="26" t="n">
        <f aca="false">IF(R716&lt;=(Datos!$D$24-Datos!$C$24)/(Datos!$E$24-Datos!$C$24),Datos!$C$24+SQRT((Datos!$E$24-Datos!$C$24)*(Datos!$D$24-Datos!$C$24)*R716),Datos!$E$24-SQRT((Datos!$E$24-Datos!$C$24)*(Datos!$E$24-Datos!$D$24)*(1-R716)))</f>
        <v>0.129140680659364</v>
      </c>
      <c r="T716" s="24" t="n">
        <f aca="true">RAND()</f>
        <v>0.825526791948986</v>
      </c>
      <c r="U716" s="26" t="n">
        <f aca="false">IF(T716&lt;=(Datos!$D$25-Datos!$C$25)/(Datos!$E$25-Datos!$C$25),Datos!$C$25+SQRT((Datos!$E$25-Datos!$C$25)*(Datos!$D$25-Datos!$C$25)*T716),Datos!$E$25-SQRT((Datos!$E$25-Datos!$C$25)*(Datos!$E$25-Datos!$D$25)*(1-T716)))</f>
        <v>0.197897398738093</v>
      </c>
      <c r="V716" s="24" t="n">
        <f aca="true">RAND()</f>
        <v>0.682006699554402</v>
      </c>
      <c r="W716" s="26" t="n">
        <f aca="false">IF(V716&lt;=(Datos!$D$26-Datos!$C$26)/(Datos!$E$26-Datos!$C$26),Datos!$C$26+SQRT((Datos!$E$26-Datos!$C$26)*(Datos!$D$26-Datos!$C$26)*V716),Datos!$E$26-SQRT((Datos!$E$26-Datos!$C$26)*(Datos!$E$26-Datos!$D$26)*(1-V716)))</f>
        <v>0.216638696794646</v>
      </c>
      <c r="X716" s="24" t="n">
        <f aca="true">RAND()</f>
        <v>0.472125007718921</v>
      </c>
      <c r="Y716" s="26" t="n">
        <f aca="false">IF(X716&lt;=(Datos!$D$27-Datos!$C$27)/(Datos!$E$27-Datos!$C$27),Datos!$C$27+SQRT((Datos!$E$27-Datos!$C$27)*(Datos!$D$27-Datos!$C$27)*X716),Datos!$E$27-SQRT((Datos!$E$27-Datos!$C$27)*(Datos!$E$27-Datos!$D$27)*(1-X716)))</f>
        <v>0.226609692281109</v>
      </c>
      <c r="Z716" s="24" t="n">
        <f aca="false">(1+Q716)</f>
        <v>1.1574614131136</v>
      </c>
      <c r="AA716" s="24" t="n">
        <f aca="false">Z716*(1+S716)</f>
        <v>1.30693676784004</v>
      </c>
      <c r="AB716" s="24" t="n">
        <f aca="false">AA716*(1+U716)</f>
        <v>1.56557615451075</v>
      </c>
      <c r="AC716" s="24" t="n">
        <f aca="false">AB716*(1+W716)</f>
        <v>1.90474053235673</v>
      </c>
      <c r="AD716" s="24" t="n">
        <f aca="false">AC716*(1+Y716)</f>
        <v>2.33637319826945</v>
      </c>
      <c r="AE716" s="23" t="n">
        <f aca="false">E716*Q716</f>
        <v>4096.33927182141</v>
      </c>
      <c r="AF716" s="23" t="n">
        <f aca="false">AE716*(1+S716)</f>
        <v>4625.34331359611</v>
      </c>
      <c r="AG716" s="23" t="n">
        <f aca="false">AF716*(1+U716)</f>
        <v>5540.68672362742</v>
      </c>
      <c r="AH716" s="23" t="n">
        <f aca="false">AG716*(1+W716)</f>
        <v>6741.01387478145</v>
      </c>
      <c r="AI716" s="23" t="n">
        <f aca="false">AH716*(1+Y716)</f>
        <v>8268.59295460837</v>
      </c>
      <c r="AJ716" s="25" t="n">
        <f aca="false">G716*Z716</f>
        <v>47993.0532994381</v>
      </c>
      <c r="AK716" s="25" t="n">
        <f aca="false">I716*AA716</f>
        <v>49713.5710743024</v>
      </c>
      <c r="AL716" s="25" t="n">
        <f aca="false">K716*AB716</f>
        <v>54731.3943613022</v>
      </c>
      <c r="AM716" s="25" t="n">
        <f aca="false">M716*AC716</f>
        <v>71147.7235522354</v>
      </c>
      <c r="AN716" s="25" t="n">
        <f aca="false">O716*AD716</f>
        <v>93217.4543343636</v>
      </c>
      <c r="AO716" s="25" t="n">
        <f aca="false">C716/Datos!$D$8</f>
        <v>18299.8080354159</v>
      </c>
      <c r="AP716" s="25" t="n">
        <f aca="false">AJ716-AO716</f>
        <v>29693.2452640222</v>
      </c>
      <c r="AQ716" s="25" t="n">
        <f aca="false">AK716-AO716</f>
        <v>31413.7630388865</v>
      </c>
      <c r="AR716" s="25" t="n">
        <f aca="false">AL716-AO716</f>
        <v>36431.5863258863</v>
      </c>
      <c r="AS716" s="25" t="n">
        <f aca="false">AM716-AO716</f>
        <v>52847.9155168195</v>
      </c>
      <c r="AT716" s="25" t="n">
        <f aca="false">AN716-AO716</f>
        <v>74917.6462989477</v>
      </c>
      <c r="AU716" s="25" t="n">
        <f aca="false">AP716*Datos!$D$6</f>
        <v>14846.6226320111</v>
      </c>
      <c r="AV716" s="25" t="n">
        <f aca="false">AQ716*Datos!$D$6</f>
        <v>15706.8815194433</v>
      </c>
      <c r="AW716" s="25" t="n">
        <f aca="false">AR716*Datos!$D$6</f>
        <v>18215.7931629432</v>
      </c>
      <c r="AX716" s="25" t="n">
        <f aca="false">AS716*Datos!$D$6</f>
        <v>26423.9577584098</v>
      </c>
      <c r="AY716" s="25" t="n">
        <f aca="false">AT716*Datos!$D$6</f>
        <v>37458.8231494738</v>
      </c>
      <c r="AZ716" s="25" t="n">
        <f aca="false">AJ716-AU716-AE716</f>
        <v>29050.0913956056</v>
      </c>
      <c r="BA716" s="25" t="n">
        <f aca="false">AK716-AV716-AF716</f>
        <v>29381.346241263</v>
      </c>
      <c r="BB716" s="25" t="n">
        <f aca="false">AL716-AW716-AG716</f>
        <v>30974.9144747316</v>
      </c>
      <c r="BC716" s="25" t="n">
        <f aca="false">AM716-AX716-AH716</f>
        <v>37982.7519190442</v>
      </c>
      <c r="BD716" s="25" t="n">
        <f aca="false">AN716-AY716-AI716</f>
        <v>47490.0382302814</v>
      </c>
      <c r="BE716" s="25" t="n">
        <f aca="false">AZ716/Z716</f>
        <v>25098.1078647453</v>
      </c>
      <c r="BF716" s="25" t="n">
        <f aca="false">BA716/AA716</f>
        <v>22481.077098949</v>
      </c>
      <c r="BG716" s="25" t="n">
        <f aca="false">BB716/AB716</f>
        <v>19784.9937772024</v>
      </c>
      <c r="BH716" s="25" t="n">
        <f aca="false">BC716/AC716</f>
        <v>19941.168507633</v>
      </c>
      <c r="BI716" s="25" t="n">
        <f aca="false">BD716/AD716</f>
        <v>20326.3923184264</v>
      </c>
      <c r="BJ716" s="25" t="n">
        <f aca="false">E716*AD716</f>
        <v>60780.4610441142</v>
      </c>
      <c r="BK716" s="25" t="n">
        <f aca="false">0.2*C716*AD716</f>
        <v>42755.1810274215</v>
      </c>
      <c r="BL716" s="25" t="n">
        <f aca="false">BJ716+BK716</f>
        <v>103535.642071536</v>
      </c>
      <c r="BM716" s="25" t="n">
        <f aca="false">BK716*Datos!$D$6</f>
        <v>21377.5905137108</v>
      </c>
      <c r="BN716" s="25" t="n">
        <f aca="false">BL716-BM716</f>
        <v>82158.051557825</v>
      </c>
      <c r="BO716" s="25" t="n">
        <f aca="false">BN716/AD716</f>
        <v>35164.7808743396</v>
      </c>
      <c r="BP716" s="25" t="n">
        <f aca="false">-(C716+E716)</f>
        <v>-117513.917033711</v>
      </c>
      <c r="BQ716" s="25" t="n">
        <f aca="false">BE716</f>
        <v>25098.1078647453</v>
      </c>
      <c r="BR716" s="25" t="n">
        <f aca="false">BF716</f>
        <v>22481.077098949</v>
      </c>
      <c r="BS716" s="25" t="n">
        <f aca="false">BG716</f>
        <v>19784.9937772024</v>
      </c>
      <c r="BT716" s="25" t="n">
        <f aca="false">BH716</f>
        <v>19941.168507633</v>
      </c>
      <c r="BU716" s="25" t="n">
        <f aca="false">BI716+BO716</f>
        <v>55491.1731927659</v>
      </c>
      <c r="BV716" s="27" t="n">
        <f aca="false">IFERROR(IRR(BP716:BU716,0.1),NA())*100</f>
        <v>6.01242142255046</v>
      </c>
    </row>
    <row r="717" customFormat="false" ht="15" hidden="false" customHeight="true" outlineLevel="0" collapsed="false">
      <c r="A717" s="23" t="n">
        <v>716</v>
      </c>
      <c r="B717" s="24" t="n">
        <f aca="true">RAND()</f>
        <v>0.860195189593783</v>
      </c>
      <c r="C717" s="25" t="n">
        <f aca="false">IF(B717&lt;=(Datos!$D$14-Datos!$C$14)/(Datos!$E$14-Datos!$C$14),Datos!$C$14+SQRT((Datos!$E$14-Datos!$C$14)*(Datos!$D$14-Datos!$C$14)*B717),Datos!$E$14-SQRT((Datos!$E$14-Datos!$C$14)*(Datos!$E$14-Datos!$D$14)*(1-B717)))</f>
        <v>87047.5572771982</v>
      </c>
      <c r="D717" s="24" t="n">
        <f aca="true">RAND()</f>
        <v>0.720560142763101</v>
      </c>
      <c r="E717" s="25" t="n">
        <f aca="false">IF(D717&lt;=(Datos!$D$15-Datos!$C$15)/(Datos!$E$15-Datos!$C$15),Datos!$C$15+SQRT((Datos!$E$15-Datos!$C$15)*(Datos!$D$15-Datos!$C$15)*D717),Datos!$E$15-SQRT((Datos!$E$15-Datos!$C$15)*(Datos!$E$15-Datos!$D$15)*(1-D717)))</f>
        <v>33525.744939722</v>
      </c>
      <c r="F717" s="24" t="n">
        <f aca="true">RAND()</f>
        <v>0.736844030082247</v>
      </c>
      <c r="G717" s="25" t="n">
        <f aca="false">IF(F717&lt;=(Datos!$D$19-Datos!$C$19)/(Datos!$E$19-Datos!$C$19),Datos!$C$19+SQRT((Datos!$E$19-Datos!$C$19)*(Datos!$D$19-Datos!$C$19)*F717),Datos!$E$19-SQRT((Datos!$E$19-Datos!$C$19)*(Datos!$E$19-Datos!$D$19)*(1-F717)))</f>
        <v>40557.3996641796</v>
      </c>
      <c r="H717" s="24" t="n">
        <f aca="true">RAND()</f>
        <v>0.169282209603131</v>
      </c>
      <c r="I717" s="25" t="n">
        <f aca="false">IF(H717&lt;=(Datos!$D$19-Datos!$C$19)/(Datos!$E$19-Datos!$C$19),Datos!$C$19+SQRT((Datos!$E$19-Datos!$C$19)*(Datos!$D$19-Datos!$C$19)*H717),Datos!$E$19-SQRT((Datos!$E$19-Datos!$C$19)*(Datos!$E$19-Datos!$D$19)*(1-H717)))</f>
        <v>35039.0804161543</v>
      </c>
      <c r="J717" s="24" t="n">
        <f aca="true">RAND()</f>
        <v>0.882334740021609</v>
      </c>
      <c r="K717" s="25" t="n">
        <f aca="false">IF(J717&lt;=(Datos!$D$19-Datos!$C$19)/(Datos!$E$19-Datos!$C$19),Datos!$C$19+SQRT((Datos!$E$19-Datos!$C$19)*(Datos!$D$19-Datos!$C$19)*J717),Datos!$E$19-SQRT((Datos!$E$19-Datos!$C$19)*(Datos!$E$19-Datos!$D$19)*(1-J717)))</f>
        <v>42029.3276016398</v>
      </c>
      <c r="L717" s="24" t="n">
        <f aca="true">RAND()</f>
        <v>0.994487442674845</v>
      </c>
      <c r="M717" s="25" t="n">
        <f aca="false">IF(L717&lt;=(Datos!$D$19-Datos!$C$19)/(Datos!$E$19-Datos!$C$19),Datos!$C$19+SQRT((Datos!$E$19-Datos!$C$19)*(Datos!$D$19-Datos!$C$19)*L717),Datos!$E$19-SQRT((Datos!$E$19-Datos!$C$19)*(Datos!$E$19-Datos!$D$19)*(1-L717)))</f>
        <v>44357.0055992572</v>
      </c>
      <c r="N717" s="24" t="n">
        <f aca="true">RAND()</f>
        <v>0.458198377474633</v>
      </c>
      <c r="O717" s="25" t="n">
        <f aca="false">IF(N717&lt;=(Datos!$D$19-Datos!$C$19)/(Datos!$E$19-Datos!$C$19),Datos!$C$19+SQRT((Datos!$E$19-Datos!$C$19)*(Datos!$D$19-Datos!$C$19)*N717),Datos!$E$19-SQRT((Datos!$E$19-Datos!$C$19)*(Datos!$E$19-Datos!$D$19)*(1-N717)))</f>
        <v>38290.3411643427</v>
      </c>
      <c r="P717" s="24" t="n">
        <f aca="true">RAND()</f>
        <v>0.812416380760455</v>
      </c>
      <c r="Q717" s="26" t="n">
        <f aca="false">IF(P717&lt;=(Datos!$D$23-Datos!$C$23)/(Datos!$E$23-Datos!$C$23),Datos!$C$23+SQRT((Datos!$E$23-Datos!$C$23)*(Datos!$D$23-Datos!$C$23)*P717),Datos!$E$23-SQRT((Datos!$E$23-Datos!$C$23)*(Datos!$E$23-Datos!$D$23)*(1-P717)))</f>
        <v>0.16162473089636</v>
      </c>
      <c r="R717" s="24" t="n">
        <f aca="true">RAND()</f>
        <v>0.539523154996366</v>
      </c>
      <c r="S717" s="26" t="n">
        <f aca="false">IF(R717&lt;=(Datos!$D$24-Datos!$C$24)/(Datos!$E$24-Datos!$C$24),Datos!$C$24+SQRT((Datos!$E$24-Datos!$C$24)*(Datos!$D$24-Datos!$C$24)*R717),Datos!$E$24-SQRT((Datos!$E$24-Datos!$C$24)*(Datos!$E$24-Datos!$D$24)*(1-R717)))</f>
        <v>0.151210100364771</v>
      </c>
      <c r="T717" s="24" t="n">
        <f aca="true">RAND()</f>
        <v>0.212564054698056</v>
      </c>
      <c r="U717" s="26" t="n">
        <f aca="false">IF(T717&lt;=(Datos!$D$25-Datos!$C$25)/(Datos!$E$25-Datos!$C$25),Datos!$C$25+SQRT((Datos!$E$25-Datos!$C$25)*(Datos!$D$25-Datos!$C$25)*T717),Datos!$E$25-SQRT((Datos!$E$25-Datos!$C$25)*(Datos!$E$25-Datos!$D$25)*(1-T717)))</f>
        <v>0.171127813773931</v>
      </c>
      <c r="V717" s="24" t="n">
        <f aca="true">RAND()</f>
        <v>0.635958353860626</v>
      </c>
      <c r="W717" s="26" t="n">
        <f aca="false">IF(V717&lt;=(Datos!$D$26-Datos!$C$26)/(Datos!$E$26-Datos!$C$26),Datos!$C$26+SQRT((Datos!$E$26-Datos!$C$26)*(Datos!$D$26-Datos!$C$26)*V717),Datos!$E$26-SQRT((Datos!$E$26-Datos!$C$26)*(Datos!$E$26-Datos!$D$26)*(1-V717)))</f>
        <v>0.214304821593277</v>
      </c>
      <c r="X717" s="24" t="n">
        <f aca="true">RAND()</f>
        <v>0.991442732752244</v>
      </c>
      <c r="Y717" s="26" t="n">
        <f aca="false">IF(X717&lt;=(Datos!$D$27-Datos!$C$27)/(Datos!$E$27-Datos!$C$27),Datos!$C$27+SQRT((Datos!$E$27-Datos!$C$27)*(Datos!$D$27-Datos!$C$27)*X717),Datos!$E$27-SQRT((Datos!$E$27-Datos!$C$27)*(Datos!$E$27-Datos!$D$27)*(1-X717)))</f>
        <v>0.273202261910173</v>
      </c>
      <c r="Z717" s="24" t="n">
        <f aca="false">(1+Q717)</f>
        <v>1.16162473089636</v>
      </c>
      <c r="AA717" s="24" t="n">
        <f aca="false">Z717*(1+S717)</f>
        <v>1.3372741230414</v>
      </c>
      <c r="AB717" s="24" t="n">
        <f aca="false">AA717*(1+U717)</f>
        <v>1.56611892013392</v>
      </c>
      <c r="AC717" s="24" t="n">
        <f aca="false">AB717*(1+W717)</f>
        <v>1.90174575590708</v>
      </c>
      <c r="AD717" s="24" t="n">
        <f aca="false">AC717*(1+Y717)</f>
        <v>2.42130699799897</v>
      </c>
      <c r="AE717" s="23" t="n">
        <f aca="false">E717*Q717</f>
        <v>5418.58950398258</v>
      </c>
      <c r="AF717" s="23" t="n">
        <f aca="false">AE717*(1+S717)</f>
        <v>6237.93496671529</v>
      </c>
      <c r="AG717" s="23" t="n">
        <f aca="false">AF717*(1+U717)</f>
        <v>7305.41914003323</v>
      </c>
      <c r="AH717" s="23" t="n">
        <f aca="false">AG717*(1+W717)</f>
        <v>8871.00568550216</v>
      </c>
      <c r="AI717" s="23" t="n">
        <f aca="false">AH717*(1+Y717)</f>
        <v>11294.5845041994</v>
      </c>
      <c r="AJ717" s="25" t="n">
        <f aca="false">G717*Z717</f>
        <v>47112.4784707588</v>
      </c>
      <c r="AK717" s="25" t="n">
        <f aca="false">I717*AA717</f>
        <v>46856.8555356898</v>
      </c>
      <c r="AL717" s="25" t="n">
        <f aca="false">K717*AB717</f>
        <v>65822.925157435</v>
      </c>
      <c r="AM717" s="25" t="n">
        <f aca="false">M717*AC717</f>
        <v>84355.7471431339</v>
      </c>
      <c r="AN717" s="25" t="n">
        <f aca="false">O717*AD717</f>
        <v>92712.6710169909</v>
      </c>
      <c r="AO717" s="25" t="n">
        <f aca="false">C717/Datos!$D$8</f>
        <v>17409.5114554397</v>
      </c>
      <c r="AP717" s="25" t="n">
        <f aca="false">AJ717-AO717</f>
        <v>29702.9670153191</v>
      </c>
      <c r="AQ717" s="25" t="n">
        <f aca="false">AK717-AO717</f>
        <v>29447.3440802501</v>
      </c>
      <c r="AR717" s="25" t="n">
        <f aca="false">AL717-AO717</f>
        <v>48413.4137019954</v>
      </c>
      <c r="AS717" s="25" t="n">
        <f aca="false">AM717-AO717</f>
        <v>66946.2356876943</v>
      </c>
      <c r="AT717" s="25" t="n">
        <f aca="false">AN717-AO717</f>
        <v>75303.1595615512</v>
      </c>
      <c r="AU717" s="25" t="n">
        <f aca="false">AP717*Datos!$D$6</f>
        <v>14851.4835076596</v>
      </c>
      <c r="AV717" s="25" t="n">
        <f aca="false">AQ717*Datos!$D$6</f>
        <v>14723.6720401251</v>
      </c>
      <c r="AW717" s="25" t="n">
        <f aca="false">AR717*Datos!$D$6</f>
        <v>24206.7068509977</v>
      </c>
      <c r="AX717" s="25" t="n">
        <f aca="false">AS717*Datos!$D$6</f>
        <v>33473.1178438471</v>
      </c>
      <c r="AY717" s="25" t="n">
        <f aca="false">AT717*Datos!$D$6</f>
        <v>37651.5797807756</v>
      </c>
      <c r="AZ717" s="25" t="n">
        <f aca="false">AJ717-AU717-AE717</f>
        <v>26842.4054591166</v>
      </c>
      <c r="BA717" s="25" t="n">
        <f aca="false">AK717-AV717-AF717</f>
        <v>25895.2485288494</v>
      </c>
      <c r="BB717" s="25" t="n">
        <f aca="false">AL717-AW717-AG717</f>
        <v>34310.7991664041</v>
      </c>
      <c r="BC717" s="25" t="n">
        <f aca="false">AM717-AX717-AH717</f>
        <v>42011.6236137846</v>
      </c>
      <c r="BD717" s="25" t="n">
        <f aca="false">AN717-AY717-AI717</f>
        <v>43766.5067320159</v>
      </c>
      <c r="BE717" s="25" t="n">
        <f aca="false">AZ717/Z717</f>
        <v>23107.639451171</v>
      </c>
      <c r="BF717" s="25" t="n">
        <f aca="false">BA717/AA717</f>
        <v>19364.203705636</v>
      </c>
      <c r="BG717" s="25" t="n">
        <f aca="false">BB717/AB717</f>
        <v>21908.1697598482</v>
      </c>
      <c r="BH717" s="25" t="n">
        <f aca="false">BC717/AC717</f>
        <v>22091.0831446795</v>
      </c>
      <c r="BI717" s="25" t="n">
        <f aca="false">BD717/AD717</f>
        <v>18075.5710730551</v>
      </c>
      <c r="BJ717" s="25" t="n">
        <f aca="false">E717*AD717</f>
        <v>81176.1208356774</v>
      </c>
      <c r="BK717" s="25" t="n">
        <f aca="false">0.2*C717*AD717</f>
        <v>42153.7719187992</v>
      </c>
      <c r="BL717" s="25" t="n">
        <f aca="false">BJ717+BK717</f>
        <v>123329.892754477</v>
      </c>
      <c r="BM717" s="25" t="n">
        <f aca="false">BK717*Datos!$D$6</f>
        <v>21076.8859593996</v>
      </c>
      <c r="BN717" s="25" t="n">
        <f aca="false">BL717-BM717</f>
        <v>102253.006795077</v>
      </c>
      <c r="BO717" s="25" t="n">
        <f aca="false">BN717/AD717</f>
        <v>42230.5006674419</v>
      </c>
      <c r="BP717" s="25" t="n">
        <f aca="false">-(C717+E717)</f>
        <v>-120573.30221692</v>
      </c>
      <c r="BQ717" s="25" t="n">
        <f aca="false">BE717</f>
        <v>23107.639451171</v>
      </c>
      <c r="BR717" s="25" t="n">
        <f aca="false">BF717</f>
        <v>19364.203705636</v>
      </c>
      <c r="BS717" s="25" t="n">
        <f aca="false">BG717</f>
        <v>21908.1697598482</v>
      </c>
      <c r="BT717" s="25" t="n">
        <f aca="false">BH717</f>
        <v>22091.0831446795</v>
      </c>
      <c r="BU717" s="25" t="n">
        <f aca="false">BI717+BO717</f>
        <v>60306.0717404969</v>
      </c>
      <c r="BV717" s="27" t="n">
        <f aca="false">IFERROR(IRR(BP717:BU717,0.1),NA())*100</f>
        <v>5.8487202413499</v>
      </c>
    </row>
    <row r="718" customFormat="false" ht="15" hidden="false" customHeight="true" outlineLevel="0" collapsed="false">
      <c r="A718" s="23" t="n">
        <v>717</v>
      </c>
      <c r="B718" s="24" t="n">
        <f aca="true">RAND()</f>
        <v>0.302060101113719</v>
      </c>
      <c r="C718" s="25" t="n">
        <f aca="false">IF(B718&lt;=(Datos!$D$14-Datos!$C$14)/(Datos!$E$14-Datos!$C$14),Datos!$C$14+SQRT((Datos!$E$14-Datos!$C$14)*(Datos!$D$14-Datos!$C$14)*B718),Datos!$E$14-SQRT((Datos!$E$14-Datos!$C$14)*(Datos!$E$14-Datos!$D$14)*(1-B718)))</f>
        <v>71059.9260770893</v>
      </c>
      <c r="D718" s="24" t="n">
        <f aca="true">RAND()</f>
        <v>0.481859509253043</v>
      </c>
      <c r="E718" s="25" t="n">
        <f aca="false">IF(D718&lt;=(Datos!$D$15-Datos!$C$15)/(Datos!$E$15-Datos!$C$15),Datos!$C$15+SQRT((Datos!$E$15-Datos!$C$15)*(Datos!$D$15-Datos!$C$15)*D718),Datos!$E$15-SQRT((Datos!$E$15-Datos!$C$15)*(Datos!$E$15-Datos!$D$15)*(1-D718)))</f>
        <v>31184.0443732943</v>
      </c>
      <c r="F718" s="24" t="n">
        <f aca="true">RAND()</f>
        <v>0.114949225839589</v>
      </c>
      <c r="G718" s="25" t="n">
        <f aca="false">IF(F718&lt;=(Datos!$D$19-Datos!$C$19)/(Datos!$E$19-Datos!$C$19),Datos!$C$19+SQRT((Datos!$E$19-Datos!$C$19)*(Datos!$D$19-Datos!$C$19)*F718),Datos!$E$19-SQRT((Datos!$E$19-Datos!$C$19)*(Datos!$E$19-Datos!$D$19)*(1-F718)))</f>
        <v>34152.3949566411</v>
      </c>
      <c r="H718" s="24" t="n">
        <f aca="true">RAND()</f>
        <v>0.163638099266121</v>
      </c>
      <c r="I718" s="25" t="n">
        <f aca="false">IF(H718&lt;=(Datos!$D$19-Datos!$C$19)/(Datos!$E$19-Datos!$C$19),Datos!$C$19+SQRT((Datos!$E$19-Datos!$C$19)*(Datos!$D$19-Datos!$C$19)*H718),Datos!$E$19-SQRT((Datos!$E$19-Datos!$C$19)*(Datos!$E$19-Datos!$D$19)*(1-H718)))</f>
        <v>34954.3632173992</v>
      </c>
      <c r="J718" s="24" t="n">
        <f aca="true">RAND()</f>
        <v>0.789829020126738</v>
      </c>
      <c r="K718" s="25" t="n">
        <f aca="false">IF(J718&lt;=(Datos!$D$19-Datos!$C$19)/(Datos!$E$19-Datos!$C$19),Datos!$C$19+SQRT((Datos!$E$19-Datos!$C$19)*(Datos!$D$19-Datos!$C$19)*J718),Datos!$E$19-SQRT((Datos!$E$19-Datos!$C$19)*(Datos!$E$19-Datos!$D$19)*(1-J718)))</f>
        <v>41029.7577541799</v>
      </c>
      <c r="L718" s="24" t="n">
        <f aca="true">RAND()</f>
        <v>0.728798416869928</v>
      </c>
      <c r="M718" s="25" t="n">
        <f aca="false">IF(L718&lt;=(Datos!$D$19-Datos!$C$19)/(Datos!$E$19-Datos!$C$19),Datos!$C$19+SQRT((Datos!$E$19-Datos!$C$19)*(Datos!$D$19-Datos!$C$19)*L718),Datos!$E$19-SQRT((Datos!$E$19-Datos!$C$19)*(Datos!$E$19-Datos!$D$19)*(1-L718)))</f>
        <v>40489.9979229766</v>
      </c>
      <c r="N718" s="24" t="n">
        <f aca="true">RAND()</f>
        <v>0.139944066175096</v>
      </c>
      <c r="O718" s="25" t="n">
        <f aca="false">IF(N718&lt;=(Datos!$D$19-Datos!$C$19)/(Datos!$E$19-Datos!$C$19),Datos!$C$19+SQRT((Datos!$E$19-Datos!$C$19)*(Datos!$D$19-Datos!$C$19)*N718),Datos!$E$19-SQRT((Datos!$E$19-Datos!$C$19)*(Datos!$E$19-Datos!$D$19)*(1-N718)))</f>
        <v>34581.6601714078</v>
      </c>
      <c r="P718" s="24" t="n">
        <f aca="true">RAND()</f>
        <v>0.958267342363118</v>
      </c>
      <c r="Q718" s="26" t="n">
        <f aca="false">IF(P718&lt;=(Datos!$D$23-Datos!$C$23)/(Datos!$E$23-Datos!$C$23),Datos!$C$23+SQRT((Datos!$E$23-Datos!$C$23)*(Datos!$D$23-Datos!$C$23)*P718),Datos!$E$23-SQRT((Datos!$E$23-Datos!$C$23)*(Datos!$E$23-Datos!$D$23)*(1-P718)))</f>
        <v>0.171332890692602</v>
      </c>
      <c r="R718" s="24" t="n">
        <f aca="true">RAND()</f>
        <v>0.513166166409316</v>
      </c>
      <c r="S718" s="26" t="n">
        <f aca="false">IF(R718&lt;=(Datos!$D$24-Datos!$C$24)/(Datos!$E$24-Datos!$C$24),Datos!$C$24+SQRT((Datos!$E$24-Datos!$C$24)*(Datos!$D$24-Datos!$C$24)*R718),Datos!$E$24-SQRT((Datos!$E$24-Datos!$C$24)*(Datos!$E$24-Datos!$D$24)*(1-R718)))</f>
        <v>0.150397620020288</v>
      </c>
      <c r="T718" s="24" t="n">
        <f aca="true">RAND()</f>
        <v>0.369667067416335</v>
      </c>
      <c r="U718" s="26" t="n">
        <f aca="false">IF(T718&lt;=(Datos!$D$25-Datos!$C$25)/(Datos!$E$25-Datos!$C$25),Datos!$C$25+SQRT((Datos!$E$25-Datos!$C$25)*(Datos!$D$25-Datos!$C$25)*T718),Datos!$E$25-SQRT((Datos!$E$25-Datos!$C$25)*(Datos!$E$25-Datos!$D$25)*(1-T718)))</f>
        <v>0.177862175822687</v>
      </c>
      <c r="V718" s="24" t="n">
        <f aca="true">RAND()</f>
        <v>0.782544437028989</v>
      </c>
      <c r="W718" s="26" t="n">
        <f aca="false">IF(V718&lt;=(Datos!$D$26-Datos!$C$26)/(Datos!$E$26-Datos!$C$26),Datos!$C$26+SQRT((Datos!$E$26-Datos!$C$26)*(Datos!$D$26-Datos!$C$26)*V718),Datos!$E$26-SQRT((Datos!$E$26-Datos!$C$26)*(Datos!$E$26-Datos!$D$26)*(1-V718)))</f>
        <v>0.222412059330234</v>
      </c>
      <c r="X718" s="24" t="n">
        <f aca="true">RAND()</f>
        <v>0.232868321544689</v>
      </c>
      <c r="Y718" s="26" t="n">
        <f aca="false">IF(X718&lt;=(Datos!$D$27-Datos!$C$27)/(Datos!$E$27-Datos!$C$27),Datos!$C$27+SQRT((Datos!$E$27-Datos!$C$27)*(Datos!$D$27-Datos!$C$27)*X718),Datos!$E$27-SQRT((Datos!$E$27-Datos!$C$27)*(Datos!$E$27-Datos!$D$27)*(1-X718)))</f>
        <v>0.215074777529834</v>
      </c>
      <c r="Z718" s="24" t="n">
        <f aca="false">(1+Q718)</f>
        <v>1.1713328906926</v>
      </c>
      <c r="AA718" s="24" t="n">
        <f aca="false">Z718*(1+S718)</f>
        <v>1.34749856970425</v>
      </c>
      <c r="AB718" s="24" t="n">
        <f aca="false">AA718*(1+U718)</f>
        <v>1.58716759722981</v>
      </c>
      <c r="AC718" s="24" t="n">
        <f aca="false">AB718*(1+W718)</f>
        <v>1.94017281103191</v>
      </c>
      <c r="AD718" s="24" t="n">
        <f aca="false">AC718*(1+Y718)</f>
        <v>2.35745504673403</v>
      </c>
      <c r="AE718" s="23" t="n">
        <f aca="false">E718*Q718</f>
        <v>5342.85246596288</v>
      </c>
      <c r="AF718" s="23" t="n">
        <f aca="false">AE718*(1+S718)</f>
        <v>6146.40476096323</v>
      </c>
      <c r="AG718" s="23" t="n">
        <f aca="false">AF718*(1+U718)</f>
        <v>7239.61768523507</v>
      </c>
      <c r="AH718" s="23" t="n">
        <f aca="false">AG718*(1+W718)</f>
        <v>8849.79596337178</v>
      </c>
      <c r="AI718" s="23" t="n">
        <f aca="false">AH718*(1+Y718)</f>
        <v>10753.1638613784</v>
      </c>
      <c r="AJ718" s="25" t="n">
        <f aca="false">G718*Z718</f>
        <v>40003.8235086379</v>
      </c>
      <c r="AK718" s="25" t="n">
        <f aca="false">I718*AA718</f>
        <v>47100.9544403684</v>
      </c>
      <c r="AL718" s="25" t="n">
        <f aca="false">K718*AB718</f>
        <v>65121.1020296229</v>
      </c>
      <c r="AM718" s="25" t="n">
        <f aca="false">M718*AC718</f>
        <v>78557.5930888978</v>
      </c>
      <c r="AN718" s="25" t="n">
        <f aca="false">O718*AD718</f>
        <v>81524.7092955266</v>
      </c>
      <c r="AO718" s="25" t="n">
        <f aca="false">C718/Datos!$D$8</f>
        <v>14211.9852154179</v>
      </c>
      <c r="AP718" s="25" t="n">
        <f aca="false">AJ718-AO718</f>
        <v>25791.83829322</v>
      </c>
      <c r="AQ718" s="25" t="n">
        <f aca="false">AK718-AO718</f>
        <v>32888.9692249506</v>
      </c>
      <c r="AR718" s="25" t="n">
        <f aca="false">AL718-AO718</f>
        <v>50909.116814205</v>
      </c>
      <c r="AS718" s="25" t="n">
        <f aca="false">AM718-AO718</f>
        <v>64345.6078734799</v>
      </c>
      <c r="AT718" s="25" t="n">
        <f aca="false">AN718-AO718</f>
        <v>67312.7240801087</v>
      </c>
      <c r="AU718" s="25" t="n">
        <f aca="false">AP718*Datos!$D$6</f>
        <v>12895.91914661</v>
      </c>
      <c r="AV718" s="25" t="n">
        <f aca="false">AQ718*Datos!$D$6</f>
        <v>16444.4846124753</v>
      </c>
      <c r="AW718" s="25" t="n">
        <f aca="false">AR718*Datos!$D$6</f>
        <v>25454.5584071025</v>
      </c>
      <c r="AX718" s="25" t="n">
        <f aca="false">AS718*Datos!$D$6</f>
        <v>32172.80393674</v>
      </c>
      <c r="AY718" s="25" t="n">
        <f aca="false">AT718*Datos!$D$6</f>
        <v>33656.3620400544</v>
      </c>
      <c r="AZ718" s="25" t="n">
        <f aca="false">AJ718-AU718-AE718</f>
        <v>21765.051896065</v>
      </c>
      <c r="BA718" s="25" t="n">
        <f aca="false">AK718-AV718-AF718</f>
        <v>24510.0650669299</v>
      </c>
      <c r="BB718" s="25" t="n">
        <f aca="false">AL718-AW718-AG718</f>
        <v>32426.9259372853</v>
      </c>
      <c r="BC718" s="25" t="n">
        <f aca="false">AM718-AX718-AH718</f>
        <v>37534.993188786</v>
      </c>
      <c r="BD718" s="25" t="n">
        <f aca="false">AN718-AY718-AI718</f>
        <v>37115.1833940938</v>
      </c>
      <c r="BE718" s="25" t="n">
        <f aca="false">AZ718/Z718</f>
        <v>18581.4400577409</v>
      </c>
      <c r="BF718" s="25" t="n">
        <f aca="false">BA718/AA718</f>
        <v>18189.3069261731</v>
      </c>
      <c r="BG718" s="25" t="n">
        <f aca="false">BB718/AB718</f>
        <v>20430.6879713788</v>
      </c>
      <c r="BH718" s="25" t="n">
        <f aca="false">BC718/AC718</f>
        <v>19346.2113144563</v>
      </c>
      <c r="BI718" s="25" t="n">
        <f aca="false">BD718/AD718</f>
        <v>15743.7502129733</v>
      </c>
      <c r="BJ718" s="25" t="n">
        <f aca="false">E718*AD718</f>
        <v>73514.9827854007</v>
      </c>
      <c r="BK718" s="25" t="n">
        <f aca="false">0.2*C718*AD718</f>
        <v>33504.1162701963</v>
      </c>
      <c r="BL718" s="25" t="n">
        <f aca="false">BJ718+BK718</f>
        <v>107019.099055597</v>
      </c>
      <c r="BM718" s="25" t="n">
        <f aca="false">BK718*Datos!$D$6</f>
        <v>16752.0581350981</v>
      </c>
      <c r="BN718" s="25" t="n">
        <f aca="false">BL718-BM718</f>
        <v>90267.0409204988</v>
      </c>
      <c r="BO718" s="25" t="n">
        <f aca="false">BN718/AD718</f>
        <v>38290.0369810032</v>
      </c>
      <c r="BP718" s="25" t="n">
        <f aca="false">-(C718+E718)</f>
        <v>-102243.970450384</v>
      </c>
      <c r="BQ718" s="25" t="n">
        <f aca="false">BE718</f>
        <v>18581.4400577409</v>
      </c>
      <c r="BR718" s="25" t="n">
        <f aca="false">BF718</f>
        <v>18189.3069261731</v>
      </c>
      <c r="BS718" s="25" t="n">
        <f aca="false">BG718</f>
        <v>20430.6879713788</v>
      </c>
      <c r="BT718" s="25" t="n">
        <f aca="false">BH718</f>
        <v>19346.2113144563</v>
      </c>
      <c r="BU718" s="25" t="n">
        <f aca="false">BI718+BO718</f>
        <v>54033.7871939765</v>
      </c>
      <c r="BV718" s="27" t="n">
        <f aca="false">IFERROR(IRR(BP718:BU718,0.1),NA())*100</f>
        <v>7.29827254963742</v>
      </c>
    </row>
    <row r="719" customFormat="false" ht="15" hidden="false" customHeight="true" outlineLevel="0" collapsed="false">
      <c r="A719" s="23" t="n">
        <v>718</v>
      </c>
      <c r="B719" s="24" t="n">
        <f aca="true">RAND()</f>
        <v>0.979041235990359</v>
      </c>
      <c r="C719" s="25" t="n">
        <f aca="false">IF(B719&lt;=(Datos!$D$14-Datos!$C$14)/(Datos!$E$14-Datos!$C$14),Datos!$C$14+SQRT((Datos!$E$14-Datos!$C$14)*(Datos!$D$14-Datos!$C$14)*B719),Datos!$E$14-SQRT((Datos!$E$14-Datos!$C$14)*(Datos!$E$14-Datos!$D$14)*(1-B719)))</f>
        <v>94984.9709062091</v>
      </c>
      <c r="D719" s="24" t="n">
        <f aca="true">RAND()</f>
        <v>0.297256098468892</v>
      </c>
      <c r="E719" s="25" t="n">
        <f aca="false">IF(D719&lt;=(Datos!$D$15-Datos!$C$15)/(Datos!$E$15-Datos!$C$15),Datos!$C$15+SQRT((Datos!$E$15-Datos!$C$15)*(Datos!$D$15-Datos!$C$15)*D719),Datos!$E$15-SQRT((Datos!$E$15-Datos!$C$15)*(Datos!$E$15-Datos!$D$15)*(1-D719)))</f>
        <v>29721.6742142133</v>
      </c>
      <c r="F719" s="24" t="n">
        <f aca="true">RAND()</f>
        <v>0.516807885392489</v>
      </c>
      <c r="G719" s="25" t="n">
        <f aca="false">IF(F719&lt;=(Datos!$D$19-Datos!$C$19)/(Datos!$E$19-Datos!$C$19),Datos!$C$19+SQRT((Datos!$E$19-Datos!$C$19)*(Datos!$D$19-Datos!$C$19)*F719),Datos!$E$19-SQRT((Datos!$E$19-Datos!$C$19)*(Datos!$E$19-Datos!$D$19)*(1-F719)))</f>
        <v>38804.611451329</v>
      </c>
      <c r="H719" s="24" t="n">
        <f aca="true">RAND()</f>
        <v>0.596542815428793</v>
      </c>
      <c r="I719" s="25" t="n">
        <f aca="false">IF(H719&lt;=(Datos!$D$19-Datos!$C$19)/(Datos!$E$19-Datos!$C$19),Datos!$C$19+SQRT((Datos!$E$19-Datos!$C$19)*(Datos!$D$19-Datos!$C$19)*H719),Datos!$E$19-SQRT((Datos!$E$19-Datos!$C$19)*(Datos!$E$19-Datos!$D$19)*(1-H719)))</f>
        <v>39459.4620520577</v>
      </c>
      <c r="J719" s="24" t="n">
        <f aca="true">RAND()</f>
        <v>0.816216797962445</v>
      </c>
      <c r="K719" s="25" t="n">
        <f aca="false">IF(J719&lt;=(Datos!$D$19-Datos!$C$19)/(Datos!$E$19-Datos!$C$19),Datos!$C$19+SQRT((Datos!$E$19-Datos!$C$19)*(Datos!$D$19-Datos!$C$19)*J719),Datos!$E$19-SQRT((Datos!$E$19-Datos!$C$19)*(Datos!$E$19-Datos!$D$19)*(1-J719)))</f>
        <v>41287.3540226926</v>
      </c>
      <c r="L719" s="24" t="n">
        <f aca="true">RAND()</f>
        <v>0.607451233394501</v>
      </c>
      <c r="M719" s="25" t="n">
        <f aca="false">IF(L719&lt;=(Datos!$D$19-Datos!$C$19)/(Datos!$E$19-Datos!$C$19),Datos!$C$19+SQRT((Datos!$E$19-Datos!$C$19)*(Datos!$D$19-Datos!$C$19)*L719),Datos!$E$19-SQRT((Datos!$E$19-Datos!$C$19)*(Datos!$E$19-Datos!$D$19)*(1-L719)))</f>
        <v>39545.5583916906</v>
      </c>
      <c r="N719" s="24" t="n">
        <f aca="true">RAND()</f>
        <v>0.986853499173155</v>
      </c>
      <c r="O719" s="25" t="n">
        <f aca="false">IF(N719&lt;=(Datos!$D$19-Datos!$C$19)/(Datos!$E$19-Datos!$C$19),Datos!$C$19+SQRT((Datos!$E$19-Datos!$C$19)*(Datos!$D$19-Datos!$C$19)*N719),Datos!$E$19-SQRT((Datos!$E$19-Datos!$C$19)*(Datos!$E$19-Datos!$D$19)*(1-N719)))</f>
        <v>44007.030936024</v>
      </c>
      <c r="P719" s="24" t="n">
        <f aca="true">RAND()</f>
        <v>0.115266925357578</v>
      </c>
      <c r="Q719" s="26" t="n">
        <f aca="false">IF(P719&lt;=(Datos!$D$23-Datos!$C$23)/(Datos!$E$23-Datos!$C$23),Datos!$C$23+SQRT((Datos!$E$23-Datos!$C$23)*(Datos!$D$23-Datos!$C$23)*P719),Datos!$E$23-SQRT((Datos!$E$23-Datos!$C$23)*(Datos!$E$23-Datos!$D$23)*(1-P719)))</f>
        <v>0.134404182227521</v>
      </c>
      <c r="R719" s="24" t="n">
        <f aca="true">RAND()</f>
        <v>0.525748176873697</v>
      </c>
      <c r="S719" s="26" t="n">
        <f aca="false">IF(R719&lt;=(Datos!$D$24-Datos!$C$24)/(Datos!$E$24-Datos!$C$24),Datos!$C$24+SQRT((Datos!$E$24-Datos!$C$24)*(Datos!$D$24-Datos!$C$24)*R719),Datos!$E$24-SQRT((Datos!$E$24-Datos!$C$24)*(Datos!$E$24-Datos!$D$24)*(1-R719)))</f>
        <v>0.150782654439061</v>
      </c>
      <c r="T719" s="24" t="n">
        <f aca="true">RAND()</f>
        <v>0.814288105275416</v>
      </c>
      <c r="U719" s="26" t="n">
        <f aca="false">IF(T719&lt;=(Datos!$D$25-Datos!$C$25)/(Datos!$E$25-Datos!$C$25),Datos!$C$25+SQRT((Datos!$E$25-Datos!$C$25)*(Datos!$D$25-Datos!$C$25)*T719),Datos!$E$25-SQRT((Datos!$E$25-Datos!$C$25)*(Datos!$E$25-Datos!$D$25)*(1-T719)))</f>
        <v>0.197196638291058</v>
      </c>
      <c r="V719" s="24" t="n">
        <f aca="true">RAND()</f>
        <v>0.504473882492965</v>
      </c>
      <c r="W719" s="26" t="n">
        <f aca="false">IF(V719&lt;=(Datos!$D$26-Datos!$C$26)/(Datos!$E$26-Datos!$C$26),Datos!$C$26+SQRT((Datos!$E$26-Datos!$C$26)*(Datos!$D$26-Datos!$C$26)*V719),Datos!$E$26-SQRT((Datos!$E$26-Datos!$C$26)*(Datos!$E$26-Datos!$D$26)*(1-V719)))</f>
        <v>0.208354575145946</v>
      </c>
      <c r="X719" s="24" t="n">
        <f aca="true">RAND()</f>
        <v>0.645353321711131</v>
      </c>
      <c r="Y719" s="26" t="n">
        <f aca="false">IF(X719&lt;=(Datos!$D$27-Datos!$C$27)/(Datos!$E$27-Datos!$C$27),Datos!$C$27+SQRT((Datos!$E$27-Datos!$C$27)*(Datos!$D$27-Datos!$C$27)*X719),Datos!$E$27-SQRT((Datos!$E$27-Datos!$C$27)*(Datos!$E$27-Datos!$D$27)*(1-X719)))</f>
        <v>0.236238235150306</v>
      </c>
      <c r="Z719" s="24" t="n">
        <f aca="false">(1+Q719)</f>
        <v>1.13440418222752</v>
      </c>
      <c r="AA719" s="24" t="n">
        <f aca="false">Z719*(1+S719)</f>
        <v>1.30545265603056</v>
      </c>
      <c r="AB719" s="24" t="n">
        <f aca="false">AA719*(1+U719)</f>
        <v>1.56288353124792</v>
      </c>
      <c r="AC719" s="24" t="n">
        <f aca="false">AB719*(1+W719)</f>
        <v>1.88851746540367</v>
      </c>
      <c r="AD719" s="24" t="n">
        <f aca="false">AC719*(1+Y719)</f>
        <v>2.33465749848117</v>
      </c>
      <c r="AE719" s="23" t="n">
        <f aca="false">E719*Q719</f>
        <v>3994.71731719415</v>
      </c>
      <c r="AF719" s="23" t="n">
        <f aca="false">AE719*(1+S719)</f>
        <v>4597.05139801436</v>
      </c>
      <c r="AG719" s="23" t="n">
        <f aca="false">AF719*(1+U719)</f>
        <v>5503.57447975401</v>
      </c>
      <c r="AH719" s="23" t="n">
        <f aca="false">AG719*(1+W719)</f>
        <v>6650.26940226722</v>
      </c>
      <c r="AI719" s="23" t="n">
        <f aca="false">AH719*(1+Y719)</f>
        <v>8221.31730913292</v>
      </c>
      <c r="AJ719" s="25" t="n">
        <f aca="false">G719*Z719</f>
        <v>44020.1135201016</v>
      </c>
      <c r="AK719" s="25" t="n">
        <f aca="false">I719*AA719</f>
        <v>51512.4595413957</v>
      </c>
      <c r="AL719" s="25" t="n">
        <f aca="false">K719*AB719</f>
        <v>64527.3256508688</v>
      </c>
      <c r="AM719" s="25" t="n">
        <f aca="false">M719*AC719</f>
        <v>74682.4777018486</v>
      </c>
      <c r="AN719" s="25" t="n">
        <f aca="false">O719*AD719</f>
        <v>102741.344760681</v>
      </c>
      <c r="AO719" s="25" t="n">
        <f aca="false">C719/Datos!$D$8</f>
        <v>18996.9941812418</v>
      </c>
      <c r="AP719" s="25" t="n">
        <f aca="false">AJ719-AO719</f>
        <v>25023.1193388597</v>
      </c>
      <c r="AQ719" s="25" t="n">
        <f aca="false">AK719-AO719</f>
        <v>32515.4653601539</v>
      </c>
      <c r="AR719" s="25" t="n">
        <f aca="false">AL719-AO719</f>
        <v>45530.331469627</v>
      </c>
      <c r="AS719" s="25" t="n">
        <f aca="false">AM719-AO719</f>
        <v>55685.4835206068</v>
      </c>
      <c r="AT719" s="25" t="n">
        <f aca="false">AN719-AO719</f>
        <v>83744.3505794393</v>
      </c>
      <c r="AU719" s="25" t="n">
        <f aca="false">AP719*Datos!$D$6</f>
        <v>12511.5596694299</v>
      </c>
      <c r="AV719" s="25" t="n">
        <f aca="false">AQ719*Datos!$D$6</f>
        <v>16257.732680077</v>
      </c>
      <c r="AW719" s="25" t="n">
        <f aca="false">AR719*Datos!$D$6</f>
        <v>22765.1657348135</v>
      </c>
      <c r="AX719" s="25" t="n">
        <f aca="false">AS719*Datos!$D$6</f>
        <v>27842.7417603034</v>
      </c>
      <c r="AY719" s="25" t="n">
        <f aca="false">AT719*Datos!$D$6</f>
        <v>41872.1752897197</v>
      </c>
      <c r="AZ719" s="25" t="n">
        <f aca="false">AJ719-AU719-AE719</f>
        <v>27513.8365334775</v>
      </c>
      <c r="BA719" s="25" t="n">
        <f aca="false">AK719-AV719-AF719</f>
        <v>30657.6754633044</v>
      </c>
      <c r="BB719" s="25" t="n">
        <f aca="false">AL719-AW719-AG719</f>
        <v>36258.5854363013</v>
      </c>
      <c r="BC719" s="25" t="n">
        <f aca="false">AM719-AX719-AH719</f>
        <v>40189.466539278</v>
      </c>
      <c r="BD719" s="25" t="n">
        <f aca="false">AN719-AY719-AI719</f>
        <v>52647.8521618286</v>
      </c>
      <c r="BE719" s="25" t="n">
        <f aca="false">AZ719/Z719</f>
        <v>24253.9977942</v>
      </c>
      <c r="BF719" s="25" t="n">
        <f aca="false">BA719/AA719</f>
        <v>23484.3257790168</v>
      </c>
      <c r="BG719" s="25" t="n">
        <f aca="false">BB719/AB719</f>
        <v>23199.8000563419</v>
      </c>
      <c r="BH719" s="25" t="n">
        <f aca="false">BC719/AC719</f>
        <v>21280.9610054029</v>
      </c>
      <c r="BI719" s="25" t="n">
        <f aca="false">BD719/AD719</f>
        <v>22550.5677796761</v>
      </c>
      <c r="BJ719" s="25" t="n">
        <f aca="false">E719*AD719</f>
        <v>69389.9295716275</v>
      </c>
      <c r="BK719" s="25" t="n">
        <f aca="false">0.2*C719*AD719</f>
        <v>44351.4749138393</v>
      </c>
      <c r="BL719" s="25" t="n">
        <f aca="false">BJ719+BK719</f>
        <v>113741.404485467</v>
      </c>
      <c r="BM719" s="25" t="n">
        <f aca="false">BK719*Datos!$D$6</f>
        <v>22175.7374569197</v>
      </c>
      <c r="BN719" s="25" t="n">
        <f aca="false">BL719-BM719</f>
        <v>91565.6670285472</v>
      </c>
      <c r="BO719" s="25" t="n">
        <f aca="false">BN719/AD719</f>
        <v>39220.1713048342</v>
      </c>
      <c r="BP719" s="25" t="n">
        <f aca="false">-(C719+E719)</f>
        <v>-124706.645120422</v>
      </c>
      <c r="BQ719" s="25" t="n">
        <f aca="false">BE719</f>
        <v>24253.9977942</v>
      </c>
      <c r="BR719" s="25" t="n">
        <f aca="false">BF719</f>
        <v>23484.3257790168</v>
      </c>
      <c r="BS719" s="25" t="n">
        <f aca="false">BG719</f>
        <v>23199.8000563419</v>
      </c>
      <c r="BT719" s="25" t="n">
        <f aca="false">BH719</f>
        <v>21280.9610054029</v>
      </c>
      <c r="BU719" s="25" t="n">
        <f aca="false">BI719+BO719</f>
        <v>61770.7390845103</v>
      </c>
      <c r="BV719" s="27" t="n">
        <f aca="false">IFERROR(IRR(BP719:BU719,0.1),NA())*100</f>
        <v>6.3986453561503</v>
      </c>
    </row>
    <row r="720" customFormat="false" ht="15" hidden="false" customHeight="true" outlineLevel="0" collapsed="false">
      <c r="A720" s="23" t="n">
        <v>719</v>
      </c>
      <c r="B720" s="24" t="n">
        <f aca="true">RAND()</f>
        <v>0.630154843729103</v>
      </c>
      <c r="C720" s="25" t="n">
        <f aca="false">IF(B720&lt;=(Datos!$D$14-Datos!$C$14)/(Datos!$E$14-Datos!$C$14),Datos!$C$14+SQRT((Datos!$E$14-Datos!$C$14)*(Datos!$D$14-Datos!$C$14)*B720),Datos!$E$14-SQRT((Datos!$E$14-Datos!$C$14)*(Datos!$E$14-Datos!$D$14)*(1-B720)))</f>
        <v>78933.1020906002</v>
      </c>
      <c r="D720" s="24" t="n">
        <f aca="true">RAND()</f>
        <v>0.172335693105074</v>
      </c>
      <c r="E720" s="25" t="n">
        <f aca="false">IF(D720&lt;=(Datos!$D$15-Datos!$C$15)/(Datos!$E$15-Datos!$C$15),Datos!$C$15+SQRT((Datos!$E$15-Datos!$C$15)*(Datos!$D$15-Datos!$C$15)*D720),Datos!$E$15-SQRT((Datos!$E$15-Datos!$C$15)*(Datos!$E$15-Datos!$D$15)*(1-D720)))</f>
        <v>28595.1602165801</v>
      </c>
      <c r="F720" s="24" t="n">
        <f aca="true">RAND()</f>
        <v>0.942288968599307</v>
      </c>
      <c r="G720" s="25" t="n">
        <f aca="false">IF(F720&lt;=(Datos!$D$19-Datos!$C$19)/(Datos!$E$19-Datos!$C$19),Datos!$C$19+SQRT((Datos!$E$19-Datos!$C$19)*(Datos!$D$19-Datos!$C$19)*F720),Datos!$E$19-SQRT((Datos!$E$19-Datos!$C$19)*(Datos!$E$19-Datos!$D$19)*(1-F720)))</f>
        <v>42919.5367450849</v>
      </c>
      <c r="H720" s="24" t="n">
        <f aca="true">RAND()</f>
        <v>0.162087259571302</v>
      </c>
      <c r="I720" s="25" t="n">
        <f aca="false">IF(H720&lt;=(Datos!$D$19-Datos!$C$19)/(Datos!$E$19-Datos!$C$19),Datos!$C$19+SQRT((Datos!$E$19-Datos!$C$19)*(Datos!$D$19-Datos!$C$19)*H720),Datos!$E$19-SQRT((Datos!$E$19-Datos!$C$19)*(Datos!$E$19-Datos!$D$19)*(1-H720)))</f>
        <v>34930.8304509175</v>
      </c>
      <c r="J720" s="24" t="n">
        <f aca="true">RAND()</f>
        <v>0.276823135902427</v>
      </c>
      <c r="K720" s="25" t="n">
        <f aca="false">IF(J720&lt;=(Datos!$D$19-Datos!$C$19)/(Datos!$E$19-Datos!$C$19),Datos!$C$19+SQRT((Datos!$E$19-Datos!$C$19)*(Datos!$D$19-Datos!$C$19)*J720),Datos!$E$19-SQRT((Datos!$E$19-Datos!$C$19)*(Datos!$E$19-Datos!$D$19)*(1-J720)))</f>
        <v>36443.8707610693</v>
      </c>
      <c r="L720" s="24" t="n">
        <f aca="true">RAND()</f>
        <v>0.181729379360603</v>
      </c>
      <c r="M720" s="25" t="n">
        <f aca="false">IF(L720&lt;=(Datos!$D$19-Datos!$C$19)/(Datos!$E$19-Datos!$C$19),Datos!$C$19+SQRT((Datos!$E$19-Datos!$C$19)*(Datos!$D$19-Datos!$C$19)*L720),Datos!$E$19-SQRT((Datos!$E$19-Datos!$C$19)*(Datos!$E$19-Datos!$D$19)*(1-L720)))</f>
        <v>35221.0541947092</v>
      </c>
      <c r="N720" s="24" t="n">
        <f aca="true">RAND()</f>
        <v>0.400167822413711</v>
      </c>
      <c r="O720" s="25" t="n">
        <f aca="false">IF(N720&lt;=(Datos!$D$19-Datos!$C$19)/(Datos!$E$19-Datos!$C$19),Datos!$C$19+SQRT((Datos!$E$19-Datos!$C$19)*(Datos!$D$19-Datos!$C$19)*N720),Datos!$E$19-SQRT((Datos!$E$19-Datos!$C$19)*(Datos!$E$19-Datos!$D$19)*(1-N720)))</f>
        <v>37747.5914555465</v>
      </c>
      <c r="P720" s="24" t="n">
        <f aca="true">RAND()</f>
        <v>0.10789370470082</v>
      </c>
      <c r="Q720" s="26" t="n">
        <f aca="false">IF(P720&lt;=(Datos!$D$23-Datos!$C$23)/(Datos!$E$23-Datos!$C$23),Datos!$C$23+SQRT((Datos!$E$23-Datos!$C$23)*(Datos!$D$23-Datos!$C$23)*P720),Datos!$E$23-SQRT((Datos!$E$23-Datos!$C$23)*(Datos!$E$23-Datos!$D$23)*(1-P720)))</f>
        <v>0.133935877025199</v>
      </c>
      <c r="R720" s="24" t="n">
        <f aca="true">RAND()</f>
        <v>0.510932501457133</v>
      </c>
      <c r="S720" s="26" t="n">
        <f aca="false">IF(R720&lt;=(Datos!$D$24-Datos!$C$24)/(Datos!$E$24-Datos!$C$24),Datos!$C$24+SQRT((Datos!$E$24-Datos!$C$24)*(Datos!$D$24-Datos!$C$24)*R720),Datos!$E$24-SQRT((Datos!$E$24-Datos!$C$24)*(Datos!$E$24-Datos!$D$24)*(1-R720)))</f>
        <v>0.150329787709267</v>
      </c>
      <c r="T720" s="24" t="n">
        <f aca="true">RAND()</f>
        <v>0.711255071528969</v>
      </c>
      <c r="U720" s="26" t="n">
        <f aca="false">IF(T720&lt;=(Datos!$D$25-Datos!$C$25)/(Datos!$E$25-Datos!$C$25),Datos!$C$25+SQRT((Datos!$E$25-Datos!$C$25)*(Datos!$D$25-Datos!$C$25)*T720),Datos!$E$25-SQRT((Datos!$E$25-Datos!$C$25)*(Datos!$E$25-Datos!$D$25)*(1-T720)))</f>
        <v>0.191566115289696</v>
      </c>
      <c r="V720" s="24" t="n">
        <f aca="true">RAND()</f>
        <v>0.598073944315223</v>
      </c>
      <c r="W720" s="26" t="n">
        <f aca="false">IF(V720&lt;=(Datos!$D$26-Datos!$C$26)/(Datos!$E$26-Datos!$C$26),Datos!$C$26+SQRT((Datos!$E$26-Datos!$C$26)*(Datos!$D$26-Datos!$C$26)*V720),Datos!$E$26-SQRT((Datos!$E$26-Datos!$C$26)*(Datos!$E$26-Datos!$D$26)*(1-V720)))</f>
        <v>0.212493451306516</v>
      </c>
      <c r="X720" s="24" t="n">
        <f aca="true">RAND()</f>
        <v>0.957103565239827</v>
      </c>
      <c r="Y720" s="26" t="n">
        <f aca="false">IF(X720&lt;=(Datos!$D$27-Datos!$C$27)/(Datos!$E$27-Datos!$C$27),Datos!$C$27+SQRT((Datos!$E$27-Datos!$C$27)*(Datos!$D$27-Datos!$C$27)*X720),Datos!$E$27-SQRT((Datos!$E$27-Datos!$C$27)*(Datos!$E$27-Datos!$D$27)*(1-X720)))</f>
        <v>0.264780251391533</v>
      </c>
      <c r="Z720" s="24" t="n">
        <f aca="false">(1+Q720)</f>
        <v>1.1339358770252</v>
      </c>
      <c r="AA720" s="24" t="n">
        <f aca="false">Z720*(1+S720)</f>
        <v>1.30440021669432</v>
      </c>
      <c r="AB720" s="24" t="n">
        <f aca="false">AA720*(1+U720)</f>
        <v>1.55427909898949</v>
      </c>
      <c r="AC720" s="24" t="n">
        <f aca="false">AB720*(1+W720)</f>
        <v>1.88455322902734</v>
      </c>
      <c r="AD720" s="24" t="n">
        <f aca="false">AC720*(1+Y720)</f>
        <v>2.38354570676993</v>
      </c>
      <c r="AE720" s="23" t="n">
        <f aca="false">E720*Q720</f>
        <v>3829.91786228375</v>
      </c>
      <c r="AF720" s="23" t="n">
        <f aca="false">AE720*(1+S720)</f>
        <v>4405.66860146479</v>
      </c>
      <c r="AG720" s="23" t="n">
        <f aca="false">AF720*(1+U720)</f>
        <v>5249.64542070119</v>
      </c>
      <c r="AH720" s="23" t="n">
        <f aca="false">AG720*(1+W720)</f>
        <v>6365.16069428143</v>
      </c>
      <c r="AI720" s="23" t="n">
        <f aca="false">AH720*(1+Y720)</f>
        <v>8050.52954306077</v>
      </c>
      <c r="AJ720" s="25" t="n">
        <f aca="false">G720*Z720</f>
        <v>48668.0025405531</v>
      </c>
      <c r="AK720" s="25" t="n">
        <f aca="false">I720*AA720</f>
        <v>45563.7828094893</v>
      </c>
      <c r="AL720" s="25" t="n">
        <f aca="false">K720*AB720</f>
        <v>56643.9466102041</v>
      </c>
      <c r="AM720" s="25" t="n">
        <f aca="false">M720*AC720</f>
        <v>66375.9514123863</v>
      </c>
      <c r="AN720" s="25" t="n">
        <f aca="false">O720*AD720</f>
        <v>89973.1095547731</v>
      </c>
      <c r="AO720" s="25" t="n">
        <f aca="false">C720/Datos!$D$8</f>
        <v>15786.62041812</v>
      </c>
      <c r="AP720" s="25" t="n">
        <f aca="false">AJ720-AO720</f>
        <v>32881.3821224331</v>
      </c>
      <c r="AQ720" s="25" t="n">
        <f aca="false">AK720-AO720</f>
        <v>29777.1623913693</v>
      </c>
      <c r="AR720" s="25" t="n">
        <f aca="false">AL720-AO720</f>
        <v>40857.3261920841</v>
      </c>
      <c r="AS720" s="25" t="n">
        <f aca="false">AM720-AO720</f>
        <v>50589.3309942663</v>
      </c>
      <c r="AT720" s="25" t="n">
        <f aca="false">AN720-AO720</f>
        <v>74186.489136653</v>
      </c>
      <c r="AU720" s="25" t="n">
        <f aca="false">AP720*Datos!$D$6</f>
        <v>16440.6910612165</v>
      </c>
      <c r="AV720" s="25" t="n">
        <f aca="false">AQ720*Datos!$D$6</f>
        <v>14888.5811956846</v>
      </c>
      <c r="AW720" s="25" t="n">
        <f aca="false">AR720*Datos!$D$6</f>
        <v>20428.663096042</v>
      </c>
      <c r="AX720" s="25" t="n">
        <f aca="false">AS720*Datos!$D$6</f>
        <v>25294.6654971331</v>
      </c>
      <c r="AY720" s="25" t="n">
        <f aca="false">AT720*Datos!$D$6</f>
        <v>37093.2445683265</v>
      </c>
      <c r="AZ720" s="25" t="n">
        <f aca="false">AJ720-AU720-AE720</f>
        <v>28397.3936170528</v>
      </c>
      <c r="BA720" s="25" t="n">
        <f aca="false">AK720-AV720-AF720</f>
        <v>26269.5330123399</v>
      </c>
      <c r="BB720" s="25" t="n">
        <f aca="false">AL720-AW720-AG720</f>
        <v>30965.6380934609</v>
      </c>
      <c r="BC720" s="25" t="n">
        <f aca="false">AM720-AX720-AH720</f>
        <v>34716.1252209717</v>
      </c>
      <c r="BD720" s="25" t="n">
        <f aca="false">AN720-AY720-AI720</f>
        <v>44829.3354433858</v>
      </c>
      <c r="BE720" s="25" t="n">
        <f aca="false">AZ720/Z720</f>
        <v>25043.2094022383</v>
      </c>
      <c r="BF720" s="25" t="n">
        <f aca="false">BA720/AA720</f>
        <v>20139.1663970384</v>
      </c>
      <c r="BG720" s="25" t="n">
        <f aca="false">BB720/AB720</f>
        <v>19922.8298917441</v>
      </c>
      <c r="BH720" s="25" t="n">
        <f aca="false">BC720/AC720</f>
        <v>18421.4086852243</v>
      </c>
      <c r="BI720" s="25" t="n">
        <f aca="false">BD720/AD720</f>
        <v>18807.8354512179</v>
      </c>
      <c r="BJ720" s="25" t="n">
        <f aca="false">E720*AD720</f>
        <v>68157.8713686279</v>
      </c>
      <c r="BK720" s="25" t="n">
        <f aca="false">0.2*C720*AD720</f>
        <v>37628.1313220165</v>
      </c>
      <c r="BL720" s="25" t="n">
        <f aca="false">BJ720+BK720</f>
        <v>105786.002690644</v>
      </c>
      <c r="BM720" s="25" t="n">
        <f aca="false">BK720*Datos!$D$6</f>
        <v>18814.0656610083</v>
      </c>
      <c r="BN720" s="25" t="n">
        <f aca="false">BL720-BM720</f>
        <v>86971.9370296361</v>
      </c>
      <c r="BO720" s="25" t="n">
        <f aca="false">BN720/AD720</f>
        <v>36488.4704256402</v>
      </c>
      <c r="BP720" s="25" t="n">
        <f aca="false">-(C720+E720)</f>
        <v>-107528.26230718</v>
      </c>
      <c r="BQ720" s="25" t="n">
        <f aca="false">BE720</f>
        <v>25043.2094022383</v>
      </c>
      <c r="BR720" s="25" t="n">
        <f aca="false">BF720</f>
        <v>20139.1663970384</v>
      </c>
      <c r="BS720" s="25" t="n">
        <f aca="false">BG720</f>
        <v>19922.8298917441</v>
      </c>
      <c r="BT720" s="25" t="n">
        <f aca="false">BH720</f>
        <v>18421.4086852243</v>
      </c>
      <c r="BU720" s="25" t="n">
        <f aca="false">BI720+BO720</f>
        <v>55296.3058768581</v>
      </c>
      <c r="BV720" s="27" t="n">
        <f aca="false">IFERROR(IRR(BP720:BU720,0.1),NA())*100</f>
        <v>7.97371979010662</v>
      </c>
    </row>
    <row r="721" customFormat="false" ht="15" hidden="false" customHeight="true" outlineLevel="0" collapsed="false">
      <c r="A721" s="23" t="n">
        <v>720</v>
      </c>
      <c r="B721" s="24" t="n">
        <f aca="true">RAND()</f>
        <v>0.89268953613665</v>
      </c>
      <c r="C721" s="25" t="n">
        <f aca="false">IF(B721&lt;=(Datos!$D$14-Datos!$C$14)/(Datos!$E$14-Datos!$C$14),Datos!$C$14+SQRT((Datos!$E$14-Datos!$C$14)*(Datos!$D$14-Datos!$C$14)*B721),Datos!$E$14-SQRT((Datos!$E$14-Datos!$C$14)*(Datos!$E$14-Datos!$D$14)*(1-B721)))</f>
        <v>88652.2003614789</v>
      </c>
      <c r="D721" s="24" t="n">
        <f aca="true">RAND()</f>
        <v>0.913910424002976</v>
      </c>
      <c r="E721" s="25" t="n">
        <f aca="false">IF(D721&lt;=(Datos!$D$15-Datos!$C$15)/(Datos!$E$15-Datos!$C$15),Datos!$C$15+SQRT((Datos!$E$15-Datos!$C$15)*(Datos!$D$15-Datos!$C$15)*D721),Datos!$E$15-SQRT((Datos!$E$15-Datos!$C$15)*(Datos!$E$15-Datos!$D$15)*(1-D721)))</f>
        <v>36406.4729861105</v>
      </c>
      <c r="F721" s="24" t="n">
        <f aca="true">RAND()</f>
        <v>0.344679316467829</v>
      </c>
      <c r="G721" s="25" t="n">
        <f aca="false">IF(F721&lt;=(Datos!$D$19-Datos!$C$19)/(Datos!$E$19-Datos!$C$19),Datos!$C$19+SQRT((Datos!$E$19-Datos!$C$19)*(Datos!$D$19-Datos!$C$19)*F721),Datos!$E$19-SQRT((Datos!$E$19-Datos!$C$19)*(Datos!$E$19-Datos!$D$19)*(1-F721)))</f>
        <v>37190.4031507402</v>
      </c>
      <c r="H721" s="24" t="n">
        <f aca="true">RAND()</f>
        <v>0.356600066982139</v>
      </c>
      <c r="I721" s="25" t="n">
        <f aca="false">IF(H721&lt;=(Datos!$D$19-Datos!$C$19)/(Datos!$E$19-Datos!$C$19),Datos!$C$19+SQRT((Datos!$E$19-Datos!$C$19)*(Datos!$D$19-Datos!$C$19)*H721),Datos!$E$19-SQRT((Datos!$E$19-Datos!$C$19)*(Datos!$E$19-Datos!$D$19)*(1-H721)))</f>
        <v>37313.6864881755</v>
      </c>
      <c r="J721" s="24" t="n">
        <f aca="true">RAND()</f>
        <v>0.482580747276634</v>
      </c>
      <c r="K721" s="25" t="n">
        <f aca="false">IF(J721&lt;=(Datos!$D$19-Datos!$C$19)/(Datos!$E$19-Datos!$C$19),Datos!$C$19+SQRT((Datos!$E$19-Datos!$C$19)*(Datos!$D$19-Datos!$C$19)*J721),Datos!$E$19-SQRT((Datos!$E$19-Datos!$C$19)*(Datos!$E$19-Datos!$D$19)*(1-J721)))</f>
        <v>38508.0615942467</v>
      </c>
      <c r="L721" s="24" t="n">
        <f aca="true">RAND()</f>
        <v>0.356816448486479</v>
      </c>
      <c r="M721" s="25" t="n">
        <f aca="false">IF(L721&lt;=(Datos!$D$19-Datos!$C$19)/(Datos!$E$19-Datos!$C$19),Datos!$C$19+SQRT((Datos!$E$19-Datos!$C$19)*(Datos!$D$19-Datos!$C$19)*L721),Datos!$E$19-SQRT((Datos!$E$19-Datos!$C$19)*(Datos!$E$19-Datos!$D$19)*(1-L721)))</f>
        <v>37315.9050891173</v>
      </c>
      <c r="N721" s="24" t="n">
        <f aca="true">RAND()</f>
        <v>0.941986588945151</v>
      </c>
      <c r="O721" s="25" t="n">
        <f aca="false">IF(N721&lt;=(Datos!$D$19-Datos!$C$19)/(Datos!$E$19-Datos!$C$19),Datos!$C$19+SQRT((Datos!$E$19-Datos!$C$19)*(Datos!$D$19-Datos!$C$19)*N721),Datos!$E$19-SQRT((Datos!$E$19-Datos!$C$19)*(Datos!$E$19-Datos!$D$19)*(1-N721)))</f>
        <v>42914.093523402</v>
      </c>
      <c r="P721" s="24" t="n">
        <f aca="true">RAND()</f>
        <v>0.873258669177272</v>
      </c>
      <c r="Q721" s="26" t="n">
        <f aca="false">IF(P721&lt;=(Datos!$D$23-Datos!$C$23)/(Datos!$E$23-Datos!$C$23),Datos!$C$23+SQRT((Datos!$E$23-Datos!$C$23)*(Datos!$D$23-Datos!$C$23)*P721),Datos!$E$23-SQRT((Datos!$E$23-Datos!$C$23)*(Datos!$E$23-Datos!$D$23)*(1-P721)))</f>
        <v>0.164895881505996</v>
      </c>
      <c r="R721" s="24" t="n">
        <f aca="true">RAND()</f>
        <v>0.729779587936492</v>
      </c>
      <c r="S721" s="26" t="n">
        <f aca="false">IF(R721&lt;=(Datos!$D$24-Datos!$C$24)/(Datos!$E$24-Datos!$C$24),Datos!$C$24+SQRT((Datos!$E$24-Datos!$C$24)*(Datos!$D$24-Datos!$C$24)*R721),Datos!$E$24-SQRT((Datos!$E$24-Datos!$C$24)*(Datos!$E$24-Datos!$D$24)*(1-R721)))</f>
        <v>0.157945595865807</v>
      </c>
      <c r="T721" s="24" t="n">
        <f aca="true">RAND()</f>
        <v>0.470816792619175</v>
      </c>
      <c r="U721" s="26" t="n">
        <f aca="false">IF(T721&lt;=(Datos!$D$25-Datos!$C$25)/(Datos!$E$25-Datos!$C$25),Datos!$C$25+SQRT((Datos!$E$25-Datos!$C$25)*(Datos!$D$25-Datos!$C$25)*T721),Datos!$E$25-SQRT((Datos!$E$25-Datos!$C$25)*(Datos!$E$25-Datos!$D$25)*(1-T721)))</f>
        <v>0.181506974908871</v>
      </c>
      <c r="V721" s="24" t="n">
        <f aca="true">RAND()</f>
        <v>0.0336776924645581</v>
      </c>
      <c r="W721" s="26" t="n">
        <f aca="false">IF(V721&lt;=(Datos!$D$26-Datos!$C$26)/(Datos!$E$26-Datos!$C$26),Datos!$C$26+SQRT((Datos!$E$26-Datos!$C$26)*(Datos!$D$26-Datos!$C$26)*V721),Datos!$E$26-SQRT((Datos!$E$26-Datos!$C$26)*(Datos!$E$26-Datos!$D$26)*(1-V721)))</f>
        <v>0.186866496155273</v>
      </c>
      <c r="X721" s="24" t="n">
        <f aca="true">RAND()</f>
        <v>0.809291454472307</v>
      </c>
      <c r="Y721" s="26" t="n">
        <f aca="false">IF(X721&lt;=(Datos!$D$27-Datos!$C$27)/(Datos!$E$27-Datos!$C$27),Datos!$C$27+SQRT((Datos!$E$27-Datos!$C$27)*(Datos!$D$27-Datos!$C$27)*X721),Datos!$E$27-SQRT((Datos!$E$27-Datos!$C$27)*(Datos!$E$27-Datos!$D$27)*(1-X721)))</f>
        <v>0.247909095590035</v>
      </c>
      <c r="Z721" s="24" t="n">
        <f aca="false">(1+Q721)</f>
        <v>1.164895881506</v>
      </c>
      <c r="AA721" s="24" t="n">
        <f aca="false">Z721*(1+S721)</f>
        <v>1.34888605563209</v>
      </c>
      <c r="AB721" s="24" t="n">
        <f aca="false">AA721*(1+U721)</f>
        <v>1.59371828308662</v>
      </c>
      <c r="AC721" s="24" t="n">
        <f aca="false">AB721*(1+W721)</f>
        <v>1.89153083450562</v>
      </c>
      <c r="AD721" s="24" t="n">
        <f aca="false">AC721*(1+Y721)</f>
        <v>2.36045853296857</v>
      </c>
      <c r="AE721" s="23" t="n">
        <f aca="false">E721*Q721</f>
        <v>6003.27745556892</v>
      </c>
      <c r="AF721" s="23" t="n">
        <f aca="false">AE721*(1+S721)</f>
        <v>6951.46869043652</v>
      </c>
      <c r="AG721" s="23" t="n">
        <f aca="false">AF721*(1+U721)</f>
        <v>8213.20874361138</v>
      </c>
      <c r="AH721" s="23" t="n">
        <f aca="false">AG721*(1+W721)</f>
        <v>9747.98228372189</v>
      </c>
      <c r="AI721" s="23" t="n">
        <f aca="false">AH721*(1+Y721)</f>
        <v>12164.5957555071</v>
      </c>
      <c r="AJ721" s="25" t="n">
        <f aca="false">G721*Z721</f>
        <v>43322.9474618449</v>
      </c>
      <c r="AK721" s="25" t="n">
        <f aca="false">I721*AA721</f>
        <v>50331.9113881273</v>
      </c>
      <c r="AL721" s="25" t="n">
        <f aca="false">K721*AB721</f>
        <v>61371.0018089768</v>
      </c>
      <c r="AM721" s="25" t="n">
        <f aca="false">M721*AC721</f>
        <v>70584.1850935504</v>
      </c>
      <c r="AN721" s="25" t="n">
        <f aca="false">O721*AD721</f>
        <v>101296.938241925</v>
      </c>
      <c r="AO721" s="25" t="n">
        <f aca="false">C721/Datos!$D$8</f>
        <v>17730.4400722958</v>
      </c>
      <c r="AP721" s="25" t="n">
        <f aca="false">AJ721-AO721</f>
        <v>25592.5073895491</v>
      </c>
      <c r="AQ721" s="25" t="n">
        <f aca="false">AK721-AO721</f>
        <v>32601.4713158315</v>
      </c>
      <c r="AR721" s="25" t="n">
        <f aca="false">AL721-AO721</f>
        <v>43640.561736681</v>
      </c>
      <c r="AS721" s="25" t="n">
        <f aca="false">AM721-AO721</f>
        <v>52853.7450212547</v>
      </c>
      <c r="AT721" s="25" t="n">
        <f aca="false">AN721-AO721</f>
        <v>83566.4981696296</v>
      </c>
      <c r="AU721" s="25" t="n">
        <f aca="false">AP721*Datos!$D$6</f>
        <v>12796.2536947745</v>
      </c>
      <c r="AV721" s="25" t="n">
        <f aca="false">AQ721*Datos!$D$6</f>
        <v>16300.7356579158</v>
      </c>
      <c r="AW721" s="25" t="n">
        <f aca="false">AR721*Datos!$D$6</f>
        <v>21820.2808683405</v>
      </c>
      <c r="AX721" s="25" t="n">
        <f aca="false">AS721*Datos!$D$6</f>
        <v>26426.8725106273</v>
      </c>
      <c r="AY721" s="25" t="n">
        <f aca="false">AT721*Datos!$D$6</f>
        <v>41783.2490848148</v>
      </c>
      <c r="AZ721" s="25" t="n">
        <f aca="false">AJ721-AU721-AE721</f>
        <v>24523.4163115014</v>
      </c>
      <c r="BA721" s="25" t="n">
        <f aca="false">AK721-AV721-AF721</f>
        <v>27079.707039775</v>
      </c>
      <c r="BB721" s="25" t="n">
        <f aca="false">AL721-AW721-AG721</f>
        <v>31337.5121970249</v>
      </c>
      <c r="BC721" s="25" t="n">
        <f aca="false">AM721-AX721-AH721</f>
        <v>34409.3302992012</v>
      </c>
      <c r="BD721" s="25" t="n">
        <f aca="false">AN721-AY721-AI721</f>
        <v>47349.0934016035</v>
      </c>
      <c r="BE721" s="25" t="n">
        <f aca="false">AZ721/Z721</f>
        <v>21052.0242202223</v>
      </c>
      <c r="BF721" s="25" t="n">
        <f aca="false">BA721/AA721</f>
        <v>20075.6075182981</v>
      </c>
      <c r="BG721" s="25" t="n">
        <f aca="false">BB721/AB721</f>
        <v>19663.1440635369</v>
      </c>
      <c r="BH721" s="25" t="n">
        <f aca="false">BC721/AC721</f>
        <v>18191.260576619</v>
      </c>
      <c r="BI721" s="25" t="n">
        <f aca="false">BD721/AD721</f>
        <v>20059.2777802608</v>
      </c>
      <c r="BJ721" s="25" t="n">
        <f aca="false">E721*AD721</f>
        <v>85935.9698153542</v>
      </c>
      <c r="BK721" s="25" t="n">
        <f aca="false">0.2*C721*AD721</f>
        <v>41851.9685619384</v>
      </c>
      <c r="BL721" s="25" t="n">
        <f aca="false">BJ721+BK721</f>
        <v>127787.938377293</v>
      </c>
      <c r="BM721" s="25" t="n">
        <f aca="false">BK721*Datos!$D$6</f>
        <v>20925.9842809692</v>
      </c>
      <c r="BN721" s="25" t="n">
        <f aca="false">BL721-BM721</f>
        <v>106861.954096323</v>
      </c>
      <c r="BO721" s="25" t="n">
        <f aca="false">BN721/AD721</f>
        <v>45271.6930222584</v>
      </c>
      <c r="BP721" s="25" t="n">
        <f aca="false">-(C721+E721)</f>
        <v>-125058.673347589</v>
      </c>
      <c r="BQ721" s="25" t="n">
        <f aca="false">BE721</f>
        <v>21052.0242202223</v>
      </c>
      <c r="BR721" s="25" t="n">
        <f aca="false">BF721</f>
        <v>20075.6075182981</v>
      </c>
      <c r="BS721" s="25" t="n">
        <f aca="false">BG721</f>
        <v>19663.1440635369</v>
      </c>
      <c r="BT721" s="25" t="n">
        <f aca="false">BH721</f>
        <v>18191.260576619</v>
      </c>
      <c r="BU721" s="25" t="n">
        <f aca="false">BI721+BO721</f>
        <v>65330.9708025192</v>
      </c>
      <c r="BV721" s="27" t="n">
        <f aca="false">IFERROR(IRR(BP721:BU721,0.1),NA())*100</f>
        <v>4.11184694689477</v>
      </c>
    </row>
    <row r="722" customFormat="false" ht="15" hidden="false" customHeight="true" outlineLevel="0" collapsed="false">
      <c r="A722" s="23" t="n">
        <v>721</v>
      </c>
      <c r="B722" s="24" t="n">
        <f aca="true">RAND()</f>
        <v>0.793411860776942</v>
      </c>
      <c r="C722" s="25" t="n">
        <f aca="false">IF(B722&lt;=(Datos!$D$14-Datos!$C$14)/(Datos!$E$14-Datos!$C$14),Datos!$C$14+SQRT((Datos!$E$14-Datos!$C$14)*(Datos!$D$14-Datos!$C$14)*B722),Datos!$E$14-SQRT((Datos!$E$14-Datos!$C$14)*(Datos!$E$14-Datos!$D$14)*(1-B722)))</f>
        <v>84254.9764348328</v>
      </c>
      <c r="D722" s="24" t="n">
        <f aca="true">RAND()</f>
        <v>0.687147041204759</v>
      </c>
      <c r="E722" s="25" t="n">
        <f aca="false">IF(D722&lt;=(Datos!$D$15-Datos!$C$15)/(Datos!$E$15-Datos!$C$15),Datos!$C$15+SQRT((Datos!$E$15-Datos!$C$15)*(Datos!$D$15-Datos!$C$15)*D722),Datos!$E$15-SQRT((Datos!$E$15-Datos!$C$15)*(Datos!$E$15-Datos!$D$15)*(1-D722)))</f>
        <v>33149.6026524525</v>
      </c>
      <c r="F722" s="24" t="n">
        <f aca="true">RAND()</f>
        <v>0.0586104365952488</v>
      </c>
      <c r="G722" s="25" t="n">
        <f aca="false">IF(F722&lt;=(Datos!$D$19-Datos!$C$19)/(Datos!$E$19-Datos!$C$19),Datos!$C$19+SQRT((Datos!$E$19-Datos!$C$19)*(Datos!$D$19-Datos!$C$19)*F722),Datos!$E$19-SQRT((Datos!$E$19-Datos!$C$19)*(Datos!$E$19-Datos!$D$19)*(1-F722)))</f>
        <v>32965.0574175363</v>
      </c>
      <c r="H722" s="24" t="n">
        <f aca="true">RAND()</f>
        <v>0.558959992046432</v>
      </c>
      <c r="I722" s="25" t="n">
        <f aca="false">IF(H722&lt;=(Datos!$D$19-Datos!$C$19)/(Datos!$E$19-Datos!$C$19),Datos!$C$19+SQRT((Datos!$E$19-Datos!$C$19)*(Datos!$D$19-Datos!$C$19)*H722),Datos!$E$19-SQRT((Datos!$E$19-Datos!$C$19)*(Datos!$E$19-Datos!$D$19)*(1-H722)))</f>
        <v>39156.6368720707</v>
      </c>
      <c r="J722" s="24" t="n">
        <f aca="true">RAND()</f>
        <v>0.517441178532024</v>
      </c>
      <c r="K722" s="25" t="n">
        <f aca="false">IF(J722&lt;=(Datos!$D$19-Datos!$C$19)/(Datos!$E$19-Datos!$C$19),Datos!$C$19+SQRT((Datos!$E$19-Datos!$C$19)*(Datos!$D$19-Datos!$C$19)*J722),Datos!$E$19-SQRT((Datos!$E$19-Datos!$C$19)*(Datos!$E$19-Datos!$D$19)*(1-J722)))</f>
        <v>38810.004357536</v>
      </c>
      <c r="L722" s="24" t="n">
        <f aca="true">RAND()</f>
        <v>0.517223299413958</v>
      </c>
      <c r="M722" s="25" t="n">
        <f aca="false">IF(L722&lt;=(Datos!$D$19-Datos!$C$19)/(Datos!$E$19-Datos!$C$19),Datos!$C$19+SQRT((Datos!$E$19-Datos!$C$19)*(Datos!$D$19-Datos!$C$19)*L722),Datos!$E$19-SQRT((Datos!$E$19-Datos!$C$19)*(Datos!$E$19-Datos!$D$19)*(1-L722)))</f>
        <v>38808.1493466048</v>
      </c>
      <c r="N722" s="24" t="n">
        <f aca="true">RAND()</f>
        <v>0.147279439402485</v>
      </c>
      <c r="O722" s="25" t="n">
        <f aca="false">IF(N722&lt;=(Datos!$D$19-Datos!$C$19)/(Datos!$E$19-Datos!$C$19),Datos!$C$19+SQRT((Datos!$E$19-Datos!$C$19)*(Datos!$D$19-Datos!$C$19)*N722),Datos!$E$19-SQRT((Datos!$E$19-Datos!$C$19)*(Datos!$E$19-Datos!$D$19)*(1-N722)))</f>
        <v>34700.2038158332</v>
      </c>
      <c r="P722" s="24" t="n">
        <f aca="true">RAND()</f>
        <v>0.0586221257535316</v>
      </c>
      <c r="Q722" s="26" t="n">
        <f aca="false">IF(P722&lt;=(Datos!$D$23-Datos!$C$23)/(Datos!$E$23-Datos!$C$23),Datos!$C$23+SQRT((Datos!$E$23-Datos!$C$23)*(Datos!$D$23-Datos!$C$23)*P722),Datos!$E$23-SQRT((Datos!$E$23-Datos!$C$23)*(Datos!$E$23-Datos!$D$23)*(1-P722)))</f>
        <v>0.130272284378674</v>
      </c>
      <c r="R722" s="24" t="n">
        <f aca="true">RAND()</f>
        <v>0.203907161292269</v>
      </c>
      <c r="S722" s="26" t="n">
        <f aca="false">IF(R722&lt;=(Datos!$D$24-Datos!$C$24)/(Datos!$E$24-Datos!$C$24),Datos!$C$24+SQRT((Datos!$E$24-Datos!$C$24)*(Datos!$D$24-Datos!$C$24)*R722),Datos!$E$24-SQRT((Datos!$E$24-Datos!$C$24)*(Datos!$E$24-Datos!$D$24)*(1-R722)))</f>
        <v>0.139158102471959</v>
      </c>
      <c r="T722" s="24" t="n">
        <f aca="true">RAND()</f>
        <v>0.720697342855988</v>
      </c>
      <c r="U722" s="26" t="n">
        <f aca="false">IF(T722&lt;=(Datos!$D$25-Datos!$C$25)/(Datos!$E$25-Datos!$C$25),Datos!$C$25+SQRT((Datos!$E$25-Datos!$C$25)*(Datos!$D$25-Datos!$C$25)*T722),Datos!$E$25-SQRT((Datos!$E$25-Datos!$C$25)*(Datos!$E$25-Datos!$D$25)*(1-T722)))</f>
        <v>0.192034888879119</v>
      </c>
      <c r="V722" s="24" t="n">
        <f aca="true">RAND()</f>
        <v>0.448450483008674</v>
      </c>
      <c r="W722" s="26" t="n">
        <f aca="false">IF(V722&lt;=(Datos!$D$26-Datos!$C$26)/(Datos!$E$26-Datos!$C$26),Datos!$C$26+SQRT((Datos!$E$26-Datos!$C$26)*(Datos!$D$26-Datos!$C$26)*V722),Datos!$E$26-SQRT((Datos!$E$26-Datos!$C$26)*(Datos!$E$26-Datos!$D$26)*(1-V722)))</f>
        <v>0.206063417184883</v>
      </c>
      <c r="X722" s="24" t="n">
        <f aca="true">RAND()</f>
        <v>0.887294126215743</v>
      </c>
      <c r="Y722" s="26" t="n">
        <f aca="false">IF(X722&lt;=(Datos!$D$27-Datos!$C$27)/(Datos!$E$27-Datos!$C$27),Datos!$C$27+SQRT((Datos!$E$27-Datos!$C$27)*(Datos!$D$27-Datos!$C$27)*X722),Datos!$E$27-SQRT((Datos!$E$27-Datos!$C$27)*(Datos!$E$27-Datos!$D$27)*(1-X722)))</f>
        <v>0.255329942877347</v>
      </c>
      <c r="Z722" s="24" t="n">
        <f aca="false">(1+Q722)</f>
        <v>1.13027228437867</v>
      </c>
      <c r="AA722" s="24" t="n">
        <f aca="false">Z722*(1+S722)</f>
        <v>1.28755883074946</v>
      </c>
      <c r="AB722" s="24" t="n">
        <f aca="false">AA722*(1+U722)</f>
        <v>1.53481504773776</v>
      </c>
      <c r="AC722" s="24" t="n">
        <f aca="false">AB722*(1+W722)</f>
        <v>1.85108428122138</v>
      </c>
      <c r="AD722" s="24" t="n">
        <f aca="false">AC722*(1+Y722)</f>
        <v>2.32372152500679</v>
      </c>
      <c r="AE722" s="23" t="n">
        <f aca="false">E722*Q722</f>
        <v>4318.47446378035</v>
      </c>
      <c r="AF722" s="23" t="n">
        <f aca="false">AE722*(1+S722)</f>
        <v>4919.42517573363</v>
      </c>
      <c r="AG722" s="23" t="n">
        <f aca="false">AF722*(1+U722)</f>
        <v>5864.12644270478</v>
      </c>
      <c r="AH722" s="23" t="n">
        <f aca="false">AG722*(1+W722)</f>
        <v>7072.50837629275</v>
      </c>
      <c r="AI722" s="23" t="n">
        <f aca="false">AH722*(1+Y722)</f>
        <v>8878.33153601114</v>
      </c>
      <c r="AJ722" s="25" t="n">
        <f aca="false">G722*Z722</f>
        <v>37259.490751993</v>
      </c>
      <c r="AK722" s="25" t="n">
        <f aca="false">I722*AA722</f>
        <v>50416.4735870844</v>
      </c>
      <c r="AL722" s="25" t="n">
        <f aca="false">K722*AB722</f>
        <v>59566.1786907142</v>
      </c>
      <c r="AM722" s="25" t="n">
        <f aca="false">M722*AC722</f>
        <v>71837.1552387918</v>
      </c>
      <c r="AN722" s="25" t="n">
        <f aca="false">O722*AD722</f>
        <v>80633.6105289742</v>
      </c>
      <c r="AO722" s="25" t="n">
        <f aca="false">C722/Datos!$D$8</f>
        <v>16850.9952869666</v>
      </c>
      <c r="AP722" s="25" t="n">
        <f aca="false">AJ722-AO722</f>
        <v>20408.4954650264</v>
      </c>
      <c r="AQ722" s="25" t="n">
        <f aca="false">AK722-AO722</f>
        <v>33565.4783001179</v>
      </c>
      <c r="AR722" s="25" t="n">
        <f aca="false">AL722-AO722</f>
        <v>42715.1834037477</v>
      </c>
      <c r="AS722" s="25" t="n">
        <f aca="false">AM722-AO722</f>
        <v>54986.1599518252</v>
      </c>
      <c r="AT722" s="25" t="n">
        <f aca="false">AN722-AO722</f>
        <v>63782.6152420077</v>
      </c>
      <c r="AU722" s="25" t="n">
        <f aca="false">AP722*Datos!$D$6</f>
        <v>10204.2477325132</v>
      </c>
      <c r="AV722" s="25" t="n">
        <f aca="false">AQ722*Datos!$D$6</f>
        <v>16782.7391500589</v>
      </c>
      <c r="AW722" s="25" t="n">
        <f aca="false">AR722*Datos!$D$6</f>
        <v>21357.5917018738</v>
      </c>
      <c r="AX722" s="25" t="n">
        <f aca="false">AS722*Datos!$D$6</f>
        <v>27493.0799759126</v>
      </c>
      <c r="AY722" s="25" t="n">
        <f aca="false">AT722*Datos!$D$6</f>
        <v>31891.3076210038</v>
      </c>
      <c r="AZ722" s="25" t="n">
        <f aca="false">AJ722-AU722-AE722</f>
        <v>22736.7685556994</v>
      </c>
      <c r="BA722" s="25" t="n">
        <f aca="false">AK722-AV722-AF722</f>
        <v>28714.3092612919</v>
      </c>
      <c r="BB722" s="25" t="n">
        <f aca="false">AL722-AW722-AG722</f>
        <v>32344.4605461356</v>
      </c>
      <c r="BC722" s="25" t="n">
        <f aca="false">AM722-AX722-AH722</f>
        <v>37271.5668865864</v>
      </c>
      <c r="BD722" s="25" t="n">
        <f aca="false">AN722-AY722-AI722</f>
        <v>39863.9713719593</v>
      </c>
      <c r="BE722" s="25" t="n">
        <f aca="false">AZ722/Z722</f>
        <v>20116.1869311855</v>
      </c>
      <c r="BF722" s="25" t="n">
        <f aca="false">BA722/AA722</f>
        <v>22301.3570918371</v>
      </c>
      <c r="BG722" s="25" t="n">
        <f aca="false">BB722/AB722</f>
        <v>21073.8489916487</v>
      </c>
      <c r="BH722" s="25" t="n">
        <f aca="false">BC722/AC722</f>
        <v>20134.9918340801</v>
      </c>
      <c r="BI722" s="25" t="n">
        <f aca="false">BD722/AD722</f>
        <v>17155.2274844305</v>
      </c>
      <c r="BJ722" s="25" t="n">
        <f aca="false">E722*AD722</f>
        <v>77030.4452289259</v>
      </c>
      <c r="BK722" s="25" t="n">
        <f aca="false">0.2*C722*AD722</f>
        <v>39157.0204661121</v>
      </c>
      <c r="BL722" s="25" t="n">
        <f aca="false">BJ722+BK722</f>
        <v>116187.465695038</v>
      </c>
      <c r="BM722" s="25" t="n">
        <f aca="false">BK722*Datos!$D$6</f>
        <v>19578.5102330561</v>
      </c>
      <c r="BN722" s="25" t="n">
        <f aca="false">BL722-BM722</f>
        <v>96608.955461982</v>
      </c>
      <c r="BO722" s="25" t="n">
        <f aca="false">BN722/AD722</f>
        <v>41575.1002959358</v>
      </c>
      <c r="BP722" s="25" t="n">
        <f aca="false">-(C722+E722)</f>
        <v>-117404.579087285</v>
      </c>
      <c r="BQ722" s="25" t="n">
        <f aca="false">BE722</f>
        <v>20116.1869311855</v>
      </c>
      <c r="BR722" s="25" t="n">
        <f aca="false">BF722</f>
        <v>22301.3570918371</v>
      </c>
      <c r="BS722" s="25" t="n">
        <f aca="false">BG722</f>
        <v>21073.8489916487</v>
      </c>
      <c r="BT722" s="25" t="n">
        <f aca="false">BH722</f>
        <v>20134.9918340801</v>
      </c>
      <c r="BU722" s="25" t="n">
        <f aca="false">BI722+BO722</f>
        <v>58730.3277803663</v>
      </c>
      <c r="BV722" s="27" t="n">
        <f aca="false">IFERROR(IRR(BP722:BU722,0.1),NA())*100</f>
        <v>5.72026502155232</v>
      </c>
    </row>
    <row r="723" customFormat="false" ht="15" hidden="false" customHeight="true" outlineLevel="0" collapsed="false">
      <c r="A723" s="23" t="n">
        <v>722</v>
      </c>
      <c r="B723" s="24" t="n">
        <f aca="true">RAND()</f>
        <v>0.890864354715801</v>
      </c>
      <c r="C723" s="25" t="n">
        <f aca="false">IF(B723&lt;=(Datos!$D$14-Datos!$C$14)/(Datos!$E$14-Datos!$C$14),Datos!$C$14+SQRT((Datos!$E$14-Datos!$C$14)*(Datos!$D$14-Datos!$C$14)*B723),Datos!$E$14-SQRT((Datos!$E$14-Datos!$C$14)*(Datos!$E$14-Datos!$D$14)*(1-B723)))</f>
        <v>88556.1031837473</v>
      </c>
      <c r="D723" s="24" t="n">
        <f aca="true">RAND()</f>
        <v>0.224151025726796</v>
      </c>
      <c r="E723" s="25" t="n">
        <f aca="false">IF(D723&lt;=(Datos!$D$15-Datos!$C$15)/(Datos!$E$15-Datos!$C$15),Datos!$C$15+SQRT((Datos!$E$15-Datos!$C$15)*(Datos!$D$15-Datos!$C$15)*D723),Datos!$E$15-SQRT((Datos!$E$15-Datos!$C$15)*(Datos!$E$15-Datos!$D$15)*(1-D723)))</f>
        <v>29100.1618174786</v>
      </c>
      <c r="F723" s="24" t="n">
        <f aca="true">RAND()</f>
        <v>0.305165805149743</v>
      </c>
      <c r="G723" s="25" t="n">
        <f aca="false">IF(F723&lt;=(Datos!$D$19-Datos!$C$19)/(Datos!$E$19-Datos!$C$19),Datos!$C$19+SQRT((Datos!$E$19-Datos!$C$19)*(Datos!$D$19-Datos!$C$19)*F723),Datos!$E$19-SQRT((Datos!$E$19-Datos!$C$19)*(Datos!$E$19-Datos!$D$19)*(1-F723)))</f>
        <v>36765.7128798421</v>
      </c>
      <c r="H723" s="24" t="n">
        <f aca="true">RAND()</f>
        <v>0.635456183385888</v>
      </c>
      <c r="I723" s="25" t="n">
        <f aca="false">IF(H723&lt;=(Datos!$D$19-Datos!$C$19)/(Datos!$E$19-Datos!$C$19),Datos!$C$19+SQRT((Datos!$E$19-Datos!$C$19)*(Datos!$D$19-Datos!$C$19)*H723),Datos!$E$19-SQRT((Datos!$E$19-Datos!$C$19)*(Datos!$E$19-Datos!$D$19)*(1-H723)))</f>
        <v>39763.1156660097</v>
      </c>
      <c r="J723" s="24" t="n">
        <f aca="true">RAND()</f>
        <v>0.987771505990595</v>
      </c>
      <c r="K723" s="25" t="n">
        <f aca="false">IF(J723&lt;=(Datos!$D$19-Datos!$C$19)/(Datos!$E$19-Datos!$C$19),Datos!$C$19+SQRT((Datos!$E$19-Datos!$C$19)*(Datos!$D$19-Datos!$C$19)*J723),Datos!$E$19-SQRT((Datos!$E$19-Datos!$C$19)*(Datos!$E$19-Datos!$D$19)*(1-J723)))</f>
        <v>44042.3272736966</v>
      </c>
      <c r="L723" s="24" t="n">
        <f aca="true">RAND()</f>
        <v>0.243497464334195</v>
      </c>
      <c r="M723" s="25" t="n">
        <f aca="false">IF(L723&lt;=(Datos!$D$19-Datos!$C$19)/(Datos!$E$19-Datos!$C$19),Datos!$C$19+SQRT((Datos!$E$19-Datos!$C$19)*(Datos!$D$19-Datos!$C$19)*L723),Datos!$E$19-SQRT((Datos!$E$19-Datos!$C$19)*(Datos!$E$19-Datos!$D$19)*(1-L723)))</f>
        <v>36043.5601800701</v>
      </c>
      <c r="N723" s="24" t="n">
        <f aca="true">RAND()</f>
        <v>0.811125149133104</v>
      </c>
      <c r="O723" s="25" t="n">
        <f aca="false">IF(N723&lt;=(Datos!$D$19-Datos!$C$19)/(Datos!$E$19-Datos!$C$19),Datos!$C$19+SQRT((Datos!$E$19-Datos!$C$19)*(Datos!$D$19-Datos!$C$19)*N723),Datos!$E$19-SQRT((Datos!$E$19-Datos!$C$19)*(Datos!$E$19-Datos!$D$19)*(1-N723)))</f>
        <v>41236.2766022173</v>
      </c>
      <c r="P723" s="24" t="n">
        <f aca="true">RAND()</f>
        <v>0.243674623987689</v>
      </c>
      <c r="Q723" s="26" t="n">
        <f aca="false">IF(P723&lt;=(Datos!$D$23-Datos!$C$23)/(Datos!$E$23-Datos!$C$23),Datos!$C$23+SQRT((Datos!$E$23-Datos!$C$23)*(Datos!$D$23-Datos!$C$23)*P723),Datos!$E$23-SQRT((Datos!$E$23-Datos!$C$23)*(Datos!$E$23-Datos!$D$23)*(1-P723)))</f>
        <v>0.140943121142223</v>
      </c>
      <c r="R723" s="24" t="n">
        <f aca="true">RAND()</f>
        <v>0.526905357186482</v>
      </c>
      <c r="S723" s="26" t="n">
        <f aca="false">IF(R723&lt;=(Datos!$D$24-Datos!$C$24)/(Datos!$E$24-Datos!$C$24),Datos!$C$24+SQRT((Datos!$E$24-Datos!$C$24)*(Datos!$D$24-Datos!$C$24)*R723),Datos!$E$24-SQRT((Datos!$E$24-Datos!$C$24)*(Datos!$E$24-Datos!$D$24)*(1-R723)))</f>
        <v>0.150818321551625</v>
      </c>
      <c r="T723" s="24" t="n">
        <f aca="true">RAND()</f>
        <v>0.122910133507797</v>
      </c>
      <c r="U723" s="26" t="n">
        <f aca="false">IF(T723&lt;=(Datos!$D$25-Datos!$C$25)/(Datos!$E$25-Datos!$C$25),Datos!$C$25+SQRT((Datos!$E$25-Datos!$C$25)*(Datos!$D$25-Datos!$C$25)*T723),Datos!$E$25-SQRT((Datos!$E$25-Datos!$C$25)*(Datos!$E$25-Datos!$D$25)*(1-T723)))</f>
        <v>0.166065842037266</v>
      </c>
      <c r="V723" s="24" t="n">
        <f aca="true">RAND()</f>
        <v>0.66051489540055</v>
      </c>
      <c r="W723" s="26" t="n">
        <f aca="false">IF(V723&lt;=(Datos!$D$26-Datos!$C$26)/(Datos!$E$26-Datos!$C$26),Datos!$C$26+SQRT((Datos!$E$26-Datos!$C$26)*(Datos!$D$26-Datos!$C$26)*V723),Datos!$E$26-SQRT((Datos!$E$26-Datos!$C$26)*(Datos!$E$26-Datos!$D$26)*(1-V723)))</f>
        <v>0.2155297539014</v>
      </c>
      <c r="X723" s="24" t="n">
        <f aca="true">RAND()</f>
        <v>0.36060442050885</v>
      </c>
      <c r="Y723" s="26" t="n">
        <f aca="false">IF(X723&lt;=(Datos!$D$27-Datos!$C$27)/(Datos!$E$27-Datos!$C$27),Datos!$C$27+SQRT((Datos!$E$27-Datos!$C$27)*(Datos!$D$27-Datos!$C$27)*X723),Datos!$E$27-SQRT((Datos!$E$27-Datos!$C$27)*(Datos!$E$27-Datos!$D$27)*(1-X723)))</f>
        <v>0.221240012514874</v>
      </c>
      <c r="Z723" s="24" t="n">
        <f aca="false">(1+Q723)</f>
        <v>1.14094312114222</v>
      </c>
      <c r="AA723" s="24" t="n">
        <f aca="false">Z723*(1+S723)</f>
        <v>1.31301824765877</v>
      </c>
      <c r="AB723" s="24" t="n">
        <f aca="false">AA723*(1+U723)</f>
        <v>1.53106572856651</v>
      </c>
      <c r="AC723" s="24" t="n">
        <f aca="false">AB723*(1+W723)</f>
        <v>1.86105594825132</v>
      </c>
      <c r="AD723" s="24" t="n">
        <f aca="false">AC723*(1+Y723)</f>
        <v>2.27279598953333</v>
      </c>
      <c r="AE723" s="23" t="n">
        <f aca="false">E723*Q723</f>
        <v>4101.46763229919</v>
      </c>
      <c r="AF723" s="23" t="n">
        <f aca="false">AE723*(1+S723)</f>
        <v>4720.04409650088</v>
      </c>
      <c r="AG723" s="23" t="n">
        <f aca="false">AF723*(1+U723)</f>
        <v>5503.88219383932</v>
      </c>
      <c r="AH723" s="23" t="n">
        <f aca="false">AG723*(1+W723)</f>
        <v>6690.1325685798</v>
      </c>
      <c r="AI723" s="23" t="n">
        <f aca="false">AH723*(1+Y723)</f>
        <v>8170.25758177856</v>
      </c>
      <c r="AJ723" s="25" t="n">
        <f aca="false">G723*Z723</f>
        <v>41947.5872041459</v>
      </c>
      <c r="AK723" s="25" t="n">
        <f aca="false">I723*AA723</f>
        <v>52209.6964532368</v>
      </c>
      <c r="AL723" s="25" t="n">
        <f aca="false">K723*AB723</f>
        <v>67431.6978950672</v>
      </c>
      <c r="AM723" s="25" t="n">
        <f aca="false">M723*AC723</f>
        <v>67079.082069274</v>
      </c>
      <c r="AN723" s="25" t="n">
        <f aca="false">O723*AD723</f>
        <v>93721.6440848063</v>
      </c>
      <c r="AO723" s="25" t="n">
        <f aca="false">C723/Datos!$D$8</f>
        <v>17711.2206367495</v>
      </c>
      <c r="AP723" s="25" t="n">
        <f aca="false">AJ723-AO723</f>
        <v>24236.3665673964</v>
      </c>
      <c r="AQ723" s="25" t="n">
        <f aca="false">AK723-AO723</f>
        <v>34498.4758164874</v>
      </c>
      <c r="AR723" s="25" t="n">
        <f aca="false">AL723-AO723</f>
        <v>49720.4772583177</v>
      </c>
      <c r="AS723" s="25" t="n">
        <f aca="false">AM723-AO723</f>
        <v>49367.8614325246</v>
      </c>
      <c r="AT723" s="25" t="n">
        <f aca="false">AN723-AO723</f>
        <v>76010.4234480568</v>
      </c>
      <c r="AU723" s="25" t="n">
        <f aca="false">AP723*Datos!$D$6</f>
        <v>12118.1832836982</v>
      </c>
      <c r="AV723" s="25" t="n">
        <f aca="false">AQ723*Datos!$D$6</f>
        <v>17249.2379082437</v>
      </c>
      <c r="AW723" s="25" t="n">
        <f aca="false">AR723*Datos!$D$6</f>
        <v>24860.2386291589</v>
      </c>
      <c r="AX723" s="25" t="n">
        <f aca="false">AS723*Datos!$D$6</f>
        <v>24683.9307162623</v>
      </c>
      <c r="AY723" s="25" t="n">
        <f aca="false">AT723*Datos!$D$6</f>
        <v>38005.2117240284</v>
      </c>
      <c r="AZ723" s="25" t="n">
        <f aca="false">AJ723-AU723-AE723</f>
        <v>25727.9362881485</v>
      </c>
      <c r="BA723" s="25" t="n">
        <f aca="false">AK723-AV723-AF723</f>
        <v>30240.4144484923</v>
      </c>
      <c r="BB723" s="25" t="n">
        <f aca="false">AL723-AW723-AG723</f>
        <v>37067.577072069</v>
      </c>
      <c r="BC723" s="25" t="n">
        <f aca="false">AM723-AX723-AH723</f>
        <v>35705.0187844319</v>
      </c>
      <c r="BD723" s="25" t="n">
        <f aca="false">AN723-AY723-AI723</f>
        <v>47546.1747789993</v>
      </c>
      <c r="BE723" s="25" t="n">
        <f aca="false">AZ723/Z723</f>
        <v>22549.7098070863</v>
      </c>
      <c r="BF723" s="25" t="n">
        <f aca="false">BA723/AA723</f>
        <v>23031.2217689387</v>
      </c>
      <c r="BG723" s="25" t="n">
        <f aca="false">BB723/AB723</f>
        <v>24210.3107531341</v>
      </c>
      <c r="BH723" s="25" t="n">
        <f aca="false">BC723/AC723</f>
        <v>19185.3548615671</v>
      </c>
      <c r="BI723" s="25" t="n">
        <f aca="false">BD723/AD723</f>
        <v>20919.684387846</v>
      </c>
      <c r="BJ723" s="25" t="n">
        <f aca="false">E723*AD723</f>
        <v>66138.7310735362</v>
      </c>
      <c r="BK723" s="25" t="n">
        <f aca="false">0.2*C723*AD723</f>
        <v>40253.991232944</v>
      </c>
      <c r="BL723" s="25" t="n">
        <f aca="false">BJ723+BK723</f>
        <v>106392.72230648</v>
      </c>
      <c r="BM723" s="25" t="n">
        <f aca="false">BK723*Datos!$D$6</f>
        <v>20126.995616472</v>
      </c>
      <c r="BN723" s="25" t="n">
        <f aca="false">BL723-BM723</f>
        <v>86265.7266900083</v>
      </c>
      <c r="BO723" s="25" t="n">
        <f aca="false">BN723/AD723</f>
        <v>37955.7721358534</v>
      </c>
      <c r="BP723" s="25" t="n">
        <f aca="false">-(C723+E723)</f>
        <v>-117656.265001226</v>
      </c>
      <c r="BQ723" s="25" t="n">
        <f aca="false">BE723</f>
        <v>22549.7098070863</v>
      </c>
      <c r="BR723" s="25" t="n">
        <f aca="false">BF723</f>
        <v>23031.2217689387</v>
      </c>
      <c r="BS723" s="25" t="n">
        <f aca="false">BG723</f>
        <v>24210.3107531341</v>
      </c>
      <c r="BT723" s="25" t="n">
        <f aca="false">BH723</f>
        <v>19185.3548615671</v>
      </c>
      <c r="BU723" s="25" t="n">
        <f aca="false">BI723+BO723</f>
        <v>58875.4565236994</v>
      </c>
      <c r="BV723" s="27" t="n">
        <f aca="false">IFERROR(IRR(BP723:BU723,0.1),NA())*100</f>
        <v>6.9755951685754</v>
      </c>
    </row>
    <row r="724" customFormat="false" ht="15" hidden="false" customHeight="true" outlineLevel="0" collapsed="false">
      <c r="A724" s="23" t="n">
        <v>723</v>
      </c>
      <c r="B724" s="24" t="n">
        <f aca="true">RAND()</f>
        <v>0.781949041556065</v>
      </c>
      <c r="C724" s="25" t="n">
        <f aca="false">IF(B724&lt;=(Datos!$D$14-Datos!$C$14)/(Datos!$E$14-Datos!$C$14),Datos!$C$14+SQRT((Datos!$E$14-Datos!$C$14)*(Datos!$D$14-Datos!$C$14)*B724),Datos!$E$14-SQRT((Datos!$E$14-Datos!$C$14)*(Datos!$E$14-Datos!$D$14)*(1-B724)))</f>
        <v>83824.056437638</v>
      </c>
      <c r="D724" s="24" t="n">
        <f aca="true">RAND()</f>
        <v>0.356794565394287</v>
      </c>
      <c r="E724" s="25" t="n">
        <f aca="false">IF(D724&lt;=(Datos!$D$15-Datos!$C$15)/(Datos!$E$15-Datos!$C$15),Datos!$C$15+SQRT((Datos!$E$15-Datos!$C$15)*(Datos!$D$15-Datos!$C$15)*D724),Datos!$E$15-SQRT((Datos!$E$15-Datos!$C$15)*(Datos!$E$15-Datos!$D$15)*(1-D724)))</f>
        <v>30177.5351774182</v>
      </c>
      <c r="F724" s="24" t="n">
        <f aca="true">RAND()</f>
        <v>0.418120442118938</v>
      </c>
      <c r="G724" s="25" t="n">
        <f aca="false">IF(F724&lt;=(Datos!$D$19-Datos!$C$19)/(Datos!$E$19-Datos!$C$19),Datos!$C$19+SQRT((Datos!$E$19-Datos!$C$19)*(Datos!$D$19-Datos!$C$19)*F724),Datos!$E$19-SQRT((Datos!$E$19-Datos!$C$19)*(Datos!$E$19-Datos!$D$19)*(1-F724)))</f>
        <v>37919.4738662263</v>
      </c>
      <c r="H724" s="24" t="n">
        <f aca="true">RAND()</f>
        <v>0.711812354629177</v>
      </c>
      <c r="I724" s="25" t="n">
        <f aca="false">IF(H724&lt;=(Datos!$D$19-Datos!$C$19)/(Datos!$E$19-Datos!$C$19),Datos!$C$19+SQRT((Datos!$E$19-Datos!$C$19)*(Datos!$D$19-Datos!$C$19)*H724),Datos!$E$19-SQRT((Datos!$E$19-Datos!$C$19)*(Datos!$E$19-Datos!$D$19)*(1-H724)))</f>
        <v>40350.906174015</v>
      </c>
      <c r="J724" s="24" t="n">
        <f aca="true">RAND()</f>
        <v>0.613892643315501</v>
      </c>
      <c r="K724" s="25" t="n">
        <f aca="false">IF(J724&lt;=(Datos!$D$19-Datos!$C$19)/(Datos!$E$19-Datos!$C$19),Datos!$C$19+SQRT((Datos!$E$19-Datos!$C$19)*(Datos!$D$19-Datos!$C$19)*J724),Datos!$E$19-SQRT((Datos!$E$19-Datos!$C$19)*(Datos!$E$19-Datos!$D$19)*(1-J724)))</f>
        <v>39596.0354572774</v>
      </c>
      <c r="L724" s="24" t="n">
        <f aca="true">RAND()</f>
        <v>0.354260171293476</v>
      </c>
      <c r="M724" s="25" t="n">
        <f aca="false">IF(L724&lt;=(Datos!$D$19-Datos!$C$19)/(Datos!$E$19-Datos!$C$19),Datos!$C$19+SQRT((Datos!$E$19-Datos!$C$19)*(Datos!$D$19-Datos!$C$19)*L724),Datos!$E$19-SQRT((Datos!$E$19-Datos!$C$19)*(Datos!$E$19-Datos!$D$19)*(1-L724)))</f>
        <v>37289.6519597318</v>
      </c>
      <c r="N724" s="24" t="n">
        <f aca="true">RAND()</f>
        <v>0.156827621977449</v>
      </c>
      <c r="O724" s="25" t="n">
        <f aca="false">IF(N724&lt;=(Datos!$D$19-Datos!$C$19)/(Datos!$E$19-Datos!$C$19),Datos!$C$19+SQRT((Datos!$E$19-Datos!$C$19)*(Datos!$D$19-Datos!$C$19)*N724),Datos!$E$19-SQRT((Datos!$E$19-Datos!$C$19)*(Datos!$E$19-Datos!$D$19)*(1-N724)))</f>
        <v>34850.1694090637</v>
      </c>
      <c r="P724" s="24" t="n">
        <f aca="true">RAND()</f>
        <v>0.684597299347142</v>
      </c>
      <c r="Q724" s="26" t="n">
        <f aca="false">IF(P724&lt;=(Datos!$D$23-Datos!$C$23)/(Datos!$E$23-Datos!$C$23),Datos!$C$23+SQRT((Datos!$E$23-Datos!$C$23)*(Datos!$D$23-Datos!$C$23)*P724),Datos!$E$23-SQRT((Datos!$E$23-Datos!$C$23)*(Datos!$E$23-Datos!$D$23)*(1-P724)))</f>
        <v>0.156173022407885</v>
      </c>
      <c r="R724" s="24" t="n">
        <f aca="true">RAND()</f>
        <v>0.758672136866458</v>
      </c>
      <c r="S724" s="26" t="n">
        <f aca="false">IF(R724&lt;=(Datos!$D$24-Datos!$C$24)/(Datos!$E$24-Datos!$C$24),Datos!$C$24+SQRT((Datos!$E$24-Datos!$C$24)*(Datos!$D$24-Datos!$C$24)*R724),Datos!$E$24-SQRT((Datos!$E$24-Datos!$C$24)*(Datos!$E$24-Datos!$D$24)*(1-R724)))</f>
        <v>0.159157971460523</v>
      </c>
      <c r="T724" s="24" t="n">
        <f aca="true">RAND()</f>
        <v>0.359599815372614</v>
      </c>
      <c r="U724" s="26" t="n">
        <f aca="false">IF(T724&lt;=(Datos!$D$25-Datos!$C$25)/(Datos!$E$25-Datos!$C$25),Datos!$C$25+SQRT((Datos!$E$25-Datos!$C$25)*(Datos!$D$25-Datos!$C$25)*T724),Datos!$E$25-SQRT((Datos!$E$25-Datos!$C$25)*(Datos!$E$25-Datos!$D$25)*(1-T724)))</f>
        <v>0.177480167617438</v>
      </c>
      <c r="V724" s="24" t="n">
        <f aca="true">RAND()</f>
        <v>0.041198860240079</v>
      </c>
      <c r="W724" s="26" t="n">
        <f aca="false">IF(V724&lt;=(Datos!$D$26-Datos!$C$26)/(Datos!$E$26-Datos!$C$26),Datos!$C$26+SQRT((Datos!$E$26-Datos!$C$26)*(Datos!$D$26-Datos!$C$26)*V724),Datos!$E$26-SQRT((Datos!$E$26-Datos!$C$26)*(Datos!$E$26-Datos!$D$26)*(1-V724)))</f>
        <v>0.18759462996703</v>
      </c>
      <c r="X724" s="24" t="n">
        <f aca="true">RAND()</f>
        <v>0.0851272374315058</v>
      </c>
      <c r="Y724" s="26" t="n">
        <f aca="false">IF(X724&lt;=(Datos!$D$27-Datos!$C$27)/(Datos!$E$27-Datos!$C$27),Datos!$C$27+SQRT((Datos!$E$27-Datos!$C$27)*(Datos!$D$27-Datos!$C$27)*X724),Datos!$E$27-SQRT((Datos!$E$27-Datos!$C$27)*(Datos!$E$27-Datos!$D$27)*(1-X724)))</f>
        <v>0.205160591712234</v>
      </c>
      <c r="Z724" s="24" t="n">
        <f aca="false">(1+Q724)</f>
        <v>1.15617302240789</v>
      </c>
      <c r="AA724" s="24" t="n">
        <f aca="false">Z724*(1+S724)</f>
        <v>1.34018717531171</v>
      </c>
      <c r="AB724" s="24" t="n">
        <f aca="false">AA724*(1+U724)</f>
        <v>1.57804381982477</v>
      </c>
      <c r="AC724" s="24" t="n">
        <f aca="false">AB724*(1+W724)</f>
        <v>1.87407636627655</v>
      </c>
      <c r="AD724" s="24" t="n">
        <f aca="false">AC724*(1+Y724)</f>
        <v>2.25856298249577</v>
      </c>
      <c r="AE724" s="23" t="n">
        <f aca="false">E724*Q724</f>
        <v>4712.91687747767</v>
      </c>
      <c r="AF724" s="23" t="n">
        <f aca="false">AE724*(1+S724)</f>
        <v>5463.01516735908</v>
      </c>
      <c r="AG724" s="23" t="n">
        <f aca="false">AF724*(1+U724)</f>
        <v>6432.59201495858</v>
      </c>
      <c r="AH724" s="23" t="n">
        <f aca="false">AG724*(1+W724)</f>
        <v>7639.3117337336</v>
      </c>
      <c r="AI724" s="23" t="n">
        <f aca="false">AH724*(1+Y724)</f>
        <v>9206.59744930061</v>
      </c>
      <c r="AJ724" s="25" t="n">
        <f aca="false">G724*Z724</f>
        <v>43841.4727080316</v>
      </c>
      <c r="AK724" s="25" t="n">
        <f aca="false">I724*AA724</f>
        <v>54077.7669666208</v>
      </c>
      <c r="AL724" s="25" t="n">
        <f aca="false">K724*AB724</f>
        <v>62484.279042919</v>
      </c>
      <c r="AM724" s="25" t="n">
        <f aca="false">M724*AC724</f>
        <v>69883.6554444115</v>
      </c>
      <c r="AN724" s="25" t="n">
        <f aca="false">O724*AD724</f>
        <v>78711.3025610176</v>
      </c>
      <c r="AO724" s="25" t="n">
        <f aca="false">C724/Datos!$D$8</f>
        <v>16764.8112875276</v>
      </c>
      <c r="AP724" s="25" t="n">
        <f aca="false">AJ724-AO724</f>
        <v>27076.661420504</v>
      </c>
      <c r="AQ724" s="25" t="n">
        <f aca="false">AK724-AO724</f>
        <v>37312.9556790933</v>
      </c>
      <c r="AR724" s="25" t="n">
        <f aca="false">AL724-AO724</f>
        <v>45719.4677553914</v>
      </c>
      <c r="AS724" s="25" t="n">
        <f aca="false">AM724-AO724</f>
        <v>53118.8441568839</v>
      </c>
      <c r="AT724" s="25" t="n">
        <f aca="false">AN724-AO724</f>
        <v>61946.4912734901</v>
      </c>
      <c r="AU724" s="25" t="n">
        <f aca="false">AP724*Datos!$D$6</f>
        <v>13538.330710252</v>
      </c>
      <c r="AV724" s="25" t="n">
        <f aca="false">AQ724*Datos!$D$6</f>
        <v>18656.4778395466</v>
      </c>
      <c r="AW724" s="25" t="n">
        <f aca="false">AR724*Datos!$D$6</f>
        <v>22859.7338776957</v>
      </c>
      <c r="AX724" s="25" t="n">
        <f aca="false">AS724*Datos!$D$6</f>
        <v>26559.422078442</v>
      </c>
      <c r="AY724" s="25" t="n">
        <f aca="false">AT724*Datos!$D$6</f>
        <v>30973.245636745</v>
      </c>
      <c r="AZ724" s="25" t="n">
        <f aca="false">AJ724-AU724-AE724</f>
        <v>25590.2251203019</v>
      </c>
      <c r="BA724" s="25" t="n">
        <f aca="false">AK724-AV724-AF724</f>
        <v>29958.2739597151</v>
      </c>
      <c r="BB724" s="25" t="n">
        <f aca="false">AL724-AW724-AG724</f>
        <v>33191.9531502647</v>
      </c>
      <c r="BC724" s="25" t="n">
        <f aca="false">AM724-AX724-AH724</f>
        <v>35684.921632236</v>
      </c>
      <c r="BD724" s="25" t="n">
        <f aca="false">AN724-AY724-AI724</f>
        <v>38531.459474972</v>
      </c>
      <c r="BE724" s="25" t="n">
        <f aca="false">AZ724/Z724</f>
        <v>22133.5601370519</v>
      </c>
      <c r="BF724" s="25" t="n">
        <f aca="false">BA724/AA724</f>
        <v>22353.7984183048</v>
      </c>
      <c r="BG724" s="25" t="n">
        <f aca="false">BB724/AB724</f>
        <v>21033.6067562119</v>
      </c>
      <c r="BH724" s="25" t="n">
        <f aca="false">BC724/AC724</f>
        <v>19041.3380555753</v>
      </c>
      <c r="BI724" s="25" t="n">
        <f aca="false">BD724/AD724</f>
        <v>17060.1660319403</v>
      </c>
      <c r="BJ724" s="25" t="n">
        <f aca="false">E724*AD724</f>
        <v>68157.8638546805</v>
      </c>
      <c r="BK724" s="25" t="n">
        <f aca="false">0.2*C724*AD724</f>
        <v>37864.382182537</v>
      </c>
      <c r="BL724" s="25" t="n">
        <f aca="false">BJ724+BK724</f>
        <v>106022.246037218</v>
      </c>
      <c r="BM724" s="25" t="n">
        <f aca="false">BK724*Datos!$D$6</f>
        <v>18932.1910912685</v>
      </c>
      <c r="BN724" s="25" t="n">
        <f aca="false">BL724-BM724</f>
        <v>87090.054945949</v>
      </c>
      <c r="BO724" s="25" t="n">
        <f aca="false">BN724/AD724</f>
        <v>38559.940821182</v>
      </c>
      <c r="BP724" s="25" t="n">
        <f aca="false">-(C724+E724)</f>
        <v>-114001.591615056</v>
      </c>
      <c r="BQ724" s="25" t="n">
        <f aca="false">BE724</f>
        <v>22133.5601370519</v>
      </c>
      <c r="BR724" s="25" t="n">
        <f aca="false">BF724</f>
        <v>22353.7984183048</v>
      </c>
      <c r="BS724" s="25" t="n">
        <f aca="false">BG724</f>
        <v>21033.6067562119</v>
      </c>
      <c r="BT724" s="25" t="n">
        <f aca="false">BH724</f>
        <v>19041.3380555753</v>
      </c>
      <c r="BU724" s="25" t="n">
        <f aca="false">BI724+BO724</f>
        <v>55620.1068531223</v>
      </c>
      <c r="BV724" s="27" t="n">
        <f aca="false">IFERROR(IRR(BP724:BU724,0.1),NA())*100</f>
        <v>6.30178888543983</v>
      </c>
    </row>
    <row r="725" customFormat="false" ht="15" hidden="false" customHeight="true" outlineLevel="0" collapsed="false">
      <c r="A725" s="23" t="n">
        <v>724</v>
      </c>
      <c r="B725" s="24" t="n">
        <f aca="true">RAND()</f>
        <v>0.45390847363496</v>
      </c>
      <c r="C725" s="25" t="n">
        <f aca="false">IF(B725&lt;=(Datos!$D$14-Datos!$C$14)/(Datos!$E$14-Datos!$C$14),Datos!$C$14+SQRT((Datos!$E$14-Datos!$C$14)*(Datos!$D$14-Datos!$C$14)*B725),Datos!$E$14-SQRT((Datos!$E$14-Datos!$C$14)*(Datos!$E$14-Datos!$D$14)*(1-B725)))</f>
        <v>74400.9798695722</v>
      </c>
      <c r="D725" s="24" t="n">
        <f aca="true">RAND()</f>
        <v>0.803624418928998</v>
      </c>
      <c r="E725" s="25" t="n">
        <f aca="false">IF(D725&lt;=(Datos!$D$15-Datos!$C$15)/(Datos!$E$15-Datos!$C$15),Datos!$C$15+SQRT((Datos!$E$15-Datos!$C$15)*(Datos!$D$15-Datos!$C$15)*D725),Datos!$E$15-SQRT((Datos!$E$15-Datos!$C$15)*(Datos!$E$15-Datos!$D$15)*(1-D725)))</f>
        <v>34572.6307329747</v>
      </c>
      <c r="F725" s="24" t="n">
        <f aca="true">RAND()</f>
        <v>0.124167832577364</v>
      </c>
      <c r="G725" s="25" t="n">
        <f aca="false">IF(F725&lt;=(Datos!$D$19-Datos!$C$19)/(Datos!$E$19-Datos!$C$19),Datos!$C$19+SQRT((Datos!$E$19-Datos!$C$19)*(Datos!$D$19-Datos!$C$19)*F725),Datos!$E$19-SQRT((Datos!$E$19-Datos!$C$19)*(Datos!$E$19-Datos!$D$19)*(1-F725)))</f>
        <v>34315.6893871784</v>
      </c>
      <c r="H725" s="24" t="n">
        <f aca="true">RAND()</f>
        <v>0.28996168602544</v>
      </c>
      <c r="I725" s="25" t="n">
        <f aca="false">IF(H725&lt;=(Datos!$D$19-Datos!$C$19)/(Datos!$E$19-Datos!$C$19),Datos!$C$19+SQRT((Datos!$E$19-Datos!$C$19)*(Datos!$D$19-Datos!$C$19)*H725),Datos!$E$19-SQRT((Datos!$E$19-Datos!$C$19)*(Datos!$E$19-Datos!$D$19)*(1-H725)))</f>
        <v>36595.0172785078</v>
      </c>
      <c r="J725" s="24" t="n">
        <f aca="true">RAND()</f>
        <v>0.406380797223735</v>
      </c>
      <c r="K725" s="25" t="n">
        <f aca="false">IF(J725&lt;=(Datos!$D$19-Datos!$C$19)/(Datos!$E$19-Datos!$C$19),Datos!$C$19+SQRT((Datos!$E$19-Datos!$C$19)*(Datos!$D$19-Datos!$C$19)*J725),Datos!$E$19-SQRT((Datos!$E$19-Datos!$C$19)*(Datos!$E$19-Datos!$D$19)*(1-J725)))</f>
        <v>37807.5040559426</v>
      </c>
      <c r="L725" s="24" t="n">
        <f aca="true">RAND()</f>
        <v>0.964751234456289</v>
      </c>
      <c r="M725" s="25" t="n">
        <f aca="false">IF(L725&lt;=(Datos!$D$19-Datos!$C$19)/(Datos!$E$19-Datos!$C$19),Datos!$C$19+SQRT((Datos!$E$19-Datos!$C$19)*(Datos!$D$19-Datos!$C$19)*L725),Datos!$E$19-SQRT((Datos!$E$19-Datos!$C$19)*(Datos!$E$19-Datos!$D$19)*(1-L725)))</f>
        <v>43374.0672167097</v>
      </c>
      <c r="N725" s="24" t="n">
        <f aca="true">RAND()</f>
        <v>0.63480467668875</v>
      </c>
      <c r="O725" s="25" t="n">
        <f aca="false">IF(N725&lt;=(Datos!$D$19-Datos!$C$19)/(Datos!$E$19-Datos!$C$19),Datos!$C$19+SQRT((Datos!$E$19-Datos!$C$19)*(Datos!$D$19-Datos!$C$19)*N725),Datos!$E$19-SQRT((Datos!$E$19-Datos!$C$19)*(Datos!$E$19-Datos!$D$19)*(1-N725)))</f>
        <v>39758.1095250726</v>
      </c>
      <c r="P725" s="24" t="n">
        <f aca="true">RAND()</f>
        <v>0.825082889564782</v>
      </c>
      <c r="Q725" s="26" t="n">
        <f aca="false">IF(P725&lt;=(Datos!$D$23-Datos!$C$23)/(Datos!$E$23-Datos!$C$23),Datos!$C$23+SQRT((Datos!$E$23-Datos!$C$23)*(Datos!$D$23-Datos!$C$23)*P725),Datos!$E$23-SQRT((Datos!$E$23-Datos!$C$23)*(Datos!$E$23-Datos!$D$23)*(1-P725)))</f>
        <v>0.162255964416644</v>
      </c>
      <c r="R725" s="24" t="n">
        <f aca="true">RAND()</f>
        <v>0.613729581617382</v>
      </c>
      <c r="S725" s="26" t="n">
        <f aca="false">IF(R725&lt;=(Datos!$D$24-Datos!$C$24)/(Datos!$E$24-Datos!$C$24),Datos!$C$24+SQRT((Datos!$E$24-Datos!$C$24)*(Datos!$D$24-Datos!$C$24)*R725),Datos!$E$24-SQRT((Datos!$E$24-Datos!$C$24)*(Datos!$E$24-Datos!$D$24)*(1-R725)))</f>
        <v>0.153631709325618</v>
      </c>
      <c r="T725" s="24" t="n">
        <f aca="true">RAND()</f>
        <v>0.278245619490685</v>
      </c>
      <c r="U725" s="26" t="n">
        <f aca="false">IF(T725&lt;=(Datos!$D$25-Datos!$C$25)/(Datos!$E$25-Datos!$C$25),Datos!$C$25+SQRT((Datos!$E$25-Datos!$C$25)*(Datos!$D$25-Datos!$C$25)*T725),Datos!$E$25-SQRT((Datos!$E$25-Datos!$C$25)*(Datos!$E$25-Datos!$D$25)*(1-T725)))</f>
        <v>0.17417262503185</v>
      </c>
      <c r="V725" s="24" t="n">
        <f aca="true">RAND()</f>
        <v>0.032611304325864</v>
      </c>
      <c r="W725" s="26" t="n">
        <f aca="false">IF(V725&lt;=(Datos!$D$26-Datos!$C$26)/(Datos!$E$26-Datos!$C$26),Datos!$C$26+SQRT((Datos!$E$26-Datos!$C$26)*(Datos!$D$26-Datos!$C$26)*V725),Datos!$E$26-SQRT((Datos!$E$26-Datos!$C$26)*(Datos!$E$26-Datos!$D$26)*(1-V725)))</f>
        <v>0.186756909504811</v>
      </c>
      <c r="X725" s="24" t="n">
        <f aca="true">RAND()</f>
        <v>0.0119972313421605</v>
      </c>
      <c r="Y725" s="26" t="n">
        <f aca="false">IF(X725&lt;=(Datos!$D$27-Datos!$C$27)/(Datos!$E$27-Datos!$C$27),Datos!$C$27+SQRT((Datos!$E$27-Datos!$C$27)*(Datos!$D$27-Datos!$C$27)*X725),Datos!$E$27-SQRT((Datos!$E$27-Datos!$C$27)*(Datos!$E$27-Datos!$D$27)*(1-X725)))</f>
        <v>0.195691443105561</v>
      </c>
      <c r="Z725" s="24" t="n">
        <f aca="false">(1+Q725)</f>
        <v>1.16225596441664</v>
      </c>
      <c r="AA725" s="24" t="n">
        <f aca="false">Z725*(1+S725)</f>
        <v>1.34081533490387</v>
      </c>
      <c r="AB725" s="24" t="n">
        <f aca="false">AA725*(1+U725)</f>
        <v>1.57434866146703</v>
      </c>
      <c r="AC725" s="24" t="n">
        <f aca="false">AB725*(1+W725)</f>
        <v>1.86836915196565</v>
      </c>
      <c r="AD725" s="24" t="n">
        <f aca="false">AC725*(1+Y725)</f>
        <v>2.23399300756773</v>
      </c>
      <c r="AE725" s="23" t="n">
        <f aca="false">E725*Q725</f>
        <v>5609.61554199933</v>
      </c>
      <c r="AF725" s="23" t="n">
        <f aca="false">AE725*(1+S725)</f>
        <v>6471.43036637624</v>
      </c>
      <c r="AG725" s="23" t="n">
        <f aca="false">AF725*(1+U725)</f>
        <v>7598.57638099882</v>
      </c>
      <c r="AH725" s="23" t="n">
        <f aca="false">AG725*(1+W725)</f>
        <v>9017.66302255042</v>
      </c>
      <c r="AI725" s="23" t="n">
        <f aca="false">AH725*(1+Y725)</f>
        <v>10782.342512873</v>
      </c>
      <c r="AJ725" s="25" t="n">
        <f aca="false">G725*Z725</f>
        <v>39883.6146633171</v>
      </c>
      <c r="AK725" s="25" t="n">
        <f aca="false">I725*AA725</f>
        <v>49067.1603480952</v>
      </c>
      <c r="AL725" s="25" t="n">
        <f aca="false">K725*AB725</f>
        <v>59522.1934038827</v>
      </c>
      <c r="AM725" s="25" t="n">
        <f aca="false">M725*AC725</f>
        <v>81038.7691829851</v>
      </c>
      <c r="AN725" s="25" t="n">
        <f aca="false">O725*AD725</f>
        <v>88819.3386731239</v>
      </c>
      <c r="AO725" s="25" t="n">
        <f aca="false">C725/Datos!$D$8</f>
        <v>14880.1959739144</v>
      </c>
      <c r="AP725" s="25" t="n">
        <f aca="false">AJ725-AO725</f>
        <v>25003.4186894026</v>
      </c>
      <c r="AQ725" s="25" t="n">
        <f aca="false">AK725-AO725</f>
        <v>34186.9643741808</v>
      </c>
      <c r="AR725" s="25" t="n">
        <f aca="false">AL725-AO725</f>
        <v>44641.9974299683</v>
      </c>
      <c r="AS725" s="25" t="n">
        <f aca="false">AM725-AO725</f>
        <v>66158.5732090706</v>
      </c>
      <c r="AT725" s="25" t="n">
        <f aca="false">AN725-AO725</f>
        <v>73939.1426992095</v>
      </c>
      <c r="AU725" s="25" t="n">
        <f aca="false">AP725*Datos!$D$6</f>
        <v>12501.7093447013</v>
      </c>
      <c r="AV725" s="25" t="n">
        <f aca="false">AQ725*Datos!$D$6</f>
        <v>17093.4821870904</v>
      </c>
      <c r="AW725" s="25" t="n">
        <f aca="false">AR725*Datos!$D$6</f>
        <v>22320.9987149841</v>
      </c>
      <c r="AX725" s="25" t="n">
        <f aca="false">AS725*Datos!$D$6</f>
        <v>33079.2866045353</v>
      </c>
      <c r="AY725" s="25" t="n">
        <f aca="false">AT725*Datos!$D$6</f>
        <v>36969.5713496048</v>
      </c>
      <c r="AZ725" s="25" t="n">
        <f aca="false">AJ725-AU725-AE725</f>
        <v>21772.2897766164</v>
      </c>
      <c r="BA725" s="25" t="n">
        <f aca="false">AK725-AV725-AF725</f>
        <v>25502.2477946286</v>
      </c>
      <c r="BB725" s="25" t="n">
        <f aca="false">AL725-AW725-AG725</f>
        <v>29602.6183078998</v>
      </c>
      <c r="BC725" s="25" t="n">
        <f aca="false">AM725-AX725-AH725</f>
        <v>38941.8195558993</v>
      </c>
      <c r="BD725" s="25" t="n">
        <f aca="false">AN725-AY725-AI725</f>
        <v>41067.4248106462</v>
      </c>
      <c r="BE725" s="25" t="n">
        <f aca="false">AZ725/Z725</f>
        <v>18732.7838644771</v>
      </c>
      <c r="BF725" s="25" t="n">
        <f aca="false">BA725/AA725</f>
        <v>19019.9553441541</v>
      </c>
      <c r="BG725" s="25" t="n">
        <f aca="false">BB725/AB725</f>
        <v>18803.0891964649</v>
      </c>
      <c r="BH725" s="25" t="n">
        <f aca="false">BC725/AC725</f>
        <v>20842.6795716092</v>
      </c>
      <c r="BI725" s="25" t="n">
        <f aca="false">BD725/AD725</f>
        <v>18382.9692714028</v>
      </c>
      <c r="BJ725" s="25" t="n">
        <f aca="false">E725*AD725</f>
        <v>77235.0153106866</v>
      </c>
      <c r="BK725" s="25" t="n">
        <f aca="false">0.2*C725*AD725</f>
        <v>33242.2537569623</v>
      </c>
      <c r="BL725" s="25" t="n">
        <f aca="false">BJ725+BK725</f>
        <v>110477.269067649</v>
      </c>
      <c r="BM725" s="25" t="n">
        <f aca="false">BK725*Datos!$D$6</f>
        <v>16621.1268784811</v>
      </c>
      <c r="BN725" s="25" t="n">
        <f aca="false">BL725-BM725</f>
        <v>93856.1421891677</v>
      </c>
      <c r="BO725" s="25" t="n">
        <f aca="false">BN725/AD725</f>
        <v>42012.728719932</v>
      </c>
      <c r="BP725" s="25" t="n">
        <f aca="false">-(C725+E725)</f>
        <v>-108973.610602547</v>
      </c>
      <c r="BQ725" s="25" t="n">
        <f aca="false">BE725</f>
        <v>18732.7838644771</v>
      </c>
      <c r="BR725" s="25" t="n">
        <f aca="false">BF725</f>
        <v>19019.9553441541</v>
      </c>
      <c r="BS725" s="25" t="n">
        <f aca="false">BG725</f>
        <v>18803.0891964649</v>
      </c>
      <c r="BT725" s="25" t="n">
        <f aca="false">BH725</f>
        <v>20842.6795716092</v>
      </c>
      <c r="BU725" s="25" t="n">
        <f aca="false">BI725+BO725</f>
        <v>60395.6979913348</v>
      </c>
      <c r="BV725" s="27" t="n">
        <f aca="false">IFERROR(IRR(BP725:BU725,0.1),NA())*100</f>
        <v>6.8460410465515</v>
      </c>
    </row>
    <row r="726" customFormat="false" ht="15" hidden="false" customHeight="true" outlineLevel="0" collapsed="false">
      <c r="A726" s="23" t="n">
        <v>725</v>
      </c>
      <c r="B726" s="24" t="n">
        <f aca="true">RAND()</f>
        <v>0.718312149040201</v>
      </c>
      <c r="C726" s="25" t="n">
        <f aca="false">IF(B726&lt;=(Datos!$D$14-Datos!$C$14)/(Datos!$E$14-Datos!$C$14),Datos!$C$14+SQRT((Datos!$E$14-Datos!$C$14)*(Datos!$D$14-Datos!$C$14)*B726),Datos!$E$14-SQRT((Datos!$E$14-Datos!$C$14)*(Datos!$E$14-Datos!$D$14)*(1-B726)))</f>
        <v>81614.5323379643</v>
      </c>
      <c r="D726" s="24" t="n">
        <f aca="true">RAND()</f>
        <v>0.0896356861324423</v>
      </c>
      <c r="E726" s="25" t="n">
        <f aca="false">IF(D726&lt;=(Datos!$D$15-Datos!$C$15)/(Datos!$E$15-Datos!$C$15),Datos!$C$15+SQRT((Datos!$E$15-Datos!$C$15)*(Datos!$D$15-Datos!$C$15)*D726),Datos!$E$15-SQRT((Datos!$E$15-Datos!$C$15)*(Datos!$E$15-Datos!$D$15)*(1-D726)))</f>
        <v>27592.8124613888</v>
      </c>
      <c r="F726" s="24" t="n">
        <f aca="true">RAND()</f>
        <v>0.343049112303281</v>
      </c>
      <c r="G726" s="25" t="n">
        <f aca="false">IF(F726&lt;=(Datos!$D$19-Datos!$C$19)/(Datos!$E$19-Datos!$C$19),Datos!$C$19+SQRT((Datos!$E$19-Datos!$C$19)*(Datos!$D$19-Datos!$C$19)*F726),Datos!$E$19-SQRT((Datos!$E$19-Datos!$C$19)*(Datos!$E$19-Datos!$D$19)*(1-F726)))</f>
        <v>37173.3790395805</v>
      </c>
      <c r="H726" s="24" t="n">
        <f aca="true">RAND()</f>
        <v>0.109492959784141</v>
      </c>
      <c r="I726" s="25" t="n">
        <f aca="false">IF(H726&lt;=(Datos!$D$19-Datos!$C$19)/(Datos!$E$19-Datos!$C$19),Datos!$C$19+SQRT((Datos!$E$19-Datos!$C$19)*(Datos!$D$19-Datos!$C$19)*H726),Datos!$E$19-SQRT((Datos!$E$19-Datos!$C$19)*(Datos!$E$19-Datos!$D$19)*(1-H726)))</f>
        <v>34052.646538698</v>
      </c>
      <c r="J726" s="24" t="n">
        <f aca="true">RAND()</f>
        <v>0.00416104847036507</v>
      </c>
      <c r="K726" s="25" t="n">
        <f aca="false">IF(J726&lt;=(Datos!$D$19-Datos!$C$19)/(Datos!$E$19-Datos!$C$19),Datos!$C$19+SQRT((Datos!$E$19-Datos!$C$19)*(Datos!$D$19-Datos!$C$19)*J726),Datos!$E$19-SQRT((Datos!$E$19-Datos!$C$19)*(Datos!$E$19-Datos!$D$19)*(1-J726)))</f>
        <v>30790.036246355</v>
      </c>
      <c r="L726" s="24" t="n">
        <f aca="true">RAND()</f>
        <v>0.0261035423552087</v>
      </c>
      <c r="M726" s="25" t="n">
        <f aca="false">IF(L726&lt;=(Datos!$D$19-Datos!$C$19)/(Datos!$E$19-Datos!$C$19),Datos!$C$19+SQRT((Datos!$E$19-Datos!$C$19)*(Datos!$D$19-Datos!$C$19)*L726),Datos!$E$19-SQRT((Datos!$E$19-Datos!$C$19)*(Datos!$E$19-Datos!$D$19)*(1-L726)))</f>
        <v>31978.770161813</v>
      </c>
      <c r="N726" s="24" t="n">
        <f aca="true">RAND()</f>
        <v>0.749290842354476</v>
      </c>
      <c r="O726" s="25" t="n">
        <f aca="false">IF(N726&lt;=(Datos!$D$19-Datos!$C$19)/(Datos!$E$19-Datos!$C$19),Datos!$C$19+SQRT((Datos!$E$19-Datos!$C$19)*(Datos!$D$19-Datos!$C$19)*N726),Datos!$E$19-SQRT((Datos!$E$19-Datos!$C$19)*(Datos!$E$19-Datos!$D$19)*(1-N726)))</f>
        <v>40663.7358448298</v>
      </c>
      <c r="P726" s="24" t="n">
        <f aca="true">RAND()</f>
        <v>0.465350584033566</v>
      </c>
      <c r="Q726" s="26" t="n">
        <f aca="false">IF(P726&lt;=(Datos!$D$23-Datos!$C$23)/(Datos!$E$23-Datos!$C$23),Datos!$C$23+SQRT((Datos!$E$23-Datos!$C$23)*(Datos!$D$23-Datos!$C$23)*P726),Datos!$E$23-SQRT((Datos!$E$23-Datos!$C$23)*(Datos!$E$23-Datos!$D$23)*(1-P726)))</f>
        <v>0.148941856389327</v>
      </c>
      <c r="R726" s="24" t="n">
        <f aca="true">RAND()</f>
        <v>0.199591196286583</v>
      </c>
      <c r="S726" s="26" t="n">
        <f aca="false">IF(R726&lt;=(Datos!$D$24-Datos!$C$24)/(Datos!$E$24-Datos!$C$24),Datos!$C$24+SQRT((Datos!$E$24-Datos!$C$24)*(Datos!$D$24-Datos!$C$24)*R726),Datos!$E$24-SQRT((Datos!$E$24-Datos!$C$24)*(Datos!$E$24-Datos!$D$24)*(1-R726)))</f>
        <v>0.13895426477909</v>
      </c>
      <c r="T726" s="24" t="n">
        <f aca="true">RAND()</f>
        <v>0.130152456470991</v>
      </c>
      <c r="U726" s="26" t="n">
        <f aca="false">IF(T726&lt;=(Datos!$D$25-Datos!$C$25)/(Datos!$E$25-Datos!$C$25),Datos!$C$25+SQRT((Datos!$E$25-Datos!$C$25)*(Datos!$D$25-Datos!$C$25)*T726),Datos!$E$25-SQRT((Datos!$E$25-Datos!$C$25)*(Datos!$E$25-Datos!$D$25)*(1-T726)))</f>
        <v>0.166532397242659</v>
      </c>
      <c r="V726" s="24" t="n">
        <f aca="true">RAND()</f>
        <v>0.683686277941621</v>
      </c>
      <c r="W726" s="26" t="n">
        <f aca="false">IF(V726&lt;=(Datos!$D$26-Datos!$C$26)/(Datos!$E$26-Datos!$C$26),Datos!$C$26+SQRT((Datos!$E$26-Datos!$C$26)*(Datos!$D$26-Datos!$C$26)*V726),Datos!$E$26-SQRT((Datos!$E$26-Datos!$C$26)*(Datos!$E$26-Datos!$D$26)*(1-V726)))</f>
        <v>0.216726917377491</v>
      </c>
      <c r="X726" s="24" t="n">
        <f aca="true">RAND()</f>
        <v>0.396484147774771</v>
      </c>
      <c r="Y726" s="26" t="n">
        <f aca="false">IF(X726&lt;=(Datos!$D$27-Datos!$C$27)/(Datos!$E$27-Datos!$C$27),Datos!$C$27+SQRT((Datos!$E$27-Datos!$C$27)*(Datos!$D$27-Datos!$C$27)*X726),Datos!$E$27-SQRT((Datos!$E$27-Datos!$C$27)*(Datos!$E$27-Datos!$D$27)*(1-X726)))</f>
        <v>0.222912474199557</v>
      </c>
      <c r="Z726" s="24" t="n">
        <f aca="false">(1+Q726)</f>
        <v>1.14894185638933</v>
      </c>
      <c r="AA726" s="24" t="n">
        <f aca="false">Z726*(1+S726)</f>
        <v>1.30859222731783</v>
      </c>
      <c r="AB726" s="24" t="n">
        <f aca="false">AA726*(1+U726)</f>
        <v>1.52651522794618</v>
      </c>
      <c r="AC726" s="24" t="n">
        <f aca="false">AB726*(1+W726)</f>
        <v>1.85735216762875</v>
      </c>
      <c r="AD726" s="24" t="n">
        <f aca="false">AC726*(1+Y726)</f>
        <v>2.27137913477479</v>
      </c>
      <c r="AE726" s="23" t="n">
        <f aca="false">E726*Q726</f>
        <v>4109.7247110018</v>
      </c>
      <c r="AF726" s="23" t="n">
        <f aca="false">AE726*(1+S726)</f>
        <v>4680.78848666352</v>
      </c>
      <c r="AG726" s="23" t="n">
        <f aca="false">AF726*(1+U726)</f>
        <v>5460.29141433343</v>
      </c>
      <c r="AH726" s="23" t="n">
        <f aca="false">AG726*(1+W726)</f>
        <v>6643.68354054469</v>
      </c>
      <c r="AI726" s="23" t="n">
        <f aca="false">AH726*(1+Y726)</f>
        <v>8124.64347636638</v>
      </c>
      <c r="AJ726" s="25" t="n">
        <f aca="false">G726*Z726</f>
        <v>42710.0511219997</v>
      </c>
      <c r="AK726" s="25" t="n">
        <f aca="false">I726*AA726</f>
        <v>44561.0285801416</v>
      </c>
      <c r="AL726" s="25" t="n">
        <f aca="false">K726*AB726</f>
        <v>47001.4591990757</v>
      </c>
      <c r="AM726" s="25" t="n">
        <f aca="false">M726*AC726</f>
        <v>59395.8380781449</v>
      </c>
      <c r="AN726" s="25" t="n">
        <f aca="false">O726*AD726</f>
        <v>92362.7611399398</v>
      </c>
      <c r="AO726" s="25" t="n">
        <f aca="false">C726/Datos!$D$8</f>
        <v>16322.9064675929</v>
      </c>
      <c r="AP726" s="25" t="n">
        <f aca="false">AJ726-AO726</f>
        <v>26387.1446544068</v>
      </c>
      <c r="AQ726" s="25" t="n">
        <f aca="false">AK726-AO726</f>
        <v>28238.1221125487</v>
      </c>
      <c r="AR726" s="25" t="n">
        <f aca="false">AL726-AO726</f>
        <v>30678.5527314829</v>
      </c>
      <c r="AS726" s="25" t="n">
        <f aca="false">AM726-AO726</f>
        <v>43072.931610552</v>
      </c>
      <c r="AT726" s="25" t="n">
        <f aca="false">AN726-AO726</f>
        <v>76039.854672347</v>
      </c>
      <c r="AU726" s="25" t="n">
        <f aca="false">AP726*Datos!$D$6</f>
        <v>13193.5723272034</v>
      </c>
      <c r="AV726" s="25" t="n">
        <f aca="false">AQ726*Datos!$D$6</f>
        <v>14119.0610562744</v>
      </c>
      <c r="AW726" s="25" t="n">
        <f aca="false">AR726*Datos!$D$6</f>
        <v>15339.2763657414</v>
      </c>
      <c r="AX726" s="25" t="n">
        <f aca="false">AS726*Datos!$D$6</f>
        <v>21536.465805276</v>
      </c>
      <c r="AY726" s="25" t="n">
        <f aca="false">AT726*Datos!$D$6</f>
        <v>38019.9273361735</v>
      </c>
      <c r="AZ726" s="25" t="n">
        <f aca="false">AJ726-AU726-AE726</f>
        <v>25406.7540837945</v>
      </c>
      <c r="BA726" s="25" t="n">
        <f aca="false">AK726-AV726-AF726</f>
        <v>25761.1790372037</v>
      </c>
      <c r="BB726" s="25" t="n">
        <f aca="false">AL726-AW726-AG726</f>
        <v>26201.8914190009</v>
      </c>
      <c r="BC726" s="25" t="n">
        <f aca="false">AM726-AX726-AH726</f>
        <v>31215.6887323242</v>
      </c>
      <c r="BD726" s="25" t="n">
        <f aca="false">AN726-AY726-AI726</f>
        <v>46218.1903274</v>
      </c>
      <c r="BE726" s="25" t="n">
        <f aca="false">AZ726/Z726</f>
        <v>22113.1765219503</v>
      </c>
      <c r="BF726" s="25" t="n">
        <f aca="false">BA726/AA726</f>
        <v>19686.1776338114</v>
      </c>
      <c r="BG726" s="25" t="n">
        <f aca="false">BB726/AB726</f>
        <v>17164.5136185466</v>
      </c>
      <c r="BH726" s="25" t="n">
        <f aca="false">BC726/AC726</f>
        <v>16806.5535854607</v>
      </c>
      <c r="BI726" s="25" t="n">
        <f aca="false">BD726/AD726</f>
        <v>20348.0738287149</v>
      </c>
      <c r="BJ726" s="25" t="n">
        <f aca="false">E726*AD726</f>
        <v>62673.7384945523</v>
      </c>
      <c r="BK726" s="25" t="n">
        <f aca="false">0.2*C726*AD726</f>
        <v>37075.5091693708</v>
      </c>
      <c r="BL726" s="25" t="n">
        <f aca="false">BJ726+BK726</f>
        <v>99749.2476639231</v>
      </c>
      <c r="BM726" s="25" t="n">
        <f aca="false">BK726*Datos!$D$6</f>
        <v>18537.7545846854</v>
      </c>
      <c r="BN726" s="25" t="n">
        <f aca="false">BL726-BM726</f>
        <v>81211.4930792377</v>
      </c>
      <c r="BO726" s="25" t="n">
        <f aca="false">BN726/AD726</f>
        <v>35754.2656951853</v>
      </c>
      <c r="BP726" s="25" t="n">
        <f aca="false">-(C726+E726)</f>
        <v>-109207.344799353</v>
      </c>
      <c r="BQ726" s="25" t="n">
        <f aca="false">BE726</f>
        <v>22113.1765219503</v>
      </c>
      <c r="BR726" s="25" t="n">
        <f aca="false">BF726</f>
        <v>19686.1776338114</v>
      </c>
      <c r="BS726" s="25" t="n">
        <f aca="false">BG726</f>
        <v>17164.5136185466</v>
      </c>
      <c r="BT726" s="25" t="n">
        <f aca="false">BH726</f>
        <v>16806.5535854607</v>
      </c>
      <c r="BU726" s="25" t="n">
        <f aca="false">BI726+BO726</f>
        <v>56102.3395239002</v>
      </c>
      <c r="BV726" s="27" t="n">
        <f aca="false">IFERROR(IRR(BP726:BU726,0.1),NA())*100</f>
        <v>5.65781406817113</v>
      </c>
    </row>
    <row r="727" customFormat="false" ht="15" hidden="false" customHeight="true" outlineLevel="0" collapsed="false">
      <c r="A727" s="23" t="n">
        <v>726</v>
      </c>
      <c r="B727" s="24" t="n">
        <f aca="true">RAND()</f>
        <v>0.0537929372221228</v>
      </c>
      <c r="C727" s="25" t="n">
        <f aca="false">IF(B727&lt;=(Datos!$D$14-Datos!$C$14)/(Datos!$E$14-Datos!$C$14),Datos!$C$14+SQRT((Datos!$E$14-Datos!$C$14)*(Datos!$D$14-Datos!$C$14)*B727),Datos!$E$14-SQRT((Datos!$E$14-Datos!$C$14)*(Datos!$E$14-Datos!$D$14)*(1-B727)))</f>
        <v>64638.6608939272</v>
      </c>
      <c r="D727" s="24" t="n">
        <f aca="true">RAND()</f>
        <v>0.721662548637929</v>
      </c>
      <c r="E727" s="25" t="n">
        <f aca="false">IF(D727&lt;=(Datos!$D$15-Datos!$C$15)/(Datos!$E$15-Datos!$C$15),Datos!$C$15+SQRT((Datos!$E$15-Datos!$C$15)*(Datos!$D$15-Datos!$C$15)*D727),Datos!$E$15-SQRT((Datos!$E$15-Datos!$C$15)*(Datos!$E$15-Datos!$D$15)*(1-D727)))</f>
        <v>33538.5282091221</v>
      </c>
      <c r="F727" s="24" t="n">
        <f aca="true">RAND()</f>
        <v>0.066223903787983</v>
      </c>
      <c r="G727" s="25" t="n">
        <f aca="false">IF(F727&lt;=(Datos!$D$19-Datos!$C$19)/(Datos!$E$19-Datos!$C$19),Datos!$C$19+SQRT((Datos!$E$19-Datos!$C$19)*(Datos!$D$19-Datos!$C$19)*F727),Datos!$E$19-SQRT((Datos!$E$19-Datos!$C$19)*(Datos!$E$19-Datos!$D$19)*(1-F727)))</f>
        <v>33151.759122807</v>
      </c>
      <c r="H727" s="24" t="n">
        <f aca="true">RAND()</f>
        <v>0.344032578644864</v>
      </c>
      <c r="I727" s="25" t="n">
        <f aca="false">IF(H727&lt;=(Datos!$D$19-Datos!$C$19)/(Datos!$E$19-Datos!$C$19),Datos!$C$19+SQRT((Datos!$E$19-Datos!$C$19)*(Datos!$D$19-Datos!$C$19)*H727),Datos!$E$19-SQRT((Datos!$E$19-Datos!$C$19)*(Datos!$E$19-Datos!$D$19)*(1-H727)))</f>
        <v>37183.6541395539</v>
      </c>
      <c r="J727" s="24" t="n">
        <f aca="true">RAND()</f>
        <v>0.0442371300724656</v>
      </c>
      <c r="K727" s="25" t="n">
        <f aca="false">IF(J727&lt;=(Datos!$D$19-Datos!$C$19)/(Datos!$E$19-Datos!$C$19),Datos!$C$19+SQRT((Datos!$E$19-Datos!$C$19)*(Datos!$D$19-Datos!$C$19)*J727),Datos!$E$19-SQRT((Datos!$E$19-Datos!$C$19)*(Datos!$E$19-Datos!$D$19)*(1-J727)))</f>
        <v>32575.9599202763</v>
      </c>
      <c r="L727" s="24" t="n">
        <f aca="true">RAND()</f>
        <v>0.221902286003883</v>
      </c>
      <c r="M727" s="25" t="n">
        <f aca="false">IF(L727&lt;=(Datos!$D$19-Datos!$C$19)/(Datos!$E$19-Datos!$C$19),Datos!$C$19+SQRT((Datos!$E$19-Datos!$C$19)*(Datos!$D$19-Datos!$C$19)*L727),Datos!$E$19-SQRT((Datos!$E$19-Datos!$C$19)*(Datos!$E$19-Datos!$D$19)*(1-L727)))</f>
        <v>35769.345101533</v>
      </c>
      <c r="N727" s="24" t="n">
        <f aca="true">RAND()</f>
        <v>0.284204661109965</v>
      </c>
      <c r="O727" s="25" t="n">
        <f aca="false">IF(N727&lt;=(Datos!$D$19-Datos!$C$19)/(Datos!$E$19-Datos!$C$19),Datos!$C$19+SQRT((Datos!$E$19-Datos!$C$19)*(Datos!$D$19-Datos!$C$19)*N727),Datos!$E$19-SQRT((Datos!$E$19-Datos!$C$19)*(Datos!$E$19-Datos!$D$19)*(1-N727)))</f>
        <v>36529.21887874</v>
      </c>
      <c r="P727" s="24" t="n">
        <f aca="true">RAND()</f>
        <v>0.206732593351568</v>
      </c>
      <c r="Q727" s="26" t="n">
        <f aca="false">IF(P727&lt;=(Datos!$D$23-Datos!$C$23)/(Datos!$E$23-Datos!$C$23),Datos!$C$23+SQRT((Datos!$E$23-Datos!$C$23)*(Datos!$D$23-Datos!$C$23)*P727),Datos!$E$23-SQRT((Datos!$E$23-Datos!$C$23)*(Datos!$E$23-Datos!$D$23)*(1-P727)))</f>
        <v>0.139290377602132</v>
      </c>
      <c r="R727" s="24" t="n">
        <f aca="true">RAND()</f>
        <v>0.628790333591453</v>
      </c>
      <c r="S727" s="26" t="n">
        <f aca="false">IF(R727&lt;=(Datos!$D$24-Datos!$C$24)/(Datos!$E$24-Datos!$C$24),Datos!$C$24+SQRT((Datos!$E$24-Datos!$C$24)*(Datos!$D$24-Datos!$C$24)*R727),Datos!$E$24-SQRT((Datos!$E$24-Datos!$C$24)*(Datos!$E$24-Datos!$D$24)*(1-R727)))</f>
        <v>0.154150872364132</v>
      </c>
      <c r="T727" s="24" t="n">
        <f aca="true">RAND()</f>
        <v>0.904829877383497</v>
      </c>
      <c r="U727" s="26" t="n">
        <f aca="false">IF(T727&lt;=(Datos!$D$25-Datos!$C$25)/(Datos!$E$25-Datos!$C$25),Datos!$C$25+SQRT((Datos!$E$25-Datos!$C$25)*(Datos!$D$25-Datos!$C$25)*T727),Datos!$E$25-SQRT((Datos!$E$25-Datos!$C$25)*(Datos!$E$25-Datos!$D$25)*(1-T727)))</f>
        <v>0.203675896859974</v>
      </c>
      <c r="V727" s="24" t="n">
        <f aca="true">RAND()</f>
        <v>0.889578937271459</v>
      </c>
      <c r="W727" s="26" t="n">
        <f aca="false">IF(V727&lt;=(Datos!$D$26-Datos!$C$26)/(Datos!$E$26-Datos!$C$26),Datos!$C$26+SQRT((Datos!$E$26-Datos!$C$26)*(Datos!$D$26-Datos!$C$26)*V727),Datos!$E$26-SQRT((Datos!$E$26-Datos!$C$26)*(Datos!$E$26-Datos!$D$26)*(1-V727)))</f>
        <v>0.230341065147117</v>
      </c>
      <c r="X727" s="24" t="n">
        <f aca="true">RAND()</f>
        <v>0.130934916200197</v>
      </c>
      <c r="Y727" s="26" t="n">
        <f aca="false">IF(X727&lt;=(Datos!$D$27-Datos!$C$27)/(Datos!$E$27-Datos!$C$27),Datos!$C$27+SQRT((Datos!$E$27-Datos!$C$27)*(Datos!$D$27-Datos!$C$27)*X727),Datos!$E$27-SQRT((Datos!$E$27-Datos!$C$27)*(Datos!$E$27-Datos!$D$27)*(1-X727)))</f>
        <v>0.208802241189298</v>
      </c>
      <c r="Z727" s="24" t="n">
        <f aca="false">(1+Q727)</f>
        <v>1.13929037760213</v>
      </c>
      <c r="AA727" s="24" t="n">
        <f aca="false">Z727*(1+S727)</f>
        <v>1.31491298318556</v>
      </c>
      <c r="AB727" s="24" t="n">
        <f aca="false">AA727*(1+U727)</f>
        <v>1.5827290643287</v>
      </c>
      <c r="AC727" s="24" t="n">
        <f aca="false">AB727*(1+W727)</f>
        <v>1.94729656284548</v>
      </c>
      <c r="AD727" s="24" t="n">
        <f aca="false">AC727*(1+Y727)</f>
        <v>2.35389644942783</v>
      </c>
      <c r="AE727" s="23" t="n">
        <f aca="false">E727*Q727</f>
        <v>4671.59425846836</v>
      </c>
      <c r="AF727" s="23" t="n">
        <f aca="false">AE727*(1+S727)</f>
        <v>5391.72458874253</v>
      </c>
      <c r="AG727" s="23" t="n">
        <f aca="false">AF727*(1+U727)</f>
        <v>6489.88892997664</v>
      </c>
      <c r="AH727" s="23" t="n">
        <f aca="false">AG727*(1+W727)</f>
        <v>7984.77685879395</v>
      </c>
      <c r="AI727" s="23" t="n">
        <f aca="false">AH727*(1+Y727)</f>
        <v>9652.01616230657</v>
      </c>
      <c r="AJ727" s="25" t="n">
        <f aca="false">G727*Z727</f>
        <v>37769.4801691978</v>
      </c>
      <c r="AK727" s="25" t="n">
        <f aca="false">I727*AA727</f>
        <v>48893.269590381</v>
      </c>
      <c r="AL727" s="25" t="n">
        <f aca="false">K727*AB727</f>
        <v>51558.9185642283</v>
      </c>
      <c r="AM727" s="25" t="n">
        <f aca="false">M727*AC727</f>
        <v>69653.5227714489</v>
      </c>
      <c r="AN727" s="25" t="n">
        <f aca="false">O727*AD727</f>
        <v>85985.9986190382</v>
      </c>
      <c r="AO727" s="25" t="n">
        <f aca="false">C727/Datos!$D$8</f>
        <v>12927.7321787854</v>
      </c>
      <c r="AP727" s="25" t="n">
        <f aca="false">AJ727-AO727</f>
        <v>24841.7479904123</v>
      </c>
      <c r="AQ727" s="25" t="n">
        <f aca="false">AK727-AO727</f>
        <v>35965.5374115955</v>
      </c>
      <c r="AR727" s="25" t="n">
        <f aca="false">AL727-AO727</f>
        <v>38631.1863854429</v>
      </c>
      <c r="AS727" s="25" t="n">
        <f aca="false">AM727-AO727</f>
        <v>56725.7905926635</v>
      </c>
      <c r="AT727" s="25" t="n">
        <f aca="false">AN727-AO727</f>
        <v>73058.2664402528</v>
      </c>
      <c r="AU727" s="25" t="n">
        <f aca="false">AP727*Datos!$D$6</f>
        <v>12420.8739952062</v>
      </c>
      <c r="AV727" s="25" t="n">
        <f aca="false">AQ727*Datos!$D$6</f>
        <v>17982.7687057978</v>
      </c>
      <c r="AW727" s="25" t="n">
        <f aca="false">AR727*Datos!$D$6</f>
        <v>19315.5931927214</v>
      </c>
      <c r="AX727" s="25" t="n">
        <f aca="false">AS727*Datos!$D$6</f>
        <v>28362.8952963317</v>
      </c>
      <c r="AY727" s="25" t="n">
        <f aca="false">AT727*Datos!$D$6</f>
        <v>36529.1332201264</v>
      </c>
      <c r="AZ727" s="25" t="n">
        <f aca="false">AJ727-AU727-AE727</f>
        <v>20677.0119155232</v>
      </c>
      <c r="BA727" s="25" t="n">
        <f aca="false">AK727-AV727-AF727</f>
        <v>25518.7762958407</v>
      </c>
      <c r="BB727" s="25" t="n">
        <f aca="false">AL727-AW727-AG727</f>
        <v>25753.4364415302</v>
      </c>
      <c r="BC727" s="25" t="n">
        <f aca="false">AM727-AX727-AH727</f>
        <v>33305.8506163232</v>
      </c>
      <c r="BD727" s="25" t="n">
        <f aca="false">AN727-AY727-AI727</f>
        <v>39804.8492366053</v>
      </c>
      <c r="BE727" s="25" t="n">
        <f aca="false">AZ727/Z727</f>
        <v>18149.0270803851</v>
      </c>
      <c r="BF727" s="25" t="n">
        <f aca="false">BA727/AA727</f>
        <v>19407.1977554118</v>
      </c>
      <c r="BG727" s="25" t="n">
        <f aca="false">BB727/AB727</f>
        <v>16271.538206985</v>
      </c>
      <c r="BH727" s="25" t="n">
        <f aca="false">BC727/AC727</f>
        <v>17103.6354974381</v>
      </c>
      <c r="BI727" s="25" t="n">
        <f aca="false">BD727/AD727</f>
        <v>16910.195538245</v>
      </c>
      <c r="BJ727" s="25" t="n">
        <f aca="false">E727*AD727</f>
        <v>78946.2224704877</v>
      </c>
      <c r="BK727" s="25" t="n">
        <f aca="false">0.2*C727*AD727</f>
        <v>30430.542874797</v>
      </c>
      <c r="BL727" s="25" t="n">
        <f aca="false">BJ727+BK727</f>
        <v>109376.765345285</v>
      </c>
      <c r="BM727" s="25" t="n">
        <f aca="false">BK727*Datos!$D$6</f>
        <v>15215.2714373985</v>
      </c>
      <c r="BN727" s="25" t="n">
        <f aca="false">BL727-BM727</f>
        <v>94161.4939078862</v>
      </c>
      <c r="BO727" s="25" t="n">
        <f aca="false">BN727/AD727</f>
        <v>40002.3942985148</v>
      </c>
      <c r="BP727" s="25" t="n">
        <f aca="false">-(C727+E727)</f>
        <v>-98177.1891030493</v>
      </c>
      <c r="BQ727" s="25" t="n">
        <f aca="false">BE727</f>
        <v>18149.0270803851</v>
      </c>
      <c r="BR727" s="25" t="n">
        <f aca="false">BF727</f>
        <v>19407.1977554118</v>
      </c>
      <c r="BS727" s="25" t="n">
        <f aca="false">BG727</f>
        <v>16271.538206985</v>
      </c>
      <c r="BT727" s="25" t="n">
        <f aca="false">BH727</f>
        <v>17103.6354974381</v>
      </c>
      <c r="BU727" s="25" t="n">
        <f aca="false">BI727+BO727</f>
        <v>56912.5898367598</v>
      </c>
      <c r="BV727" s="27" t="n">
        <f aca="false">IFERROR(IRR(BP727:BU727,0.1),NA())*100</f>
        <v>7.83459263106203</v>
      </c>
    </row>
    <row r="728" customFormat="false" ht="15" hidden="false" customHeight="true" outlineLevel="0" collapsed="false">
      <c r="A728" s="23" t="n">
        <v>727</v>
      </c>
      <c r="B728" s="24" t="n">
        <f aca="true">RAND()</f>
        <v>0.285860923682717</v>
      </c>
      <c r="C728" s="25" t="n">
        <f aca="false">IF(B728&lt;=(Datos!$D$14-Datos!$C$14)/(Datos!$E$14-Datos!$C$14),Datos!$C$14+SQRT((Datos!$E$14-Datos!$C$14)*(Datos!$D$14-Datos!$C$14)*B728),Datos!$E$14-SQRT((Datos!$E$14-Datos!$C$14)*(Datos!$E$14-Datos!$D$14)*(1-B728)))</f>
        <v>70726.0031498816</v>
      </c>
      <c r="D728" s="24" t="n">
        <f aca="true">RAND()</f>
        <v>0.484403406812951</v>
      </c>
      <c r="E728" s="25" t="n">
        <f aca="false">IF(D728&lt;=(Datos!$D$15-Datos!$C$15)/(Datos!$E$15-Datos!$C$15),Datos!$C$15+SQRT((Datos!$E$15-Datos!$C$15)*(Datos!$D$15-Datos!$C$15)*D728),Datos!$E$15-SQRT((Datos!$E$15-Datos!$C$15)*(Datos!$E$15-Datos!$D$15)*(1-D728)))</f>
        <v>31205.7127077826</v>
      </c>
      <c r="F728" s="24" t="n">
        <f aca="true">RAND()</f>
        <v>0.939585389687434</v>
      </c>
      <c r="G728" s="25" t="n">
        <f aca="false">IF(F728&lt;=(Datos!$D$19-Datos!$C$19)/(Datos!$E$19-Datos!$C$19),Datos!$C$19+SQRT((Datos!$E$19-Datos!$C$19)*(Datos!$D$19-Datos!$C$19)*F728),Datos!$E$19-SQRT((Datos!$E$19-Datos!$C$19)*(Datos!$E$19-Datos!$D$19)*(1-F728)))</f>
        <v>42871.3629305487</v>
      </c>
      <c r="H728" s="24" t="n">
        <f aca="true">RAND()</f>
        <v>0.47148381011831</v>
      </c>
      <c r="I728" s="25" t="n">
        <f aca="false">IF(H728&lt;=(Datos!$D$19-Datos!$C$19)/(Datos!$E$19-Datos!$C$19),Datos!$C$19+SQRT((Datos!$E$19-Datos!$C$19)*(Datos!$D$19-Datos!$C$19)*H728),Datos!$E$19-SQRT((Datos!$E$19-Datos!$C$19)*(Datos!$E$19-Datos!$D$19)*(1-H728)))</f>
        <v>38409.6713085439</v>
      </c>
      <c r="J728" s="24" t="n">
        <f aca="true">RAND()</f>
        <v>0.788966174325801</v>
      </c>
      <c r="K728" s="25" t="n">
        <f aca="false">IF(J728&lt;=(Datos!$D$19-Datos!$C$19)/(Datos!$E$19-Datos!$C$19),Datos!$C$19+SQRT((Datos!$E$19-Datos!$C$19)*(Datos!$D$19-Datos!$C$19)*J728),Datos!$E$19-SQRT((Datos!$E$19-Datos!$C$19)*(Datos!$E$19-Datos!$D$19)*(1-J728)))</f>
        <v>41021.6162923161</v>
      </c>
      <c r="L728" s="24" t="n">
        <f aca="true">RAND()</f>
        <v>0.229124279315546</v>
      </c>
      <c r="M728" s="25" t="n">
        <f aca="false">IF(L728&lt;=(Datos!$D$19-Datos!$C$19)/(Datos!$E$19-Datos!$C$19),Datos!$C$19+SQRT((Datos!$E$19-Datos!$C$19)*(Datos!$D$19-Datos!$C$19)*L728),Datos!$E$19-SQRT((Datos!$E$19-Datos!$C$19)*(Datos!$E$19-Datos!$D$19)*(1-L728)))</f>
        <v>35862.4774538869</v>
      </c>
      <c r="N728" s="24" t="n">
        <f aca="true">RAND()</f>
        <v>0.882680370307378</v>
      </c>
      <c r="O728" s="25" t="n">
        <f aca="false">IF(N728&lt;=(Datos!$D$19-Datos!$C$19)/(Datos!$E$19-Datos!$C$19),Datos!$C$19+SQRT((Datos!$E$19-Datos!$C$19)*(Datos!$D$19-Datos!$C$19)*N728),Datos!$E$19-SQRT((Datos!$E$19-Datos!$C$19)*(Datos!$E$19-Datos!$D$19)*(1-N728)))</f>
        <v>42033.6938413328</v>
      </c>
      <c r="P728" s="24" t="n">
        <f aca="true">RAND()</f>
        <v>0.678558997017008</v>
      </c>
      <c r="Q728" s="26" t="n">
        <f aca="false">IF(P728&lt;=(Datos!$D$23-Datos!$C$23)/(Datos!$E$23-Datos!$C$23),Datos!$C$23+SQRT((Datos!$E$23-Datos!$C$23)*(Datos!$D$23-Datos!$C$23)*P728),Datos!$E$23-SQRT((Datos!$E$23-Datos!$C$23)*(Datos!$E$23-Datos!$D$23)*(1-P728)))</f>
        <v>0.155946023086205</v>
      </c>
      <c r="R728" s="24" t="n">
        <f aca="true">RAND()</f>
        <v>0.75514252460322</v>
      </c>
      <c r="S728" s="26" t="n">
        <f aca="false">IF(R728&lt;=(Datos!$D$24-Datos!$C$24)/(Datos!$E$24-Datos!$C$24),Datos!$C$24+SQRT((Datos!$E$24-Datos!$C$24)*(Datos!$D$24-Datos!$C$24)*R728),Datos!$E$24-SQRT((Datos!$E$24-Datos!$C$24)*(Datos!$E$24-Datos!$D$24)*(1-R728)))</f>
        <v>0.159006109085874</v>
      </c>
      <c r="T728" s="24" t="n">
        <f aca="true">RAND()</f>
        <v>0.30642212128426</v>
      </c>
      <c r="U728" s="26" t="n">
        <f aca="false">IF(T728&lt;=(Datos!$D$25-Datos!$C$25)/(Datos!$E$25-Datos!$C$25),Datos!$C$25+SQRT((Datos!$E$25-Datos!$C$25)*(Datos!$D$25-Datos!$C$25)*T728),Datos!$E$25-SQRT((Datos!$E$25-Datos!$C$25)*(Datos!$E$25-Datos!$D$25)*(1-T728)))</f>
        <v>0.175367034803007</v>
      </c>
      <c r="V728" s="24" t="n">
        <f aca="true">RAND()</f>
        <v>0.0141845471602205</v>
      </c>
      <c r="W728" s="26" t="n">
        <f aca="false">IF(V728&lt;=(Datos!$D$26-Datos!$C$26)/(Datos!$E$26-Datos!$C$26),Datos!$C$26+SQRT((Datos!$E$26-Datos!$C$26)*(Datos!$D$26-Datos!$C$26)*V728),Datos!$E$26-SQRT((Datos!$E$26-Datos!$C$26)*(Datos!$E$26-Datos!$D$26)*(1-V728)))</f>
        <v>0.184456272660454</v>
      </c>
      <c r="X728" s="24" t="n">
        <f aca="true">RAND()</f>
        <v>0.310264536113637</v>
      </c>
      <c r="Y728" s="26" t="n">
        <f aca="false">IF(X728&lt;=(Datos!$D$27-Datos!$C$27)/(Datos!$E$27-Datos!$C$27),Datos!$C$27+SQRT((Datos!$E$27-Datos!$C$27)*(Datos!$D$27-Datos!$C$27)*X728),Datos!$E$27-SQRT((Datos!$E$27-Datos!$C$27)*(Datos!$E$27-Datos!$D$27)*(1-X728)))</f>
        <v>0.218943293653398</v>
      </c>
      <c r="Z728" s="24" t="n">
        <f aca="false">(1+Q728)</f>
        <v>1.1559460230862</v>
      </c>
      <c r="AA728" s="24" t="n">
        <f aca="false">Z728*(1+S728)</f>
        <v>1.33974850253043</v>
      </c>
      <c r="AB728" s="24" t="n">
        <f aca="false">AA728*(1+U728)</f>
        <v>1.57469622480096</v>
      </c>
      <c r="AC728" s="24" t="n">
        <f aca="false">AB728*(1+W728)</f>
        <v>1.86515882100024</v>
      </c>
      <c r="AD728" s="24" t="n">
        <f aca="false">AC728*(1+Y728)</f>
        <v>2.27352283645672</v>
      </c>
      <c r="AE728" s="23" t="n">
        <f aca="false">E728*Q728</f>
        <v>4866.40679434934</v>
      </c>
      <c r="AF728" s="23" t="n">
        <f aca="false">AE728*(1+S728)</f>
        <v>5640.19520394789</v>
      </c>
      <c r="AG728" s="23" t="n">
        <f aca="false">AF728*(1+U728)</f>
        <v>6629.29951257437</v>
      </c>
      <c r="AH728" s="23" t="n">
        <f aca="false">AG728*(1+W728)</f>
        <v>7852.1153910136</v>
      </c>
      <c r="AI728" s="23" t="n">
        <f aca="false">AH728*(1+Y728)</f>
        <v>9571.28339686865</v>
      </c>
      <c r="AJ728" s="25" t="n">
        <f aca="false">G728*Z728</f>
        <v>49556.9814838531</v>
      </c>
      <c r="AK728" s="25" t="n">
        <f aca="false">I728*AA728</f>
        <v>51459.2996183078</v>
      </c>
      <c r="AL728" s="25" t="n">
        <f aca="false">K728*AB728</f>
        <v>64596.5843107438</v>
      </c>
      <c r="AM728" s="25" t="n">
        <f aca="false">M728*AC728</f>
        <v>66889.2161660392</v>
      </c>
      <c r="AN728" s="25" t="n">
        <f aca="false">O728*AD728</f>
        <v>95564.5628489003</v>
      </c>
      <c r="AO728" s="25" t="n">
        <f aca="false">C728/Datos!$D$8</f>
        <v>14145.2006299763</v>
      </c>
      <c r="AP728" s="25" t="n">
        <f aca="false">AJ728-AO728</f>
        <v>35411.7808538767</v>
      </c>
      <c r="AQ728" s="25" t="n">
        <f aca="false">AK728-AO728</f>
        <v>37314.0989883315</v>
      </c>
      <c r="AR728" s="25" t="n">
        <f aca="false">AL728-AO728</f>
        <v>50451.3836807675</v>
      </c>
      <c r="AS728" s="25" t="n">
        <f aca="false">AM728-AO728</f>
        <v>52744.0155360629</v>
      </c>
      <c r="AT728" s="25" t="n">
        <f aca="false">AN728-AO728</f>
        <v>81419.362218924</v>
      </c>
      <c r="AU728" s="25" t="n">
        <f aca="false">AP728*Datos!$D$6</f>
        <v>17705.8904269384</v>
      </c>
      <c r="AV728" s="25" t="n">
        <f aca="false">AQ728*Datos!$D$6</f>
        <v>18657.0494941657</v>
      </c>
      <c r="AW728" s="25" t="n">
        <f aca="false">AR728*Datos!$D$6</f>
        <v>25225.6918403837</v>
      </c>
      <c r="AX728" s="25" t="n">
        <f aca="false">AS728*Datos!$D$6</f>
        <v>26372.0077680314</v>
      </c>
      <c r="AY728" s="25" t="n">
        <f aca="false">AT728*Datos!$D$6</f>
        <v>40709.681109462</v>
      </c>
      <c r="AZ728" s="25" t="n">
        <f aca="false">AJ728-AU728-AE728</f>
        <v>26984.6842625654</v>
      </c>
      <c r="BA728" s="25" t="n">
        <f aca="false">AK728-AV728-AF728</f>
        <v>27162.0549201942</v>
      </c>
      <c r="BB728" s="25" t="n">
        <f aca="false">AL728-AW728-AG728</f>
        <v>32741.5929577857</v>
      </c>
      <c r="BC728" s="25" t="n">
        <f aca="false">AM728-AX728-AH728</f>
        <v>32665.0930069942</v>
      </c>
      <c r="BD728" s="25" t="n">
        <f aca="false">AN728-AY728-AI728</f>
        <v>45283.5983425697</v>
      </c>
      <c r="BE728" s="25" t="n">
        <f aca="false">AZ728/Z728</f>
        <v>23344.2424850602</v>
      </c>
      <c r="BF728" s="25" t="n">
        <f aca="false">BA728/AA728</f>
        <v>20273.9953572571</v>
      </c>
      <c r="BG728" s="25" t="n">
        <f aca="false">BB728/AB728</f>
        <v>20792.3232697939</v>
      </c>
      <c r="BH728" s="25" t="n">
        <f aca="false">BC728/AC728</f>
        <v>17513.3037675991</v>
      </c>
      <c r="BI728" s="25" t="n">
        <f aca="false">BD728/AD728</f>
        <v>19917.811079982</v>
      </c>
      <c r="BJ728" s="25" t="n">
        <f aca="false">E728*AD728</f>
        <v>70946.9004690512</v>
      </c>
      <c r="BK728" s="25" t="n">
        <f aca="false">0.2*C728*AD728</f>
        <v>32159.4366585131</v>
      </c>
      <c r="BL728" s="25" t="n">
        <f aca="false">BJ728+BK728</f>
        <v>103106.337127564</v>
      </c>
      <c r="BM728" s="25" t="n">
        <f aca="false">BK728*Datos!$D$6</f>
        <v>16079.7183292566</v>
      </c>
      <c r="BN728" s="25" t="n">
        <f aca="false">BL728-BM728</f>
        <v>87026.6187983078</v>
      </c>
      <c r="BO728" s="25" t="n">
        <f aca="false">BN728/AD728</f>
        <v>38278.3130227707</v>
      </c>
      <c r="BP728" s="25" t="n">
        <f aca="false">-(C728+E728)</f>
        <v>-101931.715857664</v>
      </c>
      <c r="BQ728" s="25" t="n">
        <f aca="false">BE728</f>
        <v>23344.2424850602</v>
      </c>
      <c r="BR728" s="25" t="n">
        <f aca="false">BF728</f>
        <v>20273.9953572571</v>
      </c>
      <c r="BS728" s="25" t="n">
        <f aca="false">BG728</f>
        <v>20792.3232697939</v>
      </c>
      <c r="BT728" s="25" t="n">
        <f aca="false">BH728</f>
        <v>17513.3037675991</v>
      </c>
      <c r="BU728" s="25" t="n">
        <f aca="false">BI728+BO728</f>
        <v>58196.1241027527</v>
      </c>
      <c r="BV728" s="27" t="n">
        <f aca="false">IFERROR(IRR(BP728:BU728,0.1),NA())*100</f>
        <v>9.92160476736153</v>
      </c>
    </row>
    <row r="729" customFormat="false" ht="15" hidden="false" customHeight="true" outlineLevel="0" collapsed="false">
      <c r="A729" s="23" t="n">
        <v>728</v>
      </c>
      <c r="B729" s="24" t="n">
        <f aca="true">RAND()</f>
        <v>0.00516810062941687</v>
      </c>
      <c r="C729" s="25" t="n">
        <f aca="false">IF(B729&lt;=(Datos!$D$14-Datos!$C$14)/(Datos!$E$14-Datos!$C$14),Datos!$C$14+SQRT((Datos!$E$14-Datos!$C$14)*(Datos!$D$14-Datos!$C$14)*B729),Datos!$E$14-SQRT((Datos!$E$14-Datos!$C$14)*(Datos!$E$14-Datos!$D$14)*(1-B729)))</f>
        <v>61437.7900583071</v>
      </c>
      <c r="D729" s="24" t="n">
        <f aca="true">RAND()</f>
        <v>0.15045556372211</v>
      </c>
      <c r="E729" s="25" t="n">
        <f aca="false">IF(D729&lt;=(Datos!$D$15-Datos!$C$15)/(Datos!$E$15-Datos!$C$15),Datos!$C$15+SQRT((Datos!$E$15-Datos!$C$15)*(Datos!$D$15-Datos!$C$15)*D729),Datos!$E$15-SQRT((Datos!$E$15-Datos!$C$15)*(Datos!$E$15-Datos!$D$15)*(1-D729)))</f>
        <v>28359.1914621168</v>
      </c>
      <c r="F729" s="24" t="n">
        <f aca="true">RAND()</f>
        <v>0.463191851842552</v>
      </c>
      <c r="G729" s="25" t="n">
        <f aca="false">IF(F729&lt;=(Datos!$D$19-Datos!$C$19)/(Datos!$E$19-Datos!$C$19),Datos!$C$19+SQRT((Datos!$E$19-Datos!$C$19)*(Datos!$D$19-Datos!$C$19)*F729),Datos!$E$19-SQRT((Datos!$E$19-Datos!$C$19)*(Datos!$E$19-Datos!$D$19)*(1-F729)))</f>
        <v>38335.3930786966</v>
      </c>
      <c r="H729" s="24" t="n">
        <f aca="true">RAND()</f>
        <v>0.22012900023407</v>
      </c>
      <c r="I729" s="25" t="n">
        <f aca="false">IF(H729&lt;=(Datos!$D$19-Datos!$C$19)/(Datos!$E$19-Datos!$C$19),Datos!$C$19+SQRT((Datos!$E$19-Datos!$C$19)*(Datos!$D$19-Datos!$C$19)*H729),Datos!$E$19-SQRT((Datos!$E$19-Datos!$C$19)*(Datos!$E$19-Datos!$D$19)*(1-H729)))</f>
        <v>35746.2466040982</v>
      </c>
      <c r="J729" s="24" t="n">
        <f aca="true">RAND()</f>
        <v>0.780985827610474</v>
      </c>
      <c r="K729" s="25" t="n">
        <f aca="false">IF(J729&lt;=(Datos!$D$19-Datos!$C$19)/(Datos!$E$19-Datos!$C$19),Datos!$C$19+SQRT((Datos!$E$19-Datos!$C$19)*(Datos!$D$19-Datos!$C$19)*J729),Datos!$E$19-SQRT((Datos!$E$19-Datos!$C$19)*(Datos!$E$19-Datos!$D$19)*(1-J729)))</f>
        <v>40947.0920403722</v>
      </c>
      <c r="L729" s="24" t="n">
        <f aca="true">RAND()</f>
        <v>0.805751773103316</v>
      </c>
      <c r="M729" s="25" t="n">
        <f aca="false">IF(L729&lt;=(Datos!$D$19-Datos!$C$19)/(Datos!$E$19-Datos!$C$19),Datos!$C$19+SQRT((Datos!$E$19-Datos!$C$19)*(Datos!$D$19-Datos!$C$19)*L729),Datos!$E$19-SQRT((Datos!$E$19-Datos!$C$19)*(Datos!$E$19-Datos!$D$19)*(1-L729)))</f>
        <v>41183.1142252811</v>
      </c>
      <c r="N729" s="24" t="n">
        <f aca="true">RAND()</f>
        <v>0.101372297507918</v>
      </c>
      <c r="O729" s="25" t="n">
        <f aca="false">IF(N729&lt;=(Datos!$D$19-Datos!$C$19)/(Datos!$E$19-Datos!$C$19),Datos!$C$19+SQRT((Datos!$E$19-Datos!$C$19)*(Datos!$D$19-Datos!$C$19)*N729),Datos!$E$19-SQRT((Datos!$E$19-Datos!$C$19)*(Datos!$E$19-Datos!$D$19)*(1-N729)))</f>
        <v>33899.4672233765</v>
      </c>
      <c r="P729" s="24" t="n">
        <f aca="true">RAND()</f>
        <v>0.37277129190785</v>
      </c>
      <c r="Q729" s="26" t="n">
        <f aca="false">IF(P729&lt;=(Datos!$D$23-Datos!$C$23)/(Datos!$E$23-Datos!$C$23),Datos!$C$23+SQRT((Datos!$E$23-Datos!$C$23)*(Datos!$D$23-Datos!$C$23)*P729),Datos!$E$23-SQRT((Datos!$E$23-Datos!$C$23)*(Datos!$E$23-Datos!$D$23)*(1-P729)))</f>
        <v>0.145903442347189</v>
      </c>
      <c r="R729" s="24" t="n">
        <f aca="true">RAND()</f>
        <v>0.906961052168269</v>
      </c>
      <c r="S729" s="26" t="n">
        <f aca="false">IF(R729&lt;=(Datos!$D$24-Datos!$C$24)/(Datos!$E$24-Datos!$C$24),Datos!$C$24+SQRT((Datos!$E$24-Datos!$C$24)*(Datos!$D$24-Datos!$C$24)*R729),Datos!$E$24-SQRT((Datos!$E$24-Datos!$C$24)*(Datos!$E$24-Datos!$D$24)*(1-R729)))</f>
        <v>0.167058975848214</v>
      </c>
      <c r="T729" s="24" t="n">
        <f aca="true">RAND()</f>
        <v>0.693503190599759</v>
      </c>
      <c r="U729" s="26" t="n">
        <f aca="false">IF(T729&lt;=(Datos!$D$25-Datos!$C$25)/(Datos!$E$25-Datos!$C$25),Datos!$C$25+SQRT((Datos!$E$25-Datos!$C$25)*(Datos!$D$25-Datos!$C$25)*T729),Datos!$E$25-SQRT((Datos!$E$25-Datos!$C$25)*(Datos!$E$25-Datos!$D$25)*(1-T729)))</f>
        <v>0.190705101701479</v>
      </c>
      <c r="V729" s="24" t="n">
        <f aca="true">RAND()</f>
        <v>0.85432518108231</v>
      </c>
      <c r="W729" s="26" t="n">
        <f aca="false">IF(V729&lt;=(Datos!$D$26-Datos!$C$26)/(Datos!$E$26-Datos!$C$26),Datos!$C$26+SQRT((Datos!$E$26-Datos!$C$26)*(Datos!$D$26-Datos!$C$26)*V729),Datos!$E$26-SQRT((Datos!$E$26-Datos!$C$26)*(Datos!$E$26-Datos!$D$26)*(1-V729)))</f>
        <v>0.227419878959317</v>
      </c>
      <c r="X729" s="24" t="n">
        <f aca="true">RAND()</f>
        <v>0.6691241542965</v>
      </c>
      <c r="Y729" s="26" t="n">
        <f aca="false">IF(X729&lt;=(Datos!$D$27-Datos!$C$27)/(Datos!$E$27-Datos!$C$27),Datos!$C$27+SQRT((Datos!$E$27-Datos!$C$27)*(Datos!$D$27-Datos!$C$27)*X729),Datos!$E$27-SQRT((Datos!$E$27-Datos!$C$27)*(Datos!$E$27-Datos!$D$27)*(1-X729)))</f>
        <v>0.237730276002807</v>
      </c>
      <c r="Z729" s="24" t="n">
        <f aca="false">(1+Q729)</f>
        <v>1.14590344234719</v>
      </c>
      <c r="AA729" s="24" t="n">
        <f aca="false">Z729*(1+S729)</f>
        <v>1.33733689784665</v>
      </c>
      <c r="AB729" s="24" t="n">
        <f aca="false">AA729*(1+U729)</f>
        <v>1.59237386695964</v>
      </c>
      <c r="AC729" s="24" t="n">
        <f aca="false">AB729*(1+W729)</f>
        <v>1.95451133904158</v>
      </c>
      <c r="AD729" s="24" t="n">
        <f aca="false">AC729*(1+Y729)</f>
        <v>2.41915785912255</v>
      </c>
      <c r="AE729" s="23" t="n">
        <f aca="false">E729*Q729</f>
        <v>4137.70365650584</v>
      </c>
      <c r="AF729" s="23" t="n">
        <f aca="false">AE729*(1+S729)</f>
        <v>4828.94419172512</v>
      </c>
      <c r="AG729" s="23" t="n">
        <f aca="false">AF729*(1+U729)</f>
        <v>5749.84848491882</v>
      </c>
      <c r="AH729" s="23" t="n">
        <f aca="false">AG729*(1+W729)</f>
        <v>7057.47833139347</v>
      </c>
      <c r="AI729" s="23" t="n">
        <f aca="false">AH729*(1+Y729)</f>
        <v>8735.25460299947</v>
      </c>
      <c r="AJ729" s="25" t="n">
        <f aca="false">G729*Z729</f>
        <v>43928.658892611</v>
      </c>
      <c r="AK729" s="25" t="n">
        <f aca="false">I729*AA729</f>
        <v>47804.7745431862</v>
      </c>
      <c r="AL729" s="25" t="n">
        <f aca="false">K729*AB729</f>
        <v>65203.0792930797</v>
      </c>
      <c r="AM729" s="25" t="n">
        <f aca="false">M729*AC729</f>
        <v>80492.8637303565</v>
      </c>
      <c r="AN729" s="25" t="n">
        <f aca="false">O729*AD729</f>
        <v>82008.1625534985</v>
      </c>
      <c r="AO729" s="25" t="n">
        <f aca="false">C729/Datos!$D$8</f>
        <v>12287.5580116614</v>
      </c>
      <c r="AP729" s="25" t="n">
        <f aca="false">AJ729-AO729</f>
        <v>31641.1008809496</v>
      </c>
      <c r="AQ729" s="25" t="n">
        <f aca="false">AK729-AO729</f>
        <v>35517.2165315248</v>
      </c>
      <c r="AR729" s="25" t="n">
        <f aca="false">AL729-AO729</f>
        <v>52915.5212814183</v>
      </c>
      <c r="AS729" s="25" t="n">
        <f aca="false">AM729-AO729</f>
        <v>68205.3057186951</v>
      </c>
      <c r="AT729" s="25" t="n">
        <f aca="false">AN729-AO729</f>
        <v>69720.6045418371</v>
      </c>
      <c r="AU729" s="25" t="n">
        <f aca="false">AP729*Datos!$D$6</f>
        <v>15820.5504404748</v>
      </c>
      <c r="AV729" s="25" t="n">
        <f aca="false">AQ729*Datos!$D$6</f>
        <v>17758.6082657624</v>
      </c>
      <c r="AW729" s="25" t="n">
        <f aca="false">AR729*Datos!$D$6</f>
        <v>26457.7606407092</v>
      </c>
      <c r="AX729" s="25" t="n">
        <f aca="false">AS729*Datos!$D$6</f>
        <v>34102.6528593476</v>
      </c>
      <c r="AY729" s="25" t="n">
        <f aca="false">AT729*Datos!$D$6</f>
        <v>34860.3022709186</v>
      </c>
      <c r="AZ729" s="25" t="n">
        <f aca="false">AJ729-AU729-AE729</f>
        <v>23970.4047956304</v>
      </c>
      <c r="BA729" s="25" t="n">
        <f aca="false">AK729-AV729-AF729</f>
        <v>25217.2220856987</v>
      </c>
      <c r="BB729" s="25" t="n">
        <f aca="false">AL729-AW729-AG729</f>
        <v>32995.4701674518</v>
      </c>
      <c r="BC729" s="25" t="n">
        <f aca="false">AM729-AX729-AH729</f>
        <v>39332.7325396155</v>
      </c>
      <c r="BD729" s="25" t="n">
        <f aca="false">AN729-AY729-AI729</f>
        <v>38412.6056795805</v>
      </c>
      <c r="BE729" s="25" t="n">
        <f aca="false">AZ729/Z729</f>
        <v>20918.3460925216</v>
      </c>
      <c r="BF729" s="25" t="n">
        <f aca="false">BA729/AA729</f>
        <v>18856.2972623449</v>
      </c>
      <c r="BG729" s="25" t="n">
        <f aca="false">BB729/AB729</f>
        <v>20720.9317184104</v>
      </c>
      <c r="BH729" s="25" t="n">
        <f aca="false">BC729/AC729</f>
        <v>20124.0748794544</v>
      </c>
      <c r="BI729" s="25" t="n">
        <f aca="false">BD729/AD729</f>
        <v>15878.5031471709</v>
      </c>
      <c r="BJ729" s="25" t="n">
        <f aca="false">E729*AD729</f>
        <v>68605.3609039409</v>
      </c>
      <c r="BK729" s="25" t="n">
        <f aca="false">0.2*C729*AD729</f>
        <v>29725.542533335</v>
      </c>
      <c r="BL729" s="25" t="n">
        <f aca="false">BJ729+BK729</f>
        <v>98330.9034372759</v>
      </c>
      <c r="BM729" s="25" t="n">
        <f aca="false">BK729*Datos!$D$6</f>
        <v>14862.7712666675</v>
      </c>
      <c r="BN729" s="25" t="n">
        <f aca="false">BL729-BM729</f>
        <v>83468.1321706084</v>
      </c>
      <c r="BO729" s="25" t="n">
        <f aca="false">BN729/AD729</f>
        <v>34502.9704679475</v>
      </c>
      <c r="BP729" s="25" t="n">
        <f aca="false">-(C729+E729)</f>
        <v>-89796.9815204239</v>
      </c>
      <c r="BQ729" s="25" t="n">
        <f aca="false">BE729</f>
        <v>20918.3460925216</v>
      </c>
      <c r="BR729" s="25" t="n">
        <f aca="false">BF729</f>
        <v>18856.2972623449</v>
      </c>
      <c r="BS729" s="25" t="n">
        <f aca="false">BG729</f>
        <v>20720.9317184104</v>
      </c>
      <c r="BT729" s="25" t="n">
        <f aca="false">BH729</f>
        <v>20124.0748794544</v>
      </c>
      <c r="BU729" s="25" t="n">
        <f aca="false">BI729+BO729</f>
        <v>50381.4736151183</v>
      </c>
      <c r="BV729" s="27" t="n">
        <f aca="false">IFERROR(IRR(BP729:BU729,0.1),NA())*100</f>
        <v>12.0148307448181</v>
      </c>
    </row>
    <row r="730" customFormat="false" ht="15" hidden="false" customHeight="true" outlineLevel="0" collapsed="false">
      <c r="A730" s="23" t="n">
        <v>729</v>
      </c>
      <c r="B730" s="24" t="n">
        <f aca="true">RAND()</f>
        <v>0.786256913384746</v>
      </c>
      <c r="C730" s="25" t="n">
        <f aca="false">IF(B730&lt;=(Datos!$D$14-Datos!$C$14)/(Datos!$E$14-Datos!$C$14),Datos!$C$14+SQRT((Datos!$E$14-Datos!$C$14)*(Datos!$D$14-Datos!$C$14)*B730),Datos!$E$14-SQRT((Datos!$E$14-Datos!$C$14)*(Datos!$E$14-Datos!$D$14)*(1-B730)))</f>
        <v>83984.6416231698</v>
      </c>
      <c r="D730" s="24" t="n">
        <f aca="true">RAND()</f>
        <v>0.918699651127072</v>
      </c>
      <c r="E730" s="25" t="n">
        <f aca="false">IF(D730&lt;=(Datos!$D$15-Datos!$C$15)/(Datos!$E$15-Datos!$C$15),Datos!$C$15+SQRT((Datos!$E$15-Datos!$C$15)*(Datos!$D$15-Datos!$C$15)*D730),Datos!$E$15-SQRT((Datos!$E$15-Datos!$C$15)*(Datos!$E$15-Datos!$D$15)*(1-D730)))</f>
        <v>36507.8584892735</v>
      </c>
      <c r="F730" s="24" t="n">
        <f aca="true">RAND()</f>
        <v>0.339639139250288</v>
      </c>
      <c r="G730" s="25" t="n">
        <f aca="false">IF(F730&lt;=(Datos!$D$19-Datos!$C$19)/(Datos!$E$19-Datos!$C$19),Datos!$C$19+SQRT((Datos!$E$19-Datos!$C$19)*(Datos!$D$19-Datos!$C$19)*F730),Datos!$E$19-SQRT((Datos!$E$19-Datos!$C$19)*(Datos!$E$19-Datos!$D$19)*(1-F730)))</f>
        <v>37137.637626522</v>
      </c>
      <c r="H730" s="24" t="n">
        <f aca="true">RAND()</f>
        <v>0.340110537532004</v>
      </c>
      <c r="I730" s="25" t="n">
        <f aca="false">IF(H730&lt;=(Datos!$D$19-Datos!$C$19)/(Datos!$E$19-Datos!$C$19),Datos!$C$19+SQRT((Datos!$E$19-Datos!$C$19)*(Datos!$D$19-Datos!$C$19)*H730),Datos!$E$19-SQRT((Datos!$E$19-Datos!$C$19)*(Datos!$E$19-Datos!$D$19)*(1-H730)))</f>
        <v>37142.5892104895</v>
      </c>
      <c r="J730" s="24" t="n">
        <f aca="true">RAND()</f>
        <v>0.0236073881639789</v>
      </c>
      <c r="K730" s="25" t="n">
        <f aca="false">IF(J730&lt;=(Datos!$D$19-Datos!$C$19)/(Datos!$E$19-Datos!$C$19),Datos!$C$19+SQRT((Datos!$E$19-Datos!$C$19)*(Datos!$D$19-Datos!$C$19)*J730),Datos!$E$19-SQRT((Datos!$E$19-Datos!$C$19)*(Datos!$E$19-Datos!$D$19)*(1-J730)))</f>
        <v>31881.7832565407</v>
      </c>
      <c r="L730" s="24" t="n">
        <f aca="true">RAND()</f>
        <v>0.528270707953115</v>
      </c>
      <c r="M730" s="25" t="n">
        <f aca="false">IF(L730&lt;=(Datos!$D$19-Datos!$C$19)/(Datos!$E$19-Datos!$C$19),Datos!$C$19+SQRT((Datos!$E$19-Datos!$C$19)*(Datos!$D$19-Datos!$C$19)*L730),Datos!$E$19-SQRT((Datos!$E$19-Datos!$C$19)*(Datos!$E$19-Datos!$D$19)*(1-L730)))</f>
        <v>38901.7192829794</v>
      </c>
      <c r="N730" s="24" t="n">
        <f aca="true">RAND()</f>
        <v>0.334759964644215</v>
      </c>
      <c r="O730" s="25" t="n">
        <f aca="false">IF(N730&lt;=(Datos!$D$19-Datos!$C$19)/(Datos!$E$19-Datos!$C$19),Datos!$C$19+SQRT((Datos!$E$19-Datos!$C$19)*(Datos!$D$19-Datos!$C$19)*N730),Datos!$E$19-SQRT((Datos!$E$19-Datos!$C$19)*(Datos!$E$19-Datos!$D$19)*(1-N730)))</f>
        <v>37086.183366004</v>
      </c>
      <c r="P730" s="24" t="n">
        <f aca="true">RAND()</f>
        <v>0.518350872219935</v>
      </c>
      <c r="Q730" s="26" t="n">
        <f aca="false">IF(P730&lt;=(Datos!$D$23-Datos!$C$23)/(Datos!$E$23-Datos!$C$23),Datos!$C$23+SQRT((Datos!$E$23-Datos!$C$23)*(Datos!$D$23-Datos!$C$23)*P730),Datos!$E$23-SQRT((Datos!$E$23-Datos!$C$23)*(Datos!$E$23-Datos!$D$23)*(1-P730)))</f>
        <v>0.150555672362845</v>
      </c>
      <c r="R730" s="24" t="n">
        <f aca="true">RAND()</f>
        <v>0.409069511396778</v>
      </c>
      <c r="S730" s="26" t="n">
        <f aca="false">IF(R730&lt;=(Datos!$D$24-Datos!$C$24)/(Datos!$E$24-Datos!$C$24),Datos!$C$24+SQRT((Datos!$E$24-Datos!$C$24)*(Datos!$D$24-Datos!$C$24)*R730),Datos!$E$24-SQRT((Datos!$E$24-Datos!$C$24)*(Datos!$E$24-Datos!$D$24)*(1-R730)))</f>
        <v>0.14713531132149</v>
      </c>
      <c r="T730" s="24" t="n">
        <f aca="true">RAND()</f>
        <v>0.668731213016209</v>
      </c>
      <c r="U730" s="26" t="n">
        <f aca="false">IF(T730&lt;=(Datos!$D$25-Datos!$C$25)/(Datos!$E$25-Datos!$C$25),Datos!$C$25+SQRT((Datos!$E$25-Datos!$C$25)*(Datos!$D$25-Datos!$C$25)*T730),Datos!$E$25-SQRT((Datos!$E$25-Datos!$C$25)*(Datos!$E$25-Datos!$D$25)*(1-T730)))</f>
        <v>0.189544251715733</v>
      </c>
      <c r="V730" s="24" t="n">
        <f aca="true">RAND()</f>
        <v>0.63835737149991</v>
      </c>
      <c r="W730" s="26" t="n">
        <f aca="false">IF(V730&lt;=(Datos!$D$26-Datos!$C$26)/(Datos!$E$26-Datos!$C$26),Datos!$C$26+SQRT((Datos!$E$26-Datos!$C$26)*(Datos!$D$26-Datos!$C$26)*V730),Datos!$E$26-SQRT((Datos!$E$26-Datos!$C$26)*(Datos!$E$26-Datos!$D$26)*(1-V730)))</f>
        <v>0.214422630792169</v>
      </c>
      <c r="X730" s="24" t="n">
        <f aca="true">RAND()</f>
        <v>0.970033955133747</v>
      </c>
      <c r="Y730" s="26" t="n">
        <f aca="false">IF(X730&lt;=(Datos!$D$27-Datos!$C$27)/(Datos!$E$27-Datos!$C$27),Datos!$C$27+SQRT((Datos!$E$27-Datos!$C$27)*(Datos!$D$27-Datos!$C$27)*X730),Datos!$E$27-SQRT((Datos!$E$27-Datos!$C$27)*(Datos!$E$27-Datos!$D$27)*(1-X730)))</f>
        <v>0.267279282949544</v>
      </c>
      <c r="Z730" s="24" t="n">
        <f aca="false">(1+Q730)</f>
        <v>1.15055567236285</v>
      </c>
      <c r="AA730" s="24" t="n">
        <f aca="false">Z730*(1+S730)</f>
        <v>1.31984303940866</v>
      </c>
      <c r="AB730" s="24" t="n">
        <f aca="false">AA730*(1+U730)</f>
        <v>1.57001170069559</v>
      </c>
      <c r="AC730" s="24" t="n">
        <f aca="false">AB730*(1+W730)</f>
        <v>1.90665773993323</v>
      </c>
      <c r="AD730" s="24" t="n">
        <f aca="false">AC730*(1+Y730)</f>
        <v>2.41626785349278</v>
      </c>
      <c r="AE730" s="23" t="n">
        <f aca="false">E730*Q730</f>
        <v>5496.46518138018</v>
      </c>
      <c r="AF730" s="23" t="n">
        <f aca="false">AE730*(1+S730)</f>
        <v>6305.18929701028</v>
      </c>
      <c r="AG730" s="23" t="n">
        <f aca="false">AF730*(1+U730)</f>
        <v>7500.30168423815</v>
      </c>
      <c r="AH730" s="23" t="n">
        <f aca="false">AG730*(1+W730)</f>
        <v>9108.53610310743</v>
      </c>
      <c r="AI730" s="23" t="n">
        <f aca="false">AH730*(1+Y730)</f>
        <v>11543.059101466</v>
      </c>
      <c r="AJ730" s="25" t="n">
        <f aca="false">G730*Z730</f>
        <v>42728.9196293508</v>
      </c>
      <c r="AK730" s="25" t="n">
        <f aca="false">I730*AA730</f>
        <v>49022.3878350797</v>
      </c>
      <c r="AL730" s="25" t="n">
        <f aca="false">K730*AB730</f>
        <v>50054.7727518097</v>
      </c>
      <c r="AM730" s="25" t="n">
        <f aca="false">M730*AC730</f>
        <v>74172.2641676024</v>
      </c>
      <c r="AN730" s="25" t="n">
        <f aca="false">O730*AD730</f>
        <v>89610.1526760142</v>
      </c>
      <c r="AO730" s="25" t="n">
        <f aca="false">C730/Datos!$D$8</f>
        <v>16796.928324634</v>
      </c>
      <c r="AP730" s="25" t="n">
        <f aca="false">AJ730-AO730</f>
        <v>25931.9913047168</v>
      </c>
      <c r="AQ730" s="25" t="n">
        <f aca="false">AK730-AO730</f>
        <v>32225.4595104457</v>
      </c>
      <c r="AR730" s="25" t="n">
        <f aca="false">AL730-AO730</f>
        <v>33257.8444271757</v>
      </c>
      <c r="AS730" s="25" t="n">
        <f aca="false">AM730-AO730</f>
        <v>57375.3358429685</v>
      </c>
      <c r="AT730" s="25" t="n">
        <f aca="false">AN730-AO730</f>
        <v>72813.2243513802</v>
      </c>
      <c r="AU730" s="25" t="n">
        <f aca="false">AP730*Datos!$D$6</f>
        <v>12965.9956523584</v>
      </c>
      <c r="AV730" s="25" t="n">
        <f aca="false">AQ730*Datos!$D$6</f>
        <v>16112.7297552229</v>
      </c>
      <c r="AW730" s="25" t="n">
        <f aca="false">AR730*Datos!$D$6</f>
        <v>16628.9222135879</v>
      </c>
      <c r="AX730" s="25" t="n">
        <f aca="false">AS730*Datos!$D$6</f>
        <v>28687.6679214842</v>
      </c>
      <c r="AY730" s="25" t="n">
        <f aca="false">AT730*Datos!$D$6</f>
        <v>36406.6121756901</v>
      </c>
      <c r="AZ730" s="25" t="n">
        <f aca="false">AJ730-AU730-AE730</f>
        <v>24266.4587956122</v>
      </c>
      <c r="BA730" s="25" t="n">
        <f aca="false">AK730-AV730-AF730</f>
        <v>26604.4687828465</v>
      </c>
      <c r="BB730" s="25" t="n">
        <f aca="false">AL730-AW730-AG730</f>
        <v>25925.5488539837</v>
      </c>
      <c r="BC730" s="25" t="n">
        <f aca="false">AM730-AX730-AH730</f>
        <v>36376.0601430108</v>
      </c>
      <c r="BD730" s="25" t="n">
        <f aca="false">AN730-AY730-AI730</f>
        <v>41660.4813988581</v>
      </c>
      <c r="BE730" s="25" t="n">
        <f aca="false">AZ730/Z730</f>
        <v>21091.077449366</v>
      </c>
      <c r="BF730" s="25" t="n">
        <f aca="false">BA730/AA730</f>
        <v>20157.2974880152</v>
      </c>
      <c r="BG730" s="25" t="n">
        <f aca="false">BB730/AB730</f>
        <v>16512.9653763073</v>
      </c>
      <c r="BH730" s="25" t="n">
        <f aca="false">BC730/AC730</f>
        <v>19078.4425443261</v>
      </c>
      <c r="BI730" s="25" t="n">
        <f aca="false">BD730/AD730</f>
        <v>17241.665214656</v>
      </c>
      <c r="BJ730" s="25" t="n">
        <f aca="false">E730*AD730</f>
        <v>88212.7648674951</v>
      </c>
      <c r="BK730" s="25" t="n">
        <f aca="false">0.2*C730*AD730</f>
        <v>40585.8779482354</v>
      </c>
      <c r="BL730" s="25" t="n">
        <f aca="false">BJ730+BK730</f>
        <v>128798.64281573</v>
      </c>
      <c r="BM730" s="25" t="n">
        <f aca="false">BK730*Datos!$D$6</f>
        <v>20292.9389741177</v>
      </c>
      <c r="BN730" s="25" t="n">
        <f aca="false">BL730-BM730</f>
        <v>108505.703841613</v>
      </c>
      <c r="BO730" s="25" t="n">
        <f aca="false">BN730/AD730</f>
        <v>44906.3226515905</v>
      </c>
      <c r="BP730" s="25" t="n">
        <f aca="false">-(C730+E730)</f>
        <v>-120492.500112443</v>
      </c>
      <c r="BQ730" s="25" t="n">
        <f aca="false">BE730</f>
        <v>21091.077449366</v>
      </c>
      <c r="BR730" s="25" t="n">
        <f aca="false">BF730</f>
        <v>20157.2974880152</v>
      </c>
      <c r="BS730" s="25" t="n">
        <f aca="false">BG730</f>
        <v>16512.9653763073</v>
      </c>
      <c r="BT730" s="25" t="n">
        <f aca="false">BH730</f>
        <v>19078.4425443261</v>
      </c>
      <c r="BU730" s="25" t="n">
        <f aca="false">BI730+BO730</f>
        <v>62147.9878662465</v>
      </c>
      <c r="BV730" s="27" t="n">
        <f aca="false">IFERROR(IRR(BP730:BU730,0.1),NA())*100</f>
        <v>4.12188649595365</v>
      </c>
    </row>
    <row r="731" customFormat="false" ht="15" hidden="false" customHeight="true" outlineLevel="0" collapsed="false">
      <c r="A731" s="23" t="n">
        <v>730</v>
      </c>
      <c r="B731" s="24" t="n">
        <f aca="true">RAND()</f>
        <v>0.833379883223236</v>
      </c>
      <c r="C731" s="25" t="n">
        <f aca="false">IF(B731&lt;=(Datos!$D$14-Datos!$C$14)/(Datos!$E$14-Datos!$C$14),Datos!$C$14+SQRT((Datos!$E$14-Datos!$C$14)*(Datos!$D$14-Datos!$C$14)*B731),Datos!$E$14-SQRT((Datos!$E$14-Datos!$C$14)*(Datos!$E$14-Datos!$D$14)*(1-B731)))</f>
        <v>85859.8394587573</v>
      </c>
      <c r="D731" s="24" t="n">
        <f aca="true">RAND()</f>
        <v>0.653666914612702</v>
      </c>
      <c r="E731" s="25" t="n">
        <f aca="false">IF(D731&lt;=(Datos!$D$15-Datos!$C$15)/(Datos!$E$15-Datos!$C$15),Datos!$C$15+SQRT((Datos!$E$15-Datos!$C$15)*(Datos!$D$15-Datos!$C$15)*D731),Datos!$E$15-SQRT((Datos!$E$15-Datos!$C$15)*(Datos!$E$15-Datos!$D$15)*(1-D731)))</f>
        <v>32792.3677391189</v>
      </c>
      <c r="F731" s="24" t="n">
        <f aca="true">RAND()</f>
        <v>0.69184007074034</v>
      </c>
      <c r="G731" s="25" t="n">
        <f aca="false">IF(F731&lt;=(Datos!$D$19-Datos!$C$19)/(Datos!$E$19-Datos!$C$19),Datos!$C$19+SQRT((Datos!$E$19-Datos!$C$19)*(Datos!$D$19-Datos!$C$19)*F731),Datos!$E$19-SQRT((Datos!$E$19-Datos!$C$19)*(Datos!$E$19-Datos!$D$19)*(1-F731)))</f>
        <v>40192.506402035</v>
      </c>
      <c r="H731" s="24" t="n">
        <f aca="true">RAND()</f>
        <v>0.874359602118211</v>
      </c>
      <c r="I731" s="25" t="n">
        <f aca="false">IF(H731&lt;=(Datos!$D$19-Datos!$C$19)/(Datos!$E$19-Datos!$C$19),Datos!$C$19+SQRT((Datos!$E$19-Datos!$C$19)*(Datos!$D$19-Datos!$C$19)*H731),Datos!$E$19-SQRT((Datos!$E$19-Datos!$C$19)*(Datos!$E$19-Datos!$D$19)*(1-H731)))</f>
        <v>41930.3046012456</v>
      </c>
      <c r="J731" s="24" t="n">
        <f aca="true">RAND()</f>
        <v>0.342477738736088</v>
      </c>
      <c r="K731" s="25" t="n">
        <f aca="false">IF(J731&lt;=(Datos!$D$19-Datos!$C$19)/(Datos!$E$19-Datos!$C$19),Datos!$C$19+SQRT((Datos!$E$19-Datos!$C$19)*(Datos!$D$19-Datos!$C$19)*J731),Datos!$E$19-SQRT((Datos!$E$19-Datos!$C$19)*(Datos!$E$19-Datos!$D$19)*(1-J731)))</f>
        <v>37167.4026544079</v>
      </c>
      <c r="L731" s="24" t="n">
        <f aca="true">RAND()</f>
        <v>0.679053299030395</v>
      </c>
      <c r="M731" s="25" t="n">
        <f aca="false">IF(L731&lt;=(Datos!$D$19-Datos!$C$19)/(Datos!$E$19-Datos!$C$19),Datos!$C$19+SQRT((Datos!$E$19-Datos!$C$19)*(Datos!$D$19-Datos!$C$19)*L731),Datos!$E$19-SQRT((Datos!$E$19-Datos!$C$19)*(Datos!$E$19-Datos!$D$19)*(1-L731)))</f>
        <v>40093.7791964975</v>
      </c>
      <c r="N731" s="24" t="n">
        <f aca="true">RAND()</f>
        <v>0.302902927273782</v>
      </c>
      <c r="O731" s="25" t="n">
        <f aca="false">IF(N731&lt;=(Datos!$D$19-Datos!$C$19)/(Datos!$E$19-Datos!$C$19),Datos!$C$19+SQRT((Datos!$E$19-Datos!$C$19)*(Datos!$D$19-Datos!$C$19)*N731),Datos!$E$19-SQRT((Datos!$E$19-Datos!$C$19)*(Datos!$E$19-Datos!$D$19)*(1-N731)))</f>
        <v>36740.5815098601</v>
      </c>
      <c r="P731" s="24" t="n">
        <f aca="true">RAND()</f>
        <v>0.120752938448796</v>
      </c>
      <c r="Q731" s="26" t="n">
        <f aca="false">IF(P731&lt;=(Datos!$D$23-Datos!$C$23)/(Datos!$E$23-Datos!$C$23),Datos!$C$23+SQRT((Datos!$E$23-Datos!$C$23)*(Datos!$D$23-Datos!$C$23)*P731),Datos!$E$23-SQRT((Datos!$E$23-Datos!$C$23)*(Datos!$E$23-Datos!$D$23)*(1-P731)))</f>
        <v>0.134742974232082</v>
      </c>
      <c r="R731" s="24" t="n">
        <f aca="true">RAND()</f>
        <v>0.926424409066387</v>
      </c>
      <c r="S731" s="26" t="n">
        <f aca="false">IF(R731&lt;=(Datos!$D$24-Datos!$C$24)/(Datos!$E$24-Datos!$C$24),Datos!$C$24+SQRT((Datos!$E$24-Datos!$C$24)*(Datos!$D$24-Datos!$C$24)*R731),Datos!$E$24-SQRT((Datos!$E$24-Datos!$C$24)*(Datos!$E$24-Datos!$D$24)*(1-R731)))</f>
        <v>0.168491913118137</v>
      </c>
      <c r="T731" s="24" t="n">
        <f aca="true">RAND()</f>
        <v>0.404335734579014</v>
      </c>
      <c r="U731" s="26" t="n">
        <f aca="false">IF(T731&lt;=(Datos!$D$25-Datos!$C$25)/(Datos!$E$25-Datos!$C$25),Datos!$C$25+SQRT((Datos!$E$25-Datos!$C$25)*(Datos!$D$25-Datos!$C$25)*T731),Datos!$E$25-SQRT((Datos!$E$25-Datos!$C$25)*(Datos!$E$25-Datos!$D$25)*(1-T731)))</f>
        <v>0.179139407039539</v>
      </c>
      <c r="V731" s="24" t="n">
        <f aca="true">RAND()</f>
        <v>0.988565971776781</v>
      </c>
      <c r="W731" s="26" t="n">
        <f aca="false">IF(V731&lt;=(Datos!$D$26-Datos!$C$26)/(Datos!$E$26-Datos!$C$26),Datos!$C$26+SQRT((Datos!$E$26-Datos!$C$26)*(Datos!$D$26-Datos!$C$26)*V731),Datos!$E$26-SQRT((Datos!$E$26-Datos!$C$26)*(Datos!$E$26-Datos!$D$26)*(1-V731)))</f>
        <v>0.243673934968618</v>
      </c>
      <c r="X731" s="24" t="n">
        <f aca="true">RAND()</f>
        <v>0.230750826006327</v>
      </c>
      <c r="Y731" s="26" t="n">
        <f aca="false">IF(X731&lt;=(Datos!$D$27-Datos!$C$27)/(Datos!$E$27-Datos!$C$27),Datos!$C$27+SQRT((Datos!$E$27-Datos!$C$27)*(Datos!$D$27-Datos!$C$27)*X731),Datos!$E$27-SQRT((Datos!$E$27-Datos!$C$27)*(Datos!$E$27-Datos!$D$27)*(1-X731)))</f>
        <v>0.214960513420543</v>
      </c>
      <c r="Z731" s="24" t="n">
        <f aca="false">(1+Q731)</f>
        <v>1.13474297423208</v>
      </c>
      <c r="AA731" s="24" t="n">
        <f aca="false">Z731*(1+S731)</f>
        <v>1.32593798885781</v>
      </c>
      <c r="AB731" s="24" t="n">
        <f aca="false">AA731*(1+U731)</f>
        <v>1.563465733953</v>
      </c>
      <c r="AC731" s="24" t="n">
        <f aca="false">AB731*(1+W731)</f>
        <v>1.94444158153392</v>
      </c>
      <c r="AD731" s="24" t="n">
        <f aca="false">AC731*(1+Y731)</f>
        <v>2.36241974221671</v>
      </c>
      <c r="AE731" s="23" t="n">
        <f aca="false">E731*Q731</f>
        <v>4418.54116128105</v>
      </c>
      <c r="AF731" s="23" t="n">
        <f aca="false">AE731*(1+S731)</f>
        <v>5163.02961473653</v>
      </c>
      <c r="AG731" s="23" t="n">
        <f aca="false">AF731*(1+U731)</f>
        <v>6087.93167844801</v>
      </c>
      <c r="AH731" s="23" t="n">
        <f aca="false">AG731*(1+W731)</f>
        <v>7571.40194635554</v>
      </c>
      <c r="AI731" s="23" t="n">
        <f aca="false">AH731*(1+Y731)</f>
        <v>9198.95439605742</v>
      </c>
      <c r="AJ731" s="25" t="n">
        <f aca="false">G731*Z731</f>
        <v>45608.1642564872</v>
      </c>
      <c r="AK731" s="25" t="n">
        <f aca="false">I731*AA731</f>
        <v>55596.9837551709</v>
      </c>
      <c r="AL731" s="25" t="n">
        <f aca="false">K731*AB731</f>
        <v>58109.9604702004</v>
      </c>
      <c r="AM731" s="25" t="n">
        <f aca="false">M731*AC731</f>
        <v>77960.0114305096</v>
      </c>
      <c r="AN731" s="25" t="n">
        <f aca="false">O731*AD731</f>
        <v>86796.6750994155</v>
      </c>
      <c r="AO731" s="25" t="n">
        <f aca="false">C731/Datos!$D$8</f>
        <v>17171.9678917515</v>
      </c>
      <c r="AP731" s="25" t="n">
        <f aca="false">AJ731-AO731</f>
        <v>28436.1963647357</v>
      </c>
      <c r="AQ731" s="25" t="n">
        <f aca="false">AK731-AO731</f>
        <v>38425.0158634195</v>
      </c>
      <c r="AR731" s="25" t="n">
        <f aca="false">AL731-AO731</f>
        <v>40937.9925784489</v>
      </c>
      <c r="AS731" s="25" t="n">
        <f aca="false">AM731-AO731</f>
        <v>60788.0435387581</v>
      </c>
      <c r="AT731" s="25" t="n">
        <f aca="false">AN731-AO731</f>
        <v>69624.7072076641</v>
      </c>
      <c r="AU731" s="25" t="n">
        <f aca="false">AP731*Datos!$D$6</f>
        <v>14218.0981823679</v>
      </c>
      <c r="AV731" s="25" t="n">
        <f aca="false">AQ731*Datos!$D$6</f>
        <v>19212.5079317097</v>
      </c>
      <c r="AW731" s="25" t="n">
        <f aca="false">AR731*Datos!$D$6</f>
        <v>20468.9962892245</v>
      </c>
      <c r="AX731" s="25" t="n">
        <f aca="false">AS731*Datos!$D$6</f>
        <v>30394.0217693791</v>
      </c>
      <c r="AY731" s="25" t="n">
        <f aca="false">AT731*Datos!$D$6</f>
        <v>34812.353603832</v>
      </c>
      <c r="AZ731" s="25" t="n">
        <f aca="false">AJ731-AU731-AE731</f>
        <v>26971.5249128383</v>
      </c>
      <c r="BA731" s="25" t="n">
        <f aca="false">AK731-AV731-AF731</f>
        <v>31221.4462087247</v>
      </c>
      <c r="BB731" s="25" t="n">
        <f aca="false">AL731-AW731-AG731</f>
        <v>31553.0325025279</v>
      </c>
      <c r="BC731" s="25" t="n">
        <f aca="false">AM731-AX731-AH731</f>
        <v>39994.587714775</v>
      </c>
      <c r="BD731" s="25" t="n">
        <f aca="false">AN731-AY731-AI731</f>
        <v>42785.3670995261</v>
      </c>
      <c r="BE731" s="25" t="n">
        <f aca="false">AZ731/Z731</f>
        <v>23768.8406320302</v>
      </c>
      <c r="BF731" s="25" t="n">
        <f aca="false">BA731/AA731</f>
        <v>23546.6865502658</v>
      </c>
      <c r="BG731" s="25" t="n">
        <f aca="false">BB731/AB731</f>
        <v>20181.4672476068</v>
      </c>
      <c r="BH731" s="25" t="n">
        <f aca="false">BC731/AC731</f>
        <v>20568.6753948268</v>
      </c>
      <c r="BI731" s="25" t="n">
        <f aca="false">BD731/AD731</f>
        <v>18110.823548816</v>
      </c>
      <c r="BJ731" s="25" t="n">
        <f aca="false">E731*AD731</f>
        <v>77469.3369409246</v>
      </c>
      <c r="BK731" s="25" t="n">
        <f aca="false">0.2*C731*AD731</f>
        <v>40567.3959601851</v>
      </c>
      <c r="BL731" s="25" t="n">
        <f aca="false">BJ731+BK731</f>
        <v>118036.73290111</v>
      </c>
      <c r="BM731" s="25" t="n">
        <f aca="false">BK731*Datos!$D$6</f>
        <v>20283.6979800925</v>
      </c>
      <c r="BN731" s="25" t="n">
        <f aca="false">BL731-BM731</f>
        <v>97753.0349210172</v>
      </c>
      <c r="BO731" s="25" t="n">
        <f aca="false">BN731/AD731</f>
        <v>41378.3516849946</v>
      </c>
      <c r="BP731" s="25" t="n">
        <f aca="false">-(C731+E731)</f>
        <v>-118652.207197876</v>
      </c>
      <c r="BQ731" s="25" t="n">
        <f aca="false">BE731</f>
        <v>23768.8406320302</v>
      </c>
      <c r="BR731" s="25" t="n">
        <f aca="false">BF731</f>
        <v>23546.6865502658</v>
      </c>
      <c r="BS731" s="25" t="n">
        <f aca="false">BG731</f>
        <v>20181.4672476068</v>
      </c>
      <c r="BT731" s="25" t="n">
        <f aca="false">BH731</f>
        <v>20568.6753948268</v>
      </c>
      <c r="BU731" s="25" t="n">
        <f aca="false">BI731+BO731</f>
        <v>59489.1752338105</v>
      </c>
      <c r="BV731" s="27" t="n">
        <f aca="false">IFERROR(IRR(BP731:BU731,0.1),NA())*100</f>
        <v>6.64659105282748</v>
      </c>
    </row>
    <row r="732" customFormat="false" ht="15" hidden="false" customHeight="true" outlineLevel="0" collapsed="false">
      <c r="A732" s="23" t="n">
        <v>731</v>
      </c>
      <c r="B732" s="24" t="n">
        <f aca="true">RAND()</f>
        <v>0.769301912053608</v>
      </c>
      <c r="C732" s="25" t="n">
        <f aca="false">IF(B732&lt;=(Datos!$D$14-Datos!$C$14)/(Datos!$E$14-Datos!$C$14),Datos!$C$14+SQRT((Datos!$E$14-Datos!$C$14)*(Datos!$D$14-Datos!$C$14)*B732),Datos!$E$14-SQRT((Datos!$E$14-Datos!$C$14)*(Datos!$E$14-Datos!$D$14)*(1-B732)))</f>
        <v>83361.559401925</v>
      </c>
      <c r="D732" s="24" t="n">
        <f aca="true">RAND()</f>
        <v>0.19917230770802</v>
      </c>
      <c r="E732" s="25" t="n">
        <f aca="false">IF(D732&lt;=(Datos!$D$15-Datos!$C$15)/(Datos!$E$15-Datos!$C$15),Datos!$C$15+SQRT((Datos!$E$15-Datos!$C$15)*(Datos!$D$15-Datos!$C$15)*D732),Datos!$E$15-SQRT((Datos!$E$15-Datos!$C$15)*(Datos!$E$15-Datos!$D$15)*(1-D732)))</f>
        <v>28864.9609413423</v>
      </c>
      <c r="F732" s="24" t="n">
        <f aca="true">RAND()</f>
        <v>0.18519044688852</v>
      </c>
      <c r="G732" s="25" t="n">
        <f aca="false">IF(F732&lt;=(Datos!$D$19-Datos!$C$19)/(Datos!$E$19-Datos!$C$19),Datos!$C$19+SQRT((Datos!$E$19-Datos!$C$19)*(Datos!$D$19-Datos!$C$19)*F732),Datos!$E$19-SQRT((Datos!$E$19-Datos!$C$19)*(Datos!$E$19-Datos!$D$19)*(1-F732)))</f>
        <v>35270.5376417665</v>
      </c>
      <c r="H732" s="24" t="n">
        <f aca="true">RAND()</f>
        <v>0.384982909635992</v>
      </c>
      <c r="I732" s="25" t="n">
        <f aca="false">IF(H732&lt;=(Datos!$D$19-Datos!$C$19)/(Datos!$E$19-Datos!$C$19),Datos!$C$19+SQRT((Datos!$E$19-Datos!$C$19)*(Datos!$D$19-Datos!$C$19)*H732),Datos!$E$19-SQRT((Datos!$E$19-Datos!$C$19)*(Datos!$E$19-Datos!$D$19)*(1-H732)))</f>
        <v>37599.173405404</v>
      </c>
      <c r="J732" s="24" t="n">
        <f aca="true">RAND()</f>
        <v>0.732297370744871</v>
      </c>
      <c r="K732" s="25" t="n">
        <f aca="false">IF(J732&lt;=(Datos!$D$19-Datos!$C$19)/(Datos!$E$19-Datos!$C$19),Datos!$C$19+SQRT((Datos!$E$19-Datos!$C$19)*(Datos!$D$19-Datos!$C$19)*J732),Datos!$E$19-SQRT((Datos!$E$19-Datos!$C$19)*(Datos!$E$19-Datos!$D$19)*(1-J732)))</f>
        <v>40519.1856550249</v>
      </c>
      <c r="L732" s="24" t="n">
        <f aca="true">RAND()</f>
        <v>0.420527399735343</v>
      </c>
      <c r="M732" s="25" t="n">
        <f aca="false">IF(L732&lt;=(Datos!$D$19-Datos!$C$19)/(Datos!$E$19-Datos!$C$19),Datos!$C$19+SQRT((Datos!$E$19-Datos!$C$19)*(Datos!$D$19-Datos!$C$19)*L732),Datos!$E$19-SQRT((Datos!$E$19-Datos!$C$19)*(Datos!$E$19-Datos!$D$19)*(1-L732)))</f>
        <v>37942.2358288017</v>
      </c>
      <c r="N732" s="24" t="n">
        <f aca="true">RAND()</f>
        <v>0.177452843705932</v>
      </c>
      <c r="O732" s="25" t="n">
        <f aca="false">IF(N732&lt;=(Datos!$D$19-Datos!$C$19)/(Datos!$E$19-Datos!$C$19),Datos!$C$19+SQRT((Datos!$E$19-Datos!$C$19)*(Datos!$D$19-Datos!$C$19)*N732),Datos!$E$19-SQRT((Datos!$E$19-Datos!$C$19)*(Datos!$E$19-Datos!$D$19)*(1-N732)))</f>
        <v>35159.256395634</v>
      </c>
      <c r="P732" s="24" t="n">
        <f aca="true">RAND()</f>
        <v>0.432053604392869</v>
      </c>
      <c r="Q732" s="26" t="n">
        <f aca="false">IF(P732&lt;=(Datos!$D$23-Datos!$C$23)/(Datos!$E$23-Datos!$C$23),Datos!$C$23+SQRT((Datos!$E$23-Datos!$C$23)*(Datos!$D$23-Datos!$C$23)*P732),Datos!$E$23-SQRT((Datos!$E$23-Datos!$C$23)*(Datos!$E$23-Datos!$D$23)*(1-P732)))</f>
        <v>0.147887210113369</v>
      </c>
      <c r="R732" s="24" t="n">
        <f aca="true">RAND()</f>
        <v>0.789214678145742</v>
      </c>
      <c r="S732" s="26" t="n">
        <f aca="false">IF(R732&lt;=(Datos!$D$24-Datos!$C$24)/(Datos!$E$24-Datos!$C$24),Datos!$C$24+SQRT((Datos!$E$24-Datos!$C$24)*(Datos!$D$24-Datos!$C$24)*R732),Datos!$E$24-SQRT((Datos!$E$24-Datos!$C$24)*(Datos!$E$24-Datos!$D$24)*(1-R732)))</f>
        <v>0.160521458490491</v>
      </c>
      <c r="T732" s="24" t="n">
        <f aca="true">RAND()</f>
        <v>0.207921382593816</v>
      </c>
      <c r="U732" s="26" t="n">
        <f aca="false">IF(T732&lt;=(Datos!$D$25-Datos!$C$25)/(Datos!$E$25-Datos!$C$25),Datos!$C$25+SQRT((Datos!$E$25-Datos!$C$25)*(Datos!$D$25-Datos!$C$25)*T732),Datos!$E$25-SQRT((Datos!$E$25-Datos!$C$25)*(Datos!$E$25-Datos!$D$25)*(1-T732)))</f>
        <v>0.170895810667381</v>
      </c>
      <c r="V732" s="24" t="n">
        <f aca="true">RAND()</f>
        <v>0.171873604628915</v>
      </c>
      <c r="W732" s="26" t="n">
        <f aca="false">IF(V732&lt;=(Datos!$D$26-Datos!$C$26)/(Datos!$E$26-Datos!$C$26),Datos!$C$26+SQRT((Datos!$E$26-Datos!$C$26)*(Datos!$D$26-Datos!$C$26)*V732),Datos!$E$26-SQRT((Datos!$E$26-Datos!$C$26)*(Datos!$E$26-Datos!$D$26)*(1-V732)))</f>
        <v>0.195512029089725</v>
      </c>
      <c r="X732" s="24" t="n">
        <f aca="true">RAND()</f>
        <v>0.461571352997824</v>
      </c>
      <c r="Y732" s="26" t="n">
        <f aca="false">IF(X732&lt;=(Datos!$D$27-Datos!$C$27)/(Datos!$E$27-Datos!$C$27),Datos!$C$27+SQRT((Datos!$E$27-Datos!$C$27)*(Datos!$D$27-Datos!$C$27)*X732),Datos!$E$27-SQRT((Datos!$E$27-Datos!$C$27)*(Datos!$E$27-Datos!$D$27)*(1-X732)))</f>
        <v>0.226078624889458</v>
      </c>
      <c r="Z732" s="24" t="n">
        <f aca="false">(1+Q732)</f>
        <v>1.14788721011337</v>
      </c>
      <c r="AA732" s="24" t="n">
        <f aca="false">Z732*(1+S732)</f>
        <v>1.33214773926335</v>
      </c>
      <c r="AB732" s="24" t="n">
        <f aca="false">AA732*(1+U732)</f>
        <v>1.55980620709348</v>
      </c>
      <c r="AC732" s="24" t="n">
        <f aca="false">AB732*(1+W732)</f>
        <v>1.86476708362907</v>
      </c>
      <c r="AD732" s="24" t="n">
        <f aca="false">AC732*(1+Y732)</f>
        <v>2.28635106163505</v>
      </c>
      <c r="AE732" s="23" t="n">
        <f aca="false">E732*Q732</f>
        <v>4268.75854364646</v>
      </c>
      <c r="AF732" s="23" t="n">
        <f aca="false">AE732*(1+S732)</f>
        <v>4953.98589101634</v>
      </c>
      <c r="AG732" s="23" t="n">
        <f aca="false">AF732*(1+U732)</f>
        <v>5800.60132589634</v>
      </c>
      <c r="AH732" s="23" t="n">
        <f aca="false">AG732*(1+W732)</f>
        <v>6934.68866106289</v>
      </c>
      <c r="AI732" s="23" t="n">
        <f aca="false">AH732*(1+Y732)</f>
        <v>8502.4735375925</v>
      </c>
      <c r="AJ732" s="25" t="n">
        <f aca="false">G732*Z732</f>
        <v>40486.5990528059</v>
      </c>
      <c r="AK732" s="25" t="n">
        <f aca="false">I732*AA732</f>
        <v>50087.6538501794</v>
      </c>
      <c r="AL732" s="25" t="n">
        <f aca="false">K732*AB732</f>
        <v>63202.0772910807</v>
      </c>
      <c r="AM732" s="25" t="n">
        <f aca="false">M732*AC732</f>
        <v>70753.4324528409</v>
      </c>
      <c r="AN732" s="25" t="n">
        <f aca="false">O732*AD732</f>
        <v>80386.4031864568</v>
      </c>
      <c r="AO732" s="25" t="n">
        <f aca="false">C732/Datos!$D$8</f>
        <v>16672.311880385</v>
      </c>
      <c r="AP732" s="25" t="n">
        <f aca="false">AJ732-AO732</f>
        <v>23814.2871724209</v>
      </c>
      <c r="AQ732" s="25" t="n">
        <f aca="false">AK732-AO732</f>
        <v>33415.3419697944</v>
      </c>
      <c r="AR732" s="25" t="n">
        <f aca="false">AL732-AO732</f>
        <v>46529.7654106957</v>
      </c>
      <c r="AS732" s="25" t="n">
        <f aca="false">AM732-AO732</f>
        <v>54081.1205724559</v>
      </c>
      <c r="AT732" s="25" t="n">
        <f aca="false">AN732-AO732</f>
        <v>63714.0913060718</v>
      </c>
      <c r="AU732" s="25" t="n">
        <f aca="false">AP732*Datos!$D$6</f>
        <v>11907.1435862105</v>
      </c>
      <c r="AV732" s="25" t="n">
        <f aca="false">AQ732*Datos!$D$6</f>
        <v>16707.6709848972</v>
      </c>
      <c r="AW732" s="25" t="n">
        <f aca="false">AR732*Datos!$D$6</f>
        <v>23264.8827053479</v>
      </c>
      <c r="AX732" s="25" t="n">
        <f aca="false">AS732*Datos!$D$6</f>
        <v>27040.560286228</v>
      </c>
      <c r="AY732" s="25" t="n">
        <f aca="false">AT732*Datos!$D$6</f>
        <v>31857.0456530359</v>
      </c>
      <c r="AZ732" s="25" t="n">
        <f aca="false">AJ732-AU732-AE732</f>
        <v>24310.696922949</v>
      </c>
      <c r="BA732" s="25" t="n">
        <f aca="false">AK732-AV732-AF732</f>
        <v>28425.9969742659</v>
      </c>
      <c r="BB732" s="25" t="n">
        <f aca="false">AL732-AW732-AG732</f>
        <v>34136.5932598365</v>
      </c>
      <c r="BC732" s="25" t="n">
        <f aca="false">AM732-AX732-AH732</f>
        <v>36778.1835055501</v>
      </c>
      <c r="BD732" s="25" t="n">
        <f aca="false">AN732-AY732-AI732</f>
        <v>40026.8839958284</v>
      </c>
      <c r="BE732" s="25" t="n">
        <f aca="false">AZ732/Z732</f>
        <v>21178.6460453271</v>
      </c>
      <c r="BF732" s="25" t="n">
        <f aca="false">BA732/AA732</f>
        <v>21338.4718049253</v>
      </c>
      <c r="BG732" s="25" t="n">
        <f aca="false">BB732/AB732</f>
        <v>21885.1502863591</v>
      </c>
      <c r="BH732" s="25" t="n">
        <f aca="false">BC732/AC732</f>
        <v>19722.6687603125</v>
      </c>
      <c r="BI732" s="25" t="n">
        <f aca="false">BD732/AD732</f>
        <v>17506.8845145783</v>
      </c>
      <c r="BJ732" s="25" t="n">
        <f aca="false">E732*AD732</f>
        <v>65995.4340922923</v>
      </c>
      <c r="BK732" s="25" t="n">
        <f aca="false">0.2*C732*AD732</f>
        <v>38118.757967629</v>
      </c>
      <c r="BL732" s="25" t="n">
        <f aca="false">BJ732+BK732</f>
        <v>104114.192059921</v>
      </c>
      <c r="BM732" s="25" t="n">
        <f aca="false">BK732*Datos!$D$6</f>
        <v>19059.3789838145</v>
      </c>
      <c r="BN732" s="25" t="n">
        <f aca="false">BL732-BM732</f>
        <v>85054.8130761068</v>
      </c>
      <c r="BO732" s="25" t="n">
        <f aca="false">BN732/AD732</f>
        <v>37201.1168815348</v>
      </c>
      <c r="BP732" s="25" t="n">
        <f aca="false">-(C732+E732)</f>
        <v>-112226.520343267</v>
      </c>
      <c r="BQ732" s="25" t="n">
        <f aca="false">BE732</f>
        <v>21178.6460453271</v>
      </c>
      <c r="BR732" s="25" t="n">
        <f aca="false">BF732</f>
        <v>21338.4718049253</v>
      </c>
      <c r="BS732" s="25" t="n">
        <f aca="false">BG732</f>
        <v>21885.1502863591</v>
      </c>
      <c r="BT732" s="25" t="n">
        <f aca="false">BH732</f>
        <v>19722.6687603125</v>
      </c>
      <c r="BU732" s="25" t="n">
        <f aca="false">BI732+BO732</f>
        <v>54708.0013961131</v>
      </c>
      <c r="BV732" s="27" t="n">
        <f aca="false">IFERROR(IRR(BP732:BU732,0.1),NA())*100</f>
        <v>6.45765365455899</v>
      </c>
    </row>
    <row r="733" customFormat="false" ht="15" hidden="false" customHeight="true" outlineLevel="0" collapsed="false">
      <c r="A733" s="23" t="n">
        <v>732</v>
      </c>
      <c r="B733" s="24" t="n">
        <f aca="true">RAND()</f>
        <v>0.406492617997557</v>
      </c>
      <c r="C733" s="25" t="n">
        <f aca="false">IF(B733&lt;=(Datos!$D$14-Datos!$C$14)/(Datos!$E$14-Datos!$C$14),Datos!$C$14+SQRT((Datos!$E$14-Datos!$C$14)*(Datos!$D$14-Datos!$C$14)*B733),Datos!$E$14-SQRT((Datos!$E$14-Datos!$C$14)*(Datos!$E$14-Datos!$D$14)*(1-B733)))</f>
        <v>73312.7585089254</v>
      </c>
      <c r="D733" s="24" t="n">
        <f aca="true">RAND()</f>
        <v>0.119411061982133</v>
      </c>
      <c r="E733" s="25" t="n">
        <f aca="false">IF(D733&lt;=(Datos!$D$15-Datos!$C$15)/(Datos!$E$15-Datos!$C$15),Datos!$C$15+SQRT((Datos!$E$15-Datos!$C$15)*(Datos!$D$15-Datos!$C$15)*D733),Datos!$E$15-SQRT((Datos!$E$15-Datos!$C$15)*(Datos!$E$15-Datos!$D$15)*(1-D733)))</f>
        <v>27992.6292200438</v>
      </c>
      <c r="F733" s="24" t="n">
        <f aca="true">RAND()</f>
        <v>0.422524974881119</v>
      </c>
      <c r="G733" s="25" t="n">
        <f aca="false">IF(F733&lt;=(Datos!$D$19-Datos!$C$19)/(Datos!$E$19-Datos!$C$19),Datos!$C$19+SQRT((Datos!$E$19-Datos!$C$19)*(Datos!$D$19-Datos!$C$19)*F733),Datos!$E$19-SQRT((Datos!$E$19-Datos!$C$19)*(Datos!$E$19-Datos!$D$19)*(1-F733)))</f>
        <v>37961.0769517803</v>
      </c>
      <c r="H733" s="24" t="n">
        <f aca="true">RAND()</f>
        <v>0.765101294035816</v>
      </c>
      <c r="I733" s="25" t="n">
        <f aca="false">IF(H733&lt;=(Datos!$D$19-Datos!$C$19)/(Datos!$E$19-Datos!$C$19),Datos!$C$19+SQRT((Datos!$E$19-Datos!$C$19)*(Datos!$D$19-Datos!$C$19)*H733),Datos!$E$19-SQRT((Datos!$E$19-Datos!$C$19)*(Datos!$E$19-Datos!$D$19)*(1-H733)))</f>
        <v>40802.6909873928</v>
      </c>
      <c r="J733" s="24" t="n">
        <f aca="true">RAND()</f>
        <v>0.329246478975348</v>
      </c>
      <c r="K733" s="25" t="n">
        <f aca="false">IF(J733&lt;=(Datos!$D$19-Datos!$C$19)/(Datos!$E$19-Datos!$C$19),Datos!$C$19+SQRT((Datos!$E$19-Datos!$C$19)*(Datos!$D$19-Datos!$C$19)*J733),Datos!$E$19-SQRT((Datos!$E$19-Datos!$C$19)*(Datos!$E$19-Datos!$D$19)*(1-J733)))</f>
        <v>37027.5864879987</v>
      </c>
      <c r="L733" s="24" t="n">
        <f aca="true">RAND()</f>
        <v>0.539955905478499</v>
      </c>
      <c r="M733" s="25" t="n">
        <f aca="false">IF(L733&lt;=(Datos!$D$19-Datos!$C$19)/(Datos!$E$19-Datos!$C$19),Datos!$C$19+SQRT((Datos!$E$19-Datos!$C$19)*(Datos!$D$19-Datos!$C$19)*L733),Datos!$E$19-SQRT((Datos!$E$19-Datos!$C$19)*(Datos!$E$19-Datos!$D$19)*(1-L733)))</f>
        <v>38999.6325381526</v>
      </c>
      <c r="N733" s="24" t="n">
        <f aca="true">RAND()</f>
        <v>0.0883232493699648</v>
      </c>
      <c r="O733" s="25" t="n">
        <f aca="false">IF(N733&lt;=(Datos!$D$19-Datos!$C$19)/(Datos!$E$19-Datos!$C$19),Datos!$C$19+SQRT((Datos!$E$19-Datos!$C$19)*(Datos!$D$19-Datos!$C$19)*N733),Datos!$E$19-SQRT((Datos!$E$19-Datos!$C$19)*(Datos!$E$19-Datos!$D$19)*(1-N733)))</f>
        <v>33639.847167876</v>
      </c>
      <c r="P733" s="24" t="n">
        <f aca="true">RAND()</f>
        <v>0.663520150316719</v>
      </c>
      <c r="Q733" s="26" t="n">
        <f aca="false">IF(P733&lt;=(Datos!$D$23-Datos!$C$23)/(Datos!$E$23-Datos!$C$23),Datos!$C$23+SQRT((Datos!$E$23-Datos!$C$23)*(Datos!$D$23-Datos!$C$23)*P733),Datos!$E$23-SQRT((Datos!$E$23-Datos!$C$23)*(Datos!$E$23-Datos!$D$23)*(1-P733)))</f>
        <v>0.155389763726654</v>
      </c>
      <c r="R733" s="24" t="n">
        <f aca="true">RAND()</f>
        <v>0.246898234257439</v>
      </c>
      <c r="S733" s="26" t="n">
        <f aca="false">IF(R733&lt;=(Datos!$D$24-Datos!$C$24)/(Datos!$E$24-Datos!$C$24),Datos!$C$24+SQRT((Datos!$E$24-Datos!$C$24)*(Datos!$D$24-Datos!$C$24)*R733),Datos!$E$24-SQRT((Datos!$E$24-Datos!$C$24)*(Datos!$E$24-Datos!$D$24)*(1-R733)))</f>
        <v>0.141081195925834</v>
      </c>
      <c r="T733" s="24" t="n">
        <f aca="true">RAND()</f>
        <v>0.718788069119795</v>
      </c>
      <c r="U733" s="26" t="n">
        <f aca="false">IF(T733&lt;=(Datos!$D$25-Datos!$C$25)/(Datos!$E$25-Datos!$C$25),Datos!$C$25+SQRT((Datos!$E$25-Datos!$C$25)*(Datos!$D$25-Datos!$C$25)*T733),Datos!$E$25-SQRT((Datos!$E$25-Datos!$C$25)*(Datos!$E$25-Datos!$D$25)*(1-T733)))</f>
        <v>0.191939468884845</v>
      </c>
      <c r="V733" s="24" t="n">
        <f aca="true">RAND()</f>
        <v>0.187471500431334</v>
      </c>
      <c r="W733" s="26" t="n">
        <f aca="false">IF(V733&lt;=(Datos!$D$26-Datos!$C$26)/(Datos!$E$26-Datos!$C$26),Datos!$C$26+SQRT((Datos!$E$26-Datos!$C$26)*(Datos!$D$26-Datos!$C$26)*V733),Datos!$E$26-SQRT((Datos!$E$26-Datos!$C$26)*(Datos!$E$26-Datos!$D$26)*(1-V733)))</f>
        <v>0.19620062037713</v>
      </c>
      <c r="X733" s="24" t="n">
        <f aca="true">RAND()</f>
        <v>0.707942755260096</v>
      </c>
      <c r="Y733" s="26" t="n">
        <f aca="false">IF(X733&lt;=(Datos!$D$27-Datos!$C$27)/(Datos!$E$27-Datos!$C$27),Datos!$C$27+SQRT((Datos!$E$27-Datos!$C$27)*(Datos!$D$27-Datos!$C$27)*X733),Datos!$E$27-SQRT((Datos!$E$27-Datos!$C$27)*(Datos!$E$27-Datos!$D$27)*(1-X733)))</f>
        <v>0.24028716678962</v>
      </c>
      <c r="Z733" s="24" t="n">
        <f aca="false">(1+Q733)</f>
        <v>1.15538976372665</v>
      </c>
      <c r="AA733" s="24" t="n">
        <f aca="false">Z733*(1+S733)</f>
        <v>1.31839353335368</v>
      </c>
      <c r="AB733" s="24" t="n">
        <f aca="false">AA733*(1+U733)</f>
        <v>1.5714452879268</v>
      </c>
      <c r="AC733" s="24" t="n">
        <f aca="false">AB733*(1+W733)</f>
        <v>1.87976382830675</v>
      </c>
      <c r="AD733" s="24" t="n">
        <f aca="false">AC733*(1+Y733)</f>
        <v>2.33144695284419</v>
      </c>
      <c r="AE733" s="23" t="n">
        <f aca="false">E733*Q733</f>
        <v>4349.76804059044</v>
      </c>
      <c r="AF733" s="23" t="n">
        <f aca="false">AE733*(1+S733)</f>
        <v>4963.43851775691</v>
      </c>
      <c r="AG733" s="23" t="n">
        <f aca="false">AF733*(1+U733)</f>
        <v>5916.11827069776</v>
      </c>
      <c r="AH733" s="23" t="n">
        <f aca="false">AG733*(1+W733)</f>
        <v>7076.86434563313</v>
      </c>
      <c r="AI733" s="23" t="n">
        <f aca="false">AH733*(1+Y733)</f>
        <v>8777.34402899979</v>
      </c>
      <c r="AJ733" s="25" t="n">
        <f aca="false">G733*Z733</f>
        <v>43859.8397301268</v>
      </c>
      <c r="AK733" s="25" t="n">
        <f aca="false">I733*AA733</f>
        <v>53794.003941207</v>
      </c>
      <c r="AL733" s="25" t="n">
        <f aca="false">K733*AB733</f>
        <v>58186.8263098675</v>
      </c>
      <c r="AM733" s="25" t="n">
        <f aca="false">M733*AC733</f>
        <v>73310.0985624742</v>
      </c>
      <c r="AN733" s="25" t="n">
        <f aca="false">O733*AD733</f>
        <v>78429.5191736887</v>
      </c>
      <c r="AO733" s="25" t="n">
        <f aca="false">C733/Datos!$D$8</f>
        <v>14662.5517017851</v>
      </c>
      <c r="AP733" s="25" t="n">
        <f aca="false">AJ733-AO733</f>
        <v>29197.2880283417</v>
      </c>
      <c r="AQ733" s="25" t="n">
        <f aca="false">AK733-AO733</f>
        <v>39131.4522394219</v>
      </c>
      <c r="AR733" s="25" t="n">
        <f aca="false">AL733-AO733</f>
        <v>43524.2746080824</v>
      </c>
      <c r="AS733" s="25" t="n">
        <f aca="false">AM733-AO733</f>
        <v>58647.5468606891</v>
      </c>
      <c r="AT733" s="25" t="n">
        <f aca="false">AN733-AO733</f>
        <v>63766.9674719036</v>
      </c>
      <c r="AU733" s="25" t="n">
        <f aca="false">AP733*Datos!$D$6</f>
        <v>14598.6440141709</v>
      </c>
      <c r="AV733" s="25" t="n">
        <f aca="false">AQ733*Datos!$D$6</f>
        <v>19565.726119711</v>
      </c>
      <c r="AW733" s="25" t="n">
        <f aca="false">AR733*Datos!$D$6</f>
        <v>21762.1373040412</v>
      </c>
      <c r="AX733" s="25" t="n">
        <f aca="false">AS733*Datos!$D$6</f>
        <v>29323.7734303446</v>
      </c>
      <c r="AY733" s="25" t="n">
        <f aca="false">AT733*Datos!$D$6</f>
        <v>31883.4837359518</v>
      </c>
      <c r="AZ733" s="25" t="n">
        <f aca="false">AJ733-AU733-AE733</f>
        <v>24911.4276753655</v>
      </c>
      <c r="BA733" s="25" t="n">
        <f aca="false">AK733-AV733-AF733</f>
        <v>29264.8393037391</v>
      </c>
      <c r="BB733" s="25" t="n">
        <f aca="false">AL733-AW733-AG733</f>
        <v>30508.5707351285</v>
      </c>
      <c r="BC733" s="25" t="n">
        <f aca="false">AM733-AX733-AH733</f>
        <v>36909.4607864965</v>
      </c>
      <c r="BD733" s="25" t="n">
        <f aca="false">AN733-AY733-AI733</f>
        <v>37768.6914087371</v>
      </c>
      <c r="BE733" s="25" t="n">
        <f aca="false">AZ733/Z733</f>
        <v>21561.0597024981</v>
      </c>
      <c r="BF733" s="25" t="n">
        <f aca="false">BA733/AA733</f>
        <v>22197.3474257693</v>
      </c>
      <c r="BG733" s="25" t="n">
        <f aca="false">BB733/AB733</f>
        <v>19414.3384879651</v>
      </c>
      <c r="BH733" s="25" t="n">
        <f aca="false">BC733/AC733</f>
        <v>19635.158539966</v>
      </c>
      <c r="BI733" s="25" t="n">
        <f aca="false">BD733/AD733</f>
        <v>16199.6786427682</v>
      </c>
      <c r="BJ733" s="25" t="n">
        <f aca="false">E733*AD733</f>
        <v>65263.3300971683</v>
      </c>
      <c r="BK733" s="25" t="n">
        <f aca="false">0.2*C733*AD733</f>
        <v>34184.9614860472</v>
      </c>
      <c r="BL733" s="25" t="n">
        <f aca="false">BJ733+BK733</f>
        <v>99448.2915832156</v>
      </c>
      <c r="BM733" s="25" t="n">
        <f aca="false">BK733*Datos!$D$6</f>
        <v>17092.4807430236</v>
      </c>
      <c r="BN733" s="25" t="n">
        <f aca="false">BL733-BM733</f>
        <v>82355.810840192</v>
      </c>
      <c r="BO733" s="25" t="n">
        <f aca="false">BN733/AD733</f>
        <v>35323.9050709364</v>
      </c>
      <c r="BP733" s="25" t="n">
        <f aca="false">-(C733+E733)</f>
        <v>-101305.387728969</v>
      </c>
      <c r="BQ733" s="25" t="n">
        <f aca="false">BE733</f>
        <v>21561.0597024981</v>
      </c>
      <c r="BR733" s="25" t="n">
        <f aca="false">BF733</f>
        <v>22197.3474257693</v>
      </c>
      <c r="BS733" s="25" t="n">
        <f aca="false">BG733</f>
        <v>19414.3384879651</v>
      </c>
      <c r="BT733" s="25" t="n">
        <f aca="false">BH733</f>
        <v>19635.158539966</v>
      </c>
      <c r="BU733" s="25" t="n">
        <f aca="false">BI733+BO733</f>
        <v>51523.5837137046</v>
      </c>
      <c r="BV733" s="27" t="n">
        <f aca="false">IFERROR(IRR(BP733:BU733,0.1),NA())*100</f>
        <v>8.8485954715709</v>
      </c>
    </row>
    <row r="734" customFormat="false" ht="15" hidden="false" customHeight="true" outlineLevel="0" collapsed="false">
      <c r="A734" s="23" t="n">
        <v>733</v>
      </c>
      <c r="B734" s="24" t="n">
        <f aca="true">RAND()</f>
        <v>0.413050117751847</v>
      </c>
      <c r="C734" s="25" t="n">
        <f aca="false">IF(B734&lt;=(Datos!$D$14-Datos!$C$14)/(Datos!$E$14-Datos!$C$14),Datos!$C$14+SQRT((Datos!$E$14-Datos!$C$14)*(Datos!$D$14-Datos!$C$14)*B734),Datos!$E$14-SQRT((Datos!$E$14-Datos!$C$14)*(Datos!$E$14-Datos!$D$14)*(1-B734)))</f>
        <v>73460.5979966054</v>
      </c>
      <c r="D734" s="24" t="n">
        <f aca="true">RAND()</f>
        <v>0.798167324414966</v>
      </c>
      <c r="E734" s="25" t="n">
        <f aca="false">IF(D734&lt;=(Datos!$D$15-Datos!$C$15)/(Datos!$E$15-Datos!$C$15),Datos!$C$15+SQRT((Datos!$E$15-Datos!$C$15)*(Datos!$D$15-Datos!$C$15)*D734),Datos!$E$15-SQRT((Datos!$E$15-Datos!$C$15)*(Datos!$E$15-Datos!$D$15)*(1-D734)))</f>
        <v>34497.7367077034</v>
      </c>
      <c r="F734" s="24" t="n">
        <f aca="true">RAND()</f>
        <v>0.591236231364584</v>
      </c>
      <c r="G734" s="25" t="n">
        <f aca="false">IF(F734&lt;=(Datos!$D$19-Datos!$C$19)/(Datos!$E$19-Datos!$C$19),Datos!$C$19+SQRT((Datos!$E$19-Datos!$C$19)*(Datos!$D$19-Datos!$C$19)*F734),Datos!$E$19-SQRT((Datos!$E$19-Datos!$C$19)*(Datos!$E$19-Datos!$D$19)*(1-F734)))</f>
        <v>39417.2944471694</v>
      </c>
      <c r="H734" s="24" t="n">
        <f aca="true">RAND()</f>
        <v>0.55033076395251</v>
      </c>
      <c r="I734" s="25" t="n">
        <f aca="false">IF(H734&lt;=(Datos!$D$19-Datos!$C$19)/(Datos!$E$19-Datos!$C$19),Datos!$C$19+SQRT((Datos!$E$19-Datos!$C$19)*(Datos!$D$19-Datos!$C$19)*H734),Datos!$E$19-SQRT((Datos!$E$19-Datos!$C$19)*(Datos!$E$19-Datos!$D$19)*(1-H734)))</f>
        <v>39085.6818452374</v>
      </c>
      <c r="J734" s="24" t="n">
        <f aca="true">RAND()</f>
        <v>0.0939060222311027</v>
      </c>
      <c r="K734" s="25" t="n">
        <f aca="false">IF(J734&lt;=(Datos!$D$19-Datos!$C$19)/(Datos!$E$19-Datos!$C$19),Datos!$C$19+SQRT((Datos!$E$19-Datos!$C$19)*(Datos!$D$19-Datos!$C$19)*J734),Datos!$E$19-SQRT((Datos!$E$19-Datos!$C$19)*(Datos!$E$19-Datos!$D$19)*(1-J734)))</f>
        <v>33753.1191474113</v>
      </c>
      <c r="L734" s="24" t="n">
        <f aca="true">RAND()</f>
        <v>0.306500718824793</v>
      </c>
      <c r="M734" s="25" t="n">
        <f aca="false">IF(L734&lt;=(Datos!$D$19-Datos!$C$19)/(Datos!$E$19-Datos!$C$19),Datos!$C$19+SQRT((Datos!$E$19-Datos!$C$19)*(Datos!$D$19-Datos!$C$19)*L734),Datos!$E$19-SQRT((Datos!$E$19-Datos!$C$19)*(Datos!$E$19-Datos!$D$19)*(1-L734)))</f>
        <v>36780.4946592206</v>
      </c>
      <c r="N734" s="24" t="n">
        <f aca="true">RAND()</f>
        <v>0.979901557975503</v>
      </c>
      <c r="O734" s="25" t="n">
        <f aca="false">IF(N734&lt;=(Datos!$D$19-Datos!$C$19)/(Datos!$E$19-Datos!$C$19),Datos!$C$19+SQRT((Datos!$E$19-Datos!$C$19)*(Datos!$D$19-Datos!$C$19)*N734),Datos!$E$19-SQRT((Datos!$E$19-Datos!$C$19)*(Datos!$E$19-Datos!$D$19)*(1-N734)))</f>
        <v>43772.2446693916</v>
      </c>
      <c r="P734" s="24" t="n">
        <f aca="true">RAND()</f>
        <v>0.0638173226256254</v>
      </c>
      <c r="Q734" s="26" t="n">
        <f aca="false">IF(P734&lt;=(Datos!$D$23-Datos!$C$23)/(Datos!$E$23-Datos!$C$23),Datos!$C$23+SQRT((Datos!$E$23-Datos!$C$23)*(Datos!$D$23-Datos!$C$23)*P734),Datos!$E$23-SQRT((Datos!$E$23-Datos!$C$23)*(Datos!$E$23-Datos!$D$23)*(1-P734)))</f>
        <v>0.130717797382211</v>
      </c>
      <c r="R734" s="24" t="n">
        <f aca="true">RAND()</f>
        <v>0.480370592582151</v>
      </c>
      <c r="S734" s="26" t="n">
        <f aca="false">IF(R734&lt;=(Datos!$D$24-Datos!$C$24)/(Datos!$E$24-Datos!$C$24),Datos!$C$24+SQRT((Datos!$E$24-Datos!$C$24)*(Datos!$D$24-Datos!$C$24)*R734),Datos!$E$24-SQRT((Datos!$E$24-Datos!$C$24)*(Datos!$E$24-Datos!$D$24)*(1-R734)))</f>
        <v>0.149405221758182</v>
      </c>
      <c r="T734" s="24" t="n">
        <f aca="true">RAND()</f>
        <v>0.334426408033334</v>
      </c>
      <c r="U734" s="26" t="n">
        <f aca="false">IF(T734&lt;=(Datos!$D$25-Datos!$C$25)/(Datos!$E$25-Datos!$C$25),Datos!$C$25+SQRT((Datos!$E$25-Datos!$C$25)*(Datos!$D$25-Datos!$C$25)*T734),Datos!$E$25-SQRT((Datos!$E$25-Datos!$C$25)*(Datos!$E$25-Datos!$D$25)*(1-T734)))</f>
        <v>0.176500857662914</v>
      </c>
      <c r="V734" s="24" t="n">
        <f aca="true">RAND()</f>
        <v>0.886480345191484</v>
      </c>
      <c r="W734" s="26" t="n">
        <f aca="false">IF(V734&lt;=(Datos!$D$26-Datos!$C$26)/(Datos!$E$26-Datos!$C$26),Datos!$C$26+SQRT((Datos!$E$26-Datos!$C$26)*(Datos!$D$26-Datos!$C$26)*V734),Datos!$E$26-SQRT((Datos!$E$26-Datos!$C$26)*(Datos!$E$26-Datos!$D$26)*(1-V734)))</f>
        <v>0.230067142908509</v>
      </c>
      <c r="X734" s="24" t="n">
        <f aca="true">RAND()</f>
        <v>0.922058548719668</v>
      </c>
      <c r="Y734" s="26" t="n">
        <f aca="false">IF(X734&lt;=(Datos!$D$27-Datos!$C$27)/(Datos!$E$27-Datos!$C$27),Datos!$C$27+SQRT((Datos!$E$27-Datos!$C$27)*(Datos!$D$27-Datos!$C$27)*X734),Datos!$E$27-SQRT((Datos!$E$27-Datos!$C$27)*(Datos!$E$27-Datos!$D$27)*(1-X734)))</f>
        <v>0.259484546387813</v>
      </c>
      <c r="Z734" s="24" t="n">
        <f aca="false">(1+Q734)</f>
        <v>1.13071779738221</v>
      </c>
      <c r="AA734" s="24" t="n">
        <f aca="false">Z734*(1+S734)</f>
        <v>1.29965294064602</v>
      </c>
      <c r="AB734" s="24" t="n">
        <f aca="false">AA734*(1+U734)</f>
        <v>1.52904279933417</v>
      </c>
      <c r="AC734" s="24" t="n">
        <f aca="false">AB734*(1+W734)</f>
        <v>1.88082530756182</v>
      </c>
      <c r="AD734" s="24" t="n">
        <f aca="false">AC734*(1+Y734)</f>
        <v>2.36887040932921</v>
      </c>
      <c r="AE734" s="23" t="n">
        <f aca="false">E734*Q734</f>
        <v>4509.46815710243</v>
      </c>
      <c r="AF734" s="23" t="n">
        <f aca="false">AE734*(1+S734)</f>
        <v>5183.20624712578</v>
      </c>
      <c r="AG734" s="23" t="n">
        <f aca="false">AF734*(1+U734)</f>
        <v>6098.04659518725</v>
      </c>
      <c r="AH734" s="23" t="n">
        <f aca="false">AG734*(1+W734)</f>
        <v>7501.00675266494</v>
      </c>
      <c r="AI734" s="23" t="n">
        <f aca="false">AH734*(1+Y734)</f>
        <v>9447.40208733212</v>
      </c>
      <c r="AJ734" s="25" t="n">
        <f aca="false">G734*Z734</f>
        <v>44569.8363560694</v>
      </c>
      <c r="AK734" s="25" t="n">
        <f aca="false">I734*AA734</f>
        <v>50797.8213473177</v>
      </c>
      <c r="AL734" s="25" t="n">
        <f aca="false">K734*AB734</f>
        <v>51609.9637874177</v>
      </c>
      <c r="AM734" s="25" t="n">
        <f aca="false">M734*AC734</f>
        <v>69177.6851797043</v>
      </c>
      <c r="AN734" s="25" t="n">
        <f aca="false">O734*AD734</f>
        <v>103690.77514724</v>
      </c>
      <c r="AO734" s="25" t="n">
        <f aca="false">C734/Datos!$D$8</f>
        <v>14692.1195993211</v>
      </c>
      <c r="AP734" s="25" t="n">
        <f aca="false">AJ734-AO734</f>
        <v>29877.7167567484</v>
      </c>
      <c r="AQ734" s="25" t="n">
        <f aca="false">AK734-AO734</f>
        <v>36105.7017479966</v>
      </c>
      <c r="AR734" s="25" t="n">
        <f aca="false">AL734-AO734</f>
        <v>36917.8441880966</v>
      </c>
      <c r="AS734" s="25" t="n">
        <f aca="false">AM734-AO734</f>
        <v>54485.5655803832</v>
      </c>
      <c r="AT734" s="25" t="n">
        <f aca="false">AN734-AO734</f>
        <v>88998.6555479191</v>
      </c>
      <c r="AU734" s="25" t="n">
        <f aca="false">AP734*Datos!$D$6</f>
        <v>14938.8583783742</v>
      </c>
      <c r="AV734" s="25" t="n">
        <f aca="false">AQ734*Datos!$D$6</f>
        <v>18052.8508739983</v>
      </c>
      <c r="AW734" s="25" t="n">
        <f aca="false">AR734*Datos!$D$6</f>
        <v>18458.9220940483</v>
      </c>
      <c r="AX734" s="25" t="n">
        <f aca="false">AS734*Datos!$D$6</f>
        <v>27242.7827901916</v>
      </c>
      <c r="AY734" s="25" t="n">
        <f aca="false">AT734*Datos!$D$6</f>
        <v>44499.3277739596</v>
      </c>
      <c r="AZ734" s="25" t="n">
        <f aca="false">AJ734-AU734-AE734</f>
        <v>25121.5098205928</v>
      </c>
      <c r="BA734" s="25" t="n">
        <f aca="false">AK734-AV734-AF734</f>
        <v>27561.7642261936</v>
      </c>
      <c r="BB734" s="25" t="n">
        <f aca="false">AL734-AW734-AG734</f>
        <v>27052.9950981822</v>
      </c>
      <c r="BC734" s="25" t="n">
        <f aca="false">AM734-AX734-AH734</f>
        <v>34433.8956368478</v>
      </c>
      <c r="BD734" s="25" t="n">
        <f aca="false">AN734-AY734-AI734</f>
        <v>49744.0452859485</v>
      </c>
      <c r="BE734" s="25" t="n">
        <f aca="false">AZ734/Z734</f>
        <v>22217.3117631588</v>
      </c>
      <c r="BF734" s="25" t="n">
        <f aca="false">BA734/AA734</f>
        <v>21207.0187080048</v>
      </c>
      <c r="BG734" s="25" t="n">
        <f aca="false">BB734/AB734</f>
        <v>17692.7651142025</v>
      </c>
      <c r="BH734" s="25" t="n">
        <f aca="false">BC734/AC734</f>
        <v>18307.864902927</v>
      </c>
      <c r="BI734" s="25" t="n">
        <f aca="false">BD734/AD734</f>
        <v>20999.0572257747</v>
      </c>
      <c r="BJ734" s="25" t="n">
        <f aca="false">E734*AD734</f>
        <v>81720.6676757087</v>
      </c>
      <c r="BK734" s="25" t="n">
        <f aca="false">0.2*C734*AD734</f>
        <v>34803.7273691575</v>
      </c>
      <c r="BL734" s="25" t="n">
        <f aca="false">BJ734+BK734</f>
        <v>116524.395044866</v>
      </c>
      <c r="BM734" s="25" t="n">
        <f aca="false">BK734*Datos!$D$6</f>
        <v>17401.8636845788</v>
      </c>
      <c r="BN734" s="25" t="n">
        <f aca="false">BL734-BM734</f>
        <v>99122.5313602874</v>
      </c>
      <c r="BO734" s="25" t="n">
        <f aca="false">BN734/AD734</f>
        <v>41843.7965073639</v>
      </c>
      <c r="BP734" s="25" t="n">
        <f aca="false">-(C734+E734)</f>
        <v>-107958.334704309</v>
      </c>
      <c r="BQ734" s="25" t="n">
        <f aca="false">BE734</f>
        <v>22217.3117631588</v>
      </c>
      <c r="BR734" s="25" t="n">
        <f aca="false">BF734</f>
        <v>21207.0187080048</v>
      </c>
      <c r="BS734" s="25" t="n">
        <f aca="false">BG734</f>
        <v>17692.7651142025</v>
      </c>
      <c r="BT734" s="25" t="n">
        <f aca="false">BH734</f>
        <v>18307.864902927</v>
      </c>
      <c r="BU734" s="25" t="n">
        <f aca="false">BI734+BO734</f>
        <v>62842.8537331386</v>
      </c>
      <c r="BV734" s="27" t="n">
        <f aca="false">IFERROR(IRR(BP734:BU734,0.1),NA())*100</f>
        <v>8.31643105506936</v>
      </c>
    </row>
    <row r="735" customFormat="false" ht="15" hidden="false" customHeight="true" outlineLevel="0" collapsed="false">
      <c r="A735" s="23" t="n">
        <v>734</v>
      </c>
      <c r="B735" s="24" t="n">
        <f aca="true">RAND()</f>
        <v>0.0215907835367242</v>
      </c>
      <c r="C735" s="25" t="n">
        <f aca="false">IF(B735&lt;=(Datos!$D$14-Datos!$C$14)/(Datos!$E$14-Datos!$C$14),Datos!$C$14+SQRT((Datos!$E$14-Datos!$C$14)*(Datos!$D$14-Datos!$C$14)*B735),Datos!$E$14-SQRT((Datos!$E$14-Datos!$C$14)*(Datos!$E$14-Datos!$D$14)*(1-B735)))</f>
        <v>62938.7605235353</v>
      </c>
      <c r="D735" s="24" t="n">
        <f aca="true">RAND()</f>
        <v>0.0234640192995468</v>
      </c>
      <c r="E735" s="25" t="n">
        <f aca="false">IF(D735&lt;=(Datos!$D$15-Datos!$C$15)/(Datos!$E$15-Datos!$C$15),Datos!$C$15+SQRT((Datos!$E$15-Datos!$C$15)*(Datos!$D$15-Datos!$C$15)*D735),Datos!$E$15-SQRT((Datos!$E$15-Datos!$C$15)*(Datos!$E$15-Datos!$D$15)*(1-D735)))</f>
        <v>26326.5750817296</v>
      </c>
      <c r="F735" s="24" t="n">
        <f aca="true">RAND()</f>
        <v>0.193301654422921</v>
      </c>
      <c r="G735" s="25" t="n">
        <f aca="false">IF(F735&lt;=(Datos!$D$19-Datos!$C$19)/(Datos!$E$19-Datos!$C$19),Datos!$C$19+SQRT((Datos!$E$19-Datos!$C$19)*(Datos!$D$19-Datos!$C$19)*F735),Datos!$E$19-SQRT((Datos!$E$19-Datos!$C$19)*(Datos!$E$19-Datos!$D$19)*(1-F735)))</f>
        <v>35384.7235921111</v>
      </c>
      <c r="H735" s="24" t="n">
        <f aca="true">RAND()</f>
        <v>0.0826190741658632</v>
      </c>
      <c r="I735" s="25" t="n">
        <f aca="false">IF(H735&lt;=(Datos!$D$19-Datos!$C$19)/(Datos!$E$19-Datos!$C$19),Datos!$C$19+SQRT((Datos!$E$19-Datos!$C$19)*(Datos!$D$19-Datos!$C$19)*H735),Datos!$E$19-SQRT((Datos!$E$19-Datos!$C$19)*(Datos!$E$19-Datos!$D$19)*(1-H735)))</f>
        <v>33520.3495742439</v>
      </c>
      <c r="J735" s="24" t="n">
        <f aca="true">RAND()</f>
        <v>0.148374791943218</v>
      </c>
      <c r="K735" s="25" t="n">
        <f aca="false">IF(J735&lt;=(Datos!$D$19-Datos!$C$19)/(Datos!$E$19-Datos!$C$19),Datos!$C$19+SQRT((Datos!$E$19-Datos!$C$19)*(Datos!$D$19-Datos!$C$19)*J735),Datos!$E$19-SQRT((Datos!$E$19-Datos!$C$19)*(Datos!$E$19-Datos!$D$19)*(1-J735)))</f>
        <v>34717.6497105532</v>
      </c>
      <c r="L735" s="24" t="n">
        <f aca="true">RAND()</f>
        <v>0.788628845095106</v>
      </c>
      <c r="M735" s="25" t="n">
        <f aca="false">IF(L735&lt;=(Datos!$D$19-Datos!$C$19)/(Datos!$E$19-Datos!$C$19),Datos!$C$19+SQRT((Datos!$E$19-Datos!$C$19)*(Datos!$D$19-Datos!$C$19)*L735),Datos!$E$19-SQRT((Datos!$E$19-Datos!$C$19)*(Datos!$E$19-Datos!$D$19)*(1-L735)))</f>
        <v>41018.4379173662</v>
      </c>
      <c r="N735" s="24" t="n">
        <f aca="true">RAND()</f>
        <v>0.416220907474722</v>
      </c>
      <c r="O735" s="25" t="n">
        <f aca="false">IF(N735&lt;=(Datos!$D$19-Datos!$C$19)/(Datos!$E$19-Datos!$C$19),Datos!$C$19+SQRT((Datos!$E$19-Datos!$C$19)*(Datos!$D$19-Datos!$C$19)*N735),Datos!$E$19-SQRT((Datos!$E$19-Datos!$C$19)*(Datos!$E$19-Datos!$D$19)*(1-N735)))</f>
        <v>37901.4641757847</v>
      </c>
      <c r="P735" s="24" t="n">
        <f aca="true">RAND()</f>
        <v>0.218325240356658</v>
      </c>
      <c r="Q735" s="26" t="n">
        <f aca="false">IF(P735&lt;=(Datos!$D$23-Datos!$C$23)/(Datos!$E$23-Datos!$C$23),Datos!$C$23+SQRT((Datos!$E$23-Datos!$C$23)*(Datos!$D$23-Datos!$C$23)*P735),Datos!$E$23-SQRT((Datos!$E$23-Datos!$C$23)*(Datos!$E$23-Datos!$D$23)*(1-P735)))</f>
        <v>0.139823860185191</v>
      </c>
      <c r="R735" s="24" t="n">
        <f aca="true">RAND()</f>
        <v>0.240692338593408</v>
      </c>
      <c r="S735" s="26" t="n">
        <f aca="false">IF(R735&lt;=(Datos!$D$24-Datos!$C$24)/(Datos!$E$24-Datos!$C$24),Datos!$C$24+SQRT((Datos!$E$24-Datos!$C$24)*(Datos!$D$24-Datos!$C$24)*R735),Datos!$E$24-SQRT((Datos!$E$24-Datos!$C$24)*(Datos!$E$24-Datos!$D$24)*(1-R735)))</f>
        <v>0.140814567241913</v>
      </c>
      <c r="T735" s="24" t="n">
        <f aca="true">RAND()</f>
        <v>0.518012126305321</v>
      </c>
      <c r="U735" s="26" t="n">
        <f aca="false">IF(T735&lt;=(Datos!$D$25-Datos!$C$25)/(Datos!$E$25-Datos!$C$25),Datos!$C$25+SQRT((Datos!$E$25-Datos!$C$25)*(Datos!$D$25-Datos!$C$25)*T735),Datos!$E$25-SQRT((Datos!$E$25-Datos!$C$25)*(Datos!$E$25-Datos!$D$25)*(1-T735)))</f>
        <v>0.183263559694152</v>
      </c>
      <c r="V735" s="24" t="n">
        <f aca="true">RAND()</f>
        <v>0.224455334546358</v>
      </c>
      <c r="W735" s="26" t="n">
        <f aca="false">IF(V735&lt;=(Datos!$D$26-Datos!$C$26)/(Datos!$E$26-Datos!$C$26),Datos!$C$26+SQRT((Datos!$E$26-Datos!$C$26)*(Datos!$D$26-Datos!$C$26)*V735),Datos!$E$26-SQRT((Datos!$E$26-Datos!$C$26)*(Datos!$E$26-Datos!$D$26)*(1-V735)))</f>
        <v>0.197726744437852</v>
      </c>
      <c r="X735" s="24" t="n">
        <f aca="true">RAND()</f>
        <v>0.9294179383362</v>
      </c>
      <c r="Y735" s="26" t="n">
        <f aca="false">IF(X735&lt;=(Datos!$D$27-Datos!$C$27)/(Datos!$E$27-Datos!$C$27),Datos!$C$27+SQRT((Datos!$E$27-Datos!$C$27)*(Datos!$D$27-Datos!$C$27)*X735),Datos!$E$27-SQRT((Datos!$E$27-Datos!$C$27)*(Datos!$E$27-Datos!$D$27)*(1-X735)))</f>
        <v>0.260477112585877</v>
      </c>
      <c r="Z735" s="24" t="n">
        <f aca="false">(1+Q735)</f>
        <v>1.13982386018519</v>
      </c>
      <c r="AA735" s="24" t="n">
        <f aca="false">Z735*(1+S735)</f>
        <v>1.30032766378918</v>
      </c>
      <c r="AB735" s="24" t="n">
        <f aca="false">AA735*(1+U735)</f>
        <v>1.53863034022396</v>
      </c>
      <c r="AC735" s="24" t="n">
        <f aca="false">AB735*(1+W735)</f>
        <v>1.84285870828975</v>
      </c>
      <c r="AD735" s="24" t="n">
        <f aca="false">AC735*(1+Y735)</f>
        <v>2.3228812235288</v>
      </c>
      <c r="AE735" s="23" t="n">
        <f aca="false">E735*Q735</f>
        <v>3681.08335338269</v>
      </c>
      <c r="AF735" s="23" t="n">
        <f aca="false">AE735*(1+S735)</f>
        <v>4199.43351277068</v>
      </c>
      <c r="AG735" s="23" t="n">
        <f aca="false">AF735*(1+U735)</f>
        <v>4969.03664701996</v>
      </c>
      <c r="AH735" s="23" t="n">
        <f aca="false">AG735*(1+W735)</f>
        <v>5951.54808622759</v>
      </c>
      <c r="AI735" s="23" t="n">
        <f aca="false">AH735*(1+Y735)</f>
        <v>7501.79014714416</v>
      </c>
      <c r="AJ735" s="25" t="n">
        <f aca="false">G735*Z735</f>
        <v>40332.3522363461</v>
      </c>
      <c r="AK735" s="25" t="n">
        <f aca="false">I735*AA735</f>
        <v>43587.4378512731</v>
      </c>
      <c r="AL735" s="25" t="n">
        <f aca="false">K735*AB735</f>
        <v>53417.6291859248</v>
      </c>
      <c r="AM735" s="25" t="n">
        <f aca="false">M735*AC735</f>
        <v>75591.1855164608</v>
      </c>
      <c r="AN735" s="25" t="n">
        <f aca="false">O735*AD735</f>
        <v>88040.5994781797</v>
      </c>
      <c r="AO735" s="25" t="n">
        <f aca="false">C735/Datos!$D$8</f>
        <v>12587.7521047071</v>
      </c>
      <c r="AP735" s="25" t="n">
        <f aca="false">AJ735-AO735</f>
        <v>27744.600131639</v>
      </c>
      <c r="AQ735" s="25" t="n">
        <f aca="false">AK735-AO735</f>
        <v>30999.685746566</v>
      </c>
      <c r="AR735" s="25" t="n">
        <f aca="false">AL735-AO735</f>
        <v>40829.8770812177</v>
      </c>
      <c r="AS735" s="25" t="n">
        <f aca="false">AM735-AO735</f>
        <v>63003.4334117537</v>
      </c>
      <c r="AT735" s="25" t="n">
        <f aca="false">AN735-AO735</f>
        <v>75452.8473734727</v>
      </c>
      <c r="AU735" s="25" t="n">
        <f aca="false">AP735*Datos!$D$6</f>
        <v>13872.3000658195</v>
      </c>
      <c r="AV735" s="25" t="n">
        <f aca="false">AQ735*Datos!$D$6</f>
        <v>15499.842873283</v>
      </c>
      <c r="AW735" s="25" t="n">
        <f aca="false">AR735*Datos!$D$6</f>
        <v>20414.9385406089</v>
      </c>
      <c r="AX735" s="25" t="n">
        <f aca="false">AS735*Datos!$D$6</f>
        <v>31501.7167058769</v>
      </c>
      <c r="AY735" s="25" t="n">
        <f aca="false">AT735*Datos!$D$6</f>
        <v>37726.4236867363</v>
      </c>
      <c r="AZ735" s="25" t="n">
        <f aca="false">AJ735-AU735-AE735</f>
        <v>22778.9688171439</v>
      </c>
      <c r="BA735" s="25" t="n">
        <f aca="false">AK735-AV735-AF735</f>
        <v>23888.1614652194</v>
      </c>
      <c r="BB735" s="25" t="n">
        <f aca="false">AL735-AW735-AG735</f>
        <v>28033.653998296</v>
      </c>
      <c r="BC735" s="25" t="n">
        <f aca="false">AM735-AX735-AH735</f>
        <v>38137.9207243563</v>
      </c>
      <c r="BD735" s="25" t="n">
        <f aca="false">AN735-AY735-AI735</f>
        <v>42812.3856442992</v>
      </c>
      <c r="BE735" s="25" t="n">
        <f aca="false">AZ735/Z735</f>
        <v>19984.6393928295</v>
      </c>
      <c r="BF735" s="25" t="n">
        <f aca="false">BA735/AA735</f>
        <v>18370.8784565953</v>
      </c>
      <c r="BG735" s="25" t="n">
        <f aca="false">BB735/AB735</f>
        <v>18219.8759932262</v>
      </c>
      <c r="BH735" s="25" t="n">
        <f aca="false">BC735/AC735</f>
        <v>20694.9781623519</v>
      </c>
      <c r="BI735" s="25" t="n">
        <f aca="false">BD735/AD735</f>
        <v>18430.7252607866</v>
      </c>
      <c r="BJ735" s="25" t="n">
        <f aca="false">E735*AD735</f>
        <v>61153.506937171</v>
      </c>
      <c r="BK735" s="25" t="n">
        <f aca="false">0.2*C735*AD735</f>
        <v>29239.8530104592</v>
      </c>
      <c r="BL735" s="25" t="n">
        <f aca="false">BJ735+BK735</f>
        <v>90393.3599476303</v>
      </c>
      <c r="BM735" s="25" t="n">
        <f aca="false">BK735*Datos!$D$6</f>
        <v>14619.9265052296</v>
      </c>
      <c r="BN735" s="25" t="n">
        <f aca="false">BL735-BM735</f>
        <v>75773.4334424006</v>
      </c>
      <c r="BO735" s="25" t="n">
        <f aca="false">BN735/AD735</f>
        <v>32620.4511340832</v>
      </c>
      <c r="BP735" s="25" t="n">
        <f aca="false">-(C735+E735)</f>
        <v>-89265.335605265</v>
      </c>
      <c r="BQ735" s="25" t="n">
        <f aca="false">BE735</f>
        <v>19984.6393928295</v>
      </c>
      <c r="BR735" s="25" t="n">
        <f aca="false">BF735</f>
        <v>18370.8784565953</v>
      </c>
      <c r="BS735" s="25" t="n">
        <f aca="false">BG735</f>
        <v>18219.8759932262</v>
      </c>
      <c r="BT735" s="25" t="n">
        <f aca="false">BH735</f>
        <v>20694.9781623519</v>
      </c>
      <c r="BU735" s="25" t="n">
        <f aca="false">BI735+BO735</f>
        <v>51051.1763948698</v>
      </c>
      <c r="BV735" s="27" t="n">
        <f aca="false">IFERROR(IRR(BP735:BU735,0.1),NA())*100</f>
        <v>11.3426814010652</v>
      </c>
    </row>
    <row r="736" customFormat="false" ht="15" hidden="false" customHeight="true" outlineLevel="0" collapsed="false">
      <c r="A736" s="23" t="n">
        <v>735</v>
      </c>
      <c r="B736" s="24" t="n">
        <f aca="true">RAND()</f>
        <v>0.547487048704797</v>
      </c>
      <c r="C736" s="25" t="n">
        <f aca="false">IF(B736&lt;=(Datos!$D$14-Datos!$C$14)/(Datos!$E$14-Datos!$C$14),Datos!$C$14+SQRT((Datos!$E$14-Datos!$C$14)*(Datos!$D$14-Datos!$C$14)*B736),Datos!$E$14-SQRT((Datos!$E$14-Datos!$C$14)*(Datos!$E$14-Datos!$D$14)*(1-B736)))</f>
        <v>76697.306130959</v>
      </c>
      <c r="D736" s="24" t="n">
        <f aca="true">RAND()</f>
        <v>0.0408875031559638</v>
      </c>
      <c r="E736" s="25" t="n">
        <f aca="false">IF(D736&lt;=(Datos!$D$15-Datos!$C$15)/(Datos!$E$15-Datos!$C$15),Datos!$C$15+SQRT((Datos!$E$15-Datos!$C$15)*(Datos!$D$15-Datos!$C$15)*D736),Datos!$E$15-SQRT((Datos!$E$15-Datos!$C$15)*(Datos!$E$15-Datos!$D$15)*(1-D736)))</f>
        <v>26751.160397193</v>
      </c>
      <c r="F736" s="24" t="n">
        <f aca="true">RAND()</f>
        <v>0.0526508055592161</v>
      </c>
      <c r="G736" s="25" t="n">
        <f aca="false">IF(F736&lt;=(Datos!$D$19-Datos!$C$19)/(Datos!$E$19-Datos!$C$19),Datos!$C$19+SQRT((Datos!$E$19-Datos!$C$19)*(Datos!$D$19-Datos!$C$19)*F736),Datos!$E$19-SQRT((Datos!$E$19-Datos!$C$19)*(Datos!$E$19-Datos!$D$19)*(1-F736)))</f>
        <v>32810.2705979821</v>
      </c>
      <c r="H736" s="24" t="n">
        <f aca="true">RAND()</f>
        <v>0.635128770315142</v>
      </c>
      <c r="I736" s="25" t="n">
        <f aca="false">IF(H736&lt;=(Datos!$D$19-Datos!$C$19)/(Datos!$E$19-Datos!$C$19),Datos!$C$19+SQRT((Datos!$E$19-Datos!$C$19)*(Datos!$D$19-Datos!$C$19)*H736),Datos!$E$19-SQRT((Datos!$E$19-Datos!$C$19)*(Datos!$E$19-Datos!$D$19)*(1-H736)))</f>
        <v>39760.6001632723</v>
      </c>
      <c r="J736" s="24" t="n">
        <f aca="true">RAND()</f>
        <v>0.387311321618464</v>
      </c>
      <c r="K736" s="25" t="n">
        <f aca="false">IF(J736&lt;=(Datos!$D$19-Datos!$C$19)/(Datos!$E$19-Datos!$C$19),Datos!$C$19+SQRT((Datos!$E$19-Datos!$C$19)*(Datos!$D$19-Datos!$C$19)*J736),Datos!$E$19-SQRT((Datos!$E$19-Datos!$C$19)*(Datos!$E$19-Datos!$D$19)*(1-J736)))</f>
        <v>37622.1190126348</v>
      </c>
      <c r="L736" s="24" t="n">
        <f aca="true">RAND()</f>
        <v>0.994377903312387</v>
      </c>
      <c r="M736" s="25" t="n">
        <f aca="false">IF(L736&lt;=(Datos!$D$19-Datos!$C$19)/(Datos!$E$19-Datos!$C$19),Datos!$C$19+SQRT((Datos!$E$19-Datos!$C$19)*(Datos!$D$19-Datos!$C$19)*L736),Datos!$E$19-SQRT((Datos!$E$19-Datos!$C$19)*(Datos!$E$19-Datos!$D$19)*(1-L736)))</f>
        <v>44350.6485916155</v>
      </c>
      <c r="N736" s="24" t="n">
        <f aca="true">RAND()</f>
        <v>0.420111032609705</v>
      </c>
      <c r="O736" s="25" t="n">
        <f aca="false">IF(N736&lt;=(Datos!$D$19-Datos!$C$19)/(Datos!$E$19-Datos!$C$19),Datos!$C$19+SQRT((Datos!$E$19-Datos!$C$19)*(Datos!$D$19-Datos!$C$19)*N736),Datos!$E$19-SQRT((Datos!$E$19-Datos!$C$19)*(Datos!$E$19-Datos!$D$19)*(1-N736)))</f>
        <v>37938.3030234085</v>
      </c>
      <c r="P736" s="24" t="n">
        <f aca="true">RAND()</f>
        <v>0.0736755451704427</v>
      </c>
      <c r="Q736" s="26" t="n">
        <f aca="false">IF(P736&lt;=(Datos!$D$23-Datos!$C$23)/(Datos!$E$23-Datos!$C$23),Datos!$C$23+SQRT((Datos!$E$23-Datos!$C$23)*(Datos!$D$23-Datos!$C$23)*P736),Datos!$E$23-SQRT((Datos!$E$23-Datos!$C$23)*(Datos!$E$23-Datos!$D$23)*(1-P736)))</f>
        <v>0.13151590123728</v>
      </c>
      <c r="R736" s="24" t="n">
        <f aca="true">RAND()</f>
        <v>0.822025558620244</v>
      </c>
      <c r="S736" s="26" t="n">
        <f aca="false">IF(R736&lt;=(Datos!$D$24-Datos!$C$24)/(Datos!$E$24-Datos!$C$24),Datos!$C$24+SQRT((Datos!$E$24-Datos!$C$24)*(Datos!$D$24-Datos!$C$24)*R736),Datos!$E$24-SQRT((Datos!$E$24-Datos!$C$24)*(Datos!$E$24-Datos!$D$24)*(1-R736)))</f>
        <v>0.162101564468268</v>
      </c>
      <c r="T736" s="24" t="n">
        <f aca="true">RAND()</f>
        <v>0.561788223039473</v>
      </c>
      <c r="U736" s="26" t="n">
        <f aca="false">IF(T736&lt;=(Datos!$D$25-Datos!$C$25)/(Datos!$E$25-Datos!$C$25),Datos!$C$25+SQRT((Datos!$E$25-Datos!$C$25)*(Datos!$D$25-Datos!$C$25)*T736),Datos!$E$25-SQRT((Datos!$E$25-Datos!$C$25)*(Datos!$E$25-Datos!$D$25)*(1-T736)))</f>
        <v>0.184971540492202</v>
      </c>
      <c r="V736" s="24" t="n">
        <f aca="true">RAND()</f>
        <v>0.538056341518849</v>
      </c>
      <c r="W736" s="26" t="n">
        <f aca="false">IF(V736&lt;=(Datos!$D$26-Datos!$C$26)/(Datos!$E$26-Datos!$C$26),Datos!$C$26+SQRT((Datos!$E$26-Datos!$C$26)*(Datos!$D$26-Datos!$C$26)*V736),Datos!$E$26-SQRT((Datos!$E$26-Datos!$C$26)*(Datos!$E$26-Datos!$D$26)*(1-V736)))</f>
        <v>0.209790513498877</v>
      </c>
      <c r="X736" s="24" t="n">
        <f aca="true">RAND()</f>
        <v>0.0308578480850077</v>
      </c>
      <c r="Y736" s="26" t="n">
        <f aca="false">IF(X736&lt;=(Datos!$D$27-Datos!$C$27)/(Datos!$E$27-Datos!$C$27),Datos!$C$27+SQRT((Datos!$E$27-Datos!$C$27)*(Datos!$D$27-Datos!$C$27)*X736),Datos!$E$27-SQRT((Datos!$E$27-Datos!$C$27)*(Datos!$E$27-Datos!$D$27)*(1-X736)))</f>
        <v>0.19912777025508</v>
      </c>
      <c r="Z736" s="24" t="n">
        <f aca="false">(1+Q736)</f>
        <v>1.13151590123728</v>
      </c>
      <c r="AA736" s="24" t="n">
        <f aca="false">Z736*(1+S736)</f>
        <v>1.31493639904857</v>
      </c>
      <c r="AB736" s="24" t="n">
        <f aca="false">AA736*(1+U736)</f>
        <v>1.55816221042985</v>
      </c>
      <c r="AC736" s="24" t="n">
        <f aca="false">AB736*(1+W736)</f>
        <v>1.88504986067047</v>
      </c>
      <c r="AD736" s="24" t="n">
        <f aca="false">AC736*(1+Y736)</f>
        <v>2.26041563624543</v>
      </c>
      <c r="AE736" s="23" t="n">
        <f aca="false">E736*Q736</f>
        <v>3518.20296877989</v>
      </c>
      <c r="AF736" s="23" t="n">
        <f aca="false">AE736*(1+S736)</f>
        <v>4088.50917413601</v>
      </c>
      <c r="AG736" s="23" t="n">
        <f aca="false">AF736*(1+U736)</f>
        <v>4844.76701439245</v>
      </c>
      <c r="AH736" s="23" t="n">
        <f aca="false">AG736*(1+W736)</f>
        <v>5861.15317412426</v>
      </c>
      <c r="AI736" s="23" t="n">
        <f aca="false">AH736*(1+Y736)</f>
        <v>7028.27153681111</v>
      </c>
      <c r="AJ736" s="25" t="n">
        <f aca="false">G736*Z736</f>
        <v>37125.3429055147</v>
      </c>
      <c r="AK736" s="25" t="n">
        <f aca="false">I736*AA736</f>
        <v>52282.6604027031</v>
      </c>
      <c r="AL736" s="25" t="n">
        <f aca="false">K736*AB736</f>
        <v>58621.3641217819</v>
      </c>
      <c r="AM736" s="25" t="n">
        <f aca="false">M736*AC736</f>
        <v>83603.1839482698</v>
      </c>
      <c r="AN736" s="25" t="n">
        <f aca="false">O736*AD736</f>
        <v>85756.3333667298</v>
      </c>
      <c r="AO736" s="25" t="n">
        <f aca="false">C736/Datos!$D$8</f>
        <v>15339.4612261918</v>
      </c>
      <c r="AP736" s="25" t="n">
        <f aca="false">AJ736-AO736</f>
        <v>21785.8816793229</v>
      </c>
      <c r="AQ736" s="25" t="n">
        <f aca="false">AK736-AO736</f>
        <v>36943.1991765113</v>
      </c>
      <c r="AR736" s="25" t="n">
        <f aca="false">AL736-AO736</f>
        <v>43281.9028955901</v>
      </c>
      <c r="AS736" s="25" t="n">
        <f aca="false">AM736-AO736</f>
        <v>68263.722722078</v>
      </c>
      <c r="AT736" s="25" t="n">
        <f aca="false">AN736-AO736</f>
        <v>70416.872140538</v>
      </c>
      <c r="AU736" s="25" t="n">
        <f aca="false">AP736*Datos!$D$6</f>
        <v>10892.9408396615</v>
      </c>
      <c r="AV736" s="25" t="n">
        <f aca="false">AQ736*Datos!$D$6</f>
        <v>18471.5995882557</v>
      </c>
      <c r="AW736" s="25" t="n">
        <f aca="false">AR736*Datos!$D$6</f>
        <v>21640.9514477951</v>
      </c>
      <c r="AX736" s="25" t="n">
        <f aca="false">AS736*Datos!$D$6</f>
        <v>34131.861361039</v>
      </c>
      <c r="AY736" s="25" t="n">
        <f aca="false">AT736*Datos!$D$6</f>
        <v>35208.436070269</v>
      </c>
      <c r="AZ736" s="25" t="n">
        <f aca="false">AJ736-AU736-AE736</f>
        <v>22714.1990970734</v>
      </c>
      <c r="BA736" s="25" t="n">
        <f aca="false">AK736-AV736-AF736</f>
        <v>29722.5516403114</v>
      </c>
      <c r="BB736" s="25" t="n">
        <f aca="false">AL736-AW736-AG736</f>
        <v>32135.6456595944</v>
      </c>
      <c r="BC736" s="25" t="n">
        <f aca="false">AM736-AX736-AH736</f>
        <v>43610.1694131065</v>
      </c>
      <c r="BD736" s="25" t="n">
        <f aca="false">AN736-AY736-AI736</f>
        <v>43519.6257596497</v>
      </c>
      <c r="BE736" s="25" t="n">
        <f aca="false">AZ736/Z736</f>
        <v>20074.1315895217</v>
      </c>
      <c r="BF736" s="25" t="n">
        <f aca="false">BA736/AA736</f>
        <v>22603.7941164435</v>
      </c>
      <c r="BG736" s="25" t="n">
        <f aca="false">BB736/AB736</f>
        <v>20624.069461118</v>
      </c>
      <c r="BH736" s="25" t="n">
        <f aca="false">BC736/AC736</f>
        <v>23134.7564449013</v>
      </c>
      <c r="BI736" s="25" t="n">
        <f aca="false">BD736/AD736</f>
        <v>19252.9307715886</v>
      </c>
      <c r="BJ736" s="25" t="n">
        <f aca="false">E736*AD736</f>
        <v>60468.7412495247</v>
      </c>
      <c r="BK736" s="25" t="n">
        <f aca="false">0.2*C736*AD736</f>
        <v>34673.5580072644</v>
      </c>
      <c r="BL736" s="25" t="n">
        <f aca="false">BJ736+BK736</f>
        <v>95142.2992567891</v>
      </c>
      <c r="BM736" s="25" t="n">
        <f aca="false">BK736*Datos!$D$6</f>
        <v>17336.7790036322</v>
      </c>
      <c r="BN736" s="25" t="n">
        <f aca="false">BL736-BM736</f>
        <v>77805.5202531569</v>
      </c>
      <c r="BO736" s="25" t="n">
        <f aca="false">BN736/AD736</f>
        <v>34420.8910102889</v>
      </c>
      <c r="BP736" s="25" t="n">
        <f aca="false">-(C736+E736)</f>
        <v>-103448.466528152</v>
      </c>
      <c r="BQ736" s="25" t="n">
        <f aca="false">BE736</f>
        <v>20074.1315895217</v>
      </c>
      <c r="BR736" s="25" t="n">
        <f aca="false">BF736</f>
        <v>22603.7941164435</v>
      </c>
      <c r="BS736" s="25" t="n">
        <f aca="false">BG736</f>
        <v>20624.069461118</v>
      </c>
      <c r="BT736" s="25" t="n">
        <f aca="false">BH736</f>
        <v>23134.7564449013</v>
      </c>
      <c r="BU736" s="25" t="n">
        <f aca="false">BI736+BO736</f>
        <v>53673.8217818775</v>
      </c>
      <c r="BV736" s="27" t="n">
        <f aca="false">IFERROR(IRR(BP736:BU736,0.1),NA())*100</f>
        <v>9.38088772775321</v>
      </c>
    </row>
    <row r="737" customFormat="false" ht="15" hidden="false" customHeight="true" outlineLevel="0" collapsed="false">
      <c r="A737" s="23" t="n">
        <v>736</v>
      </c>
      <c r="B737" s="24" t="n">
        <f aca="true">RAND()</f>
        <v>0.498345385116063</v>
      </c>
      <c r="C737" s="25" t="n">
        <f aca="false">IF(B737&lt;=(Datos!$D$14-Datos!$C$14)/(Datos!$E$14-Datos!$C$14),Datos!$C$14+SQRT((Datos!$E$14-Datos!$C$14)*(Datos!$D$14-Datos!$C$14)*B737),Datos!$E$14-SQRT((Datos!$E$14-Datos!$C$14)*(Datos!$E$14-Datos!$D$14)*(1-B737)))</f>
        <v>75464.6064253959</v>
      </c>
      <c r="D737" s="24" t="n">
        <f aca="true">RAND()</f>
        <v>0.229184176771815</v>
      </c>
      <c r="E737" s="25" t="n">
        <f aca="false">IF(D737&lt;=(Datos!$D$15-Datos!$C$15)/(Datos!$E$15-Datos!$C$15),Datos!$C$15+SQRT((Datos!$E$15-Datos!$C$15)*(Datos!$D$15-Datos!$C$15)*D737),Datos!$E$15-SQRT((Datos!$E$15-Datos!$C$15)*(Datos!$E$15-Datos!$D$15)*(1-D737)))</f>
        <v>29145.9393697793</v>
      </c>
      <c r="F737" s="24" t="n">
        <f aca="true">RAND()</f>
        <v>0.481070850324949</v>
      </c>
      <c r="G737" s="25" t="n">
        <f aca="false">IF(F737&lt;=(Datos!$D$19-Datos!$C$19)/(Datos!$E$19-Datos!$C$19),Datos!$C$19+SQRT((Datos!$E$19-Datos!$C$19)*(Datos!$D$19-Datos!$C$19)*F737),Datos!$E$19-SQRT((Datos!$E$19-Datos!$C$19)*(Datos!$E$19-Datos!$D$19)*(1-F737)))</f>
        <v>38494.741170203</v>
      </c>
      <c r="H737" s="24" t="n">
        <f aca="true">RAND()</f>
        <v>0.446184981181369</v>
      </c>
      <c r="I737" s="25" t="n">
        <f aca="false">IF(H737&lt;=(Datos!$D$19-Datos!$C$19)/(Datos!$E$19-Datos!$C$19),Datos!$C$19+SQRT((Datos!$E$19-Datos!$C$19)*(Datos!$D$19-Datos!$C$19)*H737),Datos!$E$19-SQRT((Datos!$E$19-Datos!$C$19)*(Datos!$E$19-Datos!$D$19)*(1-H737)))</f>
        <v>38180.9380377317</v>
      </c>
      <c r="J737" s="24" t="n">
        <f aca="true">RAND()</f>
        <v>0.065374080166301</v>
      </c>
      <c r="K737" s="25" t="n">
        <f aca="false">IF(J737&lt;=(Datos!$D$19-Datos!$C$19)/(Datos!$E$19-Datos!$C$19),Datos!$C$19+SQRT((Datos!$E$19-Datos!$C$19)*(Datos!$D$19-Datos!$C$19)*J737),Datos!$E$19-SQRT((Datos!$E$19-Datos!$C$19)*(Datos!$E$19-Datos!$D$19)*(1-J737)))</f>
        <v>33131.4712237134</v>
      </c>
      <c r="L737" s="24" t="n">
        <f aca="true">RAND()</f>
        <v>0.135021576820133</v>
      </c>
      <c r="M737" s="25" t="n">
        <f aca="false">IF(L737&lt;=(Datos!$D$19-Datos!$C$19)/(Datos!$E$19-Datos!$C$19),Datos!$C$19+SQRT((Datos!$E$19-Datos!$C$19)*(Datos!$D$19-Datos!$C$19)*L737),Datos!$E$19-SQRT((Datos!$E$19-Datos!$C$19)*(Datos!$E$19-Datos!$D$19)*(1-L737)))</f>
        <v>34500.3595993009</v>
      </c>
      <c r="N737" s="24" t="n">
        <f aca="true">RAND()</f>
        <v>0.0444229479415756</v>
      </c>
      <c r="O737" s="25" t="n">
        <f aca="false">IF(N737&lt;=(Datos!$D$19-Datos!$C$19)/(Datos!$E$19-Datos!$C$19),Datos!$C$19+SQRT((Datos!$E$19-Datos!$C$19)*(Datos!$D$19-Datos!$C$19)*N737),Datos!$E$19-SQRT((Datos!$E$19-Datos!$C$19)*(Datos!$E$19-Datos!$D$19)*(1-N737)))</f>
        <v>32581.3644049681</v>
      </c>
      <c r="P737" s="24" t="n">
        <f aca="true">RAND()</f>
        <v>0.827922629190311</v>
      </c>
      <c r="Q737" s="26" t="n">
        <f aca="false">IF(P737&lt;=(Datos!$D$23-Datos!$C$23)/(Datos!$E$23-Datos!$C$23),Datos!$C$23+SQRT((Datos!$E$23-Datos!$C$23)*(Datos!$D$23-Datos!$C$23)*P737),Datos!$E$23-SQRT((Datos!$E$23-Datos!$C$23)*(Datos!$E$23-Datos!$D$23)*(1-P737)))</f>
        <v>0.162400589002542</v>
      </c>
      <c r="R737" s="24" t="n">
        <f aca="true">RAND()</f>
        <v>0.504492815224015</v>
      </c>
      <c r="S737" s="26" t="n">
        <f aca="false">IF(R737&lt;=(Datos!$D$24-Datos!$C$24)/(Datos!$E$24-Datos!$C$24),Datos!$C$24+SQRT((Datos!$E$24-Datos!$C$24)*(Datos!$D$24-Datos!$C$24)*R737),Datos!$E$24-SQRT((Datos!$E$24-Datos!$C$24)*(Datos!$E$24-Datos!$D$24)*(1-R737)))</f>
        <v>0.150135088605576</v>
      </c>
      <c r="T737" s="24" t="n">
        <f aca="true">RAND()</f>
        <v>0.469518568706634</v>
      </c>
      <c r="U737" s="26" t="n">
        <f aca="false">IF(T737&lt;=(Datos!$D$25-Datos!$C$25)/(Datos!$E$25-Datos!$C$25),Datos!$C$25+SQRT((Datos!$E$25-Datos!$C$25)*(Datos!$D$25-Datos!$C$25)*T737),Datos!$E$25-SQRT((Datos!$E$25-Datos!$C$25)*(Datos!$E$25-Datos!$D$25)*(1-T737)))</f>
        <v>0.181459787135754</v>
      </c>
      <c r="V737" s="24" t="n">
        <f aca="true">RAND()</f>
        <v>0.527949138393006</v>
      </c>
      <c r="W737" s="26" t="n">
        <f aca="false">IF(V737&lt;=(Datos!$D$26-Datos!$C$26)/(Datos!$E$26-Datos!$C$26),Datos!$C$26+SQRT((Datos!$E$26-Datos!$C$26)*(Datos!$D$26-Datos!$C$26)*V737),Datos!$E$26-SQRT((Datos!$E$26-Datos!$C$26)*(Datos!$E$26-Datos!$D$26)*(1-V737)))</f>
        <v>0.209353007299131</v>
      </c>
      <c r="X737" s="24" t="n">
        <f aca="true">RAND()</f>
        <v>0.806640091447734</v>
      </c>
      <c r="Y737" s="26" t="n">
        <f aca="false">IF(X737&lt;=(Datos!$D$27-Datos!$C$27)/(Datos!$E$27-Datos!$C$27),Datos!$C$27+SQRT((Datos!$E$27-Datos!$C$27)*(Datos!$D$27-Datos!$C$27)*X737),Datos!$E$27-SQRT((Datos!$E$27-Datos!$C$27)*(Datos!$E$27-Datos!$D$27)*(1-X737)))</f>
        <v>0.247686790531081</v>
      </c>
      <c r="Z737" s="24" t="n">
        <f aca="false">(1+Q737)</f>
        <v>1.16240058900254</v>
      </c>
      <c r="AA737" s="24" t="n">
        <f aca="false">Z737*(1+S737)</f>
        <v>1.33691770442761</v>
      </c>
      <c r="AB737" s="24" t="n">
        <f aca="false">AA737*(1+U737)</f>
        <v>1.57951450649107</v>
      </c>
      <c r="AC737" s="24" t="n">
        <f aca="false">AB737*(1+W737)</f>
        <v>1.91019061849758</v>
      </c>
      <c r="AD737" s="24" t="n">
        <f aca="false">AC737*(1+Y737)</f>
        <v>2.38331960209582</v>
      </c>
      <c r="AE737" s="23" t="n">
        <f aca="false">E737*Q737</f>
        <v>4733.31772068454</v>
      </c>
      <c r="AF737" s="23" t="n">
        <f aca="false">AE737*(1+S737)</f>
        <v>5443.95479607786</v>
      </c>
      <c r="AG737" s="23" t="n">
        <f aca="false">AF737*(1+U737)</f>
        <v>6431.81367455082</v>
      </c>
      <c r="AH737" s="23" t="n">
        <f aca="false">AG737*(1+W737)</f>
        <v>7778.33320970571</v>
      </c>
      <c r="AI737" s="23" t="n">
        <f aca="false">AH737*(1+Y737)</f>
        <v>9704.92359809903</v>
      </c>
      <c r="AJ737" s="25" t="n">
        <f aca="false">G737*Z737</f>
        <v>44746.3098097444</v>
      </c>
      <c r="AK737" s="25" t="n">
        <f aca="false">I737*AA737</f>
        <v>51044.7720342972</v>
      </c>
      <c r="AL737" s="25" t="n">
        <f aca="false">K737*AB737</f>
        <v>52331.6394192467</v>
      </c>
      <c r="AM737" s="25" t="n">
        <f aca="false">M737*AC737</f>
        <v>65902.2632413774</v>
      </c>
      <c r="AN737" s="25" t="n">
        <f aca="false">O737*AD737</f>
        <v>77651.8044493876</v>
      </c>
      <c r="AO737" s="25" t="n">
        <f aca="false">C737/Datos!$D$8</f>
        <v>15092.9212850792</v>
      </c>
      <c r="AP737" s="25" t="n">
        <f aca="false">AJ737-AO737</f>
        <v>29653.3885246652</v>
      </c>
      <c r="AQ737" s="25" t="n">
        <f aca="false">AK737-AO737</f>
        <v>35951.850749218</v>
      </c>
      <c r="AR737" s="25" t="n">
        <f aca="false">AL737-AO737</f>
        <v>37238.7181341675</v>
      </c>
      <c r="AS737" s="25" t="n">
        <f aca="false">AM737-AO737</f>
        <v>50809.3419562982</v>
      </c>
      <c r="AT737" s="25" t="n">
        <f aca="false">AN737-AO737</f>
        <v>62558.8831643084</v>
      </c>
      <c r="AU737" s="25" t="n">
        <f aca="false">AP737*Datos!$D$6</f>
        <v>14826.6942623326</v>
      </c>
      <c r="AV737" s="25" t="n">
        <f aca="false">AQ737*Datos!$D$6</f>
        <v>17975.925374609</v>
      </c>
      <c r="AW737" s="25" t="n">
        <f aca="false">AR737*Datos!$D$6</f>
        <v>18619.3590670838</v>
      </c>
      <c r="AX737" s="25" t="n">
        <f aca="false">AS737*Datos!$D$6</f>
        <v>25404.6709781491</v>
      </c>
      <c r="AY737" s="25" t="n">
        <f aca="false">AT737*Datos!$D$6</f>
        <v>31279.4415821542</v>
      </c>
      <c r="AZ737" s="25" t="n">
        <f aca="false">AJ737-AU737-AE737</f>
        <v>25186.2978267273</v>
      </c>
      <c r="BA737" s="25" t="n">
        <f aca="false">AK737-AV737-AF737</f>
        <v>27624.8918636103</v>
      </c>
      <c r="BB737" s="25" t="n">
        <f aca="false">AL737-AW737-AG737</f>
        <v>27280.4666776121</v>
      </c>
      <c r="BC737" s="25" t="n">
        <f aca="false">AM737-AX737-AH737</f>
        <v>32719.2590535226</v>
      </c>
      <c r="BD737" s="25" t="n">
        <f aca="false">AN737-AY737-AI737</f>
        <v>36667.4392691343</v>
      </c>
      <c r="BE737" s="25" t="n">
        <f aca="false">AZ737/Z737</f>
        <v>21667.4854305947</v>
      </c>
      <c r="BF737" s="25" t="n">
        <f aca="false">BA737/AA737</f>
        <v>20663.1206783499</v>
      </c>
      <c r="BG737" s="25" t="n">
        <f aca="false">BB737/AB737</f>
        <v>17271.4252167373</v>
      </c>
      <c r="BH737" s="25" t="n">
        <f aca="false">BC737/AC737</f>
        <v>17128.792664293</v>
      </c>
      <c r="BI737" s="25" t="n">
        <f aca="false">BD737/AD737</f>
        <v>15385.0281921443</v>
      </c>
      <c r="BJ737" s="25" t="n">
        <f aca="false">E737*AD737</f>
        <v>69464.0886214914</v>
      </c>
      <c r="BK737" s="25" t="n">
        <f aca="false">0.2*C737*AD737</f>
        <v>35971.2551516185</v>
      </c>
      <c r="BL737" s="25" t="n">
        <f aca="false">BJ737+BK737</f>
        <v>105435.34377311</v>
      </c>
      <c r="BM737" s="25" t="n">
        <f aca="false">BK737*Datos!$D$6</f>
        <v>17985.6275758092</v>
      </c>
      <c r="BN737" s="25" t="n">
        <f aca="false">BL737-BM737</f>
        <v>87449.7161973006</v>
      </c>
      <c r="BO737" s="25" t="n">
        <f aca="false">BN737/AD737</f>
        <v>36692.4000123189</v>
      </c>
      <c r="BP737" s="25" t="n">
        <f aca="false">-(C737+E737)</f>
        <v>-104610.545795175</v>
      </c>
      <c r="BQ737" s="25" t="n">
        <f aca="false">BE737</f>
        <v>21667.4854305947</v>
      </c>
      <c r="BR737" s="25" t="n">
        <f aca="false">BF737</f>
        <v>20663.1206783499</v>
      </c>
      <c r="BS737" s="25" t="n">
        <f aca="false">BG737</f>
        <v>17271.4252167373</v>
      </c>
      <c r="BT737" s="25" t="n">
        <f aca="false">BH737</f>
        <v>17128.792664293</v>
      </c>
      <c r="BU737" s="25" t="n">
        <f aca="false">BI737+BO737</f>
        <v>52077.4282044632</v>
      </c>
      <c r="BV737" s="27" t="n">
        <f aca="false">IFERROR(IRR(BP737:BU737,0.1),NA())*100</f>
        <v>6.36856745950857</v>
      </c>
    </row>
    <row r="738" customFormat="false" ht="15" hidden="false" customHeight="true" outlineLevel="0" collapsed="false">
      <c r="A738" s="23" t="n">
        <v>737</v>
      </c>
      <c r="B738" s="24" t="n">
        <f aca="true">RAND()</f>
        <v>0.889811754338601</v>
      </c>
      <c r="C738" s="25" t="n">
        <f aca="false">IF(B738&lt;=(Datos!$D$14-Datos!$C$14)/(Datos!$E$14-Datos!$C$14),Datos!$C$14+SQRT((Datos!$E$14-Datos!$C$14)*(Datos!$D$14-Datos!$C$14)*B738),Datos!$E$14-SQRT((Datos!$E$14-Datos!$C$14)*(Datos!$E$14-Datos!$D$14)*(1-B738)))</f>
        <v>88501.0481002102</v>
      </c>
      <c r="D738" s="24" t="n">
        <f aca="true">RAND()</f>
        <v>0.912632685166398</v>
      </c>
      <c r="E738" s="25" t="n">
        <f aca="false">IF(D738&lt;=(Datos!$D$15-Datos!$C$15)/(Datos!$E$15-Datos!$C$15),Datos!$C$15+SQRT((Datos!$E$15-Datos!$C$15)*(Datos!$D$15-Datos!$C$15)*D738),Datos!$E$15-SQRT((Datos!$E$15-Datos!$C$15)*(Datos!$E$15-Datos!$D$15)*(1-D738)))</f>
        <v>36379.9036994798</v>
      </c>
      <c r="F738" s="24" t="n">
        <f aca="true">RAND()</f>
        <v>0.5728637846562</v>
      </c>
      <c r="G738" s="25" t="n">
        <f aca="false">IF(F738&lt;=(Datos!$D$19-Datos!$C$19)/(Datos!$E$19-Datos!$C$19),Datos!$C$19+SQRT((Datos!$E$19-Datos!$C$19)*(Datos!$D$19-Datos!$C$19)*F738),Datos!$E$19-SQRT((Datos!$E$19-Datos!$C$19)*(Datos!$E$19-Datos!$D$19)*(1-F738)))</f>
        <v>39269.8202624663</v>
      </c>
      <c r="H738" s="24" t="n">
        <f aca="true">RAND()</f>
        <v>0.288320820279655</v>
      </c>
      <c r="I738" s="25" t="n">
        <f aca="false">IF(H738&lt;=(Datos!$D$19-Datos!$C$19)/(Datos!$E$19-Datos!$C$19),Datos!$C$19+SQRT((Datos!$E$19-Datos!$C$19)*(Datos!$D$19-Datos!$C$19)*H738),Datos!$E$19-SQRT((Datos!$E$19-Datos!$C$19)*(Datos!$E$19-Datos!$D$19)*(1-H738)))</f>
        <v>36576.3305149565</v>
      </c>
      <c r="J738" s="24" t="n">
        <f aca="true">RAND()</f>
        <v>0.908986082673341</v>
      </c>
      <c r="K738" s="25" t="n">
        <f aca="false">IF(J738&lt;=(Datos!$D$19-Datos!$C$19)/(Datos!$E$19-Datos!$C$19),Datos!$C$19+SQRT((Datos!$E$19-Datos!$C$19)*(Datos!$D$19-Datos!$C$19)*J738),Datos!$E$19-SQRT((Datos!$E$19-Datos!$C$19)*(Datos!$E$19-Datos!$D$19)*(1-J738)))</f>
        <v>42387.3301395891</v>
      </c>
      <c r="L738" s="24" t="n">
        <f aca="true">RAND()</f>
        <v>0.723008925397437</v>
      </c>
      <c r="M738" s="25" t="n">
        <f aca="false">IF(L738&lt;=(Datos!$D$19-Datos!$C$19)/(Datos!$E$19-Datos!$C$19),Datos!$C$19+SQRT((Datos!$E$19-Datos!$C$19)*(Datos!$D$19-Datos!$C$19)*L738),Datos!$E$19-SQRT((Datos!$E$19-Datos!$C$19)*(Datos!$E$19-Datos!$D$19)*(1-L738)))</f>
        <v>40442.1133630604</v>
      </c>
      <c r="N738" s="24" t="n">
        <f aca="true">RAND()</f>
        <v>0.620455317165597</v>
      </c>
      <c r="O738" s="25" t="n">
        <f aca="false">IF(N738&lt;=(Datos!$D$19-Datos!$C$19)/(Datos!$E$19-Datos!$C$19),Datos!$C$19+SQRT((Datos!$E$19-Datos!$C$19)*(Datos!$D$19-Datos!$C$19)*N738),Datos!$E$19-SQRT((Datos!$E$19-Datos!$C$19)*(Datos!$E$19-Datos!$D$19)*(1-N738)))</f>
        <v>39647.1911754064</v>
      </c>
      <c r="P738" s="24" t="n">
        <f aca="true">RAND()</f>
        <v>0.851222470569329</v>
      </c>
      <c r="Q738" s="26" t="n">
        <f aca="false">IF(P738&lt;=(Datos!$D$23-Datos!$C$23)/(Datos!$E$23-Datos!$C$23),Datos!$C$23+SQRT((Datos!$E$23-Datos!$C$23)*(Datos!$D$23-Datos!$C$23)*P738),Datos!$E$23-SQRT((Datos!$E$23-Datos!$C$23)*(Datos!$E$23-Datos!$D$23)*(1-P738)))</f>
        <v>0.163635417726834</v>
      </c>
      <c r="R738" s="24" t="n">
        <f aca="true">RAND()</f>
        <v>0.607202378552357</v>
      </c>
      <c r="S738" s="26" t="n">
        <f aca="false">IF(R738&lt;=(Datos!$D$24-Datos!$C$24)/(Datos!$E$24-Datos!$C$24),Datos!$C$24+SQRT((Datos!$E$24-Datos!$C$24)*(Datos!$D$24-Datos!$C$24)*R738),Datos!$E$24-SQRT((Datos!$E$24-Datos!$C$24)*(Datos!$E$24-Datos!$D$24)*(1-R738)))</f>
        <v>0.153409856739653</v>
      </c>
      <c r="T738" s="24" t="n">
        <f aca="true">RAND()</f>
        <v>0.112962589957888</v>
      </c>
      <c r="U738" s="26" t="n">
        <f aca="false">IF(T738&lt;=(Datos!$D$25-Datos!$C$25)/(Datos!$E$25-Datos!$C$25),Datos!$C$25+SQRT((Datos!$E$25-Datos!$C$25)*(Datos!$D$25-Datos!$C$25)*T738),Datos!$E$25-SQRT((Datos!$E$25-Datos!$C$25)*(Datos!$E$25-Datos!$D$25)*(1-T738)))</f>
        <v>0.165401994640681</v>
      </c>
      <c r="V738" s="24" t="n">
        <f aca="true">RAND()</f>
        <v>0.224479853187576</v>
      </c>
      <c r="W738" s="26" t="n">
        <f aca="false">IF(V738&lt;=(Datos!$D$26-Datos!$C$26)/(Datos!$E$26-Datos!$C$26),Datos!$C$26+SQRT((Datos!$E$26-Datos!$C$26)*(Datos!$D$26-Datos!$C$26)*V738),Datos!$E$26-SQRT((Datos!$E$26-Datos!$C$26)*(Datos!$E$26-Datos!$D$26)*(1-V738)))</f>
        <v>0.197727712612252</v>
      </c>
      <c r="X738" s="24" t="n">
        <f aca="true">RAND()</f>
        <v>0.570190325018075</v>
      </c>
      <c r="Y738" s="26" t="n">
        <f aca="false">IF(X738&lt;=(Datos!$D$27-Datos!$C$27)/(Datos!$E$27-Datos!$C$27),Datos!$C$27+SQRT((Datos!$E$27-Datos!$C$27)*(Datos!$D$27-Datos!$C$27)*X738),Datos!$E$27-SQRT((Datos!$E$27-Datos!$C$27)*(Datos!$E$27-Datos!$D$27)*(1-X738)))</f>
        <v>0.231823530173928</v>
      </c>
      <c r="Z738" s="24" t="n">
        <f aca="false">(1+Q738)</f>
        <v>1.16363541772683</v>
      </c>
      <c r="AA738" s="24" t="n">
        <f aca="false">Z738*(1+S738)</f>
        <v>1.34214856045749</v>
      </c>
      <c r="AB738" s="24" t="n">
        <f aca="false">AA738*(1+U738)</f>
        <v>1.56414260946128</v>
      </c>
      <c r="AC738" s="24" t="n">
        <f aca="false">AB738*(1+W738)</f>
        <v>1.87341694982942</v>
      </c>
      <c r="AD738" s="24" t="n">
        <f aca="false">AC738*(1+Y738)</f>
        <v>2.30771908062655</v>
      </c>
      <c r="AE738" s="23" t="n">
        <f aca="false">E738*Q738</f>
        <v>5953.04073872638</v>
      </c>
      <c r="AF738" s="23" t="n">
        <f aca="false">AE738*(1+S738)</f>
        <v>6866.29586561971</v>
      </c>
      <c r="AG738" s="23" t="n">
        <f aca="false">AF738*(1+U738)</f>
        <v>8001.99489758627</v>
      </c>
      <c r="AH738" s="23" t="n">
        <f aca="false">AG738*(1+W738)</f>
        <v>9584.21104502092</v>
      </c>
      <c r="AI738" s="23" t="n">
        <f aca="false">AH738*(1+Y738)</f>
        <v>11806.0566834096</v>
      </c>
      <c r="AJ738" s="25" t="n">
        <f aca="false">G738*Z738</f>
        <v>45695.7537051726</v>
      </c>
      <c r="AK738" s="25" t="n">
        <f aca="false">I738*AA738</f>
        <v>49090.8693474664</v>
      </c>
      <c r="AL738" s="25" t="n">
        <f aca="false">K738*AB738</f>
        <v>66299.8291726338</v>
      </c>
      <c r="AM738" s="25" t="n">
        <f aca="false">M738*AC738</f>
        <v>75764.9406612804</v>
      </c>
      <c r="AN738" s="25" t="n">
        <f aca="false">O738*AD738</f>
        <v>91494.5795687341</v>
      </c>
      <c r="AO738" s="25" t="n">
        <f aca="false">C738/Datos!$D$8</f>
        <v>17700.209620042</v>
      </c>
      <c r="AP738" s="25" t="n">
        <f aca="false">AJ738-AO738</f>
        <v>27995.5440851306</v>
      </c>
      <c r="AQ738" s="25" t="n">
        <f aca="false">AK738-AO738</f>
        <v>31390.6597274244</v>
      </c>
      <c r="AR738" s="25" t="n">
        <f aca="false">AL738-AO738</f>
        <v>48599.6195525918</v>
      </c>
      <c r="AS738" s="25" t="n">
        <f aca="false">AM738-AO738</f>
        <v>58064.7310412384</v>
      </c>
      <c r="AT738" s="25" t="n">
        <f aca="false">AN738-AO738</f>
        <v>73794.369948692</v>
      </c>
      <c r="AU738" s="25" t="n">
        <f aca="false">AP738*Datos!$D$6</f>
        <v>13997.7720425653</v>
      </c>
      <c r="AV738" s="25" t="n">
        <f aca="false">AQ738*Datos!$D$6</f>
        <v>15695.3298637122</v>
      </c>
      <c r="AW738" s="25" t="n">
        <f aca="false">AR738*Datos!$D$6</f>
        <v>24299.8097762959</v>
      </c>
      <c r="AX738" s="25" t="n">
        <f aca="false">AS738*Datos!$D$6</f>
        <v>29032.3655206192</v>
      </c>
      <c r="AY738" s="25" t="n">
        <f aca="false">AT738*Datos!$D$6</f>
        <v>36897.184974346</v>
      </c>
      <c r="AZ738" s="25" t="n">
        <f aca="false">AJ738-AU738-AE738</f>
        <v>25744.940923881</v>
      </c>
      <c r="BA738" s="25" t="n">
        <f aca="false">AK738-AV738-AF738</f>
        <v>26529.2436181345</v>
      </c>
      <c r="BB738" s="25" t="n">
        <f aca="false">AL738-AW738-AG738</f>
        <v>33998.0244987517</v>
      </c>
      <c r="BC738" s="25" t="n">
        <f aca="false">AM738-AX738-AH738</f>
        <v>37148.3640956403</v>
      </c>
      <c r="BD738" s="25" t="n">
        <f aca="false">AN738-AY738-AI738</f>
        <v>42791.3379109784</v>
      </c>
      <c r="BE738" s="25" t="n">
        <f aca="false">AZ738/Z738</f>
        <v>22124.5765913294</v>
      </c>
      <c r="BF738" s="25" t="n">
        <f aca="false">BA738/AA738</f>
        <v>19766.2497280417</v>
      </c>
      <c r="BG738" s="25" t="n">
        <f aca="false">BB738/AB738</f>
        <v>21735.8853937629</v>
      </c>
      <c r="BH738" s="25" t="n">
        <f aca="false">BC738/AC738</f>
        <v>19829.202516302</v>
      </c>
      <c r="BI738" s="25" t="n">
        <f aca="false">BD738/AD738</f>
        <v>18542.6979697028</v>
      </c>
      <c r="BJ738" s="25" t="n">
        <f aca="false">E738*AD738</f>
        <v>83954.5979186459</v>
      </c>
      <c r="BK738" s="25" t="n">
        <f aca="false">0.2*C738*AD738</f>
        <v>40847.1114712607</v>
      </c>
      <c r="BL738" s="25" t="n">
        <f aca="false">BJ738+BK738</f>
        <v>124801.709389907</v>
      </c>
      <c r="BM738" s="25" t="n">
        <f aca="false">BK738*Datos!$D$6</f>
        <v>20423.5557356303</v>
      </c>
      <c r="BN738" s="25" t="n">
        <f aca="false">BL738-BM738</f>
        <v>104378.153654276</v>
      </c>
      <c r="BO738" s="25" t="n">
        <f aca="false">BN738/AD738</f>
        <v>45230.0085095008</v>
      </c>
      <c r="BP738" s="25" t="n">
        <f aca="false">-(C738+E738)</f>
        <v>-124880.95179969</v>
      </c>
      <c r="BQ738" s="25" t="n">
        <f aca="false">BE738</f>
        <v>22124.5765913294</v>
      </c>
      <c r="BR738" s="25" t="n">
        <f aca="false">BF738</f>
        <v>19766.2497280417</v>
      </c>
      <c r="BS738" s="25" t="n">
        <f aca="false">BG738</f>
        <v>21735.8853937629</v>
      </c>
      <c r="BT738" s="25" t="n">
        <f aca="false">BH738</f>
        <v>19829.202516302</v>
      </c>
      <c r="BU738" s="25" t="n">
        <f aca="false">BI738+BO738</f>
        <v>63772.7064792036</v>
      </c>
      <c r="BV738" s="27" t="n">
        <f aca="false">IFERROR(IRR(BP738:BU738,0.1),NA())*100</f>
        <v>4.79901663979132</v>
      </c>
    </row>
    <row r="739" customFormat="false" ht="15" hidden="false" customHeight="true" outlineLevel="0" collapsed="false">
      <c r="A739" s="23" t="n">
        <v>738</v>
      </c>
      <c r="B739" s="24" t="n">
        <f aca="true">RAND()</f>
        <v>0.88236310567922</v>
      </c>
      <c r="C739" s="25" t="n">
        <f aca="false">IF(B739&lt;=(Datos!$D$14-Datos!$C$14)/(Datos!$E$14-Datos!$C$14),Datos!$C$14+SQRT((Datos!$E$14-Datos!$C$14)*(Datos!$D$14-Datos!$C$14)*B739),Datos!$E$14-SQRT((Datos!$E$14-Datos!$C$14)*(Datos!$E$14-Datos!$D$14)*(1-B739)))</f>
        <v>88118.7427775956</v>
      </c>
      <c r="D739" s="24" t="n">
        <f aca="true">RAND()</f>
        <v>0.377166869009461</v>
      </c>
      <c r="E739" s="25" t="n">
        <f aca="false">IF(D739&lt;=(Datos!$D$15-Datos!$C$15)/(Datos!$E$15-Datos!$C$15),Datos!$C$15+SQRT((Datos!$E$15-Datos!$C$15)*(Datos!$D$15-Datos!$C$15)*D739),Datos!$E$15-SQRT((Datos!$E$15-Datos!$C$15)*(Datos!$E$15-Datos!$D$15)*(1-D739)))</f>
        <v>30334.3407028501</v>
      </c>
      <c r="F739" s="24" t="n">
        <f aca="true">RAND()</f>
        <v>0.360907775373672</v>
      </c>
      <c r="G739" s="25" t="n">
        <f aca="false">IF(F739&lt;=(Datos!$D$19-Datos!$C$19)/(Datos!$E$19-Datos!$C$19),Datos!$C$19+SQRT((Datos!$E$19-Datos!$C$19)*(Datos!$D$19-Datos!$C$19)*F739),Datos!$E$19-SQRT((Datos!$E$19-Datos!$C$19)*(Datos!$E$19-Datos!$D$19)*(1-F739)))</f>
        <v>37357.728338696</v>
      </c>
      <c r="H739" s="24" t="n">
        <f aca="true">RAND()</f>
        <v>0.0162080845932539</v>
      </c>
      <c r="I739" s="25" t="n">
        <f aca="false">IF(H739&lt;=(Datos!$D$19-Datos!$C$19)/(Datos!$E$19-Datos!$C$19),Datos!$C$19+SQRT((Datos!$E$19-Datos!$C$19)*(Datos!$D$19-Datos!$C$19)*H739),Datos!$E$19-SQRT((Datos!$E$19-Datos!$C$19)*(Datos!$E$19-Datos!$D$19)*(1-H739)))</f>
        <v>31559.2346484696</v>
      </c>
      <c r="J739" s="24" t="n">
        <f aca="true">RAND()</f>
        <v>0.468372265950803</v>
      </c>
      <c r="K739" s="25" t="n">
        <f aca="false">IF(J739&lt;=(Datos!$D$19-Datos!$C$19)/(Datos!$E$19-Datos!$C$19),Datos!$C$19+SQRT((Datos!$E$19-Datos!$C$19)*(Datos!$D$19-Datos!$C$19)*J739),Datos!$E$19-SQRT((Datos!$E$19-Datos!$C$19)*(Datos!$E$19-Datos!$D$19)*(1-J739)))</f>
        <v>38381.8756786665</v>
      </c>
      <c r="L739" s="24" t="n">
        <f aca="true">RAND()</f>
        <v>0.858614710018954</v>
      </c>
      <c r="M739" s="25" t="n">
        <f aca="false">IF(L739&lt;=(Datos!$D$19-Datos!$C$19)/(Datos!$E$19-Datos!$C$19),Datos!$C$19+SQRT((Datos!$E$19-Datos!$C$19)*(Datos!$D$19-Datos!$C$19)*L739),Datos!$E$19-SQRT((Datos!$E$19-Datos!$C$19)*(Datos!$E$19-Datos!$D$19)*(1-L739)))</f>
        <v>41743.6374973633</v>
      </c>
      <c r="N739" s="24" t="n">
        <f aca="true">RAND()</f>
        <v>0.48080496686187</v>
      </c>
      <c r="O739" s="25" t="n">
        <f aca="false">IF(N739&lt;=(Datos!$D$19-Datos!$C$19)/(Datos!$E$19-Datos!$C$19),Datos!$C$19+SQRT((Datos!$E$19-Datos!$C$19)*(Datos!$D$19-Datos!$C$19)*N739),Datos!$E$19-SQRT((Datos!$E$19-Datos!$C$19)*(Datos!$E$19-Datos!$D$19)*(1-N739)))</f>
        <v>38492.3933628442</v>
      </c>
      <c r="P739" s="24" t="n">
        <f aca="true">RAND()</f>
        <v>0.472951643501494</v>
      </c>
      <c r="Q739" s="26" t="n">
        <f aca="false">IF(P739&lt;=(Datos!$D$23-Datos!$C$23)/(Datos!$E$23-Datos!$C$23),Datos!$C$23+SQRT((Datos!$E$23-Datos!$C$23)*(Datos!$D$23-Datos!$C$23)*P739),Datos!$E$23-SQRT((Datos!$E$23-Datos!$C$23)*(Datos!$E$23-Datos!$D$23)*(1-P739)))</f>
        <v>0.149177267834783</v>
      </c>
      <c r="R739" s="24" t="n">
        <f aca="true">RAND()</f>
        <v>0.0533410122541429</v>
      </c>
      <c r="S739" s="26" t="n">
        <f aca="false">IF(R739&lt;=(Datos!$D$24-Datos!$C$24)/(Datos!$E$24-Datos!$C$24),Datos!$C$24+SQRT((Datos!$E$24-Datos!$C$24)*(Datos!$D$24-Datos!$C$24)*R739),Datos!$E$24-SQRT((Datos!$E$24-Datos!$C$24)*(Datos!$E$24-Datos!$D$24)*(1-R739)))</f>
        <v>0.129798664299661</v>
      </c>
      <c r="T739" s="24" t="n">
        <f aca="true">RAND()</f>
        <v>0.238830739695676</v>
      </c>
      <c r="U739" s="26" t="n">
        <f aca="false">IF(T739&lt;=(Datos!$D$25-Datos!$C$25)/(Datos!$E$25-Datos!$C$25),Datos!$C$25+SQRT((Datos!$E$25-Datos!$C$25)*(Datos!$D$25-Datos!$C$25)*T739),Datos!$E$25-SQRT((Datos!$E$25-Datos!$C$25)*(Datos!$E$25-Datos!$D$25)*(1-T739)))</f>
        <v>0.172395190406891</v>
      </c>
      <c r="V739" s="24" t="n">
        <f aca="true">RAND()</f>
        <v>0.0191655548146791</v>
      </c>
      <c r="W739" s="26" t="n">
        <f aca="false">IF(V739&lt;=(Datos!$D$26-Datos!$C$26)/(Datos!$E$26-Datos!$C$26),Datos!$C$26+SQRT((Datos!$E$26-Datos!$C$26)*(Datos!$D$26-Datos!$C$26)*V739),Datos!$E$26-SQRT((Datos!$E$26-Datos!$C$26)*(Datos!$E$26-Datos!$D$26)*(1-V739)))</f>
        <v>0.185179939839472</v>
      </c>
      <c r="X739" s="24" t="n">
        <f aca="true">RAND()</f>
        <v>0.372291271328001</v>
      </c>
      <c r="Y739" s="26" t="n">
        <f aca="false">IF(X739&lt;=(Datos!$D$27-Datos!$C$27)/(Datos!$E$27-Datos!$C$27),Datos!$C$27+SQRT((Datos!$E$27-Datos!$C$27)*(Datos!$D$27-Datos!$C$27)*X739),Datos!$E$27-SQRT((Datos!$E$27-Datos!$C$27)*(Datos!$E$27-Datos!$D$27)*(1-X739)))</f>
        <v>0.221779495580777</v>
      </c>
      <c r="Z739" s="24" t="n">
        <f aca="false">(1+Q739)</f>
        <v>1.14917726783478</v>
      </c>
      <c r="AA739" s="24" t="n">
        <f aca="false">Z739*(1+S739)</f>
        <v>1.29833894224327</v>
      </c>
      <c r="AB739" s="24" t="n">
        <f aca="false">AA739*(1+U739)</f>
        <v>1.52216633140398</v>
      </c>
      <c r="AC739" s="24" t="n">
        <f aca="false">AB739*(1+W739)</f>
        <v>1.80404100107904</v>
      </c>
      <c r="AD739" s="24" t="n">
        <f aca="false">AC739*(1+Y739)</f>
        <v>2.20414030430539</v>
      </c>
      <c r="AE739" s="23" t="n">
        <f aca="false">E739*Q739</f>
        <v>4525.19406762064</v>
      </c>
      <c r="AF739" s="23" t="n">
        <f aca="false">AE739*(1+S739)</f>
        <v>5112.55821329455</v>
      </c>
      <c r="AG739" s="23" t="n">
        <f aca="false">AF739*(1+U739)</f>
        <v>5993.93865994178</v>
      </c>
      <c r="AH739" s="23" t="n">
        <f aca="false">AG739*(1+W739)</f>
        <v>7103.89586039129</v>
      </c>
      <c r="AI739" s="23" t="n">
        <f aca="false">AH739*(1+Y739)</f>
        <v>8679.39430096724</v>
      </c>
      <c r="AJ739" s="25" t="n">
        <f aca="false">G739*Z739</f>
        <v>42930.6521847768</v>
      </c>
      <c r="AK739" s="25" t="n">
        <f aca="false">I739*AA739</f>
        <v>40974.5833315013</v>
      </c>
      <c r="AL739" s="25" t="n">
        <f aca="false">K739*AB739</f>
        <v>58423.5988941995</v>
      </c>
      <c r="AM739" s="25" t="n">
        <f aca="false">M739*AC739</f>
        <v>75307.233579424</v>
      </c>
      <c r="AN739" s="25" t="n">
        <f aca="false">O739*AD739</f>
        <v>84842.6356202224</v>
      </c>
      <c r="AO739" s="25" t="n">
        <f aca="false">C739/Datos!$D$8</f>
        <v>17623.7485555191</v>
      </c>
      <c r="AP739" s="25" t="n">
        <f aca="false">AJ739-AO739</f>
        <v>25306.9036292577</v>
      </c>
      <c r="AQ739" s="25" t="n">
        <f aca="false">AK739-AO739</f>
        <v>23350.8347759821</v>
      </c>
      <c r="AR739" s="25" t="n">
        <f aca="false">AL739-AO739</f>
        <v>40799.8503386804</v>
      </c>
      <c r="AS739" s="25" t="n">
        <f aca="false">AM739-AO739</f>
        <v>57683.4850239048</v>
      </c>
      <c r="AT739" s="25" t="n">
        <f aca="false">AN739-AO739</f>
        <v>67218.8870647033</v>
      </c>
      <c r="AU739" s="25" t="n">
        <f aca="false">AP739*Datos!$D$6</f>
        <v>12653.4518146288</v>
      </c>
      <c r="AV739" s="25" t="n">
        <f aca="false">AQ739*Datos!$D$6</f>
        <v>11675.4173879911</v>
      </c>
      <c r="AW739" s="25" t="n">
        <f aca="false">AR739*Datos!$D$6</f>
        <v>20399.9251693402</v>
      </c>
      <c r="AX739" s="25" t="n">
        <f aca="false">AS739*Datos!$D$6</f>
        <v>28841.7425119524</v>
      </c>
      <c r="AY739" s="25" t="n">
        <f aca="false">AT739*Datos!$D$6</f>
        <v>33609.4435323516</v>
      </c>
      <c r="AZ739" s="25" t="n">
        <f aca="false">AJ739-AU739-AE739</f>
        <v>25752.0063025273</v>
      </c>
      <c r="BA739" s="25" t="n">
        <f aca="false">AK739-AV739-AF739</f>
        <v>24186.6077302156</v>
      </c>
      <c r="BB739" s="25" t="n">
        <f aca="false">AL739-AW739-AG739</f>
        <v>32029.7350649175</v>
      </c>
      <c r="BC739" s="25" t="n">
        <f aca="false">AM739-AX739-AH739</f>
        <v>39361.5952070803</v>
      </c>
      <c r="BD739" s="25" t="n">
        <f aca="false">AN739-AY739-AI739</f>
        <v>42553.7977869035</v>
      </c>
      <c r="BE739" s="25" t="n">
        <f aca="false">AZ739/Z739</f>
        <v>22409.0808470723</v>
      </c>
      <c r="BF739" s="25" t="n">
        <f aca="false">BA739/AA739</f>
        <v>18628.8856809809</v>
      </c>
      <c r="BG739" s="25" t="n">
        <f aca="false">BB739/AB739</f>
        <v>21042.2043925874</v>
      </c>
      <c r="BH739" s="25" t="n">
        <f aca="false">BC739/AC739</f>
        <v>21818.570189667</v>
      </c>
      <c r="BI739" s="25" t="n">
        <f aca="false">BD739/AD739</f>
        <v>19306.3017375901</v>
      </c>
      <c r="BJ739" s="25" t="n">
        <f aca="false">E739*AD739</f>
        <v>66861.1429476835</v>
      </c>
      <c r="BK739" s="25" t="n">
        <f aca="false">0.2*C739*AD739</f>
        <v>38845.2145041637</v>
      </c>
      <c r="BL739" s="25" t="n">
        <f aca="false">BJ739+BK739</f>
        <v>105706.357451847</v>
      </c>
      <c r="BM739" s="25" t="n">
        <f aca="false">BK739*Datos!$D$6</f>
        <v>19422.6072520818</v>
      </c>
      <c r="BN739" s="25" t="n">
        <f aca="false">BL739-BM739</f>
        <v>86283.7501997653</v>
      </c>
      <c r="BO739" s="25" t="n">
        <f aca="false">BN739/AD739</f>
        <v>39146.2149806096</v>
      </c>
      <c r="BP739" s="25" t="n">
        <f aca="false">-(C739+E739)</f>
        <v>-118453.083480446</v>
      </c>
      <c r="BQ739" s="25" t="n">
        <f aca="false">BE739</f>
        <v>22409.0808470723</v>
      </c>
      <c r="BR739" s="25" t="n">
        <f aca="false">BF739</f>
        <v>18628.8856809809</v>
      </c>
      <c r="BS739" s="25" t="n">
        <f aca="false">BG739</f>
        <v>21042.2043925874</v>
      </c>
      <c r="BT739" s="25" t="n">
        <f aca="false">BH739</f>
        <v>21818.570189667</v>
      </c>
      <c r="BU739" s="25" t="n">
        <f aca="false">BI739+BO739</f>
        <v>58452.5167181997</v>
      </c>
      <c r="BV739" s="27" t="n">
        <f aca="false">IFERROR(IRR(BP739:BU739,0.1),NA())*100</f>
        <v>5.44270713096821</v>
      </c>
    </row>
    <row r="740" customFormat="false" ht="15" hidden="false" customHeight="true" outlineLevel="0" collapsed="false">
      <c r="A740" s="23" t="n">
        <v>739</v>
      </c>
      <c r="B740" s="24" t="n">
        <f aca="true">RAND()</f>
        <v>0.812284893442125</v>
      </c>
      <c r="C740" s="25" t="n">
        <f aca="false">IF(B740&lt;=(Datos!$D$14-Datos!$C$14)/(Datos!$E$14-Datos!$C$14),Datos!$C$14+SQRT((Datos!$E$14-Datos!$C$14)*(Datos!$D$14-Datos!$C$14)*B740),Datos!$E$14-SQRT((Datos!$E$14-Datos!$C$14)*(Datos!$E$14-Datos!$D$14)*(1-B740)))</f>
        <v>84991.3982040481</v>
      </c>
      <c r="D740" s="24" t="n">
        <f aca="true">RAND()</f>
        <v>0.291517321866886</v>
      </c>
      <c r="E740" s="25" t="n">
        <f aca="false">IF(D740&lt;=(Datos!$D$15-Datos!$C$15)/(Datos!$E$15-Datos!$C$15),Datos!$C$15+SQRT((Datos!$E$15-Datos!$C$15)*(Datos!$D$15-Datos!$C$15)*D740),Datos!$E$15-SQRT((Datos!$E$15-Datos!$C$15)*(Datos!$E$15-Datos!$D$15)*(1-D740)))</f>
        <v>29675.8741578465</v>
      </c>
      <c r="F740" s="24" t="n">
        <f aca="true">RAND()</f>
        <v>0.158510163187691</v>
      </c>
      <c r="G740" s="25" t="n">
        <f aca="false">IF(F740&lt;=(Datos!$D$19-Datos!$C$19)/(Datos!$E$19-Datos!$C$19),Datos!$C$19+SQRT((Datos!$E$19-Datos!$C$19)*(Datos!$D$19-Datos!$C$19)*F740),Datos!$E$19-SQRT((Datos!$E$19-Datos!$C$19)*(Datos!$E$19-Datos!$D$19)*(1-F740)))</f>
        <v>34876.1177670513</v>
      </c>
      <c r="H740" s="24" t="n">
        <f aca="true">RAND()</f>
        <v>0.69079441054652</v>
      </c>
      <c r="I740" s="25" t="n">
        <f aca="false">IF(H740&lt;=(Datos!$D$19-Datos!$C$19)/(Datos!$E$19-Datos!$C$19),Datos!$C$19+SQRT((Datos!$E$19-Datos!$C$19)*(Datos!$D$19-Datos!$C$19)*H740),Datos!$E$19-SQRT((Datos!$E$19-Datos!$C$19)*(Datos!$E$19-Datos!$D$19)*(1-H740)))</f>
        <v>40184.3568229144</v>
      </c>
      <c r="J740" s="24" t="n">
        <f aca="true">RAND()</f>
        <v>0.906870056203814</v>
      </c>
      <c r="K740" s="25" t="n">
        <f aca="false">IF(J740&lt;=(Datos!$D$19-Datos!$C$19)/(Datos!$E$19-Datos!$C$19),Datos!$C$19+SQRT((Datos!$E$19-Datos!$C$19)*(Datos!$D$19-Datos!$C$19)*J740),Datos!$E$19-SQRT((Datos!$E$19-Datos!$C$19)*(Datos!$E$19-Datos!$D$19)*(1-J740)))</f>
        <v>42357.133036887</v>
      </c>
      <c r="L740" s="24" t="n">
        <f aca="true">RAND()</f>
        <v>0.54525195865029</v>
      </c>
      <c r="M740" s="25" t="n">
        <f aca="false">IF(L740&lt;=(Datos!$D$19-Datos!$C$19)/(Datos!$E$19-Datos!$C$19),Datos!$C$19+SQRT((Datos!$E$19-Datos!$C$19)*(Datos!$D$19-Datos!$C$19)*L740),Datos!$E$19-SQRT((Datos!$E$19-Datos!$C$19)*(Datos!$E$19-Datos!$D$19)*(1-L740)))</f>
        <v>39043.6604202913</v>
      </c>
      <c r="N740" s="24" t="n">
        <f aca="true">RAND()</f>
        <v>0.778963720165118</v>
      </c>
      <c r="O740" s="25" t="n">
        <f aca="false">IF(N740&lt;=(Datos!$D$19-Datos!$C$19)/(Datos!$E$19-Datos!$C$19),Datos!$C$19+SQRT((Datos!$E$19-Datos!$C$19)*(Datos!$D$19-Datos!$C$19)*N740),Datos!$E$19-SQRT((Datos!$E$19-Datos!$C$19)*(Datos!$E$19-Datos!$D$19)*(1-N740)))</f>
        <v>40928.4252447467</v>
      </c>
      <c r="P740" s="24" t="n">
        <f aca="true">RAND()</f>
        <v>0.0706672601676099</v>
      </c>
      <c r="Q740" s="26" t="n">
        <f aca="false">IF(P740&lt;=(Datos!$D$23-Datos!$C$23)/(Datos!$E$23-Datos!$C$23),Datos!$C$23+SQRT((Datos!$E$23-Datos!$C$23)*(Datos!$D$23-Datos!$C$23)*P740),Datos!$E$23-SQRT((Datos!$E$23-Datos!$C$23)*(Datos!$E$23-Datos!$D$23)*(1-P740)))</f>
        <v>0.131278345104744</v>
      </c>
      <c r="R740" s="24" t="n">
        <f aca="true">RAND()</f>
        <v>0.96290477078712</v>
      </c>
      <c r="S740" s="26" t="n">
        <f aca="false">IF(R740&lt;=(Datos!$D$24-Datos!$C$24)/(Datos!$E$24-Datos!$C$24),Datos!$C$24+SQRT((Datos!$E$24-Datos!$C$24)*(Datos!$D$24-Datos!$C$24)*R740),Datos!$E$24-SQRT((Datos!$E$24-Datos!$C$24)*(Datos!$E$24-Datos!$D$24)*(1-R740)))</f>
        <v>0.171828622357082</v>
      </c>
      <c r="T740" s="24" t="n">
        <f aca="true">RAND()</f>
        <v>0.843122200776333</v>
      </c>
      <c r="U740" s="26" t="n">
        <f aca="false">IF(T740&lt;=(Datos!$D$25-Datos!$C$25)/(Datos!$E$25-Datos!$C$25),Datos!$C$25+SQRT((Datos!$E$25-Datos!$C$25)*(Datos!$D$25-Datos!$C$25)*T740),Datos!$E$25-SQRT((Datos!$E$25-Datos!$C$25)*(Datos!$E$25-Datos!$D$25)*(1-T740)))</f>
        <v>0.199041521099415</v>
      </c>
      <c r="V740" s="24" t="n">
        <f aca="true">RAND()</f>
        <v>0.889488550776595</v>
      </c>
      <c r="W740" s="26" t="n">
        <f aca="false">IF(V740&lt;=(Datos!$D$26-Datos!$C$26)/(Datos!$E$26-Datos!$C$26),Datos!$C$26+SQRT((Datos!$E$26-Datos!$C$26)*(Datos!$D$26-Datos!$C$26)*V740),Datos!$E$26-SQRT((Datos!$E$26-Datos!$C$26)*(Datos!$E$26-Datos!$D$26)*(1-V740)))</f>
        <v>0.230333020763678</v>
      </c>
      <c r="X740" s="24" t="n">
        <f aca="true">RAND()</f>
        <v>0.594588598641263</v>
      </c>
      <c r="Y740" s="26" t="n">
        <f aca="false">IF(X740&lt;=(Datos!$D$27-Datos!$C$27)/(Datos!$E$27-Datos!$C$27),Datos!$C$27+SQRT((Datos!$E$27-Datos!$C$27)*(Datos!$D$27-Datos!$C$27)*X740),Datos!$E$27-SQRT((Datos!$E$27-Datos!$C$27)*(Datos!$E$27-Datos!$D$27)*(1-X740)))</f>
        <v>0.233210881955981</v>
      </c>
      <c r="Z740" s="24" t="n">
        <f aca="false">(1+Q740)</f>
        <v>1.13127834510474</v>
      </c>
      <c r="AA740" s="24" t="n">
        <f aca="false">Z740*(1+S740)</f>
        <v>1.32566434464649</v>
      </c>
      <c r="AB740" s="24" t="n">
        <f aca="false">AA740*(1+U740)</f>
        <v>1.58952659227219</v>
      </c>
      <c r="AC740" s="24" t="n">
        <f aca="false">AB740*(1+W740)</f>
        <v>1.95564705385444</v>
      </c>
      <c r="AD740" s="24" t="n">
        <f aca="false">AC740*(1+Y740)</f>
        <v>2.41172522807844</v>
      </c>
      <c r="AE740" s="23" t="n">
        <f aca="false">E740*Q740</f>
        <v>3895.79964897872</v>
      </c>
      <c r="AF740" s="23" t="n">
        <f aca="false">AE740*(1+S740)</f>
        <v>4565.20953564193</v>
      </c>
      <c r="AG740" s="23" t="n">
        <f aca="false">AF740*(1+U740)</f>
        <v>5473.87578575366</v>
      </c>
      <c r="AH740" s="23" t="n">
        <f aca="false">AG740*(1+W740)</f>
        <v>6734.69013077145</v>
      </c>
      <c r="AI740" s="23" t="n">
        <f aca="false">AH740*(1+Y740)</f>
        <v>8305.2931558689</v>
      </c>
      <c r="AJ740" s="25" t="n">
        <f aca="false">G740*Z740</f>
        <v>39454.596791188</v>
      </c>
      <c r="AK740" s="25" t="n">
        <f aca="false">I740*AA740</f>
        <v>53270.9690526896</v>
      </c>
      <c r="AL740" s="25" t="n">
        <f aca="false">K740*AB740</f>
        <v>67327.7893345427</v>
      </c>
      <c r="AM740" s="25" t="n">
        <f aca="false">M740*AC740</f>
        <v>76355.6194726357</v>
      </c>
      <c r="AN740" s="25" t="n">
        <f aca="false">O740*AD740</f>
        <v>98708.1157082782</v>
      </c>
      <c r="AO740" s="25" t="n">
        <f aca="false">C740/Datos!$D$8</f>
        <v>16998.2796408096</v>
      </c>
      <c r="AP740" s="25" t="n">
        <f aca="false">AJ740-AO740</f>
        <v>22456.3171503784</v>
      </c>
      <c r="AQ740" s="25" t="n">
        <f aca="false">AK740-AO740</f>
        <v>36272.68941188</v>
      </c>
      <c r="AR740" s="25" t="n">
        <f aca="false">AL740-AO740</f>
        <v>50329.5096937331</v>
      </c>
      <c r="AS740" s="25" t="n">
        <f aca="false">AM740-AO740</f>
        <v>59357.3398318261</v>
      </c>
      <c r="AT740" s="25" t="n">
        <f aca="false">AN740-AO740</f>
        <v>81709.8360674686</v>
      </c>
      <c r="AU740" s="25" t="n">
        <f aca="false">AP740*Datos!$D$6</f>
        <v>11228.1585751892</v>
      </c>
      <c r="AV740" s="25" t="n">
        <f aca="false">AQ740*Datos!$D$6</f>
        <v>18136.34470594</v>
      </c>
      <c r="AW740" s="25" t="n">
        <f aca="false">AR740*Datos!$D$6</f>
        <v>25164.7548468666</v>
      </c>
      <c r="AX740" s="25" t="n">
        <f aca="false">AS740*Datos!$D$6</f>
        <v>29678.6699159131</v>
      </c>
      <c r="AY740" s="25" t="n">
        <f aca="false">AT740*Datos!$D$6</f>
        <v>40854.9180337343</v>
      </c>
      <c r="AZ740" s="25" t="n">
        <f aca="false">AJ740-AU740-AE740</f>
        <v>24330.6385670201</v>
      </c>
      <c r="BA740" s="25" t="n">
        <f aca="false">AK740-AV740-AF740</f>
        <v>30569.4148111077</v>
      </c>
      <c r="BB740" s="25" t="n">
        <f aca="false">AL740-AW740-AG740</f>
        <v>36689.1587019225</v>
      </c>
      <c r="BC740" s="25" t="n">
        <f aca="false">AM740-AX740-AH740</f>
        <v>39942.2594259512</v>
      </c>
      <c r="BD740" s="25" t="n">
        <f aca="false">AN740-AY740-AI740</f>
        <v>49547.904518675</v>
      </c>
      <c r="BE740" s="25" t="n">
        <f aca="false">AZ740/Z740</f>
        <v>21507.2079053784</v>
      </c>
      <c r="BF740" s="25" t="n">
        <f aca="false">BA740/AA740</f>
        <v>23059.6945105735</v>
      </c>
      <c r="BG740" s="25" t="n">
        <f aca="false">BB740/AB740</f>
        <v>23081.8149757887</v>
      </c>
      <c r="BH740" s="25" t="n">
        <f aca="false">BC740/AC740</f>
        <v>20424.063405116</v>
      </c>
      <c r="BI740" s="25" t="n">
        <f aca="false">BD740/AD740</f>
        <v>20544.5893843191</v>
      </c>
      <c r="BJ740" s="25" t="n">
        <f aca="false">E740*AD740</f>
        <v>71570.0543717595</v>
      </c>
      <c r="BK740" s="25" t="n">
        <f aca="false">0.2*C740*AD740</f>
        <v>40995.1798436728</v>
      </c>
      <c r="BL740" s="25" t="n">
        <f aca="false">BJ740+BK740</f>
        <v>112565.234215432</v>
      </c>
      <c r="BM740" s="25" t="n">
        <f aca="false">BK740*Datos!$D$6</f>
        <v>20497.5899218364</v>
      </c>
      <c r="BN740" s="25" t="n">
        <f aca="false">BL740-BM740</f>
        <v>92067.6442935959</v>
      </c>
      <c r="BO740" s="25" t="n">
        <f aca="false">BN740/AD740</f>
        <v>38175.0139782513</v>
      </c>
      <c r="BP740" s="25" t="n">
        <f aca="false">-(C740+E740)</f>
        <v>-114667.272361895</v>
      </c>
      <c r="BQ740" s="25" t="n">
        <f aca="false">BE740</f>
        <v>21507.2079053784</v>
      </c>
      <c r="BR740" s="25" t="n">
        <f aca="false">BF740</f>
        <v>23059.6945105735</v>
      </c>
      <c r="BS740" s="25" t="n">
        <f aca="false">BG740</f>
        <v>23081.8149757887</v>
      </c>
      <c r="BT740" s="25" t="n">
        <f aca="false">BH740</f>
        <v>20424.063405116</v>
      </c>
      <c r="BU740" s="25" t="n">
        <f aca="false">BI740+BO740</f>
        <v>58719.6033625704</v>
      </c>
      <c r="BV740" s="27" t="n">
        <f aca="false">IFERROR(IRR(BP740:BU740,0.1),NA())*100</f>
        <v>7.5194277751394</v>
      </c>
    </row>
    <row r="741" customFormat="false" ht="15" hidden="false" customHeight="true" outlineLevel="0" collapsed="false">
      <c r="A741" s="23" t="n">
        <v>740</v>
      </c>
      <c r="B741" s="24" t="n">
        <f aca="true">RAND()</f>
        <v>0.270382653951295</v>
      </c>
      <c r="C741" s="25" t="n">
        <f aca="false">IF(B741&lt;=(Datos!$D$14-Datos!$C$14)/(Datos!$E$14-Datos!$C$14),Datos!$C$14+SQRT((Datos!$E$14-Datos!$C$14)*(Datos!$D$14-Datos!$C$14)*B741),Datos!$E$14-SQRT((Datos!$E$14-Datos!$C$14)*(Datos!$E$14-Datos!$D$14)*(1-B741)))</f>
        <v>70410.4610502555</v>
      </c>
      <c r="D741" s="24" t="n">
        <f aca="true">RAND()</f>
        <v>0.686539560834918</v>
      </c>
      <c r="E741" s="25" t="n">
        <f aca="false">IF(D741&lt;=(Datos!$D$15-Datos!$C$15)/(Datos!$E$15-Datos!$C$15),Datos!$C$15+SQRT((Datos!$E$15-Datos!$C$15)*(Datos!$D$15-Datos!$C$15)*D741),Datos!$E$15-SQRT((Datos!$E$15-Datos!$C$15)*(Datos!$E$15-Datos!$D$15)*(1-D741)))</f>
        <v>33142.955018759</v>
      </c>
      <c r="F741" s="24" t="n">
        <f aca="true">RAND()</f>
        <v>0.306288543508592</v>
      </c>
      <c r="G741" s="25" t="n">
        <f aca="false">IF(F741&lt;=(Datos!$D$19-Datos!$C$19)/(Datos!$E$19-Datos!$C$19),Datos!$C$19+SQRT((Datos!$E$19-Datos!$C$19)*(Datos!$D$19-Datos!$C$19)*F741),Datos!$E$19-SQRT((Datos!$E$19-Datos!$C$19)*(Datos!$E$19-Datos!$D$19)*(1-F741)))</f>
        <v>36778.1473520637</v>
      </c>
      <c r="H741" s="24" t="n">
        <f aca="true">RAND()</f>
        <v>0.323423806443936</v>
      </c>
      <c r="I741" s="25" t="n">
        <f aca="false">IF(H741&lt;=(Datos!$D$19-Datos!$C$19)/(Datos!$E$19-Datos!$C$19),Datos!$C$19+SQRT((Datos!$E$19-Datos!$C$19)*(Datos!$D$19-Datos!$C$19)*H741),Datos!$E$19-SQRT((Datos!$E$19-Datos!$C$19)*(Datos!$E$19-Datos!$D$19)*(1-H741)))</f>
        <v>36965.1684090617</v>
      </c>
      <c r="J741" s="24" t="n">
        <f aca="true">RAND()</f>
        <v>0.775059320892275</v>
      </c>
      <c r="K741" s="25" t="n">
        <f aca="false">IF(J741&lt;=(Datos!$D$19-Datos!$C$19)/(Datos!$E$19-Datos!$C$19),Datos!$C$19+SQRT((Datos!$E$19-Datos!$C$19)*(Datos!$D$19-Datos!$C$19)*J741),Datos!$E$19-SQRT((Datos!$E$19-Datos!$C$19)*(Datos!$E$19-Datos!$D$19)*(1-J741)))</f>
        <v>40892.6223775894</v>
      </c>
      <c r="L741" s="24" t="n">
        <f aca="true">RAND()</f>
        <v>0.0669402405022942</v>
      </c>
      <c r="M741" s="25" t="n">
        <f aca="false">IF(L741&lt;=(Datos!$D$19-Datos!$C$19)/(Datos!$E$19-Datos!$C$19),Datos!$C$19+SQRT((Datos!$E$19-Datos!$C$19)*(Datos!$D$19-Datos!$C$19)*L741),Datos!$E$19-SQRT((Datos!$E$19-Datos!$C$19)*(Datos!$E$19-Datos!$D$19)*(1-L741)))</f>
        <v>33168.7593905729</v>
      </c>
      <c r="N741" s="24" t="n">
        <f aca="true">RAND()</f>
        <v>0.630216037181026</v>
      </c>
      <c r="O741" s="25" t="n">
        <f aca="false">IF(N741&lt;=(Datos!$D$19-Datos!$C$19)/(Datos!$E$19-Datos!$C$19),Datos!$C$19+SQRT((Datos!$E$19-Datos!$C$19)*(Datos!$D$19-Datos!$C$19)*N741),Datos!$E$19-SQRT((Datos!$E$19-Datos!$C$19)*(Datos!$E$19-Datos!$D$19)*(1-N741)))</f>
        <v>39722.7776677837</v>
      </c>
      <c r="P741" s="24" t="n">
        <f aca="true">RAND()</f>
        <v>0.997701529912167</v>
      </c>
      <c r="Q741" s="26" t="n">
        <f aca="false">IF(P741&lt;=(Datos!$D$23-Datos!$C$23)/(Datos!$E$23-Datos!$C$23),Datos!$C$23+SQRT((Datos!$E$23-Datos!$C$23)*(Datos!$D$23-Datos!$C$23)*P741),Datos!$E$23-SQRT((Datos!$E$23-Datos!$C$23)*(Datos!$E$23-Datos!$D$23)*(1-P741)))</f>
        <v>0.177965977837363</v>
      </c>
      <c r="R741" s="24" t="n">
        <f aca="true">RAND()</f>
        <v>0.427060091184289</v>
      </c>
      <c r="S741" s="26" t="n">
        <f aca="false">IF(R741&lt;=(Datos!$D$24-Datos!$C$24)/(Datos!$E$24-Datos!$C$24),Datos!$C$24+SQRT((Datos!$E$24-Datos!$C$24)*(Datos!$D$24-Datos!$C$24)*R741),Datos!$E$24-SQRT((Datos!$E$24-Datos!$C$24)*(Datos!$E$24-Datos!$D$24)*(1-R741)))</f>
        <v>0.147725586813118</v>
      </c>
      <c r="T741" s="24" t="n">
        <f aca="true">RAND()</f>
        <v>0.638072999500568</v>
      </c>
      <c r="U741" s="26" t="n">
        <f aca="false">IF(T741&lt;=(Datos!$D$25-Datos!$C$25)/(Datos!$E$25-Datos!$C$25),Datos!$C$25+SQRT((Datos!$E$25-Datos!$C$25)*(Datos!$D$25-Datos!$C$25)*T741),Datos!$E$25-SQRT((Datos!$E$25-Datos!$C$25)*(Datos!$E$25-Datos!$D$25)*(1-T741)))</f>
        <v>0.188166124939015</v>
      </c>
      <c r="V741" s="24" t="n">
        <f aca="true">RAND()</f>
        <v>0.894077276722253</v>
      </c>
      <c r="W741" s="26" t="n">
        <f aca="false">IF(V741&lt;=(Datos!$D$26-Datos!$C$26)/(Datos!$E$26-Datos!$C$26),Datos!$C$26+SQRT((Datos!$E$26-Datos!$C$26)*(Datos!$D$26-Datos!$C$26)*V741),Datos!$E$26-SQRT((Datos!$E$26-Datos!$C$26)*(Datos!$E$26-Datos!$D$26)*(1-V741)))</f>
        <v>0.230745662008988</v>
      </c>
      <c r="X741" s="24" t="n">
        <f aca="true">RAND()</f>
        <v>0.749415776034167</v>
      </c>
      <c r="Y741" s="26" t="n">
        <f aca="false">IF(X741&lt;=(Datos!$D$27-Datos!$C$27)/(Datos!$E$27-Datos!$C$27),Datos!$C$27+SQRT((Datos!$E$27-Datos!$C$27)*(Datos!$D$27-Datos!$C$27)*X741),Datos!$E$27-SQRT((Datos!$E$27-Datos!$C$27)*(Datos!$E$27-Datos!$D$27)*(1-X741)))</f>
        <v>0.243214747392257</v>
      </c>
      <c r="Z741" s="24" t="n">
        <f aca="false">(1+Q741)</f>
        <v>1.17796597783736</v>
      </c>
      <c r="AA741" s="24" t="n">
        <f aca="false">Z741*(1+S741)</f>
        <v>1.35198169315928</v>
      </c>
      <c r="AB741" s="24" t="n">
        <f aca="false">AA741*(1+U741)</f>
        <v>1.60637884934954</v>
      </c>
      <c r="AC741" s="24" t="n">
        <f aca="false">AB741*(1+W741)</f>
        <v>1.97704380037994</v>
      </c>
      <c r="AD741" s="24" t="n">
        <f aca="false">AC741*(1+Y741)</f>
        <v>2.45789000887278</v>
      </c>
      <c r="AE741" s="23" t="n">
        <f aca="false">E741*Q741</f>
        <v>5898.31839833318</v>
      </c>
      <c r="AF741" s="23" t="n">
        <f aca="false">AE741*(1+S741)</f>
        <v>6769.65094493755</v>
      </c>
      <c r="AG741" s="23" t="n">
        <f aca="false">AF741*(1+U741)</f>
        <v>8043.4699304362</v>
      </c>
      <c r="AH741" s="23" t="n">
        <f aca="false">AG741*(1+W741)</f>
        <v>9899.46572438409</v>
      </c>
      <c r="AI741" s="23" t="n">
        <f aca="false">AH741*(1+Y741)</f>
        <v>12307.1617798585</v>
      </c>
      <c r="AJ741" s="25" t="n">
        <f aca="false">G741*Z741</f>
        <v>43323.4063086204</v>
      </c>
      <c r="AK741" s="25" t="n">
        <f aca="false">I741*AA741</f>
        <v>49976.2309736009</v>
      </c>
      <c r="AL741" s="25" t="n">
        <f aca="false">K741*AB741</f>
        <v>65689.0436817975</v>
      </c>
      <c r="AM741" s="25" t="n">
        <f aca="false">M741*AC741</f>
        <v>65576.0901194262</v>
      </c>
      <c r="AN741" s="25" t="n">
        <f aca="false">O741*AD741</f>
        <v>97634.2183543202</v>
      </c>
      <c r="AO741" s="25" t="n">
        <f aca="false">C741/Datos!$D$8</f>
        <v>14082.0922100511</v>
      </c>
      <c r="AP741" s="25" t="n">
        <f aca="false">AJ741-AO741</f>
        <v>29241.3140985693</v>
      </c>
      <c r="AQ741" s="25" t="n">
        <f aca="false">AK741-AO741</f>
        <v>35894.1387635498</v>
      </c>
      <c r="AR741" s="25" t="n">
        <f aca="false">AL741-AO741</f>
        <v>51606.9514717464</v>
      </c>
      <c r="AS741" s="25" t="n">
        <f aca="false">AM741-AO741</f>
        <v>51493.9979093751</v>
      </c>
      <c r="AT741" s="25" t="n">
        <f aca="false">AN741-AO741</f>
        <v>83552.1261442691</v>
      </c>
      <c r="AU741" s="25" t="n">
        <f aca="false">AP741*Datos!$D$6</f>
        <v>14620.6570492846</v>
      </c>
      <c r="AV741" s="25" t="n">
        <f aca="false">AQ741*Datos!$D$6</f>
        <v>17947.0693817749</v>
      </c>
      <c r="AW741" s="25" t="n">
        <f aca="false">AR741*Datos!$D$6</f>
        <v>25803.4757358732</v>
      </c>
      <c r="AX741" s="25" t="n">
        <f aca="false">AS741*Datos!$D$6</f>
        <v>25746.9989546875</v>
      </c>
      <c r="AY741" s="25" t="n">
        <f aca="false">AT741*Datos!$D$6</f>
        <v>41776.0630721346</v>
      </c>
      <c r="AZ741" s="25" t="n">
        <f aca="false">AJ741-AU741-AE741</f>
        <v>22804.4308610026</v>
      </c>
      <c r="BA741" s="25" t="n">
        <f aca="false">AK741-AV741-AF741</f>
        <v>25259.5106468885</v>
      </c>
      <c r="BB741" s="25" t="n">
        <f aca="false">AL741-AW741-AG741</f>
        <v>31842.0980154881</v>
      </c>
      <c r="BC741" s="25" t="n">
        <f aca="false">AM741-AX741-AH741</f>
        <v>29929.6254403546</v>
      </c>
      <c r="BD741" s="25" t="n">
        <f aca="false">AN741-AY741-AI741</f>
        <v>43550.9935023272</v>
      </c>
      <c r="BE741" s="25" t="n">
        <f aca="false">AZ741/Z741</f>
        <v>19359.1591693246</v>
      </c>
      <c r="BF741" s="25" t="n">
        <f aca="false">BA741/AA741</f>
        <v>18683.3229878007</v>
      </c>
      <c r="BG741" s="25" t="n">
        <f aca="false">BB741/AB741</f>
        <v>19822.2841569295</v>
      </c>
      <c r="BH741" s="25" t="n">
        <f aca="false">BC741/AC741</f>
        <v>15138.5747926287</v>
      </c>
      <c r="BI741" s="25" t="n">
        <f aca="false">BD741/AD741</f>
        <v>17718.8537099349</v>
      </c>
      <c r="BJ741" s="25" t="n">
        <f aca="false">E741*AD741</f>
        <v>81461.7380051276</v>
      </c>
      <c r="BK741" s="25" t="n">
        <f aca="false">0.2*C741*AD741</f>
        <v>34612.2337471098</v>
      </c>
      <c r="BL741" s="25" t="n">
        <f aca="false">BJ741+BK741</f>
        <v>116073.971752237</v>
      </c>
      <c r="BM741" s="25" t="n">
        <f aca="false">BK741*Datos!$D$6</f>
        <v>17306.1168735549</v>
      </c>
      <c r="BN741" s="25" t="n">
        <f aca="false">BL741-BM741</f>
        <v>98767.8548786825</v>
      </c>
      <c r="BO741" s="25" t="n">
        <f aca="false">BN741/AD741</f>
        <v>40184.0011237846</v>
      </c>
      <c r="BP741" s="25" t="n">
        <f aca="false">-(C741+E741)</f>
        <v>-103553.416069015</v>
      </c>
      <c r="BQ741" s="25" t="n">
        <f aca="false">BE741</f>
        <v>19359.1591693246</v>
      </c>
      <c r="BR741" s="25" t="n">
        <f aca="false">BF741</f>
        <v>18683.3229878007</v>
      </c>
      <c r="BS741" s="25" t="n">
        <f aca="false">BG741</f>
        <v>19822.2841569295</v>
      </c>
      <c r="BT741" s="25" t="n">
        <f aca="false">BH741</f>
        <v>15138.5747926287</v>
      </c>
      <c r="BU741" s="25" t="n">
        <f aca="false">BI741+BO741</f>
        <v>57902.8548337194</v>
      </c>
      <c r="BV741" s="27" t="n">
        <f aca="false">IFERROR(IRR(BP741:BU741,0.1),NA())*100</f>
        <v>6.96110380424174</v>
      </c>
    </row>
    <row r="742" customFormat="false" ht="15" hidden="false" customHeight="true" outlineLevel="0" collapsed="false">
      <c r="A742" s="23" t="n">
        <v>741</v>
      </c>
      <c r="B742" s="24" t="n">
        <f aca="true">RAND()</f>
        <v>0.26974530045095</v>
      </c>
      <c r="C742" s="25" t="n">
        <f aca="false">IF(B742&lt;=(Datos!$D$14-Datos!$C$14)/(Datos!$E$14-Datos!$C$14),Datos!$C$14+SQRT((Datos!$E$14-Datos!$C$14)*(Datos!$D$14-Datos!$C$14)*B742),Datos!$E$14-SQRT((Datos!$E$14-Datos!$C$14)*(Datos!$E$14-Datos!$D$14)*(1-B742)))</f>
        <v>70397.5399762307</v>
      </c>
      <c r="D742" s="24" t="n">
        <f aca="true">RAND()</f>
        <v>0.856637038363239</v>
      </c>
      <c r="E742" s="25" t="n">
        <f aca="false">IF(D742&lt;=(Datos!$D$15-Datos!$C$15)/(Datos!$E$15-Datos!$C$15),Datos!$C$15+SQRT((Datos!$E$15-Datos!$C$15)*(Datos!$D$15-Datos!$C$15)*D742),Datos!$E$15-SQRT((Datos!$E$15-Datos!$C$15)*(Datos!$E$15-Datos!$D$15)*(1-D742)))</f>
        <v>35362.7115416966</v>
      </c>
      <c r="F742" s="24" t="n">
        <f aca="true">RAND()</f>
        <v>0.011245730681399</v>
      </c>
      <c r="G742" s="25" t="n">
        <f aca="false">IF(F742&lt;=(Datos!$D$19-Datos!$C$19)/(Datos!$E$19-Datos!$C$19),Datos!$C$19+SQRT((Datos!$E$19-Datos!$C$19)*(Datos!$D$19-Datos!$C$19)*F742),Datos!$E$19-SQRT((Datos!$E$19-Datos!$C$19)*(Datos!$E$19-Datos!$D$19)*(1-F742)))</f>
        <v>31298.7915930625</v>
      </c>
      <c r="H742" s="24" t="n">
        <f aca="true">RAND()</f>
        <v>0.50216598417547</v>
      </c>
      <c r="I742" s="25" t="n">
        <f aca="false">IF(H742&lt;=(Datos!$D$19-Datos!$C$19)/(Datos!$E$19-Datos!$C$19),Datos!$C$19+SQRT((Datos!$E$19-Datos!$C$19)*(Datos!$D$19-Datos!$C$19)*H742),Datos!$E$19-SQRT((Datos!$E$19-Datos!$C$19)*(Datos!$E$19-Datos!$D$19)*(1-H742)))</f>
        <v>38678.991740192</v>
      </c>
      <c r="J742" s="24" t="n">
        <f aca="true">RAND()</f>
        <v>0.962861584414734</v>
      </c>
      <c r="K742" s="25" t="n">
        <f aca="false">IF(J742&lt;=(Datos!$D$19-Datos!$C$19)/(Datos!$E$19-Datos!$C$19),Datos!$C$19+SQRT((Datos!$E$19-Datos!$C$19)*(Datos!$D$19-Datos!$C$19)*J742),Datos!$E$19-SQRT((Datos!$E$19-Datos!$C$19)*(Datos!$E$19-Datos!$D$19)*(1-J742)))</f>
        <v>43331.0538747776</v>
      </c>
      <c r="L742" s="24" t="n">
        <f aca="true">RAND()</f>
        <v>0.382451886892568</v>
      </c>
      <c r="M742" s="25" t="n">
        <f aca="false">IF(L742&lt;=(Datos!$D$19-Datos!$C$19)/(Datos!$E$19-Datos!$C$19),Datos!$C$19+SQRT((Datos!$E$19-Datos!$C$19)*(Datos!$D$19-Datos!$C$19)*L742),Datos!$E$19-SQRT((Datos!$E$19-Datos!$C$19)*(Datos!$E$19-Datos!$D$19)*(1-L742)))</f>
        <v>37574.1522980387</v>
      </c>
      <c r="N742" s="24" t="n">
        <f aca="true">RAND()</f>
        <v>0.805887429033741</v>
      </c>
      <c r="O742" s="25" t="n">
        <f aca="false">IF(N742&lt;=(Datos!$D$19-Datos!$C$19)/(Datos!$E$19-Datos!$C$19),Datos!$C$19+SQRT((Datos!$E$19-Datos!$C$19)*(Datos!$D$19-Datos!$C$19)*N742),Datos!$E$19-SQRT((Datos!$E$19-Datos!$C$19)*(Datos!$E$19-Datos!$D$19)*(1-N742)))</f>
        <v>41184.4472454873</v>
      </c>
      <c r="P742" s="24" t="n">
        <f aca="true">RAND()</f>
        <v>0.688571380868392</v>
      </c>
      <c r="Q742" s="26" t="n">
        <f aca="false">IF(P742&lt;=(Datos!$D$23-Datos!$C$23)/(Datos!$E$23-Datos!$C$23),Datos!$C$23+SQRT((Datos!$E$23-Datos!$C$23)*(Datos!$D$23-Datos!$C$23)*P742),Datos!$E$23-SQRT((Datos!$E$23-Datos!$C$23)*(Datos!$E$23-Datos!$D$23)*(1-P742)))</f>
        <v>0.156323608500515</v>
      </c>
      <c r="R742" s="24" t="n">
        <f aca="true">RAND()</f>
        <v>0.809213572932144</v>
      </c>
      <c r="S742" s="26" t="n">
        <f aca="false">IF(R742&lt;=(Datos!$D$24-Datos!$C$24)/(Datos!$E$24-Datos!$C$24),Datos!$C$24+SQRT((Datos!$E$24-Datos!$C$24)*(Datos!$D$24-Datos!$C$24)*R742),Datos!$E$24-SQRT((Datos!$E$24-Datos!$C$24)*(Datos!$E$24-Datos!$D$24)*(1-R742)))</f>
        <v>0.161468524917802</v>
      </c>
      <c r="T742" s="24" t="n">
        <f aca="true">RAND()</f>
        <v>0.138672692362349</v>
      </c>
      <c r="U742" s="26" t="n">
        <f aca="false">IF(T742&lt;=(Datos!$D$25-Datos!$C$25)/(Datos!$E$25-Datos!$C$25),Datos!$C$25+SQRT((Datos!$E$25-Datos!$C$25)*(Datos!$D$25-Datos!$C$25)*T742),Datos!$E$25-SQRT((Datos!$E$25-Datos!$C$25)*(Datos!$E$25-Datos!$D$25)*(1-T742)))</f>
        <v>0.167064953968908</v>
      </c>
      <c r="V742" s="24" t="n">
        <f aca="true">RAND()</f>
        <v>0.413243612532118</v>
      </c>
      <c r="W742" s="26" t="n">
        <f aca="false">IF(V742&lt;=(Datos!$D$26-Datos!$C$26)/(Datos!$E$26-Datos!$C$26),Datos!$C$26+SQRT((Datos!$E$26-Datos!$C$26)*(Datos!$D$26-Datos!$C$26)*V742),Datos!$E$26-SQRT((Datos!$E$26-Datos!$C$26)*(Datos!$E$26-Datos!$D$26)*(1-V742)))</f>
        <v>0.204682813898725</v>
      </c>
      <c r="X742" s="24" t="n">
        <f aca="true">RAND()</f>
        <v>0.507341658686892</v>
      </c>
      <c r="Y742" s="26" t="n">
        <f aca="false">IF(X742&lt;=(Datos!$D$27-Datos!$C$27)/(Datos!$E$27-Datos!$C$27),Datos!$C$27+SQRT((Datos!$E$27-Datos!$C$27)*(Datos!$D$27-Datos!$C$27)*X742),Datos!$E$27-SQRT((Datos!$E$27-Datos!$C$27)*(Datos!$E$27-Datos!$D$27)*(1-X742)))</f>
        <v>0.228421370286806</v>
      </c>
      <c r="Z742" s="24" t="n">
        <f aca="false">(1+Q742)</f>
        <v>1.15632360850051</v>
      </c>
      <c r="AA742" s="24" t="n">
        <f aca="false">Z742*(1+S742)</f>
        <v>1.34303347589272</v>
      </c>
      <c r="AB742" s="24" t="n">
        <f aca="false">AA742*(1+U742)</f>
        <v>1.56740730172144</v>
      </c>
      <c r="AC742" s="24" t="n">
        <f aca="false">AB742*(1+W742)</f>
        <v>1.88822863876319</v>
      </c>
      <c r="AD742" s="24" t="n">
        <f aca="false">AC742*(1+Y742)</f>
        <v>2.31954041184427</v>
      </c>
      <c r="AE742" s="23" t="n">
        <f aca="false">E742*Q742</f>
        <v>5528.02667456081</v>
      </c>
      <c r="AF742" s="23" t="n">
        <f aca="false">AE742*(1+S742)</f>
        <v>6420.62898740841</v>
      </c>
      <c r="AG742" s="23" t="n">
        <f aca="false">AF742*(1+U742)</f>
        <v>7493.29107364123</v>
      </c>
      <c r="AH742" s="23" t="n">
        <f aca="false">AG742*(1+W742)</f>
        <v>9027.03897595631</v>
      </c>
      <c r="AI742" s="23" t="n">
        <f aca="false">AH742*(1+Y742)</f>
        <v>11089.0075884767</v>
      </c>
      <c r="AJ742" s="25" t="n">
        <f aca="false">G742*Z742</f>
        <v>36191.5316365956</v>
      </c>
      <c r="AK742" s="25" t="n">
        <f aca="false">I742*AA742</f>
        <v>51947.1807208559</v>
      </c>
      <c r="AL742" s="25" t="n">
        <f aca="false">K742*AB742</f>
        <v>67917.4102346116</v>
      </c>
      <c r="AM742" s="25" t="n">
        <f aca="false">M742*AC742</f>
        <v>70948.5904464066</v>
      </c>
      <c r="AN742" s="25" t="n">
        <f aca="false">O742*AD742</f>
        <v>95528.9897253764</v>
      </c>
      <c r="AO742" s="25" t="n">
        <f aca="false">C742/Datos!$D$8</f>
        <v>14079.5079952461</v>
      </c>
      <c r="AP742" s="25" t="n">
        <f aca="false">AJ742-AO742</f>
        <v>22112.0236413495</v>
      </c>
      <c r="AQ742" s="25" t="n">
        <f aca="false">AK742-AO742</f>
        <v>37867.6727256098</v>
      </c>
      <c r="AR742" s="25" t="n">
        <f aca="false">AL742-AO742</f>
        <v>53837.9022393654</v>
      </c>
      <c r="AS742" s="25" t="n">
        <f aca="false">AM742-AO742</f>
        <v>56869.0824511605</v>
      </c>
      <c r="AT742" s="25" t="n">
        <f aca="false">AN742-AO742</f>
        <v>81449.4817301302</v>
      </c>
      <c r="AU742" s="25" t="n">
        <f aca="false">AP742*Datos!$D$6</f>
        <v>11056.0118206747</v>
      </c>
      <c r="AV742" s="25" t="n">
        <f aca="false">AQ742*Datos!$D$6</f>
        <v>18933.8363628049</v>
      </c>
      <c r="AW742" s="25" t="n">
        <f aca="false">AR742*Datos!$D$6</f>
        <v>26918.9511196827</v>
      </c>
      <c r="AX742" s="25" t="n">
        <f aca="false">AS742*Datos!$D$6</f>
        <v>28434.5412255802</v>
      </c>
      <c r="AY742" s="25" t="n">
        <f aca="false">AT742*Datos!$D$6</f>
        <v>40724.7408650651</v>
      </c>
      <c r="AZ742" s="25" t="n">
        <f aca="false">AJ742-AU742-AE742</f>
        <v>19607.4931413601</v>
      </c>
      <c r="BA742" s="25" t="n">
        <f aca="false">AK742-AV742-AF742</f>
        <v>26592.7153706426</v>
      </c>
      <c r="BB742" s="25" t="n">
        <f aca="false">AL742-AW742-AG742</f>
        <v>33505.1680412876</v>
      </c>
      <c r="BC742" s="25" t="n">
        <f aca="false">AM742-AX742-AH742</f>
        <v>33487.0102448701</v>
      </c>
      <c r="BD742" s="25" t="n">
        <f aca="false">AN742-AY742-AI742</f>
        <v>43715.2412718346</v>
      </c>
      <c r="BE742" s="25" t="n">
        <f aca="false">AZ742/Z742</f>
        <v>16956.7524153437</v>
      </c>
      <c r="BF742" s="25" t="n">
        <f aca="false">BA742/AA742</f>
        <v>19800.4858761739</v>
      </c>
      <c r="BG742" s="25" t="n">
        <f aca="false">BB742/AB742</f>
        <v>21376.1719780747</v>
      </c>
      <c r="BH742" s="25" t="n">
        <f aca="false">BC742/AC742</f>
        <v>17734.6162204193</v>
      </c>
      <c r="BI742" s="25" t="n">
        <f aca="false">BD742/AD742</f>
        <v>18846.5098726504</v>
      </c>
      <c r="BJ742" s="25" t="n">
        <f aca="false">E742*AD742</f>
        <v>82025.2384933571</v>
      </c>
      <c r="BK742" s="25" t="n">
        <f aca="false">0.2*C742*AD742</f>
        <v>32657.987773858</v>
      </c>
      <c r="BL742" s="25" t="n">
        <f aca="false">BJ742+BK742</f>
        <v>114683.226267215</v>
      </c>
      <c r="BM742" s="25" t="n">
        <f aca="false">BK742*Datos!$D$6</f>
        <v>16328.993886929</v>
      </c>
      <c r="BN742" s="25" t="n">
        <f aca="false">BL742-BM742</f>
        <v>98354.2323802861</v>
      </c>
      <c r="BO742" s="25" t="n">
        <f aca="false">BN742/AD742</f>
        <v>42402.4655393197</v>
      </c>
      <c r="BP742" s="25" t="n">
        <f aca="false">-(C742+E742)</f>
        <v>-105760.251517927</v>
      </c>
      <c r="BQ742" s="25" t="n">
        <f aca="false">BE742</f>
        <v>16956.7524153437</v>
      </c>
      <c r="BR742" s="25" t="n">
        <f aca="false">BF742</f>
        <v>19800.4858761739</v>
      </c>
      <c r="BS742" s="25" t="n">
        <f aca="false">BG742</f>
        <v>21376.1719780747</v>
      </c>
      <c r="BT742" s="25" t="n">
        <f aca="false">BH742</f>
        <v>17734.6162204193</v>
      </c>
      <c r="BU742" s="25" t="n">
        <f aca="false">BI742+BO742</f>
        <v>61248.97541197</v>
      </c>
      <c r="BV742" s="27" t="n">
        <f aca="false">IFERROR(IRR(BP742:BU742,0.1),NA())*100</f>
        <v>7.58710537166344</v>
      </c>
    </row>
    <row r="743" customFormat="false" ht="15" hidden="false" customHeight="true" outlineLevel="0" collapsed="false">
      <c r="A743" s="23" t="n">
        <v>742</v>
      </c>
      <c r="B743" s="24" t="n">
        <f aca="true">RAND()</f>
        <v>0.593555970242569</v>
      </c>
      <c r="C743" s="25" t="n">
        <f aca="false">IF(B743&lt;=(Datos!$D$14-Datos!$C$14)/(Datos!$E$14-Datos!$C$14),Datos!$C$14+SQRT((Datos!$E$14-Datos!$C$14)*(Datos!$D$14-Datos!$C$14)*B743),Datos!$E$14-SQRT((Datos!$E$14-Datos!$C$14)*(Datos!$E$14-Datos!$D$14)*(1-B743)))</f>
        <v>77915.3257730861</v>
      </c>
      <c r="D743" s="24" t="n">
        <f aca="true">RAND()</f>
        <v>0.120677635692557</v>
      </c>
      <c r="E743" s="25" t="n">
        <f aca="false">IF(D743&lt;=(Datos!$D$15-Datos!$C$15)/(Datos!$E$15-Datos!$C$15),Datos!$C$15+SQRT((Datos!$E$15-Datos!$C$15)*(Datos!$D$15-Datos!$C$15)*D743),Datos!$E$15-SQRT((Datos!$E$15-Datos!$C$15)*(Datos!$E$15-Datos!$D$15)*(1-D743)))</f>
        <v>28008.4585217253</v>
      </c>
      <c r="F743" s="24" t="n">
        <f aca="true">RAND()</f>
        <v>0.62820882952173</v>
      </c>
      <c r="G743" s="25" t="n">
        <f aca="false">IF(F743&lt;=(Datos!$D$19-Datos!$C$19)/(Datos!$E$19-Datos!$C$19),Datos!$C$19+SQRT((Datos!$E$19-Datos!$C$19)*(Datos!$D$19-Datos!$C$19)*F743),Datos!$E$19-SQRT((Datos!$E$19-Datos!$C$19)*(Datos!$E$19-Datos!$D$19)*(1-F743)))</f>
        <v>39707.2820309425</v>
      </c>
      <c r="H743" s="24" t="n">
        <f aca="true">RAND()</f>
        <v>0.0730815508374384</v>
      </c>
      <c r="I743" s="25" t="n">
        <f aca="false">IF(H743&lt;=(Datos!$D$19-Datos!$C$19)/(Datos!$E$19-Datos!$C$19),Datos!$C$19+SQRT((Datos!$E$19-Datos!$C$19)*(Datos!$D$19-Datos!$C$19)*H743),Datos!$E$19-SQRT((Datos!$E$19-Datos!$C$19)*(Datos!$E$19-Datos!$D$19)*(1-H743)))</f>
        <v>33310.9262488941</v>
      </c>
      <c r="J743" s="24" t="n">
        <f aca="true">RAND()</f>
        <v>0.0260039835479464</v>
      </c>
      <c r="K743" s="25" t="n">
        <f aca="false">IF(J743&lt;=(Datos!$D$19-Datos!$C$19)/(Datos!$E$19-Datos!$C$19),Datos!$C$19+SQRT((Datos!$E$19-Datos!$C$19)*(Datos!$D$19-Datos!$C$19)*J743),Datos!$E$19-SQRT((Datos!$E$19-Datos!$C$19)*(Datos!$E$19-Datos!$D$19)*(1-J743)))</f>
        <v>31974.9930461123</v>
      </c>
      <c r="L743" s="24" t="n">
        <f aca="true">RAND()</f>
        <v>0.585927629071752</v>
      </c>
      <c r="M743" s="25" t="n">
        <f aca="false">IF(L743&lt;=(Datos!$D$19-Datos!$C$19)/(Datos!$E$19-Datos!$C$19),Datos!$C$19+SQRT((Datos!$E$19-Datos!$C$19)*(Datos!$D$19-Datos!$C$19)*L743),Datos!$E$19-SQRT((Datos!$E$19-Datos!$C$19)*(Datos!$E$19-Datos!$D$19)*(1-L743)))</f>
        <v>39374.9210322414</v>
      </c>
      <c r="N743" s="24" t="n">
        <f aca="true">RAND()</f>
        <v>0.983524936459309</v>
      </c>
      <c r="O743" s="25" t="n">
        <f aca="false">IF(N743&lt;=(Datos!$D$19-Datos!$C$19)/(Datos!$E$19-Datos!$C$19),Datos!$C$19+SQRT((Datos!$E$19-Datos!$C$19)*(Datos!$D$19-Datos!$C$19)*N743),Datos!$E$19-SQRT((Datos!$E$19-Datos!$C$19)*(Datos!$E$19-Datos!$D$19)*(1-N743)))</f>
        <v>43888.4111526505</v>
      </c>
      <c r="P743" s="24" t="n">
        <f aca="true">RAND()</f>
        <v>0.453655492999754</v>
      </c>
      <c r="Q743" s="26" t="n">
        <f aca="false">IF(P743&lt;=(Datos!$D$23-Datos!$C$23)/(Datos!$E$23-Datos!$C$23),Datos!$C$23+SQRT((Datos!$E$23-Datos!$C$23)*(Datos!$D$23-Datos!$C$23)*P743),Datos!$E$23-SQRT((Datos!$E$23-Datos!$C$23)*(Datos!$E$23-Datos!$D$23)*(1-P743)))</f>
        <v>0.148575861971243</v>
      </c>
      <c r="R743" s="24" t="n">
        <f aca="true">RAND()</f>
        <v>0.440995867238768</v>
      </c>
      <c r="S743" s="26" t="n">
        <f aca="false">IF(R743&lt;=(Datos!$D$24-Datos!$C$24)/(Datos!$E$24-Datos!$C$24),Datos!$C$24+SQRT((Datos!$E$24-Datos!$C$24)*(Datos!$D$24-Datos!$C$24)*R743),Datos!$E$24-SQRT((Datos!$E$24-Datos!$C$24)*(Datos!$E$24-Datos!$D$24)*(1-R743)))</f>
        <v>0.148174324499973</v>
      </c>
      <c r="T743" s="24" t="n">
        <f aca="true">RAND()</f>
        <v>0.529053546963457</v>
      </c>
      <c r="U743" s="26" t="n">
        <f aca="false">IF(T743&lt;=(Datos!$D$25-Datos!$C$25)/(Datos!$E$25-Datos!$C$25),Datos!$C$25+SQRT((Datos!$E$25-Datos!$C$25)*(Datos!$D$25-Datos!$C$25)*T743),Datos!$E$25-SQRT((Datos!$E$25-Datos!$C$25)*(Datos!$E$25-Datos!$D$25)*(1-T743)))</f>
        <v>0.183686778323835</v>
      </c>
      <c r="V743" s="24" t="n">
        <f aca="true">RAND()</f>
        <v>0.0246398147274596</v>
      </c>
      <c r="W743" s="26" t="n">
        <f aca="false">IF(V743&lt;=(Datos!$D$26-Datos!$C$26)/(Datos!$E$26-Datos!$C$26),Datos!$C$26+SQRT((Datos!$E$26-Datos!$C$26)*(Datos!$D$26-Datos!$C$26)*V743),Datos!$E$26-SQRT((Datos!$E$26-Datos!$C$26)*(Datos!$E$26-Datos!$D$26)*(1-V743)))</f>
        <v>0.185873307468407</v>
      </c>
      <c r="X743" s="24" t="n">
        <f aca="true">RAND()</f>
        <v>0.810425423629087</v>
      </c>
      <c r="Y743" s="26" t="n">
        <f aca="false">IF(X743&lt;=(Datos!$D$27-Datos!$C$27)/(Datos!$E$27-Datos!$C$27),Datos!$C$27+SQRT((Datos!$E$27-Datos!$C$27)*(Datos!$D$27-Datos!$C$27)*X743),Datos!$E$27-SQRT((Datos!$E$27-Datos!$C$27)*(Datos!$E$27-Datos!$D$27)*(1-X743)))</f>
        <v>0.248004645455896</v>
      </c>
      <c r="Z743" s="24" t="n">
        <f aca="false">(1+Q743)</f>
        <v>1.14857586197124</v>
      </c>
      <c r="AA743" s="24" t="n">
        <f aca="false">Z743*(1+S743)</f>
        <v>1.31876531445581</v>
      </c>
      <c r="AB743" s="24" t="n">
        <f aca="false">AA743*(1+U743)</f>
        <v>1.56100506643341</v>
      </c>
      <c r="AC743" s="24" t="n">
        <f aca="false">AB743*(1+W743)</f>
        <v>1.85115424110633</v>
      </c>
      <c r="AD743" s="24" t="n">
        <f aca="false">AC743*(1+Y743)</f>
        <v>2.31024909235609</v>
      </c>
      <c r="AE743" s="23" t="n">
        <f aca="false">E743*Q743</f>
        <v>4161.38086735116</v>
      </c>
      <c r="AF743" s="23" t="n">
        <f aca="false">AE743*(1+S743)</f>
        <v>4777.99066635803</v>
      </c>
      <c r="AG743" s="23" t="n">
        <f aca="false">AF743*(1+U743)</f>
        <v>5655.64437872269</v>
      </c>
      <c r="AH743" s="23" t="n">
        <f aca="false">AG743*(1+W743)</f>
        <v>6706.87770526098</v>
      </c>
      <c r="AI743" s="23" t="n">
        <f aca="false">AH743*(1+Y743)</f>
        <v>8370.21453267028</v>
      </c>
      <c r="AJ743" s="25" t="n">
        <f aca="false">G743*Z743</f>
        <v>45606.8256852251</v>
      </c>
      <c r="AK743" s="25" t="n">
        <f aca="false">I743*AA743</f>
        <v>43929.294129437</v>
      </c>
      <c r="AL743" s="25" t="n">
        <f aca="false">K743*AB743</f>
        <v>49913.1261441545</v>
      </c>
      <c r="AM743" s="25" t="n">
        <f aca="false">M743*AC743</f>
        <v>72889.0520620606</v>
      </c>
      <c r="AN743" s="25" t="n">
        <f aca="false">O743*AD743</f>
        <v>101393.162030361</v>
      </c>
      <c r="AO743" s="25" t="n">
        <f aca="false">C743/Datos!$D$8</f>
        <v>15583.0651546172</v>
      </c>
      <c r="AP743" s="25" t="n">
        <f aca="false">AJ743-AO743</f>
        <v>30023.7605306079</v>
      </c>
      <c r="AQ743" s="25" t="n">
        <f aca="false">AK743-AO743</f>
        <v>28346.2289748198</v>
      </c>
      <c r="AR743" s="25" t="n">
        <f aca="false">AL743-AO743</f>
        <v>34330.0609895372</v>
      </c>
      <c r="AS743" s="25" t="n">
        <f aca="false">AM743-AO743</f>
        <v>57305.9869074434</v>
      </c>
      <c r="AT743" s="25" t="n">
        <f aca="false">AN743-AO743</f>
        <v>85810.0968757442</v>
      </c>
      <c r="AU743" s="25" t="n">
        <f aca="false">AP743*Datos!$D$6</f>
        <v>15011.8802653039</v>
      </c>
      <c r="AV743" s="25" t="n">
        <f aca="false">AQ743*Datos!$D$6</f>
        <v>14173.1144874099</v>
      </c>
      <c r="AW743" s="25" t="n">
        <f aca="false">AR743*Datos!$D$6</f>
        <v>17165.0304947686</v>
      </c>
      <c r="AX743" s="25" t="n">
        <f aca="false">AS743*Datos!$D$6</f>
        <v>28652.9934537217</v>
      </c>
      <c r="AY743" s="25" t="n">
        <f aca="false">AT743*Datos!$D$6</f>
        <v>42905.0484378721</v>
      </c>
      <c r="AZ743" s="25" t="n">
        <f aca="false">AJ743-AU743-AE743</f>
        <v>26433.56455257</v>
      </c>
      <c r="BA743" s="25" t="n">
        <f aca="false">AK743-AV743-AF743</f>
        <v>24978.1889756691</v>
      </c>
      <c r="BB743" s="25" t="n">
        <f aca="false">AL743-AW743-AG743</f>
        <v>27092.4512706631</v>
      </c>
      <c r="BC743" s="25" t="n">
        <f aca="false">AM743-AX743-AH743</f>
        <v>37529.1809030779</v>
      </c>
      <c r="BD743" s="25" t="n">
        <f aca="false">AN743-AY743-AI743</f>
        <v>50117.899059819</v>
      </c>
      <c r="BE743" s="25" t="n">
        <f aca="false">AZ743/Z743</f>
        <v>23014.2086628944</v>
      </c>
      <c r="BF743" s="25" t="n">
        <f aca="false">BA743/AA743</f>
        <v>18940.5868518588</v>
      </c>
      <c r="BG743" s="25" t="n">
        <f aca="false">BB743/AB743</f>
        <v>17355.774079942</v>
      </c>
      <c r="BH743" s="25" t="n">
        <f aca="false">BC743/AC743</f>
        <v>20273.3948742428</v>
      </c>
      <c r="BI743" s="25" t="n">
        <f aca="false">BD743/AD743</f>
        <v>21693.7209176465</v>
      </c>
      <c r="BJ743" s="25" t="n">
        <f aca="false">E743*AD743</f>
        <v>64706.515878109</v>
      </c>
      <c r="BK743" s="25" t="n">
        <f aca="false">0.2*C743*AD743</f>
        <v>36000.7621295802</v>
      </c>
      <c r="BL743" s="25" t="n">
        <f aca="false">BJ743+BK743</f>
        <v>100707.278007689</v>
      </c>
      <c r="BM743" s="25" t="n">
        <f aca="false">BK743*Datos!$D$6</f>
        <v>18000.3810647901</v>
      </c>
      <c r="BN743" s="25" t="n">
        <f aca="false">BL743-BM743</f>
        <v>82706.8969428991</v>
      </c>
      <c r="BO743" s="25" t="n">
        <f aca="false">BN743/AD743</f>
        <v>35799.9910990339</v>
      </c>
      <c r="BP743" s="25" t="n">
        <f aca="false">-(C743+E743)</f>
        <v>-105923.784294811</v>
      </c>
      <c r="BQ743" s="25" t="n">
        <f aca="false">BE743</f>
        <v>23014.2086628944</v>
      </c>
      <c r="BR743" s="25" t="n">
        <f aca="false">BF743</f>
        <v>18940.5868518588</v>
      </c>
      <c r="BS743" s="25" t="n">
        <f aca="false">BG743</f>
        <v>17355.774079942</v>
      </c>
      <c r="BT743" s="25" t="n">
        <f aca="false">BH743</f>
        <v>20273.3948742428</v>
      </c>
      <c r="BU743" s="25" t="n">
        <f aca="false">BI743+BO743</f>
        <v>57493.7120166804</v>
      </c>
      <c r="BV743" s="27" t="n">
        <f aca="false">IFERROR(IRR(BP743:BU743,0.1),NA())*100</f>
        <v>7.82580084582885</v>
      </c>
    </row>
    <row r="744" customFormat="false" ht="15" hidden="false" customHeight="true" outlineLevel="0" collapsed="false">
      <c r="A744" s="23" t="n">
        <v>743</v>
      </c>
      <c r="B744" s="24" t="n">
        <f aca="true">RAND()</f>
        <v>0.590437495795187</v>
      </c>
      <c r="C744" s="25" t="n">
        <f aca="false">IF(B744&lt;=(Datos!$D$14-Datos!$C$14)/(Datos!$E$14-Datos!$C$14),Datos!$C$14+SQRT((Datos!$E$14-Datos!$C$14)*(Datos!$D$14-Datos!$C$14)*B744),Datos!$E$14-SQRT((Datos!$E$14-Datos!$C$14)*(Datos!$E$14-Datos!$D$14)*(1-B744)))</f>
        <v>77830.7644460668</v>
      </c>
      <c r="D744" s="24" t="n">
        <f aca="true">RAND()</f>
        <v>0.0744242237081953</v>
      </c>
      <c r="E744" s="25" t="n">
        <f aca="false">IF(D744&lt;=(Datos!$D$15-Datos!$C$15)/(Datos!$E$15-Datos!$C$15),Datos!$C$15+SQRT((Datos!$E$15-Datos!$C$15)*(Datos!$D$15-Datos!$C$15)*D744),Datos!$E$15-SQRT((Datos!$E$15-Datos!$C$15)*(Datos!$E$15-Datos!$D$15)*(1-D744)))</f>
        <v>27362.5868826595</v>
      </c>
      <c r="F744" s="24" t="n">
        <f aca="true">RAND()</f>
        <v>0.51914456497013</v>
      </c>
      <c r="G744" s="25" t="n">
        <f aca="false">IF(F744&lt;=(Datos!$D$19-Datos!$C$19)/(Datos!$E$19-Datos!$C$19),Datos!$C$19+SQRT((Datos!$E$19-Datos!$C$19)*(Datos!$D$19-Datos!$C$19)*F744),Datos!$E$19-SQRT((Datos!$E$19-Datos!$C$19)*(Datos!$E$19-Datos!$D$19)*(1-F744)))</f>
        <v>38824.4934554636</v>
      </c>
      <c r="H744" s="24" t="n">
        <f aca="true">RAND()</f>
        <v>0.979283053749019</v>
      </c>
      <c r="I744" s="25" t="n">
        <f aca="false">IF(H744&lt;=(Datos!$D$19-Datos!$C$19)/(Datos!$E$19-Datos!$C$19),Datos!$C$19+SQRT((Datos!$E$19-Datos!$C$19)*(Datos!$D$19-Datos!$C$19)*H744),Datos!$E$19-SQRT((Datos!$E$19-Datos!$C$19)*(Datos!$E$19-Datos!$D$19)*(1-H744)))</f>
        <v>43753.496502683</v>
      </c>
      <c r="J744" s="24" t="n">
        <f aca="true">RAND()</f>
        <v>0.456215702798293</v>
      </c>
      <c r="K744" s="25" t="n">
        <f aca="false">IF(J744&lt;=(Datos!$D$19-Datos!$C$19)/(Datos!$E$19-Datos!$C$19),Datos!$C$19+SQRT((Datos!$E$19-Datos!$C$19)*(Datos!$D$19-Datos!$C$19)*J744),Datos!$E$19-SQRT((Datos!$E$19-Datos!$C$19)*(Datos!$E$19-Datos!$D$19)*(1-J744)))</f>
        <v>38272.3851107008</v>
      </c>
      <c r="L744" s="24" t="n">
        <f aca="true">RAND()</f>
        <v>0.179771545928075</v>
      </c>
      <c r="M744" s="25" t="n">
        <f aca="false">IF(L744&lt;=(Datos!$D$19-Datos!$C$19)/(Datos!$E$19-Datos!$C$19),Datos!$C$19+SQRT((Datos!$E$19-Datos!$C$19)*(Datos!$D$19-Datos!$C$19)*L744),Datos!$E$19-SQRT((Datos!$E$19-Datos!$C$19)*(Datos!$E$19-Datos!$D$19)*(1-L744)))</f>
        <v>35192.8539252719</v>
      </c>
      <c r="N744" s="24" t="n">
        <f aca="true">RAND()</f>
        <v>0.0796205617774324</v>
      </c>
      <c r="O744" s="25" t="n">
        <f aca="false">IF(N744&lt;=(Datos!$D$19-Datos!$C$19)/(Datos!$E$19-Datos!$C$19),Datos!$C$19+SQRT((Datos!$E$19-Datos!$C$19)*(Datos!$D$19-Datos!$C$19)*N744),Datos!$E$19-SQRT((Datos!$E$19-Datos!$C$19)*(Datos!$E$19-Datos!$D$19)*(1-N744)))</f>
        <v>33455.876772487</v>
      </c>
      <c r="P744" s="24" t="n">
        <f aca="true">RAND()</f>
        <v>0.135925247314058</v>
      </c>
      <c r="Q744" s="26" t="n">
        <f aca="false">IF(P744&lt;=(Datos!$D$23-Datos!$C$23)/(Datos!$E$23-Datos!$C$23),Datos!$C$23+SQRT((Datos!$E$23-Datos!$C$23)*(Datos!$D$23-Datos!$C$23)*P744),Datos!$E$23-SQRT((Datos!$E$23-Datos!$C$23)*(Datos!$E$23-Datos!$D$23)*(1-P744)))</f>
        <v>0.135641785229484</v>
      </c>
      <c r="R744" s="24" t="n">
        <f aca="true">RAND()</f>
        <v>0.290272241605742</v>
      </c>
      <c r="S744" s="26" t="n">
        <f aca="false">IF(R744&lt;=(Datos!$D$24-Datos!$C$24)/(Datos!$E$24-Datos!$C$24),Datos!$C$24+SQRT((Datos!$E$24-Datos!$C$24)*(Datos!$D$24-Datos!$C$24)*R744),Datos!$E$24-SQRT((Datos!$E$24-Datos!$C$24)*(Datos!$E$24-Datos!$D$24)*(1-R744)))</f>
        <v>0.142858040924155</v>
      </c>
      <c r="T744" s="24" t="n">
        <f aca="true">RAND()</f>
        <v>0.189943187667804</v>
      </c>
      <c r="U744" s="26" t="n">
        <f aca="false">IF(T744&lt;=(Datos!$D$25-Datos!$C$25)/(Datos!$E$25-Datos!$C$25),Datos!$C$25+SQRT((Datos!$E$25-Datos!$C$25)*(Datos!$D$25-Datos!$C$25)*T744),Datos!$E$25-SQRT((Datos!$E$25-Datos!$C$25)*(Datos!$E$25-Datos!$D$25)*(1-T744)))</f>
        <v>0.169971997749409</v>
      </c>
      <c r="V744" s="24" t="n">
        <f aca="true">RAND()</f>
        <v>0.804696652689</v>
      </c>
      <c r="W744" s="26" t="n">
        <f aca="false">IF(V744&lt;=(Datos!$D$26-Datos!$C$26)/(Datos!$E$26-Datos!$C$26),Datos!$C$26+SQRT((Datos!$E$26-Datos!$C$26)*(Datos!$D$26-Datos!$C$26)*V744),Datos!$E$26-SQRT((Datos!$E$26-Datos!$C$26)*(Datos!$E$26-Datos!$D$26)*(1-V744)))</f>
        <v>0.223854986793109</v>
      </c>
      <c r="X744" s="24" t="n">
        <f aca="true">RAND()</f>
        <v>0.0277862169855649</v>
      </c>
      <c r="Y744" s="26" t="n">
        <f aca="false">IF(X744&lt;=(Datos!$D$27-Datos!$C$27)/(Datos!$E$27-Datos!$C$27),Datos!$C$27+SQRT((Datos!$E$27-Datos!$C$27)*(Datos!$D$27-Datos!$C$27)*X744),Datos!$E$27-SQRT((Datos!$E$27-Datos!$C$27)*(Datos!$E$27-Datos!$D$27)*(1-X744)))</f>
        <v>0.19866156948024</v>
      </c>
      <c r="Z744" s="24" t="n">
        <f aca="false">(1+Q744)</f>
        <v>1.13564178522948</v>
      </c>
      <c r="AA744" s="24" t="n">
        <f aca="false">Z744*(1+S744)</f>
        <v>1.29787734585898</v>
      </c>
      <c r="AB744" s="24" t="n">
        <f aca="false">AA744*(1+U744)</f>
        <v>1.51848015116833</v>
      </c>
      <c r="AC744" s="24" t="n">
        <f aca="false">AB744*(1+W744)</f>
        <v>1.85839950535371</v>
      </c>
      <c r="AD744" s="24" t="n">
        <f aca="false">AC744*(1+Y744)</f>
        <v>2.22759206780858</v>
      </c>
      <c r="AE744" s="23" t="n">
        <f aca="false">E744*Q744</f>
        <v>3711.51013326079</v>
      </c>
      <c r="AF744" s="23" t="n">
        <f aca="false">AE744*(1+S744)</f>
        <v>4241.72919976858</v>
      </c>
      <c r="AG744" s="23" t="n">
        <f aca="false">AF744*(1+U744)</f>
        <v>4962.70438576525</v>
      </c>
      <c r="AH744" s="23" t="n">
        <f aca="false">AG744*(1+W744)</f>
        <v>6073.63051049883</v>
      </c>
      <c r="AI744" s="23" t="n">
        <f aca="false">AH744*(1+Y744)</f>
        <v>7280.2274801576</v>
      </c>
      <c r="AJ744" s="25" t="n">
        <f aca="false">G744*Z744</f>
        <v>44090.7170583931</v>
      </c>
      <c r="AK744" s="25" t="n">
        <f aca="false">I744*AA744</f>
        <v>56786.6719129522</v>
      </c>
      <c r="AL744" s="25" t="n">
        <f aca="false">K744*AB744</f>
        <v>58115.8571284694</v>
      </c>
      <c r="AM744" s="25" t="n">
        <f aca="false">M744*AC744</f>
        <v>65402.3823267107</v>
      </c>
      <c r="AN744" s="25" t="n">
        <f aca="false">O744*AD744</f>
        <v>74526.0457199734</v>
      </c>
      <c r="AO744" s="25" t="n">
        <f aca="false">C744/Datos!$D$8</f>
        <v>15566.1528892134</v>
      </c>
      <c r="AP744" s="25" t="n">
        <f aca="false">AJ744-AO744</f>
        <v>28524.5641691797</v>
      </c>
      <c r="AQ744" s="25" t="n">
        <f aca="false">AK744-AO744</f>
        <v>41220.5190237389</v>
      </c>
      <c r="AR744" s="25" t="n">
        <f aca="false">AL744-AO744</f>
        <v>42549.704239256</v>
      </c>
      <c r="AS744" s="25" t="n">
        <f aca="false">AM744-AO744</f>
        <v>49836.2294374973</v>
      </c>
      <c r="AT744" s="25" t="n">
        <f aca="false">AN744-AO744</f>
        <v>58959.89283076</v>
      </c>
      <c r="AU744" s="25" t="n">
        <f aca="false">AP744*Datos!$D$6</f>
        <v>14262.2820845899</v>
      </c>
      <c r="AV744" s="25" t="n">
        <f aca="false">AQ744*Datos!$D$6</f>
        <v>20610.2595118694</v>
      </c>
      <c r="AW744" s="25" t="n">
        <f aca="false">AR744*Datos!$D$6</f>
        <v>21274.852119628</v>
      </c>
      <c r="AX744" s="25" t="n">
        <f aca="false">AS744*Datos!$D$6</f>
        <v>24918.1147187487</v>
      </c>
      <c r="AY744" s="25" t="n">
        <f aca="false">AT744*Datos!$D$6</f>
        <v>29479.94641538</v>
      </c>
      <c r="AZ744" s="25" t="n">
        <f aca="false">AJ744-AU744-AE744</f>
        <v>26116.9248405424</v>
      </c>
      <c r="BA744" s="25" t="n">
        <f aca="false">AK744-AV744-AF744</f>
        <v>31934.6832013142</v>
      </c>
      <c r="BB744" s="25" t="n">
        <f aca="false">AL744-AW744-AG744</f>
        <v>31878.3006230761</v>
      </c>
      <c r="BC744" s="25" t="n">
        <f aca="false">AM744-AX744-AH744</f>
        <v>34410.6370974632</v>
      </c>
      <c r="BD744" s="25" t="n">
        <f aca="false">AN744-AY744-AI744</f>
        <v>37765.8718244358</v>
      </c>
      <c r="BE744" s="25" t="n">
        <f aca="false">AZ744/Z744</f>
        <v>22997.5025401737</v>
      </c>
      <c r="BF744" s="25" t="n">
        <f aca="false">BA744/AA744</f>
        <v>24605.3167529315</v>
      </c>
      <c r="BG744" s="25" t="n">
        <f aca="false">BB744/AB744</f>
        <v>20993.5576691923</v>
      </c>
      <c r="BH744" s="25" t="n">
        <f aca="false">BC744/AC744</f>
        <v>18516.2754285784</v>
      </c>
      <c r="BI744" s="25" t="n">
        <f aca="false">BD744/AD744</f>
        <v>16953.6749435404</v>
      </c>
      <c r="BJ744" s="25" t="n">
        <f aca="false">E744*AD744</f>
        <v>60952.6814945355</v>
      </c>
      <c r="BK744" s="25" t="n">
        <f aca="false">0.2*C744*AD744</f>
        <v>34675.0387023074</v>
      </c>
      <c r="BL744" s="25" t="n">
        <f aca="false">BJ744+BK744</f>
        <v>95627.7201968428</v>
      </c>
      <c r="BM744" s="25" t="n">
        <f aca="false">BK744*Datos!$D$6</f>
        <v>17337.5193511537</v>
      </c>
      <c r="BN744" s="25" t="n">
        <f aca="false">BL744-BM744</f>
        <v>78290.2008456891</v>
      </c>
      <c r="BO744" s="25" t="n">
        <f aca="false">BN744/AD744</f>
        <v>35145.6633272662</v>
      </c>
      <c r="BP744" s="25" t="n">
        <f aca="false">-(C744+E744)</f>
        <v>-105193.351328726</v>
      </c>
      <c r="BQ744" s="25" t="n">
        <f aca="false">BE744</f>
        <v>22997.5025401737</v>
      </c>
      <c r="BR744" s="25" t="n">
        <f aca="false">BF744</f>
        <v>24605.3167529315</v>
      </c>
      <c r="BS744" s="25" t="n">
        <f aca="false">BG744</f>
        <v>20993.5576691923</v>
      </c>
      <c r="BT744" s="25" t="n">
        <f aca="false">BH744</f>
        <v>18516.2754285784</v>
      </c>
      <c r="BU744" s="25" t="n">
        <f aca="false">BI744+BO744</f>
        <v>52099.3382708066</v>
      </c>
      <c r="BV744" s="27" t="n">
        <f aca="false">IFERROR(IRR(BP744:BU744,0.1),NA())*100</f>
        <v>8.93603579268455</v>
      </c>
    </row>
    <row r="745" customFormat="false" ht="15" hidden="false" customHeight="true" outlineLevel="0" collapsed="false">
      <c r="A745" s="23" t="n">
        <v>744</v>
      </c>
      <c r="B745" s="24" t="n">
        <f aca="true">RAND()</f>
        <v>0.0844475107239141</v>
      </c>
      <c r="C745" s="25" t="n">
        <f aca="false">IF(B745&lt;=(Datos!$D$14-Datos!$C$14)/(Datos!$E$14-Datos!$C$14),Datos!$C$14+SQRT((Datos!$E$14-Datos!$C$14)*(Datos!$D$14-Datos!$C$14)*B745),Datos!$E$14-SQRT((Datos!$E$14-Datos!$C$14)*(Datos!$E$14-Datos!$D$14)*(1-B745)))</f>
        <v>65811.9707750096</v>
      </c>
      <c r="D745" s="24" t="n">
        <f aca="true">RAND()</f>
        <v>0.612931279530359</v>
      </c>
      <c r="E745" s="25" t="n">
        <f aca="false">IF(D745&lt;=(Datos!$D$15-Datos!$C$15)/(Datos!$E$15-Datos!$C$15),Datos!$C$15+SQRT((Datos!$E$15-Datos!$C$15)*(Datos!$D$15-Datos!$C$15)*D745),Datos!$E$15-SQRT((Datos!$E$15-Datos!$C$15)*(Datos!$E$15-Datos!$D$15)*(1-D745)))</f>
        <v>32380.2685040452</v>
      </c>
      <c r="F745" s="24" t="n">
        <f aca="true">RAND()</f>
        <v>0.776182987798413</v>
      </c>
      <c r="G745" s="25" t="n">
        <f aca="false">IF(F745&lt;=(Datos!$D$19-Datos!$C$19)/(Datos!$E$19-Datos!$C$19),Datos!$C$19+SQRT((Datos!$E$19-Datos!$C$19)*(Datos!$D$19-Datos!$C$19)*F745),Datos!$E$19-SQRT((Datos!$E$19-Datos!$C$19)*(Datos!$E$19-Datos!$D$19)*(1-F745)))</f>
        <v>40902.8942025963</v>
      </c>
      <c r="H745" s="24" t="n">
        <f aca="true">RAND()</f>
        <v>0.755373516467345</v>
      </c>
      <c r="I745" s="25" t="n">
        <f aca="false">IF(H745&lt;=(Datos!$D$19-Datos!$C$19)/(Datos!$E$19-Datos!$C$19),Datos!$C$19+SQRT((Datos!$E$19-Datos!$C$19)*(Datos!$D$19-Datos!$C$19)*H745),Datos!$E$19-SQRT((Datos!$E$19-Datos!$C$19)*(Datos!$E$19-Datos!$D$19)*(1-H745)))</f>
        <v>40716.6617848985</v>
      </c>
      <c r="J745" s="24" t="n">
        <f aca="true">RAND()</f>
        <v>0.23181514805305</v>
      </c>
      <c r="K745" s="25" t="n">
        <f aca="false">IF(J745&lt;=(Datos!$D$19-Datos!$C$19)/(Datos!$E$19-Datos!$C$19),Datos!$C$19+SQRT((Datos!$E$19-Datos!$C$19)*(Datos!$D$19-Datos!$C$19)*J745),Datos!$E$19-SQRT((Datos!$E$19-Datos!$C$19)*(Datos!$E$19-Datos!$D$19)*(1-J745)))</f>
        <v>35896.8018627013</v>
      </c>
      <c r="L745" s="24" t="n">
        <f aca="true">RAND()</f>
        <v>0.406733943346574</v>
      </c>
      <c r="M745" s="25" t="n">
        <f aca="false">IF(L745&lt;=(Datos!$D$19-Datos!$C$19)/(Datos!$E$19-Datos!$C$19),Datos!$C$19+SQRT((Datos!$E$19-Datos!$C$19)*(Datos!$D$19-Datos!$C$19)*L745),Datos!$E$19-SQRT((Datos!$E$19-Datos!$C$19)*(Datos!$E$19-Datos!$D$19)*(1-L745)))</f>
        <v>37810.8956914035</v>
      </c>
      <c r="N745" s="24" t="n">
        <f aca="true">RAND()</f>
        <v>0.353906077692307</v>
      </c>
      <c r="O745" s="25" t="n">
        <f aca="false">IF(N745&lt;=(Datos!$D$19-Datos!$C$19)/(Datos!$E$19-Datos!$C$19),Datos!$C$19+SQRT((Datos!$E$19-Datos!$C$19)*(Datos!$D$19-Datos!$C$19)*N745),Datos!$E$19-SQRT((Datos!$E$19-Datos!$C$19)*(Datos!$E$19-Datos!$D$19)*(1-N745)))</f>
        <v>37286.0079367131</v>
      </c>
      <c r="P745" s="24" t="n">
        <f aca="true">RAND()</f>
        <v>0.70834131834335</v>
      </c>
      <c r="Q745" s="26" t="n">
        <f aca="false">IF(P745&lt;=(Datos!$D$23-Datos!$C$23)/(Datos!$E$23-Datos!$C$23),Datos!$C$23+SQRT((Datos!$E$23-Datos!$C$23)*(Datos!$D$23-Datos!$C$23)*P745),Datos!$E$23-SQRT((Datos!$E$23-Datos!$C$23)*(Datos!$E$23-Datos!$D$23)*(1-P745)))</f>
        <v>0.157087435172335</v>
      </c>
      <c r="R745" s="24" t="n">
        <f aca="true">RAND()</f>
        <v>0.961495698929299</v>
      </c>
      <c r="S745" s="26" t="n">
        <f aca="false">IF(R745&lt;=(Datos!$D$24-Datos!$C$24)/(Datos!$E$24-Datos!$C$24),Datos!$C$24+SQRT((Datos!$E$24-Datos!$C$24)*(Datos!$D$24-Datos!$C$24)*R745),Datos!$E$24-SQRT((Datos!$E$24-Datos!$C$24)*(Datos!$E$24-Datos!$D$24)*(1-R745)))</f>
        <v>0.171674872858192</v>
      </c>
      <c r="T745" s="24" t="n">
        <f aca="true">RAND()</f>
        <v>0.266768221148897</v>
      </c>
      <c r="U745" s="26" t="n">
        <f aca="false">IF(T745&lt;=(Datos!$D$25-Datos!$C$25)/(Datos!$E$25-Datos!$C$25),Datos!$C$25+SQRT((Datos!$E$25-Datos!$C$25)*(Datos!$D$25-Datos!$C$25)*T745),Datos!$E$25-SQRT((Datos!$E$25-Datos!$C$25)*(Datos!$E$25-Datos!$D$25)*(1-T745)))</f>
        <v>0.173668824736617</v>
      </c>
      <c r="V745" s="24" t="n">
        <f aca="true">RAND()</f>
        <v>0.527463379119634</v>
      </c>
      <c r="W745" s="26" t="n">
        <f aca="false">IF(V745&lt;=(Datos!$D$26-Datos!$C$26)/(Datos!$E$26-Datos!$C$26),Datos!$C$26+SQRT((Datos!$E$26-Datos!$C$26)*(Datos!$D$26-Datos!$C$26)*V745),Datos!$E$26-SQRT((Datos!$E$26-Datos!$C$26)*(Datos!$E$26-Datos!$D$26)*(1-V745)))</f>
        <v>0.209332098983581</v>
      </c>
      <c r="X745" s="24" t="n">
        <f aca="true">RAND()</f>
        <v>0.128213894527324</v>
      </c>
      <c r="Y745" s="26" t="n">
        <f aca="false">IF(X745&lt;=(Datos!$D$27-Datos!$C$27)/(Datos!$E$27-Datos!$C$27),Datos!$C$27+SQRT((Datos!$E$27-Datos!$C$27)*(Datos!$D$27-Datos!$C$27)*X745),Datos!$E$27-SQRT((Datos!$E$27-Datos!$C$27)*(Datos!$E$27-Datos!$D$27)*(1-X745)))</f>
        <v>0.20860584626465</v>
      </c>
      <c r="Z745" s="24" t="n">
        <f aca="false">(1+Q745)</f>
        <v>1.15708743517233</v>
      </c>
      <c r="AA745" s="24" t="n">
        <f aca="false">Z745*(1+S745)</f>
        <v>1.35573027349136</v>
      </c>
      <c r="AB745" s="24" t="n">
        <f aca="false">AA745*(1+U745)</f>
        <v>1.59117835674845</v>
      </c>
      <c r="AC745" s="24" t="n">
        <f aca="false">AB745*(1+W745)</f>
        <v>1.92426306202385</v>
      </c>
      <c r="AD745" s="24" t="n">
        <f aca="false">AC745*(1+Y745)</f>
        <v>2.32567558651314</v>
      </c>
      <c r="AE745" s="23" t="n">
        <f aca="false">E745*Q745</f>
        <v>5086.53332949198</v>
      </c>
      <c r="AF745" s="23" t="n">
        <f aca="false">AE745*(1+S745)</f>
        <v>5959.76329212147</v>
      </c>
      <c r="AG745" s="23" t="n">
        <f aca="false">AF745*(1+U745)</f>
        <v>6994.78837877264</v>
      </c>
      <c r="AH745" s="23" t="n">
        <f aca="false">AG745*(1+W745)</f>
        <v>8459.02211204708</v>
      </c>
      <c r="AI745" s="23" t="n">
        <f aca="false">AH745*(1+Y745)</f>
        <v>10223.623578302</v>
      </c>
      <c r="AJ745" s="25" t="n">
        <f aca="false">G745*Z745</f>
        <v>47328.2249440075</v>
      </c>
      <c r="AK745" s="25" t="n">
        <f aca="false">I745*AA745</f>
        <v>55200.8110172955</v>
      </c>
      <c r="AL745" s="25" t="n">
        <f aca="false">K745*AB745</f>
        <v>57118.2142004179</v>
      </c>
      <c r="AM745" s="25" t="n">
        <f aca="false">M745*AC745</f>
        <v>72758.1099210046</v>
      </c>
      <c r="AN745" s="25" t="n">
        <f aca="false">O745*AD745</f>
        <v>86715.1583769489</v>
      </c>
      <c r="AO745" s="25" t="n">
        <f aca="false">C745/Datos!$D$8</f>
        <v>13162.3941550019</v>
      </c>
      <c r="AP745" s="25" t="n">
        <f aca="false">AJ745-AO745</f>
        <v>34165.8307890056</v>
      </c>
      <c r="AQ745" s="25" t="n">
        <f aca="false">AK745-AO745</f>
        <v>42038.4168622936</v>
      </c>
      <c r="AR745" s="25" t="n">
        <f aca="false">AL745-AO745</f>
        <v>43955.8200454159</v>
      </c>
      <c r="AS745" s="25" t="n">
        <f aca="false">AM745-AO745</f>
        <v>59595.7157660027</v>
      </c>
      <c r="AT745" s="25" t="n">
        <f aca="false">AN745-AO745</f>
        <v>73552.764221947</v>
      </c>
      <c r="AU745" s="25" t="n">
        <f aca="false">AP745*Datos!$D$6</f>
        <v>17082.9153945028</v>
      </c>
      <c r="AV745" s="25" t="n">
        <f aca="false">AQ745*Datos!$D$6</f>
        <v>21019.2084311468</v>
      </c>
      <c r="AW745" s="25" t="n">
        <f aca="false">AR745*Datos!$D$6</f>
        <v>21977.910022708</v>
      </c>
      <c r="AX745" s="25" t="n">
        <f aca="false">AS745*Datos!$D$6</f>
        <v>29797.8578830013</v>
      </c>
      <c r="AY745" s="25" t="n">
        <f aca="false">AT745*Datos!$D$6</f>
        <v>36776.3821109735</v>
      </c>
      <c r="AZ745" s="25" t="n">
        <f aca="false">AJ745-AU745-AE745</f>
        <v>25158.7762200127</v>
      </c>
      <c r="BA745" s="25" t="n">
        <f aca="false">AK745-AV745-AF745</f>
        <v>28221.8392940272</v>
      </c>
      <c r="BB745" s="25" t="n">
        <f aca="false">AL745-AW745-AG745</f>
        <v>28145.5157989372</v>
      </c>
      <c r="BC745" s="25" t="n">
        <f aca="false">AM745-AX745-AH745</f>
        <v>34501.2299259562</v>
      </c>
      <c r="BD745" s="25" t="n">
        <f aca="false">AN745-AY745-AI745</f>
        <v>39715.1526876734</v>
      </c>
      <c r="BE745" s="25" t="n">
        <f aca="false">AZ745/Z745</f>
        <v>21743.1936906874</v>
      </c>
      <c r="BF745" s="25" t="n">
        <f aca="false">BA745/AA745</f>
        <v>20816.7065719855</v>
      </c>
      <c r="BG745" s="25" t="n">
        <f aca="false">BB745/AB745</f>
        <v>17688.473249757</v>
      </c>
      <c r="BH745" s="25" t="n">
        <f aca="false">BC745/AC745</f>
        <v>17929.580735011</v>
      </c>
      <c r="BI745" s="25" t="n">
        <f aca="false">BD745/AD745</f>
        <v>17076.8240067471</v>
      </c>
      <c r="BJ745" s="25" t="n">
        <f aca="false">E745*AD745</f>
        <v>75305.9999445983</v>
      </c>
      <c r="BK745" s="25" t="n">
        <f aca="false">0.2*C745*AD745</f>
        <v>30611.4587463513</v>
      </c>
      <c r="BL745" s="25" t="n">
        <f aca="false">BJ745+BK745</f>
        <v>105917.45869095</v>
      </c>
      <c r="BM745" s="25" t="n">
        <f aca="false">BK745*Datos!$D$6</f>
        <v>15305.7293731756</v>
      </c>
      <c r="BN745" s="25" t="n">
        <f aca="false">BL745-BM745</f>
        <v>90611.7293177739</v>
      </c>
      <c r="BO745" s="25" t="n">
        <f aca="false">BN745/AD745</f>
        <v>38961.4655815461</v>
      </c>
      <c r="BP745" s="25" t="n">
        <f aca="false">-(C745+E745)</f>
        <v>-98192.2392790548</v>
      </c>
      <c r="BQ745" s="25" t="n">
        <f aca="false">BE745</f>
        <v>21743.1936906874</v>
      </c>
      <c r="BR745" s="25" t="n">
        <f aca="false">BF745</f>
        <v>20816.7065719855</v>
      </c>
      <c r="BS745" s="25" t="n">
        <f aca="false">BG745</f>
        <v>17688.473249757</v>
      </c>
      <c r="BT745" s="25" t="n">
        <f aca="false">BH745</f>
        <v>17929.580735011</v>
      </c>
      <c r="BU745" s="25" t="n">
        <f aca="false">BI745+BO745</f>
        <v>56038.2895882933</v>
      </c>
      <c r="BV745" s="27" t="n">
        <f aca="false">IFERROR(IRR(BP745:BU745,0.1),NA())*100</f>
        <v>9.69309575320137</v>
      </c>
    </row>
    <row r="746" customFormat="false" ht="15" hidden="false" customHeight="true" outlineLevel="0" collapsed="false">
      <c r="A746" s="23" t="n">
        <v>745</v>
      </c>
      <c r="B746" s="24" t="n">
        <f aca="true">RAND()</f>
        <v>0.946883105028775</v>
      </c>
      <c r="C746" s="25" t="n">
        <f aca="false">IF(B746&lt;=(Datos!$D$14-Datos!$C$14)/(Datos!$E$14-Datos!$C$14),Datos!$C$14+SQRT((Datos!$E$14-Datos!$C$14)*(Datos!$D$14-Datos!$C$14)*B746),Datos!$E$14-SQRT((Datos!$E$14-Datos!$C$14)*(Datos!$E$14-Datos!$D$14)*(1-B746)))</f>
        <v>92016.2493798046</v>
      </c>
      <c r="D746" s="24" t="n">
        <f aca="true">RAND()</f>
        <v>0.118526387043984</v>
      </c>
      <c r="E746" s="25" t="n">
        <f aca="false">IF(D746&lt;=(Datos!$D$15-Datos!$C$15)/(Datos!$E$15-Datos!$C$15),Datos!$C$15+SQRT((Datos!$E$15-Datos!$C$15)*(Datos!$D$15-Datos!$C$15)*D746),Datos!$E$15-SQRT((Datos!$E$15-Datos!$C$15)*(Datos!$E$15-Datos!$D$15)*(1-D746)))</f>
        <v>27981.5229377449</v>
      </c>
      <c r="F746" s="24" t="n">
        <f aca="true">RAND()</f>
        <v>0.817539982570508</v>
      </c>
      <c r="G746" s="25" t="n">
        <f aca="false">IF(F746&lt;=(Datos!$D$19-Datos!$C$19)/(Datos!$E$19-Datos!$C$19),Datos!$C$19+SQRT((Datos!$E$19-Datos!$C$19)*(Datos!$D$19-Datos!$C$19)*F746),Datos!$E$19-SQRT((Datos!$E$19-Datos!$C$19)*(Datos!$E$19-Datos!$D$19)*(1-F746)))</f>
        <v>41300.7431412226</v>
      </c>
      <c r="H746" s="24" t="n">
        <f aca="true">RAND()</f>
        <v>0.835336099089024</v>
      </c>
      <c r="I746" s="25" t="n">
        <f aca="false">IF(H746&lt;=(Datos!$D$19-Datos!$C$19)/(Datos!$E$19-Datos!$C$19),Datos!$C$19+SQRT((Datos!$E$19-Datos!$C$19)*(Datos!$D$19-Datos!$C$19)*H746),Datos!$E$19-SQRT((Datos!$E$19-Datos!$C$19)*(Datos!$E$19-Datos!$D$19)*(1-H746)))</f>
        <v>41485.7728348436</v>
      </c>
      <c r="J746" s="24" t="n">
        <f aca="true">RAND()</f>
        <v>0.993892675130979</v>
      </c>
      <c r="K746" s="25" t="n">
        <f aca="false">IF(J746&lt;=(Datos!$D$19-Datos!$C$19)/(Datos!$E$19-Datos!$C$19),Datos!$C$19+SQRT((Datos!$E$19-Datos!$C$19)*(Datos!$D$19-Datos!$C$19)*J746),Datos!$E$19-SQRT((Datos!$E$19-Datos!$C$19)*(Datos!$E$19-Datos!$D$19)*(1-J746)))</f>
        <v>44323.2065564911</v>
      </c>
      <c r="L746" s="24" t="n">
        <f aca="true">RAND()</f>
        <v>0.779989481978295</v>
      </c>
      <c r="M746" s="25" t="n">
        <f aca="false">IF(L746&lt;=(Datos!$D$19-Datos!$C$19)/(Datos!$E$19-Datos!$C$19),Datos!$C$19+SQRT((Datos!$E$19-Datos!$C$19)*(Datos!$D$19-Datos!$C$19)*L746),Datos!$E$19-SQRT((Datos!$E$19-Datos!$C$19)*(Datos!$E$19-Datos!$D$19)*(1-L746)))</f>
        <v>40937.8836979195</v>
      </c>
      <c r="N746" s="24" t="n">
        <f aca="true">RAND()</f>
        <v>0.611452972117722</v>
      </c>
      <c r="O746" s="25" t="n">
        <f aca="false">IF(N746&lt;=(Datos!$D$19-Datos!$C$19)/(Datos!$E$19-Datos!$C$19),Datos!$C$19+SQRT((Datos!$E$19-Datos!$C$19)*(Datos!$D$19-Datos!$C$19)*N746),Datos!$E$19-SQRT((Datos!$E$19-Datos!$C$19)*(Datos!$E$19-Datos!$D$19)*(1-N746)))</f>
        <v>39576.9486694698</v>
      </c>
      <c r="P746" s="24" t="n">
        <f aca="true">RAND()</f>
        <v>0.661984055694625</v>
      </c>
      <c r="Q746" s="26" t="n">
        <f aca="false">IF(P746&lt;=(Datos!$D$23-Datos!$C$23)/(Datos!$E$23-Datos!$C$23),Datos!$C$23+SQRT((Datos!$E$23-Datos!$C$23)*(Datos!$D$23-Datos!$C$23)*P746),Datos!$E$23-SQRT((Datos!$E$23-Datos!$C$23)*(Datos!$E$23-Datos!$D$23)*(1-P746)))</f>
        <v>0.155333652484616</v>
      </c>
      <c r="R746" s="24" t="n">
        <f aca="true">RAND()</f>
        <v>0.0763051998404786</v>
      </c>
      <c r="S746" s="26" t="n">
        <f aca="false">IF(R746&lt;=(Datos!$D$24-Datos!$C$24)/(Datos!$E$24-Datos!$C$24),Datos!$C$24+SQRT((Datos!$E$24-Datos!$C$24)*(Datos!$D$24-Datos!$C$24)*R746),Datos!$E$24-SQRT((Datos!$E$24-Datos!$C$24)*(Datos!$E$24-Datos!$D$24)*(1-R746)))</f>
        <v>0.131719614315875</v>
      </c>
      <c r="T746" s="24" t="n">
        <f aca="true">RAND()</f>
        <v>0.785585573114621</v>
      </c>
      <c r="U746" s="26" t="n">
        <f aca="false">IF(T746&lt;=(Datos!$D$25-Datos!$C$25)/(Datos!$E$25-Datos!$C$25),Datos!$C$25+SQRT((Datos!$E$25-Datos!$C$25)*(Datos!$D$25-Datos!$C$25)*T746),Datos!$E$25-SQRT((Datos!$E$25-Datos!$C$25)*(Datos!$E$25-Datos!$D$25)*(1-T746)))</f>
        <v>0.1954977471387</v>
      </c>
      <c r="V746" s="24" t="n">
        <f aca="true">RAND()</f>
        <v>0.857977854870359</v>
      </c>
      <c r="W746" s="26" t="n">
        <f aca="false">IF(V746&lt;=(Datos!$D$26-Datos!$C$26)/(Datos!$E$26-Datos!$C$26),Datos!$C$26+SQRT((Datos!$E$26-Datos!$C$26)*(Datos!$D$26-Datos!$C$26)*V746),Datos!$E$26-SQRT((Datos!$E$26-Datos!$C$26)*(Datos!$E$26-Datos!$D$26)*(1-V746)))</f>
        <v>0.227704764904721</v>
      </c>
      <c r="X746" s="24" t="n">
        <f aca="true">RAND()</f>
        <v>0.32029035868739</v>
      </c>
      <c r="Y746" s="26" t="n">
        <f aca="false">IF(X746&lt;=(Datos!$D$27-Datos!$C$27)/(Datos!$E$27-Datos!$C$27),Datos!$C$27+SQRT((Datos!$E$27-Datos!$C$27)*(Datos!$D$27-Datos!$C$27)*X746),Datos!$E$27-SQRT((Datos!$E$27-Datos!$C$27)*(Datos!$E$27-Datos!$D$27)*(1-X746)))</f>
        <v>0.219407209463939</v>
      </c>
      <c r="Z746" s="24" t="n">
        <f aca="false">(1+Q746)</f>
        <v>1.15533365248462</v>
      </c>
      <c r="AA746" s="24" t="n">
        <f aca="false">Z746*(1+S746)</f>
        <v>1.30751375559604</v>
      </c>
      <c r="AB746" s="24" t="n">
        <f aca="false">AA746*(1+U746)</f>
        <v>1.56312974916793</v>
      </c>
      <c r="AC746" s="24" t="n">
        <f aca="false">AB746*(1+W746)</f>
        <v>1.91906184121779</v>
      </c>
      <c r="AD746" s="24" t="n">
        <f aca="false">AC746*(1+Y746)</f>
        <v>2.34011784458811</v>
      </c>
      <c r="AE746" s="23" t="n">
        <f aca="false">E746*Q746</f>
        <v>4346.47216000198</v>
      </c>
      <c r="AF746" s="23" t="n">
        <f aca="false">AE746*(1+S746)</f>
        <v>4918.98779655213</v>
      </c>
      <c r="AG746" s="23" t="n">
        <f aca="false">AF746*(1+U746)</f>
        <v>5880.63882898083</v>
      </c>
      <c r="AH746" s="23" t="n">
        <f aca="false">AG746*(1+W746)</f>
        <v>7219.68831102349</v>
      </c>
      <c r="AI746" s="23" t="n">
        <f aca="false">AH746*(1+Y746)</f>
        <v>8803.73997654457</v>
      </c>
      <c r="AJ746" s="25" t="n">
        <f aca="false">G746*Z746</f>
        <v>47716.1384236776</v>
      </c>
      <c r="AK746" s="25" t="n">
        <f aca="false">I746*AA746</f>
        <v>54243.2186430906</v>
      </c>
      <c r="AL746" s="25" t="n">
        <f aca="false">K746*AB746</f>
        <v>69282.9227469662</v>
      </c>
      <c r="AM746" s="25" t="n">
        <f aca="false">M746*AC746</f>
        <v>78562.3304648891</v>
      </c>
      <c r="AN746" s="25" t="n">
        <f aca="false">O746*AD746</f>
        <v>92614.7238157738</v>
      </c>
      <c r="AO746" s="25" t="n">
        <f aca="false">C746/Datos!$D$8</f>
        <v>18403.2498759609</v>
      </c>
      <c r="AP746" s="25" t="n">
        <f aca="false">AJ746-AO746</f>
        <v>29312.8885477167</v>
      </c>
      <c r="AQ746" s="25" t="n">
        <f aca="false">AK746-AO746</f>
        <v>35839.9687671297</v>
      </c>
      <c r="AR746" s="25" t="n">
        <f aca="false">AL746-AO746</f>
        <v>50879.6728710053</v>
      </c>
      <c r="AS746" s="25" t="n">
        <f aca="false">AM746-AO746</f>
        <v>60159.0805889282</v>
      </c>
      <c r="AT746" s="25" t="n">
        <f aca="false">AN746-AO746</f>
        <v>74211.4739398129</v>
      </c>
      <c r="AU746" s="25" t="n">
        <f aca="false">AP746*Datos!$D$6</f>
        <v>14656.4442738584</v>
      </c>
      <c r="AV746" s="25" t="n">
        <f aca="false">AQ746*Datos!$D$6</f>
        <v>17919.9843835648</v>
      </c>
      <c r="AW746" s="25" t="n">
        <f aca="false">AR746*Datos!$D$6</f>
        <v>25439.8364355027</v>
      </c>
      <c r="AX746" s="25" t="n">
        <f aca="false">AS746*Datos!$D$6</f>
        <v>30079.5402944641</v>
      </c>
      <c r="AY746" s="25" t="n">
        <f aca="false">AT746*Datos!$D$6</f>
        <v>37105.7369699065</v>
      </c>
      <c r="AZ746" s="25" t="n">
        <f aca="false">AJ746-AU746-AE746</f>
        <v>28713.2219898173</v>
      </c>
      <c r="BA746" s="25" t="n">
        <f aca="false">AK746-AV746-AF746</f>
        <v>31404.2464629736</v>
      </c>
      <c r="BB746" s="25" t="n">
        <f aca="false">AL746-AW746-AG746</f>
        <v>37962.4474824828</v>
      </c>
      <c r="BC746" s="25" t="n">
        <f aca="false">AM746-AX746-AH746</f>
        <v>41263.1018594015</v>
      </c>
      <c r="BD746" s="25" t="n">
        <f aca="false">AN746-AY746-AI746</f>
        <v>46705.2468693228</v>
      </c>
      <c r="BE746" s="25" t="n">
        <f aca="false">AZ746/Z746</f>
        <v>24852.753079656</v>
      </c>
      <c r="BF746" s="25" t="n">
        <f aca="false">BA746/AA746</f>
        <v>24018.2914547295</v>
      </c>
      <c r="BG746" s="25" t="n">
        <f aca="false">BB746/AB746</f>
        <v>24286.1781005004</v>
      </c>
      <c r="BH746" s="25" t="n">
        <f aca="false">BC746/AC746</f>
        <v>21501.7051421423</v>
      </c>
      <c r="BI746" s="25" t="n">
        <f aca="false">BD746/AD746</f>
        <v>19958.5020802846</v>
      </c>
      <c r="BJ746" s="25" t="n">
        <f aca="false">E746*AD746</f>
        <v>65480.0611453683</v>
      </c>
      <c r="BK746" s="25" t="n">
        <f aca="false">0.2*C746*AD746</f>
        <v>43065.7734331501</v>
      </c>
      <c r="BL746" s="25" t="n">
        <f aca="false">BJ746+BK746</f>
        <v>108545.834578518</v>
      </c>
      <c r="BM746" s="25" t="n">
        <f aca="false">BK746*Datos!$D$6</f>
        <v>21532.886716575</v>
      </c>
      <c r="BN746" s="25" t="n">
        <f aca="false">BL746-BM746</f>
        <v>87012.9478619433</v>
      </c>
      <c r="BO746" s="25" t="n">
        <f aca="false">BN746/AD746</f>
        <v>37183.1478757253</v>
      </c>
      <c r="BP746" s="25" t="n">
        <f aca="false">-(C746+E746)</f>
        <v>-119997.772317549</v>
      </c>
      <c r="BQ746" s="25" t="n">
        <f aca="false">BE746</f>
        <v>24852.753079656</v>
      </c>
      <c r="BR746" s="25" t="n">
        <f aca="false">BF746</f>
        <v>24018.2914547295</v>
      </c>
      <c r="BS746" s="25" t="n">
        <f aca="false">BG746</f>
        <v>24286.1781005004</v>
      </c>
      <c r="BT746" s="25" t="n">
        <f aca="false">BH746</f>
        <v>21501.7051421423</v>
      </c>
      <c r="BU746" s="25" t="n">
        <f aca="false">BI746+BO746</f>
        <v>57141.6499560099</v>
      </c>
      <c r="BV746" s="27" t="n">
        <f aca="false">IFERROR(IRR(BP746:BU746,0.1),NA())*100</f>
        <v>7.32208830934592</v>
      </c>
    </row>
    <row r="747" customFormat="false" ht="15" hidden="false" customHeight="true" outlineLevel="0" collapsed="false">
      <c r="A747" s="23" t="n">
        <v>746</v>
      </c>
      <c r="B747" s="24" t="n">
        <f aca="true">RAND()</f>
        <v>0.118165164486853</v>
      </c>
      <c r="C747" s="25" t="n">
        <f aca="false">IF(B747&lt;=(Datos!$D$14-Datos!$C$14)/(Datos!$E$14-Datos!$C$14),Datos!$C$14+SQRT((Datos!$E$14-Datos!$C$14)*(Datos!$D$14-Datos!$C$14)*B747),Datos!$E$14-SQRT((Datos!$E$14-Datos!$C$14)*(Datos!$E$14-Datos!$D$14)*(1-B747)))</f>
        <v>66875.0320577246</v>
      </c>
      <c r="D747" s="24" t="n">
        <f aca="true">RAND()</f>
        <v>0.749684275237043</v>
      </c>
      <c r="E747" s="25" t="n">
        <f aca="false">IF(D747&lt;=(Datos!$D$15-Datos!$C$15)/(Datos!$E$15-Datos!$C$15),Datos!$C$15+SQRT((Datos!$E$15-Datos!$C$15)*(Datos!$D$15-Datos!$C$15)*D747),Datos!$E$15-SQRT((Datos!$E$15-Datos!$C$15)*(Datos!$E$15-Datos!$D$15)*(1-D747)))</f>
        <v>33872.4100402815</v>
      </c>
      <c r="F747" s="24" t="n">
        <f aca="true">RAND()</f>
        <v>0.438455661945163</v>
      </c>
      <c r="G747" s="25" t="n">
        <f aca="false">IF(F747&lt;=(Datos!$D$19-Datos!$C$19)/(Datos!$E$19-Datos!$C$19),Datos!$C$19+SQRT((Datos!$E$19-Datos!$C$19)*(Datos!$D$19-Datos!$C$19)*F747),Datos!$E$19-SQRT((Datos!$E$19-Datos!$C$19)*(Datos!$E$19-Datos!$D$19)*(1-F747)))</f>
        <v>38109.7687569853</v>
      </c>
      <c r="H747" s="24" t="n">
        <f aca="true">RAND()</f>
        <v>0.931212273916539</v>
      </c>
      <c r="I747" s="25" t="n">
        <f aca="false">IF(H747&lt;=(Datos!$D$19-Datos!$C$19)/(Datos!$E$19-Datos!$C$19),Datos!$C$19+SQRT((Datos!$E$19-Datos!$C$19)*(Datos!$D$19-Datos!$C$19)*H747),Datos!$E$19-SQRT((Datos!$E$19-Datos!$C$19)*(Datos!$E$19-Datos!$D$19)*(1-H747)))</f>
        <v>42728.6392941103</v>
      </c>
      <c r="J747" s="24" t="n">
        <f aca="true">RAND()</f>
        <v>0.451841397809413</v>
      </c>
      <c r="K747" s="25" t="n">
        <f aca="false">IF(J747&lt;=(Datos!$D$19-Datos!$C$19)/(Datos!$E$19-Datos!$C$19),Datos!$C$19+SQRT((Datos!$E$19-Datos!$C$19)*(Datos!$D$19-Datos!$C$19)*J747),Datos!$E$19-SQRT((Datos!$E$19-Datos!$C$19)*(Datos!$E$19-Datos!$D$19)*(1-J747)))</f>
        <v>38232.6307867784</v>
      </c>
      <c r="L747" s="24" t="n">
        <f aca="true">RAND()</f>
        <v>0.158312052715589</v>
      </c>
      <c r="M747" s="25" t="n">
        <f aca="false">IF(L747&lt;=(Datos!$D$19-Datos!$C$19)/(Datos!$E$19-Datos!$C$19),Datos!$C$19+SQRT((Datos!$E$19-Datos!$C$19)*(Datos!$D$19-Datos!$C$19)*L747),Datos!$E$19-SQRT((Datos!$E$19-Datos!$C$19)*(Datos!$E$19-Datos!$D$19)*(1-L747)))</f>
        <v>34873.0696596025</v>
      </c>
      <c r="N747" s="24" t="n">
        <f aca="true">RAND()</f>
        <v>0.128216170921945</v>
      </c>
      <c r="O747" s="25" t="n">
        <f aca="false">IF(N747&lt;=(Datos!$D$19-Datos!$C$19)/(Datos!$E$19-Datos!$C$19),Datos!$C$19+SQRT((Datos!$E$19-Datos!$C$19)*(Datos!$D$19-Datos!$C$19)*N747),Datos!$E$19-SQRT((Datos!$E$19-Datos!$C$19)*(Datos!$E$19-Datos!$D$19)*(1-N747)))</f>
        <v>34385.4789519837</v>
      </c>
      <c r="P747" s="24" t="n">
        <f aca="true">RAND()</f>
        <v>0.38036232434303</v>
      </c>
      <c r="Q747" s="26" t="n">
        <f aca="false">IF(P747&lt;=(Datos!$D$23-Datos!$C$23)/(Datos!$E$23-Datos!$C$23),Datos!$C$23+SQRT((Datos!$E$23-Datos!$C$23)*(Datos!$D$23-Datos!$C$23)*P747),Datos!$E$23-SQRT((Datos!$E$23-Datos!$C$23)*(Datos!$E$23-Datos!$D$23)*(1-P747)))</f>
        <v>0.146165859126301</v>
      </c>
      <c r="R747" s="24" t="n">
        <f aca="true">RAND()</f>
        <v>0.390924495160832</v>
      </c>
      <c r="S747" s="26" t="n">
        <f aca="false">IF(R747&lt;=(Datos!$D$24-Datos!$C$24)/(Datos!$E$24-Datos!$C$24),Datos!$C$24+SQRT((Datos!$E$24-Datos!$C$24)*(Datos!$D$24-Datos!$C$24)*R747),Datos!$E$24-SQRT((Datos!$E$24-Datos!$C$24)*(Datos!$E$24-Datos!$D$24)*(1-R747)))</f>
        <v>0.146526667549647</v>
      </c>
      <c r="T747" s="24" t="n">
        <f aca="true">RAND()</f>
        <v>0.601445462881074</v>
      </c>
      <c r="U747" s="26" t="n">
        <f aca="false">IF(T747&lt;=(Datos!$D$25-Datos!$C$25)/(Datos!$E$25-Datos!$C$25),Datos!$C$25+SQRT((Datos!$E$25-Datos!$C$25)*(Datos!$D$25-Datos!$C$25)*T747),Datos!$E$25-SQRT((Datos!$E$25-Datos!$C$25)*(Datos!$E$25-Datos!$D$25)*(1-T747)))</f>
        <v>0.186594121715887</v>
      </c>
      <c r="V747" s="24" t="n">
        <f aca="true">RAND()</f>
        <v>0.0735168545509531</v>
      </c>
      <c r="W747" s="26" t="n">
        <f aca="false">IF(V747&lt;=(Datos!$D$26-Datos!$C$26)/(Datos!$E$26-Datos!$C$26),Datos!$C$26+SQRT((Datos!$E$26-Datos!$C$26)*(Datos!$D$26-Datos!$C$26)*V747),Datos!$E$26-SQRT((Datos!$E$26-Datos!$C$26)*(Datos!$E$26-Datos!$D$26)*(1-V747)))</f>
        <v>0.190145126730176</v>
      </c>
      <c r="X747" s="24" t="n">
        <f aca="true">RAND()</f>
        <v>0.777673447386207</v>
      </c>
      <c r="Y747" s="26" t="n">
        <f aca="false">IF(X747&lt;=(Datos!$D$27-Datos!$C$27)/(Datos!$E$27-Datos!$C$27),Datos!$C$27+SQRT((Datos!$E$27-Datos!$C$27)*(Datos!$D$27-Datos!$C$27)*X747),Datos!$E$27-SQRT((Datos!$E$27-Datos!$C$27)*(Datos!$E$27-Datos!$D$27)*(1-X747)))</f>
        <v>0.245350853053582</v>
      </c>
      <c r="Z747" s="24" t="n">
        <f aca="false">(1+Q747)</f>
        <v>1.1461658591263</v>
      </c>
      <c r="AA747" s="24" t="n">
        <f aca="false">Z747*(1+S747)</f>
        <v>1.31410972292326</v>
      </c>
      <c r="AB747" s="24" t="n">
        <f aca="false">AA747*(1+U747)</f>
        <v>1.55931487251043</v>
      </c>
      <c r="AC747" s="24" t="n">
        <f aca="false">AB747*(1+W747)</f>
        <v>1.85581099655617</v>
      </c>
      <c r="AD747" s="24" t="n">
        <f aca="false">AC747*(1+Y747)</f>
        <v>2.31113580766745</v>
      </c>
      <c r="AE747" s="23" t="n">
        <f aca="false">E747*Q747</f>
        <v>4950.9899142161</v>
      </c>
      <c r="AF747" s="23" t="n">
        <f aca="false">AE747*(1+S747)</f>
        <v>5676.4419674181</v>
      </c>
      <c r="AG747" s="23" t="n">
        <f aca="false">AF747*(1+U747)</f>
        <v>6735.63267079968</v>
      </c>
      <c r="AH747" s="23" t="n">
        <f aca="false">AG747*(1+W747)</f>
        <v>8016.3803985968</v>
      </c>
      <c r="AI747" s="23" t="n">
        <f aca="false">AH747*(1+Y747)</f>
        <v>9983.20616779453</v>
      </c>
      <c r="AJ747" s="25" t="n">
        <f aca="false">G747*Z747</f>
        <v>43680.1158484547</v>
      </c>
      <c r="AK747" s="25" t="n">
        <f aca="false">I747*AA747</f>
        <v>56150.1203436711</v>
      </c>
      <c r="AL747" s="25" t="n">
        <f aca="false">K747*AB747</f>
        <v>59616.7098010237</v>
      </c>
      <c r="AM747" s="25" t="n">
        <f aca="false">M747*AC747</f>
        <v>64717.8261579597</v>
      </c>
      <c r="AN747" s="25" t="n">
        <f aca="false">O747*AD747</f>
        <v>79469.5116697248</v>
      </c>
      <c r="AO747" s="25" t="n">
        <f aca="false">C747/Datos!$D$8</f>
        <v>13375.0064115449</v>
      </c>
      <c r="AP747" s="25" t="n">
        <f aca="false">AJ747-AO747</f>
        <v>30305.1094369098</v>
      </c>
      <c r="AQ747" s="25" t="n">
        <f aca="false">AK747-AO747</f>
        <v>42775.1139321262</v>
      </c>
      <c r="AR747" s="25" t="n">
        <f aca="false">AL747-AO747</f>
        <v>46241.7033894788</v>
      </c>
      <c r="AS747" s="25" t="n">
        <f aca="false">AM747-AO747</f>
        <v>51342.8197464148</v>
      </c>
      <c r="AT747" s="25" t="n">
        <f aca="false">AN747-AO747</f>
        <v>66094.5052581799</v>
      </c>
      <c r="AU747" s="25" t="n">
        <f aca="false">AP747*Datos!$D$6</f>
        <v>15152.5547184549</v>
      </c>
      <c r="AV747" s="25" t="n">
        <f aca="false">AQ747*Datos!$D$6</f>
        <v>21387.5569660631</v>
      </c>
      <c r="AW747" s="25" t="n">
        <f aca="false">AR747*Datos!$D$6</f>
        <v>23120.8516947394</v>
      </c>
      <c r="AX747" s="25" t="n">
        <f aca="false">AS747*Datos!$D$6</f>
        <v>25671.4098732074</v>
      </c>
      <c r="AY747" s="25" t="n">
        <f aca="false">AT747*Datos!$D$6</f>
        <v>33047.2526290899</v>
      </c>
      <c r="AZ747" s="25" t="n">
        <f aca="false">AJ747-AU747-AE747</f>
        <v>23576.5712157837</v>
      </c>
      <c r="BA747" s="25" t="n">
        <f aca="false">AK747-AV747-AF747</f>
        <v>29086.1214101899</v>
      </c>
      <c r="BB747" s="25" t="n">
        <f aca="false">AL747-AW747-AG747</f>
        <v>29760.2254354846</v>
      </c>
      <c r="BC747" s="25" t="n">
        <f aca="false">AM747-AX747-AH747</f>
        <v>31030.0358861555</v>
      </c>
      <c r="BD747" s="25" t="n">
        <f aca="false">AN747-AY747-AI747</f>
        <v>36439.0528728403</v>
      </c>
      <c r="BE747" s="25" t="n">
        <f aca="false">AZ747/Z747</f>
        <v>20569.9472096959</v>
      </c>
      <c r="BF747" s="25" t="n">
        <f aca="false">BA747/AA747</f>
        <v>22133.7083980228</v>
      </c>
      <c r="BG747" s="25" t="n">
        <f aca="false">BB747/AB747</f>
        <v>19085.4496164536</v>
      </c>
      <c r="BH747" s="25" t="n">
        <f aca="false">BC747/AC747</f>
        <v>16720.4720436176</v>
      </c>
      <c r="BI747" s="25" t="n">
        <f aca="false">BD747/AD747</f>
        <v>15766.7293942441</v>
      </c>
      <c r="BJ747" s="25" t="n">
        <f aca="false">E747*AD747</f>
        <v>78283.7397360888</v>
      </c>
      <c r="BK747" s="25" t="n">
        <f aca="false">0.2*C747*AD747</f>
        <v>30911.4562455032</v>
      </c>
      <c r="BL747" s="25" t="n">
        <f aca="false">BJ747+BK747</f>
        <v>109195.195981592</v>
      </c>
      <c r="BM747" s="25" t="n">
        <f aca="false">BK747*Datos!$D$6</f>
        <v>15455.7281227516</v>
      </c>
      <c r="BN747" s="25" t="n">
        <f aca="false">BL747-BM747</f>
        <v>93739.4678588404</v>
      </c>
      <c r="BO747" s="25" t="n">
        <f aca="false">BN747/AD747</f>
        <v>40559.9132460539</v>
      </c>
      <c r="BP747" s="25" t="n">
        <f aca="false">-(C747+E747)</f>
        <v>-100747.442098006</v>
      </c>
      <c r="BQ747" s="25" t="n">
        <f aca="false">BE747</f>
        <v>20569.9472096959</v>
      </c>
      <c r="BR747" s="25" t="n">
        <f aca="false">BF747</f>
        <v>22133.7083980228</v>
      </c>
      <c r="BS747" s="25" t="n">
        <f aca="false">BG747</f>
        <v>19085.4496164536</v>
      </c>
      <c r="BT747" s="25" t="n">
        <f aca="false">BH747</f>
        <v>16720.4720436176</v>
      </c>
      <c r="BU747" s="25" t="n">
        <f aca="false">BI747+BO747</f>
        <v>56326.642640298</v>
      </c>
      <c r="BV747" s="27" t="n">
        <f aca="false">IFERROR(IRR(BP747:BU747,0.1),NA())*100</f>
        <v>8.9817823526662</v>
      </c>
    </row>
    <row r="748" customFormat="false" ht="15" hidden="false" customHeight="true" outlineLevel="0" collapsed="false">
      <c r="A748" s="23" t="n">
        <v>747</v>
      </c>
      <c r="B748" s="24" t="n">
        <f aca="true">RAND()</f>
        <v>0.466246451408795</v>
      </c>
      <c r="C748" s="25" t="n">
        <f aca="false">IF(B748&lt;=(Datos!$D$14-Datos!$C$14)/(Datos!$E$14-Datos!$C$14),Datos!$C$14+SQRT((Datos!$E$14-Datos!$C$14)*(Datos!$D$14-Datos!$C$14)*B748),Datos!$E$14-SQRT((Datos!$E$14-Datos!$C$14)*(Datos!$E$14-Datos!$D$14)*(1-B748)))</f>
        <v>74691.8144010787</v>
      </c>
      <c r="D748" s="24" t="n">
        <f aca="true">RAND()</f>
        <v>0.798885639738035</v>
      </c>
      <c r="E748" s="25" t="n">
        <f aca="false">IF(D748&lt;=(Datos!$D$15-Datos!$C$15)/(Datos!$E$15-Datos!$C$15),Datos!$C$15+SQRT((Datos!$E$15-Datos!$C$15)*(Datos!$D$15-Datos!$C$15)*D748),Datos!$E$15-SQRT((Datos!$E$15-Datos!$C$15)*(Datos!$E$15-Datos!$D$15)*(1-D748)))</f>
        <v>34507.5366146605</v>
      </c>
      <c r="F748" s="24" t="n">
        <f aca="true">RAND()</f>
        <v>0.375020046009907</v>
      </c>
      <c r="G748" s="25" t="n">
        <f aca="false">IF(F748&lt;=(Datos!$D$19-Datos!$C$19)/(Datos!$E$19-Datos!$C$19),Datos!$C$19+SQRT((Datos!$E$19-Datos!$C$19)*(Datos!$D$19-Datos!$C$19)*F748),Datos!$E$19-SQRT((Datos!$E$19-Datos!$C$19)*(Datos!$E$19-Datos!$D$19)*(1-F748)))</f>
        <v>37500.2004574202</v>
      </c>
      <c r="H748" s="24" t="n">
        <f aca="true">RAND()</f>
        <v>0.908619284924368</v>
      </c>
      <c r="I748" s="25" t="n">
        <f aca="false">IF(H748&lt;=(Datos!$D$19-Datos!$C$19)/(Datos!$E$19-Datos!$C$19),Datos!$C$19+SQRT((Datos!$E$19-Datos!$C$19)*(Datos!$D$19-Datos!$C$19)*H748),Datos!$E$19-SQRT((Datos!$E$19-Datos!$C$19)*(Datos!$E$19-Datos!$D$19)*(1-H748)))</f>
        <v>42382.0707361213</v>
      </c>
      <c r="J748" s="24" t="n">
        <f aca="true">RAND()</f>
        <v>0.982136494111918</v>
      </c>
      <c r="K748" s="25" t="n">
        <f aca="false">IF(J748&lt;=(Datos!$D$19-Datos!$C$19)/(Datos!$E$19-Datos!$C$19),Datos!$C$19+SQRT((Datos!$E$19-Datos!$C$19)*(Datos!$D$19-Datos!$C$19)*J748),Datos!$E$19-SQRT((Datos!$E$19-Datos!$C$19)*(Datos!$E$19-Datos!$D$19)*(1-J748)))</f>
        <v>43842.5187078807</v>
      </c>
      <c r="L748" s="24" t="n">
        <f aca="true">RAND()</f>
        <v>0.0179231043115437</v>
      </c>
      <c r="M748" s="25" t="n">
        <f aca="false">IF(L748&lt;=(Datos!$D$19-Datos!$C$19)/(Datos!$E$19-Datos!$C$19),Datos!$C$19+SQRT((Datos!$E$19-Datos!$C$19)*(Datos!$D$19-Datos!$C$19)*L748),Datos!$E$19-SQRT((Datos!$E$19-Datos!$C$19)*(Datos!$E$19-Datos!$D$19)*(1-L748)))</f>
        <v>31639.6541241163</v>
      </c>
      <c r="N748" s="24" t="n">
        <f aca="true">RAND()</f>
        <v>0.950864014030246</v>
      </c>
      <c r="O748" s="25" t="n">
        <f aca="false">IF(N748&lt;=(Datos!$D$19-Datos!$C$19)/(Datos!$E$19-Datos!$C$19),Datos!$C$19+SQRT((Datos!$E$19-Datos!$C$19)*(Datos!$D$19-Datos!$C$19)*N748),Datos!$E$19-SQRT((Datos!$E$19-Datos!$C$19)*(Datos!$E$19-Datos!$D$19)*(1-N748)))</f>
        <v>43080.3127995083</v>
      </c>
      <c r="P748" s="24" t="n">
        <f aca="true">RAND()</f>
        <v>0.211867285423794</v>
      </c>
      <c r="Q748" s="26" t="n">
        <f aca="false">IF(P748&lt;=(Datos!$D$23-Datos!$C$23)/(Datos!$E$23-Datos!$C$23),Datos!$C$23+SQRT((Datos!$E$23-Datos!$C$23)*(Datos!$D$23-Datos!$C$23)*P748),Datos!$E$23-SQRT((Datos!$E$23-Datos!$C$23)*(Datos!$E$23-Datos!$D$23)*(1-P748)))</f>
        <v>0.139528469314384</v>
      </c>
      <c r="R748" s="24" t="n">
        <f aca="true">RAND()</f>
        <v>0.833424242775181</v>
      </c>
      <c r="S748" s="26" t="n">
        <f aca="false">IF(R748&lt;=(Datos!$D$24-Datos!$C$24)/(Datos!$E$24-Datos!$C$24),Datos!$C$24+SQRT((Datos!$E$24-Datos!$C$24)*(Datos!$D$24-Datos!$C$24)*R748),Datos!$E$24-SQRT((Datos!$E$24-Datos!$C$24)*(Datos!$E$24-Datos!$D$24)*(1-R748)))</f>
        <v>0.162684216361808</v>
      </c>
      <c r="T748" s="24" t="n">
        <f aca="true">RAND()</f>
        <v>0.0268320806803743</v>
      </c>
      <c r="U748" s="26" t="n">
        <f aca="false">IF(T748&lt;=(Datos!$D$25-Datos!$C$25)/(Datos!$E$25-Datos!$C$25),Datos!$C$25+SQRT((Datos!$E$25-Datos!$C$25)*(Datos!$D$25-Datos!$C$25)*T748),Datos!$E$25-SQRT((Datos!$E$25-Datos!$C$25)*(Datos!$E$25-Datos!$D$25)*(1-T748)))</f>
        <v>0.157506488488553</v>
      </c>
      <c r="V748" s="24" t="n">
        <f aca="true">RAND()</f>
        <v>0.291903491012489</v>
      </c>
      <c r="W748" s="26" t="n">
        <f aca="false">IF(V748&lt;=(Datos!$D$26-Datos!$C$26)/(Datos!$E$26-Datos!$C$26),Datos!$C$26+SQRT((Datos!$E$26-Datos!$C$26)*(Datos!$D$26-Datos!$C$26)*V748),Datos!$E$26-SQRT((Datos!$E$26-Datos!$C$26)*(Datos!$E$26-Datos!$D$26)*(1-V748)))</f>
        <v>0.200217093481233</v>
      </c>
      <c r="X748" s="24" t="n">
        <f aca="true">RAND()</f>
        <v>0.0987938078615996</v>
      </c>
      <c r="Y748" s="26" t="n">
        <f aca="false">IF(X748&lt;=(Datos!$D$27-Datos!$C$27)/(Datos!$E$27-Datos!$C$27),Datos!$C$27+SQRT((Datos!$E$27-Datos!$C$27)*(Datos!$D$27-Datos!$C$27)*X748),Datos!$E$27-SQRT((Datos!$E$27-Datos!$C$27)*(Datos!$E$27-Datos!$D$27)*(1-X748)))</f>
        <v>0.206332277282312</v>
      </c>
      <c r="Z748" s="24" t="n">
        <f aca="false">(1+Q748)</f>
        <v>1.13952846931438</v>
      </c>
      <c r="AA748" s="24" t="n">
        <f aca="false">Z748*(1+S748)</f>
        <v>1.32491176536676</v>
      </c>
      <c r="AB748" s="24" t="n">
        <f aca="false">AA748*(1+U748)</f>
        <v>1.53359396508685</v>
      </c>
      <c r="AC748" s="24" t="n">
        <f aca="false">AB748*(1+W748)</f>
        <v>1.8406456913569</v>
      </c>
      <c r="AD748" s="24" t="n">
        <f aca="false">AC748*(1+Y748)</f>
        <v>2.22043030852445</v>
      </c>
      <c r="AE748" s="23" t="n">
        <f aca="false">E748*Q748</f>
        <v>4814.78376365364</v>
      </c>
      <c r="AF748" s="23" t="n">
        <f aca="false">AE748*(1+S748)</f>
        <v>5598.07308719519</v>
      </c>
      <c r="AG748" s="23" t="n">
        <f aca="false">AF748*(1+U748)</f>
        <v>6479.80592146157</v>
      </c>
      <c r="AH748" s="23" t="n">
        <f aca="false">AG748*(1+W748)</f>
        <v>7777.17382937909</v>
      </c>
      <c r="AI748" s="23" t="n">
        <f aca="false">AH748*(1+Y748)</f>
        <v>9381.85581641528</v>
      </c>
      <c r="AJ748" s="25" t="n">
        <f aca="false">G748*Z748</f>
        <v>42732.5460262266</v>
      </c>
      <c r="AK748" s="25" t="n">
        <f aca="false">I748*AA748</f>
        <v>56152.5041588936</v>
      </c>
      <c r="AL748" s="25" t="n">
        <f aca="false">K748*AB748</f>
        <v>67236.6221046133</v>
      </c>
      <c r="AM748" s="25" t="n">
        <f aca="false">M748*AC748</f>
        <v>58237.3930395773</v>
      </c>
      <c r="AN748" s="25" t="n">
        <f aca="false">O748*AD748</f>
        <v>95656.8322407421</v>
      </c>
      <c r="AO748" s="25" t="n">
        <f aca="false">C748/Datos!$D$8</f>
        <v>14938.3628802157</v>
      </c>
      <c r="AP748" s="25" t="n">
        <f aca="false">AJ748-AO748</f>
        <v>27794.1831460108</v>
      </c>
      <c r="AQ748" s="25" t="n">
        <f aca="false">AK748-AO748</f>
        <v>41214.1412786778</v>
      </c>
      <c r="AR748" s="25" t="n">
        <f aca="false">AL748-AO748</f>
        <v>52298.2592243976</v>
      </c>
      <c r="AS748" s="25" t="n">
        <f aca="false">AM748-AO748</f>
        <v>43299.0301593616</v>
      </c>
      <c r="AT748" s="25" t="n">
        <f aca="false">AN748-AO748</f>
        <v>80718.4693605263</v>
      </c>
      <c r="AU748" s="25" t="n">
        <f aca="false">AP748*Datos!$D$6</f>
        <v>13897.0915730054</v>
      </c>
      <c r="AV748" s="25" t="n">
        <f aca="false">AQ748*Datos!$D$6</f>
        <v>20607.0706393389</v>
      </c>
      <c r="AW748" s="25" t="n">
        <f aca="false">AR748*Datos!$D$6</f>
        <v>26149.1296121988</v>
      </c>
      <c r="AX748" s="25" t="n">
        <f aca="false">AS748*Datos!$D$6</f>
        <v>21649.5150796808</v>
      </c>
      <c r="AY748" s="25" t="n">
        <f aca="false">AT748*Datos!$D$6</f>
        <v>40359.2346802632</v>
      </c>
      <c r="AZ748" s="25" t="n">
        <f aca="false">AJ748-AU748-AE748</f>
        <v>24020.6706895675</v>
      </c>
      <c r="BA748" s="25" t="n">
        <f aca="false">AK748-AV748-AF748</f>
        <v>29947.3604323595</v>
      </c>
      <c r="BB748" s="25" t="n">
        <f aca="false">AL748-AW748-AG748</f>
        <v>34607.686570953</v>
      </c>
      <c r="BC748" s="25" t="n">
        <f aca="false">AM748-AX748-AH748</f>
        <v>28810.7041305175</v>
      </c>
      <c r="BD748" s="25" t="n">
        <f aca="false">AN748-AY748-AI748</f>
        <v>45915.7417440636</v>
      </c>
      <c r="BE748" s="25" t="n">
        <f aca="false">AZ748/Z748</f>
        <v>21079.4827302735</v>
      </c>
      <c r="BF748" s="25" t="n">
        <f aca="false">BA748/AA748</f>
        <v>22603.2866604286</v>
      </c>
      <c r="BG748" s="25" t="n">
        <f aca="false">BB748/AB748</f>
        <v>22566.394599103</v>
      </c>
      <c r="BH748" s="25" t="n">
        <f aca="false">BC748/AC748</f>
        <v>15652.4986127442</v>
      </c>
      <c r="BI748" s="25" t="n">
        <f aca="false">BD748/AD748</f>
        <v>20678.7583324676</v>
      </c>
      <c r="BJ748" s="25" t="n">
        <f aca="false">E748*AD748</f>
        <v>76621.5801717094</v>
      </c>
      <c r="BK748" s="25" t="n">
        <f aca="false">0.2*C748*AD748</f>
        <v>33169.5936989676</v>
      </c>
      <c r="BL748" s="25" t="n">
        <f aca="false">BJ748+BK748</f>
        <v>109791.173870677</v>
      </c>
      <c r="BM748" s="25" t="n">
        <f aca="false">BK748*Datos!$D$6</f>
        <v>16584.7968494838</v>
      </c>
      <c r="BN748" s="25" t="n">
        <f aca="false">BL748-BM748</f>
        <v>93206.3770211932</v>
      </c>
      <c r="BO748" s="25" t="n">
        <f aca="false">BN748/AD748</f>
        <v>41976.7180547684</v>
      </c>
      <c r="BP748" s="25" t="n">
        <f aca="false">-(C748+E748)</f>
        <v>-109199.351015739</v>
      </c>
      <c r="BQ748" s="25" t="n">
        <f aca="false">BE748</f>
        <v>21079.4827302735</v>
      </c>
      <c r="BR748" s="25" t="n">
        <f aca="false">BF748</f>
        <v>22603.2866604286</v>
      </c>
      <c r="BS748" s="25" t="n">
        <f aca="false">BG748</f>
        <v>22566.394599103</v>
      </c>
      <c r="BT748" s="25" t="n">
        <f aca="false">BH748</f>
        <v>15652.4986127442</v>
      </c>
      <c r="BU748" s="25" t="n">
        <f aca="false">BI748+BO748</f>
        <v>62655.476387236</v>
      </c>
      <c r="BV748" s="27" t="n">
        <f aca="false">IFERROR(IRR(BP748:BU748,0.1),NA())*100</f>
        <v>8.51782002275155</v>
      </c>
    </row>
    <row r="749" customFormat="false" ht="15" hidden="false" customHeight="true" outlineLevel="0" collapsed="false">
      <c r="A749" s="23" t="n">
        <v>748</v>
      </c>
      <c r="B749" s="24" t="n">
        <f aca="true">RAND()</f>
        <v>0.553914191153358</v>
      </c>
      <c r="C749" s="25" t="n">
        <f aca="false">IF(B749&lt;=(Datos!$D$14-Datos!$C$14)/(Datos!$E$14-Datos!$C$14),Datos!$C$14+SQRT((Datos!$E$14-Datos!$C$14)*(Datos!$D$14-Datos!$C$14)*B749),Datos!$E$14-SQRT((Datos!$E$14-Datos!$C$14)*(Datos!$E$14-Datos!$D$14)*(1-B749)))</f>
        <v>76863.3846335301</v>
      </c>
      <c r="D749" s="24" t="n">
        <f aca="true">RAND()</f>
        <v>0.762225000892656</v>
      </c>
      <c r="E749" s="25" t="n">
        <f aca="false">IF(D749&lt;=(Datos!$D$15-Datos!$C$15)/(Datos!$E$15-Datos!$C$15),Datos!$C$15+SQRT((Datos!$E$15-Datos!$C$15)*(Datos!$D$15-Datos!$C$15)*D749),Datos!$E$15-SQRT((Datos!$E$15-Datos!$C$15)*(Datos!$E$15-Datos!$D$15)*(1-D749)))</f>
        <v>34027.8772730208</v>
      </c>
      <c r="F749" s="24" t="n">
        <f aca="true">RAND()</f>
        <v>0.898726996605542</v>
      </c>
      <c r="G749" s="25" t="n">
        <f aca="false">IF(F749&lt;=(Datos!$D$19-Datos!$C$19)/(Datos!$E$19-Datos!$C$19),Datos!$C$19+SQRT((Datos!$E$19-Datos!$C$19)*(Datos!$D$19-Datos!$C$19)*F749),Datos!$E$19-SQRT((Datos!$E$19-Datos!$C$19)*(Datos!$E$19-Datos!$D$19)*(1-F749)))</f>
        <v>42244.0110205982</v>
      </c>
      <c r="H749" s="24" t="n">
        <f aca="true">RAND()</f>
        <v>0.646912131197232</v>
      </c>
      <c r="I749" s="25" t="n">
        <f aca="false">IF(H749&lt;=(Datos!$D$19-Datos!$C$19)/(Datos!$E$19-Datos!$C$19),Datos!$C$19+SQRT((Datos!$E$19-Datos!$C$19)*(Datos!$D$19-Datos!$C$19)*H749),Datos!$E$19-SQRT((Datos!$E$19-Datos!$C$19)*(Datos!$E$19-Datos!$D$19)*(1-H749)))</f>
        <v>39850.72686047</v>
      </c>
      <c r="J749" s="24" t="n">
        <f aca="true">RAND()</f>
        <v>0.630359137879935</v>
      </c>
      <c r="K749" s="25" t="n">
        <f aca="false">IF(J749&lt;=(Datos!$D$19-Datos!$C$19)/(Datos!$E$19-Datos!$C$19),Datos!$C$19+SQRT((Datos!$E$19-Datos!$C$19)*(Datos!$D$19-Datos!$C$19)*J749),Datos!$E$19-SQRT((Datos!$E$19-Datos!$C$19)*(Datos!$E$19-Datos!$D$19)*(1-J749)))</f>
        <v>39723.881461741</v>
      </c>
      <c r="L749" s="24" t="n">
        <f aca="true">RAND()</f>
        <v>0.891636712575932</v>
      </c>
      <c r="M749" s="25" t="n">
        <f aca="false">IF(L749&lt;=(Datos!$D$19-Datos!$C$19)/(Datos!$E$19-Datos!$C$19),Datos!$C$19+SQRT((Datos!$E$19-Datos!$C$19)*(Datos!$D$19-Datos!$C$19)*L749),Datos!$E$19-SQRT((Datos!$E$19-Datos!$C$19)*(Datos!$E$19-Datos!$D$19)*(1-L749)))</f>
        <v>42149.1673923562</v>
      </c>
      <c r="N749" s="24" t="n">
        <f aca="true">RAND()</f>
        <v>0.120219656014906</v>
      </c>
      <c r="O749" s="25" t="n">
        <f aca="false">IF(N749&lt;=(Datos!$D$19-Datos!$C$19)/(Datos!$E$19-Datos!$C$19),Datos!$C$19+SQRT((Datos!$E$19-Datos!$C$19)*(Datos!$D$19-Datos!$C$19)*N749),Datos!$E$19-SQRT((Datos!$E$19-Datos!$C$19)*(Datos!$E$19-Datos!$D$19)*(1-N749)))</f>
        <v>34246.5219182569</v>
      </c>
      <c r="P749" s="24" t="n">
        <f aca="true">RAND()</f>
        <v>0.214615581094189</v>
      </c>
      <c r="Q749" s="26" t="n">
        <f aca="false">IF(P749&lt;=(Datos!$D$23-Datos!$C$23)/(Datos!$E$23-Datos!$C$23),Datos!$C$23+SQRT((Datos!$E$23-Datos!$C$23)*(Datos!$D$23-Datos!$C$23)*P749),Datos!$E$23-SQRT((Datos!$E$23-Datos!$C$23)*(Datos!$E$23-Datos!$D$23)*(1-P749)))</f>
        <v>0.13965472070444</v>
      </c>
      <c r="R749" s="24" t="n">
        <f aca="true">RAND()</f>
        <v>0.210116499709204</v>
      </c>
      <c r="S749" s="26" t="n">
        <f aca="false">IF(R749&lt;=(Datos!$D$24-Datos!$C$24)/(Datos!$E$24-Datos!$C$24),Datos!$C$24+SQRT((Datos!$E$24-Datos!$C$24)*(Datos!$D$24-Datos!$C$24)*R749),Datos!$E$24-SQRT((Datos!$E$24-Datos!$C$24)*(Datos!$E$24-Datos!$D$24)*(1-R749)))</f>
        <v>0.13944761423611</v>
      </c>
      <c r="T749" s="24" t="n">
        <f aca="true">RAND()</f>
        <v>0.0436817712684213</v>
      </c>
      <c r="U749" s="26" t="n">
        <f aca="false">IF(T749&lt;=(Datos!$D$25-Datos!$C$25)/(Datos!$E$25-Datos!$C$25),Datos!$C$25+SQRT((Datos!$E$25-Datos!$C$25)*(Datos!$D$25-Datos!$C$25)*T749),Datos!$E$25-SQRT((Datos!$E$25-Datos!$C$25)*(Datos!$E$25-Datos!$D$25)*(1-T749)))</f>
        <v>0.159577667757011</v>
      </c>
      <c r="V749" s="24" t="n">
        <f aca="true">RAND()</f>
        <v>0.5150214019065</v>
      </c>
      <c r="W749" s="26" t="n">
        <f aca="false">IF(V749&lt;=(Datos!$D$26-Datos!$C$26)/(Datos!$E$26-Datos!$C$26),Datos!$C$26+SQRT((Datos!$E$26-Datos!$C$26)*(Datos!$D$26-Datos!$C$26)*V749),Datos!$E$26-SQRT((Datos!$E$26-Datos!$C$26)*(Datos!$E$26-Datos!$D$26)*(1-V749)))</f>
        <v>0.20880018090662</v>
      </c>
      <c r="X749" s="24" t="n">
        <f aca="true">RAND()</f>
        <v>0.808124064192196</v>
      </c>
      <c r="Y749" s="26" t="n">
        <f aca="false">IF(X749&lt;=(Datos!$D$27-Datos!$C$27)/(Datos!$E$27-Datos!$C$27),Datos!$C$27+SQRT((Datos!$E$27-Datos!$C$27)*(Datos!$D$27-Datos!$C$27)*X749),Datos!$E$27-SQRT((Datos!$E$27-Datos!$C$27)*(Datos!$E$27-Datos!$D$27)*(1-X749)))</f>
        <v>0.247811025903857</v>
      </c>
      <c r="Z749" s="24" t="n">
        <f aca="false">(1+Q749)</f>
        <v>1.13965472070444</v>
      </c>
      <c r="AA749" s="24" t="n">
        <f aca="false">Z749*(1+S749)</f>
        <v>1.29857685255959</v>
      </c>
      <c r="AB749" s="24" t="n">
        <f aca="false">AA749*(1+U749)</f>
        <v>1.50580071809429</v>
      </c>
      <c r="AC749" s="24" t="n">
        <f aca="false">AB749*(1+W749)</f>
        <v>1.8202121804417</v>
      </c>
      <c r="AD749" s="24" t="n">
        <f aca="false">AC749*(1+Y749)</f>
        <v>2.27128082823966</v>
      </c>
      <c r="AE749" s="23" t="n">
        <f aca="false">E749*Q749</f>
        <v>4752.15369672868</v>
      </c>
      <c r="AF749" s="23" t="n">
        <f aca="false">AE749*(1+S749)</f>
        <v>5414.83019222081</v>
      </c>
      <c r="AG749" s="23" t="n">
        <f aca="false">AF749*(1+U749)</f>
        <v>6278.91616559565</v>
      </c>
      <c r="AH749" s="23" t="n">
        <f aca="false">AG749*(1+W749)</f>
        <v>7589.95499686952</v>
      </c>
      <c r="AI749" s="23" t="n">
        <f aca="false">AH749*(1+Y749)</f>
        <v>9470.82953120786</v>
      </c>
      <c r="AJ749" s="25" t="n">
        <f aca="false">G749*Z749</f>
        <v>48143.5865811151</v>
      </c>
      <c r="AK749" s="25" t="n">
        <f aca="false">I749*AA749</f>
        <v>51749.2314586812</v>
      </c>
      <c r="AL749" s="25" t="n">
        <f aca="false">K749*AB749</f>
        <v>59816.2492305822</v>
      </c>
      <c r="AM749" s="25" t="n">
        <f aca="false">M749*AC749</f>
        <v>76720.427883043</v>
      </c>
      <c r="AN749" s="25" t="n">
        <f aca="false">O749*AD749</f>
        <v>77783.468666826</v>
      </c>
      <c r="AO749" s="25" t="n">
        <f aca="false">C749/Datos!$D$8</f>
        <v>15372.676926706</v>
      </c>
      <c r="AP749" s="25" t="n">
        <f aca="false">AJ749-AO749</f>
        <v>32770.9096544091</v>
      </c>
      <c r="AQ749" s="25" t="n">
        <f aca="false">AK749-AO749</f>
        <v>36376.5545319752</v>
      </c>
      <c r="AR749" s="25" t="n">
        <f aca="false">AL749-AO749</f>
        <v>44443.5723038762</v>
      </c>
      <c r="AS749" s="25" t="n">
        <f aca="false">AM749-AO749</f>
        <v>61347.7509563369</v>
      </c>
      <c r="AT749" s="25" t="n">
        <f aca="false">AN749-AO749</f>
        <v>62410.79174012</v>
      </c>
      <c r="AU749" s="25" t="n">
        <f aca="false">AP749*Datos!$D$6</f>
        <v>16385.4548272045</v>
      </c>
      <c r="AV749" s="25" t="n">
        <f aca="false">AQ749*Datos!$D$6</f>
        <v>18188.2772659876</v>
      </c>
      <c r="AW749" s="25" t="n">
        <f aca="false">AR749*Datos!$D$6</f>
        <v>22221.7861519381</v>
      </c>
      <c r="AX749" s="25" t="n">
        <f aca="false">AS749*Datos!$D$6</f>
        <v>30673.8754781685</v>
      </c>
      <c r="AY749" s="25" t="n">
        <f aca="false">AT749*Datos!$D$6</f>
        <v>31205.39587006</v>
      </c>
      <c r="AZ749" s="25" t="n">
        <f aca="false">AJ749-AU749-AE749</f>
        <v>27005.9780571819</v>
      </c>
      <c r="BA749" s="25" t="n">
        <f aca="false">AK749-AV749-AF749</f>
        <v>28146.1240004728</v>
      </c>
      <c r="BB749" s="25" t="n">
        <f aca="false">AL749-AW749-AG749</f>
        <v>31315.5469130485</v>
      </c>
      <c r="BC749" s="25" t="n">
        <f aca="false">AM749-AX749-AH749</f>
        <v>38456.597408005</v>
      </c>
      <c r="BD749" s="25" t="n">
        <f aca="false">AN749-AY749-AI749</f>
        <v>37107.2432655582</v>
      </c>
      <c r="BE749" s="25" t="n">
        <f aca="false">AZ749/Z749</f>
        <v>23696.6315907409</v>
      </c>
      <c r="BF749" s="25" t="n">
        <f aca="false">BA749/AA749</f>
        <v>21674.5924163015</v>
      </c>
      <c r="BG749" s="25" t="n">
        <f aca="false">BB749/AB749</f>
        <v>20796.6077693738</v>
      </c>
      <c r="BH749" s="25" t="n">
        <f aca="false">BC749/AC749</f>
        <v>21127.5354715366</v>
      </c>
      <c r="BI749" s="25" t="n">
        <f aca="false">BD749/AD749</f>
        <v>16337.5848570509</v>
      </c>
      <c r="BJ749" s="25" t="n">
        <f aca="false">E749*AD749</f>
        <v>77286.8652759041</v>
      </c>
      <c r="BK749" s="25" t="n">
        <f aca="false">0.2*C749*AD749</f>
        <v>34915.6663823495</v>
      </c>
      <c r="BL749" s="25" t="n">
        <f aca="false">BJ749+BK749</f>
        <v>112202.531658254</v>
      </c>
      <c r="BM749" s="25" t="n">
        <f aca="false">BK749*Datos!$D$6</f>
        <v>17457.8331911748</v>
      </c>
      <c r="BN749" s="25" t="n">
        <f aca="false">BL749-BM749</f>
        <v>94744.6984670788</v>
      </c>
      <c r="BO749" s="25" t="n">
        <f aca="false">BN749/AD749</f>
        <v>41714.2157363738</v>
      </c>
      <c r="BP749" s="25" t="n">
        <f aca="false">-(C749+E749)</f>
        <v>-110891.261906551</v>
      </c>
      <c r="BQ749" s="25" t="n">
        <f aca="false">BE749</f>
        <v>23696.6315907409</v>
      </c>
      <c r="BR749" s="25" t="n">
        <f aca="false">BF749</f>
        <v>21674.5924163015</v>
      </c>
      <c r="BS749" s="25" t="n">
        <f aca="false">BG749</f>
        <v>20796.6077693738</v>
      </c>
      <c r="BT749" s="25" t="n">
        <f aca="false">BH749</f>
        <v>21127.5354715366</v>
      </c>
      <c r="BU749" s="25" t="n">
        <f aca="false">BI749+BO749</f>
        <v>58051.8005934247</v>
      </c>
      <c r="BV749" s="27" t="n">
        <f aca="false">IFERROR(IRR(BP749:BU749,0.1),NA())*100</f>
        <v>8.34883554342546</v>
      </c>
    </row>
    <row r="750" customFormat="false" ht="15" hidden="false" customHeight="true" outlineLevel="0" collapsed="false">
      <c r="A750" s="23" t="n">
        <v>749</v>
      </c>
      <c r="B750" s="24" t="n">
        <f aca="true">RAND()</f>
        <v>0.648338590284532</v>
      </c>
      <c r="C750" s="25" t="n">
        <f aca="false">IF(B750&lt;=(Datos!$D$14-Datos!$C$14)/(Datos!$E$14-Datos!$C$14),Datos!$C$14+SQRT((Datos!$E$14-Datos!$C$14)*(Datos!$D$14-Datos!$C$14)*B750),Datos!$E$14-SQRT((Datos!$E$14-Datos!$C$14)*(Datos!$E$14-Datos!$D$14)*(1-B750)))</f>
        <v>79457.5149590279</v>
      </c>
      <c r="D750" s="24" t="n">
        <f aca="true">RAND()</f>
        <v>0.052719344050848</v>
      </c>
      <c r="E750" s="25" t="n">
        <f aca="false">IF(D750&lt;=(Datos!$D$15-Datos!$C$15)/(Datos!$E$15-Datos!$C$15),Datos!$C$15+SQRT((Datos!$E$15-Datos!$C$15)*(Datos!$D$15-Datos!$C$15)*D750),Datos!$E$15-SQRT((Datos!$E$15-Datos!$C$15)*(Datos!$E$15-Datos!$D$15)*(1-D750)))</f>
        <v>26988.4543755927</v>
      </c>
      <c r="F750" s="24" t="n">
        <f aca="true">RAND()</f>
        <v>0.316002750103976</v>
      </c>
      <c r="G750" s="25" t="n">
        <f aca="false">IF(F750&lt;=(Datos!$D$19-Datos!$C$19)/(Datos!$E$19-Datos!$C$19),Datos!$C$19+SQRT((Datos!$E$19-Datos!$C$19)*(Datos!$D$19-Datos!$C$19)*F750),Datos!$E$19-SQRT((Datos!$E$19-Datos!$C$19)*(Datos!$E$19-Datos!$D$19)*(1-F750)))</f>
        <v>36884.795749737</v>
      </c>
      <c r="H750" s="24" t="n">
        <f aca="true">RAND()</f>
        <v>0.61433940024016</v>
      </c>
      <c r="I750" s="25" t="n">
        <f aca="false">IF(H750&lt;=(Datos!$D$19-Datos!$C$19)/(Datos!$E$19-Datos!$C$19),Datos!$C$19+SQRT((Datos!$E$19-Datos!$C$19)*(Datos!$D$19-Datos!$C$19)*H750),Datos!$E$19-SQRT((Datos!$E$19-Datos!$C$19)*(Datos!$E$19-Datos!$D$19)*(1-H750)))</f>
        <v>39599.5265527017</v>
      </c>
      <c r="J750" s="24" t="n">
        <f aca="true">RAND()</f>
        <v>0.144933755353083</v>
      </c>
      <c r="K750" s="25" t="n">
        <f aca="false">IF(J750&lt;=(Datos!$D$19-Datos!$C$19)/(Datos!$E$19-Datos!$C$19),Datos!$C$19+SQRT((Datos!$E$19-Datos!$C$19)*(Datos!$D$19-Datos!$C$19)*J750),Datos!$E$19-SQRT((Datos!$E$19-Datos!$C$19)*(Datos!$E$19-Datos!$D$19)*(1-J750)))</f>
        <v>34662.6240790956</v>
      </c>
      <c r="L750" s="24" t="n">
        <f aca="true">RAND()</f>
        <v>0.949837033204917</v>
      </c>
      <c r="M750" s="25" t="n">
        <f aca="false">IF(L750&lt;=(Datos!$D$19-Datos!$C$19)/(Datos!$E$19-Datos!$C$19),Datos!$C$19+SQRT((Datos!$E$19-Datos!$C$19)*(Datos!$D$19-Datos!$C$19)*L750),Datos!$E$19-SQRT((Datos!$E$19-Datos!$C$19)*(Datos!$E$19-Datos!$D$19)*(1-L750)))</f>
        <v>43060.3550557818</v>
      </c>
      <c r="N750" s="24" t="n">
        <f aca="true">RAND()</f>
        <v>0.682987728021474</v>
      </c>
      <c r="O750" s="25" t="n">
        <f aca="false">IF(N750&lt;=(Datos!$D$19-Datos!$C$19)/(Datos!$E$19-Datos!$C$19),Datos!$C$19+SQRT((Datos!$E$19-Datos!$C$19)*(Datos!$D$19-Datos!$C$19)*N750),Datos!$E$19-SQRT((Datos!$E$19-Datos!$C$19)*(Datos!$E$19-Datos!$D$19)*(1-N750)))</f>
        <v>40123.9441760384</v>
      </c>
      <c r="P750" s="24" t="n">
        <f aca="true">RAND()</f>
        <v>0.418833058278854</v>
      </c>
      <c r="Q750" s="26" t="n">
        <f aca="false">IF(P750&lt;=(Datos!$D$23-Datos!$C$23)/(Datos!$E$23-Datos!$C$23),Datos!$C$23+SQRT((Datos!$E$23-Datos!$C$23)*(Datos!$D$23-Datos!$C$23)*P750),Datos!$E$23-SQRT((Datos!$E$23-Datos!$C$23)*(Datos!$E$23-Datos!$D$23)*(1-P750)))</f>
        <v>0.147457230466708</v>
      </c>
      <c r="R750" s="24" t="n">
        <f aca="true">RAND()</f>
        <v>0.663763549128802</v>
      </c>
      <c r="S750" s="26" t="n">
        <f aca="false">IF(R750&lt;=(Datos!$D$24-Datos!$C$24)/(Datos!$E$24-Datos!$C$24),Datos!$C$24+SQRT((Datos!$E$24-Datos!$C$24)*(Datos!$D$24-Datos!$C$24)*R750),Datos!$E$24-SQRT((Datos!$E$24-Datos!$C$24)*(Datos!$E$24-Datos!$D$24)*(1-R750)))</f>
        <v>0.155398666467686</v>
      </c>
      <c r="T750" s="24" t="n">
        <f aca="true">RAND()</f>
        <v>0.548876298400308</v>
      </c>
      <c r="U750" s="26" t="n">
        <f aca="false">IF(T750&lt;=(Datos!$D$25-Datos!$C$25)/(Datos!$E$25-Datos!$C$25),Datos!$C$25+SQRT((Datos!$E$25-Datos!$C$25)*(Datos!$D$25-Datos!$C$25)*T750),Datos!$E$25-SQRT((Datos!$E$25-Datos!$C$25)*(Datos!$E$25-Datos!$D$25)*(1-T750)))</f>
        <v>0.184459229545786</v>
      </c>
      <c r="V750" s="24" t="n">
        <f aca="true">RAND()</f>
        <v>0.551618868752344</v>
      </c>
      <c r="W750" s="26" t="n">
        <f aca="false">IF(V750&lt;=(Datos!$D$26-Datos!$C$26)/(Datos!$E$26-Datos!$C$26),Datos!$C$26+SQRT((Datos!$E$26-Datos!$C$26)*(Datos!$D$26-Datos!$C$26)*V750),Datos!$E$26-SQRT((Datos!$E$26-Datos!$C$26)*(Datos!$E$26-Datos!$D$26)*(1-V750)))</f>
        <v>0.210385180053839</v>
      </c>
      <c r="X750" s="24" t="n">
        <f aca="true">RAND()</f>
        <v>0.47126239433756</v>
      </c>
      <c r="Y750" s="26" t="n">
        <f aca="false">IF(X750&lt;=(Datos!$D$27-Datos!$C$27)/(Datos!$E$27-Datos!$C$27),Datos!$C$27+SQRT((Datos!$E$27-Datos!$C$27)*(Datos!$D$27-Datos!$C$27)*X750),Datos!$E$27-SQRT((Datos!$E$27-Datos!$C$27)*(Datos!$E$27-Datos!$D$27)*(1-X750)))</f>
        <v>0.226566086886911</v>
      </c>
      <c r="Z750" s="24" t="n">
        <f aca="false">(1+Q750)</f>
        <v>1.14745723046671</v>
      </c>
      <c r="AA750" s="24" t="n">
        <f aca="false">Z750*(1+S750)</f>
        <v>1.32577055390994</v>
      </c>
      <c r="AB750" s="24" t="n">
        <f aca="false">AA750*(1+U750)</f>
        <v>1.57032116883866</v>
      </c>
      <c r="AC750" s="24" t="n">
        <f aca="false">AB750*(1+W750)</f>
        <v>1.90069347068713</v>
      </c>
      <c r="AD750" s="24" t="n">
        <f aca="false">AC750*(1+Y750)</f>
        <v>2.33132615271222</v>
      </c>
      <c r="AE750" s="23" t="n">
        <f aca="false">E750*Q750</f>
        <v>3979.64273680201</v>
      </c>
      <c r="AF750" s="23" t="n">
        <f aca="false">AE750*(1+S750)</f>
        <v>4598.07391111886</v>
      </c>
      <c r="AG750" s="23" t="n">
        <f aca="false">AF750*(1+U750)</f>
        <v>5446.23108215842</v>
      </c>
      <c r="AH750" s="23" t="n">
        <f aca="false">AG750*(1+W750)</f>
        <v>6592.03738899313</v>
      </c>
      <c r="AI750" s="23" t="n">
        <f aca="false">AH750*(1+Y750)</f>
        <v>8085.56950482951</v>
      </c>
      <c r="AJ750" s="25" t="n">
        <f aca="false">G750*Z750</f>
        <v>42323.7255773234</v>
      </c>
      <c r="AK750" s="25" t="n">
        <f aca="false">I750*AA750</f>
        <v>52499.8862523466</v>
      </c>
      <c r="AL750" s="25" t="n">
        <f aca="false">K750*AB750</f>
        <v>54431.4523589004</v>
      </c>
      <c r="AM750" s="25" t="n">
        <f aca="false">M750*AC750</f>
        <v>81844.5356999941</v>
      </c>
      <c r="AN750" s="25" t="n">
        <f aca="false">O750*AD750</f>
        <v>93542.0004075634</v>
      </c>
      <c r="AO750" s="25" t="n">
        <f aca="false">C750/Datos!$D$8</f>
        <v>15891.5029918056</v>
      </c>
      <c r="AP750" s="25" t="n">
        <f aca="false">AJ750-AO750</f>
        <v>26432.2225855178</v>
      </c>
      <c r="AQ750" s="25" t="n">
        <f aca="false">AK750-AO750</f>
        <v>36608.383260541</v>
      </c>
      <c r="AR750" s="25" t="n">
        <f aca="false">AL750-AO750</f>
        <v>38539.9493670948</v>
      </c>
      <c r="AS750" s="25" t="n">
        <f aca="false">AM750-AO750</f>
        <v>65953.0327081885</v>
      </c>
      <c r="AT750" s="25" t="n">
        <f aca="false">AN750-AO750</f>
        <v>77650.4974157578</v>
      </c>
      <c r="AU750" s="25" t="n">
        <f aca="false">AP750*Datos!$D$6</f>
        <v>13216.1112927589</v>
      </c>
      <c r="AV750" s="25" t="n">
        <f aca="false">AQ750*Datos!$D$6</f>
        <v>18304.1916302705</v>
      </c>
      <c r="AW750" s="25" t="n">
        <f aca="false">AR750*Datos!$D$6</f>
        <v>19269.9746835474</v>
      </c>
      <c r="AX750" s="25" t="n">
        <f aca="false">AS750*Datos!$D$6</f>
        <v>32976.5163540943</v>
      </c>
      <c r="AY750" s="25" t="n">
        <f aca="false">AT750*Datos!$D$6</f>
        <v>38825.2487078789</v>
      </c>
      <c r="AZ750" s="25" t="n">
        <f aca="false">AJ750-AU750-AE750</f>
        <v>25127.9715477625</v>
      </c>
      <c r="BA750" s="25" t="n">
        <f aca="false">AK750-AV750-AF750</f>
        <v>29597.6207109572</v>
      </c>
      <c r="BB750" s="25" t="n">
        <f aca="false">AL750-AW750-AG750</f>
        <v>29715.2465931946</v>
      </c>
      <c r="BC750" s="25" t="n">
        <f aca="false">AM750-AX750-AH750</f>
        <v>42275.9819569067</v>
      </c>
      <c r="BD750" s="25" t="n">
        <f aca="false">AN750-AY750-AI750</f>
        <v>46631.182194855</v>
      </c>
      <c r="BE750" s="25" t="n">
        <f aca="false">AZ750/Z750</f>
        <v>21898.8306322686</v>
      </c>
      <c r="BF750" s="25" t="n">
        <f aca="false">BA750/AA750</f>
        <v>22324.8439359801</v>
      </c>
      <c r="BG750" s="25" t="n">
        <f aca="false">BB750/AB750</f>
        <v>18923.0376453313</v>
      </c>
      <c r="BH750" s="25" t="n">
        <f aca="false">BC750/AC750</f>
        <v>22242.3986870557</v>
      </c>
      <c r="BI750" s="25" t="n">
        <f aca="false">BD750/AD750</f>
        <v>20001.9984936922</v>
      </c>
      <c r="BJ750" s="25" t="n">
        <f aca="false">E750*AD750</f>
        <v>62918.8895070996</v>
      </c>
      <c r="BK750" s="25" t="n">
        <f aca="false">0.2*C750*AD750</f>
        <v>37048.2765307008</v>
      </c>
      <c r="BL750" s="25" t="n">
        <f aca="false">BJ750+BK750</f>
        <v>99967.1660378004</v>
      </c>
      <c r="BM750" s="25" t="n">
        <f aca="false">BK750*Datos!$D$6</f>
        <v>18524.1382653504</v>
      </c>
      <c r="BN750" s="25" t="n">
        <f aca="false">BL750-BM750</f>
        <v>81443.02777245</v>
      </c>
      <c r="BO750" s="25" t="n">
        <f aca="false">BN750/AD750</f>
        <v>34934.2058714955</v>
      </c>
      <c r="BP750" s="25" t="n">
        <f aca="false">-(C750+E750)</f>
        <v>-106445.969334621</v>
      </c>
      <c r="BQ750" s="25" t="n">
        <f aca="false">BE750</f>
        <v>21898.8306322686</v>
      </c>
      <c r="BR750" s="25" t="n">
        <f aca="false">BF750</f>
        <v>22324.8439359801</v>
      </c>
      <c r="BS750" s="25" t="n">
        <f aca="false">BG750</f>
        <v>18923.0376453313</v>
      </c>
      <c r="BT750" s="25" t="n">
        <f aca="false">BH750</f>
        <v>22242.3986870557</v>
      </c>
      <c r="BU750" s="25" t="n">
        <f aca="false">BI750+BO750</f>
        <v>54936.2043651877</v>
      </c>
      <c r="BV750" s="27" t="n">
        <f aca="false">IFERROR(IRR(BP750:BU750,0.1),NA())*100</f>
        <v>8.53133872674759</v>
      </c>
    </row>
    <row r="751" customFormat="false" ht="15" hidden="false" customHeight="true" outlineLevel="0" collapsed="false">
      <c r="A751" s="23" t="n">
        <v>750</v>
      </c>
      <c r="B751" s="24" t="n">
        <f aca="true">RAND()</f>
        <v>0.942586597556157</v>
      </c>
      <c r="C751" s="25" t="n">
        <f aca="false">IF(B751&lt;=(Datos!$D$14-Datos!$C$14)/(Datos!$E$14-Datos!$C$14),Datos!$C$14+SQRT((Datos!$E$14-Datos!$C$14)*(Datos!$D$14-Datos!$C$14)*B751),Datos!$E$14-SQRT((Datos!$E$14-Datos!$C$14)*(Datos!$E$14-Datos!$D$14)*(1-B751)))</f>
        <v>91699.6335663652</v>
      </c>
      <c r="D751" s="24" t="n">
        <f aca="true">RAND()</f>
        <v>0.500020523839256</v>
      </c>
      <c r="E751" s="25" t="n">
        <f aca="false">IF(D751&lt;=(Datos!$D$15-Datos!$C$15)/(Datos!$E$15-Datos!$C$15),Datos!$C$15+SQRT((Datos!$E$15-Datos!$C$15)*(Datos!$D$15-Datos!$C$15)*D751),Datos!$E$15-SQRT((Datos!$E$15-Datos!$C$15)*(Datos!$E$15-Datos!$D$15)*(1-D751)))</f>
        <v>31339.9237056414</v>
      </c>
      <c r="F751" s="24" t="n">
        <f aca="true">RAND()</f>
        <v>0.172044380900396</v>
      </c>
      <c r="G751" s="25" t="n">
        <f aca="false">IF(F751&lt;=(Datos!$D$19-Datos!$C$19)/(Datos!$E$19-Datos!$C$19),Datos!$C$19+SQRT((Datos!$E$19-Datos!$C$19)*(Datos!$D$19-Datos!$C$19)*F751),Datos!$E$19-SQRT((Datos!$E$19-Datos!$C$19)*(Datos!$E$19-Datos!$D$19)*(1-F751)))</f>
        <v>35080.0253085058</v>
      </c>
      <c r="H751" s="24" t="n">
        <f aca="true">RAND()</f>
        <v>0.902931124021449</v>
      </c>
      <c r="I751" s="25" t="n">
        <f aca="false">IF(H751&lt;=(Datos!$D$19-Datos!$C$19)/(Datos!$E$19-Datos!$C$19),Datos!$C$19+SQRT((Datos!$E$19-Datos!$C$19)*(Datos!$D$19-Datos!$C$19)*H751),Datos!$E$19-SQRT((Datos!$E$19-Datos!$C$19)*(Datos!$E$19-Datos!$D$19)*(1-H751)))</f>
        <v>42301.8217815735</v>
      </c>
      <c r="J751" s="24" t="n">
        <f aca="true">RAND()</f>
        <v>0.744119564976253</v>
      </c>
      <c r="K751" s="25" t="n">
        <f aca="false">IF(J751&lt;=(Datos!$D$19-Datos!$C$19)/(Datos!$E$19-Datos!$C$19),Datos!$C$19+SQRT((Datos!$E$19-Datos!$C$19)*(Datos!$D$19-Datos!$C$19)*J751),Datos!$E$19-SQRT((Datos!$E$19-Datos!$C$19)*(Datos!$E$19-Datos!$D$19)*(1-J751)))</f>
        <v>40619.2429162551</v>
      </c>
      <c r="L751" s="24" t="n">
        <f aca="true">RAND()</f>
        <v>0.664931020519054</v>
      </c>
      <c r="M751" s="25" t="n">
        <f aca="false">IF(L751&lt;=(Datos!$D$19-Datos!$C$19)/(Datos!$E$19-Datos!$C$19),Datos!$C$19+SQRT((Datos!$E$19-Datos!$C$19)*(Datos!$D$19-Datos!$C$19)*L751),Datos!$E$19-SQRT((Datos!$E$19-Datos!$C$19)*(Datos!$E$19-Datos!$D$19)*(1-L751)))</f>
        <v>39986.9741702809</v>
      </c>
      <c r="N751" s="24" t="n">
        <f aca="true">RAND()</f>
        <v>0.865806162834792</v>
      </c>
      <c r="O751" s="25" t="n">
        <f aca="false">IF(N751&lt;=(Datos!$D$19-Datos!$C$19)/(Datos!$E$19-Datos!$C$19),Datos!$C$19+SQRT((Datos!$E$19-Datos!$C$19)*(Datos!$D$19-Datos!$C$19)*N751),Datos!$E$19-SQRT((Datos!$E$19-Datos!$C$19)*(Datos!$E$19-Datos!$D$19)*(1-N751)))</f>
        <v>41827.5344308581</v>
      </c>
      <c r="P751" s="24" t="n">
        <f aca="true">RAND()</f>
        <v>0.231459193542451</v>
      </c>
      <c r="Q751" s="26" t="n">
        <f aca="false">IF(P751&lt;=(Datos!$D$23-Datos!$C$23)/(Datos!$E$23-Datos!$C$23),Datos!$C$23+SQRT((Datos!$E$23-Datos!$C$23)*(Datos!$D$23-Datos!$C$23)*P751),Datos!$E$23-SQRT((Datos!$E$23-Datos!$C$23)*(Datos!$E$23-Datos!$D$23)*(1-P751)))</f>
        <v>0.140411431806133</v>
      </c>
      <c r="R751" s="24" t="n">
        <f aca="true">RAND()</f>
        <v>0.857482804383083</v>
      </c>
      <c r="S751" s="26" t="n">
        <f aca="false">IF(R751&lt;=(Datos!$D$24-Datos!$C$24)/(Datos!$E$24-Datos!$C$24),Datos!$C$24+SQRT((Datos!$E$24-Datos!$C$24)*(Datos!$D$24-Datos!$C$24)*R751),Datos!$E$24-SQRT((Datos!$E$24-Datos!$C$24)*(Datos!$E$24-Datos!$D$24)*(1-R751)))</f>
        <v>0.163983416340853</v>
      </c>
      <c r="T751" s="24" t="n">
        <f aca="true">RAND()</f>
        <v>0.179768523722886</v>
      </c>
      <c r="U751" s="26" t="n">
        <f aca="false">IF(T751&lt;=(Datos!$D$25-Datos!$C$25)/(Datos!$E$25-Datos!$C$25),Datos!$C$25+SQRT((Datos!$E$25-Datos!$C$25)*(Datos!$D$25-Datos!$C$25)*T751),Datos!$E$25-SQRT((Datos!$E$25-Datos!$C$25)*(Datos!$E$25-Datos!$D$25)*(1-T751)))</f>
        <v>0.169429716925835</v>
      </c>
      <c r="V751" s="24" t="n">
        <f aca="true">RAND()</f>
        <v>0.933742375801464</v>
      </c>
      <c r="W751" s="26" t="n">
        <f aca="false">IF(V751&lt;=(Datos!$D$26-Datos!$C$26)/(Datos!$E$26-Datos!$C$26),Datos!$C$26+SQRT((Datos!$E$26-Datos!$C$26)*(Datos!$D$26-Datos!$C$26)*V751),Datos!$E$26-SQRT((Datos!$E$26-Datos!$C$26)*(Datos!$E$26-Datos!$D$26)*(1-V751)))</f>
        <v>0.234771681488264</v>
      </c>
      <c r="X751" s="24" t="n">
        <f aca="true">RAND()</f>
        <v>0.00919175174207583</v>
      </c>
      <c r="Y751" s="26" t="n">
        <f aca="false">IF(X751&lt;=(Datos!$D$27-Datos!$C$27)/(Datos!$E$27-Datos!$C$27),Datos!$C$27+SQRT((Datos!$E$27-Datos!$C$27)*(Datos!$D$27-Datos!$C$27)*X751),Datos!$E$27-SQRT((Datos!$E$27-Datos!$C$27)*(Datos!$E$27-Datos!$D$27)*(1-X751)))</f>
        <v>0.194981739626235</v>
      </c>
      <c r="Z751" s="24" t="n">
        <f aca="false">(1+Q751)</f>
        <v>1.14041143180613</v>
      </c>
      <c r="AA751" s="24" t="n">
        <f aca="false">Z751*(1+S751)</f>
        <v>1.32741999442787</v>
      </c>
      <c r="AB751" s="24" t="n">
        <f aca="false">AA751*(1+U751)</f>
        <v>1.55232438832547</v>
      </c>
      <c r="AC751" s="24" t="n">
        <f aca="false">AB751*(1+W751)</f>
        <v>1.91676619518789</v>
      </c>
      <c r="AD751" s="24" t="n">
        <f aca="false">AC751*(1+Y751)</f>
        <v>2.29050060238238</v>
      </c>
      <c r="AE751" s="23" t="n">
        <f aca="false">E751*Q751</f>
        <v>4400.48356020408</v>
      </c>
      <c r="AF751" s="23" t="n">
        <f aca="false">AE751*(1+S751)</f>
        <v>5122.0898879581</v>
      </c>
      <c r="AG751" s="23" t="n">
        <f aca="false">AF751*(1+U751)</f>
        <v>5989.92412774352</v>
      </c>
      <c r="AH751" s="23" t="n">
        <f aca="false">AG751*(1+W751)</f>
        <v>7396.18868720099</v>
      </c>
      <c r="AI751" s="23" t="n">
        <f aca="false">AH751*(1+Y751)</f>
        <v>8838.31042403532</v>
      </c>
      <c r="AJ751" s="25" t="n">
        <f aca="false">G751*Z751</f>
        <v>40005.6618898685</v>
      </c>
      <c r="AK751" s="25" t="n">
        <f aca="false">I751*AA751</f>
        <v>56152.2840335849</v>
      </c>
      <c r="AL751" s="25" t="n">
        <f aca="false">K751*AB751</f>
        <v>63054.2414142195</v>
      </c>
      <c r="AM751" s="25" t="n">
        <f aca="false">M751*AC751</f>
        <v>76645.6803374456</v>
      </c>
      <c r="AN751" s="25" t="n">
        <f aca="false">O751*AD751</f>
        <v>95805.9928100503</v>
      </c>
      <c r="AO751" s="25" t="n">
        <f aca="false">C751/Datos!$D$8</f>
        <v>18339.926713273</v>
      </c>
      <c r="AP751" s="25" t="n">
        <f aca="false">AJ751-AO751</f>
        <v>21665.7351765954</v>
      </c>
      <c r="AQ751" s="25" t="n">
        <f aca="false">AK751-AO751</f>
        <v>37812.3573203118</v>
      </c>
      <c r="AR751" s="25" t="n">
        <f aca="false">AL751-AO751</f>
        <v>44714.3147009465</v>
      </c>
      <c r="AS751" s="25" t="n">
        <f aca="false">AM751-AO751</f>
        <v>58305.7536241726</v>
      </c>
      <c r="AT751" s="25" t="n">
        <f aca="false">AN751-AO751</f>
        <v>77466.0660967773</v>
      </c>
      <c r="AU751" s="25" t="n">
        <f aca="false">AP751*Datos!$D$6</f>
        <v>10832.8675882977</v>
      </c>
      <c r="AV751" s="25" t="n">
        <f aca="false">AQ751*Datos!$D$6</f>
        <v>18906.1786601559</v>
      </c>
      <c r="AW751" s="25" t="n">
        <f aca="false">AR751*Datos!$D$6</f>
        <v>22357.1573504732</v>
      </c>
      <c r="AX751" s="25" t="n">
        <f aca="false">AS751*Datos!$D$6</f>
        <v>29152.8768120863</v>
      </c>
      <c r="AY751" s="25" t="n">
        <f aca="false">AT751*Datos!$D$6</f>
        <v>38733.0330483886</v>
      </c>
      <c r="AZ751" s="25" t="n">
        <f aca="false">AJ751-AU751-AE751</f>
        <v>24772.3107413667</v>
      </c>
      <c r="BA751" s="25" t="n">
        <f aca="false">AK751-AV751-AF751</f>
        <v>32124.0154854708</v>
      </c>
      <c r="BB751" s="25" t="n">
        <f aca="false">AL751-AW751-AG751</f>
        <v>34707.1599360028</v>
      </c>
      <c r="BC751" s="25" t="n">
        <f aca="false">AM751-AX751-AH751</f>
        <v>40096.6148381583</v>
      </c>
      <c r="BD751" s="25" t="n">
        <f aca="false">AN751-AY751-AI751</f>
        <v>48234.6493376263</v>
      </c>
      <c r="BE751" s="25" t="n">
        <f aca="false">AZ751/Z751</f>
        <v>21722.2574681958</v>
      </c>
      <c r="BF751" s="25" t="n">
        <f aca="false">BA751/AA751</f>
        <v>24200.3402241328</v>
      </c>
      <c r="BG751" s="25" t="n">
        <f aca="false">BB751/AB751</f>
        <v>22358.1876294826</v>
      </c>
      <c r="BH751" s="25" t="n">
        <f aca="false">BC751/AC751</f>
        <v>20918.8866846788</v>
      </c>
      <c r="BI751" s="25" t="n">
        <f aca="false">BD751/AD751</f>
        <v>21058.5621708446</v>
      </c>
      <c r="BJ751" s="25" t="n">
        <f aca="false">E751*AD751</f>
        <v>71784.1141263895</v>
      </c>
      <c r="BK751" s="25" t="n">
        <f aca="false">0.2*C751*AD751</f>
        <v>42007.6131844006</v>
      </c>
      <c r="BL751" s="25" t="n">
        <f aca="false">BJ751+BK751</f>
        <v>113791.72731079</v>
      </c>
      <c r="BM751" s="25" t="n">
        <f aca="false">BK751*Datos!$D$6</f>
        <v>21003.8065922003</v>
      </c>
      <c r="BN751" s="25" t="n">
        <f aca="false">BL751-BM751</f>
        <v>92787.9207185898</v>
      </c>
      <c r="BO751" s="25" t="n">
        <f aca="false">BN751/AD751</f>
        <v>40509.8870622779</v>
      </c>
      <c r="BP751" s="25" t="n">
        <f aca="false">-(C751+E751)</f>
        <v>-123039.557272007</v>
      </c>
      <c r="BQ751" s="25" t="n">
        <f aca="false">BE751</f>
        <v>21722.2574681958</v>
      </c>
      <c r="BR751" s="25" t="n">
        <f aca="false">BF751</f>
        <v>24200.3402241328</v>
      </c>
      <c r="BS751" s="25" t="n">
        <f aca="false">BG751</f>
        <v>22358.1876294826</v>
      </c>
      <c r="BT751" s="25" t="n">
        <f aca="false">BH751</f>
        <v>20918.8866846788</v>
      </c>
      <c r="BU751" s="25" t="n">
        <f aca="false">BI751+BO751</f>
        <v>61568.4492331225</v>
      </c>
      <c r="BV751" s="27" t="n">
        <f aca="false">IFERROR(IRR(BP751:BU751,0.1),NA())*100</f>
        <v>6.08701870920565</v>
      </c>
    </row>
    <row r="752" customFormat="false" ht="15" hidden="false" customHeight="true" outlineLevel="0" collapsed="false">
      <c r="A752" s="23" t="n">
        <v>751</v>
      </c>
      <c r="B752" s="24" t="n">
        <f aca="true">RAND()</f>
        <v>0.304179368629869</v>
      </c>
      <c r="C752" s="25" t="n">
        <f aca="false">IF(B752&lt;=(Datos!$D$14-Datos!$C$14)/(Datos!$E$14-Datos!$C$14),Datos!$C$14+SQRT((Datos!$E$14-Datos!$C$14)*(Datos!$D$14-Datos!$C$14)*B752),Datos!$E$14-SQRT((Datos!$E$14-Datos!$C$14)*(Datos!$E$14-Datos!$D$14)*(1-B752)))</f>
        <v>71103.8971893413</v>
      </c>
      <c r="D752" s="24" t="n">
        <f aca="true">RAND()</f>
        <v>0.577846826221544</v>
      </c>
      <c r="E752" s="25" t="n">
        <f aca="false">IF(D752&lt;=(Datos!$D$15-Datos!$C$15)/(Datos!$E$15-Datos!$C$15),Datos!$C$15+SQRT((Datos!$E$15-Datos!$C$15)*(Datos!$D$15-Datos!$C$15)*D752),Datos!$E$15-SQRT((Datos!$E$15-Datos!$C$15)*(Datos!$E$15-Datos!$D$15)*(1-D752)))</f>
        <v>32042.4264963012</v>
      </c>
      <c r="F752" s="24" t="n">
        <f aca="true">RAND()</f>
        <v>0.0344375231333934</v>
      </c>
      <c r="G752" s="25" t="n">
        <f aca="false">IF(F752&lt;=(Datos!$D$19-Datos!$C$19)/(Datos!$E$19-Datos!$C$19),Datos!$C$19+SQRT((Datos!$E$19-Datos!$C$19)*(Datos!$D$19-Datos!$C$19)*F752),Datos!$E$19-SQRT((Datos!$E$19-Datos!$C$19)*(Datos!$E$19-Datos!$D$19)*(1-F752)))</f>
        <v>32272.8018985404</v>
      </c>
      <c r="H752" s="24" t="n">
        <f aca="true">RAND()</f>
        <v>0.47812593276355</v>
      </c>
      <c r="I752" s="25" t="n">
        <f aca="false">IF(H752&lt;=(Datos!$D$19-Datos!$C$19)/(Datos!$E$19-Datos!$C$19),Datos!$C$19+SQRT((Datos!$E$19-Datos!$C$19)*(Datos!$D$19-Datos!$C$19)*H752),Datos!$E$19-SQRT((Datos!$E$19-Datos!$C$19)*(Datos!$E$19-Datos!$D$19)*(1-H752)))</f>
        <v>38468.700603666</v>
      </c>
      <c r="J752" s="24" t="n">
        <f aca="true">RAND()</f>
        <v>0.385915107040964</v>
      </c>
      <c r="K752" s="25" t="n">
        <f aca="false">IF(J752&lt;=(Datos!$D$19-Datos!$C$19)/(Datos!$E$19-Datos!$C$19),Datos!$C$19+SQRT((Datos!$E$19-Datos!$C$19)*(Datos!$D$19-Datos!$C$19)*J752),Datos!$E$19-SQRT((Datos!$E$19-Datos!$C$19)*(Datos!$E$19-Datos!$D$19)*(1-J752)))</f>
        <v>37608.3681598714</v>
      </c>
      <c r="L752" s="24" t="n">
        <f aca="true">RAND()</f>
        <v>0.585387290440035</v>
      </c>
      <c r="M752" s="25" t="n">
        <f aca="false">IF(L752&lt;=(Datos!$D$19-Datos!$C$19)/(Datos!$E$19-Datos!$C$19),Datos!$C$19+SQRT((Datos!$E$19-Datos!$C$19)*(Datos!$D$19-Datos!$C$19)*L752),Datos!$E$19-SQRT((Datos!$E$19-Datos!$C$19)*(Datos!$E$19-Datos!$D$19)*(1-L752)))</f>
        <v>39370.5972897145</v>
      </c>
      <c r="N752" s="24" t="n">
        <f aca="true">RAND()</f>
        <v>0.376215200527154</v>
      </c>
      <c r="O752" s="25" t="n">
        <f aca="false">IF(N752&lt;=(Datos!$D$19-Datos!$C$19)/(Datos!$E$19-Datos!$C$19),Datos!$C$19+SQRT((Datos!$E$19-Datos!$C$19)*(Datos!$D$19-Datos!$C$19)*N752),Datos!$E$19-SQRT((Datos!$E$19-Datos!$C$19)*(Datos!$E$19-Datos!$D$19)*(1-N752)))</f>
        <v>37512.1421764416</v>
      </c>
      <c r="P752" s="24" t="n">
        <f aca="true">RAND()</f>
        <v>0.353226712729888</v>
      </c>
      <c r="Q752" s="26" t="n">
        <f aca="false">IF(P752&lt;=(Datos!$D$23-Datos!$C$23)/(Datos!$E$23-Datos!$C$23),Datos!$C$23+SQRT((Datos!$E$23-Datos!$C$23)*(Datos!$D$23-Datos!$C$23)*P752),Datos!$E$23-SQRT((Datos!$E$23-Datos!$C$23)*(Datos!$E$23-Datos!$D$23)*(1-P752)))</f>
        <v>0.145215235135009</v>
      </c>
      <c r="R752" s="24" t="n">
        <f aca="true">RAND()</f>
        <v>0.571865324369307</v>
      </c>
      <c r="S752" s="26" t="n">
        <f aca="false">IF(R752&lt;=(Datos!$D$24-Datos!$C$24)/(Datos!$E$24-Datos!$C$24),Datos!$C$24+SQRT((Datos!$E$24-Datos!$C$24)*(Datos!$D$24-Datos!$C$24)*R752),Datos!$E$24-SQRT((Datos!$E$24-Datos!$C$24)*(Datos!$E$24-Datos!$D$24)*(1-R752)))</f>
        <v>0.152239553027099</v>
      </c>
      <c r="T752" s="24" t="n">
        <f aca="true">RAND()</f>
        <v>0.456632813792178</v>
      </c>
      <c r="U752" s="26" t="n">
        <f aca="false">IF(T752&lt;=(Datos!$D$25-Datos!$C$25)/(Datos!$E$25-Datos!$C$25),Datos!$C$25+SQRT((Datos!$E$25-Datos!$C$25)*(Datos!$D$25-Datos!$C$25)*T752),Datos!$E$25-SQRT((Datos!$E$25-Datos!$C$25)*(Datos!$E$25-Datos!$D$25)*(1-T752)))</f>
        <v>0.180994511650514</v>
      </c>
      <c r="V752" s="24" t="n">
        <f aca="true">RAND()</f>
        <v>0.0524620246204195</v>
      </c>
      <c r="W752" s="26" t="n">
        <f aca="false">IF(V752&lt;=(Datos!$D$26-Datos!$C$26)/(Datos!$E$26-Datos!$C$26),Datos!$C$26+SQRT((Datos!$E$26-Datos!$C$26)*(Datos!$D$26-Datos!$C$26)*V752),Datos!$E$26-SQRT((Datos!$E$26-Datos!$C$26)*(Datos!$E$26-Datos!$D$26)*(1-V752)))</f>
        <v>0.188570112862068</v>
      </c>
      <c r="X752" s="24" t="n">
        <f aca="true">RAND()</f>
        <v>0.805642727748206</v>
      </c>
      <c r="Y752" s="26" t="n">
        <f aca="false">IF(X752&lt;=(Datos!$D$27-Datos!$C$27)/(Datos!$E$27-Datos!$C$27),Datos!$C$27+SQRT((Datos!$E$27-Datos!$C$27)*(Datos!$D$27-Datos!$C$27)*X752),Datos!$E$27-SQRT((Datos!$E$27-Datos!$C$27)*(Datos!$E$27-Datos!$D$27)*(1-X752)))</f>
        <v>0.247603560841357</v>
      </c>
      <c r="Z752" s="24" t="n">
        <f aca="false">(1+Q752)</f>
        <v>1.14521523513501</v>
      </c>
      <c r="AA752" s="24" t="n">
        <f aca="false">Z752*(1+S752)</f>
        <v>1.31956229065179</v>
      </c>
      <c r="AB752" s="24" t="n">
        <f aca="false">AA752*(1+U752)</f>
        <v>1.55839582304074</v>
      </c>
      <c r="AC752" s="24" t="n">
        <f aca="false">AB752*(1+W752)</f>
        <v>1.85226269927531</v>
      </c>
      <c r="AD752" s="24" t="n">
        <f aca="false">AC752*(1+Y752)</f>
        <v>2.3108895392295</v>
      </c>
      <c r="AE752" s="23" t="n">
        <f aca="false">E752*Q752</f>
        <v>4653.04849795663</v>
      </c>
      <c r="AF752" s="23" t="n">
        <f aca="false">AE752*(1+S752)</f>
        <v>5361.42652149896</v>
      </c>
      <c r="AG752" s="23" t="n">
        <f aca="false">AF752*(1+U752)</f>
        <v>6331.81529650778</v>
      </c>
      <c r="AH752" s="23" t="n">
        <f aca="false">AG752*(1+W752)</f>
        <v>7525.80642159202</v>
      </c>
      <c r="AI752" s="23" t="n">
        <f aca="false">AH752*(1+Y752)</f>
        <v>9389.22288978096</v>
      </c>
      <c r="AJ752" s="25" t="n">
        <f aca="false">G752*Z752</f>
        <v>36959.3044147026</v>
      </c>
      <c r="AK752" s="25" t="n">
        <f aca="false">I752*AA752</f>
        <v>50761.8466869713</v>
      </c>
      <c r="AL752" s="25" t="n">
        <f aca="false">K752*AB752</f>
        <v>58608.7238517219</v>
      </c>
      <c r="AM752" s="25" t="n">
        <f aca="false">M752*AC752</f>
        <v>72924.6888079278</v>
      </c>
      <c r="AN752" s="25" t="n">
        <f aca="false">O752*AD752</f>
        <v>86686.4169496286</v>
      </c>
      <c r="AO752" s="25" t="n">
        <f aca="false">C752/Datos!$D$8</f>
        <v>14220.7794378683</v>
      </c>
      <c r="AP752" s="25" t="n">
        <f aca="false">AJ752-AO752</f>
        <v>22738.5249768343</v>
      </c>
      <c r="AQ752" s="25" t="n">
        <f aca="false">AK752-AO752</f>
        <v>36541.067249103</v>
      </c>
      <c r="AR752" s="25" t="n">
        <f aca="false">AL752-AO752</f>
        <v>44387.9444138537</v>
      </c>
      <c r="AS752" s="25" t="n">
        <f aca="false">AM752-AO752</f>
        <v>58703.9093700595</v>
      </c>
      <c r="AT752" s="25" t="n">
        <f aca="false">AN752-AO752</f>
        <v>72465.6375117604</v>
      </c>
      <c r="AU752" s="25" t="n">
        <f aca="false">AP752*Datos!$D$6</f>
        <v>11369.2624884172</v>
      </c>
      <c r="AV752" s="25" t="n">
        <f aca="false">AQ752*Datos!$D$6</f>
        <v>18270.5336245515</v>
      </c>
      <c r="AW752" s="25" t="n">
        <f aca="false">AR752*Datos!$D$6</f>
        <v>22193.9722069268</v>
      </c>
      <c r="AX752" s="25" t="n">
        <f aca="false">AS752*Datos!$D$6</f>
        <v>29351.9546850298</v>
      </c>
      <c r="AY752" s="25" t="n">
        <f aca="false">AT752*Datos!$D$6</f>
        <v>36232.8187558802</v>
      </c>
      <c r="AZ752" s="25" t="n">
        <f aca="false">AJ752-AU752-AE752</f>
        <v>20936.9934283288</v>
      </c>
      <c r="BA752" s="25" t="n">
        <f aca="false">AK752-AV752-AF752</f>
        <v>27129.8865409208</v>
      </c>
      <c r="BB752" s="25" t="n">
        <f aca="false">AL752-AW752-AG752</f>
        <v>30082.9363482873</v>
      </c>
      <c r="BC752" s="25" t="n">
        <f aca="false">AM752-AX752-AH752</f>
        <v>36046.927701306</v>
      </c>
      <c r="BD752" s="25" t="n">
        <f aca="false">AN752-AY752-AI752</f>
        <v>41064.3753039675</v>
      </c>
      <c r="BE752" s="25" t="n">
        <f aca="false">AZ752/Z752</f>
        <v>18282.1471335565</v>
      </c>
      <c r="BF752" s="25" t="n">
        <f aca="false">BA752/AA752</f>
        <v>20559.7619249336</v>
      </c>
      <c r="BG752" s="25" t="n">
        <f aca="false">BB752/AB752</f>
        <v>19303.7839960258</v>
      </c>
      <c r="BH752" s="25" t="n">
        <f aca="false">BC752/AC752</f>
        <v>19461.0233825954</v>
      </c>
      <c r="BI752" s="25" t="n">
        <f aca="false">BD752/AD752</f>
        <v>17769.9429621631</v>
      </c>
      <c r="BJ752" s="25" t="n">
        <f aca="false">E752*AD752</f>
        <v>74046.5082018327</v>
      </c>
      <c r="BK752" s="25" t="n">
        <f aca="false">0.2*C752*AD752</f>
        <v>32862.6504426597</v>
      </c>
      <c r="BL752" s="25" t="n">
        <f aca="false">BJ752+BK752</f>
        <v>106909.158644492</v>
      </c>
      <c r="BM752" s="25" t="n">
        <f aca="false">BK752*Datos!$D$6</f>
        <v>16431.3252213299</v>
      </c>
      <c r="BN752" s="25" t="n">
        <f aca="false">BL752-BM752</f>
        <v>90477.8334231625</v>
      </c>
      <c r="BO752" s="25" t="n">
        <f aca="false">BN752/AD752</f>
        <v>39152.8162152354</v>
      </c>
      <c r="BP752" s="25" t="n">
        <f aca="false">-(C752+E752)</f>
        <v>-103146.323685643</v>
      </c>
      <c r="BQ752" s="25" t="n">
        <f aca="false">BE752</f>
        <v>18282.1471335565</v>
      </c>
      <c r="BR752" s="25" t="n">
        <f aca="false">BF752</f>
        <v>20559.7619249336</v>
      </c>
      <c r="BS752" s="25" t="n">
        <f aca="false">BG752</f>
        <v>19303.7839960258</v>
      </c>
      <c r="BT752" s="25" t="n">
        <f aca="false">BH752</f>
        <v>19461.0233825954</v>
      </c>
      <c r="BU752" s="25" t="n">
        <f aca="false">BI752+BO752</f>
        <v>56922.7591773984</v>
      </c>
      <c r="BV752" s="27" t="n">
        <f aca="false">IFERROR(IRR(BP752:BU752,0.1),NA())*100</f>
        <v>7.93122414487062</v>
      </c>
    </row>
    <row r="753" customFormat="false" ht="15" hidden="false" customHeight="true" outlineLevel="0" collapsed="false">
      <c r="A753" s="23" t="n">
        <v>752</v>
      </c>
      <c r="B753" s="24" t="n">
        <f aca="true">RAND()</f>
        <v>0.409801630765638</v>
      </c>
      <c r="C753" s="25" t="n">
        <f aca="false">IF(B753&lt;=(Datos!$D$14-Datos!$C$14)/(Datos!$E$14-Datos!$C$14),Datos!$C$14+SQRT((Datos!$E$14-Datos!$C$14)*(Datos!$D$14-Datos!$C$14)*B753),Datos!$E$14-SQRT((Datos!$E$14-Datos!$C$14)*(Datos!$E$14-Datos!$D$14)*(1-B753)))</f>
        <v>73387.2578812097</v>
      </c>
      <c r="D753" s="24" t="n">
        <f aca="true">RAND()</f>
        <v>0.966788114758726</v>
      </c>
      <c r="E753" s="25" t="n">
        <f aca="false">IF(D753&lt;=(Datos!$D$15-Datos!$C$15)/(Datos!$E$15-Datos!$C$15),Datos!$C$15+SQRT((Datos!$E$15-Datos!$C$15)*(Datos!$D$15-Datos!$C$15)*D753),Datos!$E$15-SQRT((Datos!$E$15-Datos!$C$15)*(Datos!$E$15-Datos!$D$15)*(1-D753)))</f>
        <v>37768.0092325032</v>
      </c>
      <c r="F753" s="24" t="n">
        <f aca="true">RAND()</f>
        <v>0.132315374650759</v>
      </c>
      <c r="G753" s="25" t="n">
        <f aca="false">IF(F753&lt;=(Datos!$D$19-Datos!$C$19)/(Datos!$E$19-Datos!$C$19),Datos!$C$19+SQRT((Datos!$E$19-Datos!$C$19)*(Datos!$D$19-Datos!$C$19)*F753),Datos!$E$19-SQRT((Datos!$E$19-Datos!$C$19)*(Datos!$E$19-Datos!$D$19)*(1-F753)))</f>
        <v>34455.0315596653</v>
      </c>
      <c r="H753" s="24" t="n">
        <f aca="true">RAND()</f>
        <v>0.0314953256577212</v>
      </c>
      <c r="I753" s="25" t="n">
        <f aca="false">IF(H753&lt;=(Datos!$D$19-Datos!$C$19)/(Datos!$E$19-Datos!$C$19),Datos!$C$19+SQRT((Datos!$E$19-Datos!$C$19)*(Datos!$D$19-Datos!$C$19)*H753),Datos!$E$19-SQRT((Datos!$E$19-Datos!$C$19)*(Datos!$E$19-Datos!$D$19)*(1-H753)))</f>
        <v>32173.5452258139</v>
      </c>
      <c r="J753" s="24" t="n">
        <f aca="true">RAND()</f>
        <v>0.0308781192692421</v>
      </c>
      <c r="K753" s="25" t="n">
        <f aca="false">IF(J753&lt;=(Datos!$D$19-Datos!$C$19)/(Datos!$E$19-Datos!$C$19),Datos!$C$19+SQRT((Datos!$E$19-Datos!$C$19)*(Datos!$D$19-Datos!$C$19)*J753),Datos!$E$19-SQRT((Datos!$E$19-Datos!$C$19)*(Datos!$E$19-Datos!$D$19)*(1-J753)))</f>
        <v>32152.1426277982</v>
      </c>
      <c r="L753" s="24" t="n">
        <f aca="true">RAND()</f>
        <v>0.383947981379454</v>
      </c>
      <c r="M753" s="25" t="n">
        <f aca="false">IF(L753&lt;=(Datos!$D$19-Datos!$C$19)/(Datos!$E$19-Datos!$C$19),Datos!$C$19+SQRT((Datos!$E$19-Datos!$C$19)*(Datos!$D$19-Datos!$C$19)*L753),Datos!$E$19-SQRT((Datos!$E$19-Datos!$C$19)*(Datos!$E$19-Datos!$D$19)*(1-L753)))</f>
        <v>37588.9523128636</v>
      </c>
      <c r="N753" s="24" t="n">
        <f aca="true">RAND()</f>
        <v>0.835422130082214</v>
      </c>
      <c r="O753" s="25" t="n">
        <f aca="false">IF(N753&lt;=(Datos!$D$19-Datos!$C$19)/(Datos!$E$19-Datos!$C$19),Datos!$C$19+SQRT((Datos!$E$19-Datos!$C$19)*(Datos!$D$19-Datos!$C$19)*N753),Datos!$E$19-SQRT((Datos!$E$19-Datos!$C$19)*(Datos!$E$19-Datos!$D$19)*(1-N753)))</f>
        <v>41486.6909837258</v>
      </c>
      <c r="P753" s="24" t="n">
        <f aca="true">RAND()</f>
        <v>0.820717046802012</v>
      </c>
      <c r="Q753" s="26" t="n">
        <f aca="false">IF(P753&lt;=(Datos!$D$23-Datos!$C$23)/(Datos!$E$23-Datos!$C$23),Datos!$C$23+SQRT((Datos!$E$23-Datos!$C$23)*(Datos!$D$23-Datos!$C$23)*P753),Datos!$E$23-SQRT((Datos!$E$23-Datos!$C$23)*(Datos!$E$23-Datos!$D$23)*(1-P753)))</f>
        <v>0.162035888116682</v>
      </c>
      <c r="R753" s="24" t="n">
        <f aca="true">RAND()</f>
        <v>0.129358277917851</v>
      </c>
      <c r="S753" s="26" t="n">
        <f aca="false">IF(R753&lt;=(Datos!$D$24-Datos!$C$24)/(Datos!$E$24-Datos!$C$24),Datos!$C$24+SQRT((Datos!$E$24-Datos!$C$24)*(Datos!$D$24-Datos!$C$24)*R753),Datos!$E$24-SQRT((Datos!$E$24-Datos!$C$24)*(Datos!$E$24-Datos!$D$24)*(1-R753)))</f>
        <v>0.135259256215561</v>
      </c>
      <c r="T753" s="24" t="n">
        <f aca="true">RAND()</f>
        <v>0.823955866815134</v>
      </c>
      <c r="U753" s="26" t="n">
        <f aca="false">IF(T753&lt;=(Datos!$D$25-Datos!$C$25)/(Datos!$E$25-Datos!$C$25),Datos!$C$25+SQRT((Datos!$E$25-Datos!$C$25)*(Datos!$D$25-Datos!$C$25)*T753),Datos!$E$25-SQRT((Datos!$E$25-Datos!$C$25)*(Datos!$E$25-Datos!$D$25)*(1-T753)))</f>
        <v>0.19779811780687</v>
      </c>
      <c r="V753" s="24" t="n">
        <f aca="true">RAND()</f>
        <v>0.876752099236552</v>
      </c>
      <c r="W753" s="26" t="n">
        <f aca="false">IF(V753&lt;=(Datos!$D$26-Datos!$C$26)/(Datos!$E$26-Datos!$C$26),Datos!$C$26+SQRT((Datos!$E$26-Datos!$C$26)*(Datos!$D$26-Datos!$C$26)*V753),Datos!$E$26-SQRT((Datos!$E$26-Datos!$C$26)*(Datos!$E$26-Datos!$D$26)*(1-V753)))</f>
        <v>0.229230607792425</v>
      </c>
      <c r="X753" s="24" t="n">
        <f aca="true">RAND()</f>
        <v>0.786002215634473</v>
      </c>
      <c r="Y753" s="26" t="n">
        <f aca="false">IF(X753&lt;=(Datos!$D$27-Datos!$C$27)/(Datos!$E$27-Datos!$C$27),Datos!$C$27+SQRT((Datos!$E$27-Datos!$C$27)*(Datos!$D$27-Datos!$C$27)*X753),Datos!$E$27-SQRT((Datos!$E$27-Datos!$C$27)*(Datos!$E$27-Datos!$D$27)*(1-X753)))</f>
        <v>0.246006058840231</v>
      </c>
      <c r="Z753" s="24" t="n">
        <f aca="false">(1+Q753)</f>
        <v>1.16203588811668</v>
      </c>
      <c r="AA753" s="24" t="n">
        <f aca="false">Z753*(1+S753)</f>
        <v>1.31921199803913</v>
      </c>
      <c r="AB753" s="24" t="n">
        <f aca="false">AA753*(1+U753)</f>
        <v>1.58014964823951</v>
      </c>
      <c r="AC753" s="24" t="n">
        <f aca="false">AB753*(1+W753)</f>
        <v>1.94236831250844</v>
      </c>
      <c r="AD753" s="24" t="n">
        <f aca="false">AC753*(1+Y753)</f>
        <v>2.4202026858848</v>
      </c>
      <c r="AE753" s="23" t="n">
        <f aca="false">E753*Q753</f>
        <v>6119.77291838769</v>
      </c>
      <c r="AF753" s="23" t="n">
        <f aca="false">AE753*(1+S753)</f>
        <v>6947.52885153694</v>
      </c>
      <c r="AG753" s="23" t="n">
        <f aca="false">AF753*(1+U753)</f>
        <v>8321.73698177987</v>
      </c>
      <c r="AH753" s="23" t="n">
        <f aca="false">AG753*(1+W753)</f>
        <v>10229.333808002</v>
      </c>
      <c r="AI753" s="23" t="n">
        <f aca="false">AH753*(1+Y753)</f>
        <v>12745.8119026697</v>
      </c>
      <c r="AJ753" s="25" t="n">
        <f aca="false">G753*Z753</f>
        <v>40037.983198524</v>
      </c>
      <c r="AK753" s="25" t="n">
        <f aca="false">I753*AA753</f>
        <v>42443.7268813483</v>
      </c>
      <c r="AL753" s="25" t="n">
        <f aca="false">K753*AB753</f>
        <v>50805.1968634621</v>
      </c>
      <c r="AM753" s="25" t="n">
        <f aca="false">M753*AC753</f>
        <v>73011.5898728973</v>
      </c>
      <c r="AN753" s="25" t="n">
        <f aca="false">O753*AD753</f>
        <v>100406.200947286</v>
      </c>
      <c r="AO753" s="25" t="n">
        <f aca="false">C753/Datos!$D$8</f>
        <v>14677.4515762419</v>
      </c>
      <c r="AP753" s="25" t="n">
        <f aca="false">AJ753-AO753</f>
        <v>25360.531622282</v>
      </c>
      <c r="AQ753" s="25" t="n">
        <f aca="false">AK753-AO753</f>
        <v>27766.2753051063</v>
      </c>
      <c r="AR753" s="25" t="n">
        <f aca="false">AL753-AO753</f>
        <v>36127.7452872201</v>
      </c>
      <c r="AS753" s="25" t="n">
        <f aca="false">AM753-AO753</f>
        <v>58334.1382966553</v>
      </c>
      <c r="AT753" s="25" t="n">
        <f aca="false">AN753-AO753</f>
        <v>85728.7493710437</v>
      </c>
      <c r="AU753" s="25" t="n">
        <f aca="false">AP753*Datos!$D$6</f>
        <v>12680.265811141</v>
      </c>
      <c r="AV753" s="25" t="n">
        <f aca="false">AQ753*Datos!$D$6</f>
        <v>13883.1376525532</v>
      </c>
      <c r="AW753" s="25" t="n">
        <f aca="false">AR753*Datos!$D$6</f>
        <v>18063.8726436101</v>
      </c>
      <c r="AX753" s="25" t="n">
        <f aca="false">AS753*Datos!$D$6</f>
        <v>29167.0691483277</v>
      </c>
      <c r="AY753" s="25" t="n">
        <f aca="false">AT753*Datos!$D$6</f>
        <v>42864.3746855218</v>
      </c>
      <c r="AZ753" s="25" t="n">
        <f aca="false">AJ753-AU753-AE753</f>
        <v>21237.9444689953</v>
      </c>
      <c r="BA753" s="25" t="n">
        <f aca="false">AK753-AV753-AF753</f>
        <v>21613.0603772582</v>
      </c>
      <c r="BB753" s="25" t="n">
        <f aca="false">AL753-AW753-AG753</f>
        <v>24419.5872380721</v>
      </c>
      <c r="BC753" s="25" t="n">
        <f aca="false">AM753-AX753-AH753</f>
        <v>33615.1869165677</v>
      </c>
      <c r="BD753" s="25" t="n">
        <f aca="false">AN753-AY753-AI753</f>
        <v>44796.0143590941</v>
      </c>
      <c r="BE753" s="25" t="n">
        <f aca="false">AZ753/Z753</f>
        <v>18276.4961789741</v>
      </c>
      <c r="BF753" s="25" t="n">
        <f aca="false">BA753/AA753</f>
        <v>16383.3109533446</v>
      </c>
      <c r="BG753" s="25" t="n">
        <f aca="false">BB753/AB753</f>
        <v>15453.971252203</v>
      </c>
      <c r="BH753" s="25" t="n">
        <f aca="false">BC753/AC753</f>
        <v>17306.288771338</v>
      </c>
      <c r="BI753" s="25" t="n">
        <f aca="false">BD753/AD753</f>
        <v>18509.1995064526</v>
      </c>
      <c r="BJ753" s="25" t="n">
        <f aca="false">E753*AD753</f>
        <v>91406.237385026</v>
      </c>
      <c r="BK753" s="25" t="n">
        <f aca="false">0.2*C753*AD753</f>
        <v>35522.4077267648</v>
      </c>
      <c r="BL753" s="25" t="n">
        <f aca="false">BJ753+BK753</f>
        <v>126928.645111791</v>
      </c>
      <c r="BM753" s="25" t="n">
        <f aca="false">BK753*Datos!$D$6</f>
        <v>17761.2038633824</v>
      </c>
      <c r="BN753" s="25" t="n">
        <f aca="false">BL753-BM753</f>
        <v>109167.441248408</v>
      </c>
      <c r="BO753" s="25" t="n">
        <f aca="false">BN753/AD753</f>
        <v>45106.7350206242</v>
      </c>
      <c r="BP753" s="25" t="n">
        <f aca="false">-(C753+E753)</f>
        <v>-111155.267113713</v>
      </c>
      <c r="BQ753" s="25" t="n">
        <f aca="false">BE753</f>
        <v>18276.4961789741</v>
      </c>
      <c r="BR753" s="25" t="n">
        <f aca="false">BF753</f>
        <v>16383.3109533446</v>
      </c>
      <c r="BS753" s="25" t="n">
        <f aca="false">BG753</f>
        <v>15453.971252203</v>
      </c>
      <c r="BT753" s="25" t="n">
        <f aca="false">BH753</f>
        <v>17306.288771338</v>
      </c>
      <c r="BU753" s="25" t="n">
        <f aca="false">BI753+BO753</f>
        <v>63615.9345270768</v>
      </c>
      <c r="BV753" s="27" t="n">
        <f aca="false">IFERROR(IRR(BP753:BU753,0.1),NA())*100</f>
        <v>4.61493141446288</v>
      </c>
    </row>
    <row r="754" customFormat="false" ht="15" hidden="false" customHeight="true" outlineLevel="0" collapsed="false">
      <c r="A754" s="23" t="n">
        <v>753</v>
      </c>
      <c r="B754" s="24" t="n">
        <f aca="true">RAND()</f>
        <v>0.527073918986772</v>
      </c>
      <c r="C754" s="25" t="n">
        <f aca="false">IF(B754&lt;=(Datos!$D$14-Datos!$C$14)/(Datos!$E$14-Datos!$C$14),Datos!$C$14+SQRT((Datos!$E$14-Datos!$C$14)*(Datos!$D$14-Datos!$C$14)*B754),Datos!$E$14-SQRT((Datos!$E$14-Datos!$C$14)*(Datos!$E$14-Datos!$D$14)*(1-B754)))</f>
        <v>76177.504387326</v>
      </c>
      <c r="D754" s="24" t="n">
        <f aca="true">RAND()</f>
        <v>0.400679235660403</v>
      </c>
      <c r="E754" s="25" t="n">
        <f aca="false">IF(D754&lt;=(Datos!$D$15-Datos!$C$15)/(Datos!$E$15-Datos!$C$15),Datos!$C$15+SQRT((Datos!$E$15-Datos!$C$15)*(Datos!$D$15-Datos!$C$15)*D754),Datos!$E$15-SQRT((Datos!$E$15-Datos!$C$15)*(Datos!$E$15-Datos!$D$15)*(1-D754)))</f>
        <v>30518.5383694844</v>
      </c>
      <c r="F754" s="24" t="n">
        <f aca="true">RAND()</f>
        <v>0.194264592549825</v>
      </c>
      <c r="G754" s="25" t="n">
        <f aca="false">IF(F754&lt;=(Datos!$D$19-Datos!$C$19)/(Datos!$E$19-Datos!$C$19),Datos!$C$19+SQRT((Datos!$E$19-Datos!$C$19)*(Datos!$D$19-Datos!$C$19)*F754),Datos!$E$19-SQRT((Datos!$E$19-Datos!$C$19)*(Datos!$E$19-Datos!$D$19)*(1-F754)))</f>
        <v>35398.1190133669</v>
      </c>
      <c r="H754" s="24" t="n">
        <f aca="true">RAND()</f>
        <v>0.450033347534938</v>
      </c>
      <c r="I754" s="25" t="n">
        <f aca="false">IF(H754&lt;=(Datos!$D$19-Datos!$C$19)/(Datos!$E$19-Datos!$C$19),Datos!$C$19+SQRT((Datos!$E$19-Datos!$C$19)*(Datos!$D$19-Datos!$C$19)*H754),Datos!$E$19-SQRT((Datos!$E$19-Datos!$C$19)*(Datos!$E$19-Datos!$D$19)*(1-H754)))</f>
        <v>38216.1427768899</v>
      </c>
      <c r="J754" s="24" t="n">
        <f aca="true">RAND()</f>
        <v>0.179184844899858</v>
      </c>
      <c r="K754" s="25" t="n">
        <f aca="false">IF(J754&lt;=(Datos!$D$19-Datos!$C$19)/(Datos!$E$19-Datos!$C$19),Datos!$C$19+SQRT((Datos!$E$19-Datos!$C$19)*(Datos!$D$19-Datos!$C$19)*J754),Datos!$E$19-SQRT((Datos!$E$19-Datos!$C$19)*(Datos!$E$19-Datos!$D$19)*(1-J754)))</f>
        <v>35184.3733213358</v>
      </c>
      <c r="L754" s="24" t="n">
        <f aca="true">RAND()</f>
        <v>0.0768534059569853</v>
      </c>
      <c r="M754" s="25" t="n">
        <f aca="false">IF(L754&lt;=(Datos!$D$19-Datos!$C$19)/(Datos!$E$19-Datos!$C$19),Datos!$C$19+SQRT((Datos!$E$19-Datos!$C$19)*(Datos!$D$19-Datos!$C$19)*L754),Datos!$E$19-SQRT((Datos!$E$19-Datos!$C$19)*(Datos!$E$19-Datos!$D$19)*(1-L754)))</f>
        <v>33395.2924606796</v>
      </c>
      <c r="N754" s="24" t="n">
        <f aca="true">RAND()</f>
        <v>0.0270237851282762</v>
      </c>
      <c r="O754" s="25" t="n">
        <f aca="false">IF(N754&lt;=(Datos!$D$19-Datos!$C$19)/(Datos!$E$19-Datos!$C$19),Datos!$C$19+SQRT((Datos!$E$19-Datos!$C$19)*(Datos!$D$19-Datos!$C$19)*N754),Datos!$E$19-SQRT((Datos!$E$19-Datos!$C$19)*(Datos!$E$19-Datos!$D$19)*(1-N754)))</f>
        <v>32013.3474040119</v>
      </c>
      <c r="P754" s="24" t="n">
        <f aca="true">RAND()</f>
        <v>0.00874004467304641</v>
      </c>
      <c r="Q754" s="26" t="n">
        <f aca="false">IF(P754&lt;=(Datos!$D$23-Datos!$C$23)/(Datos!$E$23-Datos!$C$23),Datos!$C$23+SQRT((Datos!$E$23-Datos!$C$23)*(Datos!$D$23-Datos!$C$23)*P754),Datos!$E$23-SQRT((Datos!$E$23-Datos!$C$23)*(Datos!$E$23-Datos!$D$23)*(1-P754)))</f>
        <v>0.123966368668125</v>
      </c>
      <c r="R754" s="24" t="n">
        <f aca="true">RAND()</f>
        <v>0.942473666110231</v>
      </c>
      <c r="S754" s="26" t="n">
        <f aca="false">IF(R754&lt;=(Datos!$D$24-Datos!$C$24)/(Datos!$E$24-Datos!$C$24),Datos!$C$24+SQRT((Datos!$E$24-Datos!$C$24)*(Datos!$D$24-Datos!$C$24)*R754),Datos!$E$24-SQRT((Datos!$E$24-Datos!$C$24)*(Datos!$E$24-Datos!$D$24)*(1-R754)))</f>
        <v>0.16982417565985</v>
      </c>
      <c r="T754" s="24" t="n">
        <f aca="true">RAND()</f>
        <v>0.786564261176245</v>
      </c>
      <c r="U754" s="26" t="n">
        <f aca="false">IF(T754&lt;=(Datos!$D$25-Datos!$C$25)/(Datos!$E$25-Datos!$C$25),Datos!$C$25+SQRT((Datos!$E$25-Datos!$C$25)*(Datos!$D$25-Datos!$C$25)*T754),Datos!$E$25-SQRT((Datos!$E$25-Datos!$C$25)*(Datos!$E$25-Datos!$D$25)*(1-T754)))</f>
        <v>0.195553730985966</v>
      </c>
      <c r="V754" s="24" t="n">
        <f aca="true">RAND()</f>
        <v>0.334774672183296</v>
      </c>
      <c r="W754" s="26" t="n">
        <f aca="false">IF(V754&lt;=(Datos!$D$26-Datos!$C$26)/(Datos!$E$26-Datos!$C$26),Datos!$C$26+SQRT((Datos!$E$26-Datos!$C$26)*(Datos!$D$26-Datos!$C$26)*V754),Datos!$E$26-SQRT((Datos!$E$26-Datos!$C$26)*(Datos!$E$26-Datos!$D$26)*(1-V754)))</f>
        <v>0.201747656560966</v>
      </c>
      <c r="X754" s="24" t="n">
        <f aca="true">RAND()</f>
        <v>0.313195387523501</v>
      </c>
      <c r="Y754" s="26" t="n">
        <f aca="false">IF(X754&lt;=(Datos!$D$27-Datos!$C$27)/(Datos!$E$27-Datos!$C$27),Datos!$C$27+SQRT((Datos!$E$27-Datos!$C$27)*(Datos!$D$27-Datos!$C$27)*X754),Datos!$E$27-SQRT((Datos!$E$27-Datos!$C$27)*(Datos!$E$27-Datos!$D$27)*(1-X754)))</f>
        <v>0.219079675828892</v>
      </c>
      <c r="Z754" s="24" t="n">
        <f aca="false">(1+Q754)</f>
        <v>1.12396636866813</v>
      </c>
      <c r="AA754" s="24" t="n">
        <f aca="false">Z754*(1+S754)</f>
        <v>1.31484303069658</v>
      </c>
      <c r="AB754" s="24" t="n">
        <f aca="false">AA754*(1+U754)</f>
        <v>1.5719654910102</v>
      </c>
      <c r="AC754" s="24" t="n">
        <f aca="false">AB754*(1+W754)</f>
        <v>1.88910584501621</v>
      </c>
      <c r="AD754" s="24" t="n">
        <f aca="false">AC754*(1+Y754)</f>
        <v>2.30297054114883</v>
      </c>
      <c r="AE754" s="23" t="n">
        <f aca="false">E754*Q754</f>
        <v>3783.27237872382</v>
      </c>
      <c r="AF754" s="23" t="n">
        <f aca="false">AE754*(1+S754)</f>
        <v>4425.76349173727</v>
      </c>
      <c r="AG754" s="23" t="n">
        <f aca="false">AF754*(1+U754)</f>
        <v>5291.23805500798</v>
      </c>
      <c r="AH754" s="23" t="n">
        <f aca="false">AG754*(1+W754)</f>
        <v>6358.73293291204</v>
      </c>
      <c r="AI754" s="23" t="n">
        <f aca="false">AH754*(1+Y754)</f>
        <v>7751.80208253691</v>
      </c>
      <c r="AJ754" s="25" t="n">
        <f aca="false">G754*Z754</f>
        <v>39786.2952851362</v>
      </c>
      <c r="AK754" s="25" t="n">
        <f aca="false">I754*AA754</f>
        <v>50248.2289902994</v>
      </c>
      <c r="AL754" s="25" t="n">
        <f aca="false">K754*AB754</f>
        <v>55308.6206839597</v>
      </c>
      <c r="AM754" s="25" t="n">
        <f aca="false">M754*AC754</f>
        <v>63087.2421834957</v>
      </c>
      <c r="AN754" s="25" t="n">
        <f aca="false">O754*AD754</f>
        <v>73725.7959950028</v>
      </c>
      <c r="AO754" s="25" t="n">
        <f aca="false">C754/Datos!$D$8</f>
        <v>15235.5008774652</v>
      </c>
      <c r="AP754" s="25" t="n">
        <f aca="false">AJ754-AO754</f>
        <v>24550.794407671</v>
      </c>
      <c r="AQ754" s="25" t="n">
        <f aca="false">AK754-AO754</f>
        <v>35012.7281128342</v>
      </c>
      <c r="AR754" s="25" t="n">
        <f aca="false">AL754-AO754</f>
        <v>40073.1198064946</v>
      </c>
      <c r="AS754" s="25" t="n">
        <f aca="false">AM754-AO754</f>
        <v>47851.7413060305</v>
      </c>
      <c r="AT754" s="25" t="n">
        <f aca="false">AN754-AO754</f>
        <v>58490.2951175376</v>
      </c>
      <c r="AU754" s="25" t="n">
        <f aca="false">AP754*Datos!$D$6</f>
        <v>12275.3972038355</v>
      </c>
      <c r="AV754" s="25" t="n">
        <f aca="false">AQ754*Datos!$D$6</f>
        <v>17506.3640564171</v>
      </c>
      <c r="AW754" s="25" t="n">
        <f aca="false">AR754*Datos!$D$6</f>
        <v>20036.5599032473</v>
      </c>
      <c r="AX754" s="25" t="n">
        <f aca="false">AS754*Datos!$D$6</f>
        <v>23925.8706530153</v>
      </c>
      <c r="AY754" s="25" t="n">
        <f aca="false">AT754*Datos!$D$6</f>
        <v>29245.1475587688</v>
      </c>
      <c r="AZ754" s="25" t="n">
        <f aca="false">AJ754-AU754-AE754</f>
        <v>23727.6257025769</v>
      </c>
      <c r="BA754" s="25" t="n">
        <f aca="false">AK754-AV754-AF754</f>
        <v>28316.101442145</v>
      </c>
      <c r="BB754" s="25" t="n">
        <f aca="false">AL754-AW754-AG754</f>
        <v>29980.8227257045</v>
      </c>
      <c r="BC754" s="25" t="n">
        <f aca="false">AM754-AX754-AH754</f>
        <v>32802.6385975684</v>
      </c>
      <c r="BD754" s="25" t="n">
        <f aca="false">AN754-AY754-AI754</f>
        <v>36728.8463536971</v>
      </c>
      <c r="BE754" s="25" t="n">
        <f aca="false">AZ754/Z754</f>
        <v>21110.6189331035</v>
      </c>
      <c r="BF754" s="25" t="n">
        <f aca="false">BA754/AA754</f>
        <v>21535.7276732444</v>
      </c>
      <c r="BG754" s="25" t="n">
        <f aca="false">BB754/AB754</f>
        <v>19072.1888598444</v>
      </c>
      <c r="BH754" s="25" t="n">
        <f aca="false">BC754/AC754</f>
        <v>17364.1083606339</v>
      </c>
      <c r="BI754" s="25" t="n">
        <f aca="false">BD754/AD754</f>
        <v>15948.4655567392</v>
      </c>
      <c r="BJ754" s="25" t="n">
        <f aca="false">E754*AD754</f>
        <v>70283.2948238428</v>
      </c>
      <c r="BK754" s="25" t="n">
        <f aca="false">0.2*C754*AD754</f>
        <v>35086.9097004495</v>
      </c>
      <c r="BL754" s="25" t="n">
        <f aca="false">BJ754+BK754</f>
        <v>105370.204524292</v>
      </c>
      <c r="BM754" s="25" t="n">
        <f aca="false">BK754*Datos!$D$6</f>
        <v>17543.4548502247</v>
      </c>
      <c r="BN754" s="25" t="n">
        <f aca="false">BL754-BM754</f>
        <v>87826.7496740676</v>
      </c>
      <c r="BO754" s="25" t="n">
        <f aca="false">BN754/AD754</f>
        <v>38136.288808217</v>
      </c>
      <c r="BP754" s="25" t="n">
        <f aca="false">-(C754+E754)</f>
        <v>-106696.04275681</v>
      </c>
      <c r="BQ754" s="25" t="n">
        <f aca="false">BE754</f>
        <v>21110.6189331035</v>
      </c>
      <c r="BR754" s="25" t="n">
        <f aca="false">BF754</f>
        <v>21535.7276732444</v>
      </c>
      <c r="BS754" s="25" t="n">
        <f aca="false">BG754</f>
        <v>19072.1888598444</v>
      </c>
      <c r="BT754" s="25" t="n">
        <f aca="false">BH754</f>
        <v>17364.1083606339</v>
      </c>
      <c r="BU754" s="25" t="n">
        <f aca="false">BI754+BO754</f>
        <v>54084.7543649562</v>
      </c>
      <c r="BV754" s="27" t="n">
        <f aca="false">IFERROR(IRR(BP754:BU754,0.1),NA())*100</f>
        <v>6.7630474108025</v>
      </c>
    </row>
    <row r="755" customFormat="false" ht="15" hidden="false" customHeight="true" outlineLevel="0" collapsed="false">
      <c r="A755" s="23" t="n">
        <v>754</v>
      </c>
      <c r="B755" s="24" t="n">
        <f aca="true">RAND()</f>
        <v>0.77291918699361</v>
      </c>
      <c r="C755" s="25" t="n">
        <f aca="false">IF(B755&lt;=(Datos!$D$14-Datos!$C$14)/(Datos!$E$14-Datos!$C$14),Datos!$C$14+SQRT((Datos!$E$14-Datos!$C$14)*(Datos!$D$14-Datos!$C$14)*B755),Datos!$E$14-SQRT((Datos!$E$14-Datos!$C$14)*(Datos!$E$14-Datos!$D$14)*(1-B755)))</f>
        <v>83492.5175872374</v>
      </c>
      <c r="D755" s="24" t="n">
        <f aca="true">RAND()</f>
        <v>0.466389733194515</v>
      </c>
      <c r="E755" s="25" t="n">
        <f aca="false">IF(D755&lt;=(Datos!$D$15-Datos!$C$15)/(Datos!$E$15-Datos!$C$15),Datos!$C$15+SQRT((Datos!$E$15-Datos!$C$15)*(Datos!$D$15-Datos!$C$15)*D755),Datos!$E$15-SQRT((Datos!$E$15-Datos!$C$15)*(Datos!$E$15-Datos!$D$15)*(1-D755)))</f>
        <v>31053.4062336092</v>
      </c>
      <c r="F755" s="24" t="n">
        <f aca="true">RAND()</f>
        <v>0.637775663747197</v>
      </c>
      <c r="G755" s="25" t="n">
        <f aca="false">IF(F755&lt;=(Datos!$D$19-Datos!$C$19)/(Datos!$E$19-Datos!$C$19),Datos!$C$19+SQRT((Datos!$E$19-Datos!$C$19)*(Datos!$D$19-Datos!$C$19)*F755),Datos!$E$19-SQRT((Datos!$E$19-Datos!$C$19)*(Datos!$E$19-Datos!$D$19)*(1-F755)))</f>
        <v>39780.9176237243</v>
      </c>
      <c r="H755" s="24" t="n">
        <f aca="true">RAND()</f>
        <v>0.532860133647531</v>
      </c>
      <c r="I755" s="25" t="n">
        <f aca="false">IF(H755&lt;=(Datos!$D$19-Datos!$C$19)/(Datos!$E$19-Datos!$C$19),Datos!$C$19+SQRT((Datos!$E$19-Datos!$C$19)*(Datos!$D$19-Datos!$C$19)*H755),Datos!$E$19-SQRT((Datos!$E$19-Datos!$C$19)*(Datos!$E$19-Datos!$D$19)*(1-H755)))</f>
        <v>38940.3031294878</v>
      </c>
      <c r="J755" s="24" t="n">
        <f aca="true">RAND()</f>
        <v>0.673046248686071</v>
      </c>
      <c r="K755" s="25" t="n">
        <f aca="false">IF(J755&lt;=(Datos!$D$19-Datos!$C$19)/(Datos!$E$19-Datos!$C$19),Datos!$C$19+SQRT((Datos!$E$19-Datos!$C$19)*(Datos!$D$19-Datos!$C$19)*J755),Datos!$E$19-SQRT((Datos!$E$19-Datos!$C$19)*(Datos!$E$19-Datos!$D$19)*(1-J755)))</f>
        <v>40048.0780146952</v>
      </c>
      <c r="L755" s="24" t="n">
        <f aca="true">RAND()</f>
        <v>0.599816647739695</v>
      </c>
      <c r="M755" s="25" t="n">
        <f aca="false">IF(L755&lt;=(Datos!$D$19-Datos!$C$19)/(Datos!$E$19-Datos!$C$19),Datos!$C$19+SQRT((Datos!$E$19-Datos!$C$19)*(Datos!$D$19-Datos!$C$19)*L755),Datos!$E$19-SQRT((Datos!$E$19-Datos!$C$19)*(Datos!$E$19-Datos!$D$19)*(1-L755)))</f>
        <v>39485.3833428573</v>
      </c>
      <c r="N755" s="24" t="n">
        <f aca="true">RAND()</f>
        <v>0.820151208631766</v>
      </c>
      <c r="O755" s="25" t="n">
        <f aca="false">IF(N755&lt;=(Datos!$D$19-Datos!$C$19)/(Datos!$E$19-Datos!$C$19),Datos!$C$19+SQRT((Datos!$E$19-Datos!$C$19)*(Datos!$D$19-Datos!$C$19)*N755),Datos!$E$19-SQRT((Datos!$E$19-Datos!$C$19)*(Datos!$E$19-Datos!$D$19)*(1-N755)))</f>
        <v>41327.3089767015</v>
      </c>
      <c r="P755" s="24" t="n">
        <f aca="true">RAND()</f>
        <v>0.872726584404399</v>
      </c>
      <c r="Q755" s="26" t="n">
        <f aca="false">IF(P755&lt;=(Datos!$D$23-Datos!$C$23)/(Datos!$E$23-Datos!$C$23),Datos!$C$23+SQRT((Datos!$E$23-Datos!$C$23)*(Datos!$D$23-Datos!$C$23)*P755),Datos!$E$23-SQRT((Datos!$E$23-Datos!$C$23)*(Datos!$E$23-Datos!$D$23)*(1-P755)))</f>
        <v>0.164864209697803</v>
      </c>
      <c r="R755" s="24" t="n">
        <f aca="true">RAND()</f>
        <v>0.930315429571545</v>
      </c>
      <c r="S755" s="26" t="n">
        <f aca="false">IF(R755&lt;=(Datos!$D$24-Datos!$C$24)/(Datos!$E$24-Datos!$C$24),Datos!$C$24+SQRT((Datos!$E$24-Datos!$C$24)*(Datos!$D$24-Datos!$C$24)*R755),Datos!$E$24-SQRT((Datos!$E$24-Datos!$C$24)*(Datos!$E$24-Datos!$D$24)*(1-R755)))</f>
        <v>0.168800347024518</v>
      </c>
      <c r="T755" s="24" t="n">
        <f aca="true">RAND()</f>
        <v>0.751659853726929</v>
      </c>
      <c r="U755" s="26" t="n">
        <f aca="false">IF(T755&lt;=(Datos!$D$25-Datos!$C$25)/(Datos!$E$25-Datos!$C$25),Datos!$C$25+SQRT((Datos!$E$25-Datos!$C$25)*(Datos!$D$25-Datos!$C$25)*T755),Datos!$E$25-SQRT((Datos!$E$25-Datos!$C$25)*(Datos!$E$25-Datos!$D$25)*(1-T755)))</f>
        <v>0.193630464365776</v>
      </c>
      <c r="V755" s="24" t="n">
        <f aca="true">RAND()</f>
        <v>0.12884845258421</v>
      </c>
      <c r="W755" s="26" t="n">
        <f aca="false">IF(V755&lt;=(Datos!$D$26-Datos!$C$26)/(Datos!$E$26-Datos!$C$26),Datos!$C$26+SQRT((Datos!$E$26-Datos!$C$26)*(Datos!$D$26-Datos!$C$26)*V755),Datos!$E$26-SQRT((Datos!$E$26-Datos!$C$26)*(Datos!$E$26-Datos!$D$26)*(1-V755)))</f>
        <v>0.193430853793333</v>
      </c>
      <c r="X755" s="24" t="n">
        <f aca="true">RAND()</f>
        <v>0.61471010264017</v>
      </c>
      <c r="Y755" s="26" t="n">
        <f aca="false">IF(X755&lt;=(Datos!$D$27-Datos!$C$27)/(Datos!$E$27-Datos!$C$27),Datos!$C$27+SQRT((Datos!$E$27-Datos!$C$27)*(Datos!$D$27-Datos!$C$27)*X755),Datos!$E$27-SQRT((Datos!$E$27-Datos!$C$27)*(Datos!$E$27-Datos!$D$27)*(1-X755)))</f>
        <v>0.234386784308239</v>
      </c>
      <c r="Z755" s="24" t="n">
        <f aca="false">(1+Q755)</f>
        <v>1.1648642096978</v>
      </c>
      <c r="AA755" s="24" t="n">
        <f aca="false">Z755*(1+S755)</f>
        <v>1.36149369253123</v>
      </c>
      <c r="AB755" s="24" t="n">
        <f aca="false">AA755*(1+U755)</f>
        <v>1.62512034844713</v>
      </c>
      <c r="AC755" s="24" t="n">
        <f aca="false">AB755*(1+W755)</f>
        <v>1.93946876496418</v>
      </c>
      <c r="AD755" s="24" t="n">
        <f aca="false">AC755*(1+Y755)</f>
        <v>2.39405461205041</v>
      </c>
      <c r="AE755" s="23" t="n">
        <f aca="false">E755*Q755</f>
        <v>5119.59527712881</v>
      </c>
      <c r="AF755" s="23" t="n">
        <f aca="false">AE755*(1+S755)</f>
        <v>5983.78473653324</v>
      </c>
      <c r="AG755" s="23" t="n">
        <f aca="false">AF755*(1+U755)</f>
        <v>7142.42775373301</v>
      </c>
      <c r="AH755" s="23" t="n">
        <f aca="false">AG755*(1+W755)</f>
        <v>8523.99365229479</v>
      </c>
      <c r="AI755" s="23" t="n">
        <f aca="false">AH755*(1+Y755)</f>
        <v>10521.90511392</v>
      </c>
      <c r="AJ755" s="25" t="n">
        <f aca="false">G755*Z755</f>
        <v>46339.367168813</v>
      </c>
      <c r="AK755" s="25" t="n">
        <f aca="false">I755*AA755</f>
        <v>53016.9770960519</v>
      </c>
      <c r="AL755" s="25" t="n">
        <f aca="false">K755*AB755</f>
        <v>65082.9464978794</v>
      </c>
      <c r="AM755" s="25" t="n">
        <f aca="false">M755*AC755</f>
        <v>76580.6676661085</v>
      </c>
      <c r="AN755" s="25" t="n">
        <f aca="false">O755*AD755</f>
        <v>98939.8346593043</v>
      </c>
      <c r="AO755" s="25" t="n">
        <f aca="false">C755/Datos!$D$8</f>
        <v>16698.5035174475</v>
      </c>
      <c r="AP755" s="25" t="n">
        <f aca="false">AJ755-AO755</f>
        <v>29640.8636513655</v>
      </c>
      <c r="AQ755" s="25" t="n">
        <f aca="false">AK755-AO755</f>
        <v>36318.4735786044</v>
      </c>
      <c r="AR755" s="25" t="n">
        <f aca="false">AL755-AO755</f>
        <v>48384.4429804319</v>
      </c>
      <c r="AS755" s="25" t="n">
        <f aca="false">AM755-AO755</f>
        <v>59882.1641486611</v>
      </c>
      <c r="AT755" s="25" t="n">
        <f aca="false">AN755-AO755</f>
        <v>82241.3311418568</v>
      </c>
      <c r="AU755" s="25" t="n">
        <f aca="false">AP755*Datos!$D$6</f>
        <v>14820.4318256827</v>
      </c>
      <c r="AV755" s="25" t="n">
        <f aca="false">AQ755*Datos!$D$6</f>
        <v>18159.2367893022</v>
      </c>
      <c r="AW755" s="25" t="n">
        <f aca="false">AR755*Datos!$D$6</f>
        <v>24192.221490216</v>
      </c>
      <c r="AX755" s="25" t="n">
        <f aca="false">AS755*Datos!$D$6</f>
        <v>29941.0820743305</v>
      </c>
      <c r="AY755" s="25" t="n">
        <f aca="false">AT755*Datos!$D$6</f>
        <v>41120.6655709284</v>
      </c>
      <c r="AZ755" s="25" t="n">
        <f aca="false">AJ755-AU755-AE755</f>
        <v>26399.3400660014</v>
      </c>
      <c r="BA755" s="25" t="n">
        <f aca="false">AK755-AV755-AF755</f>
        <v>28873.9555702165</v>
      </c>
      <c r="BB755" s="25" t="n">
        <f aca="false">AL755-AW755-AG755</f>
        <v>33748.2972539304</v>
      </c>
      <c r="BC755" s="25" t="n">
        <f aca="false">AM755-AX755-AH755</f>
        <v>38115.5919394832</v>
      </c>
      <c r="BD755" s="25" t="n">
        <f aca="false">AN755-AY755-AI755</f>
        <v>47297.2639744559</v>
      </c>
      <c r="BE755" s="25" t="n">
        <f aca="false">AZ755/Z755</f>
        <v>22663.0192997775</v>
      </c>
      <c r="BF755" s="25" t="n">
        <f aca="false">BA755/AA755</f>
        <v>21207.5573530827</v>
      </c>
      <c r="BG755" s="25" t="n">
        <f aca="false">BB755/AB755</f>
        <v>20766.6449356679</v>
      </c>
      <c r="BH755" s="25" t="n">
        <f aca="false">BC755/AC755</f>
        <v>19652.593858704</v>
      </c>
      <c r="BI755" s="25" t="n">
        <f aca="false">BD755/AD755</f>
        <v>19756.1341067102</v>
      </c>
      <c r="BJ755" s="25" t="n">
        <f aca="false">E755*AD755</f>
        <v>74343.5504134469</v>
      </c>
      <c r="BK755" s="25" t="n">
        <f aca="false">0.2*C755*AD755</f>
        <v>39977.129360285</v>
      </c>
      <c r="BL755" s="25" t="n">
        <f aca="false">BJ755+BK755</f>
        <v>114320.679773732</v>
      </c>
      <c r="BM755" s="25" t="n">
        <f aca="false">BK755*Datos!$D$6</f>
        <v>19988.5646801425</v>
      </c>
      <c r="BN755" s="25" t="n">
        <f aca="false">BL755-BM755</f>
        <v>94332.1150935894</v>
      </c>
      <c r="BO755" s="25" t="n">
        <f aca="false">BN755/AD755</f>
        <v>39402.6579923329</v>
      </c>
      <c r="BP755" s="25" t="n">
        <f aca="false">-(C755+E755)</f>
        <v>-114545.923820847</v>
      </c>
      <c r="BQ755" s="25" t="n">
        <f aca="false">BE755</f>
        <v>22663.0192997775</v>
      </c>
      <c r="BR755" s="25" t="n">
        <f aca="false">BF755</f>
        <v>21207.5573530827</v>
      </c>
      <c r="BS755" s="25" t="n">
        <f aca="false">BG755</f>
        <v>20766.6449356679</v>
      </c>
      <c r="BT755" s="25" t="n">
        <f aca="false">BH755</f>
        <v>19652.593858704</v>
      </c>
      <c r="BU755" s="25" t="n">
        <f aca="false">BI755+BO755</f>
        <v>59158.7920990431</v>
      </c>
      <c r="BV755" s="27" t="n">
        <f aca="false">IFERROR(IRR(BP755:BU755,0.1),NA())*100</f>
        <v>6.79876405623638</v>
      </c>
    </row>
    <row r="756" customFormat="false" ht="15" hidden="false" customHeight="true" outlineLevel="0" collapsed="false">
      <c r="A756" s="23" t="n">
        <v>755</v>
      </c>
      <c r="B756" s="24" t="n">
        <f aca="true">RAND()</f>
        <v>0.109734484094318</v>
      </c>
      <c r="C756" s="25" t="n">
        <f aca="false">IF(B756&lt;=(Datos!$D$14-Datos!$C$14)/(Datos!$E$14-Datos!$C$14),Datos!$C$14+SQRT((Datos!$E$14-Datos!$C$14)*(Datos!$D$14-Datos!$C$14)*B756),Datos!$E$14-SQRT((Datos!$E$14-Datos!$C$14)*(Datos!$E$14-Datos!$D$14)*(1-B756)))</f>
        <v>66625.239138154</v>
      </c>
      <c r="D756" s="24" t="n">
        <f aca="true">RAND()</f>
        <v>0.244674686755905</v>
      </c>
      <c r="E756" s="25" t="n">
        <f aca="false">IF(D756&lt;=(Datos!$D$15-Datos!$C$15)/(Datos!$E$15-Datos!$C$15),Datos!$C$15+SQRT((Datos!$E$15-Datos!$C$15)*(Datos!$D$15-Datos!$C$15)*D756),Datos!$E$15-SQRT((Datos!$E$15-Datos!$C$15)*(Datos!$E$15-Datos!$D$15)*(1-D756)))</f>
        <v>29283.7602064883</v>
      </c>
      <c r="F756" s="24" t="n">
        <f aca="true">RAND()</f>
        <v>0.380164937177777</v>
      </c>
      <c r="G756" s="25" t="n">
        <f aca="false">IF(F756&lt;=(Datos!$D$19-Datos!$C$19)/(Datos!$E$19-Datos!$C$19),Datos!$C$19+SQRT((Datos!$E$19-Datos!$C$19)*(Datos!$D$19-Datos!$C$19)*F756),Datos!$E$19-SQRT((Datos!$E$19-Datos!$C$19)*(Datos!$E$19-Datos!$D$19)*(1-F756)))</f>
        <v>37551.4727422316</v>
      </c>
      <c r="H756" s="24" t="n">
        <f aca="true">RAND()</f>
        <v>0.185872298662131</v>
      </c>
      <c r="I756" s="25" t="n">
        <f aca="false">IF(H756&lt;=(Datos!$D$19-Datos!$C$19)/(Datos!$E$19-Datos!$C$19),Datos!$C$19+SQRT((Datos!$E$19-Datos!$C$19)*(Datos!$D$19-Datos!$C$19)*H756),Datos!$E$19-SQRT((Datos!$E$19-Datos!$C$19)*(Datos!$E$19-Datos!$D$19)*(1-H756)))</f>
        <v>35280.2315100116</v>
      </c>
      <c r="J756" s="24" t="n">
        <f aca="true">RAND()</f>
        <v>0.232138592099389</v>
      </c>
      <c r="K756" s="25" t="n">
        <f aca="false">IF(J756&lt;=(Datos!$D$19-Datos!$C$19)/(Datos!$E$19-Datos!$C$19),Datos!$C$19+SQRT((Datos!$E$19-Datos!$C$19)*(Datos!$D$19-Datos!$C$19)*J756),Datos!$E$19-SQRT((Datos!$E$19-Datos!$C$19)*(Datos!$E$19-Datos!$D$19)*(1-J756)))</f>
        <v>35900.9142355154</v>
      </c>
      <c r="L756" s="24" t="n">
        <f aca="true">RAND()</f>
        <v>0.734086279886371</v>
      </c>
      <c r="M756" s="25" t="n">
        <f aca="false">IF(L756&lt;=(Datos!$D$19-Datos!$C$19)/(Datos!$E$19-Datos!$C$19),Datos!$C$19+SQRT((Datos!$E$19-Datos!$C$19)*(Datos!$D$19-Datos!$C$19)*L756),Datos!$E$19-SQRT((Datos!$E$19-Datos!$C$19)*(Datos!$E$19-Datos!$D$19)*(1-L756)))</f>
        <v>40534.1821568136</v>
      </c>
      <c r="N756" s="24" t="n">
        <f aca="true">RAND()</f>
        <v>0.954036525677157</v>
      </c>
      <c r="O756" s="25" t="n">
        <f aca="false">IF(N756&lt;=(Datos!$D$19-Datos!$C$19)/(Datos!$E$19-Datos!$C$19),Datos!$C$19+SQRT((Datos!$E$19-Datos!$C$19)*(Datos!$D$19-Datos!$C$19)*N756),Datos!$E$19-SQRT((Datos!$E$19-Datos!$C$19)*(Datos!$E$19-Datos!$D$19)*(1-N756)))</f>
        <v>43143.3200129766</v>
      </c>
      <c r="P756" s="24" t="n">
        <f aca="true">RAND()</f>
        <v>0.662671817640671</v>
      </c>
      <c r="Q756" s="26" t="n">
        <f aca="false">IF(P756&lt;=(Datos!$D$23-Datos!$C$23)/(Datos!$E$23-Datos!$C$23),Datos!$C$23+SQRT((Datos!$E$23-Datos!$C$23)*(Datos!$D$23-Datos!$C$23)*P756),Datos!$E$23-SQRT((Datos!$E$23-Datos!$C$23)*(Datos!$E$23-Datos!$D$23)*(1-P756)))</f>
        <v>0.155358759604135</v>
      </c>
      <c r="R756" s="24" t="n">
        <f aca="true">RAND()</f>
        <v>0.181050427154084</v>
      </c>
      <c r="S756" s="26" t="n">
        <f aca="false">IF(R756&lt;=(Datos!$D$24-Datos!$C$24)/(Datos!$E$24-Datos!$C$24),Datos!$C$24+SQRT((Datos!$E$24-Datos!$C$24)*(Datos!$D$24-Datos!$C$24)*R756),Datos!$E$24-SQRT((Datos!$E$24-Datos!$C$24)*(Datos!$E$24-Datos!$D$24)*(1-R756)))</f>
        <v>0.138052444955666</v>
      </c>
      <c r="T756" s="24" t="n">
        <f aca="true">RAND()</f>
        <v>0.544622375740826</v>
      </c>
      <c r="U756" s="26" t="n">
        <f aca="false">IF(T756&lt;=(Datos!$D$25-Datos!$C$25)/(Datos!$E$25-Datos!$C$25),Datos!$C$25+SQRT((Datos!$E$25-Datos!$C$25)*(Datos!$D$25-Datos!$C$25)*T756),Datos!$E$25-SQRT((Datos!$E$25-Datos!$C$25)*(Datos!$E$25-Datos!$D$25)*(1-T756)))</f>
        <v>0.184292054834733</v>
      </c>
      <c r="V756" s="24" t="n">
        <f aca="true">RAND()</f>
        <v>0.204390617179394</v>
      </c>
      <c r="W756" s="26" t="n">
        <f aca="false">IF(V756&lt;=(Datos!$D$26-Datos!$C$26)/(Datos!$E$26-Datos!$C$26),Datos!$C$26+SQRT((Datos!$E$26-Datos!$C$26)*(Datos!$D$26-Datos!$C$26)*V756),Datos!$E$26-SQRT((Datos!$E$26-Datos!$C$26)*(Datos!$E$26-Datos!$D$26)*(1-V756)))</f>
        <v>0.196915876094697</v>
      </c>
      <c r="X756" s="24" t="n">
        <f aca="true">RAND()</f>
        <v>0.97057990216514</v>
      </c>
      <c r="Y756" s="26" t="n">
        <f aca="false">IF(X756&lt;=(Datos!$D$27-Datos!$C$27)/(Datos!$E$27-Datos!$C$27),Datos!$C$27+SQRT((Datos!$E$27-Datos!$C$27)*(Datos!$D$27-Datos!$C$27)*X756),Datos!$E$27-SQRT((Datos!$E$27-Datos!$C$27)*(Datos!$E$27-Datos!$D$27)*(1-X756)))</f>
        <v>0.267395694056861</v>
      </c>
      <c r="Z756" s="24" t="n">
        <f aca="false">(1+Q756)</f>
        <v>1.15535875960414</v>
      </c>
      <c r="AA756" s="24" t="n">
        <f aca="false">Z756*(1+S756)</f>
        <v>1.31485886116843</v>
      </c>
      <c r="AB756" s="24" t="n">
        <f aca="false">AA756*(1+U756)</f>
        <v>1.55717690251082</v>
      </c>
      <c r="AC756" s="24" t="n">
        <f aca="false">AB756*(1+W756)</f>
        <v>1.86380975650316</v>
      </c>
      <c r="AD756" s="24" t="n">
        <f aca="false">AC756*(1+Y756)</f>
        <v>2.36218445993328</v>
      </c>
      <c r="AE756" s="23" t="n">
        <f aca="false">E756*Q756</f>
        <v>4549.48866222496</v>
      </c>
      <c r="AF756" s="23" t="n">
        <f aca="false">AE756*(1+S756)</f>
        <v>5177.5566953432</v>
      </c>
      <c r="AG756" s="23" t="n">
        <f aca="false">AF756*(1+U756)</f>
        <v>6131.73925775133</v>
      </c>
      <c r="AH756" s="23" t="n">
        <f aca="false">AG756*(1+W756)</f>
        <v>7339.17606567569</v>
      </c>
      <c r="AI756" s="23" t="n">
        <f aca="false">AH756*(1+Y756)</f>
        <v>9301.64014356254</v>
      </c>
      <c r="AJ756" s="25" t="n">
        <f aca="false">G756*Z756</f>
        <v>43385.4229687732</v>
      </c>
      <c r="AK756" s="25" t="n">
        <f aca="false">I756*AA756</f>
        <v>46388.5250250125</v>
      </c>
      <c r="AL756" s="25" t="n">
        <f aca="false">K756*AB756</f>
        <v>55904.0744265665</v>
      </c>
      <c r="AM756" s="25" t="n">
        <f aca="false">M756*AC756</f>
        <v>75548.0041757457</v>
      </c>
      <c r="AN756" s="25" t="n">
        <f aca="false">O756*AD756</f>
        <v>101912.480084582</v>
      </c>
      <c r="AO756" s="25" t="n">
        <f aca="false">C756/Datos!$D$8</f>
        <v>13325.0478276308</v>
      </c>
      <c r="AP756" s="25" t="n">
        <f aca="false">AJ756-AO756</f>
        <v>30060.3751411424</v>
      </c>
      <c r="AQ756" s="25" t="n">
        <f aca="false">AK756-AO756</f>
        <v>33063.4771973817</v>
      </c>
      <c r="AR756" s="25" t="n">
        <f aca="false">AL756-AO756</f>
        <v>42579.0265989357</v>
      </c>
      <c r="AS756" s="25" t="n">
        <f aca="false">AM756-AO756</f>
        <v>62222.9563481149</v>
      </c>
      <c r="AT756" s="25" t="n">
        <f aca="false">AN756-AO756</f>
        <v>88587.4322569509</v>
      </c>
      <c r="AU756" s="25" t="n">
        <f aca="false">AP756*Datos!$D$6</f>
        <v>15030.1875705712</v>
      </c>
      <c r="AV756" s="25" t="n">
        <f aca="false">AQ756*Datos!$D$6</f>
        <v>16531.7385986909</v>
      </c>
      <c r="AW756" s="25" t="n">
        <f aca="false">AR756*Datos!$D$6</f>
        <v>21289.5132994678</v>
      </c>
      <c r="AX756" s="25" t="n">
        <f aca="false">AS756*Datos!$D$6</f>
        <v>31111.4781740574</v>
      </c>
      <c r="AY756" s="25" t="n">
        <f aca="false">AT756*Datos!$D$6</f>
        <v>44293.7161284755</v>
      </c>
      <c r="AZ756" s="25" t="n">
        <f aca="false">AJ756-AU756-AE756</f>
        <v>23805.746735977</v>
      </c>
      <c r="BA756" s="25" t="n">
        <f aca="false">AK756-AV756-AF756</f>
        <v>24679.2297309785</v>
      </c>
      <c r="BB756" s="25" t="n">
        <f aca="false">AL756-AW756-AG756</f>
        <v>28482.8218693473</v>
      </c>
      <c r="BC756" s="25" t="n">
        <f aca="false">AM756-AX756-AH756</f>
        <v>37097.3499360125</v>
      </c>
      <c r="BD756" s="25" t="n">
        <f aca="false">AN756-AY756-AI756</f>
        <v>48317.1238125437</v>
      </c>
      <c r="BE756" s="25" t="n">
        <f aca="false">AZ756/Z756</f>
        <v>20604.6360388817</v>
      </c>
      <c r="BF756" s="25" t="n">
        <f aca="false">BA756/AA756</f>
        <v>18769.4896082212</v>
      </c>
      <c r="BG756" s="25" t="n">
        <f aca="false">BB756/AB756</f>
        <v>18291.3205451616</v>
      </c>
      <c r="BH756" s="25" t="n">
        <f aca="false">BC756/AC756</f>
        <v>19904.0432139457</v>
      </c>
      <c r="BI756" s="25" t="n">
        <f aca="false">BD756/AD756</f>
        <v>20454.4245515477</v>
      </c>
      <c r="BJ756" s="25" t="n">
        <f aca="false">E756*AD756</f>
        <v>69173.6432881792</v>
      </c>
      <c r="BK756" s="25" t="n">
        <f aca="false">0.2*C756*AD756</f>
        <v>31476.2209062971</v>
      </c>
      <c r="BL756" s="25" t="n">
        <f aca="false">BJ756+BK756</f>
        <v>100649.864194476</v>
      </c>
      <c r="BM756" s="25" t="n">
        <f aca="false">BK756*Datos!$D$6</f>
        <v>15738.1104531486</v>
      </c>
      <c r="BN756" s="25" t="n">
        <f aca="false">BL756-BM756</f>
        <v>84911.7537413278</v>
      </c>
      <c r="BO756" s="25" t="n">
        <f aca="false">BN756/AD756</f>
        <v>35946.2841203037</v>
      </c>
      <c r="BP756" s="25" t="n">
        <f aca="false">-(C756+E756)</f>
        <v>-95908.9993446423</v>
      </c>
      <c r="BQ756" s="25" t="n">
        <f aca="false">BE756</f>
        <v>20604.6360388817</v>
      </c>
      <c r="BR756" s="25" t="n">
        <f aca="false">BF756</f>
        <v>18769.4896082212</v>
      </c>
      <c r="BS756" s="25" t="n">
        <f aca="false">BG756</f>
        <v>18291.3205451616</v>
      </c>
      <c r="BT756" s="25" t="n">
        <f aca="false">BH756</f>
        <v>19904.0432139457</v>
      </c>
      <c r="BU756" s="25" t="n">
        <f aca="false">BI756+BO756</f>
        <v>56400.7086718514</v>
      </c>
      <c r="BV756" s="27" t="n">
        <f aca="false">IFERROR(IRR(BP756:BU756,0.1),NA())*100</f>
        <v>10.2388803702246</v>
      </c>
    </row>
    <row r="757" customFormat="false" ht="15" hidden="false" customHeight="true" outlineLevel="0" collapsed="false">
      <c r="A757" s="23" t="n">
        <v>756</v>
      </c>
      <c r="B757" s="24" t="n">
        <f aca="true">RAND()</f>
        <v>0.324914681543629</v>
      </c>
      <c r="C757" s="25" t="n">
        <f aca="false">IF(B757&lt;=(Datos!$D$14-Datos!$C$14)/(Datos!$E$14-Datos!$C$14),Datos!$C$14+SQRT((Datos!$E$14-Datos!$C$14)*(Datos!$D$14-Datos!$C$14)*B757),Datos!$E$14-SQRT((Datos!$E$14-Datos!$C$14)*(Datos!$E$14-Datos!$D$14)*(1-B757)))</f>
        <v>71537.7024443274</v>
      </c>
      <c r="D757" s="24" t="n">
        <f aca="true">RAND()</f>
        <v>0.615560374049089</v>
      </c>
      <c r="E757" s="25" t="n">
        <f aca="false">IF(D757&lt;=(Datos!$D$15-Datos!$C$15)/(Datos!$E$15-Datos!$C$15),Datos!$C$15+SQRT((Datos!$E$15-Datos!$C$15)*(Datos!$D$15-Datos!$C$15)*D757),Datos!$E$15-SQRT((Datos!$E$15-Datos!$C$15)*(Datos!$E$15-Datos!$D$15)*(1-D757)))</f>
        <v>32406.1904229408</v>
      </c>
      <c r="F757" s="24" t="n">
        <f aca="true">RAND()</f>
        <v>0.238407329857106</v>
      </c>
      <c r="G757" s="25" t="n">
        <f aca="false">IF(F757&lt;=(Datos!$D$19-Datos!$C$19)/(Datos!$E$19-Datos!$C$19),Datos!$C$19+SQRT((Datos!$E$19-Datos!$C$19)*(Datos!$D$19-Datos!$C$19)*F757),Datos!$E$19-SQRT((Datos!$E$19-Datos!$C$19)*(Datos!$E$19-Datos!$D$19)*(1-F757)))</f>
        <v>35980.0584845439</v>
      </c>
      <c r="H757" s="24" t="n">
        <f aca="true">RAND()</f>
        <v>0.746611787691793</v>
      </c>
      <c r="I757" s="25" t="n">
        <f aca="false">IF(H757&lt;=(Datos!$D$19-Datos!$C$19)/(Datos!$E$19-Datos!$C$19),Datos!$C$19+SQRT((Datos!$E$19-Datos!$C$19)*(Datos!$D$19-Datos!$C$19)*H757),Datos!$E$19-SQRT((Datos!$E$19-Datos!$C$19)*(Datos!$E$19-Datos!$D$19)*(1-H757)))</f>
        <v>40640.6289532645</v>
      </c>
      <c r="J757" s="24" t="n">
        <f aca="true">RAND()</f>
        <v>0.772621965675758</v>
      </c>
      <c r="K757" s="25" t="n">
        <f aca="false">IF(J757&lt;=(Datos!$D$19-Datos!$C$19)/(Datos!$E$19-Datos!$C$19),Datos!$C$19+SQRT((Datos!$E$19-Datos!$C$19)*(Datos!$D$19-Datos!$C$19)*J757),Datos!$E$19-SQRT((Datos!$E$19-Datos!$C$19)*(Datos!$E$19-Datos!$D$19)*(1-J757)))</f>
        <v>40870.4294927537</v>
      </c>
      <c r="L757" s="24" t="n">
        <f aca="true">RAND()</f>
        <v>0.952233226336544</v>
      </c>
      <c r="M757" s="25" t="n">
        <f aca="false">IF(L757&lt;=(Datos!$D$19-Datos!$C$19)/(Datos!$E$19-Datos!$C$19),Datos!$C$19+SQRT((Datos!$E$19-Datos!$C$19)*(Datos!$D$19-Datos!$C$19)*L757),Datos!$E$19-SQRT((Datos!$E$19-Datos!$C$19)*(Datos!$E$19-Datos!$D$19)*(1-L757)))</f>
        <v>43107.248557058</v>
      </c>
      <c r="N757" s="24" t="n">
        <f aca="true">RAND()</f>
        <v>0.881302240538975</v>
      </c>
      <c r="O757" s="25" t="n">
        <f aca="false">IF(N757&lt;=(Datos!$D$19-Datos!$C$19)/(Datos!$E$19-Datos!$C$19),Datos!$C$19+SQRT((Datos!$E$19-Datos!$C$19)*(Datos!$D$19-Datos!$C$19)*N757),Datos!$E$19-SQRT((Datos!$E$19-Datos!$C$19)*(Datos!$E$19-Datos!$D$19)*(1-N757)))</f>
        <v>42016.3224102499</v>
      </c>
      <c r="P757" s="24" t="n">
        <f aca="true">RAND()</f>
        <v>0.609808072521406</v>
      </c>
      <c r="Q757" s="26" t="n">
        <f aca="false">IF(P757&lt;=(Datos!$D$23-Datos!$C$23)/(Datos!$E$23-Datos!$C$23),Datos!$C$23+SQRT((Datos!$E$23-Datos!$C$23)*(Datos!$D$23-Datos!$C$23)*P757),Datos!$E$23-SQRT((Datos!$E$23-Datos!$C$23)*(Datos!$E$23-Datos!$D$23)*(1-P757)))</f>
        <v>0.153498198750623</v>
      </c>
      <c r="R757" s="24" t="n">
        <f aca="true">RAND()</f>
        <v>0.197797099187515</v>
      </c>
      <c r="S757" s="26" t="n">
        <f aca="false">IF(R757&lt;=(Datos!$D$24-Datos!$C$24)/(Datos!$E$24-Datos!$C$24),Datos!$C$24+SQRT((Datos!$E$24-Datos!$C$24)*(Datos!$D$24-Datos!$C$24)*R757),Datos!$E$24-SQRT((Datos!$E$24-Datos!$C$24)*(Datos!$E$24-Datos!$D$24)*(1-R757)))</f>
        <v>0.138868883871006</v>
      </c>
      <c r="T757" s="24" t="n">
        <f aca="true">RAND()</f>
        <v>0.667445455875742</v>
      </c>
      <c r="U757" s="26" t="n">
        <f aca="false">IF(T757&lt;=(Datos!$D$25-Datos!$C$25)/(Datos!$E$25-Datos!$C$25),Datos!$C$25+SQRT((Datos!$E$25-Datos!$C$25)*(Datos!$D$25-Datos!$C$25)*T757),Datos!$E$25-SQRT((Datos!$E$25-Datos!$C$25)*(Datos!$E$25-Datos!$D$25)*(1-T757)))</f>
        <v>0.189485204841783</v>
      </c>
      <c r="V757" s="24" t="n">
        <f aca="true">RAND()</f>
        <v>0.667706465746479</v>
      </c>
      <c r="W757" s="26" t="n">
        <f aca="false">IF(V757&lt;=(Datos!$D$26-Datos!$C$26)/(Datos!$E$26-Datos!$C$26),Datos!$C$26+SQRT((Datos!$E$26-Datos!$C$26)*(Datos!$D$26-Datos!$C$26)*V757),Datos!$E$26-SQRT((Datos!$E$26-Datos!$C$26)*(Datos!$E$26-Datos!$D$26)*(1-V757)))</f>
        <v>0.215896812907188</v>
      </c>
      <c r="X757" s="24" t="n">
        <f aca="true">RAND()</f>
        <v>0.625060170141258</v>
      </c>
      <c r="Y757" s="26" t="n">
        <f aca="false">IF(X757&lt;=(Datos!$D$27-Datos!$C$27)/(Datos!$E$27-Datos!$C$27),Datos!$C$27+SQRT((Datos!$E$27-Datos!$C$27)*(Datos!$D$27-Datos!$C$27)*X757),Datos!$E$27-SQRT((Datos!$E$27-Datos!$C$27)*(Datos!$E$27-Datos!$D$27)*(1-X757)))</f>
        <v>0.235003610353305</v>
      </c>
      <c r="Z757" s="24" t="n">
        <f aca="false">(1+Q757)</f>
        <v>1.15349819875062</v>
      </c>
      <c r="AA757" s="24" t="n">
        <f aca="false">Z757*(1+S757)</f>
        <v>1.31368320615834</v>
      </c>
      <c r="AB757" s="24" t="n">
        <f aca="false">AA757*(1+U757)</f>
        <v>1.56260673757446</v>
      </c>
      <c r="AC757" s="24" t="n">
        <f aca="false">AB757*(1+W757)</f>
        <v>1.89996855204409</v>
      </c>
      <c r="AD757" s="24" t="n">
        <f aca="false">AC757*(1+Y757)</f>
        <v>2.34646802133219</v>
      </c>
      <c r="AE757" s="23" t="n">
        <f aca="false">E757*Q757</f>
        <v>4974.2918582911</v>
      </c>
      <c r="AF757" s="23" t="n">
        <f aca="false">AE757*(1+S757)</f>
        <v>5665.06621670062</v>
      </c>
      <c r="AG757" s="23" t="n">
        <f aca="false">AF757*(1+U757)</f>
        <v>6738.51244921441</v>
      </c>
      <c r="AH757" s="23" t="n">
        <f aca="false">AG757*(1+W757)</f>
        <v>8193.33581073521</v>
      </c>
      <c r="AI757" s="23" t="n">
        <f aca="false">AH757*(1+Y757)</f>
        <v>10118.799307095</v>
      </c>
      <c r="AJ757" s="25" t="n">
        <f aca="false">G757*Z757</f>
        <v>41502.9326528635</v>
      </c>
      <c r="AK757" s="25" t="n">
        <f aca="false">I757*AA757</f>
        <v>53388.9117436159</v>
      </c>
      <c r="AL757" s="25" t="n">
        <f aca="false">K757*AB757</f>
        <v>63864.408492939</v>
      </c>
      <c r="AM757" s="25" t="n">
        <f aca="false">M757*AC757</f>
        <v>81902.416623558</v>
      </c>
      <c r="AN757" s="25" t="n">
        <f aca="false">O757*AD757</f>
        <v>98589.9569096344</v>
      </c>
      <c r="AO757" s="25" t="n">
        <f aca="false">C757/Datos!$D$8</f>
        <v>14307.5404888655</v>
      </c>
      <c r="AP757" s="25" t="n">
        <f aca="false">AJ757-AO757</f>
        <v>27195.392163998</v>
      </c>
      <c r="AQ757" s="25" t="n">
        <f aca="false">AK757-AO757</f>
        <v>39081.3712547505</v>
      </c>
      <c r="AR757" s="25" t="n">
        <f aca="false">AL757-AO757</f>
        <v>49556.8680040735</v>
      </c>
      <c r="AS757" s="25" t="n">
        <f aca="false">AM757-AO757</f>
        <v>67594.8761346925</v>
      </c>
      <c r="AT757" s="25" t="n">
        <f aca="false">AN757-AO757</f>
        <v>84282.416420769</v>
      </c>
      <c r="AU757" s="25" t="n">
        <f aca="false">AP757*Datos!$D$6</f>
        <v>13597.696081999</v>
      </c>
      <c r="AV757" s="25" t="n">
        <f aca="false">AQ757*Datos!$D$6</f>
        <v>19540.6856273752</v>
      </c>
      <c r="AW757" s="25" t="n">
        <f aca="false">AR757*Datos!$D$6</f>
        <v>24778.4340020368</v>
      </c>
      <c r="AX757" s="25" t="n">
        <f aca="false">AS757*Datos!$D$6</f>
        <v>33797.4380673463</v>
      </c>
      <c r="AY757" s="25" t="n">
        <f aca="false">AT757*Datos!$D$6</f>
        <v>42141.2082103845</v>
      </c>
      <c r="AZ757" s="25" t="n">
        <f aca="false">AJ757-AU757-AE757</f>
        <v>22930.9447125734</v>
      </c>
      <c r="BA757" s="25" t="n">
        <f aca="false">AK757-AV757-AF757</f>
        <v>28183.1598995401</v>
      </c>
      <c r="BB757" s="25" t="n">
        <f aca="false">AL757-AW757-AG757</f>
        <v>32347.4620416878</v>
      </c>
      <c r="BC757" s="25" t="n">
        <f aca="false">AM757-AX757-AH757</f>
        <v>39911.6427454765</v>
      </c>
      <c r="BD757" s="25" t="n">
        <f aca="false">AN757-AY757-AI757</f>
        <v>46329.949392155</v>
      </c>
      <c r="BE757" s="25" t="n">
        <f aca="false">AZ757/Z757</f>
        <v>19879.4802951668</v>
      </c>
      <c r="BF757" s="25" t="n">
        <f aca="false">BA757/AA757</f>
        <v>21453.5435692729</v>
      </c>
      <c r="BG757" s="25" t="n">
        <f aca="false">BB757/AB757</f>
        <v>20700.9615816061</v>
      </c>
      <c r="BH757" s="25" t="n">
        <f aca="false">BC757/AC757</f>
        <v>21006.4754506265</v>
      </c>
      <c r="BI757" s="25" t="n">
        <f aca="false">BD757/AD757</f>
        <v>19744.5475373883</v>
      </c>
      <c r="BJ757" s="25" t="n">
        <f aca="false">E757*AD757</f>
        <v>76040.0895206319</v>
      </c>
      <c r="BK757" s="25" t="n">
        <f aca="false">0.2*C757*AD757</f>
        <v>33572.1862210384</v>
      </c>
      <c r="BL757" s="25" t="n">
        <f aca="false">BJ757+BK757</f>
        <v>109612.27574167</v>
      </c>
      <c r="BM757" s="25" t="n">
        <f aca="false">BK757*Datos!$D$6</f>
        <v>16786.0931105192</v>
      </c>
      <c r="BN757" s="25" t="n">
        <f aca="false">BL757-BM757</f>
        <v>92826.1826311511</v>
      </c>
      <c r="BO757" s="25" t="n">
        <f aca="false">BN757/AD757</f>
        <v>39559.9606673735</v>
      </c>
      <c r="BP757" s="25" t="n">
        <f aca="false">-(C757+E757)</f>
        <v>-103943.892867268</v>
      </c>
      <c r="BQ757" s="25" t="n">
        <f aca="false">BE757</f>
        <v>19879.4802951668</v>
      </c>
      <c r="BR757" s="25" t="n">
        <f aca="false">BF757</f>
        <v>21453.5435692729</v>
      </c>
      <c r="BS757" s="25" t="n">
        <f aca="false">BG757</f>
        <v>20700.9615816061</v>
      </c>
      <c r="BT757" s="25" t="n">
        <f aca="false">BH757</f>
        <v>21006.4754506265</v>
      </c>
      <c r="BU757" s="25" t="n">
        <f aca="false">BI757+BO757</f>
        <v>59304.5082047618</v>
      </c>
      <c r="BV757" s="27" t="n">
        <f aca="false">IFERROR(IRR(BP757:BU757,0.1),NA())*100</f>
        <v>9.54843206516832</v>
      </c>
    </row>
    <row r="758" customFormat="false" ht="15" hidden="false" customHeight="true" outlineLevel="0" collapsed="false">
      <c r="A758" s="23" t="n">
        <v>757</v>
      </c>
      <c r="B758" s="24" t="n">
        <f aca="true">RAND()</f>
        <v>0.424661876928958</v>
      </c>
      <c r="C758" s="25" t="n">
        <f aca="false">IF(B758&lt;=(Datos!$D$14-Datos!$C$14)/(Datos!$E$14-Datos!$C$14),Datos!$C$14+SQRT((Datos!$E$14-Datos!$C$14)*(Datos!$D$14-Datos!$C$14)*B758),Datos!$E$14-SQRT((Datos!$E$14-Datos!$C$14)*(Datos!$E$14-Datos!$D$14)*(1-B758)))</f>
        <v>73724.4267867426</v>
      </c>
      <c r="D758" s="24" t="n">
        <f aca="true">RAND()</f>
        <v>0.398528838223804</v>
      </c>
      <c r="E758" s="25" t="n">
        <f aca="false">IF(D758&lt;=(Datos!$D$15-Datos!$C$15)/(Datos!$E$15-Datos!$C$15),Datos!$C$15+SQRT((Datos!$E$15-Datos!$C$15)*(Datos!$D$15-Datos!$C$15)*D758),Datos!$E$15-SQRT((Datos!$E$15-Datos!$C$15)*(Datos!$E$15-Datos!$D$15)*(1-D758)))</f>
        <v>30501.5435850645</v>
      </c>
      <c r="F758" s="24" t="n">
        <f aca="true">RAND()</f>
        <v>0.0842432200736975</v>
      </c>
      <c r="G758" s="25" t="n">
        <f aca="false">IF(F758&lt;=(Datos!$D$19-Datos!$C$19)/(Datos!$E$19-Datos!$C$19),Datos!$C$19+SQRT((Datos!$E$19-Datos!$C$19)*(Datos!$D$19-Datos!$C$19)*F758),Datos!$E$19-SQRT((Datos!$E$19-Datos!$C$19)*(Datos!$E$19-Datos!$D$19)*(1-F758)))</f>
        <v>33554.7831173019</v>
      </c>
      <c r="H758" s="24" t="n">
        <f aca="true">RAND()</f>
        <v>0.784164155860835</v>
      </c>
      <c r="I758" s="25" t="n">
        <f aca="false">IF(H758&lt;=(Datos!$D$19-Datos!$C$19)/(Datos!$E$19-Datos!$C$19),Datos!$C$19+SQRT((Datos!$E$19-Datos!$C$19)*(Datos!$D$19-Datos!$C$19)*H758),Datos!$E$19-SQRT((Datos!$E$19-Datos!$C$19)*(Datos!$E$19-Datos!$D$19)*(1-H758)))</f>
        <v>40976.6073631278</v>
      </c>
      <c r="J758" s="24" t="n">
        <f aca="true">RAND()</f>
        <v>0.845592392495081</v>
      </c>
      <c r="K758" s="25" t="n">
        <f aca="false">IF(J758&lt;=(Datos!$D$19-Datos!$C$19)/(Datos!$E$19-Datos!$C$19),Datos!$C$19+SQRT((Datos!$E$19-Datos!$C$19)*(Datos!$D$19-Datos!$C$19)*J758),Datos!$E$19-SQRT((Datos!$E$19-Datos!$C$19)*(Datos!$E$19-Datos!$D$19)*(1-J758)))</f>
        <v>41596.9762617829</v>
      </c>
      <c r="L758" s="24" t="n">
        <f aca="true">RAND()</f>
        <v>0.308362970261883</v>
      </c>
      <c r="M758" s="25" t="n">
        <f aca="false">IF(L758&lt;=(Datos!$D$19-Datos!$C$19)/(Datos!$E$19-Datos!$C$19),Datos!$C$19+SQRT((Datos!$E$19-Datos!$C$19)*(Datos!$D$19-Datos!$C$19)*L758),Datos!$E$19-SQRT((Datos!$E$19-Datos!$C$19)*(Datos!$E$19-Datos!$D$19)*(1-L758)))</f>
        <v>36801.0620890625</v>
      </c>
      <c r="N758" s="24" t="n">
        <f aca="true">RAND()</f>
        <v>0.0116138716763293</v>
      </c>
      <c r="O758" s="25" t="n">
        <f aca="false">IF(N758&lt;=(Datos!$D$19-Datos!$C$19)/(Datos!$E$19-Datos!$C$19),Datos!$C$19+SQRT((Datos!$E$19-Datos!$C$19)*(Datos!$D$19-Datos!$C$19)*N758),Datos!$E$19-SQRT((Datos!$E$19-Datos!$C$19)*(Datos!$E$19-Datos!$D$19)*(1-N758)))</f>
        <v>31319.879066979</v>
      </c>
      <c r="P758" s="24" t="n">
        <f aca="true">RAND()</f>
        <v>0.920545089661029</v>
      </c>
      <c r="Q758" s="26" t="n">
        <f aca="false">IF(P758&lt;=(Datos!$D$23-Datos!$C$23)/(Datos!$E$23-Datos!$C$23),Datos!$C$23+SQRT((Datos!$E$23-Datos!$C$23)*(Datos!$D$23-Datos!$C$23)*P758),Datos!$E$23-SQRT((Datos!$E$23-Datos!$C$23)*(Datos!$E$23-Datos!$D$23)*(1-P758)))</f>
        <v>0.168040951600978</v>
      </c>
      <c r="R758" s="24" t="n">
        <f aca="true">RAND()</f>
        <v>0.971452336853058</v>
      </c>
      <c r="S758" s="26" t="n">
        <f aca="false">IF(R758&lt;=(Datos!$D$24-Datos!$C$24)/(Datos!$E$24-Datos!$C$24),Datos!$C$24+SQRT((Datos!$E$24-Datos!$C$24)*(Datos!$D$24-Datos!$C$24)*R758),Datos!$E$24-SQRT((Datos!$E$24-Datos!$C$24)*(Datos!$E$24-Datos!$D$24)*(1-R758)))</f>
        <v>0.172831611501565</v>
      </c>
      <c r="T758" s="24" t="n">
        <f aca="true">RAND()</f>
        <v>0.485804641088361</v>
      </c>
      <c r="U758" s="26" t="n">
        <f aca="false">IF(T758&lt;=(Datos!$D$25-Datos!$C$25)/(Datos!$E$25-Datos!$C$25),Datos!$C$25+SQRT((Datos!$E$25-Datos!$C$25)*(Datos!$D$25-Datos!$C$25)*T758),Datos!$E$25-SQRT((Datos!$E$25-Datos!$C$25)*(Datos!$E$25-Datos!$D$25)*(1-T758)))</f>
        <v>0.182056001726853</v>
      </c>
      <c r="V758" s="24" t="n">
        <f aca="true">RAND()</f>
        <v>0.170303947770919</v>
      </c>
      <c r="W758" s="26" t="n">
        <f aca="false">IF(V758&lt;=(Datos!$D$26-Datos!$C$26)/(Datos!$E$26-Datos!$C$26),Datos!$C$26+SQRT((Datos!$E$26-Datos!$C$26)*(Datos!$D$26-Datos!$C$26)*V758),Datos!$E$26-SQRT((Datos!$E$26-Datos!$C$26)*(Datos!$E$26-Datos!$D$26)*(1-V758)))</f>
        <v>0.195441033866917</v>
      </c>
      <c r="X758" s="24" t="n">
        <f aca="true">RAND()</f>
        <v>0.85403612684426</v>
      </c>
      <c r="Y758" s="26" t="n">
        <f aca="false">IF(X758&lt;=(Datos!$D$27-Datos!$C$27)/(Datos!$E$27-Datos!$C$27),Datos!$C$27+SQRT((Datos!$E$27-Datos!$C$27)*(Datos!$D$27-Datos!$C$27)*X758),Datos!$E$27-SQRT((Datos!$E$27-Datos!$C$27)*(Datos!$E$27-Datos!$D$27)*(1-X758)))</f>
        <v>0.251925012643974</v>
      </c>
      <c r="Z758" s="24" t="n">
        <f aca="false">(1+Q758)</f>
        <v>1.16804095160098</v>
      </c>
      <c r="AA758" s="24" t="n">
        <f aca="false">Z758*(1+S758)</f>
        <v>1.369915351566</v>
      </c>
      <c r="AB758" s="24" t="n">
        <f aca="false">AA758*(1+U758)</f>
        <v>1.61931666317634</v>
      </c>
      <c r="AC758" s="24" t="n">
        <f aca="false">AB758*(1+W758)</f>
        <v>1.93579758598545</v>
      </c>
      <c r="AD758" s="24" t="n">
        <f aca="false">AC758*(1+Y758)</f>
        <v>2.42347341731101</v>
      </c>
      <c r="AE758" s="23" t="n">
        <f aca="false">E758*Q758</f>
        <v>5125.50840933295</v>
      </c>
      <c r="AF758" s="23" t="n">
        <f aca="false">AE758*(1+S758)</f>
        <v>6011.35828748278</v>
      </c>
      <c r="AG758" s="23" t="n">
        <f aca="false">AF758*(1+U758)</f>
        <v>7105.76214224948</v>
      </c>
      <c r="AH758" s="23" t="n">
        <f aca="false">AG758*(1+W758)</f>
        <v>8494.51964174312</v>
      </c>
      <c r="AI758" s="23" t="n">
        <f aca="false">AH758*(1+Y758)</f>
        <v>10634.5016098937</v>
      </c>
      <c r="AJ758" s="25" t="n">
        <f aca="false">G758*Z758</f>
        <v>39193.3608030977</v>
      </c>
      <c r="AK758" s="25" t="n">
        <f aca="false">I758*AA758</f>
        <v>56134.483481841</v>
      </c>
      <c r="AL758" s="25" t="n">
        <f aca="false">K758*AB758</f>
        <v>67358.6767984556</v>
      </c>
      <c r="AM758" s="25" t="n">
        <f aca="false">M758*AC758</f>
        <v>71239.4071537077</v>
      </c>
      <c r="AN758" s="25" t="n">
        <f aca="false">O758*AD758</f>
        <v>75902.8943522191</v>
      </c>
      <c r="AO758" s="25" t="n">
        <f aca="false">C758/Datos!$D$8</f>
        <v>14744.8853573485</v>
      </c>
      <c r="AP758" s="25" t="n">
        <f aca="false">AJ758-AO758</f>
        <v>24448.4754457492</v>
      </c>
      <c r="AQ758" s="25" t="n">
        <f aca="false">AK758-AO758</f>
        <v>41389.5981244925</v>
      </c>
      <c r="AR758" s="25" t="n">
        <f aca="false">AL758-AO758</f>
        <v>52613.7914411071</v>
      </c>
      <c r="AS758" s="25" t="n">
        <f aca="false">AM758-AO758</f>
        <v>56494.5217963592</v>
      </c>
      <c r="AT758" s="25" t="n">
        <f aca="false">AN758-AO758</f>
        <v>61158.0089948706</v>
      </c>
      <c r="AU758" s="25" t="n">
        <f aca="false">AP758*Datos!$D$6</f>
        <v>12224.2377228746</v>
      </c>
      <c r="AV758" s="25" t="n">
        <f aca="false">AQ758*Datos!$D$6</f>
        <v>20694.7990622463</v>
      </c>
      <c r="AW758" s="25" t="n">
        <f aca="false">AR758*Datos!$D$6</f>
        <v>26306.8957205536</v>
      </c>
      <c r="AX758" s="25" t="n">
        <f aca="false">AS758*Datos!$D$6</f>
        <v>28247.2608981796</v>
      </c>
      <c r="AY758" s="25" t="n">
        <f aca="false">AT758*Datos!$D$6</f>
        <v>30579.0044974353</v>
      </c>
      <c r="AZ758" s="25" t="n">
        <f aca="false">AJ758-AU758-AE758</f>
        <v>21843.6146708902</v>
      </c>
      <c r="BA758" s="25" t="n">
        <f aca="false">AK758-AV758-AF758</f>
        <v>29428.326132112</v>
      </c>
      <c r="BB758" s="25" t="n">
        <f aca="false">AL758-AW758-AG758</f>
        <v>33946.0189356526</v>
      </c>
      <c r="BC758" s="25" t="n">
        <f aca="false">AM758-AX758-AH758</f>
        <v>34497.626613785</v>
      </c>
      <c r="BD758" s="25" t="n">
        <f aca="false">AN758-AY758-AI758</f>
        <v>34689.3882448901</v>
      </c>
      <c r="BE758" s="25" t="n">
        <f aca="false">AZ758/Z758</f>
        <v>18701.0692056218</v>
      </c>
      <c r="BF758" s="25" t="n">
        <f aca="false">BA758/AA758</f>
        <v>21481.8573267841</v>
      </c>
      <c r="BG758" s="25" t="n">
        <f aca="false">BB758/AB758</f>
        <v>20963.1752130967</v>
      </c>
      <c r="BH758" s="25" t="n">
        <f aca="false">BC758/AC758</f>
        <v>17820.8852328036</v>
      </c>
      <c r="BI758" s="25" t="n">
        <f aca="false">BD758/AD758</f>
        <v>14313.9132441486</v>
      </c>
      <c r="BJ758" s="25" t="n">
        <f aca="false">E758*AD758</f>
        <v>73919.6800653569</v>
      </c>
      <c r="BK758" s="25" t="n">
        <f aca="false">0.2*C758*AD758</f>
        <v>35733.8377048325</v>
      </c>
      <c r="BL758" s="25" t="n">
        <f aca="false">BJ758+BK758</f>
        <v>109653.517770189</v>
      </c>
      <c r="BM758" s="25" t="n">
        <f aca="false">BK758*Datos!$D$6</f>
        <v>17866.9188524162</v>
      </c>
      <c r="BN758" s="25" t="n">
        <f aca="false">BL758-BM758</f>
        <v>91786.5989177731</v>
      </c>
      <c r="BO758" s="25" t="n">
        <f aca="false">BN758/AD758</f>
        <v>37873.9862637388</v>
      </c>
      <c r="BP758" s="25" t="n">
        <f aca="false">-(C758+E758)</f>
        <v>-104225.970371807</v>
      </c>
      <c r="BQ758" s="25" t="n">
        <f aca="false">BE758</f>
        <v>18701.0692056218</v>
      </c>
      <c r="BR758" s="25" t="n">
        <f aca="false">BF758</f>
        <v>21481.8573267841</v>
      </c>
      <c r="BS758" s="25" t="n">
        <f aca="false">BG758</f>
        <v>20963.1752130967</v>
      </c>
      <c r="BT758" s="25" t="n">
        <f aca="false">BH758</f>
        <v>17820.8852328036</v>
      </c>
      <c r="BU758" s="25" t="n">
        <f aca="false">BI758+BO758</f>
        <v>52187.8995078874</v>
      </c>
      <c r="BV758" s="27" t="n">
        <f aca="false">IFERROR(IRR(BP758:BU758,0.1),NA())*100</f>
        <v>6.97892478070892</v>
      </c>
    </row>
    <row r="759" customFormat="false" ht="15" hidden="false" customHeight="true" outlineLevel="0" collapsed="false">
      <c r="A759" s="23" t="n">
        <v>758</v>
      </c>
      <c r="B759" s="24" t="n">
        <f aca="true">RAND()</f>
        <v>0.800268020498373</v>
      </c>
      <c r="C759" s="25" t="n">
        <f aca="false">IF(B759&lt;=(Datos!$D$14-Datos!$C$14)/(Datos!$E$14-Datos!$C$14),Datos!$C$14+SQRT((Datos!$E$14-Datos!$C$14)*(Datos!$D$14-Datos!$C$14)*B759),Datos!$E$14-SQRT((Datos!$E$14-Datos!$C$14)*(Datos!$E$14-Datos!$D$14)*(1-B759)))</f>
        <v>84518.4504844653</v>
      </c>
      <c r="D759" s="24" t="n">
        <f aca="true">RAND()</f>
        <v>0.916054815748307</v>
      </c>
      <c r="E759" s="25" t="n">
        <f aca="false">IF(D759&lt;=(Datos!$D$15-Datos!$C$15)/(Datos!$E$15-Datos!$C$15),Datos!$C$15+SQRT((Datos!$E$15-Datos!$C$15)*(Datos!$D$15-Datos!$C$15)*D759),Datos!$E$15-SQRT((Datos!$E$15-Datos!$C$15)*(Datos!$E$15-Datos!$D$15)*(1-D759)))</f>
        <v>36451.5105132248</v>
      </c>
      <c r="F759" s="24" t="n">
        <f aca="true">RAND()</f>
        <v>0.473088130630022</v>
      </c>
      <c r="G759" s="25" t="n">
        <f aca="false">IF(F759&lt;=(Datos!$D$19-Datos!$C$19)/(Datos!$E$19-Datos!$C$19),Datos!$C$19+SQRT((Datos!$E$19-Datos!$C$19)*(Datos!$D$19-Datos!$C$19)*F759),Datos!$E$19-SQRT((Datos!$E$19-Datos!$C$19)*(Datos!$E$19-Datos!$D$19)*(1-F759)))</f>
        <v>38423.9669749177</v>
      </c>
      <c r="H759" s="24" t="n">
        <f aca="true">RAND()</f>
        <v>0.378390863651694</v>
      </c>
      <c r="I759" s="25" t="n">
        <f aca="false">IF(H759&lt;=(Datos!$D$19-Datos!$C$19)/(Datos!$E$19-Datos!$C$19),Datos!$C$19+SQRT((Datos!$E$19-Datos!$C$19)*(Datos!$D$19-Datos!$C$19)*H759),Datos!$E$19-SQRT((Datos!$E$19-Datos!$C$19)*(Datos!$E$19-Datos!$D$19)*(1-H759)))</f>
        <v>37533.8323280887</v>
      </c>
      <c r="J759" s="24" t="n">
        <f aca="true">RAND()</f>
        <v>0.800201831667712</v>
      </c>
      <c r="K759" s="25" t="n">
        <f aca="false">IF(J759&lt;=(Datos!$D$19-Datos!$C$19)/(Datos!$E$19-Datos!$C$19),Datos!$C$19+SQRT((Datos!$E$19-Datos!$C$19)*(Datos!$D$19-Datos!$C$19)*J759),Datos!$E$19-SQRT((Datos!$E$19-Datos!$C$19)*(Datos!$E$19-Datos!$D$19)*(1-J759)))</f>
        <v>41128.971373792</v>
      </c>
      <c r="L759" s="24" t="n">
        <f aca="true">RAND()</f>
        <v>0.859834839547295</v>
      </c>
      <c r="M759" s="25" t="n">
        <f aca="false">IF(L759&lt;=(Datos!$D$19-Datos!$C$19)/(Datos!$E$19-Datos!$C$19),Datos!$C$19+SQRT((Datos!$E$19-Datos!$C$19)*(Datos!$D$19-Datos!$C$19)*L759),Datos!$E$19-SQRT((Datos!$E$19-Datos!$C$19)*(Datos!$E$19-Datos!$D$19)*(1-L759)))</f>
        <v>41757.7188533453</v>
      </c>
      <c r="N759" s="24" t="n">
        <f aca="true">RAND()</f>
        <v>0.758136801905797</v>
      </c>
      <c r="O759" s="25" t="n">
        <f aca="false">IF(N759&lt;=(Datos!$D$19-Datos!$C$19)/(Datos!$E$19-Datos!$C$19),Datos!$C$19+SQRT((Datos!$E$19-Datos!$C$19)*(Datos!$D$19-Datos!$C$19)*N759),Datos!$E$19-SQRT((Datos!$E$19-Datos!$C$19)*(Datos!$E$19-Datos!$D$19)*(1-N759)))</f>
        <v>40740.9226519039</v>
      </c>
      <c r="P759" s="24" t="n">
        <f aca="true">RAND()</f>
        <v>0.914965481361727</v>
      </c>
      <c r="Q759" s="26" t="n">
        <f aca="false">IF(P759&lt;=(Datos!$D$23-Datos!$C$23)/(Datos!$E$23-Datos!$C$23),Datos!$C$23+SQRT((Datos!$E$23-Datos!$C$23)*(Datos!$D$23-Datos!$C$23)*P759),Datos!$E$23-SQRT((Datos!$E$23-Datos!$C$23)*(Datos!$E$23-Datos!$D$23)*(1-P759)))</f>
        <v>0.167628171778234</v>
      </c>
      <c r="R759" s="24" t="n">
        <f aca="true">RAND()</f>
        <v>0.199040455246956</v>
      </c>
      <c r="S759" s="26" t="n">
        <f aca="false">IF(R759&lt;=(Datos!$D$24-Datos!$C$24)/(Datos!$E$24-Datos!$C$24),Datos!$C$24+SQRT((Datos!$E$24-Datos!$C$24)*(Datos!$D$24-Datos!$C$24)*R759),Datos!$E$24-SQRT((Datos!$E$24-Datos!$C$24)*(Datos!$E$24-Datos!$D$24)*(1-R759)))</f>
        <v>0.138928096033266</v>
      </c>
      <c r="T759" s="24" t="n">
        <f aca="true">RAND()</f>
        <v>0.557131781661799</v>
      </c>
      <c r="U759" s="26" t="n">
        <f aca="false">IF(T759&lt;=(Datos!$D$25-Datos!$C$25)/(Datos!$E$25-Datos!$C$25),Datos!$C$25+SQRT((Datos!$E$25-Datos!$C$25)*(Datos!$D$25-Datos!$C$25)*T759),Datos!$E$25-SQRT((Datos!$E$25-Datos!$C$25)*(Datos!$E$25-Datos!$D$25)*(1-T759)))</f>
        <v>0.184785925947897</v>
      </c>
      <c r="V759" s="24" t="n">
        <f aca="true">RAND()</f>
        <v>0.504673383806734</v>
      </c>
      <c r="W759" s="26" t="n">
        <f aca="false">IF(V759&lt;=(Datos!$D$26-Datos!$C$26)/(Datos!$E$26-Datos!$C$26),Datos!$C$26+SQRT((Datos!$E$26-Datos!$C$26)*(Datos!$D$26-Datos!$C$26)*V759),Datos!$E$26-SQRT((Datos!$E$26-Datos!$C$26)*(Datos!$E$26-Datos!$D$26)*(1-V759)))</f>
        <v>0.208362959318938</v>
      </c>
      <c r="X759" s="24" t="n">
        <f aca="true">RAND()</f>
        <v>0.541926612562688</v>
      </c>
      <c r="Y759" s="26" t="n">
        <f aca="false">IF(X759&lt;=(Datos!$D$27-Datos!$C$27)/(Datos!$E$27-Datos!$C$27),Datos!$C$27+SQRT((Datos!$E$27-Datos!$C$27)*(Datos!$D$27-Datos!$C$27)*X759),Datos!$E$27-SQRT((Datos!$E$27-Datos!$C$27)*(Datos!$E$27-Datos!$D$27)*(1-X759)))</f>
        <v>0.230264737940155</v>
      </c>
      <c r="Z759" s="24" t="n">
        <f aca="false">(1+Q759)</f>
        <v>1.16762817177823</v>
      </c>
      <c r="AA759" s="24" t="n">
        <f aca="false">Z759*(1+S759)</f>
        <v>1.32984453055819</v>
      </c>
      <c r="AB759" s="24" t="n">
        <f aca="false">AA759*(1+U759)</f>
        <v>1.57558108350413</v>
      </c>
      <c r="AC759" s="24" t="n">
        <f aca="false">AB759*(1+W759)</f>
        <v>1.90387382070999</v>
      </c>
      <c r="AD759" s="24" t="n">
        <f aca="false">AC759*(1+Y759)</f>
        <v>2.34226882710689</v>
      </c>
      <c r="AE759" s="23" t="n">
        <f aca="false">E759*Q759</f>
        <v>6110.30006588694</v>
      </c>
      <c r="AF759" s="23" t="n">
        <f aca="false">AE759*(1+S759)</f>
        <v>6959.19242023255</v>
      </c>
      <c r="AG759" s="23" t="n">
        <f aca="false">AF759*(1+U759)</f>
        <v>8245.15323545481</v>
      </c>
      <c r="AH759" s="23" t="n">
        <f aca="false">AG759*(1+W759)</f>
        <v>9963.13776363229</v>
      </c>
      <c r="AI759" s="23" t="n">
        <f aca="false">AH759*(1+Y759)</f>
        <v>12257.2970698367</v>
      </c>
      <c r="AJ759" s="25" t="n">
        <f aca="false">G759*Z759</f>
        <v>44864.9063113903</v>
      </c>
      <c r="AK759" s="25" t="n">
        <f aca="false">I759*AA759</f>
        <v>49914.1616323968</v>
      </c>
      <c r="AL759" s="25" t="n">
        <f aca="false">K759*AB759</f>
        <v>64802.0292805295</v>
      </c>
      <c r="AM759" s="25" t="n">
        <f aca="false">M759*AC759</f>
        <v>79501.4277374519</v>
      </c>
      <c r="AN759" s="25" t="n">
        <f aca="false">O759*AD759</f>
        <v>95426.1931151276</v>
      </c>
      <c r="AO759" s="25" t="n">
        <f aca="false">C759/Datos!$D$8</f>
        <v>16903.6900968931</v>
      </c>
      <c r="AP759" s="25" t="n">
        <f aca="false">AJ759-AO759</f>
        <v>27961.2162144973</v>
      </c>
      <c r="AQ759" s="25" t="n">
        <f aca="false">AK759-AO759</f>
        <v>33010.4715355037</v>
      </c>
      <c r="AR759" s="25" t="n">
        <f aca="false">AL759-AO759</f>
        <v>47898.3391836364</v>
      </c>
      <c r="AS759" s="25" t="n">
        <f aca="false">AM759-AO759</f>
        <v>62597.7376405588</v>
      </c>
      <c r="AT759" s="25" t="n">
        <f aca="false">AN759-AO759</f>
        <v>78522.5030182346</v>
      </c>
      <c r="AU759" s="25" t="n">
        <f aca="false">AP759*Datos!$D$6</f>
        <v>13980.6081072486</v>
      </c>
      <c r="AV759" s="25" t="n">
        <f aca="false">AQ759*Datos!$D$6</f>
        <v>16505.2357677519</v>
      </c>
      <c r="AW759" s="25" t="n">
        <f aca="false">AR759*Datos!$D$6</f>
        <v>23949.1695918182</v>
      </c>
      <c r="AX759" s="25" t="n">
        <f aca="false">AS759*Datos!$D$6</f>
        <v>31298.8688202794</v>
      </c>
      <c r="AY759" s="25" t="n">
        <f aca="false">AT759*Datos!$D$6</f>
        <v>39261.2515091173</v>
      </c>
      <c r="AZ759" s="25" t="n">
        <f aca="false">AJ759-AU759-AE759</f>
        <v>24773.9981382548</v>
      </c>
      <c r="BA759" s="25" t="n">
        <f aca="false">AK759-AV759-AF759</f>
        <v>26449.7334444124</v>
      </c>
      <c r="BB759" s="25" t="n">
        <f aca="false">AL759-AW759-AG759</f>
        <v>32607.7064532565</v>
      </c>
      <c r="BC759" s="25" t="n">
        <f aca="false">AM759-AX759-AH759</f>
        <v>38239.4211535402</v>
      </c>
      <c r="BD759" s="25" t="n">
        <f aca="false">AN759-AY759-AI759</f>
        <v>43907.6445361736</v>
      </c>
      <c r="BE759" s="25" t="n">
        <f aca="false">AZ759/Z759</f>
        <v>21217.3693107501</v>
      </c>
      <c r="BF759" s="25" t="n">
        <f aca="false">BA759/AA759</f>
        <v>19889.3425784971</v>
      </c>
      <c r="BG759" s="25" t="n">
        <f aca="false">BB759/AB759</f>
        <v>20695.6701845748</v>
      </c>
      <c r="BH759" s="25" t="n">
        <f aca="false">BC759/AC759</f>
        <v>20085.0606471809</v>
      </c>
      <c r="BI759" s="25" t="n">
        <f aca="false">BD759/AD759</f>
        <v>18745.7750485486</v>
      </c>
      <c r="BJ759" s="25" t="n">
        <f aca="false">E759*AD759</f>
        <v>85379.2367760857</v>
      </c>
      <c r="BK759" s="25" t="n">
        <f aca="false">0.2*C759*AD759</f>
        <v>39592.9863770281</v>
      </c>
      <c r="BL759" s="25" t="n">
        <f aca="false">BJ759+BK759</f>
        <v>124972.223153114</v>
      </c>
      <c r="BM759" s="25" t="n">
        <f aca="false">BK759*Datos!$D$6</f>
        <v>19796.4931885141</v>
      </c>
      <c r="BN759" s="25" t="n">
        <f aca="false">BL759-BM759</f>
        <v>105175.7299646</v>
      </c>
      <c r="BO759" s="25" t="n">
        <f aca="false">BN759/AD759</f>
        <v>44903.3555616714</v>
      </c>
      <c r="BP759" s="25" t="n">
        <f aca="false">-(C759+E759)</f>
        <v>-120969.96099769</v>
      </c>
      <c r="BQ759" s="25" t="n">
        <f aca="false">BE759</f>
        <v>21217.3693107501</v>
      </c>
      <c r="BR759" s="25" t="n">
        <f aca="false">BF759</f>
        <v>19889.3425784971</v>
      </c>
      <c r="BS759" s="25" t="n">
        <f aca="false">BG759</f>
        <v>20695.6701845748</v>
      </c>
      <c r="BT759" s="25" t="n">
        <f aca="false">BH759</f>
        <v>20085.0606471809</v>
      </c>
      <c r="BU759" s="25" t="n">
        <f aca="false">BI759+BO759</f>
        <v>63649.13061022</v>
      </c>
      <c r="BV759" s="27" t="n">
        <f aca="false">IFERROR(IRR(BP759:BU759,0.1),NA())*100</f>
        <v>5.38617659651505</v>
      </c>
    </row>
    <row r="760" customFormat="false" ht="15" hidden="false" customHeight="true" outlineLevel="0" collapsed="false">
      <c r="A760" s="23" t="n">
        <v>759</v>
      </c>
      <c r="B760" s="24" t="n">
        <f aca="true">RAND()</f>
        <v>0.403606512736663</v>
      </c>
      <c r="C760" s="25" t="n">
        <f aca="false">IF(B760&lt;=(Datos!$D$14-Datos!$C$14)/(Datos!$E$14-Datos!$C$14),Datos!$C$14+SQRT((Datos!$E$14-Datos!$C$14)*(Datos!$D$14-Datos!$C$14)*B760),Datos!$E$14-SQRT((Datos!$E$14-Datos!$C$14)*(Datos!$E$14-Datos!$D$14)*(1-B760)))</f>
        <v>73247.9498969517</v>
      </c>
      <c r="D760" s="24" t="n">
        <f aca="true">RAND()</f>
        <v>0.862876782043761</v>
      </c>
      <c r="E760" s="25" t="n">
        <f aca="false">IF(D760&lt;=(Datos!$D$15-Datos!$C$15)/(Datos!$E$15-Datos!$C$15),Datos!$C$15+SQRT((Datos!$E$15-Datos!$C$15)*(Datos!$D$15-Datos!$C$15)*D760),Datos!$E$15-SQRT((Datos!$E$15-Datos!$C$15)*(Datos!$E$15-Datos!$D$15)*(1-D760)))</f>
        <v>35464.7510880398</v>
      </c>
      <c r="F760" s="24" t="n">
        <f aca="true">RAND()</f>
        <v>0.796026419228246</v>
      </c>
      <c r="G760" s="25" t="n">
        <f aca="false">IF(F760&lt;=(Datos!$D$19-Datos!$C$19)/(Datos!$E$19-Datos!$C$19),Datos!$C$19+SQRT((Datos!$E$19-Datos!$C$19)*(Datos!$D$19-Datos!$C$19)*F760),Datos!$E$19-SQRT((Datos!$E$19-Datos!$C$19)*(Datos!$E$19-Datos!$D$19)*(1-F760)))</f>
        <v>41088.7318478681</v>
      </c>
      <c r="H760" s="24" t="n">
        <f aca="true">RAND()</f>
        <v>0.797782512444434</v>
      </c>
      <c r="I760" s="25" t="n">
        <f aca="false">IF(H760&lt;=(Datos!$D$19-Datos!$C$19)/(Datos!$E$19-Datos!$C$19),Datos!$C$19+SQRT((Datos!$E$19-Datos!$C$19)*(Datos!$D$19-Datos!$C$19)*H760),Datos!$E$19-SQRT((Datos!$E$19-Datos!$C$19)*(Datos!$E$19-Datos!$D$19)*(1-H760)))</f>
        <v>41105.6051090487</v>
      </c>
      <c r="J760" s="24" t="n">
        <f aca="true">RAND()</f>
        <v>0.342813004829127</v>
      </c>
      <c r="K760" s="25" t="n">
        <f aca="false">IF(J760&lt;=(Datos!$D$19-Datos!$C$19)/(Datos!$E$19-Datos!$C$19),Datos!$C$19+SQRT((Datos!$E$19-Datos!$C$19)*(Datos!$D$19-Datos!$C$19)*J760),Datos!$E$19-SQRT((Datos!$E$19-Datos!$C$19)*(Datos!$E$19-Datos!$D$19)*(1-J760)))</f>
        <v>37170.9100346029</v>
      </c>
      <c r="L760" s="24" t="n">
        <f aca="true">RAND()</f>
        <v>0.617813991449315</v>
      </c>
      <c r="M760" s="25" t="n">
        <f aca="false">IF(L760&lt;=(Datos!$D$19-Datos!$C$19)/(Datos!$E$19-Datos!$C$19),Datos!$C$19+SQRT((Datos!$E$19-Datos!$C$19)*(Datos!$D$19-Datos!$C$19)*L760),Datos!$E$19-SQRT((Datos!$E$19-Datos!$C$19)*(Datos!$E$19-Datos!$D$19)*(1-L760)))</f>
        <v>39626.6348594614</v>
      </c>
      <c r="N760" s="24" t="n">
        <f aca="true">RAND()</f>
        <v>0.42457481970107</v>
      </c>
      <c r="O760" s="25" t="n">
        <f aca="false">IF(N760&lt;=(Datos!$D$19-Datos!$C$19)/(Datos!$E$19-Datos!$C$19),Datos!$C$19+SQRT((Datos!$E$19-Datos!$C$19)*(Datos!$D$19-Datos!$C$19)*N760),Datos!$E$19-SQRT((Datos!$E$19-Datos!$C$19)*(Datos!$E$19-Datos!$D$19)*(1-N760)))</f>
        <v>37980.3648384745</v>
      </c>
      <c r="P760" s="24" t="n">
        <f aca="true">RAND()</f>
        <v>0.104741109837414</v>
      </c>
      <c r="Q760" s="26" t="n">
        <f aca="false">IF(P760&lt;=(Datos!$D$23-Datos!$C$23)/(Datos!$E$23-Datos!$C$23),Datos!$C$23+SQRT((Datos!$E$23-Datos!$C$23)*(Datos!$D$23-Datos!$C$23)*P760),Datos!$E$23-SQRT((Datos!$E$23-Datos!$C$23)*(Datos!$E$23-Datos!$D$23)*(1-P760)))</f>
        <v>0.1337307682854</v>
      </c>
      <c r="R760" s="24" t="n">
        <f aca="true">RAND()</f>
        <v>0.569783161367137</v>
      </c>
      <c r="S760" s="26" t="n">
        <f aca="false">IF(R760&lt;=(Datos!$D$24-Datos!$C$24)/(Datos!$E$24-Datos!$C$24),Datos!$C$24+SQRT((Datos!$E$24-Datos!$C$24)*(Datos!$D$24-Datos!$C$24)*R760),Datos!$E$24-SQRT((Datos!$E$24-Datos!$C$24)*(Datos!$E$24-Datos!$D$24)*(1-R760)))</f>
        <v>0.152172130704289</v>
      </c>
      <c r="T760" s="24" t="n">
        <f aca="true">RAND()</f>
        <v>0.798009752977483</v>
      </c>
      <c r="U760" s="26" t="n">
        <f aca="false">IF(T760&lt;=(Datos!$D$25-Datos!$C$25)/(Datos!$E$25-Datos!$C$25),Datos!$C$25+SQRT((Datos!$E$25-Datos!$C$25)*(Datos!$D$25-Datos!$C$25)*T760),Datos!$E$25-SQRT((Datos!$E$25-Datos!$C$25)*(Datos!$E$25-Datos!$D$25)*(1-T760)))</f>
        <v>0.196218227743437</v>
      </c>
      <c r="V760" s="24" t="n">
        <f aca="true">RAND()</f>
        <v>0.975263535843922</v>
      </c>
      <c r="W760" s="26" t="n">
        <f aca="false">IF(V760&lt;=(Datos!$D$26-Datos!$C$26)/(Datos!$E$26-Datos!$C$26),Datos!$C$26+SQRT((Datos!$E$26-Datos!$C$26)*(Datos!$D$26-Datos!$C$26)*V760),Datos!$E$26-SQRT((Datos!$E$26-Datos!$C$26)*(Datos!$E$26-Datos!$D$26)*(1-V760)))</f>
        <v>0.240695290195483</v>
      </c>
      <c r="X760" s="24" t="n">
        <f aca="true">RAND()</f>
        <v>0.612924857445591</v>
      </c>
      <c r="Y760" s="26" t="n">
        <f aca="false">IF(X760&lt;=(Datos!$D$27-Datos!$C$27)/(Datos!$E$27-Datos!$C$27),Datos!$C$27+SQRT((Datos!$E$27-Datos!$C$27)*(Datos!$D$27-Datos!$C$27)*X760),Datos!$E$27-SQRT((Datos!$E$27-Datos!$C$27)*(Datos!$E$27-Datos!$D$27)*(1-X760)))</f>
        <v>0.234281231755505</v>
      </c>
      <c r="Z760" s="24" t="n">
        <f aca="false">(1+Q760)</f>
        <v>1.1337307682854</v>
      </c>
      <c r="AA760" s="24" t="n">
        <f aca="false">Z760*(1+S760)</f>
        <v>1.3062529949404</v>
      </c>
      <c r="AB760" s="24" t="n">
        <f aca="false">AA760*(1+U760)</f>
        <v>1.56256364259216</v>
      </c>
      <c r="AC760" s="24" t="n">
        <f aca="false">AB760*(1+W760)</f>
        <v>1.93866535199479</v>
      </c>
      <c r="AD760" s="24" t="n">
        <f aca="false">AC760*(1+Y760)</f>
        <v>2.39285825862185</v>
      </c>
      <c r="AE760" s="23" t="n">
        <f aca="false">E760*Q760</f>
        <v>4742.72841005404</v>
      </c>
      <c r="AF760" s="23" t="n">
        <f aca="false">AE760*(1+S760)</f>
        <v>5464.43949756373</v>
      </c>
      <c r="AG760" s="23" t="n">
        <f aca="false">AF760*(1+U760)</f>
        <v>6536.66213138692</v>
      </c>
      <c r="AH760" s="23" t="n">
        <f aca="false">AG760*(1+W760)</f>
        <v>8110.00592001092</v>
      </c>
      <c r="AI760" s="23" t="n">
        <f aca="false">AH760*(1+Y760)</f>
        <v>10010.0280964955</v>
      </c>
      <c r="AJ760" s="25" t="n">
        <f aca="false">G760*Z760</f>
        <v>46583.5595257562</v>
      </c>
      <c r="AK760" s="25" t="n">
        <f aca="false">I760*AA760</f>
        <v>53694.3197825323</v>
      </c>
      <c r="AL760" s="25" t="n">
        <f aca="false">K760*AB760</f>
        <v>58081.9125821347</v>
      </c>
      <c r="AM760" s="25" t="n">
        <f aca="false">M760*AC760</f>
        <v>76822.7840181869</v>
      </c>
      <c r="AN760" s="25" t="n">
        <f aca="false">O760*AD760</f>
        <v>90881.6296692148</v>
      </c>
      <c r="AO760" s="25" t="n">
        <f aca="false">C760/Datos!$D$8</f>
        <v>14649.5899793903</v>
      </c>
      <c r="AP760" s="25" t="n">
        <f aca="false">AJ760-AO760</f>
        <v>31933.9695463659</v>
      </c>
      <c r="AQ760" s="25" t="n">
        <f aca="false">AK760-AO760</f>
        <v>39044.729803142</v>
      </c>
      <c r="AR760" s="25" t="n">
        <f aca="false">AL760-AO760</f>
        <v>43432.3226027443</v>
      </c>
      <c r="AS760" s="25" t="n">
        <f aca="false">AM760-AO760</f>
        <v>62173.1940387965</v>
      </c>
      <c r="AT760" s="25" t="n">
        <f aca="false">AN760-AO760</f>
        <v>76232.0396898245</v>
      </c>
      <c r="AU760" s="25" t="n">
        <f aca="false">AP760*Datos!$D$6</f>
        <v>15966.9847731829</v>
      </c>
      <c r="AV760" s="25" t="n">
        <f aca="false">AQ760*Datos!$D$6</f>
        <v>19522.364901571</v>
      </c>
      <c r="AW760" s="25" t="n">
        <f aca="false">AR760*Datos!$D$6</f>
        <v>21716.1613013722</v>
      </c>
      <c r="AX760" s="25" t="n">
        <f aca="false">AS760*Datos!$D$6</f>
        <v>31086.5970193983</v>
      </c>
      <c r="AY760" s="25" t="n">
        <f aca="false">AT760*Datos!$D$6</f>
        <v>38116.0198449122</v>
      </c>
      <c r="AZ760" s="25" t="n">
        <f aca="false">AJ760-AU760-AE760</f>
        <v>25873.8463425193</v>
      </c>
      <c r="BA760" s="25" t="n">
        <f aca="false">AK760-AV760-AF760</f>
        <v>28707.5153833976</v>
      </c>
      <c r="BB760" s="25" t="n">
        <f aca="false">AL760-AW760-AG760</f>
        <v>29829.0891493756</v>
      </c>
      <c r="BC760" s="25" t="n">
        <f aca="false">AM760-AX760-AH760</f>
        <v>37626.1810787777</v>
      </c>
      <c r="BD760" s="25" t="n">
        <f aca="false">AN760-AY760-AI760</f>
        <v>42755.5817278071</v>
      </c>
      <c r="BE760" s="25" t="n">
        <f aca="false">AZ760/Z760</f>
        <v>22821.8612975015</v>
      </c>
      <c r="BF760" s="25" t="n">
        <f aca="false">BA760/AA760</f>
        <v>21976.9948812308</v>
      </c>
      <c r="BG760" s="25" t="n">
        <f aca="false">BB760/AB760</f>
        <v>19089.8395024037</v>
      </c>
      <c r="BH760" s="25" t="n">
        <f aca="false">BC760/AC760</f>
        <v>19408.2908842736</v>
      </c>
      <c r="BI760" s="25" t="n">
        <f aca="false">BD760/AD760</f>
        <v>17867.9959724952</v>
      </c>
      <c r="BJ760" s="25" t="n">
        <f aca="false">E760*AD760</f>
        <v>84862.1225309845</v>
      </c>
      <c r="BK760" s="25" t="n">
        <f aca="false">0.2*C760*AD760</f>
        <v>35054.3923676082</v>
      </c>
      <c r="BL760" s="25" t="n">
        <f aca="false">BJ760+BK760</f>
        <v>119916.514898593</v>
      </c>
      <c r="BM760" s="25" t="n">
        <f aca="false">BK760*Datos!$D$6</f>
        <v>17527.1961838041</v>
      </c>
      <c r="BN760" s="25" t="n">
        <f aca="false">BL760-BM760</f>
        <v>102389.318714789</v>
      </c>
      <c r="BO760" s="25" t="n">
        <f aca="false">BN760/AD760</f>
        <v>42789.546077735</v>
      </c>
      <c r="BP760" s="25" t="n">
        <f aca="false">-(C760+E760)</f>
        <v>-108712.700984992</v>
      </c>
      <c r="BQ760" s="25" t="n">
        <f aca="false">BE760</f>
        <v>22821.8612975015</v>
      </c>
      <c r="BR760" s="25" t="n">
        <f aca="false">BF760</f>
        <v>21976.9948812308</v>
      </c>
      <c r="BS760" s="25" t="n">
        <f aca="false">BG760</f>
        <v>19089.8395024037</v>
      </c>
      <c r="BT760" s="25" t="n">
        <f aca="false">BH760</f>
        <v>19408.2908842736</v>
      </c>
      <c r="BU760" s="25" t="n">
        <f aca="false">BI760+BO760</f>
        <v>60657.5420502302</v>
      </c>
      <c r="BV760" s="27" t="n">
        <f aca="false">IFERROR(IRR(BP760:BU760,0.1),NA())*100</f>
        <v>8.58430194025345</v>
      </c>
    </row>
    <row r="761" customFormat="false" ht="15" hidden="false" customHeight="true" outlineLevel="0" collapsed="false">
      <c r="A761" s="23" t="n">
        <v>760</v>
      </c>
      <c r="B761" s="24" t="n">
        <f aca="true">RAND()</f>
        <v>0.528445581404878</v>
      </c>
      <c r="C761" s="25" t="n">
        <f aca="false">IF(B761&lt;=(Datos!$D$14-Datos!$C$14)/(Datos!$E$14-Datos!$C$14),Datos!$C$14+SQRT((Datos!$E$14-Datos!$C$14)*(Datos!$D$14-Datos!$C$14)*B761),Datos!$E$14-SQRT((Datos!$E$14-Datos!$C$14)*(Datos!$E$14-Datos!$D$14)*(1-B761)))</f>
        <v>76212.0765447224</v>
      </c>
      <c r="D761" s="24" t="n">
        <f aca="true">RAND()</f>
        <v>0.366532432508614</v>
      </c>
      <c r="E761" s="25" t="n">
        <f aca="false">IF(D761&lt;=(Datos!$D$15-Datos!$C$15)/(Datos!$E$15-Datos!$C$15),Datos!$C$15+SQRT((Datos!$E$15-Datos!$C$15)*(Datos!$D$15-Datos!$C$15)*D761),Datos!$E$15-SQRT((Datos!$E$15-Datos!$C$15)*(Datos!$E$15-Datos!$D$15)*(1-D761)))</f>
        <v>30252.1727998642</v>
      </c>
      <c r="F761" s="24" t="n">
        <f aca="true">RAND()</f>
        <v>0.808946543377666</v>
      </c>
      <c r="G761" s="25" t="n">
        <f aca="false">IF(F761&lt;=(Datos!$D$19-Datos!$C$19)/(Datos!$E$19-Datos!$C$19),Datos!$C$19+SQRT((Datos!$E$19-Datos!$C$19)*(Datos!$D$19-Datos!$C$19)*F761),Datos!$E$19-SQRT((Datos!$E$19-Datos!$C$19)*(Datos!$E$19-Datos!$D$19)*(1-F761)))</f>
        <v>41214.6322177792</v>
      </c>
      <c r="H761" s="24" t="n">
        <f aca="true">RAND()</f>
        <v>0.0129973646443736</v>
      </c>
      <c r="I761" s="25" t="n">
        <f aca="false">IF(H761&lt;=(Datos!$D$19-Datos!$C$19)/(Datos!$E$19-Datos!$C$19),Datos!$C$19+SQRT((Datos!$E$19-Datos!$C$19)*(Datos!$D$19-Datos!$C$19)*H761),Datos!$E$19-SQRT((Datos!$E$19-Datos!$C$19)*(Datos!$E$19-Datos!$D$19)*(1-H761)))</f>
        <v>31396.2824559007</v>
      </c>
      <c r="J761" s="24" t="n">
        <f aca="true">RAND()</f>
        <v>0.961875295251152</v>
      </c>
      <c r="K761" s="25" t="n">
        <f aca="false">IF(J761&lt;=(Datos!$D$19-Datos!$C$19)/(Datos!$E$19-Datos!$C$19),Datos!$C$19+SQRT((Datos!$E$19-Datos!$C$19)*(Datos!$D$19-Datos!$C$19)*J761),Datos!$E$19-SQRT((Datos!$E$19-Datos!$C$19)*(Datos!$E$19-Datos!$D$19)*(1-J761)))</f>
        <v>43309.037890382</v>
      </c>
      <c r="L761" s="24" t="n">
        <f aca="true">RAND()</f>
        <v>0.553205465034156</v>
      </c>
      <c r="M761" s="25" t="n">
        <f aca="false">IF(L761&lt;=(Datos!$D$19-Datos!$C$19)/(Datos!$E$19-Datos!$C$19),Datos!$C$19+SQRT((Datos!$E$19-Datos!$C$19)*(Datos!$D$19-Datos!$C$19)*L761),Datos!$E$19-SQRT((Datos!$E$19-Datos!$C$19)*(Datos!$E$19-Datos!$D$19)*(1-L761)))</f>
        <v>39109.380865631</v>
      </c>
      <c r="N761" s="24" t="n">
        <f aca="true">RAND()</f>
        <v>0.349136800493954</v>
      </c>
      <c r="O761" s="25" t="n">
        <f aca="false">IF(N761&lt;=(Datos!$D$19-Datos!$C$19)/(Datos!$E$19-Datos!$C$19),Datos!$C$19+SQRT((Datos!$E$19-Datos!$C$19)*(Datos!$D$19-Datos!$C$19)*N761),Datos!$E$19-SQRT((Datos!$E$19-Datos!$C$19)*(Datos!$E$19-Datos!$D$19)*(1-N761)))</f>
        <v>37236.7478935011</v>
      </c>
      <c r="P761" s="24" t="n">
        <f aca="true">RAND()</f>
        <v>0.912235420731703</v>
      </c>
      <c r="Q761" s="26" t="n">
        <f aca="false">IF(P761&lt;=(Datos!$D$23-Datos!$C$23)/(Datos!$E$23-Datos!$C$23),Datos!$C$23+SQRT((Datos!$E$23-Datos!$C$23)*(Datos!$D$23-Datos!$C$23)*P761),Datos!$E$23-SQRT((Datos!$E$23-Datos!$C$23)*(Datos!$E$23-Datos!$D$23)*(1-P761)))</f>
        <v>0.167431139960882</v>
      </c>
      <c r="R761" s="24" t="n">
        <f aca="true">RAND()</f>
        <v>0.434682395988849</v>
      </c>
      <c r="S761" s="26" t="n">
        <f aca="false">IF(R761&lt;=(Datos!$D$24-Datos!$C$24)/(Datos!$E$24-Datos!$C$24),Datos!$C$24+SQRT((Datos!$E$24-Datos!$C$24)*(Datos!$D$24-Datos!$C$24)*R761),Datos!$E$24-SQRT((Datos!$E$24-Datos!$C$24)*(Datos!$E$24-Datos!$D$24)*(1-R761)))</f>
        <v>0.147971920076747</v>
      </c>
      <c r="T761" s="24" t="n">
        <f aca="true">RAND()</f>
        <v>0.549611595533984</v>
      </c>
      <c r="U761" s="26" t="n">
        <f aca="false">IF(T761&lt;=(Datos!$D$25-Datos!$C$25)/(Datos!$E$25-Datos!$C$25),Datos!$C$25+SQRT((Datos!$E$25-Datos!$C$25)*(Datos!$D$25-Datos!$C$25)*T761),Datos!$E$25-SQRT((Datos!$E$25-Datos!$C$25)*(Datos!$E$25-Datos!$D$25)*(1-T761)))</f>
        <v>0.184488205726761</v>
      </c>
      <c r="V761" s="24" t="n">
        <f aca="true">RAND()</f>
        <v>0.655404373812991</v>
      </c>
      <c r="W761" s="26" t="n">
        <f aca="false">IF(V761&lt;=(Datos!$D$26-Datos!$C$26)/(Datos!$E$26-Datos!$C$26),Datos!$C$26+SQRT((Datos!$E$26-Datos!$C$26)*(Datos!$D$26-Datos!$C$26)*V761),Datos!$E$26-SQRT((Datos!$E$26-Datos!$C$26)*(Datos!$E$26-Datos!$D$26)*(1-V761)))</f>
        <v>0.215271269938932</v>
      </c>
      <c r="X761" s="24" t="n">
        <f aca="true">RAND()</f>
        <v>0.0888400257415504</v>
      </c>
      <c r="Y761" s="26" t="n">
        <f aca="false">IF(X761&lt;=(Datos!$D$27-Datos!$C$27)/(Datos!$E$27-Datos!$C$27),Datos!$C$27+SQRT((Datos!$E$27-Datos!$C$27)*(Datos!$D$27-Datos!$C$27)*X761),Datos!$E$27-SQRT((Datos!$E$27-Datos!$C$27)*(Datos!$E$27-Datos!$D$27)*(1-X761)))</f>
        <v>0.205487674760989</v>
      </c>
      <c r="Z761" s="24" t="n">
        <f aca="false">(1+Q761)</f>
        <v>1.16743113996088</v>
      </c>
      <c r="AA761" s="24" t="n">
        <f aca="false">Z761*(1+S761)</f>
        <v>1.34017816729828</v>
      </c>
      <c r="AB761" s="24" t="n">
        <f aca="false">AA761*(1+U761)</f>
        <v>1.58742523273732</v>
      </c>
      <c r="AC761" s="24" t="n">
        <f aca="false">AB761*(1+W761)</f>
        <v>1.92915227852179</v>
      </c>
      <c r="AD761" s="24" t="n">
        <f aca="false">AC761*(1+Y761)</f>
        <v>2.32556929449509</v>
      </c>
      <c r="AE761" s="23" t="n">
        <f aca="false">E761*Q761</f>
        <v>5065.15577817485</v>
      </c>
      <c r="AF761" s="23" t="n">
        <f aca="false">AE761*(1+S761)</f>
        <v>5814.65660415921</v>
      </c>
      <c r="AG761" s="23" t="n">
        <f aca="false">AF761*(1+U761)</f>
        <v>6887.39216797781</v>
      </c>
      <c r="AH761" s="23" t="n">
        <f aca="false">AG761*(1+W761)</f>
        <v>8370.04982654584</v>
      </c>
      <c r="AI761" s="23" t="n">
        <f aca="false">AH761*(1+Y761)</f>
        <v>10089.9919030364</v>
      </c>
      <c r="AJ761" s="25" t="n">
        <f aca="false">G761*Z761</f>
        <v>48115.2450730705</v>
      </c>
      <c r="AK761" s="25" t="n">
        <f aca="false">I761*AA761</f>
        <v>42076.6122817281</v>
      </c>
      <c r="AL761" s="25" t="n">
        <f aca="false">K761*AB761</f>
        <v>68749.859552769</v>
      </c>
      <c r="AM761" s="25" t="n">
        <f aca="false">M761*AC761</f>
        <v>75447.9512085083</v>
      </c>
      <c r="AN761" s="25" t="n">
        <f aca="false">O761*AD761</f>
        <v>86596.637527981</v>
      </c>
      <c r="AO761" s="25" t="n">
        <f aca="false">C761/Datos!$D$8</f>
        <v>15242.4153089445</v>
      </c>
      <c r="AP761" s="25" t="n">
        <f aca="false">AJ761-AO761</f>
        <v>32872.829764126</v>
      </c>
      <c r="AQ761" s="25" t="n">
        <f aca="false">AK761-AO761</f>
        <v>26834.1969727836</v>
      </c>
      <c r="AR761" s="25" t="n">
        <f aca="false">AL761-AO761</f>
        <v>53507.4442438246</v>
      </c>
      <c r="AS761" s="25" t="n">
        <f aca="false">AM761-AO761</f>
        <v>60205.5358995638</v>
      </c>
      <c r="AT761" s="25" t="n">
        <f aca="false">AN761-AO761</f>
        <v>71354.2222190365</v>
      </c>
      <c r="AU761" s="25" t="n">
        <f aca="false">AP761*Datos!$D$6</f>
        <v>16436.414882063</v>
      </c>
      <c r="AV761" s="25" t="n">
        <f aca="false">AQ761*Datos!$D$6</f>
        <v>13417.0984863918</v>
      </c>
      <c r="AW761" s="25" t="n">
        <f aca="false">AR761*Datos!$D$6</f>
        <v>26753.7221219123</v>
      </c>
      <c r="AX761" s="25" t="n">
        <f aca="false">AS761*Datos!$D$6</f>
        <v>30102.7679497819</v>
      </c>
      <c r="AY761" s="25" t="n">
        <f aca="false">AT761*Datos!$D$6</f>
        <v>35677.1111095183</v>
      </c>
      <c r="AZ761" s="25" t="n">
        <f aca="false">AJ761-AU761-AE761</f>
        <v>26613.6744128326</v>
      </c>
      <c r="BA761" s="25" t="n">
        <f aca="false">AK761-AV761-AF761</f>
        <v>22844.8571911771</v>
      </c>
      <c r="BB761" s="25" t="n">
        <f aca="false">AL761-AW761-AG761</f>
        <v>35108.745262879</v>
      </c>
      <c r="BC761" s="25" t="n">
        <f aca="false">AM761-AX761-AH761</f>
        <v>36975.1334321805</v>
      </c>
      <c r="BD761" s="25" t="n">
        <f aca="false">AN761-AY761-AI761</f>
        <v>40829.5345154264</v>
      </c>
      <c r="BE761" s="25" t="n">
        <f aca="false">AZ761/Z761</f>
        <v>22796.7830408605</v>
      </c>
      <c r="BF761" s="25" t="n">
        <f aca="false">BA761/AA761</f>
        <v>17046.1344234782</v>
      </c>
      <c r="BG761" s="25" t="n">
        <f aca="false">BB761/AB761</f>
        <v>22116.7866925854</v>
      </c>
      <c r="BH761" s="25" t="n">
        <f aca="false">BC761/AC761</f>
        <v>19166.5188092423</v>
      </c>
      <c r="BI761" s="25" t="n">
        <f aca="false">BD761/AD761</f>
        <v>17556.7911960632</v>
      </c>
      <c r="BJ761" s="25" t="n">
        <f aca="false">E761*AD761</f>
        <v>70353.5241551237</v>
      </c>
      <c r="BK761" s="25" t="n">
        <f aca="false">0.2*C761*AD761</f>
        <v>35447.2930164232</v>
      </c>
      <c r="BL761" s="25" t="n">
        <f aca="false">BJ761+BK761</f>
        <v>105800.817171547</v>
      </c>
      <c r="BM761" s="25" t="n">
        <f aca="false">BK761*Datos!$D$6</f>
        <v>17723.6465082116</v>
      </c>
      <c r="BN761" s="25" t="n">
        <f aca="false">BL761-BM761</f>
        <v>88077.1706633353</v>
      </c>
      <c r="BO761" s="25" t="n">
        <f aca="false">BN761/AD761</f>
        <v>37873.3804543364</v>
      </c>
      <c r="BP761" s="25" t="n">
        <f aca="false">-(C761+E761)</f>
        <v>-106464.249344587</v>
      </c>
      <c r="BQ761" s="25" t="n">
        <f aca="false">BE761</f>
        <v>22796.7830408605</v>
      </c>
      <c r="BR761" s="25" t="n">
        <f aca="false">BF761</f>
        <v>17046.1344234782</v>
      </c>
      <c r="BS761" s="25" t="n">
        <f aca="false">BG761</f>
        <v>22116.7866925854</v>
      </c>
      <c r="BT761" s="25" t="n">
        <f aca="false">BH761</f>
        <v>19166.5188092423</v>
      </c>
      <c r="BU761" s="25" t="n">
        <f aca="false">BI761+BO761</f>
        <v>55430.1716503996</v>
      </c>
      <c r="BV761" s="27" t="n">
        <f aca="false">IFERROR(IRR(BP761:BU761,0.1),NA())*100</f>
        <v>7.57837676539914</v>
      </c>
    </row>
    <row r="762" customFormat="false" ht="15" hidden="false" customHeight="true" outlineLevel="0" collapsed="false">
      <c r="A762" s="23" t="n">
        <v>761</v>
      </c>
      <c r="B762" s="24" t="n">
        <f aca="true">RAND()</f>
        <v>0.941670851318124</v>
      </c>
      <c r="C762" s="25" t="n">
        <f aca="false">IF(B762&lt;=(Datos!$D$14-Datos!$C$14)/(Datos!$E$14-Datos!$C$14),Datos!$C$14+SQRT((Datos!$E$14-Datos!$C$14)*(Datos!$D$14-Datos!$C$14)*B762),Datos!$E$14-SQRT((Datos!$E$14-Datos!$C$14)*(Datos!$E$14-Datos!$D$14)*(1-B762)))</f>
        <v>91633.69983695</v>
      </c>
      <c r="D762" s="24" t="n">
        <f aca="true">RAND()</f>
        <v>0.587524991101049</v>
      </c>
      <c r="E762" s="25" t="n">
        <f aca="false">IF(D762&lt;=(Datos!$D$15-Datos!$C$15)/(Datos!$E$15-Datos!$C$15),Datos!$C$15+SQRT((Datos!$E$15-Datos!$C$15)*(Datos!$D$15-Datos!$C$15)*D762),Datos!$E$15-SQRT((Datos!$E$15-Datos!$C$15)*(Datos!$E$15-Datos!$D$15)*(1-D762)))</f>
        <v>32134.1719231321</v>
      </c>
      <c r="F762" s="24" t="n">
        <f aca="true">RAND()</f>
        <v>0.267843429709307</v>
      </c>
      <c r="G762" s="25" t="n">
        <f aca="false">IF(F762&lt;=(Datos!$D$19-Datos!$C$19)/(Datos!$E$19-Datos!$C$19),Datos!$C$19+SQRT((Datos!$E$19-Datos!$C$19)*(Datos!$D$19-Datos!$C$19)*F762),Datos!$E$19-SQRT((Datos!$E$19-Datos!$C$19)*(Datos!$E$19-Datos!$D$19)*(1-F762)))</f>
        <v>36338.4946522338</v>
      </c>
      <c r="H762" s="24" t="n">
        <f aca="true">RAND()</f>
        <v>0.72035482843714</v>
      </c>
      <c r="I762" s="25" t="n">
        <f aca="false">IF(H762&lt;=(Datos!$D$19-Datos!$C$19)/(Datos!$E$19-Datos!$C$19),Datos!$C$19+SQRT((Datos!$E$19-Datos!$C$19)*(Datos!$D$19-Datos!$C$19)*H762),Datos!$E$19-SQRT((Datos!$E$19-Datos!$C$19)*(Datos!$E$19-Datos!$D$19)*(1-H762)))</f>
        <v>40420.3288472627</v>
      </c>
      <c r="J762" s="24" t="n">
        <f aca="true">RAND()</f>
        <v>0.423600555308427</v>
      </c>
      <c r="K762" s="25" t="n">
        <f aca="false">IF(J762&lt;=(Datos!$D$19-Datos!$C$19)/(Datos!$E$19-Datos!$C$19),Datos!$C$19+SQRT((Datos!$E$19-Datos!$C$19)*(Datos!$D$19-Datos!$C$19)*J762),Datos!$E$19-SQRT((Datos!$E$19-Datos!$C$19)*(Datos!$E$19-Datos!$D$19)*(1-J762)))</f>
        <v>37971.2033781772</v>
      </c>
      <c r="L762" s="24" t="n">
        <f aca="true">RAND()</f>
        <v>0.197743016187148</v>
      </c>
      <c r="M762" s="25" t="n">
        <f aca="false">IF(L762&lt;=(Datos!$D$19-Datos!$C$19)/(Datos!$E$19-Datos!$C$19),Datos!$C$19+SQRT((Datos!$E$19-Datos!$C$19)*(Datos!$D$19-Datos!$C$19)*L762),Datos!$E$19-SQRT((Datos!$E$19-Datos!$C$19)*(Datos!$E$19-Datos!$D$19)*(1-L762)))</f>
        <v>35446.2328657589</v>
      </c>
      <c r="N762" s="24" t="n">
        <f aca="true">RAND()</f>
        <v>0.088193037019505</v>
      </c>
      <c r="O762" s="25" t="n">
        <f aca="false">IF(N762&lt;=(Datos!$D$19-Datos!$C$19)/(Datos!$E$19-Datos!$C$19),Datos!$C$19+SQRT((Datos!$E$19-Datos!$C$19)*(Datos!$D$19-Datos!$C$19)*N762),Datos!$E$19-SQRT((Datos!$E$19-Datos!$C$19)*(Datos!$E$19-Datos!$D$19)*(1-N762)))</f>
        <v>33637.1631188229</v>
      </c>
      <c r="P762" s="24" t="n">
        <f aca="true">RAND()</f>
        <v>0.77903285181475</v>
      </c>
      <c r="Q762" s="26" t="n">
        <f aca="false">IF(P762&lt;=(Datos!$D$23-Datos!$C$23)/(Datos!$E$23-Datos!$C$23),Datos!$C$23+SQRT((Datos!$E$23-Datos!$C$23)*(Datos!$D$23-Datos!$C$23)*P762),Datos!$E$23-SQRT((Datos!$E$23-Datos!$C$23)*(Datos!$E$23-Datos!$D$23)*(1-P762)))</f>
        <v>0.160056558302704</v>
      </c>
      <c r="R762" s="24" t="n">
        <f aca="true">RAND()</f>
        <v>0.938597723718716</v>
      </c>
      <c r="S762" s="26" t="n">
        <f aca="false">IF(R762&lt;=(Datos!$D$24-Datos!$C$24)/(Datos!$E$24-Datos!$C$24),Datos!$C$24+SQRT((Datos!$E$24-Datos!$C$24)*(Datos!$D$24-Datos!$C$24)*R762),Datos!$E$24-SQRT((Datos!$E$24-Datos!$C$24)*(Datos!$E$24-Datos!$D$24)*(1-R762)))</f>
        <v>0.169486955849693</v>
      </c>
      <c r="T762" s="24" t="n">
        <f aca="true">RAND()</f>
        <v>0.321622914636786</v>
      </c>
      <c r="U762" s="26" t="n">
        <f aca="false">IF(T762&lt;=(Datos!$D$25-Datos!$C$25)/(Datos!$E$25-Datos!$C$25),Datos!$C$25+SQRT((Datos!$E$25-Datos!$C$25)*(Datos!$D$25-Datos!$C$25)*T762),Datos!$E$25-SQRT((Datos!$E$25-Datos!$C$25)*(Datos!$E$25-Datos!$D$25)*(1-T762)))</f>
        <v>0.175988615213921</v>
      </c>
      <c r="V762" s="24" t="n">
        <f aca="true">RAND()</f>
        <v>0.933960087169685</v>
      </c>
      <c r="W762" s="26" t="n">
        <f aca="false">IF(V762&lt;=(Datos!$D$26-Datos!$C$26)/(Datos!$E$26-Datos!$C$26),Datos!$C$26+SQRT((Datos!$E$26-Datos!$C$26)*(Datos!$D$26-Datos!$C$26)*V762),Datos!$E$26-SQRT((Datos!$E$26-Datos!$C$26)*(Datos!$E$26-Datos!$D$26)*(1-V762)))</f>
        <v>0.234796720915996</v>
      </c>
      <c r="X762" s="24" t="n">
        <f aca="true">RAND()</f>
        <v>0.859409774835488</v>
      </c>
      <c r="Y762" s="26" t="n">
        <f aca="false">IF(X762&lt;=(Datos!$D$27-Datos!$C$27)/(Datos!$E$27-Datos!$C$27),Datos!$C$27+SQRT((Datos!$E$27-Datos!$C$27)*(Datos!$D$27-Datos!$C$27)*X762),Datos!$E$27-SQRT((Datos!$E$27-Datos!$C$27)*(Datos!$E$27-Datos!$D$27)*(1-X762)))</f>
        <v>0.25244664782847</v>
      </c>
      <c r="Z762" s="24" t="n">
        <f aca="false">(1+Q762)</f>
        <v>1.1600565583027</v>
      </c>
      <c r="AA762" s="24" t="n">
        <f aca="false">Z762*(1+S762)</f>
        <v>1.3566710129829</v>
      </c>
      <c r="AB762" s="24" t="n">
        <f aca="false">AA762*(1+U762)</f>
        <v>1.59542966585863</v>
      </c>
      <c r="AC762" s="24" t="n">
        <f aca="false">AB762*(1+W762)</f>
        <v>1.97003131985434</v>
      </c>
      <c r="AD762" s="24" t="n">
        <f aca="false">AC762*(1+Y762)</f>
        <v>2.46735912266866</v>
      </c>
      <c r="AE762" s="23" t="n">
        <f aca="false">E762*Q762</f>
        <v>5143.28496192391</v>
      </c>
      <c r="AF762" s="23" t="n">
        <f aca="false">AE762*(1+S762)</f>
        <v>6015.0046731879</v>
      </c>
      <c r="AG762" s="23" t="n">
        <f aca="false">AF762*(1+U762)</f>
        <v>7073.5770161275</v>
      </c>
      <c r="AH762" s="23" t="n">
        <f aca="false">AG762*(1+W762)</f>
        <v>8734.42970466099</v>
      </c>
      <c r="AI762" s="23" t="n">
        <f aca="false">AH762*(1+Y762)</f>
        <v>10939.4072042961</v>
      </c>
      <c r="AJ762" s="25" t="n">
        <f aca="false">G762*Z762</f>
        <v>42154.7090401715</v>
      </c>
      <c r="AK762" s="25" t="n">
        <f aca="false">I762*AA762</f>
        <v>54837.0884823178</v>
      </c>
      <c r="AL762" s="25" t="n">
        <f aca="false">K762*AB762</f>
        <v>60580.3843178954</v>
      </c>
      <c r="AM762" s="25" t="n">
        <f aca="false">M762*AC762</f>
        <v>69830.1889163952</v>
      </c>
      <c r="AN762" s="25" t="n">
        <f aca="false">O762*AD762</f>
        <v>82994.9612819217</v>
      </c>
      <c r="AO762" s="25" t="n">
        <f aca="false">C762/Datos!$D$8</f>
        <v>18326.73996739</v>
      </c>
      <c r="AP762" s="25" t="n">
        <f aca="false">AJ762-AO762</f>
        <v>23827.9690727815</v>
      </c>
      <c r="AQ762" s="25" t="n">
        <f aca="false">AK762-AO762</f>
        <v>36510.3485149278</v>
      </c>
      <c r="AR762" s="25" t="n">
        <f aca="false">AL762-AO762</f>
        <v>42253.6443505054</v>
      </c>
      <c r="AS762" s="25" t="n">
        <f aca="false">AM762-AO762</f>
        <v>51503.4489490052</v>
      </c>
      <c r="AT762" s="25" t="n">
        <f aca="false">AN762-AO762</f>
        <v>64668.2213145317</v>
      </c>
      <c r="AU762" s="25" t="n">
        <f aca="false">AP762*Datos!$D$6</f>
        <v>11913.9845363908</v>
      </c>
      <c r="AV762" s="25" t="n">
        <f aca="false">AQ762*Datos!$D$6</f>
        <v>18255.1742574639</v>
      </c>
      <c r="AW762" s="25" t="n">
        <f aca="false">AR762*Datos!$D$6</f>
        <v>21126.8221752527</v>
      </c>
      <c r="AX762" s="25" t="n">
        <f aca="false">AS762*Datos!$D$6</f>
        <v>25751.7244745026</v>
      </c>
      <c r="AY762" s="25" t="n">
        <f aca="false">AT762*Datos!$D$6</f>
        <v>32334.1106572658</v>
      </c>
      <c r="AZ762" s="25" t="n">
        <f aca="false">AJ762-AU762-AE762</f>
        <v>25097.4395418568</v>
      </c>
      <c r="BA762" s="25" t="n">
        <f aca="false">AK762-AV762-AF762</f>
        <v>30566.909551666</v>
      </c>
      <c r="BB762" s="25" t="n">
        <f aca="false">AL762-AW762-AG762</f>
        <v>32379.9851265152</v>
      </c>
      <c r="BC762" s="25" t="n">
        <f aca="false">AM762-AX762-AH762</f>
        <v>35344.0347372316</v>
      </c>
      <c r="BD762" s="25" t="n">
        <f aca="false">AN762-AY762-AI762</f>
        <v>39721.4434203598</v>
      </c>
      <c r="BE762" s="25" t="n">
        <f aca="false">AZ762/Z762</f>
        <v>21634.668898021</v>
      </c>
      <c r="BF762" s="25" t="n">
        <f aca="false">BA762/AA762</f>
        <v>22530.8193800491</v>
      </c>
      <c r="BG762" s="25" t="n">
        <f aca="false">BB762/AB762</f>
        <v>20295.4638611969</v>
      </c>
      <c r="BH762" s="25" t="n">
        <f aca="false">BC762/AC762</f>
        <v>17940.8491535276</v>
      </c>
      <c r="BI762" s="25" t="n">
        <f aca="false">BD762/AD762</f>
        <v>16098.7685397809</v>
      </c>
      <c r="BJ762" s="25" t="n">
        <f aca="false">E762*AD762</f>
        <v>79286.5422439433</v>
      </c>
      <c r="BK762" s="25" t="n">
        <f aca="false">0.2*C762*AD762</f>
        <v>45218.6490473161</v>
      </c>
      <c r="BL762" s="25" t="n">
        <f aca="false">BJ762+BK762</f>
        <v>124505.191291259</v>
      </c>
      <c r="BM762" s="25" t="n">
        <f aca="false">BK762*Datos!$D$6</f>
        <v>22609.3245236581</v>
      </c>
      <c r="BN762" s="25" t="n">
        <f aca="false">BL762-BM762</f>
        <v>101895.866767601</v>
      </c>
      <c r="BO762" s="25" t="n">
        <f aca="false">BN762/AD762</f>
        <v>41297.5419068271</v>
      </c>
      <c r="BP762" s="25" t="n">
        <f aca="false">-(C762+E762)</f>
        <v>-123767.871760082</v>
      </c>
      <c r="BQ762" s="25" t="n">
        <f aca="false">BE762</f>
        <v>21634.668898021</v>
      </c>
      <c r="BR762" s="25" t="n">
        <f aca="false">BF762</f>
        <v>22530.8193800491</v>
      </c>
      <c r="BS762" s="25" t="n">
        <f aca="false">BG762</f>
        <v>20295.4638611969</v>
      </c>
      <c r="BT762" s="25" t="n">
        <f aca="false">BH762</f>
        <v>17940.8491535276</v>
      </c>
      <c r="BU762" s="25" t="n">
        <f aca="false">BI762+BO762</f>
        <v>57396.3104466081</v>
      </c>
      <c r="BV762" s="27" t="n">
        <f aca="false">IFERROR(IRR(BP762:BU762,0.1),NA())*100</f>
        <v>3.60667569677146</v>
      </c>
    </row>
    <row r="763" customFormat="false" ht="15" hidden="false" customHeight="true" outlineLevel="0" collapsed="false">
      <c r="A763" s="23" t="n">
        <v>762</v>
      </c>
      <c r="B763" s="24" t="n">
        <f aca="true">RAND()</f>
        <v>0.653249706450733</v>
      </c>
      <c r="C763" s="25" t="n">
        <f aca="false">IF(B763&lt;=(Datos!$D$14-Datos!$C$14)/(Datos!$E$14-Datos!$C$14),Datos!$C$14+SQRT((Datos!$E$14-Datos!$C$14)*(Datos!$D$14-Datos!$C$14)*B763),Datos!$E$14-SQRT((Datos!$E$14-Datos!$C$14)*(Datos!$E$14-Datos!$D$14)*(1-B763)))</f>
        <v>79601.4620068222</v>
      </c>
      <c r="D763" s="24" t="n">
        <f aca="true">RAND()</f>
        <v>0.755857983284641</v>
      </c>
      <c r="E763" s="25" t="n">
        <f aca="false">IF(D763&lt;=(Datos!$D$15-Datos!$C$15)/(Datos!$E$15-Datos!$C$15),Datos!$C$15+SQRT((Datos!$E$15-Datos!$C$15)*(Datos!$D$15-Datos!$C$15)*D763),Datos!$E$15-SQRT((Datos!$E$15-Datos!$C$15)*(Datos!$E$15-Datos!$D$15)*(1-D763)))</f>
        <v>33948.4462732862</v>
      </c>
      <c r="F763" s="24" t="n">
        <f aca="true">RAND()</f>
        <v>0.92337187662061</v>
      </c>
      <c r="G763" s="25" t="n">
        <f aca="false">IF(F763&lt;=(Datos!$D$19-Datos!$C$19)/(Datos!$E$19-Datos!$C$19),Datos!$C$19+SQRT((Datos!$E$19-Datos!$C$19)*(Datos!$D$19-Datos!$C$19)*F763),Datos!$E$19-SQRT((Datos!$E$19-Datos!$C$19)*(Datos!$E$19-Datos!$D$19)*(1-F763)))</f>
        <v>42602.6870764428</v>
      </c>
      <c r="H763" s="24" t="n">
        <f aca="true">RAND()</f>
        <v>0.94074256751762</v>
      </c>
      <c r="I763" s="25" t="n">
        <f aca="false">IF(H763&lt;=(Datos!$D$19-Datos!$C$19)/(Datos!$E$19-Datos!$C$19),Datos!$C$19+SQRT((Datos!$E$19-Datos!$C$19)*(Datos!$D$19-Datos!$C$19)*H763),Datos!$E$19-SQRT((Datos!$E$19-Datos!$C$19)*(Datos!$E$19-Datos!$D$19)*(1-H763)))</f>
        <v>42891.8473878349</v>
      </c>
      <c r="J763" s="24" t="n">
        <f aca="true">RAND()</f>
        <v>0.23867149978036</v>
      </c>
      <c r="K763" s="25" t="n">
        <f aca="false">IF(J763&lt;=(Datos!$D$19-Datos!$C$19)/(Datos!$E$19-Datos!$C$19),Datos!$C$19+SQRT((Datos!$E$19-Datos!$C$19)*(Datos!$D$19-Datos!$C$19)*J763),Datos!$E$19-SQRT((Datos!$E$19-Datos!$C$19)*(Datos!$E$19-Datos!$D$19)*(1-J763)))</f>
        <v>35983.370702794</v>
      </c>
      <c r="L763" s="24" t="n">
        <f aca="true">RAND()</f>
        <v>0.901782999067576</v>
      </c>
      <c r="M763" s="25" t="n">
        <f aca="false">IF(L763&lt;=(Datos!$D$19-Datos!$C$19)/(Datos!$E$19-Datos!$C$19),Datos!$C$19+SQRT((Datos!$E$19-Datos!$C$19)*(Datos!$D$19-Datos!$C$19)*L763),Datos!$E$19-SQRT((Datos!$E$19-Datos!$C$19)*(Datos!$E$19-Datos!$D$19)*(1-L763)))</f>
        <v>42285.9117424203</v>
      </c>
      <c r="N763" s="24" t="n">
        <f aca="true">RAND()</f>
        <v>0.615754095624099</v>
      </c>
      <c r="O763" s="25" t="n">
        <f aca="false">IF(N763&lt;=(Datos!$D$19-Datos!$C$19)/(Datos!$E$19-Datos!$C$19),Datos!$C$19+SQRT((Datos!$E$19-Datos!$C$19)*(Datos!$D$19-Datos!$C$19)*N763),Datos!$E$19-SQRT((Datos!$E$19-Datos!$C$19)*(Datos!$E$19-Datos!$D$19)*(1-N763)))</f>
        <v>39610.5730496997</v>
      </c>
      <c r="P763" s="24" t="n">
        <f aca="true">RAND()</f>
        <v>0.491786017888459</v>
      </c>
      <c r="Q763" s="26" t="n">
        <f aca="false">IF(P763&lt;=(Datos!$D$23-Datos!$C$23)/(Datos!$E$23-Datos!$C$23),Datos!$C$23+SQRT((Datos!$E$23-Datos!$C$23)*(Datos!$D$23-Datos!$C$23)*P763),Datos!$E$23-SQRT((Datos!$E$23-Datos!$C$23)*(Datos!$E$23-Datos!$D$23)*(1-P763)))</f>
        <v>0.149752560094876</v>
      </c>
      <c r="R763" s="24" t="n">
        <f aca="true">RAND()</f>
        <v>0.588557912276358</v>
      </c>
      <c r="S763" s="26" t="n">
        <f aca="false">IF(R763&lt;=(Datos!$D$24-Datos!$C$24)/(Datos!$E$24-Datos!$C$24),Datos!$C$24+SQRT((Datos!$E$24-Datos!$C$24)*(Datos!$D$24-Datos!$C$24)*R763),Datos!$E$24-SQRT((Datos!$E$24-Datos!$C$24)*(Datos!$E$24-Datos!$D$24)*(1-R763)))</f>
        <v>0.152786110937564</v>
      </c>
      <c r="T763" s="24" t="n">
        <f aca="true">RAND()</f>
        <v>0.755342114411356</v>
      </c>
      <c r="U763" s="26" t="n">
        <f aca="false">IF(T763&lt;=(Datos!$D$25-Datos!$C$25)/(Datos!$E$25-Datos!$C$25),Datos!$C$25+SQRT((Datos!$E$25-Datos!$C$25)*(Datos!$D$25-Datos!$C$25)*T763),Datos!$E$25-SQRT((Datos!$E$25-Datos!$C$25)*(Datos!$E$25-Datos!$D$25)*(1-T763)))</f>
        <v>0.193826691465384</v>
      </c>
      <c r="V763" s="24" t="n">
        <f aca="true">RAND()</f>
        <v>0.790573639911193</v>
      </c>
      <c r="W763" s="26" t="n">
        <f aca="false">IF(V763&lt;=(Datos!$D$26-Datos!$C$26)/(Datos!$E$26-Datos!$C$26),Datos!$C$26+SQRT((Datos!$E$26-Datos!$C$26)*(Datos!$D$26-Datos!$C$26)*V763),Datos!$E$26-SQRT((Datos!$E$26-Datos!$C$26)*(Datos!$E$26-Datos!$D$26)*(1-V763)))</f>
        <v>0.222926170194987</v>
      </c>
      <c r="X763" s="24" t="n">
        <f aca="true">RAND()</f>
        <v>0.625612194424367</v>
      </c>
      <c r="Y763" s="26" t="n">
        <f aca="false">IF(X763&lt;=(Datos!$D$27-Datos!$C$27)/(Datos!$E$27-Datos!$C$27),Datos!$C$27+SQRT((Datos!$E$27-Datos!$C$27)*(Datos!$D$27-Datos!$C$27)*X763),Datos!$E$27-SQRT((Datos!$E$27-Datos!$C$27)*(Datos!$E$27-Datos!$D$27)*(1-X763)))</f>
        <v>0.235036746668992</v>
      </c>
      <c r="Z763" s="24" t="n">
        <f aca="false">(1+Q763)</f>
        <v>1.14975256009488</v>
      </c>
      <c r="AA763" s="24" t="n">
        <f aca="false">Z763*(1+S763)</f>
        <v>1.32541878229228</v>
      </c>
      <c r="AB763" s="24" t="n">
        <f aca="false">AA763*(1+U763)</f>
        <v>1.58232031967007</v>
      </c>
      <c r="AC763" s="24" t="n">
        <f aca="false">AB763*(1+W763)</f>
        <v>1.93506092855583</v>
      </c>
      <c r="AD763" s="24" t="n">
        <f aca="false">AC763*(1+Y763)</f>
        <v>2.38987135380987</v>
      </c>
      <c r="AE763" s="23" t="n">
        <f aca="false">E763*Q763</f>
        <v>5083.86674066797</v>
      </c>
      <c r="AF763" s="23" t="n">
        <f aca="false">AE763*(1+S763)</f>
        <v>5860.61096849946</v>
      </c>
      <c r="AG763" s="23" t="n">
        <f aca="false">AF763*(1+U763)</f>
        <v>6996.55380248945</v>
      </c>
      <c r="AH763" s="23" t="n">
        <f aca="false">AG763*(1+W763)</f>
        <v>8556.26874624159</v>
      </c>
      <c r="AI763" s="23" t="n">
        <f aca="false">AH763*(1+Y763)</f>
        <v>10567.3063159838</v>
      </c>
      <c r="AJ763" s="25" t="n">
        <f aca="false">G763*Z763</f>
        <v>48982.548533061</v>
      </c>
      <c r="AK763" s="25" t="n">
        <f aca="false">I763*AA763</f>
        <v>56849.6601350505</v>
      </c>
      <c r="AL763" s="25" t="n">
        <f aca="false">K763*AB763</f>
        <v>56937.2186332517</v>
      </c>
      <c r="AM763" s="25" t="n">
        <f aca="false">M763*AC763</f>
        <v>81825.8156411177</v>
      </c>
      <c r="AN763" s="25" t="n">
        <f aca="false">O763*AD763</f>
        <v>94664.1738394706</v>
      </c>
      <c r="AO763" s="25" t="n">
        <f aca="false">C763/Datos!$D$8</f>
        <v>15920.2924013644</v>
      </c>
      <c r="AP763" s="25" t="n">
        <f aca="false">AJ763-AO763</f>
        <v>33062.2561316966</v>
      </c>
      <c r="AQ763" s="25" t="n">
        <f aca="false">AK763-AO763</f>
        <v>40929.3677336861</v>
      </c>
      <c r="AR763" s="25" t="n">
        <f aca="false">AL763-AO763</f>
        <v>41016.9262318873</v>
      </c>
      <c r="AS763" s="25" t="n">
        <f aca="false">AM763-AO763</f>
        <v>65905.5232397533</v>
      </c>
      <c r="AT763" s="25" t="n">
        <f aca="false">AN763-AO763</f>
        <v>78743.8814381061</v>
      </c>
      <c r="AU763" s="25" t="n">
        <f aca="false">AP763*Datos!$D$6</f>
        <v>16531.1280658483</v>
      </c>
      <c r="AV763" s="25" t="n">
        <f aca="false">AQ763*Datos!$D$6</f>
        <v>20464.683866843</v>
      </c>
      <c r="AW763" s="25" t="n">
        <f aca="false">AR763*Datos!$D$6</f>
        <v>20508.4631159437</v>
      </c>
      <c r="AX763" s="25" t="n">
        <f aca="false">AS763*Datos!$D$6</f>
        <v>32952.7616198766</v>
      </c>
      <c r="AY763" s="25" t="n">
        <f aca="false">AT763*Datos!$D$6</f>
        <v>39371.9407190531</v>
      </c>
      <c r="AZ763" s="25" t="n">
        <f aca="false">AJ763-AU763-AE763</f>
        <v>27367.5537265448</v>
      </c>
      <c r="BA763" s="25" t="n">
        <f aca="false">AK763-AV763-AF763</f>
        <v>30524.365299708</v>
      </c>
      <c r="BB763" s="25" t="n">
        <f aca="false">AL763-AW763-AG763</f>
        <v>29432.2017148186</v>
      </c>
      <c r="BC763" s="25" t="n">
        <f aca="false">AM763-AX763-AH763</f>
        <v>40316.7852749995</v>
      </c>
      <c r="BD763" s="25" t="n">
        <f aca="false">AN763-AY763-AI763</f>
        <v>44724.9268044337</v>
      </c>
      <c r="BE763" s="25" t="n">
        <f aca="false">AZ763/Z763</f>
        <v>23802.9943801877</v>
      </c>
      <c r="BF763" s="25" t="n">
        <f aca="false">BA763/AA763</f>
        <v>23029.9779266119</v>
      </c>
      <c r="BG763" s="25" t="n">
        <f aca="false">BB763/AB763</f>
        <v>18600.6596445374</v>
      </c>
      <c r="BH763" s="25" t="n">
        <f aca="false">BC763/AC763</f>
        <v>20834.8919044573</v>
      </c>
      <c r="BI763" s="25" t="n">
        <f aca="false">BD763/AD763</f>
        <v>18714.3658310873</v>
      </c>
      <c r="BJ763" s="25" t="n">
        <f aca="false">E763*AD763</f>
        <v>81132.41925488</v>
      </c>
      <c r="BK763" s="25" t="n">
        <f aca="false">0.2*C763*AD763</f>
        <v>38047.4507542978</v>
      </c>
      <c r="BL763" s="25" t="n">
        <f aca="false">BJ763+BK763</f>
        <v>119179.870009178</v>
      </c>
      <c r="BM763" s="25" t="n">
        <f aca="false">BK763*Datos!$D$6</f>
        <v>19023.7253771489</v>
      </c>
      <c r="BN763" s="25" t="n">
        <f aca="false">BL763-BM763</f>
        <v>100156.144632029</v>
      </c>
      <c r="BO763" s="25" t="n">
        <f aca="false">BN763/AD763</f>
        <v>41908.5924739684</v>
      </c>
      <c r="BP763" s="25" t="n">
        <f aca="false">-(C763+E763)</f>
        <v>-113549.908280108</v>
      </c>
      <c r="BQ763" s="25" t="n">
        <f aca="false">BE763</f>
        <v>23802.9943801877</v>
      </c>
      <c r="BR763" s="25" t="n">
        <f aca="false">BF763</f>
        <v>23029.9779266119</v>
      </c>
      <c r="BS763" s="25" t="n">
        <f aca="false">BG763</f>
        <v>18600.6596445374</v>
      </c>
      <c r="BT763" s="25" t="n">
        <f aca="false">BH763</f>
        <v>20834.8919044573</v>
      </c>
      <c r="BU763" s="25" t="n">
        <f aca="false">BI763+BO763</f>
        <v>60622.9583050557</v>
      </c>
      <c r="BV763" s="27" t="n">
        <f aca="false">IFERROR(IRR(BP763:BU763,0.1),NA())*100</f>
        <v>7.87696949200262</v>
      </c>
    </row>
    <row r="764" customFormat="false" ht="15" hidden="false" customHeight="true" outlineLevel="0" collapsed="false">
      <c r="A764" s="23" t="n">
        <v>763</v>
      </c>
      <c r="B764" s="24" t="n">
        <f aca="true">RAND()</f>
        <v>0.335420001068016</v>
      </c>
      <c r="C764" s="25" t="n">
        <f aca="false">IF(B764&lt;=(Datos!$D$14-Datos!$C$14)/(Datos!$E$14-Datos!$C$14),Datos!$C$14+SQRT((Datos!$E$14-Datos!$C$14)*(Datos!$D$14-Datos!$C$14)*B764),Datos!$E$14-SQRT((Datos!$E$14-Datos!$C$14)*(Datos!$E$14-Datos!$D$14)*(1-B764)))</f>
        <v>71760.0283513177</v>
      </c>
      <c r="D764" s="24" t="n">
        <f aca="true">RAND()</f>
        <v>0.850353842658042</v>
      </c>
      <c r="E764" s="25" t="n">
        <f aca="false">IF(D764&lt;=(Datos!$D$15-Datos!$C$15)/(Datos!$E$15-Datos!$C$15),Datos!$C$15+SQRT((Datos!$E$15-Datos!$C$15)*(Datos!$D$15-Datos!$C$15)*D764),Datos!$E$15-SQRT((Datos!$E$15-Datos!$C$15)*(Datos!$E$15-Datos!$D$15)*(1-D764)))</f>
        <v>35262.1815567401</v>
      </c>
      <c r="F764" s="24" t="n">
        <f aca="true">RAND()</f>
        <v>0.00932170730912667</v>
      </c>
      <c r="G764" s="25" t="n">
        <f aca="false">IF(F764&lt;=(Datos!$D$19-Datos!$C$19)/(Datos!$E$19-Datos!$C$19),Datos!$C$19+SQRT((Datos!$E$19-Datos!$C$19)*(Datos!$D$19-Datos!$C$19)*F764),Datos!$E$19-SQRT((Datos!$E$19-Datos!$C$19)*(Datos!$E$19-Datos!$D$19)*(1-F764)))</f>
        <v>31182.4787932005</v>
      </c>
      <c r="H764" s="24" t="n">
        <f aca="true">RAND()</f>
        <v>0.365454419207148</v>
      </c>
      <c r="I764" s="25" t="n">
        <f aca="false">IF(H764&lt;=(Datos!$D$19-Datos!$C$19)/(Datos!$E$19-Datos!$C$19),Datos!$C$19+SQRT((Datos!$E$19-Datos!$C$19)*(Datos!$D$19-Datos!$C$19)*H764),Datos!$E$19-SQRT((Datos!$E$19-Datos!$C$19)*(Datos!$E$19-Datos!$D$19)*(1-H764)))</f>
        <v>37403.9288814164</v>
      </c>
      <c r="J764" s="24" t="n">
        <f aca="true">RAND()</f>
        <v>0.542325554588773</v>
      </c>
      <c r="K764" s="25" t="n">
        <f aca="false">IF(J764&lt;=(Datos!$D$19-Datos!$C$19)/(Datos!$E$19-Datos!$C$19),Datos!$C$19+SQRT((Datos!$E$19-Datos!$C$19)*(Datos!$D$19-Datos!$C$19)*J764),Datos!$E$19-SQRT((Datos!$E$19-Datos!$C$19)*(Datos!$E$19-Datos!$D$19)*(1-J764)))</f>
        <v>39019.3588013958</v>
      </c>
      <c r="L764" s="24" t="n">
        <f aca="true">RAND()</f>
        <v>0.818492708319806</v>
      </c>
      <c r="M764" s="25" t="n">
        <f aca="false">IF(L764&lt;=(Datos!$D$19-Datos!$C$19)/(Datos!$E$19-Datos!$C$19),Datos!$C$19+SQRT((Datos!$E$19-Datos!$C$19)*(Datos!$D$19-Datos!$C$19)*L764),Datos!$E$19-SQRT((Datos!$E$19-Datos!$C$19)*(Datos!$E$19-Datos!$D$19)*(1-L764)))</f>
        <v>41310.4137256307</v>
      </c>
      <c r="N764" s="24" t="n">
        <f aca="true">RAND()</f>
        <v>0.957645401977119</v>
      </c>
      <c r="O764" s="25" t="n">
        <f aca="false">IF(N764&lt;=(Datos!$D$19-Datos!$C$19)/(Datos!$E$19-Datos!$C$19),Datos!$C$19+SQRT((Datos!$E$19-Datos!$C$19)*(Datos!$D$19-Datos!$C$19)*N764),Datos!$E$19-SQRT((Datos!$E$19-Datos!$C$19)*(Datos!$E$19-Datos!$D$19)*(1-N764)))</f>
        <v>43217.6995618819</v>
      </c>
      <c r="P764" s="24" t="n">
        <f aca="true">RAND()</f>
        <v>0.386714954491505</v>
      </c>
      <c r="Q764" s="26" t="n">
        <f aca="false">IF(P764&lt;=(Datos!$D$23-Datos!$C$23)/(Datos!$E$23-Datos!$C$23),Datos!$C$23+SQRT((Datos!$E$23-Datos!$C$23)*(Datos!$D$23-Datos!$C$23)*P764),Datos!$E$23-SQRT((Datos!$E$23-Datos!$C$23)*(Datos!$E$23-Datos!$D$23)*(1-P764)))</f>
        <v>0.146383459175868</v>
      </c>
      <c r="R764" s="24" t="n">
        <f aca="true">RAND()</f>
        <v>0.788959038113782</v>
      </c>
      <c r="S764" s="26" t="n">
        <f aca="false">IF(R764&lt;=(Datos!$D$24-Datos!$C$24)/(Datos!$E$24-Datos!$C$24),Datos!$C$24+SQRT((Datos!$E$24-Datos!$C$24)*(Datos!$D$24-Datos!$C$24)*R764),Datos!$E$24-SQRT((Datos!$E$24-Datos!$C$24)*(Datos!$E$24-Datos!$D$24)*(1-R764)))</f>
        <v>0.160509650300849</v>
      </c>
      <c r="T764" s="24" t="n">
        <f aca="true">RAND()</f>
        <v>0.96760380396416</v>
      </c>
      <c r="U764" s="26" t="n">
        <f aca="false">IF(T764&lt;=(Datos!$D$25-Datos!$C$25)/(Datos!$E$25-Datos!$C$25),Datos!$C$25+SQRT((Datos!$E$25-Datos!$C$25)*(Datos!$D$25-Datos!$C$25)*T764),Datos!$E$25-SQRT((Datos!$E$25-Datos!$C$25)*(Datos!$E$25-Datos!$D$25)*(1-T764)))</f>
        <v>0.210475854426756</v>
      </c>
      <c r="V764" s="24" t="n">
        <f aca="true">RAND()</f>
        <v>0.192429362808382</v>
      </c>
      <c r="W764" s="26" t="n">
        <f aca="false">IF(V764&lt;=(Datos!$D$26-Datos!$C$26)/(Datos!$E$26-Datos!$C$26),Datos!$C$26+SQRT((Datos!$E$26-Datos!$C$26)*(Datos!$D$26-Datos!$C$26)*V764),Datos!$E$26-SQRT((Datos!$E$26-Datos!$C$26)*(Datos!$E$26-Datos!$D$26)*(1-V764)))</f>
        <v>0.196413442903052</v>
      </c>
      <c r="X764" s="24" t="n">
        <f aca="true">RAND()</f>
        <v>0.797268985298468</v>
      </c>
      <c r="Y764" s="26" t="n">
        <f aca="false">IF(X764&lt;=(Datos!$D$27-Datos!$C$27)/(Datos!$E$27-Datos!$C$27),Datos!$C$27+SQRT((Datos!$E$27-Datos!$C$27)*(Datos!$D$27-Datos!$C$27)*X764),Datos!$E$27-SQRT((Datos!$E$27-Datos!$C$27)*(Datos!$E$27-Datos!$D$27)*(1-X764)))</f>
        <v>0.246913031577549</v>
      </c>
      <c r="Z764" s="24" t="n">
        <f aca="false">(1+Q764)</f>
        <v>1.14638345917587</v>
      </c>
      <c r="AA764" s="24" t="n">
        <f aca="false">Z764*(1+S764)</f>
        <v>1.33038906731886</v>
      </c>
      <c r="AB764" s="24" t="n">
        <f aca="false">AA764*(1+U764)</f>
        <v>1.61040384298282</v>
      </c>
      <c r="AC764" s="24" t="n">
        <f aca="false">AB764*(1+W764)</f>
        <v>1.92670880624738</v>
      </c>
      <c r="AD764" s="24" t="n">
        <f aca="false">AC764*(1+Y764)</f>
        <v>2.40243831856508</v>
      </c>
      <c r="AE764" s="23" t="n">
        <f aca="false">E764*Q764</f>
        <v>5161.80011436312</v>
      </c>
      <c r="AF764" s="23" t="n">
        <f aca="false">AE764*(1+S764)</f>
        <v>5990.31884564243</v>
      </c>
      <c r="AG764" s="23" t="n">
        <f aca="false">AF764*(1+U764)</f>
        <v>7251.13632296771</v>
      </c>
      <c r="AH764" s="23" t="n">
        <f aca="false">AG764*(1+W764)</f>
        <v>8675.35697312117</v>
      </c>
      <c r="AI764" s="23" t="n">
        <f aca="false">AH764*(1+Y764)</f>
        <v>10817.415663372</v>
      </c>
      <c r="AJ764" s="25" t="n">
        <f aca="false">G764*Z764</f>
        <v>35747.0779046274</v>
      </c>
      <c r="AK764" s="25" t="n">
        <f aca="false">I764*AA764</f>
        <v>49761.7780586087</v>
      </c>
      <c r="AL764" s="25" t="n">
        <f aca="false">K764*AB764</f>
        <v>62836.9253644932</v>
      </c>
      <c r="AM764" s="25" t="n">
        <f aca="false">M764*AC764</f>
        <v>79593.1379148951</v>
      </c>
      <c r="AN764" s="25" t="n">
        <f aca="false">O764*AD764</f>
        <v>103827.857467698</v>
      </c>
      <c r="AO764" s="25" t="n">
        <f aca="false">C764/Datos!$D$8</f>
        <v>14352.0056702635</v>
      </c>
      <c r="AP764" s="25" t="n">
        <f aca="false">AJ764-AO764</f>
        <v>21395.0722343639</v>
      </c>
      <c r="AQ764" s="25" t="n">
        <f aca="false">AK764-AO764</f>
        <v>35409.7723883452</v>
      </c>
      <c r="AR764" s="25" t="n">
        <f aca="false">AL764-AO764</f>
        <v>48484.9196942297</v>
      </c>
      <c r="AS764" s="25" t="n">
        <f aca="false">AM764-AO764</f>
        <v>65241.1322446316</v>
      </c>
      <c r="AT764" s="25" t="n">
        <f aca="false">AN764-AO764</f>
        <v>89475.8517974347</v>
      </c>
      <c r="AU764" s="25" t="n">
        <f aca="false">AP764*Datos!$D$6</f>
        <v>10697.5361171819</v>
      </c>
      <c r="AV764" s="25" t="n">
        <f aca="false">AQ764*Datos!$D$6</f>
        <v>17704.8861941726</v>
      </c>
      <c r="AW764" s="25" t="n">
        <f aca="false">AR764*Datos!$D$6</f>
        <v>24242.4598471148</v>
      </c>
      <c r="AX764" s="25" t="n">
        <f aca="false">AS764*Datos!$D$6</f>
        <v>32620.5661223158</v>
      </c>
      <c r="AY764" s="25" t="n">
        <f aca="false">AT764*Datos!$D$6</f>
        <v>44737.9258987173</v>
      </c>
      <c r="AZ764" s="25" t="n">
        <f aca="false">AJ764-AU764-AE764</f>
        <v>19887.7416730823</v>
      </c>
      <c r="BA764" s="25" t="n">
        <f aca="false">AK764-AV764-AF764</f>
        <v>26066.5730187937</v>
      </c>
      <c r="BB764" s="25" t="n">
        <f aca="false">AL764-AW764-AG764</f>
        <v>31343.3291944107</v>
      </c>
      <c r="BC764" s="25" t="n">
        <f aca="false">AM764-AX764-AH764</f>
        <v>38297.2148194582</v>
      </c>
      <c r="BD764" s="25" t="n">
        <f aca="false">AN764-AY764-AI764</f>
        <v>48272.5159056089</v>
      </c>
      <c r="BE764" s="25" t="n">
        <f aca="false">AZ764/Z764</f>
        <v>17348.2454879274</v>
      </c>
      <c r="BF764" s="25" t="n">
        <f aca="false">BA764/AA764</f>
        <v>19593.1954487011</v>
      </c>
      <c r="BG764" s="25" t="n">
        <f aca="false">BB764/AB764</f>
        <v>19463.0243407492</v>
      </c>
      <c r="BH764" s="25" t="n">
        <f aca="false">BC764/AC764</f>
        <v>19877.012392988</v>
      </c>
      <c r="BI764" s="25" t="n">
        <f aca="false">BD764/AD764</f>
        <v>20093.1343512873</v>
      </c>
      <c r="BJ764" s="25" t="n">
        <f aca="false">E764*AD764</f>
        <v>84715.2161681112</v>
      </c>
      <c r="BK764" s="25" t="n">
        <f aca="false">0.2*C764*AD764</f>
        <v>34479.8083705044</v>
      </c>
      <c r="BL764" s="25" t="n">
        <f aca="false">BJ764+BK764</f>
        <v>119195.024538616</v>
      </c>
      <c r="BM764" s="25" t="n">
        <f aca="false">BK764*Datos!$D$6</f>
        <v>17239.9041852522</v>
      </c>
      <c r="BN764" s="25" t="n">
        <f aca="false">BL764-BM764</f>
        <v>101955.120353363</v>
      </c>
      <c r="BO764" s="25" t="n">
        <f aca="false">BN764/AD764</f>
        <v>42438.1843918719</v>
      </c>
      <c r="BP764" s="25" t="n">
        <f aca="false">-(C764+E764)</f>
        <v>-107022.209908058</v>
      </c>
      <c r="BQ764" s="25" t="n">
        <f aca="false">BE764</f>
        <v>17348.2454879274</v>
      </c>
      <c r="BR764" s="25" t="n">
        <f aca="false">BF764</f>
        <v>19593.1954487011</v>
      </c>
      <c r="BS764" s="25" t="n">
        <f aca="false">BG764</f>
        <v>19463.0243407492</v>
      </c>
      <c r="BT764" s="25" t="n">
        <f aca="false">BH764</f>
        <v>19877.012392988</v>
      </c>
      <c r="BU764" s="25" t="n">
        <f aca="false">BI764+BO764</f>
        <v>62531.3187431592</v>
      </c>
      <c r="BV764" s="27" t="n">
        <f aca="false">IFERROR(IRR(BP764:BU764,0.1),NA())*100</f>
        <v>7.55115774903895</v>
      </c>
    </row>
    <row r="765" customFormat="false" ht="15" hidden="false" customHeight="true" outlineLevel="0" collapsed="false">
      <c r="A765" s="23" t="n">
        <v>764</v>
      </c>
      <c r="B765" s="24" t="n">
        <f aca="true">RAND()</f>
        <v>0.466028814058857</v>
      </c>
      <c r="C765" s="25" t="n">
        <f aca="false">IF(B765&lt;=(Datos!$D$14-Datos!$C$14)/(Datos!$E$14-Datos!$C$14),Datos!$C$14+SQRT((Datos!$E$14-Datos!$C$14)*(Datos!$D$14-Datos!$C$14)*B765),Datos!$E$14-SQRT((Datos!$E$14-Datos!$C$14)*(Datos!$E$14-Datos!$D$14)*(1-B765)))</f>
        <v>74686.6552362322</v>
      </c>
      <c r="D765" s="24" t="n">
        <f aca="true">RAND()</f>
        <v>0.95488988395456</v>
      </c>
      <c r="E765" s="25" t="n">
        <f aca="false">IF(D765&lt;=(Datos!$D$15-Datos!$C$15)/(Datos!$E$15-Datos!$C$15),Datos!$C$15+SQRT((Datos!$E$15-Datos!$C$15)*(Datos!$D$15-Datos!$C$15)*D765),Datos!$E$15-SQRT((Datos!$E$15-Datos!$C$15)*(Datos!$E$15-Datos!$D$15)*(1-D765)))</f>
        <v>37398.7469544821</v>
      </c>
      <c r="F765" s="24" t="n">
        <f aca="true">RAND()</f>
        <v>0.940503529445627</v>
      </c>
      <c r="G765" s="25" t="n">
        <f aca="false">IF(F765&lt;=(Datos!$D$19-Datos!$C$19)/(Datos!$E$19-Datos!$C$19),Datos!$C$19+SQRT((Datos!$E$19-Datos!$C$19)*(Datos!$D$19-Datos!$C$19)*F765),Datos!$E$19-SQRT((Datos!$E$19-Datos!$C$19)*(Datos!$E$19-Datos!$D$19)*(1-F765)))</f>
        <v>42887.5996374792</v>
      </c>
      <c r="H765" s="24" t="n">
        <f aca="true">RAND()</f>
        <v>0.218264476908883</v>
      </c>
      <c r="I765" s="25" t="n">
        <f aca="false">IF(H765&lt;=(Datos!$D$19-Datos!$C$19)/(Datos!$E$19-Datos!$C$19),Datos!$C$19+SQRT((Datos!$E$19-Datos!$C$19)*(Datos!$D$19-Datos!$C$19)*H765),Datos!$E$19-SQRT((Datos!$E$19-Datos!$C$19)*(Datos!$E$19-Datos!$D$19)*(1-H765)))</f>
        <v>35721.8590979097</v>
      </c>
      <c r="J765" s="24" t="n">
        <f aca="true">RAND()</f>
        <v>0.799401269301602</v>
      </c>
      <c r="K765" s="25" t="n">
        <f aca="false">IF(J765&lt;=(Datos!$D$19-Datos!$C$19)/(Datos!$E$19-Datos!$C$19),Datos!$C$19+SQRT((Datos!$E$19-Datos!$C$19)*(Datos!$D$19-Datos!$C$19)*J765),Datos!$E$19-SQRT((Datos!$E$19-Datos!$C$19)*(Datos!$E$19-Datos!$D$19)*(1-J765)))</f>
        <v>41121.2238009419</v>
      </c>
      <c r="L765" s="24" t="n">
        <f aca="true">RAND()</f>
        <v>0.424577893646232</v>
      </c>
      <c r="M765" s="25" t="n">
        <f aca="false">IF(L765&lt;=(Datos!$D$19-Datos!$C$19)/(Datos!$E$19-Datos!$C$19),Datos!$C$19+SQRT((Datos!$E$19-Datos!$C$19)*(Datos!$D$19-Datos!$C$19)*L765),Datos!$E$19-SQRT((Datos!$E$19-Datos!$C$19)*(Datos!$E$19-Datos!$D$19)*(1-L765)))</f>
        <v>37980.3937275635</v>
      </c>
      <c r="N765" s="24" t="n">
        <f aca="true">RAND()</f>
        <v>0.660932548746858</v>
      </c>
      <c r="O765" s="25" t="n">
        <f aca="false">IF(N765&lt;=(Datos!$D$19-Datos!$C$19)/(Datos!$E$19-Datos!$C$19),Datos!$C$19+SQRT((Datos!$E$19-Datos!$C$19)*(Datos!$D$19-Datos!$C$19)*N765),Datos!$E$19-SQRT((Datos!$E$19-Datos!$C$19)*(Datos!$E$19-Datos!$D$19)*(1-N765)))</f>
        <v>39956.9012404477</v>
      </c>
      <c r="P765" s="24" t="n">
        <f aca="true">RAND()</f>
        <v>0.136364730877536</v>
      </c>
      <c r="Q765" s="26" t="n">
        <f aca="false">IF(P765&lt;=(Datos!$D$23-Datos!$C$23)/(Datos!$E$23-Datos!$C$23),Datos!$C$23+SQRT((Datos!$E$23-Datos!$C$23)*(Datos!$D$23-Datos!$C$23)*P765),Datos!$E$23-SQRT((Datos!$E$23-Datos!$C$23)*(Datos!$E$23-Datos!$D$23)*(1-P765)))</f>
        <v>0.135667051910923</v>
      </c>
      <c r="R765" s="24" t="n">
        <f aca="true">RAND()</f>
        <v>0.497879124873626</v>
      </c>
      <c r="S765" s="26" t="n">
        <f aca="false">IF(R765&lt;=(Datos!$D$24-Datos!$C$24)/(Datos!$E$24-Datos!$C$24),Datos!$C$24+SQRT((Datos!$E$24-Datos!$C$24)*(Datos!$D$24-Datos!$C$24)*R765),Datos!$E$24-SQRT((Datos!$E$24-Datos!$C$24)*(Datos!$E$24-Datos!$D$24)*(1-R765)))</f>
        <v>0.14993630613106</v>
      </c>
      <c r="T765" s="24" t="n">
        <f aca="true">RAND()</f>
        <v>0.612408486846171</v>
      </c>
      <c r="U765" s="26" t="n">
        <f aca="false">IF(T765&lt;=(Datos!$D$25-Datos!$C$25)/(Datos!$E$25-Datos!$C$25),Datos!$C$25+SQRT((Datos!$E$25-Datos!$C$25)*(Datos!$D$25-Datos!$C$25)*T765),Datos!$E$25-SQRT((Datos!$E$25-Datos!$C$25)*(Datos!$E$25-Datos!$D$25)*(1-T765)))</f>
        <v>0.187056772519519</v>
      </c>
      <c r="V765" s="24" t="n">
        <f aca="true">RAND()</f>
        <v>0.312100657095205</v>
      </c>
      <c r="W765" s="26" t="n">
        <f aca="false">IF(V765&lt;=(Datos!$D$26-Datos!$C$26)/(Datos!$E$26-Datos!$C$26),Datos!$C$26+SQRT((Datos!$E$26-Datos!$C$26)*(Datos!$D$26-Datos!$C$26)*V765),Datos!$E$26-SQRT((Datos!$E$26-Datos!$C$26)*(Datos!$E$26-Datos!$D$26)*(1-V765)))</f>
        <v>0.200932213213079</v>
      </c>
      <c r="X765" s="24" t="n">
        <f aca="true">RAND()</f>
        <v>0.532356716646404</v>
      </c>
      <c r="Y765" s="26" t="n">
        <f aca="false">IF(X765&lt;=(Datos!$D$27-Datos!$C$27)/(Datos!$E$27-Datos!$C$27),Datos!$C$27+SQRT((Datos!$E$27-Datos!$C$27)*(Datos!$D$27-Datos!$C$27)*X765),Datos!$E$27-SQRT((Datos!$E$27-Datos!$C$27)*(Datos!$E$27-Datos!$D$27)*(1-X765)))</f>
        <v>0.22974789825182</v>
      </c>
      <c r="Z765" s="24" t="n">
        <f aca="false">(1+Q765)</f>
        <v>1.13566705191092</v>
      </c>
      <c r="AA765" s="24" t="n">
        <f aca="false">Z765*(1+S765)</f>
        <v>1.3059447746692</v>
      </c>
      <c r="AB765" s="24" t="n">
        <f aca="false">AA765*(1+U765)</f>
        <v>1.55023058930755</v>
      </c>
      <c r="AC765" s="24" t="n">
        <f aca="false">AB765*(1+W765)</f>
        <v>1.86172185260773</v>
      </c>
      <c r="AD765" s="24" t="n">
        <f aca="false">AC765*(1+Y765)</f>
        <v>2.28944853537384</v>
      </c>
      <c r="AE765" s="23" t="n">
        <f aca="false">E765*Q765</f>
        <v>5073.77774447721</v>
      </c>
      <c r="AF765" s="23" t="n">
        <f aca="false">AE765*(1+S765)</f>
        <v>5834.5212376141</v>
      </c>
      <c r="AG765" s="23" t="n">
        <f aca="false">AF765*(1+U765)</f>
        <v>6925.90794951879</v>
      </c>
      <c r="AH765" s="23" t="n">
        <f aca="false">AG765*(1+W765)</f>
        <v>8317.54596232565</v>
      </c>
      <c r="AI765" s="23" t="n">
        <f aca="false">AH765*(1+Y765)</f>
        <v>10228.4846657829</v>
      </c>
      <c r="AJ765" s="25" t="n">
        <f aca="false">G765*Z765</f>
        <v>48706.033843832</v>
      </c>
      <c r="AK765" s="25" t="n">
        <f aca="false">I765*AA765</f>
        <v>46650.7752303846</v>
      </c>
      <c r="AL765" s="25" t="n">
        <f aca="false">K765*AB765</f>
        <v>63747.3790059817</v>
      </c>
      <c r="AM765" s="25" t="n">
        <f aca="false">M765*AC765</f>
        <v>70708.9289732505</v>
      </c>
      <c r="AN765" s="25" t="n">
        <f aca="false">O765*AD765</f>
        <v>91479.2690230201</v>
      </c>
      <c r="AO765" s="25" t="n">
        <f aca="false">C765/Datos!$D$8</f>
        <v>14937.3310472464</v>
      </c>
      <c r="AP765" s="25" t="n">
        <f aca="false">AJ765-AO765</f>
        <v>33768.7027965856</v>
      </c>
      <c r="AQ765" s="25" t="n">
        <f aca="false">AK765-AO765</f>
        <v>31713.4441831381</v>
      </c>
      <c r="AR765" s="25" t="n">
        <f aca="false">AL765-AO765</f>
        <v>48810.0479587352</v>
      </c>
      <c r="AS765" s="25" t="n">
        <f aca="false">AM765-AO765</f>
        <v>55771.597926004</v>
      </c>
      <c r="AT765" s="25" t="n">
        <f aca="false">AN765-AO765</f>
        <v>76541.9379757737</v>
      </c>
      <c r="AU765" s="25" t="n">
        <f aca="false">AP765*Datos!$D$6</f>
        <v>16884.3513982928</v>
      </c>
      <c r="AV765" s="25" t="n">
        <f aca="false">AQ765*Datos!$D$6</f>
        <v>15856.7220915691</v>
      </c>
      <c r="AW765" s="25" t="n">
        <f aca="false">AR765*Datos!$D$6</f>
        <v>24405.0239793676</v>
      </c>
      <c r="AX765" s="25" t="n">
        <f aca="false">AS765*Datos!$D$6</f>
        <v>27885.798963002</v>
      </c>
      <c r="AY765" s="25" t="n">
        <f aca="false">AT765*Datos!$D$6</f>
        <v>38270.9689878868</v>
      </c>
      <c r="AZ765" s="25" t="n">
        <f aca="false">AJ765-AU765-AE765</f>
        <v>26747.904701062</v>
      </c>
      <c r="BA765" s="25" t="n">
        <f aca="false">AK765-AV765-AF765</f>
        <v>24959.5319012014</v>
      </c>
      <c r="BB765" s="25" t="n">
        <f aca="false">AL765-AW765-AG765</f>
        <v>32416.4470770953</v>
      </c>
      <c r="BC765" s="25" t="n">
        <f aca="false">AM765-AX765-AH765</f>
        <v>34505.5840479228</v>
      </c>
      <c r="BD765" s="25" t="n">
        <f aca="false">AN765-AY765-AI765</f>
        <v>42979.8153693504</v>
      </c>
      <c r="BE765" s="25" t="n">
        <f aca="false">AZ765/Z765</f>
        <v>23552.5937430824</v>
      </c>
      <c r="BF765" s="25" t="n">
        <f aca="false">BA765/AA765</f>
        <v>19112.2414862633</v>
      </c>
      <c r="BG765" s="25" t="n">
        <f aca="false">BB765/AB765</f>
        <v>20910.7259917861</v>
      </c>
      <c r="BH765" s="25" t="n">
        <f aca="false">BC765/AC765</f>
        <v>18534.2316305685</v>
      </c>
      <c r="BI765" s="25" t="n">
        <f aca="false">BD765/AD765</f>
        <v>18772.9991328817</v>
      </c>
      <c r="BJ765" s="25" t="n">
        <f aca="false">E765*AD765</f>
        <v>85622.506439756</v>
      </c>
      <c r="BK765" s="25" t="n">
        <f aca="false">0.2*C765*AD765</f>
        <v>34198.2506885125</v>
      </c>
      <c r="BL765" s="25" t="n">
        <f aca="false">BJ765+BK765</f>
        <v>119820.757128269</v>
      </c>
      <c r="BM765" s="25" t="n">
        <f aca="false">BK765*Datos!$D$6</f>
        <v>17099.1253442563</v>
      </c>
      <c r="BN765" s="25" t="n">
        <f aca="false">BL765-BM765</f>
        <v>102721.631784012</v>
      </c>
      <c r="BO765" s="25" t="n">
        <f aca="false">BN765/AD765</f>
        <v>44867.4124781054</v>
      </c>
      <c r="BP765" s="25" t="n">
        <f aca="false">-(C765+E765)</f>
        <v>-112085.402190714</v>
      </c>
      <c r="BQ765" s="25" t="n">
        <f aca="false">BE765</f>
        <v>23552.5937430824</v>
      </c>
      <c r="BR765" s="25" t="n">
        <f aca="false">BF765</f>
        <v>19112.2414862633</v>
      </c>
      <c r="BS765" s="25" t="n">
        <f aca="false">BG765</f>
        <v>20910.7259917861</v>
      </c>
      <c r="BT765" s="25" t="n">
        <f aca="false">BH765</f>
        <v>18534.2316305685</v>
      </c>
      <c r="BU765" s="25" t="n">
        <f aca="false">BI765+BO765</f>
        <v>63640.4116109871</v>
      </c>
      <c r="BV765" s="27" t="n">
        <f aca="false">IFERROR(IRR(BP765:BU765,0.1),NA())*100</f>
        <v>7.89773368501985</v>
      </c>
    </row>
    <row r="766" customFormat="false" ht="15" hidden="false" customHeight="true" outlineLevel="0" collapsed="false">
      <c r="A766" s="23" t="n">
        <v>765</v>
      </c>
      <c r="B766" s="24" t="n">
        <f aca="true">RAND()</f>
        <v>0.0417320164340534</v>
      </c>
      <c r="C766" s="25" t="n">
        <f aca="false">IF(B766&lt;=(Datos!$D$14-Datos!$C$14)/(Datos!$E$14-Datos!$C$14),Datos!$C$14+SQRT((Datos!$E$14-Datos!$C$14)*(Datos!$D$14-Datos!$C$14)*B766),Datos!$E$14-SQRT((Datos!$E$14-Datos!$C$14)*(Datos!$E$14-Datos!$D$14)*(1-B766)))</f>
        <v>64085.6831220276</v>
      </c>
      <c r="D766" s="24" t="n">
        <f aca="true">RAND()</f>
        <v>0.863116763597302</v>
      </c>
      <c r="E766" s="25" t="n">
        <f aca="false">IF(D766&lt;=(Datos!$D$15-Datos!$C$15)/(Datos!$E$15-Datos!$C$15),Datos!$C$15+SQRT((Datos!$E$15-Datos!$C$15)*(Datos!$D$15-Datos!$C$15)*D766),Datos!$E$15-SQRT((Datos!$E$15-Datos!$C$15)*(Datos!$E$15-Datos!$D$15)*(1-D766)))</f>
        <v>35468.7214320454</v>
      </c>
      <c r="F766" s="24" t="n">
        <f aca="true">RAND()</f>
        <v>0.871729418092351</v>
      </c>
      <c r="G766" s="25" t="n">
        <f aca="false">IF(F766&lt;=(Datos!$D$19-Datos!$C$19)/(Datos!$E$19-Datos!$C$19),Datos!$C$19+SQRT((Datos!$E$19-Datos!$C$19)*(Datos!$D$19-Datos!$C$19)*F766),Datos!$E$19-SQRT((Datos!$E$19-Datos!$C$19)*(Datos!$E$19-Datos!$D$19)*(1-F766)))</f>
        <v>41898.3401793437</v>
      </c>
      <c r="H766" s="24" t="n">
        <f aca="true">RAND()</f>
        <v>0.711989649427479</v>
      </c>
      <c r="I766" s="25" t="n">
        <f aca="false">IF(H766&lt;=(Datos!$D$19-Datos!$C$19)/(Datos!$E$19-Datos!$C$19),Datos!$C$19+SQRT((Datos!$E$19-Datos!$C$19)*(Datos!$D$19-Datos!$C$19)*H766),Datos!$E$19-SQRT((Datos!$E$19-Datos!$C$19)*(Datos!$E$19-Datos!$D$19)*(1-H766)))</f>
        <v>40352.3364694786</v>
      </c>
      <c r="J766" s="24" t="n">
        <f aca="true">RAND()</f>
        <v>0.0482320863420381</v>
      </c>
      <c r="K766" s="25" t="n">
        <f aca="false">IF(J766&lt;=(Datos!$D$19-Datos!$C$19)/(Datos!$E$19-Datos!$C$19),Datos!$C$19+SQRT((Datos!$E$19-Datos!$C$19)*(Datos!$D$19-Datos!$C$19)*J766),Datos!$E$19-SQRT((Datos!$E$19-Datos!$C$19)*(Datos!$E$19-Datos!$D$19)*(1-J766)))</f>
        <v>32689.7607609796</v>
      </c>
      <c r="L766" s="24" t="n">
        <f aca="true">RAND()</f>
        <v>0.334947621434717</v>
      </c>
      <c r="M766" s="25" t="n">
        <f aca="false">IF(L766&lt;=(Datos!$D$19-Datos!$C$19)/(Datos!$E$19-Datos!$C$19),Datos!$C$19+SQRT((Datos!$E$19-Datos!$C$19)*(Datos!$D$19-Datos!$C$19)*L766),Datos!$E$19-SQRT((Datos!$E$19-Datos!$C$19)*(Datos!$E$19-Datos!$D$19)*(1-L766)))</f>
        <v>37088.1692428446</v>
      </c>
      <c r="N766" s="24" t="n">
        <f aca="true">RAND()</f>
        <v>0.993048968774491</v>
      </c>
      <c r="O766" s="25" t="n">
        <f aca="false">IF(N766&lt;=(Datos!$D$19-Datos!$C$19)/(Datos!$E$19-Datos!$C$19),Datos!$C$19+SQRT((Datos!$E$19-Datos!$C$19)*(Datos!$D$19-Datos!$C$19)*N766),Datos!$E$19-SQRT((Datos!$E$19-Datos!$C$19)*(Datos!$E$19-Datos!$D$19)*(1-N766)))</f>
        <v>44277.9699854485</v>
      </c>
      <c r="P766" s="24" t="n">
        <f aca="true">RAND()</f>
        <v>0.937408722438193</v>
      </c>
      <c r="Q766" s="26" t="n">
        <f aca="false">IF(P766&lt;=(Datos!$D$23-Datos!$C$23)/(Datos!$E$23-Datos!$C$23),Datos!$C$23+SQRT((Datos!$E$23-Datos!$C$23)*(Datos!$D$23-Datos!$C$23)*P766),Datos!$E$23-SQRT((Datos!$E$23-Datos!$C$23)*(Datos!$E$23-Datos!$D$23)*(1-P766)))</f>
        <v>0.169385655950024</v>
      </c>
      <c r="R766" s="24" t="n">
        <f aca="true">RAND()</f>
        <v>0.183922025133345</v>
      </c>
      <c r="S766" s="26" t="n">
        <f aca="false">IF(R766&lt;=(Datos!$D$24-Datos!$C$24)/(Datos!$E$24-Datos!$C$24),Datos!$C$24+SQRT((Datos!$E$24-Datos!$C$24)*(Datos!$D$24-Datos!$C$24)*R766),Datos!$E$24-SQRT((Datos!$E$24-Datos!$C$24)*(Datos!$E$24-Datos!$D$24)*(1-R766)))</f>
        <v>0.138195044524266</v>
      </c>
      <c r="T766" s="24" t="n">
        <f aca="true">RAND()</f>
        <v>0.244185706529244</v>
      </c>
      <c r="U766" s="26" t="n">
        <f aca="false">IF(T766&lt;=(Datos!$D$25-Datos!$C$25)/(Datos!$E$25-Datos!$C$25),Datos!$C$25+SQRT((Datos!$E$25-Datos!$C$25)*(Datos!$D$25-Datos!$C$25)*T766),Datos!$E$25-SQRT((Datos!$E$25-Datos!$C$25)*(Datos!$E$25-Datos!$D$25)*(1-T766)))</f>
        <v>0.172644866608382</v>
      </c>
      <c r="V766" s="24" t="n">
        <f aca="true">RAND()</f>
        <v>0.978171460465919</v>
      </c>
      <c r="W766" s="26" t="n">
        <f aca="false">IF(V766&lt;=(Datos!$D$26-Datos!$C$26)/(Datos!$E$26-Datos!$C$26),Datos!$C$26+SQRT((Datos!$E$26-Datos!$C$26)*(Datos!$D$26-Datos!$C$26)*V766),Datos!$E$26-SQRT((Datos!$E$26-Datos!$C$26)*(Datos!$E$26-Datos!$D$26)*(1-V766)))</f>
        <v>0.241259297032316</v>
      </c>
      <c r="X766" s="24" t="n">
        <f aca="true">RAND()</f>
        <v>0.253158200619175</v>
      </c>
      <c r="Y766" s="26" t="n">
        <f aca="false">IF(X766&lt;=(Datos!$D$27-Datos!$C$27)/(Datos!$E$27-Datos!$C$27),Datos!$C$27+SQRT((Datos!$E$27-Datos!$C$27)*(Datos!$D$27-Datos!$C$27)*X766),Datos!$E$27-SQRT((Datos!$E$27-Datos!$C$27)*(Datos!$E$27-Datos!$D$27)*(1-X766)))</f>
        <v>0.216144352003287</v>
      </c>
      <c r="Z766" s="24" t="n">
        <f aca="false">(1+Q766)</f>
        <v>1.16938565595002</v>
      </c>
      <c r="AA766" s="24" t="n">
        <f aca="false">Z766*(1+S766)</f>
        <v>1.33098895874008</v>
      </c>
      <c r="AB766" s="24" t="n">
        <f aca="false">AA766*(1+U766)</f>
        <v>1.56077736997899</v>
      </c>
      <c r="AC766" s="24" t="n">
        <f aca="false">AB766*(1+W766)</f>
        <v>1.93732942108406</v>
      </c>
      <c r="AD766" s="24" t="n">
        <f aca="false">AC766*(1+Y766)</f>
        <v>2.35607223342118</v>
      </c>
      <c r="AE766" s="23" t="n">
        <f aca="false">E766*Q766</f>
        <v>6007.8926454757</v>
      </c>
      <c r="AF766" s="23" t="n">
        <f aca="false">AE766*(1+S766)</f>
        <v>6838.15363711422</v>
      </c>
      <c r="AG766" s="23" t="n">
        <f aca="false">AF766*(1+U766)</f>
        <v>8018.72575964143</v>
      </c>
      <c r="AH766" s="23" t="n">
        <f aca="false">AG766*(1+W766)</f>
        <v>9953.31789950744</v>
      </c>
      <c r="AI766" s="23" t="n">
        <f aca="false">AH766*(1+Y766)</f>
        <v>12104.6713471792</v>
      </c>
      <c r="AJ766" s="25" t="n">
        <f aca="false">G766*Z766</f>
        <v>48995.3180138391</v>
      </c>
      <c r="AK766" s="25" t="n">
        <f aca="false">I766*AA766</f>
        <v>53708.5143002405</v>
      </c>
      <c r="AL766" s="25" t="n">
        <f aca="false">K766*AB766</f>
        <v>51021.438825764</v>
      </c>
      <c r="AM766" s="25" t="n">
        <f aca="false">M766*AC766</f>
        <v>71852.0014483078</v>
      </c>
      <c r="AN766" s="25" t="n">
        <f aca="false">O766*AD766</f>
        <v>104322.095634972</v>
      </c>
      <c r="AO766" s="25" t="n">
        <f aca="false">C766/Datos!$D$8</f>
        <v>12817.1366244055</v>
      </c>
      <c r="AP766" s="25" t="n">
        <f aca="false">AJ766-AO766</f>
        <v>36178.1813894336</v>
      </c>
      <c r="AQ766" s="25" t="n">
        <f aca="false">AK766-AO766</f>
        <v>40891.3776758349</v>
      </c>
      <c r="AR766" s="25" t="n">
        <f aca="false">AL766-AO766</f>
        <v>38204.3022013585</v>
      </c>
      <c r="AS766" s="25" t="n">
        <f aca="false">AM766-AO766</f>
        <v>59034.8648239023</v>
      </c>
      <c r="AT766" s="25" t="n">
        <f aca="false">AN766-AO766</f>
        <v>91504.9590105662</v>
      </c>
      <c r="AU766" s="25" t="n">
        <f aca="false">AP766*Datos!$D$6</f>
        <v>18089.0906947168</v>
      </c>
      <c r="AV766" s="25" t="n">
        <f aca="false">AQ766*Datos!$D$6</f>
        <v>20445.6888379175</v>
      </c>
      <c r="AW766" s="25" t="n">
        <f aca="false">AR766*Datos!$D$6</f>
        <v>19102.1511006793</v>
      </c>
      <c r="AX766" s="25" t="n">
        <f aca="false">AS766*Datos!$D$6</f>
        <v>29517.4324119511</v>
      </c>
      <c r="AY766" s="25" t="n">
        <f aca="false">AT766*Datos!$D$6</f>
        <v>45752.4795052831</v>
      </c>
      <c r="AZ766" s="25" t="n">
        <f aca="false">AJ766-AU766-AE766</f>
        <v>24898.3346736466</v>
      </c>
      <c r="BA766" s="25" t="n">
        <f aca="false">AK766-AV766-AF766</f>
        <v>26424.6718252088</v>
      </c>
      <c r="BB766" s="25" t="n">
        <f aca="false">AL766-AW766-AG766</f>
        <v>23900.5619654433</v>
      </c>
      <c r="BC766" s="25" t="n">
        <f aca="false">AM766-AX766-AH766</f>
        <v>32381.2511368492</v>
      </c>
      <c r="BD766" s="25" t="n">
        <f aca="false">AN766-AY766-AI766</f>
        <v>46464.9447825094</v>
      </c>
      <c r="BE766" s="25" t="n">
        <f aca="false">AZ766/Z766</f>
        <v>21291.8078368414</v>
      </c>
      <c r="BF766" s="25" t="n">
        <f aca="false">BA766/AA766</f>
        <v>19853.411744469</v>
      </c>
      <c r="BG766" s="25" t="n">
        <f aca="false">BB766/AB766</f>
        <v>15313.2422504083</v>
      </c>
      <c r="BH766" s="25" t="n">
        <f aca="false">BC766/AC766</f>
        <v>16714.3753583889</v>
      </c>
      <c r="BI766" s="25" t="n">
        <f aca="false">BD766/AD766</f>
        <v>19721.358336726</v>
      </c>
      <c r="BJ766" s="25" t="n">
        <f aca="false">E766*AD766</f>
        <v>83566.8697209929</v>
      </c>
      <c r="BK766" s="25" t="n">
        <f aca="false">0.2*C766*AD766</f>
        <v>30198.0997127275</v>
      </c>
      <c r="BL766" s="25" t="n">
        <f aca="false">BJ766+BK766</f>
        <v>113764.96943372</v>
      </c>
      <c r="BM766" s="25" t="n">
        <f aca="false">BK766*Datos!$D$6</f>
        <v>15099.0498563638</v>
      </c>
      <c r="BN766" s="25" t="n">
        <f aca="false">BL766-BM766</f>
        <v>98665.9195773567</v>
      </c>
      <c r="BO766" s="25" t="n">
        <f aca="false">BN766/AD766</f>
        <v>41877.2897442482</v>
      </c>
      <c r="BP766" s="25" t="n">
        <f aca="false">-(C766+E766)</f>
        <v>-99554.404554073</v>
      </c>
      <c r="BQ766" s="25" t="n">
        <f aca="false">BE766</f>
        <v>21291.8078368414</v>
      </c>
      <c r="BR766" s="25" t="n">
        <f aca="false">BF766</f>
        <v>19853.411744469</v>
      </c>
      <c r="BS766" s="25" t="n">
        <f aca="false">BG766</f>
        <v>15313.2422504083</v>
      </c>
      <c r="BT766" s="25" t="n">
        <f aca="false">BH766</f>
        <v>16714.3753583889</v>
      </c>
      <c r="BU766" s="25" t="n">
        <f aca="false">BI766+BO766</f>
        <v>61598.6480809741</v>
      </c>
      <c r="BV766" s="27" t="n">
        <f aca="false">IFERROR(IRR(BP766:BU766,0.1),NA())*100</f>
        <v>9.12690636021858</v>
      </c>
    </row>
    <row r="767" customFormat="false" ht="15" hidden="false" customHeight="true" outlineLevel="0" collapsed="false">
      <c r="A767" s="23" t="n">
        <v>766</v>
      </c>
      <c r="B767" s="24" t="n">
        <f aca="true">RAND()</f>
        <v>0.431683802864108</v>
      </c>
      <c r="C767" s="25" t="n">
        <f aca="false">IF(B767&lt;=(Datos!$D$14-Datos!$C$14)/(Datos!$E$14-Datos!$C$14),Datos!$C$14+SQRT((Datos!$E$14-Datos!$C$14)*(Datos!$D$14-Datos!$C$14)*B767),Datos!$E$14-SQRT((Datos!$E$14-Datos!$C$14)*(Datos!$E$14-Datos!$D$14)*(1-B767)))</f>
        <v>73885.2639959147</v>
      </c>
      <c r="D767" s="24" t="n">
        <f aca="true">RAND()</f>
        <v>0.390142190858019</v>
      </c>
      <c r="E767" s="25" t="n">
        <f aca="false">IF(D767&lt;=(Datos!$D$15-Datos!$C$15)/(Datos!$E$15-Datos!$C$15),Datos!$C$15+SQRT((Datos!$E$15-Datos!$C$15)*(Datos!$D$15-Datos!$C$15)*D767),Datos!$E$15-SQRT((Datos!$E$15-Datos!$C$15)*(Datos!$E$15-Datos!$D$15)*(1-D767)))</f>
        <v>30435.5516954036</v>
      </c>
      <c r="F767" s="24" t="n">
        <f aca="true">RAND()</f>
        <v>0.464147348595069</v>
      </c>
      <c r="G767" s="25" t="n">
        <f aca="false">IF(F767&lt;=(Datos!$D$19-Datos!$C$19)/(Datos!$E$19-Datos!$C$19),Datos!$C$19+SQRT((Datos!$E$19-Datos!$C$19)*(Datos!$D$19-Datos!$C$19)*F767),Datos!$E$19-SQRT((Datos!$E$19-Datos!$C$19)*(Datos!$E$19-Datos!$D$19)*(1-F767)))</f>
        <v>38343.9859952699</v>
      </c>
      <c r="H767" s="24" t="n">
        <f aca="true">RAND()</f>
        <v>0.604155266276139</v>
      </c>
      <c r="I767" s="25" t="n">
        <f aca="false">IF(H767&lt;=(Datos!$D$19-Datos!$C$19)/(Datos!$E$19-Datos!$C$19),Datos!$C$19+SQRT((Datos!$E$19-Datos!$C$19)*(Datos!$D$19-Datos!$C$19)*H767),Datos!$E$19-SQRT((Datos!$E$19-Datos!$C$19)*(Datos!$E$19-Datos!$D$19)*(1-H767)))</f>
        <v>39519.6265652294</v>
      </c>
      <c r="J767" s="24" t="n">
        <f aca="true">RAND()</f>
        <v>0.510644460439863</v>
      </c>
      <c r="K767" s="25" t="n">
        <f aca="false">IF(J767&lt;=(Datos!$D$19-Datos!$C$19)/(Datos!$E$19-Datos!$C$19),Datos!$C$19+SQRT((Datos!$E$19-Datos!$C$19)*(Datos!$D$19-Datos!$C$19)*J767),Datos!$E$19-SQRT((Datos!$E$19-Datos!$C$19)*(Datos!$E$19-Datos!$D$19)*(1-J767)))</f>
        <v>38751.9523002573</v>
      </c>
      <c r="L767" s="24" t="n">
        <f aca="true">RAND()</f>
        <v>0.78440457599291</v>
      </c>
      <c r="M767" s="25" t="n">
        <f aca="false">IF(L767&lt;=(Datos!$D$19-Datos!$C$19)/(Datos!$E$19-Datos!$C$19),Datos!$C$19+SQRT((Datos!$E$19-Datos!$C$19)*(Datos!$D$19-Datos!$C$19)*L767),Datos!$E$19-SQRT((Datos!$E$19-Datos!$C$19)*(Datos!$E$19-Datos!$D$19)*(1-L767)))</f>
        <v>40978.8488214776</v>
      </c>
      <c r="N767" s="24" t="n">
        <f aca="true">RAND()</f>
        <v>0.214216076771937</v>
      </c>
      <c r="O767" s="25" t="n">
        <f aca="false">IF(N767&lt;=(Datos!$D$19-Datos!$C$19)/(Datos!$E$19-Datos!$C$19),Datos!$C$19+SQRT((Datos!$E$19-Datos!$C$19)*(Datos!$D$19-Datos!$C$19)*N767),Datos!$E$19-SQRT((Datos!$E$19-Datos!$C$19)*(Datos!$E$19-Datos!$D$19)*(1-N767)))</f>
        <v>35668.5458025662</v>
      </c>
      <c r="P767" s="24" t="n">
        <f aca="true">RAND()</f>
        <v>0.347151545426334</v>
      </c>
      <c r="Q767" s="26" t="n">
        <f aca="false">IF(P767&lt;=(Datos!$D$23-Datos!$C$23)/(Datos!$E$23-Datos!$C$23),Datos!$C$23+SQRT((Datos!$E$23-Datos!$C$23)*(Datos!$D$23-Datos!$C$23)*P767),Datos!$E$23-SQRT((Datos!$E$23-Datos!$C$23)*(Datos!$E$23-Datos!$D$23)*(1-P767)))</f>
        <v>0.144997455505859</v>
      </c>
      <c r="R767" s="24" t="n">
        <f aca="true">RAND()</f>
        <v>0.549998692143765</v>
      </c>
      <c r="S767" s="26" t="n">
        <f aca="false">IF(R767&lt;=(Datos!$D$24-Datos!$C$24)/(Datos!$E$24-Datos!$C$24),Datos!$C$24+SQRT((Datos!$E$24-Datos!$C$24)*(Datos!$D$24-Datos!$C$24)*R767),Datos!$E$24-SQRT((Datos!$E$24-Datos!$C$24)*(Datos!$E$24-Datos!$D$24)*(1-R767)))</f>
        <v>0.151539459700469</v>
      </c>
      <c r="T767" s="24" t="n">
        <f aca="true">RAND()</f>
        <v>0.617452466398828</v>
      </c>
      <c r="U767" s="26" t="n">
        <f aca="false">IF(T767&lt;=(Datos!$D$25-Datos!$C$25)/(Datos!$E$25-Datos!$C$25),Datos!$C$25+SQRT((Datos!$E$25-Datos!$C$25)*(Datos!$D$25-Datos!$C$25)*T767),Datos!$E$25-SQRT((Datos!$E$25-Datos!$C$25)*(Datos!$E$25-Datos!$D$25)*(1-T767)))</f>
        <v>0.187271830266829</v>
      </c>
      <c r="V767" s="24" t="n">
        <f aca="true">RAND()</f>
        <v>0.136432776193959</v>
      </c>
      <c r="W767" s="26" t="n">
        <f aca="false">IF(V767&lt;=(Datos!$D$26-Datos!$C$26)/(Datos!$E$26-Datos!$C$26),Datos!$C$26+SQRT((Datos!$E$26-Datos!$C$26)*(Datos!$D$26-Datos!$C$26)*V767),Datos!$E$26-SQRT((Datos!$E$26-Datos!$C$26)*(Datos!$E$26-Datos!$D$26)*(1-V767)))</f>
        <v>0.193820487931746</v>
      </c>
      <c r="X767" s="24" t="n">
        <f aca="true">RAND()</f>
        <v>0.89057728985728</v>
      </c>
      <c r="Y767" s="26" t="n">
        <f aca="false">IF(X767&lt;=(Datos!$D$27-Datos!$C$27)/(Datos!$E$27-Datos!$C$27),Datos!$C$27+SQRT((Datos!$E$27-Datos!$C$27)*(Datos!$D$27-Datos!$C$27)*X767),Datos!$E$27-SQRT((Datos!$E$27-Datos!$C$27)*(Datos!$E$27-Datos!$D$27)*(1-X767)))</f>
        <v>0.255691922437784</v>
      </c>
      <c r="Z767" s="24" t="n">
        <f aca="false">(1+Q767)</f>
        <v>1.14499745550586</v>
      </c>
      <c r="AA767" s="24" t="n">
        <f aca="false">Z767*(1+S767)</f>
        <v>1.31850975127163</v>
      </c>
      <c r="AB767" s="24" t="n">
        <f aca="false">AA767*(1+U767)</f>
        <v>1.56542948561693</v>
      </c>
      <c r="AC767" s="24" t="n">
        <f aca="false">AB767*(1+W767)</f>
        <v>1.86884179234194</v>
      </c>
      <c r="AD767" s="24" t="n">
        <f aca="false">AC767*(1+Y767)</f>
        <v>2.34668954295793</v>
      </c>
      <c r="AE767" s="23" t="n">
        <f aca="false">E767*Q767</f>
        <v>4413.07755275055</v>
      </c>
      <c r="AF767" s="23" t="n">
        <f aca="false">AE767*(1+S767)</f>
        <v>5081.83294071064</v>
      </c>
      <c r="AG767" s="23" t="n">
        <f aca="false">AF767*(1+U767)</f>
        <v>6033.51709662778</v>
      </c>
      <c r="AH767" s="23" t="n">
        <f aca="false">AG767*(1+W767)</f>
        <v>7202.93632424071</v>
      </c>
      <c r="AI767" s="23" t="n">
        <f aca="false">AH767*(1+Y767)</f>
        <v>9044.66896018277</v>
      </c>
      <c r="AJ767" s="25" t="n">
        <f aca="false">G767*Z767</f>
        <v>43903.7663985364</v>
      </c>
      <c r="AK767" s="25" t="n">
        <f aca="false">I767*AA767</f>
        <v>52107.0129928682</v>
      </c>
      <c r="AL767" s="25" t="n">
        <f aca="false">K767*AB767</f>
        <v>60663.4487560435</v>
      </c>
      <c r="AM767" s="25" t="n">
        <f aca="false">M767*AC767</f>
        <v>76582.9852796398</v>
      </c>
      <c r="AN767" s="25" t="n">
        <f aca="false">O767*AD767</f>
        <v>83703.003447398</v>
      </c>
      <c r="AO767" s="25" t="n">
        <f aca="false">C767/Datos!$D$8</f>
        <v>14777.0527991829</v>
      </c>
      <c r="AP767" s="25" t="n">
        <f aca="false">AJ767-AO767</f>
        <v>29126.7135993534</v>
      </c>
      <c r="AQ767" s="25" t="n">
        <f aca="false">AK767-AO767</f>
        <v>37329.9601936853</v>
      </c>
      <c r="AR767" s="25" t="n">
        <f aca="false">AL767-AO767</f>
        <v>45886.3959568606</v>
      </c>
      <c r="AS767" s="25" t="n">
        <f aca="false">AM767-AO767</f>
        <v>61805.9324804569</v>
      </c>
      <c r="AT767" s="25" t="n">
        <f aca="false">AN767-AO767</f>
        <v>68925.950648215</v>
      </c>
      <c r="AU767" s="25" t="n">
        <f aca="false">AP767*Datos!$D$6</f>
        <v>14563.3567996767</v>
      </c>
      <c r="AV767" s="25" t="n">
        <f aca="false">AQ767*Datos!$D$6</f>
        <v>18664.9800968427</v>
      </c>
      <c r="AW767" s="25" t="n">
        <f aca="false">AR767*Datos!$D$6</f>
        <v>22943.1979784303</v>
      </c>
      <c r="AX767" s="25" t="n">
        <f aca="false">AS767*Datos!$D$6</f>
        <v>30902.9662402284</v>
      </c>
      <c r="AY767" s="25" t="n">
        <f aca="false">AT767*Datos!$D$6</f>
        <v>34462.9753241075</v>
      </c>
      <c r="AZ767" s="25" t="n">
        <f aca="false">AJ767-AU767-AE767</f>
        <v>24927.3320461091</v>
      </c>
      <c r="BA767" s="25" t="n">
        <f aca="false">AK767-AV767-AF767</f>
        <v>28360.1999553149</v>
      </c>
      <c r="BB767" s="25" t="n">
        <f aca="false">AL767-AW767-AG767</f>
        <v>31686.7336809855</v>
      </c>
      <c r="BC767" s="25" t="n">
        <f aca="false">AM767-AX767-AH767</f>
        <v>38477.0827151707</v>
      </c>
      <c r="BD767" s="25" t="n">
        <f aca="false">AN767-AY767-AI767</f>
        <v>40195.3591631077</v>
      </c>
      <c r="BE767" s="25" t="n">
        <f aca="false">AZ767/Z767</f>
        <v>21770.6440536116</v>
      </c>
      <c r="BF767" s="25" t="n">
        <f aca="false">BA767/AA767</f>
        <v>21509.2834375803</v>
      </c>
      <c r="BG767" s="25" t="n">
        <f aca="false">BB767/AB767</f>
        <v>20241.5592475556</v>
      </c>
      <c r="BH767" s="25" t="n">
        <f aca="false">BC767/AC767</f>
        <v>20588.731947691</v>
      </c>
      <c r="BI767" s="25" t="n">
        <f aca="false">BD767/AD767</f>
        <v>17128.5372126569</v>
      </c>
      <c r="BJ767" s="25" t="n">
        <f aca="false">E767*AD767</f>
        <v>71422.7908977591</v>
      </c>
      <c r="BK767" s="25" t="n">
        <f aca="false">0.2*C767*AD767</f>
        <v>34677.1552795798</v>
      </c>
      <c r="BL767" s="25" t="n">
        <f aca="false">BJ767+BK767</f>
        <v>106099.946177339</v>
      </c>
      <c r="BM767" s="25" t="n">
        <f aca="false">BK767*Datos!$D$6</f>
        <v>17338.5776397899</v>
      </c>
      <c r="BN767" s="25" t="n">
        <f aca="false">BL767-BM767</f>
        <v>88761.368537549</v>
      </c>
      <c r="BO767" s="25" t="n">
        <f aca="false">BN767/AD767</f>
        <v>37824.0780949951</v>
      </c>
      <c r="BP767" s="25" t="n">
        <f aca="false">-(C767+E767)</f>
        <v>-104320.815691318</v>
      </c>
      <c r="BQ767" s="25" t="n">
        <f aca="false">BE767</f>
        <v>21770.6440536116</v>
      </c>
      <c r="BR767" s="25" t="n">
        <f aca="false">BF767</f>
        <v>21509.2834375803</v>
      </c>
      <c r="BS767" s="25" t="n">
        <f aca="false">BG767</f>
        <v>20241.5592475556</v>
      </c>
      <c r="BT767" s="25" t="n">
        <f aca="false">BH767</f>
        <v>20588.731947691</v>
      </c>
      <c r="BU767" s="25" t="n">
        <f aca="false">BI767+BO767</f>
        <v>54952.6153076519</v>
      </c>
      <c r="BV767" s="27" t="n">
        <f aca="false">IFERROR(IRR(BP767:BU767,0.1),NA())*100</f>
        <v>8.90000782666419</v>
      </c>
    </row>
    <row r="768" customFormat="false" ht="15" hidden="false" customHeight="true" outlineLevel="0" collapsed="false">
      <c r="A768" s="23" t="n">
        <v>767</v>
      </c>
      <c r="B768" s="24" t="n">
        <f aca="true">RAND()</f>
        <v>0.878979287909767</v>
      </c>
      <c r="C768" s="25" t="n">
        <f aca="false">IF(B768&lt;=(Datos!$D$14-Datos!$C$14)/(Datos!$E$14-Datos!$C$14),Datos!$C$14+SQRT((Datos!$E$14-Datos!$C$14)*(Datos!$D$14-Datos!$C$14)*B768),Datos!$E$14-SQRT((Datos!$E$14-Datos!$C$14)*(Datos!$E$14-Datos!$D$14)*(1-B768)))</f>
        <v>87949.0724627405</v>
      </c>
      <c r="D768" s="24" t="n">
        <f aca="true">RAND()</f>
        <v>0.0450517802981971</v>
      </c>
      <c r="E768" s="25" t="n">
        <f aca="false">IF(D768&lt;=(Datos!$D$15-Datos!$C$15)/(Datos!$E$15-Datos!$C$15),Datos!$C$15+SQRT((Datos!$E$15-Datos!$C$15)*(Datos!$D$15-Datos!$C$15)*D768),Datos!$E$15-SQRT((Datos!$E$15-Datos!$C$15)*(Datos!$E$15-Datos!$D$15)*(1-D768)))</f>
        <v>26838.173964119</v>
      </c>
      <c r="F768" s="24" t="n">
        <f aca="true">RAND()</f>
        <v>0.570003271195658</v>
      </c>
      <c r="G768" s="25" t="n">
        <f aca="false">IF(F768&lt;=(Datos!$D$19-Datos!$C$19)/(Datos!$E$19-Datos!$C$19),Datos!$C$19+SQRT((Datos!$E$19-Datos!$C$19)*(Datos!$D$19-Datos!$C$19)*F768),Datos!$E$19-SQRT((Datos!$E$19-Datos!$C$19)*(Datos!$E$19-Datos!$D$19)*(1-F768)))</f>
        <v>39246.6475373158</v>
      </c>
      <c r="H768" s="24" t="n">
        <f aca="true">RAND()</f>
        <v>0.169003990402181</v>
      </c>
      <c r="I768" s="25" t="n">
        <f aca="false">IF(H768&lt;=(Datos!$D$19-Datos!$C$19)/(Datos!$E$19-Datos!$C$19),Datos!$C$19+SQRT((Datos!$E$19-Datos!$C$19)*(Datos!$D$19-Datos!$C$19)*H768),Datos!$E$19-SQRT((Datos!$E$19-Datos!$C$19)*(Datos!$E$19-Datos!$D$19)*(1-H768)))</f>
        <v>35034.937791108</v>
      </c>
      <c r="J768" s="24" t="n">
        <f aca="true">RAND()</f>
        <v>0.221774775111483</v>
      </c>
      <c r="K768" s="25" t="n">
        <f aca="false">IF(J768&lt;=(Datos!$D$19-Datos!$C$19)/(Datos!$E$19-Datos!$C$19),Datos!$C$19+SQRT((Datos!$E$19-Datos!$C$19)*(Datos!$D$19-Datos!$C$19)*J768),Datos!$E$19-SQRT((Datos!$E$19-Datos!$C$19)*(Datos!$E$19-Datos!$D$19)*(1-J768)))</f>
        <v>35767.6872545867</v>
      </c>
      <c r="L768" s="24" t="n">
        <f aca="true">RAND()</f>
        <v>0.520796001600937</v>
      </c>
      <c r="M768" s="25" t="n">
        <f aca="false">IF(L768&lt;=(Datos!$D$19-Datos!$C$19)/(Datos!$E$19-Datos!$C$19),Datos!$C$19+SQRT((Datos!$E$19-Datos!$C$19)*(Datos!$D$19-Datos!$C$19)*L768),Datos!$E$19-SQRT((Datos!$E$19-Datos!$C$19)*(Datos!$E$19-Datos!$D$19)*(1-L768)))</f>
        <v>38838.5179889018</v>
      </c>
      <c r="N768" s="24" t="n">
        <f aca="true">RAND()</f>
        <v>0.0184609204336173</v>
      </c>
      <c r="O768" s="25" t="n">
        <f aca="false">IF(N768&lt;=(Datos!$D$19-Datos!$C$19)/(Datos!$E$19-Datos!$C$19),Datos!$C$19+SQRT((Datos!$E$19-Datos!$C$19)*(Datos!$D$19-Datos!$C$19)*N768),Datos!$E$19-SQRT((Datos!$E$19-Datos!$C$19)*(Datos!$E$19-Datos!$D$19)*(1-N768)))</f>
        <v>31664.0727343006</v>
      </c>
      <c r="P768" s="24" t="n">
        <f aca="true">RAND()</f>
        <v>0.104901503633986</v>
      </c>
      <c r="Q768" s="26" t="n">
        <f aca="false">IF(P768&lt;=(Datos!$D$23-Datos!$C$23)/(Datos!$E$23-Datos!$C$23),Datos!$C$23+SQRT((Datos!$E$23-Datos!$C$23)*(Datos!$D$23-Datos!$C$23)*P768),Datos!$E$23-SQRT((Datos!$E$23-Datos!$C$23)*(Datos!$E$23-Datos!$D$23)*(1-P768)))</f>
        <v>0.133741277471224</v>
      </c>
      <c r="R768" s="24" t="n">
        <f aca="true">RAND()</f>
        <v>0.975248647489389</v>
      </c>
      <c r="S768" s="26" t="n">
        <f aca="false">IF(R768&lt;=(Datos!$D$24-Datos!$C$24)/(Datos!$E$24-Datos!$C$24),Datos!$C$24+SQRT((Datos!$E$24-Datos!$C$24)*(Datos!$D$24-Datos!$C$24)*R768),Datos!$E$24-SQRT((Datos!$E$24-Datos!$C$24)*(Datos!$E$24-Datos!$D$24)*(1-R768)))</f>
        <v>0.173325238991612</v>
      </c>
      <c r="T768" s="24" t="n">
        <f aca="true">RAND()</f>
        <v>0.977410361268078</v>
      </c>
      <c r="U768" s="26" t="n">
        <f aca="false">IF(T768&lt;=(Datos!$D$25-Datos!$C$25)/(Datos!$E$25-Datos!$C$25),Datos!$C$25+SQRT((Datos!$E$25-Datos!$C$25)*(Datos!$D$25-Datos!$C$25)*T768),Datos!$E$25-SQRT((Datos!$E$25-Datos!$C$25)*(Datos!$E$25-Datos!$D$25)*(1-T768)))</f>
        <v>0.212046950996669</v>
      </c>
      <c r="V768" s="24" t="n">
        <f aca="true">RAND()</f>
        <v>0.946767828122003</v>
      </c>
      <c r="W768" s="26" t="n">
        <f aca="false">IF(V768&lt;=(Datos!$D$26-Datos!$C$26)/(Datos!$E$26-Datos!$C$26),Datos!$C$26+SQRT((Datos!$E$26-Datos!$C$26)*(Datos!$D$26-Datos!$C$26)*V768),Datos!$E$26-SQRT((Datos!$E$26-Datos!$C$26)*(Datos!$E$26-Datos!$D$26)*(1-V768)))</f>
        <v>0.23635036258456</v>
      </c>
      <c r="X768" s="24" t="n">
        <f aca="true">RAND()</f>
        <v>0.290386376392857</v>
      </c>
      <c r="Y768" s="26" t="n">
        <f aca="false">IF(X768&lt;=(Datos!$D$27-Datos!$C$27)/(Datos!$E$27-Datos!$C$27),Datos!$C$27+SQRT((Datos!$E$27-Datos!$C$27)*(Datos!$D$27-Datos!$C$27)*X768),Datos!$E$27-SQRT((Datos!$E$27-Datos!$C$27)*(Datos!$E$27-Datos!$D$27)*(1-X768)))</f>
        <v>0.218000771708307</v>
      </c>
      <c r="Z768" s="24" t="n">
        <f aca="false">(1+Q768)</f>
        <v>1.13374127747122</v>
      </c>
      <c r="AA768" s="24" t="n">
        <f aca="false">Z768*(1+S768)</f>
        <v>1.33024725534358</v>
      </c>
      <c r="AB768" s="24" t="n">
        <f aca="false">AA768*(1+U768)</f>
        <v>1.61232212991087</v>
      </c>
      <c r="AC768" s="24" t="n">
        <f aca="false">AB768*(1+W768)</f>
        <v>1.99339504991842</v>
      </c>
      <c r="AD768" s="24" t="n">
        <f aca="false">AC768*(1+Y768)</f>
        <v>2.42795670912015</v>
      </c>
      <c r="AE768" s="23" t="n">
        <f aca="false">E768*Q768</f>
        <v>3589.37167095622</v>
      </c>
      <c r="AF768" s="23" t="n">
        <f aca="false">AE768*(1+S768)</f>
        <v>4211.50037365443</v>
      </c>
      <c r="AG768" s="23" t="n">
        <f aca="false">AF768*(1+U768)</f>
        <v>5104.53618700918</v>
      </c>
      <c r="AH768" s="23" t="n">
        <f aca="false">AG768*(1+W768)</f>
        <v>6310.99516563481</v>
      </c>
      <c r="AI768" s="23" t="n">
        <f aca="false">AH768*(1+Y768)</f>
        <v>7686.79698199059</v>
      </c>
      <c r="AJ768" s="25" t="n">
        <f aca="false">G768*Z768</f>
        <v>44495.5443154193</v>
      </c>
      <c r="AK768" s="25" t="n">
        <f aca="false">I768*AA768</f>
        <v>46605.1298377544</v>
      </c>
      <c r="AL768" s="25" t="n">
        <f aca="false">K768*AB768</f>
        <v>57669.0336963013</v>
      </c>
      <c r="AM768" s="25" t="n">
        <f aca="false">M768*AC768</f>
        <v>77420.5095052442</v>
      </c>
      <c r="AN768" s="25" t="n">
        <f aca="false">O768*AD768</f>
        <v>76878.9978333135</v>
      </c>
      <c r="AO768" s="25" t="n">
        <f aca="false">C768/Datos!$D$8</f>
        <v>17589.8144925481</v>
      </c>
      <c r="AP768" s="25" t="n">
        <f aca="false">AJ768-AO768</f>
        <v>26905.7298228712</v>
      </c>
      <c r="AQ768" s="25" t="n">
        <f aca="false">AK768-AO768</f>
        <v>29015.3153452063</v>
      </c>
      <c r="AR768" s="25" t="n">
        <f aca="false">AL768-AO768</f>
        <v>40079.2192037532</v>
      </c>
      <c r="AS768" s="25" t="n">
        <f aca="false">AM768-AO768</f>
        <v>59830.6950126961</v>
      </c>
      <c r="AT768" s="25" t="n">
        <f aca="false">AN768-AO768</f>
        <v>59289.1833407654</v>
      </c>
      <c r="AU768" s="25" t="n">
        <f aca="false">AP768*Datos!$D$6</f>
        <v>13452.8649114356</v>
      </c>
      <c r="AV768" s="25" t="n">
        <f aca="false">AQ768*Datos!$D$6</f>
        <v>14507.6576726032</v>
      </c>
      <c r="AW768" s="25" t="n">
        <f aca="false">AR768*Datos!$D$6</f>
        <v>20039.6096018766</v>
      </c>
      <c r="AX768" s="25" t="n">
        <f aca="false">AS768*Datos!$D$6</f>
        <v>29915.3475063481</v>
      </c>
      <c r="AY768" s="25" t="n">
        <f aca="false">AT768*Datos!$D$6</f>
        <v>29644.5916703827</v>
      </c>
      <c r="AZ768" s="25" t="n">
        <f aca="false">AJ768-AU768-AE768</f>
        <v>27453.3077330275</v>
      </c>
      <c r="BA768" s="25" t="n">
        <f aca="false">AK768-AV768-AF768</f>
        <v>27885.9717914968</v>
      </c>
      <c r="BB768" s="25" t="n">
        <f aca="false">AL768-AW768-AG768</f>
        <v>32524.8879074155</v>
      </c>
      <c r="BC768" s="25" t="n">
        <f aca="false">AM768-AX768-AH768</f>
        <v>41194.1668332614</v>
      </c>
      <c r="BD768" s="25" t="n">
        <f aca="false">AN768-AY768-AI768</f>
        <v>39547.6091809402</v>
      </c>
      <c r="BE768" s="25" t="n">
        <f aca="false">AZ768/Z768</f>
        <v>24214.7906921597</v>
      </c>
      <c r="BF768" s="25" t="n">
        <f aca="false">BA768/AA768</f>
        <v>20962.9989308224</v>
      </c>
      <c r="BG768" s="25" t="n">
        <f aca="false">BB768/AB768</f>
        <v>20172.6983113563</v>
      </c>
      <c r="BH768" s="25" t="n">
        <f aca="false">BC768/AC768</f>
        <v>20665.3301536729</v>
      </c>
      <c r="BI768" s="25" t="n">
        <f aca="false">BD768/AD768</f>
        <v>16288.4325871163</v>
      </c>
      <c r="BJ768" s="25" t="n">
        <f aca="false">E768*AD768</f>
        <v>65161.9245367164</v>
      </c>
      <c r="BK768" s="25" t="n">
        <f aca="false">0.2*C768*AD768</f>
        <v>42707.308109361</v>
      </c>
      <c r="BL768" s="25" t="n">
        <f aca="false">BJ768+BK768</f>
        <v>107869.232646077</v>
      </c>
      <c r="BM768" s="25" t="n">
        <f aca="false">BK768*Datos!$D$6</f>
        <v>21353.6540546805</v>
      </c>
      <c r="BN768" s="25" t="n">
        <f aca="false">BL768-BM768</f>
        <v>86515.5785913969</v>
      </c>
      <c r="BO768" s="25" t="n">
        <f aca="false">BN768/AD768</f>
        <v>35633.081210393</v>
      </c>
      <c r="BP768" s="25" t="n">
        <f aca="false">-(C768+E768)</f>
        <v>-114787.246426859</v>
      </c>
      <c r="BQ768" s="25" t="n">
        <f aca="false">BE768</f>
        <v>24214.7906921597</v>
      </c>
      <c r="BR768" s="25" t="n">
        <f aca="false">BF768</f>
        <v>20962.9989308224</v>
      </c>
      <c r="BS768" s="25" t="n">
        <f aca="false">BG768</f>
        <v>20172.6983113563</v>
      </c>
      <c r="BT768" s="25" t="n">
        <f aca="false">BH768</f>
        <v>20665.3301536729</v>
      </c>
      <c r="BU768" s="25" t="n">
        <f aca="false">BI768+BO768</f>
        <v>51921.5137975093</v>
      </c>
      <c r="BV768" s="27" t="n">
        <f aca="false">IFERROR(IRR(BP768:BU768,0.1),NA())*100</f>
        <v>5.66471000619199</v>
      </c>
    </row>
    <row r="769" customFormat="false" ht="15" hidden="false" customHeight="true" outlineLevel="0" collapsed="false">
      <c r="A769" s="23" t="n">
        <v>768</v>
      </c>
      <c r="B769" s="24" t="n">
        <f aca="true">RAND()</f>
        <v>0.206524853400782</v>
      </c>
      <c r="C769" s="25" t="n">
        <f aca="false">IF(B769&lt;=(Datos!$D$14-Datos!$C$14)/(Datos!$E$14-Datos!$C$14),Datos!$C$14+SQRT((Datos!$E$14-Datos!$C$14)*(Datos!$D$14-Datos!$C$14)*B769),Datos!$E$14-SQRT((Datos!$E$14-Datos!$C$14)*(Datos!$E$14-Datos!$D$14)*(1-B769)))</f>
        <v>69089.0011200523</v>
      </c>
      <c r="D769" s="24" t="n">
        <f aca="true">RAND()</f>
        <v>0.0391754218059799</v>
      </c>
      <c r="E769" s="25" t="n">
        <f aca="false">IF(D769&lt;=(Datos!$D$15-Datos!$C$15)/(Datos!$E$15-Datos!$C$15),Datos!$C$15+SQRT((Datos!$E$15-Datos!$C$15)*(Datos!$D$15-Datos!$C$15)*D769),Datos!$E$15-SQRT((Datos!$E$15-Datos!$C$15)*(Datos!$E$15-Datos!$D$15)*(1-D769)))</f>
        <v>26714.1051996446</v>
      </c>
      <c r="F769" s="24" t="n">
        <f aca="true">RAND()</f>
        <v>0.732041013344171</v>
      </c>
      <c r="G769" s="25" t="n">
        <f aca="false">IF(F769&lt;=(Datos!$D$19-Datos!$C$19)/(Datos!$E$19-Datos!$C$19),Datos!$C$19+SQRT((Datos!$E$19-Datos!$C$19)*(Datos!$D$19-Datos!$C$19)*F769),Datos!$E$19-SQRT((Datos!$E$19-Datos!$C$19)*(Datos!$E$19-Datos!$D$19)*(1-F769)))</f>
        <v>40517.0407096219</v>
      </c>
      <c r="H769" s="24" t="n">
        <f aca="true">RAND()</f>
        <v>0.266683345956638</v>
      </c>
      <c r="I769" s="25" t="n">
        <f aca="false">IF(H769&lt;=(Datos!$D$19-Datos!$C$19)/(Datos!$E$19-Datos!$C$19),Datos!$C$19+SQRT((Datos!$E$19-Datos!$C$19)*(Datos!$D$19-Datos!$C$19)*H769),Datos!$E$19-SQRT((Datos!$E$19-Datos!$C$19)*(Datos!$E$19-Datos!$D$19)*(1-H769)))</f>
        <v>36324.7531092918</v>
      </c>
      <c r="J769" s="24" t="n">
        <f aca="true">RAND()</f>
        <v>0.275845895287251</v>
      </c>
      <c r="K769" s="25" t="n">
        <f aca="false">IF(J769&lt;=(Datos!$D$19-Datos!$C$19)/(Datos!$E$19-Datos!$C$19),Datos!$C$19+SQRT((Datos!$E$19-Datos!$C$19)*(Datos!$D$19-Datos!$C$19)*J769),Datos!$E$19-SQRT((Datos!$E$19-Datos!$C$19)*(Datos!$E$19-Datos!$D$19)*(1-J769)))</f>
        <v>36432.4866337279</v>
      </c>
      <c r="L769" s="24" t="n">
        <f aca="true">RAND()</f>
        <v>0.526931697252319</v>
      </c>
      <c r="M769" s="25" t="n">
        <f aca="false">IF(L769&lt;=(Datos!$D$19-Datos!$C$19)/(Datos!$E$19-Datos!$C$19),Datos!$C$19+SQRT((Datos!$E$19-Datos!$C$19)*(Datos!$D$19-Datos!$C$19)*L769),Datos!$E$19-SQRT((Datos!$E$19-Datos!$C$19)*(Datos!$E$19-Datos!$D$19)*(1-L769)))</f>
        <v>38890.430506328</v>
      </c>
      <c r="N769" s="24" t="n">
        <f aca="true">RAND()</f>
        <v>0.286267541087215</v>
      </c>
      <c r="O769" s="25" t="n">
        <f aca="false">IF(N769&lt;=(Datos!$D$19-Datos!$C$19)/(Datos!$E$19-Datos!$C$19),Datos!$C$19+SQRT((Datos!$E$19-Datos!$C$19)*(Datos!$D$19-Datos!$C$19)*N769),Datos!$E$19-SQRT((Datos!$E$19-Datos!$C$19)*(Datos!$E$19-Datos!$D$19)*(1-N769)))</f>
        <v>36552.8719782308</v>
      </c>
      <c r="P769" s="24" t="n">
        <f aca="true">RAND()</f>
        <v>0.0434667357116557</v>
      </c>
      <c r="Q769" s="26" t="n">
        <f aca="false">IF(P769&lt;=(Datos!$D$23-Datos!$C$23)/(Datos!$E$23-Datos!$C$23),Datos!$C$23+SQRT((Datos!$E$23-Datos!$C$23)*(Datos!$D$23-Datos!$C$23)*P769),Datos!$E$23-SQRT((Datos!$E$23-Datos!$C$23)*(Datos!$E$23-Datos!$D$23)*(1-P769)))</f>
        <v>0.128845344780221</v>
      </c>
      <c r="R769" s="24" t="n">
        <f aca="true">RAND()</f>
        <v>0.608644099615255</v>
      </c>
      <c r="S769" s="26" t="n">
        <f aca="false">IF(R769&lt;=(Datos!$D$24-Datos!$C$24)/(Datos!$E$24-Datos!$C$24),Datos!$C$24+SQRT((Datos!$E$24-Datos!$C$24)*(Datos!$D$24-Datos!$C$24)*R769),Datos!$E$24-SQRT((Datos!$E$24-Datos!$C$24)*(Datos!$E$24-Datos!$D$24)*(1-R769)))</f>
        <v>0.153458699717374</v>
      </c>
      <c r="T769" s="24" t="n">
        <f aca="true">RAND()</f>
        <v>0.703249797205018</v>
      </c>
      <c r="U769" s="26" t="n">
        <f aca="false">IF(T769&lt;=(Datos!$D$25-Datos!$C$25)/(Datos!$E$25-Datos!$C$25),Datos!$C$25+SQRT((Datos!$E$25-Datos!$C$25)*(Datos!$D$25-Datos!$C$25)*T769),Datos!$E$25-SQRT((Datos!$E$25-Datos!$C$25)*(Datos!$E$25-Datos!$D$25)*(1-T769)))</f>
        <v>0.191174654072744</v>
      </c>
      <c r="V769" s="24" t="n">
        <f aca="true">RAND()</f>
        <v>0.255966327581762</v>
      </c>
      <c r="W769" s="26" t="n">
        <f aca="false">IF(V769&lt;=(Datos!$D$26-Datos!$C$26)/(Datos!$E$26-Datos!$C$26),Datos!$C$26+SQRT((Datos!$E$26-Datos!$C$26)*(Datos!$D$26-Datos!$C$26)*V769),Datos!$E$26-SQRT((Datos!$E$26-Datos!$C$26)*(Datos!$E$26-Datos!$D$26)*(1-V769)))</f>
        <v>0.19893021021052</v>
      </c>
      <c r="X769" s="24" t="n">
        <f aca="true">RAND()</f>
        <v>0.752113150909778</v>
      </c>
      <c r="Y769" s="26" t="n">
        <f aca="false">IF(X769&lt;=(Datos!$D$27-Datos!$C$27)/(Datos!$E$27-Datos!$C$27),Datos!$C$27+SQRT((Datos!$E$27-Datos!$C$27)*(Datos!$D$27-Datos!$C$27)*X769),Datos!$E$27-SQRT((Datos!$E$27-Datos!$C$27)*(Datos!$E$27-Datos!$D$27)*(1-X769)))</f>
        <v>0.243413267635833</v>
      </c>
      <c r="Z769" s="24" t="n">
        <f aca="false">(1+Q769)</f>
        <v>1.12884534478022</v>
      </c>
      <c r="AA769" s="24" t="n">
        <f aca="false">Z769*(1+S769)</f>
        <v>1.3020764835722</v>
      </c>
      <c r="AB769" s="24" t="n">
        <f aca="false">AA769*(1+U769)</f>
        <v>1.55100050489538</v>
      </c>
      <c r="AC769" s="24" t="n">
        <f aca="false">AB769*(1+W769)</f>
        <v>1.85954136137084</v>
      </c>
      <c r="AD769" s="24" t="n">
        <f aca="false">AC769*(1+Y769)</f>
        <v>2.3121784004461</v>
      </c>
      <c r="AE769" s="23" t="n">
        <f aca="false">E769*Q769</f>
        <v>3441.98809494329</v>
      </c>
      <c r="AF769" s="23" t="n">
        <f aca="false">AE769*(1+S769)</f>
        <v>3970.19111243597</v>
      </c>
      <c r="AG769" s="23" t="n">
        <f aca="false">AF769*(1+U769)</f>
        <v>4729.1910249586</v>
      </c>
      <c r="AH769" s="23" t="n">
        <f aca="false">AG769*(1+W769)</f>
        <v>5669.96998967932</v>
      </c>
      <c r="AI769" s="23" t="n">
        <f aca="false">AH769*(1+Y769)</f>
        <v>7050.11591226427</v>
      </c>
      <c r="AJ769" s="25" t="n">
        <f aca="false">G769*Z769</f>
        <v>45737.4727893274</v>
      </c>
      <c r="AK769" s="25" t="n">
        <f aca="false">I769*AA769</f>
        <v>47297.6067951751</v>
      </c>
      <c r="AL769" s="25" t="n">
        <f aca="false">K769*AB769</f>
        <v>56506.8051635059</v>
      </c>
      <c r="AM769" s="25" t="n">
        <f aca="false">M769*AC769</f>
        <v>72318.3640880351</v>
      </c>
      <c r="AN769" s="25" t="n">
        <f aca="false">O769*AD769</f>
        <v>84516.7610623366</v>
      </c>
      <c r="AO769" s="25" t="n">
        <f aca="false">C769/Datos!$D$8</f>
        <v>13817.8002240105</v>
      </c>
      <c r="AP769" s="25" t="n">
        <f aca="false">AJ769-AO769</f>
        <v>31919.6725653169</v>
      </c>
      <c r="AQ769" s="25" t="n">
        <f aca="false">AK769-AO769</f>
        <v>33479.8065711646</v>
      </c>
      <c r="AR769" s="25" t="n">
        <f aca="false">AL769-AO769</f>
        <v>42689.0049394955</v>
      </c>
      <c r="AS769" s="25" t="n">
        <f aca="false">AM769-AO769</f>
        <v>58500.5638640246</v>
      </c>
      <c r="AT769" s="25" t="n">
        <f aca="false">AN769-AO769</f>
        <v>70698.9608383261</v>
      </c>
      <c r="AU769" s="25" t="n">
        <f aca="false">AP769*Datos!$D$6</f>
        <v>15959.8362826585</v>
      </c>
      <c r="AV769" s="25" t="n">
        <f aca="false">AQ769*Datos!$D$6</f>
        <v>16739.9032855823</v>
      </c>
      <c r="AW769" s="25" t="n">
        <f aca="false">AR769*Datos!$D$6</f>
        <v>21344.5024697477</v>
      </c>
      <c r="AX769" s="25" t="n">
        <f aca="false">AS769*Datos!$D$6</f>
        <v>29250.2819320123</v>
      </c>
      <c r="AY769" s="25" t="n">
        <f aca="false">AT769*Datos!$D$6</f>
        <v>35349.480419163</v>
      </c>
      <c r="AZ769" s="25" t="n">
        <f aca="false">AJ769-AU769-AE769</f>
        <v>26335.6484117256</v>
      </c>
      <c r="BA769" s="25" t="n">
        <f aca="false">AK769-AV769-AF769</f>
        <v>26587.5123971568</v>
      </c>
      <c r="BB769" s="25" t="n">
        <f aca="false">AL769-AW769-AG769</f>
        <v>30433.1116687996</v>
      </c>
      <c r="BC769" s="25" t="n">
        <f aca="false">AM769-AX769-AH769</f>
        <v>37398.1121663434</v>
      </c>
      <c r="BD769" s="25" t="n">
        <f aca="false">AN769-AY769-AI769</f>
        <v>42117.1647309092</v>
      </c>
      <c r="BE769" s="25" t="n">
        <f aca="false">AZ769/Z769</f>
        <v>23329.7222985431</v>
      </c>
      <c r="BF769" s="25" t="n">
        <f aca="false">BA769/AA769</f>
        <v>20419.316939213</v>
      </c>
      <c r="BG769" s="25" t="n">
        <f aca="false">BB769/AB769</f>
        <v>19621.6001044129</v>
      </c>
      <c r="BH769" s="25" t="n">
        <f aca="false">BC769/AC769</f>
        <v>20111.4710020615</v>
      </c>
      <c r="BI769" s="25" t="n">
        <f aca="false">BD769/AD769</f>
        <v>18215.3612034363</v>
      </c>
      <c r="BJ769" s="25" t="n">
        <f aca="false">E769*AD769</f>
        <v>61767.7770298628</v>
      </c>
      <c r="BK769" s="25" t="n">
        <f aca="false">0.2*C769*AD769</f>
        <v>31949.2192196362</v>
      </c>
      <c r="BL769" s="25" t="n">
        <f aca="false">BJ769+BK769</f>
        <v>93716.9962494991</v>
      </c>
      <c r="BM769" s="25" t="n">
        <f aca="false">BK769*Datos!$D$6</f>
        <v>15974.6096098181</v>
      </c>
      <c r="BN769" s="25" t="n">
        <f aca="false">BL769-BM769</f>
        <v>77742.386639681</v>
      </c>
      <c r="BO769" s="25" t="n">
        <f aca="false">BN769/AD769</f>
        <v>33623.0053116498</v>
      </c>
      <c r="BP769" s="25" t="n">
        <f aca="false">-(C769+E769)</f>
        <v>-95803.1063196969</v>
      </c>
      <c r="BQ769" s="25" t="n">
        <f aca="false">BE769</f>
        <v>23329.7222985431</v>
      </c>
      <c r="BR769" s="25" t="n">
        <f aca="false">BF769</f>
        <v>20419.316939213</v>
      </c>
      <c r="BS769" s="25" t="n">
        <f aca="false">BG769</f>
        <v>19621.6001044129</v>
      </c>
      <c r="BT769" s="25" t="n">
        <f aca="false">BH769</f>
        <v>20111.4710020615</v>
      </c>
      <c r="BU769" s="25" t="n">
        <f aca="false">BI769+BO769</f>
        <v>51838.3665150861</v>
      </c>
      <c r="BV769" s="27" t="n">
        <f aca="false">IFERROR(IRR(BP769:BU769,0.1),NA())*100</f>
        <v>11.0534352447464</v>
      </c>
    </row>
    <row r="770" customFormat="false" ht="15" hidden="false" customHeight="true" outlineLevel="0" collapsed="false">
      <c r="A770" s="23" t="n">
        <v>769</v>
      </c>
      <c r="B770" s="24" t="n">
        <f aca="true">RAND()</f>
        <v>0.971297475659515</v>
      </c>
      <c r="C770" s="25" t="n">
        <f aca="false">IF(B770&lt;=(Datos!$D$14-Datos!$C$14)/(Datos!$E$14-Datos!$C$14),Datos!$C$14+SQRT((Datos!$E$14-Datos!$C$14)*(Datos!$D$14-Datos!$C$14)*B770),Datos!$E$14-SQRT((Datos!$E$14-Datos!$C$14)*(Datos!$E$14-Datos!$D$14)*(1-B770)))</f>
        <v>94131.1816173456</v>
      </c>
      <c r="D770" s="24" t="n">
        <f aca="true">RAND()</f>
        <v>0.740494033724738</v>
      </c>
      <c r="E770" s="25" t="n">
        <f aca="false">IF(D770&lt;=(Datos!$D$15-Datos!$C$15)/(Datos!$E$15-Datos!$C$15),Datos!$C$15+SQRT((Datos!$E$15-Datos!$C$15)*(Datos!$D$15-Datos!$C$15)*D770),Datos!$E$15-SQRT((Datos!$E$15-Datos!$C$15)*(Datos!$E$15-Datos!$D$15)*(1-D770)))</f>
        <v>33760.9379758421</v>
      </c>
      <c r="F770" s="24" t="n">
        <f aca="true">RAND()</f>
        <v>0.308834294854231</v>
      </c>
      <c r="G770" s="25" t="n">
        <f aca="false">IF(F770&lt;=(Datos!$D$19-Datos!$C$19)/(Datos!$E$19-Datos!$C$19),Datos!$C$19+SQRT((Datos!$E$19-Datos!$C$19)*(Datos!$D$19-Datos!$C$19)*F770),Datos!$E$19-SQRT((Datos!$E$19-Datos!$C$19)*(Datos!$E$19-Datos!$D$19)*(1-F770)))</f>
        <v>36806.2577256621</v>
      </c>
      <c r="H770" s="24" t="n">
        <f aca="true">RAND()</f>
        <v>0.0353123719684216</v>
      </c>
      <c r="I770" s="25" t="n">
        <f aca="false">IF(H770&lt;=(Datos!$D$19-Datos!$C$19)/(Datos!$E$19-Datos!$C$19),Datos!$C$19+SQRT((Datos!$E$19-Datos!$C$19)*(Datos!$D$19-Datos!$C$19)*H770),Datos!$E$19-SQRT((Datos!$E$19-Datos!$C$19)*(Datos!$E$19-Datos!$D$19)*(1-H770)))</f>
        <v>32301.489907704</v>
      </c>
      <c r="J770" s="24" t="n">
        <f aca="true">RAND()</f>
        <v>0.768409874206434</v>
      </c>
      <c r="K770" s="25" t="n">
        <f aca="false">IF(J770&lt;=(Datos!$D$19-Datos!$C$19)/(Datos!$E$19-Datos!$C$19),Datos!$C$19+SQRT((Datos!$E$19-Datos!$C$19)*(Datos!$D$19-Datos!$C$19)*J770),Datos!$E$19-SQRT((Datos!$E$19-Datos!$C$19)*(Datos!$E$19-Datos!$D$19)*(1-J770)))</f>
        <v>40832.3556492285</v>
      </c>
      <c r="L770" s="24" t="n">
        <f aca="true">RAND()</f>
        <v>0.112586953874885</v>
      </c>
      <c r="M770" s="25" t="n">
        <f aca="false">IF(L770&lt;=(Datos!$D$19-Datos!$C$19)/(Datos!$E$19-Datos!$C$19),Datos!$C$19+SQRT((Datos!$E$19-Datos!$C$19)*(Datos!$D$19-Datos!$C$19)*L770),Datos!$E$19-SQRT((Datos!$E$19-Datos!$C$19)*(Datos!$E$19-Datos!$D$19)*(1-L770)))</f>
        <v>34109.5064279342</v>
      </c>
      <c r="N770" s="24" t="n">
        <f aca="true">RAND()</f>
        <v>0.495173594629549</v>
      </c>
      <c r="O770" s="25" t="n">
        <f aca="false">IF(N770&lt;=(Datos!$D$19-Datos!$C$19)/(Datos!$E$19-Datos!$C$19),Datos!$C$19+SQRT((Datos!$E$19-Datos!$C$19)*(Datos!$D$19-Datos!$C$19)*N770),Datos!$E$19-SQRT((Datos!$E$19-Datos!$C$19)*(Datos!$E$19-Datos!$D$19)*(1-N770)))</f>
        <v>38618.3547846693</v>
      </c>
      <c r="P770" s="24" t="n">
        <f aca="true">RAND()</f>
        <v>0.220571104641851</v>
      </c>
      <c r="Q770" s="26" t="n">
        <f aca="false">IF(P770&lt;=(Datos!$D$23-Datos!$C$23)/(Datos!$E$23-Datos!$C$23),Datos!$C$23+SQRT((Datos!$E$23-Datos!$C$23)*(Datos!$D$23-Datos!$C$23)*P770),Datos!$E$23-SQRT((Datos!$E$23-Datos!$C$23)*(Datos!$E$23-Datos!$D$23)*(1-P770)))</f>
        <v>0.139925561180437</v>
      </c>
      <c r="R770" s="24" t="n">
        <f aca="true">RAND()</f>
        <v>0.581116957056595</v>
      </c>
      <c r="S770" s="26" t="n">
        <f aca="false">IF(R770&lt;=(Datos!$D$24-Datos!$C$24)/(Datos!$E$24-Datos!$C$24),Datos!$C$24+SQRT((Datos!$E$24-Datos!$C$24)*(Datos!$D$24-Datos!$C$24)*R770),Datos!$E$24-SQRT((Datos!$E$24-Datos!$C$24)*(Datos!$E$24-Datos!$D$24)*(1-R770)))</f>
        <v>0.152541131172276</v>
      </c>
      <c r="T770" s="24" t="n">
        <f aca="true">RAND()</f>
        <v>0.649386692458527</v>
      </c>
      <c r="U770" s="26" t="n">
        <f aca="false">IF(T770&lt;=(Datos!$D$25-Datos!$C$25)/(Datos!$E$25-Datos!$C$25),Datos!$C$25+SQRT((Datos!$E$25-Datos!$C$25)*(Datos!$D$25-Datos!$C$25)*T770),Datos!$E$25-SQRT((Datos!$E$25-Datos!$C$25)*(Datos!$E$25-Datos!$D$25)*(1-T770)))</f>
        <v>0.188667632372958</v>
      </c>
      <c r="V770" s="24" t="n">
        <f aca="true">RAND()</f>
        <v>0.292322982226093</v>
      </c>
      <c r="W770" s="26" t="n">
        <f aca="false">IF(V770&lt;=(Datos!$D$26-Datos!$C$26)/(Datos!$E$26-Datos!$C$26),Datos!$C$26+SQRT((Datos!$E$26-Datos!$C$26)*(Datos!$D$26-Datos!$C$26)*V770),Datos!$E$26-SQRT((Datos!$E$26-Datos!$C$26)*(Datos!$E$26-Datos!$D$26)*(1-V770)))</f>
        <v>0.200231841884507</v>
      </c>
      <c r="X770" s="24" t="n">
        <f aca="true">RAND()</f>
        <v>0.241702859102752</v>
      </c>
      <c r="Y770" s="26" t="n">
        <f aca="false">IF(X770&lt;=(Datos!$D$27-Datos!$C$27)/(Datos!$E$27-Datos!$C$27),Datos!$C$27+SQRT((Datos!$E$27-Datos!$C$27)*(Datos!$D$27-Datos!$C$27)*X770),Datos!$E$27-SQRT((Datos!$E$27-Datos!$C$27)*(Datos!$E$27-Datos!$D$27)*(1-X770)))</f>
        <v>0.215545992241004</v>
      </c>
      <c r="Z770" s="24" t="n">
        <f aca="false">(1+Q770)</f>
        <v>1.13992556118044</v>
      </c>
      <c r="AA770" s="24" t="n">
        <f aca="false">Z770*(1+S770)</f>
        <v>1.31381109573509</v>
      </c>
      <c r="AB770" s="24" t="n">
        <f aca="false">AA770*(1+U770)</f>
        <v>1.56168472455275</v>
      </c>
      <c r="AC770" s="24" t="n">
        <f aca="false">AB770*(1+W770)</f>
        <v>1.87438373339285</v>
      </c>
      <c r="AD770" s="24" t="n">
        <f aca="false">AC770*(1+Y770)</f>
        <v>2.27839963504741</v>
      </c>
      <c r="AE770" s="23" t="n">
        <f aca="false">E770*Q770</f>
        <v>4724.01819224763</v>
      </c>
      <c r="AF770" s="23" t="n">
        <f aca="false">AE770*(1+S770)</f>
        <v>5444.62527097149</v>
      </c>
      <c r="AG770" s="23" t="n">
        <f aca="false">AF770*(1+U770)</f>
        <v>6471.84983000366</v>
      </c>
      <c r="AH770" s="23" t="n">
        <f aca="false">AG770*(1+W770)</f>
        <v>7767.72024186523</v>
      </c>
      <c r="AI770" s="23" t="n">
        <f aca="false">AH770*(1+Y770)</f>
        <v>9442.0212088486</v>
      </c>
      <c r="AJ770" s="25" t="n">
        <f aca="false">G770*Z770</f>
        <v>41956.3939928771</v>
      </c>
      <c r="AK770" s="25" t="n">
        <f aca="false">I770*AA770</f>
        <v>42438.0558495166</v>
      </c>
      <c r="AL770" s="25" t="n">
        <f aca="false">K770*AB770</f>
        <v>63767.2660849055</v>
      </c>
      <c r="AM770" s="25" t="n">
        <f aca="false">M770*AC770</f>
        <v>63934.3040025788</v>
      </c>
      <c r="AN770" s="25" t="n">
        <f aca="false">O770*AD770</f>
        <v>87988.045447522</v>
      </c>
      <c r="AO770" s="25" t="n">
        <f aca="false">C770/Datos!$D$8</f>
        <v>18826.2363234691</v>
      </c>
      <c r="AP770" s="25" t="n">
        <f aca="false">AJ770-AO770</f>
        <v>23130.157669408</v>
      </c>
      <c r="AQ770" s="25" t="n">
        <f aca="false">AK770-AO770</f>
        <v>23611.8195260475</v>
      </c>
      <c r="AR770" s="25" t="n">
        <f aca="false">AL770-AO770</f>
        <v>44941.0297614364</v>
      </c>
      <c r="AS770" s="25" t="n">
        <f aca="false">AM770-AO770</f>
        <v>45108.0676791097</v>
      </c>
      <c r="AT770" s="25" t="n">
        <f aca="false">AN770-AO770</f>
        <v>69161.8091240529</v>
      </c>
      <c r="AU770" s="25" t="n">
        <f aca="false">AP770*Datos!$D$6</f>
        <v>11565.078834704</v>
      </c>
      <c r="AV770" s="25" t="n">
        <f aca="false">AQ770*Datos!$D$6</f>
        <v>11805.9097630237</v>
      </c>
      <c r="AW770" s="25" t="n">
        <f aca="false">AR770*Datos!$D$6</f>
        <v>22470.5148807182</v>
      </c>
      <c r="AX770" s="25" t="n">
        <f aca="false">AS770*Datos!$D$6</f>
        <v>22554.0338395548</v>
      </c>
      <c r="AY770" s="25" t="n">
        <f aca="false">AT770*Datos!$D$6</f>
        <v>34580.9045620264</v>
      </c>
      <c r="AZ770" s="25" t="n">
        <f aca="false">AJ770-AU770-AE770</f>
        <v>25667.2969659255</v>
      </c>
      <c r="BA770" s="25" t="n">
        <f aca="false">AK770-AV770-AF770</f>
        <v>25187.5208155214</v>
      </c>
      <c r="BB770" s="25" t="n">
        <f aca="false">AL770-AW770-AG770</f>
        <v>34824.9013741837</v>
      </c>
      <c r="BC770" s="25" t="n">
        <f aca="false">AM770-AX770-AH770</f>
        <v>33612.5499211588</v>
      </c>
      <c r="BD770" s="25" t="n">
        <f aca="false">AN770-AY770-AI770</f>
        <v>43965.119676647</v>
      </c>
      <c r="BE770" s="25" t="n">
        <f aca="false">AZ770/Z770</f>
        <v>22516.6430511007</v>
      </c>
      <c r="BF770" s="25" t="n">
        <f aca="false">BA770/AA770</f>
        <v>19171.3412204276</v>
      </c>
      <c r="BG770" s="25" t="n">
        <f aca="false">BB770/AB770</f>
        <v>22299.57226748</v>
      </c>
      <c r="BH770" s="25" t="n">
        <f aca="false">BC770/AC770</f>
        <v>17932.5872938068</v>
      </c>
      <c r="BI770" s="25" t="n">
        <f aca="false">BD770/AD770</f>
        <v>19296.491713023</v>
      </c>
      <c r="BJ770" s="25" t="n">
        <f aca="false">E770*AD770</f>
        <v>76920.9087630169</v>
      </c>
      <c r="BK770" s="25" t="n">
        <f aca="false">0.2*C770*AD770</f>
        <v>42893.6899687084</v>
      </c>
      <c r="BL770" s="25" t="n">
        <f aca="false">BJ770+BK770</f>
        <v>119814.598731725</v>
      </c>
      <c r="BM770" s="25" t="n">
        <f aca="false">BK770*Datos!$D$6</f>
        <v>21446.8449843542</v>
      </c>
      <c r="BN770" s="25" t="n">
        <f aca="false">BL770-BM770</f>
        <v>98367.7537473711</v>
      </c>
      <c r="BO770" s="25" t="n">
        <f aca="false">BN770/AD770</f>
        <v>43174.0561375767</v>
      </c>
      <c r="BP770" s="25" t="n">
        <f aca="false">-(C770+E770)</f>
        <v>-127892.119593188</v>
      </c>
      <c r="BQ770" s="25" t="n">
        <f aca="false">BE770</f>
        <v>22516.6430511007</v>
      </c>
      <c r="BR770" s="25" t="n">
        <f aca="false">BF770</f>
        <v>19171.3412204276</v>
      </c>
      <c r="BS770" s="25" t="n">
        <f aca="false">BG770</f>
        <v>22299.57226748</v>
      </c>
      <c r="BT770" s="25" t="n">
        <f aca="false">BH770</f>
        <v>17932.5872938068</v>
      </c>
      <c r="BU770" s="25" t="n">
        <f aca="false">BI770+BO770</f>
        <v>62470.5478505996</v>
      </c>
      <c r="BV770" s="27" t="n">
        <f aca="false">IFERROR(IRR(BP770:BU770,0.1),NA())*100</f>
        <v>3.52298694117163</v>
      </c>
    </row>
    <row r="771" customFormat="false" ht="15" hidden="false" customHeight="true" outlineLevel="0" collapsed="false">
      <c r="A771" s="23" t="n">
        <v>770</v>
      </c>
      <c r="B771" s="24" t="n">
        <f aca="true">RAND()</f>
        <v>0.526766780246724</v>
      </c>
      <c r="C771" s="25" t="n">
        <f aca="false">IF(B771&lt;=(Datos!$D$14-Datos!$C$14)/(Datos!$E$14-Datos!$C$14),Datos!$C$14+SQRT((Datos!$E$14-Datos!$C$14)*(Datos!$D$14-Datos!$C$14)*B771),Datos!$E$14-SQRT((Datos!$E$14-Datos!$C$14)*(Datos!$E$14-Datos!$D$14)*(1-B771)))</f>
        <v>76169.7699611621</v>
      </c>
      <c r="D771" s="24" t="n">
        <f aca="true">RAND()</f>
        <v>0.875499855570136</v>
      </c>
      <c r="E771" s="25" t="n">
        <f aca="false">IF(D771&lt;=(Datos!$D$15-Datos!$C$15)/(Datos!$E$15-Datos!$C$15),Datos!$C$15+SQRT((Datos!$E$15-Datos!$C$15)*(Datos!$D$15-Datos!$C$15)*D771),Datos!$E$15-SQRT((Datos!$E$15-Datos!$C$15)*(Datos!$E$15-Datos!$D$15)*(1-D771)))</f>
        <v>35678.5394061175</v>
      </c>
      <c r="F771" s="24" t="n">
        <f aca="true">RAND()</f>
        <v>0.765029822085339</v>
      </c>
      <c r="G771" s="25" t="n">
        <f aca="false">IF(F771&lt;=(Datos!$D$19-Datos!$C$19)/(Datos!$E$19-Datos!$C$19),Datos!$C$19+SQRT((Datos!$E$19-Datos!$C$19)*(Datos!$D$19-Datos!$C$19)*F771),Datos!$E$19-SQRT((Datos!$E$19-Datos!$C$19)*(Datos!$E$19-Datos!$D$19)*(1-F771)))</f>
        <v>40802.0524844158</v>
      </c>
      <c r="H771" s="24" t="n">
        <f aca="true">RAND()</f>
        <v>0.517012724800458</v>
      </c>
      <c r="I771" s="25" t="n">
        <f aca="false">IF(H771&lt;=(Datos!$D$19-Datos!$C$19)/(Datos!$E$19-Datos!$C$19),Datos!$C$19+SQRT((Datos!$E$19-Datos!$C$19)*(Datos!$D$19-Datos!$C$19)*H771),Datos!$E$19-SQRT((Datos!$E$19-Datos!$C$19)*(Datos!$E$19-Datos!$D$19)*(1-H771)))</f>
        <v>38806.3561545096</v>
      </c>
      <c r="J771" s="24" t="n">
        <f aca="true">RAND()</f>
        <v>0.891734083475154</v>
      </c>
      <c r="K771" s="25" t="n">
        <f aca="false">IF(J771&lt;=(Datos!$D$19-Datos!$C$19)/(Datos!$E$19-Datos!$C$19),Datos!$C$19+SQRT((Datos!$E$19-Datos!$C$19)*(Datos!$D$19-Datos!$C$19)*J771),Datos!$E$19-SQRT((Datos!$E$19-Datos!$C$19)*(Datos!$E$19-Datos!$D$19)*(1-J771)))</f>
        <v>42150.4485020685</v>
      </c>
      <c r="L771" s="24" t="n">
        <f aca="true">RAND()</f>
        <v>0.145217513038934</v>
      </c>
      <c r="M771" s="25" t="n">
        <f aca="false">IF(L771&lt;=(Datos!$D$19-Datos!$C$19)/(Datos!$E$19-Datos!$C$19),Datos!$C$19+SQRT((Datos!$E$19-Datos!$C$19)*(Datos!$D$19-Datos!$C$19)*L771),Datos!$E$19-SQRT((Datos!$E$19-Datos!$C$19)*(Datos!$E$19-Datos!$D$19)*(1-L771)))</f>
        <v>34667.1861925404</v>
      </c>
      <c r="N771" s="24" t="n">
        <f aca="true">RAND()</f>
        <v>0.334347394662162</v>
      </c>
      <c r="O771" s="25" t="n">
        <f aca="false">IF(N771&lt;=(Datos!$D$19-Datos!$C$19)/(Datos!$E$19-Datos!$C$19),Datos!$C$19+SQRT((Datos!$E$19-Datos!$C$19)*(Datos!$D$19-Datos!$C$19)*N771),Datos!$E$19-SQRT((Datos!$E$19-Datos!$C$19)*(Datos!$E$19-Datos!$D$19)*(1-N771)))</f>
        <v>37081.8153886785</v>
      </c>
      <c r="P771" s="24" t="n">
        <f aca="true">RAND()</f>
        <v>0.553346663212163</v>
      </c>
      <c r="Q771" s="26" t="n">
        <f aca="false">IF(P771&lt;=(Datos!$D$23-Datos!$C$23)/(Datos!$E$23-Datos!$C$23),Datos!$C$23+SQRT((Datos!$E$23-Datos!$C$23)*(Datos!$D$23-Datos!$C$23)*P771),Datos!$E$23-SQRT((Datos!$E$23-Datos!$C$23)*(Datos!$E$23-Datos!$D$23)*(1-P771)))</f>
        <v>0.151645529343363</v>
      </c>
      <c r="R771" s="24" t="n">
        <f aca="true">RAND()</f>
        <v>0.734660412091114</v>
      </c>
      <c r="S771" s="26" t="n">
        <f aca="false">IF(R771&lt;=(Datos!$D$24-Datos!$C$24)/(Datos!$E$24-Datos!$C$24),Datos!$C$24+SQRT((Datos!$E$24-Datos!$C$24)*(Datos!$D$24-Datos!$C$24)*R771),Datos!$E$24-SQRT((Datos!$E$24-Datos!$C$24)*(Datos!$E$24-Datos!$D$24)*(1-R771)))</f>
        <v>0.158145681016422</v>
      </c>
      <c r="T771" s="24" t="n">
        <f aca="true">RAND()</f>
        <v>0.157881285587073</v>
      </c>
      <c r="U771" s="26" t="n">
        <f aca="false">IF(T771&lt;=(Datos!$D$25-Datos!$C$25)/(Datos!$E$25-Datos!$C$25),Datos!$C$25+SQRT((Datos!$E$25-Datos!$C$25)*(Datos!$D$25-Datos!$C$25)*T771),Datos!$E$25-SQRT((Datos!$E$25-Datos!$C$25)*(Datos!$E$25-Datos!$D$25)*(1-T771)))</f>
        <v>0.168208533706283</v>
      </c>
      <c r="V771" s="24" t="n">
        <f aca="true">RAND()</f>
        <v>0.123793573376853</v>
      </c>
      <c r="W771" s="26" t="n">
        <f aca="false">IF(V771&lt;=(Datos!$D$26-Datos!$C$26)/(Datos!$E$26-Datos!$C$26),Datos!$C$26+SQRT((Datos!$E$26-Datos!$C$26)*(Datos!$D$26-Datos!$C$26)*V771),Datos!$E$26-SQRT((Datos!$E$26-Datos!$C$26)*(Datos!$E$26-Datos!$D$26)*(1-V771)))</f>
        <v>0.19316476367914</v>
      </c>
      <c r="X771" s="24" t="n">
        <f aca="true">RAND()</f>
        <v>0.118650626395662</v>
      </c>
      <c r="Y771" s="26" t="n">
        <f aca="false">IF(X771&lt;=(Datos!$D$27-Datos!$C$27)/(Datos!$E$27-Datos!$C$27),Datos!$C$27+SQRT((Datos!$E$27-Datos!$C$27)*(Datos!$D$27-Datos!$C$27)*X771),Datos!$E$27-SQRT((Datos!$E$27-Datos!$C$27)*(Datos!$E$27-Datos!$D$27)*(1-X771)))</f>
        <v>0.20789851086734</v>
      </c>
      <c r="Z771" s="24" t="n">
        <f aca="false">(1+Q771)</f>
        <v>1.15164552934336</v>
      </c>
      <c r="AA771" s="24" t="n">
        <f aca="false">Z771*(1+S771)</f>
        <v>1.33377329587089</v>
      </c>
      <c r="AB771" s="24" t="n">
        <f aca="false">AA771*(1+U771)</f>
        <v>1.55812534626592</v>
      </c>
      <c r="AC771" s="24" t="n">
        <f aca="false">AB771*(1+W771)</f>
        <v>1.85910026055986</v>
      </c>
      <c r="AD771" s="24" t="n">
        <f aca="false">AC771*(1+Y771)</f>
        <v>2.24560443628334</v>
      </c>
      <c r="AE771" s="23" t="n">
        <f aca="false">E771*Q771</f>
        <v>5410.49099443871</v>
      </c>
      <c r="AF771" s="23" t="n">
        <f aca="false">AE771*(1+S771)</f>
        <v>6266.13677738743</v>
      </c>
      <c r="AG771" s="23" t="n">
        <f aca="false">AF771*(1+U771)</f>
        <v>7320.15445671479</v>
      </c>
      <c r="AH771" s="23" t="n">
        <f aca="false">AG771*(1+W771)</f>
        <v>8734.1503624409</v>
      </c>
      <c r="AI771" s="23" t="n">
        <f aca="false">AH771*(1+Y771)</f>
        <v>10549.9672164838</v>
      </c>
      <c r="AJ771" s="25" t="n">
        <f aca="false">G771*Z771</f>
        <v>46989.5013317107</v>
      </c>
      <c r="AK771" s="25" t="n">
        <f aca="false">I771*AA771</f>
        <v>51758.8815489397</v>
      </c>
      <c r="AL771" s="25" t="n">
        <f aca="false">K771*AB771</f>
        <v>65675.6821675496</v>
      </c>
      <c r="AM771" s="25" t="n">
        <f aca="false">M771*AC771</f>
        <v>64449.7748834291</v>
      </c>
      <c r="AN771" s="25" t="n">
        <f aca="false">O771*AD771</f>
        <v>83271.0891422563</v>
      </c>
      <c r="AO771" s="25" t="n">
        <f aca="false">C771/Datos!$D$8</f>
        <v>15233.9539922324</v>
      </c>
      <c r="AP771" s="25" t="n">
        <f aca="false">AJ771-AO771</f>
        <v>31755.5473394783</v>
      </c>
      <c r="AQ771" s="25" t="n">
        <f aca="false">AK771-AO771</f>
        <v>36524.9275567073</v>
      </c>
      <c r="AR771" s="25" t="n">
        <f aca="false">AL771-AO771</f>
        <v>50441.7281753172</v>
      </c>
      <c r="AS771" s="25" t="n">
        <f aca="false">AM771-AO771</f>
        <v>49215.8208911967</v>
      </c>
      <c r="AT771" s="25" t="n">
        <f aca="false">AN771-AO771</f>
        <v>68037.1351500239</v>
      </c>
      <c r="AU771" s="25" t="n">
        <f aca="false">AP771*Datos!$D$6</f>
        <v>15877.7736697391</v>
      </c>
      <c r="AV771" s="25" t="n">
        <f aca="false">AQ771*Datos!$D$6</f>
        <v>18262.4637783536</v>
      </c>
      <c r="AW771" s="25" t="n">
        <f aca="false">AR771*Datos!$D$6</f>
        <v>25220.8640876586</v>
      </c>
      <c r="AX771" s="25" t="n">
        <f aca="false">AS771*Datos!$D$6</f>
        <v>24607.9104455983</v>
      </c>
      <c r="AY771" s="25" t="n">
        <f aca="false">AT771*Datos!$D$6</f>
        <v>34018.5675750119</v>
      </c>
      <c r="AZ771" s="25" t="n">
        <f aca="false">AJ771-AU771-AE771</f>
        <v>25701.2366675329</v>
      </c>
      <c r="BA771" s="25" t="n">
        <f aca="false">AK771-AV771-AF771</f>
        <v>27230.2809931986</v>
      </c>
      <c r="BB771" s="25" t="n">
        <f aca="false">AL771-AW771-AG771</f>
        <v>33134.6636231762</v>
      </c>
      <c r="BC771" s="25" t="n">
        <f aca="false">AM771-AX771-AH771</f>
        <v>31107.7140753899</v>
      </c>
      <c r="BD771" s="25" t="n">
        <f aca="false">AN771-AY771-AI771</f>
        <v>38702.5543507606</v>
      </c>
      <c r="BE771" s="25" t="n">
        <f aca="false">AZ771/Z771</f>
        <v>22316.9682099899</v>
      </c>
      <c r="BF771" s="25" t="n">
        <f aca="false">BA771/AA771</f>
        <v>20415.9740470877</v>
      </c>
      <c r="BG771" s="25" t="n">
        <f aca="false">BB771/AB771</f>
        <v>21265.7240334252</v>
      </c>
      <c r="BH771" s="25" t="n">
        <f aca="false">BC771/AC771</f>
        <v>16732.6715698603</v>
      </c>
      <c r="BI771" s="25" t="n">
        <f aca="false">BD771/AD771</f>
        <v>17234.8049039378</v>
      </c>
      <c r="BJ771" s="25" t="n">
        <f aca="false">E771*AD771</f>
        <v>80119.8863704873</v>
      </c>
      <c r="BK771" s="25" t="n">
        <f aca="false">0.2*C771*AD771</f>
        <v>34209.4346670934</v>
      </c>
      <c r="BL771" s="25" t="n">
        <f aca="false">BJ771+BK771</f>
        <v>114329.321037581</v>
      </c>
      <c r="BM771" s="25" t="n">
        <f aca="false">BK771*Datos!$D$6</f>
        <v>17104.7173335467</v>
      </c>
      <c r="BN771" s="25" t="n">
        <f aca="false">BL771-BM771</f>
        <v>97224.603704034</v>
      </c>
      <c r="BO771" s="25" t="n">
        <f aca="false">BN771/AD771</f>
        <v>43295.5164022337</v>
      </c>
      <c r="BP771" s="25" t="n">
        <f aca="false">-(C771+E771)</f>
        <v>-111848.30936728</v>
      </c>
      <c r="BQ771" s="25" t="n">
        <f aca="false">BE771</f>
        <v>22316.9682099899</v>
      </c>
      <c r="BR771" s="25" t="n">
        <f aca="false">BF771</f>
        <v>20415.9740470877</v>
      </c>
      <c r="BS771" s="25" t="n">
        <f aca="false">BG771</f>
        <v>21265.7240334252</v>
      </c>
      <c r="BT771" s="25" t="n">
        <f aca="false">BH771</f>
        <v>16732.6715698603</v>
      </c>
      <c r="BU771" s="25" t="n">
        <f aca="false">BI771+BO771</f>
        <v>60530.3213061715</v>
      </c>
      <c r="BV771" s="27" t="n">
        <f aca="false">IFERROR(IRR(BP771:BU771,0.1),NA())*100</f>
        <v>7.03493949837672</v>
      </c>
    </row>
    <row r="772" customFormat="false" ht="15" hidden="false" customHeight="true" outlineLevel="0" collapsed="false">
      <c r="A772" s="23" t="n">
        <v>771</v>
      </c>
      <c r="B772" s="24" t="n">
        <f aca="true">RAND()</f>
        <v>0.284790221887979</v>
      </c>
      <c r="C772" s="25" t="n">
        <f aca="false">IF(B772&lt;=(Datos!$D$14-Datos!$C$14)/(Datos!$E$14-Datos!$C$14),Datos!$C$14+SQRT((Datos!$E$14-Datos!$C$14)*(Datos!$D$14-Datos!$C$14)*B772),Datos!$E$14-SQRT((Datos!$E$14-Datos!$C$14)*(Datos!$E$14-Datos!$D$14)*(1-B772)))</f>
        <v>70704.0662593863</v>
      </c>
      <c r="D772" s="24" t="n">
        <f aca="true">RAND()</f>
        <v>0.20784785791769</v>
      </c>
      <c r="E772" s="25" t="n">
        <f aca="false">IF(D772&lt;=(Datos!$D$15-Datos!$C$15)/(Datos!$E$15-Datos!$C$15),Datos!$C$15+SQRT((Datos!$E$15-Datos!$C$15)*(Datos!$D$15-Datos!$C$15)*D772),Datos!$E$15-SQRT((Datos!$E$15-Datos!$C$15)*(Datos!$E$15-Datos!$D$15)*(1-D772)))</f>
        <v>28948.2387647946</v>
      </c>
      <c r="F772" s="24" t="n">
        <f aca="true">RAND()</f>
        <v>0.147663763394297</v>
      </c>
      <c r="G772" s="25" t="n">
        <f aca="false">IF(F772&lt;=(Datos!$D$19-Datos!$C$19)/(Datos!$E$19-Datos!$C$19),Datos!$C$19+SQRT((Datos!$E$19-Datos!$C$19)*(Datos!$D$19-Datos!$C$19)*F772),Datos!$E$19-SQRT((Datos!$E$19-Datos!$C$19)*(Datos!$E$19-Datos!$D$19)*(1-F772)))</f>
        <v>34706.3323840486</v>
      </c>
      <c r="H772" s="24" t="n">
        <f aca="true">RAND()</f>
        <v>0.0230518626281777</v>
      </c>
      <c r="I772" s="25" t="n">
        <f aca="false">IF(H772&lt;=(Datos!$D$19-Datos!$C$19)/(Datos!$E$19-Datos!$C$19),Datos!$C$19+SQRT((Datos!$E$19-Datos!$C$19)*(Datos!$D$19-Datos!$C$19)*H772),Datos!$E$19-SQRT((Datos!$E$19-Datos!$C$19)*(Datos!$E$19-Datos!$D$19)*(1-H772)))</f>
        <v>31859.5105254412</v>
      </c>
      <c r="J772" s="24" t="n">
        <f aca="true">RAND()</f>
        <v>0.0525398564256196</v>
      </c>
      <c r="K772" s="25" t="n">
        <f aca="false">IF(J772&lt;=(Datos!$D$19-Datos!$C$19)/(Datos!$E$19-Datos!$C$19),Datos!$C$19+SQRT((Datos!$E$19-Datos!$C$19)*(Datos!$D$19-Datos!$C$19)*J772),Datos!$E$19-SQRT((Datos!$E$19-Datos!$C$19)*(Datos!$E$19-Datos!$D$19)*(1-J772)))</f>
        <v>32807.3080457696</v>
      </c>
      <c r="L772" s="24" t="n">
        <f aca="true">RAND()</f>
        <v>0.669617215962635</v>
      </c>
      <c r="M772" s="25" t="n">
        <f aca="false">IF(L772&lt;=(Datos!$D$19-Datos!$C$19)/(Datos!$E$19-Datos!$C$19),Datos!$C$19+SQRT((Datos!$E$19-Datos!$C$19)*(Datos!$D$19-Datos!$C$19)*L772),Datos!$E$19-SQRT((Datos!$E$19-Datos!$C$19)*(Datos!$E$19-Datos!$D$19)*(1-L772)))</f>
        <v>40022.1783074519</v>
      </c>
      <c r="N772" s="24" t="n">
        <f aca="true">RAND()</f>
        <v>0.270248784774306</v>
      </c>
      <c r="O772" s="25" t="n">
        <f aca="false">IF(N772&lt;=(Datos!$D$19-Datos!$C$19)/(Datos!$E$19-Datos!$C$19),Datos!$C$19+SQRT((Datos!$E$19-Datos!$C$19)*(Datos!$D$19-Datos!$C$19)*N772),Datos!$E$19-SQRT((Datos!$E$19-Datos!$C$19)*(Datos!$E$19-Datos!$D$19)*(1-N772)))</f>
        <v>36366.8923122781</v>
      </c>
      <c r="P772" s="24" t="n">
        <f aca="true">RAND()</f>
        <v>0.943189255758549</v>
      </c>
      <c r="Q772" s="26" t="n">
        <f aca="false">IF(P772&lt;=(Datos!$D$23-Datos!$C$23)/(Datos!$E$23-Datos!$C$23),Datos!$C$23+SQRT((Datos!$E$23-Datos!$C$23)*(Datos!$D$23-Datos!$C$23)*P772),Datos!$E$23-SQRT((Datos!$E$23-Datos!$C$23)*(Datos!$E$23-Datos!$D$23)*(1-P772)))</f>
        <v>0.169887663987257</v>
      </c>
      <c r="R772" s="24" t="n">
        <f aca="true">RAND()</f>
        <v>0.137355669856957</v>
      </c>
      <c r="S772" s="26" t="n">
        <f aca="false">IF(R772&lt;=(Datos!$D$24-Datos!$C$24)/(Datos!$E$24-Datos!$C$24),Datos!$C$24+SQRT((Datos!$E$24-Datos!$C$24)*(Datos!$D$24-Datos!$C$24)*R772),Datos!$E$24-SQRT((Datos!$E$24-Datos!$C$24)*(Datos!$E$24-Datos!$D$24)*(1-R772)))</f>
        <v>0.135723873751163</v>
      </c>
      <c r="T772" s="24" t="n">
        <f aca="true">RAND()</f>
        <v>0.886537270197323</v>
      </c>
      <c r="U772" s="26" t="n">
        <f aca="false">IF(T772&lt;=(Datos!$D$25-Datos!$C$25)/(Datos!$E$25-Datos!$C$25),Datos!$C$25+SQRT((Datos!$E$25-Datos!$C$25)*(Datos!$D$25-Datos!$C$25)*T772),Datos!$E$25-SQRT((Datos!$E$25-Datos!$C$25)*(Datos!$E$25-Datos!$D$25)*(1-T772)))</f>
        <v>0.20217598127673</v>
      </c>
      <c r="V772" s="24" t="n">
        <f aca="true">RAND()</f>
        <v>0.688469001902635</v>
      </c>
      <c r="W772" s="26" t="n">
        <f aca="false">IF(V772&lt;=(Datos!$D$26-Datos!$C$26)/(Datos!$E$26-Datos!$C$26),Datos!$C$26+SQRT((Datos!$E$26-Datos!$C$26)*(Datos!$D$26-Datos!$C$26)*V772),Datos!$E$26-SQRT((Datos!$E$26-Datos!$C$26)*(Datos!$E$26-Datos!$D$26)*(1-V772)))</f>
        <v>0.216979423182797</v>
      </c>
      <c r="X772" s="24" t="n">
        <f aca="true">RAND()</f>
        <v>0.112668118505656</v>
      </c>
      <c r="Y772" s="26" t="n">
        <f aca="false">IF(X772&lt;=(Datos!$D$27-Datos!$C$27)/(Datos!$E$27-Datos!$C$27),Datos!$C$27+SQRT((Datos!$E$27-Datos!$C$27)*(Datos!$D$27-Datos!$C$27)*X772),Datos!$E$27-SQRT((Datos!$E$27-Datos!$C$27)*(Datos!$E$27-Datos!$D$27)*(1-X772)))</f>
        <v>0.20744144259989</v>
      </c>
      <c r="Z772" s="24" t="n">
        <f aca="false">(1+Q772)</f>
        <v>1.16988766398726</v>
      </c>
      <c r="AA772" s="24" t="n">
        <f aca="false">Z772*(1+S772)</f>
        <v>1.32866934959731</v>
      </c>
      <c r="AB772" s="24" t="n">
        <f aca="false">AA772*(1+U772)</f>
        <v>1.59729437914446</v>
      </c>
      <c r="AC772" s="24" t="n">
        <f aca="false">AB772*(1+W772)</f>
        <v>1.94387439218435</v>
      </c>
      <c r="AD772" s="24" t="n">
        <f aca="false">AC772*(1+Y772)</f>
        <v>2.34711450033205</v>
      </c>
      <c r="AE772" s="23" t="n">
        <f aca="false">E772*Q772</f>
        <v>4917.94866029632</v>
      </c>
      <c r="AF772" s="23" t="n">
        <f aca="false">AE772*(1+S772)</f>
        <v>5585.43170338108</v>
      </c>
      <c r="AG772" s="23" t="n">
        <f aca="false">AF772*(1+U772)</f>
        <v>6714.67183886631</v>
      </c>
      <c r="AH772" s="23" t="n">
        <f aca="false">AG772*(1+W772)</f>
        <v>8171.61746132529</v>
      </c>
      <c r="AI772" s="23" t="n">
        <f aca="false">AH772*(1+Y772)</f>
        <v>9866.74957587707</v>
      </c>
      <c r="AJ772" s="25" t="n">
        <f aca="false">G772*Z772</f>
        <v>40602.5101183399</v>
      </c>
      <c r="AK772" s="25" t="n">
        <f aca="false">I772*AA772</f>
        <v>42330.7551283265</v>
      </c>
      <c r="AL772" s="25" t="n">
        <f aca="false">K772*AB772</f>
        <v>52402.9287363686</v>
      </c>
      <c r="AM772" s="25" t="n">
        <f aca="false">M772*AC772</f>
        <v>77798.0875312916</v>
      </c>
      <c r="AN772" s="25" t="n">
        <f aca="false">O772*AD772</f>
        <v>85357.2602781621</v>
      </c>
      <c r="AO772" s="25" t="n">
        <f aca="false">C772/Datos!$D$8</f>
        <v>14140.8132518773</v>
      </c>
      <c r="AP772" s="25" t="n">
        <f aca="false">AJ772-AO772</f>
        <v>26461.6968664626</v>
      </c>
      <c r="AQ772" s="25" t="n">
        <f aca="false">AK772-AO772</f>
        <v>28189.9418764493</v>
      </c>
      <c r="AR772" s="25" t="n">
        <f aca="false">AL772-AO772</f>
        <v>38262.1154844913</v>
      </c>
      <c r="AS772" s="25" t="n">
        <f aca="false">AM772-AO772</f>
        <v>63657.2742794143</v>
      </c>
      <c r="AT772" s="25" t="n">
        <f aca="false">AN772-AO772</f>
        <v>71216.4470262849</v>
      </c>
      <c r="AU772" s="25" t="n">
        <f aca="false">AP772*Datos!$D$6</f>
        <v>13230.8484332313</v>
      </c>
      <c r="AV772" s="25" t="n">
        <f aca="false">AQ772*Datos!$D$6</f>
        <v>14094.9709382246</v>
      </c>
      <c r="AW772" s="25" t="n">
        <f aca="false">AR772*Datos!$D$6</f>
        <v>19131.0577422456</v>
      </c>
      <c r="AX772" s="25" t="n">
        <f aca="false">AS772*Datos!$D$6</f>
        <v>31828.6371397072</v>
      </c>
      <c r="AY772" s="25" t="n">
        <f aca="false">AT772*Datos!$D$6</f>
        <v>35608.2235131424</v>
      </c>
      <c r="AZ772" s="25" t="n">
        <f aca="false">AJ772-AU772-AE772</f>
        <v>22453.7130248123</v>
      </c>
      <c r="BA772" s="25" t="n">
        <f aca="false">AK772-AV772-AF772</f>
        <v>22650.3524867208</v>
      </c>
      <c r="BB772" s="25" t="n">
        <f aca="false">AL772-AW772-AG772</f>
        <v>26557.1991552566</v>
      </c>
      <c r="BC772" s="25" t="n">
        <f aca="false">AM772-AX772-AH772</f>
        <v>37797.8329302591</v>
      </c>
      <c r="BD772" s="25" t="n">
        <f aca="false">AN772-AY772-AI772</f>
        <v>39882.2871891426</v>
      </c>
      <c r="BE772" s="25" t="n">
        <f aca="false">AZ772/Z772</f>
        <v>19193.0505090417</v>
      </c>
      <c r="BF772" s="25" t="n">
        <f aca="false">BA772/AA772</f>
        <v>17047.3959481234</v>
      </c>
      <c r="BG772" s="25" t="n">
        <f aca="false">BB772/AB772</f>
        <v>16626.3648717534</v>
      </c>
      <c r="BH772" s="25" t="n">
        <f aca="false">BC772/AC772</f>
        <v>19444.5860711121</v>
      </c>
      <c r="BI772" s="25" t="n">
        <f aca="false">BD772/AD772</f>
        <v>16992.0501038617</v>
      </c>
      <c r="BJ772" s="25" t="n">
        <f aca="false">E772*AD772</f>
        <v>67944.8309639238</v>
      </c>
      <c r="BK772" s="25" t="n">
        <f aca="false">0.2*C772*AD772</f>
        <v>33190.1078299688</v>
      </c>
      <c r="BL772" s="25" t="n">
        <f aca="false">BJ772+BK772</f>
        <v>101134.938793893</v>
      </c>
      <c r="BM772" s="25" t="n">
        <f aca="false">BK772*Datos!$D$6</f>
        <v>16595.0539149844</v>
      </c>
      <c r="BN772" s="25" t="n">
        <f aca="false">BL772-BM772</f>
        <v>84539.8848789082</v>
      </c>
      <c r="BO772" s="25" t="n">
        <f aca="false">BN772/AD772</f>
        <v>36018.6453907332</v>
      </c>
      <c r="BP772" s="25" t="n">
        <f aca="false">-(C772+E772)</f>
        <v>-99652.3050241809</v>
      </c>
      <c r="BQ772" s="25" t="n">
        <f aca="false">BE772</f>
        <v>19193.0505090417</v>
      </c>
      <c r="BR772" s="25" t="n">
        <f aca="false">BF772</f>
        <v>17047.3959481234</v>
      </c>
      <c r="BS772" s="25" t="n">
        <f aca="false">BG772</f>
        <v>16626.3648717534</v>
      </c>
      <c r="BT772" s="25" t="n">
        <f aca="false">BH772</f>
        <v>19444.5860711121</v>
      </c>
      <c r="BU772" s="25" t="n">
        <f aca="false">BI772+BO772</f>
        <v>53010.695494595</v>
      </c>
      <c r="BV772" s="27" t="n">
        <f aca="false">IFERROR(IRR(BP772:BU772,0.1),NA())*100</f>
        <v>6.80301370824137</v>
      </c>
    </row>
    <row r="773" customFormat="false" ht="15" hidden="false" customHeight="true" outlineLevel="0" collapsed="false">
      <c r="A773" s="23" t="n">
        <v>772</v>
      </c>
      <c r="B773" s="24" t="n">
        <f aca="true">RAND()</f>
        <v>0.126354319167687</v>
      </c>
      <c r="C773" s="25" t="n">
        <f aca="false">IF(B773&lt;=(Datos!$D$14-Datos!$C$14)/(Datos!$E$14-Datos!$C$14),Datos!$C$14+SQRT((Datos!$E$14-Datos!$C$14)*(Datos!$D$14-Datos!$C$14)*B773),Datos!$E$14-SQRT((Datos!$E$14-Datos!$C$14)*(Datos!$E$14-Datos!$D$14)*(1-B773)))</f>
        <v>67109.27054395</v>
      </c>
      <c r="D773" s="24" t="n">
        <f aca="true">RAND()</f>
        <v>0.0850253795717431</v>
      </c>
      <c r="E773" s="25" t="n">
        <f aca="false">IF(D773&lt;=(Datos!$D$15-Datos!$C$15)/(Datos!$E$15-Datos!$C$15),Datos!$C$15+SQRT((Datos!$E$15-Datos!$C$15)*(Datos!$D$15-Datos!$C$15)*D773),Datos!$E$15-SQRT((Datos!$E$15-Datos!$C$15)*(Datos!$E$15-Datos!$D$15)*(1-D773)))</f>
        <v>27525.2531492666</v>
      </c>
      <c r="F773" s="24" t="n">
        <f aca="true">RAND()</f>
        <v>0.701484067954894</v>
      </c>
      <c r="G773" s="25" t="n">
        <f aca="false">IF(F773&lt;=(Datos!$D$19-Datos!$C$19)/(Datos!$E$19-Datos!$C$19),Datos!$C$19+SQRT((Datos!$E$19-Datos!$C$19)*(Datos!$D$19-Datos!$C$19)*F773),Datos!$E$19-SQRT((Datos!$E$19-Datos!$C$19)*(Datos!$E$19-Datos!$D$19)*(1-F773)))</f>
        <v>40268.3306430623</v>
      </c>
      <c r="H773" s="24" t="n">
        <f aca="true">RAND()</f>
        <v>0.919813667864148</v>
      </c>
      <c r="I773" s="25" t="n">
        <f aca="false">IF(H773&lt;=(Datos!$D$19-Datos!$C$19)/(Datos!$E$19-Datos!$C$19),Datos!$C$19+SQRT((Datos!$E$19-Datos!$C$19)*(Datos!$D$19-Datos!$C$19)*H773),Datos!$E$19-SQRT((Datos!$E$19-Datos!$C$19)*(Datos!$E$19-Datos!$D$19)*(1-H773)))</f>
        <v>42547.6592997324</v>
      </c>
      <c r="J773" s="24" t="n">
        <f aca="true">RAND()</f>
        <v>0.402078189834876</v>
      </c>
      <c r="K773" s="25" t="n">
        <f aca="false">IF(J773&lt;=(Datos!$D$19-Datos!$C$19)/(Datos!$E$19-Datos!$C$19),Datos!$C$19+SQRT((Datos!$E$19-Datos!$C$19)*(Datos!$D$19-Datos!$C$19)*J773),Datos!$E$19-SQRT((Datos!$E$19-Datos!$C$19)*(Datos!$E$19-Datos!$D$19)*(1-J773)))</f>
        <v>37766.0626108235</v>
      </c>
      <c r="L773" s="24" t="n">
        <f aca="true">RAND()</f>
        <v>0.376518307296415</v>
      </c>
      <c r="M773" s="25" t="n">
        <f aca="false">IF(L773&lt;=(Datos!$D$19-Datos!$C$19)/(Datos!$E$19-Datos!$C$19),Datos!$C$19+SQRT((Datos!$E$19-Datos!$C$19)*(Datos!$D$19-Datos!$C$19)*L773),Datos!$E$19-SQRT((Datos!$E$19-Datos!$C$19)*(Datos!$E$19-Datos!$D$19)*(1-L773)))</f>
        <v>37515.1677356172</v>
      </c>
      <c r="N773" s="24" t="n">
        <f aca="true">RAND()</f>
        <v>0.275485438222653</v>
      </c>
      <c r="O773" s="25" t="n">
        <f aca="false">IF(N773&lt;=(Datos!$D$19-Datos!$C$19)/(Datos!$E$19-Datos!$C$19),Datos!$C$19+SQRT((Datos!$E$19-Datos!$C$19)*(Datos!$D$19-Datos!$C$19)*N773),Datos!$E$19-SQRT((Datos!$E$19-Datos!$C$19)*(Datos!$E$19-Datos!$D$19)*(1-N773)))</f>
        <v>36428.2824870565</v>
      </c>
      <c r="P773" s="24" t="n">
        <f aca="true">RAND()</f>
        <v>0.404457533080591</v>
      </c>
      <c r="Q773" s="26" t="n">
        <f aca="false">IF(P773&lt;=(Datos!$D$23-Datos!$C$23)/(Datos!$E$23-Datos!$C$23),Datos!$C$23+SQRT((Datos!$E$23-Datos!$C$23)*(Datos!$D$23-Datos!$C$23)*P773),Datos!$E$23-SQRT((Datos!$E$23-Datos!$C$23)*(Datos!$E$23-Datos!$D$23)*(1-P773)))</f>
        <v>0.146981911710349</v>
      </c>
      <c r="R773" s="24" t="n">
        <f aca="true">RAND()</f>
        <v>0.829378152795916</v>
      </c>
      <c r="S773" s="26" t="n">
        <f aca="false">IF(R773&lt;=(Datos!$D$24-Datos!$C$24)/(Datos!$E$24-Datos!$C$24),Datos!$C$24+SQRT((Datos!$E$24-Datos!$C$24)*(Datos!$D$24-Datos!$C$24)*R773),Datos!$E$24-SQRT((Datos!$E$24-Datos!$C$24)*(Datos!$E$24-Datos!$D$24)*(1-R773)))</f>
        <v>0.162475179745077</v>
      </c>
      <c r="T773" s="24" t="n">
        <f aca="true">RAND()</f>
        <v>0.367875219817199</v>
      </c>
      <c r="U773" s="26" t="n">
        <f aca="false">IF(T773&lt;=(Datos!$D$25-Datos!$C$25)/(Datos!$E$25-Datos!$C$25),Datos!$C$25+SQRT((Datos!$E$25-Datos!$C$25)*(Datos!$D$25-Datos!$C$25)*T773),Datos!$E$25-SQRT((Datos!$E$25-Datos!$C$25)*(Datos!$E$25-Datos!$D$25)*(1-T773)))</f>
        <v>0.1777945671241</v>
      </c>
      <c r="V773" s="24" t="n">
        <f aca="true">RAND()</f>
        <v>0.675257028364737</v>
      </c>
      <c r="W773" s="26" t="n">
        <f aca="false">IF(V773&lt;=(Datos!$D$26-Datos!$C$26)/(Datos!$E$26-Datos!$C$26),Datos!$C$26+SQRT((Datos!$E$26-Datos!$C$26)*(Datos!$D$26-Datos!$C$26)*V773),Datos!$E$26-SQRT((Datos!$E$26-Datos!$C$26)*(Datos!$E$26-Datos!$D$26)*(1-V773)))</f>
        <v>0.216286495276768</v>
      </c>
      <c r="X773" s="24" t="n">
        <f aca="true">RAND()</f>
        <v>0.751619483828802</v>
      </c>
      <c r="Y773" s="26" t="n">
        <f aca="false">IF(X773&lt;=(Datos!$D$27-Datos!$C$27)/(Datos!$E$27-Datos!$C$27),Datos!$C$27+SQRT((Datos!$E$27-Datos!$C$27)*(Datos!$D$27-Datos!$C$27)*X773),Datos!$E$27-SQRT((Datos!$E$27-Datos!$C$27)*(Datos!$E$27-Datos!$D$27)*(1-X773)))</f>
        <v>0.243376854486207</v>
      </c>
      <c r="Z773" s="24" t="n">
        <f aca="false">(1+Q773)</f>
        <v>1.14698191171035</v>
      </c>
      <c r="AA773" s="24" t="n">
        <f aca="false">Z773*(1+S773)</f>
        <v>1.33333800397984</v>
      </c>
      <c r="AB773" s="24" t="n">
        <f aca="false">AA773*(1+U773)</f>
        <v>1.57039825722755</v>
      </c>
      <c r="AC773" s="24" t="n">
        <f aca="false">AB773*(1+W773)</f>
        <v>1.91005419247204</v>
      </c>
      <c r="AD773" s="24" t="n">
        <f aca="false">AC773*(1+Y773)</f>
        <v>2.37491717373407</v>
      </c>
      <c r="AE773" s="23" t="n">
        <f aca="false">E773*Q773</f>
        <v>4045.7143281905</v>
      </c>
      <c r="AF773" s="23" t="n">
        <f aca="false">AE773*(1+S773)</f>
        <v>4703.04249086049</v>
      </c>
      <c r="AG773" s="23" t="n">
        <f aca="false">AF773*(1+U773)</f>
        <v>5539.21789468928</v>
      </c>
      <c r="AH773" s="23" t="n">
        <f aca="false">AG773*(1+W773)</f>
        <v>6737.27591970598</v>
      </c>
      <c r="AI773" s="23" t="n">
        <f aca="false">AH773*(1+Y773)</f>
        <v>8376.97294084969</v>
      </c>
      <c r="AJ773" s="25" t="n">
        <f aca="false">G773*Z773</f>
        <v>46187.0468623641</v>
      </c>
      <c r="AK773" s="25" t="n">
        <f aca="false">I773*AA773</f>
        <v>56730.4111247195</v>
      </c>
      <c r="AL773" s="25" t="n">
        <f aca="false">K773*AB773</f>
        <v>59307.7589063837</v>
      </c>
      <c r="AM773" s="25" t="n">
        <f aca="false">M773*AC773</f>
        <v>71656.0034147074</v>
      </c>
      <c r="AN773" s="25" t="n">
        <f aca="false">O773*AD773</f>
        <v>86514.1536881468</v>
      </c>
      <c r="AO773" s="25" t="n">
        <f aca="false">C773/Datos!$D$8</f>
        <v>13421.85410879</v>
      </c>
      <c r="AP773" s="25" t="n">
        <f aca="false">AJ773-AO773</f>
        <v>32765.1927535741</v>
      </c>
      <c r="AQ773" s="25" t="n">
        <f aca="false">AK773-AO773</f>
        <v>43308.5570159295</v>
      </c>
      <c r="AR773" s="25" t="n">
        <f aca="false">AL773-AO773</f>
        <v>45885.9047975937</v>
      </c>
      <c r="AS773" s="25" t="n">
        <f aca="false">AM773-AO773</f>
        <v>58234.1493059174</v>
      </c>
      <c r="AT773" s="25" t="n">
        <f aca="false">AN773-AO773</f>
        <v>73092.2995793568</v>
      </c>
      <c r="AU773" s="25" t="n">
        <f aca="false">AP773*Datos!$D$6</f>
        <v>16382.596376787</v>
      </c>
      <c r="AV773" s="25" t="n">
        <f aca="false">AQ773*Datos!$D$6</f>
        <v>21654.2785079648</v>
      </c>
      <c r="AW773" s="25" t="n">
        <f aca="false">AR773*Datos!$D$6</f>
        <v>22942.9523987969</v>
      </c>
      <c r="AX773" s="25" t="n">
        <f aca="false">AS773*Datos!$D$6</f>
        <v>29117.0746529587</v>
      </c>
      <c r="AY773" s="25" t="n">
        <f aca="false">AT773*Datos!$D$6</f>
        <v>36546.1497896784</v>
      </c>
      <c r="AZ773" s="25" t="n">
        <f aca="false">AJ773-AU773-AE773</f>
        <v>25758.7361573865</v>
      </c>
      <c r="BA773" s="25" t="n">
        <f aca="false">AK773-AV773-AF773</f>
        <v>30373.0901258943</v>
      </c>
      <c r="BB773" s="25" t="n">
        <f aca="false">AL773-AW773-AG773</f>
        <v>30825.5886128976</v>
      </c>
      <c r="BC773" s="25" t="n">
        <f aca="false">AM773-AX773-AH773</f>
        <v>35801.6528420427</v>
      </c>
      <c r="BD773" s="25" t="n">
        <f aca="false">AN773-AY773-AI773</f>
        <v>41591.0309576187</v>
      </c>
      <c r="BE773" s="25" t="n">
        <f aca="false">AZ773/Z773</f>
        <v>22457.8399139493</v>
      </c>
      <c r="BF773" s="25" t="n">
        <f aca="false">BA773/AA773</f>
        <v>22779.7377973436</v>
      </c>
      <c r="BG773" s="25" t="n">
        <f aca="false">BB773/AB773</f>
        <v>19629.15360548</v>
      </c>
      <c r="BH773" s="25" t="n">
        <f aca="false">BC773/AC773</f>
        <v>18743.7890417692</v>
      </c>
      <c r="BI773" s="25" t="n">
        <f aca="false">BD773/AD773</f>
        <v>17512.6237738326</v>
      </c>
      <c r="BJ773" s="25" t="n">
        <f aca="false">E773*AD773</f>
        <v>65370.1964155711</v>
      </c>
      <c r="BK773" s="25" t="n">
        <f aca="false">0.2*C773*AD773</f>
        <v>31875.7918263186</v>
      </c>
      <c r="BL773" s="25" t="n">
        <f aca="false">BJ773+BK773</f>
        <v>97245.9882418897</v>
      </c>
      <c r="BM773" s="25" t="n">
        <f aca="false">BK773*Datos!$D$6</f>
        <v>15937.8959131593</v>
      </c>
      <c r="BN773" s="25" t="n">
        <f aca="false">BL773-BM773</f>
        <v>81308.0923287304</v>
      </c>
      <c r="BO773" s="25" t="n">
        <f aca="false">BN773/AD773</f>
        <v>34236.1802036616</v>
      </c>
      <c r="BP773" s="25" t="n">
        <f aca="false">-(C773+E773)</f>
        <v>-94634.5236932166</v>
      </c>
      <c r="BQ773" s="25" t="n">
        <f aca="false">BE773</f>
        <v>22457.8399139493</v>
      </c>
      <c r="BR773" s="25" t="n">
        <f aca="false">BF773</f>
        <v>22779.7377973436</v>
      </c>
      <c r="BS773" s="25" t="n">
        <f aca="false">BG773</f>
        <v>19629.15360548</v>
      </c>
      <c r="BT773" s="25" t="n">
        <f aca="false">BH773</f>
        <v>18743.7890417692</v>
      </c>
      <c r="BU773" s="25" t="n">
        <f aca="false">BI773+BO773</f>
        <v>51748.8039774942</v>
      </c>
      <c r="BV773" s="27" t="n">
        <f aca="false">IFERROR(IRR(BP773:BU773,0.1),NA())*100</f>
        <v>11.5545894913266</v>
      </c>
    </row>
    <row r="774" customFormat="false" ht="15" hidden="false" customHeight="true" outlineLevel="0" collapsed="false">
      <c r="A774" s="23" t="n">
        <v>773</v>
      </c>
      <c r="B774" s="24" t="n">
        <f aca="true">RAND()</f>
        <v>0.00245341476064267</v>
      </c>
      <c r="C774" s="25" t="n">
        <f aca="false">IF(B774&lt;=(Datos!$D$14-Datos!$C$14)/(Datos!$E$14-Datos!$C$14),Datos!$C$14+SQRT((Datos!$E$14-Datos!$C$14)*(Datos!$D$14-Datos!$C$14)*B774),Datos!$E$14-SQRT((Datos!$E$14-Datos!$C$14)*(Datos!$E$14-Datos!$D$14)*(1-B774)))</f>
        <v>60990.6391392718</v>
      </c>
      <c r="D774" s="24" t="n">
        <f aca="true">RAND()</f>
        <v>0.119523673965554</v>
      </c>
      <c r="E774" s="25" t="n">
        <f aca="false">IF(D774&lt;=(Datos!$D$15-Datos!$C$15)/(Datos!$E$15-Datos!$C$15),Datos!$C$15+SQRT((Datos!$E$15-Datos!$C$15)*(Datos!$D$15-Datos!$C$15)*D774),Datos!$E$15-SQRT((Datos!$E$15-Datos!$C$15)*(Datos!$E$15-Datos!$D$15)*(1-D774)))</f>
        <v>27994.0400043113</v>
      </c>
      <c r="F774" s="24" t="n">
        <f aca="true">RAND()</f>
        <v>0.988620965879157</v>
      </c>
      <c r="G774" s="25" t="n">
        <f aca="false">IF(F774&lt;=(Datos!$D$19-Datos!$C$19)/(Datos!$E$19-Datos!$C$19),Datos!$C$19+SQRT((Datos!$E$19-Datos!$C$19)*(Datos!$D$19-Datos!$C$19)*F774),Datos!$E$19-SQRT((Datos!$E$19-Datos!$C$19)*(Datos!$E$19-Datos!$D$19)*(1-F774)))</f>
        <v>44076.1885695321</v>
      </c>
      <c r="H774" s="24" t="n">
        <f aca="true">RAND()</f>
        <v>0.00024809781651909</v>
      </c>
      <c r="I774" s="25" t="n">
        <f aca="false">IF(H774&lt;=(Datos!$D$19-Datos!$C$19)/(Datos!$E$19-Datos!$C$19),Datos!$C$19+SQRT((Datos!$E$19-Datos!$C$19)*(Datos!$D$19-Datos!$C$19)*H774),Datos!$E$19-SQRT((Datos!$E$19-Datos!$C$19)*(Datos!$E$19-Datos!$D$19)*(1-H774)))</f>
        <v>30192.911048097</v>
      </c>
      <c r="J774" s="24" t="n">
        <f aca="true">RAND()</f>
        <v>0.0953369465364743</v>
      </c>
      <c r="K774" s="25" t="n">
        <f aca="false">IF(J774&lt;=(Datos!$D$19-Datos!$C$19)/(Datos!$E$19-Datos!$C$19),Datos!$C$19+SQRT((Datos!$E$19-Datos!$C$19)*(Datos!$D$19-Datos!$C$19)*J774),Datos!$E$19-SQRT((Datos!$E$19-Datos!$C$19)*(Datos!$E$19-Datos!$D$19)*(1-J774)))</f>
        <v>33781.6057410141</v>
      </c>
      <c r="L774" s="24" t="n">
        <f aca="true">RAND()</f>
        <v>0.08449611649351</v>
      </c>
      <c r="M774" s="25" t="n">
        <f aca="false">IF(L774&lt;=(Datos!$D$19-Datos!$C$19)/(Datos!$E$19-Datos!$C$19),Datos!$C$19+SQRT((Datos!$E$19-Datos!$C$19)*(Datos!$D$19-Datos!$C$19)*L774),Datos!$E$19-SQRT((Datos!$E$19-Datos!$C$19)*(Datos!$E$19-Datos!$D$19)*(1-L774)))</f>
        <v>33560.1148119164</v>
      </c>
      <c r="N774" s="24" t="n">
        <f aca="true">RAND()</f>
        <v>0.702535918609208</v>
      </c>
      <c r="O774" s="25" t="n">
        <f aca="false">IF(N774&lt;=(Datos!$D$19-Datos!$C$19)/(Datos!$E$19-Datos!$C$19),Datos!$C$19+SQRT((Datos!$E$19-Datos!$C$19)*(Datos!$D$19-Datos!$C$19)*N774),Datos!$E$19-SQRT((Datos!$E$19-Datos!$C$19)*(Datos!$E$19-Datos!$D$19)*(1-N774)))</f>
        <v>40276.674253843</v>
      </c>
      <c r="P774" s="24" t="n">
        <f aca="true">RAND()</f>
        <v>0.151928523335302</v>
      </c>
      <c r="Q774" s="26" t="n">
        <f aca="false">IF(P774&lt;=(Datos!$D$23-Datos!$C$23)/(Datos!$E$23-Datos!$C$23),Datos!$C$23+SQRT((Datos!$E$23-Datos!$C$23)*(Datos!$D$23-Datos!$C$23)*P774),Datos!$E$23-SQRT((Datos!$E$23-Datos!$C$23)*(Datos!$E$23-Datos!$D$23)*(1-P774)))</f>
        <v>0.136536968948497</v>
      </c>
      <c r="R774" s="24" t="n">
        <f aca="true">RAND()</f>
        <v>0.634161051824013</v>
      </c>
      <c r="S774" s="26" t="n">
        <f aca="false">IF(R774&lt;=(Datos!$D$24-Datos!$C$24)/(Datos!$E$24-Datos!$C$24),Datos!$C$24+SQRT((Datos!$E$24-Datos!$C$24)*(Datos!$D$24-Datos!$C$24)*R774),Datos!$E$24-SQRT((Datos!$E$24-Datos!$C$24)*(Datos!$E$24-Datos!$D$24)*(1-R774)))</f>
        <v>0.154338548234428</v>
      </c>
      <c r="T774" s="24" t="n">
        <f aca="true">RAND()</f>
        <v>0.857121583104605</v>
      </c>
      <c r="U774" s="26" t="n">
        <f aca="false">IF(T774&lt;=(Datos!$D$25-Datos!$C$25)/(Datos!$E$25-Datos!$C$25),Datos!$C$25+SQRT((Datos!$E$25-Datos!$C$25)*(Datos!$D$25-Datos!$C$25)*T774),Datos!$E$25-SQRT((Datos!$E$25-Datos!$C$25)*(Datos!$E$25-Datos!$D$25)*(1-T774)))</f>
        <v>0.19999851087276</v>
      </c>
      <c r="V774" s="24" t="n">
        <f aca="true">RAND()</f>
        <v>0.0803269800586241</v>
      </c>
      <c r="W774" s="26" t="n">
        <f aca="false">IF(V774&lt;=(Datos!$D$26-Datos!$C$26)/(Datos!$E$26-Datos!$C$26),Datos!$C$26+SQRT((Datos!$E$26-Datos!$C$26)*(Datos!$D$26-Datos!$C$26)*V774),Datos!$E$26-SQRT((Datos!$E$26-Datos!$C$26)*(Datos!$E$26-Datos!$D$26)*(1-V774)))</f>
        <v>0.19060461088782</v>
      </c>
      <c r="X774" s="24" t="n">
        <f aca="true">RAND()</f>
        <v>0.180798132203338</v>
      </c>
      <c r="Y774" s="26" t="n">
        <f aca="false">IF(X774&lt;=(Datos!$D$27-Datos!$C$27)/(Datos!$E$27-Datos!$C$27),Datos!$C$27+SQRT((Datos!$E$27-Datos!$C$27)*(Datos!$D$27-Datos!$C$27)*X774),Datos!$E$27-SQRT((Datos!$E$27-Datos!$C$27)*(Datos!$E$27-Datos!$D$27)*(1-X774)))</f>
        <v>0.212094229041743</v>
      </c>
      <c r="Z774" s="24" t="n">
        <f aca="false">(1+Q774)</f>
        <v>1.1365369689485</v>
      </c>
      <c r="AA774" s="24" t="n">
        <f aca="false">Z774*(1+S774)</f>
        <v>1.31194843475076</v>
      </c>
      <c r="AB774" s="24" t="n">
        <f aca="false">AA774*(1+U774)</f>
        <v>1.57433616804277</v>
      </c>
      <c r="AC774" s="24" t="n">
        <f aca="false">AB774*(1+W774)</f>
        <v>1.87441190075918</v>
      </c>
      <c r="AD774" s="24" t="n">
        <f aca="false">AC774*(1+Y774)</f>
        <v>2.27196384775737</v>
      </c>
      <c r="AE774" s="23" t="n">
        <f aca="false">E774*Q774</f>
        <v>3822.22137081163</v>
      </c>
      <c r="AF774" s="23" t="n">
        <f aca="false">AE774*(1+S774)</f>
        <v>4412.1374682133</v>
      </c>
      <c r="AG774" s="23" t="n">
        <f aca="false">AF774*(1+U774)</f>
        <v>5294.55839162187</v>
      </c>
      <c r="AH774" s="23" t="n">
        <f aca="false">AG774*(1+W774)</f>
        <v>6303.7256336798</v>
      </c>
      <c r="AI774" s="23" t="n">
        <f aca="false">AH774*(1+Y774)</f>
        <v>7640.70946204579</v>
      </c>
      <c r="AJ774" s="25" t="n">
        <f aca="false">G774*Z774</f>
        <v>50094.2177596184</v>
      </c>
      <c r="AK774" s="25" t="n">
        <f aca="false">I774*AA774</f>
        <v>39611.5423901199</v>
      </c>
      <c r="AL774" s="25" t="n">
        <f aca="false">K774*AB774</f>
        <v>53183.6037326397</v>
      </c>
      <c r="AM774" s="25" t="n">
        <f aca="false">M774*AC774</f>
        <v>62905.4785943005</v>
      </c>
      <c r="AN774" s="25" t="n">
        <f aca="false">O774*AD774</f>
        <v>91507.1478126312</v>
      </c>
      <c r="AO774" s="25" t="n">
        <f aca="false">C774/Datos!$D$8</f>
        <v>12198.1278278544</v>
      </c>
      <c r="AP774" s="25" t="n">
        <f aca="false">AJ774-AO774</f>
        <v>37896.089931764</v>
      </c>
      <c r="AQ774" s="25" t="n">
        <f aca="false">AK774-AO774</f>
        <v>27413.4145622655</v>
      </c>
      <c r="AR774" s="25" t="n">
        <f aca="false">AL774-AO774</f>
        <v>40985.4759047854</v>
      </c>
      <c r="AS774" s="25" t="n">
        <f aca="false">AM774-AO774</f>
        <v>50707.3507664461</v>
      </c>
      <c r="AT774" s="25" t="n">
        <f aca="false">AN774-AO774</f>
        <v>79309.0199847769</v>
      </c>
      <c r="AU774" s="25" t="n">
        <f aca="false">AP774*Datos!$D$6</f>
        <v>18948.044965882</v>
      </c>
      <c r="AV774" s="25" t="n">
        <f aca="false">AQ774*Datos!$D$6</f>
        <v>13706.7072811328</v>
      </c>
      <c r="AW774" s="25" t="n">
        <f aca="false">AR774*Datos!$D$6</f>
        <v>20492.7379523927</v>
      </c>
      <c r="AX774" s="25" t="n">
        <f aca="false">AS774*Datos!$D$6</f>
        <v>25353.6753832231</v>
      </c>
      <c r="AY774" s="25" t="n">
        <f aca="false">AT774*Datos!$D$6</f>
        <v>39654.5099923884</v>
      </c>
      <c r="AZ774" s="25" t="n">
        <f aca="false">AJ774-AU774-AE774</f>
        <v>27323.9514229247</v>
      </c>
      <c r="BA774" s="25" t="n">
        <f aca="false">AK774-AV774-AF774</f>
        <v>21492.6976407738</v>
      </c>
      <c r="BB774" s="25" t="n">
        <f aca="false">AL774-AW774-AG774</f>
        <v>27396.3073886252</v>
      </c>
      <c r="BC774" s="25" t="n">
        <f aca="false">AM774-AX774-AH774</f>
        <v>31248.0775773976</v>
      </c>
      <c r="BD774" s="25" t="n">
        <f aca="false">AN774-AY774-AI774</f>
        <v>44211.928358197</v>
      </c>
      <c r="BE774" s="25" t="n">
        <f aca="false">AZ774/Z774</f>
        <v>24041.4101515803</v>
      </c>
      <c r="BF774" s="25" t="n">
        <f aca="false">BA774/AA774</f>
        <v>16382.2731682719</v>
      </c>
      <c r="BG774" s="25" t="n">
        <f aca="false">BB774/AB774</f>
        <v>17401.8154094018</v>
      </c>
      <c r="BH774" s="25" t="n">
        <f aca="false">BC774/AC774</f>
        <v>16670.870241883</v>
      </c>
      <c r="BI774" s="25" t="n">
        <f aca="false">BD774/AD774</f>
        <v>19459.7851554012</v>
      </c>
      <c r="BJ774" s="25" t="n">
        <f aca="false">E774*AD774</f>
        <v>63601.4468424688</v>
      </c>
      <c r="BK774" s="25" t="n">
        <f aca="false">0.2*C774*AD774</f>
        <v>27713.7054352082</v>
      </c>
      <c r="BL774" s="25" t="n">
        <f aca="false">BJ774+BK774</f>
        <v>91315.152277677</v>
      </c>
      <c r="BM774" s="25" t="n">
        <f aca="false">BK774*Datos!$D$6</f>
        <v>13856.8527176041</v>
      </c>
      <c r="BN774" s="25" t="n">
        <f aca="false">BL774-BM774</f>
        <v>77458.2995600729</v>
      </c>
      <c r="BO774" s="25" t="n">
        <f aca="false">BN774/AD774</f>
        <v>34093.1039182385</v>
      </c>
      <c r="BP774" s="25" t="n">
        <f aca="false">-(C774+E774)</f>
        <v>-88984.6791435831</v>
      </c>
      <c r="BQ774" s="25" t="n">
        <f aca="false">BE774</f>
        <v>24041.4101515803</v>
      </c>
      <c r="BR774" s="25" t="n">
        <f aca="false">BF774</f>
        <v>16382.2731682719</v>
      </c>
      <c r="BS774" s="25" t="n">
        <f aca="false">BG774</f>
        <v>17401.8154094018</v>
      </c>
      <c r="BT774" s="25" t="n">
        <f aca="false">BH774</f>
        <v>16670.870241883</v>
      </c>
      <c r="BU774" s="25" t="n">
        <f aca="false">BI774+BO774</f>
        <v>53552.8890736397</v>
      </c>
      <c r="BV774" s="27" t="n">
        <f aca="false">IFERROR(IRR(BP774:BU774,0.1),NA())*100</f>
        <v>11.5663431880521</v>
      </c>
    </row>
    <row r="775" customFormat="false" ht="15" hidden="false" customHeight="true" outlineLevel="0" collapsed="false">
      <c r="A775" s="23" t="n">
        <v>774</v>
      </c>
      <c r="B775" s="24" t="n">
        <f aca="true">RAND()</f>
        <v>0.0753538959363408</v>
      </c>
      <c r="C775" s="25" t="n">
        <f aca="false">IF(B775&lt;=(Datos!$D$14-Datos!$C$14)/(Datos!$E$14-Datos!$C$14),Datos!$C$14+SQRT((Datos!$E$14-Datos!$C$14)*(Datos!$D$14-Datos!$C$14)*B775),Datos!$E$14-SQRT((Datos!$E$14-Datos!$C$14)*(Datos!$E$14-Datos!$D$14)*(1-B775)))</f>
        <v>65490.1328193894</v>
      </c>
      <c r="D775" s="24" t="n">
        <f aca="true">RAND()</f>
        <v>0.944139845271569</v>
      </c>
      <c r="E775" s="25" t="n">
        <f aca="false">IF(D775&lt;=(Datos!$D$15-Datos!$C$15)/(Datos!$E$15-Datos!$C$15),Datos!$C$15+SQRT((Datos!$E$15-Datos!$C$15)*(Datos!$D$15-Datos!$C$15)*D775),Datos!$E$15-SQRT((Datos!$E$15-Datos!$C$15)*(Datos!$E$15-Datos!$D$15)*(1-D775)))</f>
        <v>37105.3457530709</v>
      </c>
      <c r="F775" s="24" t="n">
        <f aca="true">RAND()</f>
        <v>0.665390533883111</v>
      </c>
      <c r="G775" s="25" t="n">
        <f aca="false">IF(F775&lt;=(Datos!$D$19-Datos!$C$19)/(Datos!$E$19-Datos!$C$19),Datos!$C$19+SQRT((Datos!$E$19-Datos!$C$19)*(Datos!$D$19-Datos!$C$19)*F775),Datos!$E$19-SQRT((Datos!$E$19-Datos!$C$19)*(Datos!$E$19-Datos!$D$19)*(1-F775)))</f>
        <v>39990.4244195363</v>
      </c>
      <c r="H775" s="24" t="n">
        <f aca="true">RAND()</f>
        <v>0.263005797520953</v>
      </c>
      <c r="I775" s="25" t="n">
        <f aca="false">IF(H775&lt;=(Datos!$D$19-Datos!$C$19)/(Datos!$E$19-Datos!$C$19),Datos!$C$19+SQRT((Datos!$E$19-Datos!$C$19)*(Datos!$D$19-Datos!$C$19)*H775),Datos!$E$19-SQRT((Datos!$E$19-Datos!$C$19)*(Datos!$E$19-Datos!$D$19)*(1-H775)))</f>
        <v>36280.9927263246</v>
      </c>
      <c r="J775" s="24" t="n">
        <f aca="true">RAND()</f>
        <v>0.832787385444272</v>
      </c>
      <c r="K775" s="25" t="n">
        <f aca="false">IF(J775&lt;=(Datos!$D$19-Datos!$C$19)/(Datos!$E$19-Datos!$C$19),Datos!$C$19+SQRT((Datos!$E$19-Datos!$C$19)*(Datos!$D$19-Datos!$C$19)*J775),Datos!$E$19-SQRT((Datos!$E$19-Datos!$C$19)*(Datos!$E$19-Datos!$D$19)*(1-J775)))</f>
        <v>41458.6801765896</v>
      </c>
      <c r="L775" s="24" t="n">
        <f aca="true">RAND()</f>
        <v>0.173636594111242</v>
      </c>
      <c r="M775" s="25" t="n">
        <f aca="false">IF(L775&lt;=(Datos!$D$19-Datos!$C$19)/(Datos!$E$19-Datos!$C$19),Datos!$C$19+SQRT((Datos!$E$19-Datos!$C$19)*(Datos!$D$19-Datos!$C$19)*L775),Datos!$E$19-SQRT((Datos!$E$19-Datos!$C$19)*(Datos!$E$19-Datos!$D$19)*(1-L775)))</f>
        <v>35103.4781391406</v>
      </c>
      <c r="N775" s="24" t="n">
        <f aca="true">RAND()</f>
        <v>0.580444106143103</v>
      </c>
      <c r="O775" s="25" t="n">
        <f aca="false">IF(N775&lt;=(Datos!$D$19-Datos!$C$19)/(Datos!$E$19-Datos!$C$19),Datos!$C$19+SQRT((Datos!$E$19-Datos!$C$19)*(Datos!$D$19-Datos!$C$19)*N775),Datos!$E$19-SQRT((Datos!$E$19-Datos!$C$19)*(Datos!$E$19-Datos!$D$19)*(1-N775)))</f>
        <v>39330.9493579949</v>
      </c>
      <c r="P775" s="24" t="n">
        <f aca="true">RAND()</f>
        <v>0.576734601763138</v>
      </c>
      <c r="Q775" s="26" t="n">
        <f aca="false">IF(P775&lt;=(Datos!$D$23-Datos!$C$23)/(Datos!$E$23-Datos!$C$23),Datos!$C$23+SQRT((Datos!$E$23-Datos!$C$23)*(Datos!$D$23-Datos!$C$23)*P775),Datos!$E$23-SQRT((Datos!$E$23-Datos!$C$23)*(Datos!$E$23-Datos!$D$23)*(1-P775)))</f>
        <v>0.152397867531179</v>
      </c>
      <c r="R775" s="24" t="n">
        <f aca="true">RAND()</f>
        <v>0.034320724100115</v>
      </c>
      <c r="S775" s="26" t="n">
        <f aca="false">IF(R775&lt;=(Datos!$D$24-Datos!$C$24)/(Datos!$E$24-Datos!$C$24),Datos!$C$24+SQRT((Datos!$E$24-Datos!$C$24)*(Datos!$D$24-Datos!$C$24)*R775),Datos!$E$24-SQRT((Datos!$E$24-Datos!$C$24)*(Datos!$E$24-Datos!$D$24)*(1-R775)))</f>
        <v>0.127859853903236</v>
      </c>
      <c r="T775" s="24" t="n">
        <f aca="true">RAND()</f>
        <v>0.853079293354743</v>
      </c>
      <c r="U775" s="26" t="n">
        <f aca="false">IF(T775&lt;=(Datos!$D$25-Datos!$C$25)/(Datos!$E$25-Datos!$C$25),Datos!$C$25+SQRT((Datos!$E$25-Datos!$C$25)*(Datos!$D$25-Datos!$C$25)*T775),Datos!$E$25-SQRT((Datos!$E$25-Datos!$C$25)*(Datos!$E$25-Datos!$D$25)*(1-T775)))</f>
        <v>0.199717545054735</v>
      </c>
      <c r="V775" s="24" t="n">
        <f aca="true">RAND()</f>
        <v>0.96791571142559</v>
      </c>
      <c r="W775" s="26" t="n">
        <f aca="false">IF(V775&lt;=(Datos!$D$26-Datos!$C$26)/(Datos!$E$26-Datos!$C$26),Datos!$C$26+SQRT((Datos!$E$26-Datos!$C$26)*(Datos!$D$26-Datos!$C$26)*V775),Datos!$E$26-SQRT((Datos!$E$26-Datos!$C$26)*(Datos!$E$26-Datos!$D$26)*(1-V775)))</f>
        <v>0.239403066008961</v>
      </c>
      <c r="X775" s="24" t="n">
        <f aca="true">RAND()</f>
        <v>0.169881991948928</v>
      </c>
      <c r="Y775" s="26" t="n">
        <f aca="false">IF(X775&lt;=(Datos!$D$27-Datos!$C$27)/(Datos!$E$27-Datos!$C$27),Datos!$C$27+SQRT((Datos!$E$27-Datos!$C$27)*(Datos!$D$27-Datos!$C$27)*X775),Datos!$E$27-SQRT((Datos!$E$27-Datos!$C$27)*(Datos!$E$27-Datos!$D$27)*(1-X775)))</f>
        <v>0.211416848000163</v>
      </c>
      <c r="Z775" s="24" t="n">
        <f aca="false">(1+Q775)</f>
        <v>1.15239786753118</v>
      </c>
      <c r="AA775" s="24" t="n">
        <f aca="false">Z775*(1+S775)</f>
        <v>1.29974329051212</v>
      </c>
      <c r="AB775" s="24" t="n">
        <f aca="false">AA775*(1+U775)</f>
        <v>1.55932482969456</v>
      </c>
      <c r="AC775" s="24" t="n">
        <f aca="false">AB775*(1+W775)</f>
        <v>1.93263197482734</v>
      </c>
      <c r="AD775" s="24" t="n">
        <f aca="false">AC775*(1+Y775)</f>
        <v>2.34122293528966</v>
      </c>
      <c r="AE775" s="23" t="n">
        <f aca="false">E775*Q775</f>
        <v>5654.77556677509</v>
      </c>
      <c r="AF775" s="23" t="n">
        <f aca="false">AE775*(1+S775)</f>
        <v>6377.79434459854</v>
      </c>
      <c r="AG775" s="23" t="n">
        <f aca="false">AF775*(1+U775)</f>
        <v>7651.55177396573</v>
      </c>
      <c r="AH775" s="23" t="n">
        <f aca="false">AG775*(1+W775)</f>
        <v>9483.35672837943</v>
      </c>
      <c r="AI775" s="23" t="n">
        <f aca="false">AH775*(1+Y775)</f>
        <v>11488.2981163546</v>
      </c>
      <c r="AJ775" s="25" t="n">
        <f aca="false">G775*Z775</f>
        <v>46084.8798227404</v>
      </c>
      <c r="AK775" s="25" t="n">
        <f aca="false">I775*AA775</f>
        <v>47155.9768691593</v>
      </c>
      <c r="AL775" s="25" t="n">
        <f aca="false">K775*AB775</f>
        <v>64647.5494057217</v>
      </c>
      <c r="AM775" s="25" t="n">
        <f aca="false">M775*AC775</f>
        <v>67842.1042793556</v>
      </c>
      <c r="AN775" s="25" t="n">
        <f aca="false">O775*AD775</f>
        <v>92082.5207036539</v>
      </c>
      <c r="AO775" s="25" t="n">
        <f aca="false">C775/Datos!$D$8</f>
        <v>13098.0265638779</v>
      </c>
      <c r="AP775" s="25" t="n">
        <f aca="false">AJ775-AO775</f>
        <v>32986.8532588625</v>
      </c>
      <c r="AQ775" s="25" t="n">
        <f aca="false">AK775-AO775</f>
        <v>34057.9503052814</v>
      </c>
      <c r="AR775" s="25" t="n">
        <f aca="false">AL775-AO775</f>
        <v>51549.5228418438</v>
      </c>
      <c r="AS775" s="25" t="n">
        <f aca="false">AM775-AO775</f>
        <v>54744.0777154777</v>
      </c>
      <c r="AT775" s="25" t="n">
        <f aca="false">AN775-AO775</f>
        <v>78984.494139776</v>
      </c>
      <c r="AU775" s="25" t="n">
        <f aca="false">AP775*Datos!$D$6</f>
        <v>16493.4266294313</v>
      </c>
      <c r="AV775" s="25" t="n">
        <f aca="false">AQ775*Datos!$D$6</f>
        <v>17028.9751526407</v>
      </c>
      <c r="AW775" s="25" t="n">
        <f aca="false">AR775*Datos!$D$6</f>
        <v>25774.7614209219</v>
      </c>
      <c r="AX775" s="25" t="n">
        <f aca="false">AS775*Datos!$D$6</f>
        <v>27372.0388577389</v>
      </c>
      <c r="AY775" s="25" t="n">
        <f aca="false">AT775*Datos!$D$6</f>
        <v>39492.247069888</v>
      </c>
      <c r="AZ775" s="25" t="n">
        <f aca="false">AJ775-AU775-AE775</f>
        <v>23936.677626534</v>
      </c>
      <c r="BA775" s="25" t="n">
        <f aca="false">AK775-AV775-AF775</f>
        <v>23749.2073719201</v>
      </c>
      <c r="BB775" s="25" t="n">
        <f aca="false">AL775-AW775-AG775</f>
        <v>31221.2362108341</v>
      </c>
      <c r="BC775" s="25" t="n">
        <f aca="false">AM775-AX775-AH775</f>
        <v>30986.7086932373</v>
      </c>
      <c r="BD775" s="25" t="n">
        <f aca="false">AN775-AY775-AI775</f>
        <v>41101.9755174114</v>
      </c>
      <c r="BE775" s="25" t="n">
        <f aca="false">AZ775/Z775</f>
        <v>20771.1922253157</v>
      </c>
      <c r="BF775" s="25" t="n">
        <f aca="false">BA775/AA775</f>
        <v>18272.2292511797</v>
      </c>
      <c r="BG775" s="25" t="n">
        <f aca="false">BB775/AB775</f>
        <v>20022.2786274427</v>
      </c>
      <c r="BH775" s="25" t="n">
        <f aca="false">BC775/AC775</f>
        <v>16033.4244164649</v>
      </c>
      <c r="BI775" s="25" t="n">
        <f aca="false">BD775/AD775</f>
        <v>17555.7717711859</v>
      </c>
      <c r="BJ775" s="25" t="n">
        <f aca="false">E775*AD775</f>
        <v>86871.8864989425</v>
      </c>
      <c r="BK775" s="25" t="n">
        <f aca="false">0.2*C775*AD775</f>
        <v>30665.4001983841</v>
      </c>
      <c r="BL775" s="25" t="n">
        <f aca="false">BJ775+BK775</f>
        <v>117537.286697327</v>
      </c>
      <c r="BM775" s="25" t="n">
        <f aca="false">BK775*Datos!$D$6</f>
        <v>15332.7000991921</v>
      </c>
      <c r="BN775" s="25" t="n">
        <f aca="false">BL775-BM775</f>
        <v>102204.586598135</v>
      </c>
      <c r="BO775" s="25" t="n">
        <f aca="false">BN775/AD775</f>
        <v>43654.3590350099</v>
      </c>
      <c r="BP775" s="25" t="n">
        <f aca="false">-(C775+E775)</f>
        <v>-102595.47857246</v>
      </c>
      <c r="BQ775" s="25" t="n">
        <f aca="false">BE775</f>
        <v>20771.1922253157</v>
      </c>
      <c r="BR775" s="25" t="n">
        <f aca="false">BF775</f>
        <v>18272.2292511797</v>
      </c>
      <c r="BS775" s="25" t="n">
        <f aca="false">BG775</f>
        <v>20022.2786274427</v>
      </c>
      <c r="BT775" s="25" t="n">
        <f aca="false">BH775</f>
        <v>16033.4244164649</v>
      </c>
      <c r="BU775" s="25" t="n">
        <f aca="false">BI775+BO775</f>
        <v>61210.1308061958</v>
      </c>
      <c r="BV775" s="27" t="n">
        <f aca="false">IFERROR(IRR(BP775:BU775,0.1),NA())*100</f>
        <v>8.50698813854649</v>
      </c>
    </row>
    <row r="776" customFormat="false" ht="15" hidden="false" customHeight="true" outlineLevel="0" collapsed="false">
      <c r="A776" s="23" t="n">
        <v>775</v>
      </c>
      <c r="B776" s="24" t="n">
        <f aca="true">RAND()</f>
        <v>0.736455978599542</v>
      </c>
      <c r="C776" s="25" t="n">
        <f aca="false">IF(B776&lt;=(Datos!$D$14-Datos!$C$14)/(Datos!$E$14-Datos!$C$14),Datos!$C$14+SQRT((Datos!$E$14-Datos!$C$14)*(Datos!$D$14-Datos!$C$14)*B776),Datos!$E$14-SQRT((Datos!$E$14-Datos!$C$14)*(Datos!$E$14-Datos!$D$14)*(1-B776)))</f>
        <v>82216.5013093444</v>
      </c>
      <c r="D776" s="24" t="n">
        <f aca="true">RAND()</f>
        <v>0.583793522598568</v>
      </c>
      <c r="E776" s="25" t="n">
        <f aca="false">IF(D776&lt;=(Datos!$D$15-Datos!$C$15)/(Datos!$E$15-Datos!$C$15),Datos!$C$15+SQRT((Datos!$E$15-Datos!$C$15)*(Datos!$D$15-Datos!$C$15)*D776),Datos!$E$15-SQRT((Datos!$E$15-Datos!$C$15)*(Datos!$E$15-Datos!$D$15)*(1-D776)))</f>
        <v>32098.6727943835</v>
      </c>
      <c r="F776" s="24" t="n">
        <f aca="true">RAND()</f>
        <v>0.918786058293408</v>
      </c>
      <c r="G776" s="25" t="n">
        <f aca="false">IF(F776&lt;=(Datos!$D$19-Datos!$C$19)/(Datos!$E$19-Datos!$C$19),Datos!$C$19+SQRT((Datos!$E$19-Datos!$C$19)*(Datos!$D$19-Datos!$C$19)*F776),Datos!$E$19-SQRT((Datos!$E$19-Datos!$C$19)*(Datos!$E$19-Datos!$D$19)*(1-F776)))</f>
        <v>42531.9956183195</v>
      </c>
      <c r="H776" s="24" t="n">
        <f aca="true">RAND()</f>
        <v>0.659807813093277</v>
      </c>
      <c r="I776" s="25" t="n">
        <f aca="false">IF(H776&lt;=(Datos!$D$19-Datos!$C$19)/(Datos!$E$19-Datos!$C$19),Datos!$C$19+SQRT((Datos!$E$19-Datos!$C$19)*(Datos!$D$19-Datos!$C$19)*H776),Datos!$E$19-SQRT((Datos!$E$19-Datos!$C$19)*(Datos!$E$19-Datos!$D$19)*(1-H776)))</f>
        <v>39948.4256022745</v>
      </c>
      <c r="J776" s="24" t="n">
        <f aca="true">RAND()</f>
        <v>0.680784221732198</v>
      </c>
      <c r="K776" s="25" t="n">
        <f aca="false">IF(J776&lt;=(Datos!$D$19-Datos!$C$19)/(Datos!$E$19-Datos!$C$19),Datos!$C$19+SQRT((Datos!$E$19-Datos!$C$19)*(Datos!$D$19-Datos!$C$19)*J776),Datos!$E$19-SQRT((Datos!$E$19-Datos!$C$19)*(Datos!$E$19-Datos!$D$19)*(1-J776)))</f>
        <v>40107.0271439456</v>
      </c>
      <c r="L776" s="24" t="n">
        <f aca="true">RAND()</f>
        <v>0.512948422784698</v>
      </c>
      <c r="M776" s="25" t="n">
        <f aca="false">IF(L776&lt;=(Datos!$D$19-Datos!$C$19)/(Datos!$E$19-Datos!$C$19),Datos!$C$19+SQRT((Datos!$E$19-Datos!$C$19)*(Datos!$D$19-Datos!$C$19)*L776),Datos!$E$19-SQRT((Datos!$E$19-Datos!$C$19)*(Datos!$E$19-Datos!$D$19)*(1-L776)))</f>
        <v>38771.6739233572</v>
      </c>
      <c r="N776" s="24" t="n">
        <f aca="true">RAND()</f>
        <v>0.448685006918366</v>
      </c>
      <c r="O776" s="25" t="n">
        <f aca="false">IF(N776&lt;=(Datos!$D$19-Datos!$C$19)/(Datos!$E$19-Datos!$C$19),Datos!$C$19+SQRT((Datos!$E$19-Datos!$C$19)*(Datos!$D$19-Datos!$C$19)*N776),Datos!$E$19-SQRT((Datos!$E$19-Datos!$C$19)*(Datos!$E$19-Datos!$D$19)*(1-N776)))</f>
        <v>38203.8253904965</v>
      </c>
      <c r="P776" s="24" t="n">
        <f aca="true">RAND()</f>
        <v>0.253813749489518</v>
      </c>
      <c r="Q776" s="26" t="n">
        <f aca="false">IF(P776&lt;=(Datos!$D$23-Datos!$C$23)/(Datos!$E$23-Datos!$C$23),Datos!$C$23+SQRT((Datos!$E$23-Datos!$C$23)*(Datos!$D$23-Datos!$C$23)*P776),Datos!$E$23-SQRT((Datos!$E$23-Datos!$C$23)*(Datos!$E$23-Datos!$D$23)*(1-P776)))</f>
        <v>0.141374394706778</v>
      </c>
      <c r="R776" s="24" t="n">
        <f aca="true">RAND()</f>
        <v>0.746426200703739</v>
      </c>
      <c r="S776" s="26" t="n">
        <f aca="false">IF(R776&lt;=(Datos!$D$24-Datos!$C$24)/(Datos!$E$24-Datos!$C$24),Datos!$C$24+SQRT((Datos!$E$24-Datos!$C$24)*(Datos!$D$24-Datos!$C$24)*R776),Datos!$E$24-SQRT((Datos!$E$24-Datos!$C$24)*(Datos!$E$24-Datos!$D$24)*(1-R776)))</f>
        <v>0.158635711134389</v>
      </c>
      <c r="T776" s="24" t="n">
        <f aca="true">RAND()</f>
        <v>0.20284050824822</v>
      </c>
      <c r="U776" s="26" t="n">
        <f aca="false">IF(T776&lt;=(Datos!$D$25-Datos!$C$25)/(Datos!$E$25-Datos!$C$25),Datos!$C$25+SQRT((Datos!$E$25-Datos!$C$25)*(Datos!$D$25-Datos!$C$25)*T776),Datos!$E$25-SQRT((Datos!$E$25-Datos!$C$25)*(Datos!$E$25-Datos!$D$25)*(1-T776)))</f>
        <v>0.170638921176294</v>
      </c>
      <c r="V776" s="24" t="n">
        <f aca="true">RAND()</f>
        <v>0.39310870309324</v>
      </c>
      <c r="W776" s="26" t="n">
        <f aca="false">IF(V776&lt;=(Datos!$D$26-Datos!$C$26)/(Datos!$E$26-Datos!$C$26),Datos!$C$26+SQRT((Datos!$E$26-Datos!$C$26)*(Datos!$D$26-Datos!$C$26)*V776),Datos!$E$26-SQRT((Datos!$E$26-Datos!$C$26)*(Datos!$E$26-Datos!$D$26)*(1-V776)))</f>
        <v>0.203911828641465</v>
      </c>
      <c r="X776" s="24" t="n">
        <f aca="true">RAND()</f>
        <v>0.215802457782355</v>
      </c>
      <c r="Y776" s="26" t="n">
        <f aca="false">IF(X776&lt;=(Datos!$D$27-Datos!$C$27)/(Datos!$E$27-Datos!$C$27),Datos!$C$27+SQRT((Datos!$E$27-Datos!$C$27)*(Datos!$D$27-Datos!$C$27)*X776),Datos!$E$27-SQRT((Datos!$E$27-Datos!$C$27)*(Datos!$E$27-Datos!$D$27)*(1-X776)))</f>
        <v>0.214138488685342</v>
      </c>
      <c r="Z776" s="24" t="n">
        <f aca="false">(1+Q776)</f>
        <v>1.14137439470678</v>
      </c>
      <c r="AA776" s="24" t="n">
        <f aca="false">Z776*(1+S776)</f>
        <v>1.32243713348167</v>
      </c>
      <c r="AB776" s="24" t="n">
        <f aca="false">AA776*(1+U776)</f>
        <v>1.54809637926245</v>
      </c>
      <c r="AC776" s="24" t="n">
        <f aca="false">AB776*(1+W776)</f>
        <v>1.86377154287109</v>
      </c>
      <c r="AD776" s="24" t="n">
        <f aca="false">AC776*(1+Y776)</f>
        <v>2.26287676431625</v>
      </c>
      <c r="AE776" s="23" t="n">
        <f aca="false">E776*Q776</f>
        <v>4537.93043719689</v>
      </c>
      <c r="AF776" s="23" t="n">
        <f aca="false">AE776*(1+S776)</f>
        <v>5257.80825918001</v>
      </c>
      <c r="AG776" s="23" t="n">
        <f aca="false">AF776*(1+U776)</f>
        <v>6154.99498827829</v>
      </c>
      <c r="AH776" s="23" t="n">
        <f aca="false">AG776*(1+W776)</f>
        <v>7410.07127161717</v>
      </c>
      <c r="AI776" s="23" t="n">
        <f aca="false">AH776*(1+Y776)</f>
        <v>8996.85273477194</v>
      </c>
      <c r="AJ776" s="25" t="n">
        <f aca="false">G776*Z776</f>
        <v>48544.9307545307</v>
      </c>
      <c r="AK776" s="25" t="n">
        <f aca="false">I776*AA776</f>
        <v>52829.2814405777</v>
      </c>
      <c r="AL776" s="25" t="n">
        <f aca="false">K776*AB776</f>
        <v>62089.5435045231</v>
      </c>
      <c r="AM776" s="25" t="n">
        <f aca="false">M776*AC776</f>
        <v>72261.5425278303</v>
      </c>
      <c r="AN776" s="25" t="n">
        <f aca="false">O776*AD776</f>
        <v>86450.5487841499</v>
      </c>
      <c r="AO776" s="25" t="n">
        <f aca="false">C776/Datos!$D$8</f>
        <v>16443.3002618689</v>
      </c>
      <c r="AP776" s="25" t="n">
        <f aca="false">AJ776-AO776</f>
        <v>32101.6304926618</v>
      </c>
      <c r="AQ776" s="25" t="n">
        <f aca="false">AK776-AO776</f>
        <v>36385.9811787088</v>
      </c>
      <c r="AR776" s="25" t="n">
        <f aca="false">AL776-AO776</f>
        <v>45646.2432426542</v>
      </c>
      <c r="AS776" s="25" t="n">
        <f aca="false">AM776-AO776</f>
        <v>55818.2422659614</v>
      </c>
      <c r="AT776" s="25" t="n">
        <f aca="false">AN776-AO776</f>
        <v>70007.248522281</v>
      </c>
      <c r="AU776" s="25" t="n">
        <f aca="false">AP776*Datos!$D$6</f>
        <v>16050.8152463309</v>
      </c>
      <c r="AV776" s="25" t="n">
        <f aca="false">AQ776*Datos!$D$6</f>
        <v>18192.9905893544</v>
      </c>
      <c r="AW776" s="25" t="n">
        <f aca="false">AR776*Datos!$D$6</f>
        <v>22823.1216213271</v>
      </c>
      <c r="AX776" s="25" t="n">
        <f aca="false">AS776*Datos!$D$6</f>
        <v>27909.1211329807</v>
      </c>
      <c r="AY776" s="25" t="n">
        <f aca="false">AT776*Datos!$D$6</f>
        <v>35003.6242611405</v>
      </c>
      <c r="AZ776" s="25" t="n">
        <f aca="false">AJ776-AU776-AE776</f>
        <v>27956.1850710029</v>
      </c>
      <c r="BA776" s="25" t="n">
        <f aca="false">AK776-AV776-AF776</f>
        <v>29378.4825920433</v>
      </c>
      <c r="BB776" s="25" t="n">
        <f aca="false">AL776-AW776-AG776</f>
        <v>33111.4268949177</v>
      </c>
      <c r="BC776" s="25" t="n">
        <f aca="false">AM776-AX776-AH776</f>
        <v>36942.3501232324</v>
      </c>
      <c r="BD776" s="25" t="n">
        <f aca="false">AN776-AY776-AI776</f>
        <v>42450.0717882374</v>
      </c>
      <c r="BE776" s="25" t="n">
        <f aca="false">AZ776/Z776</f>
        <v>24493.4398394183</v>
      </c>
      <c r="BF776" s="25" t="n">
        <f aca="false">BA776/AA776</f>
        <v>22215.4096011328</v>
      </c>
      <c r="BG776" s="25" t="n">
        <f aca="false">BB776/AB776</f>
        <v>21388.4789981181</v>
      </c>
      <c r="BH776" s="25" t="n">
        <f aca="false">BC776/AC776</f>
        <v>19821.2867153899</v>
      </c>
      <c r="BI776" s="25" t="n">
        <f aca="false">BD776/AD776</f>
        <v>18759.3387574794</v>
      </c>
      <c r="BJ776" s="25" t="n">
        <f aca="false">E776*AD776</f>
        <v>72635.3408318008</v>
      </c>
      <c r="BK776" s="25" t="n">
        <f aca="false">0.2*C776*AD776</f>
        <v>37209.1620912585</v>
      </c>
      <c r="BL776" s="25" t="n">
        <f aca="false">BJ776+BK776</f>
        <v>109844.502923059</v>
      </c>
      <c r="BM776" s="25" t="n">
        <f aca="false">BK776*Datos!$D$6</f>
        <v>18604.5810456292</v>
      </c>
      <c r="BN776" s="25" t="n">
        <f aca="false">BL776-BM776</f>
        <v>91239.92187743</v>
      </c>
      <c r="BO776" s="25" t="n">
        <f aca="false">BN776/AD776</f>
        <v>40320.322925318</v>
      </c>
      <c r="BP776" s="25" t="n">
        <f aca="false">-(C776+E776)</f>
        <v>-114315.174103728</v>
      </c>
      <c r="BQ776" s="25" t="n">
        <f aca="false">BE776</f>
        <v>24493.4398394183</v>
      </c>
      <c r="BR776" s="25" t="n">
        <f aca="false">BF776</f>
        <v>22215.4096011328</v>
      </c>
      <c r="BS776" s="25" t="n">
        <f aca="false">BG776</f>
        <v>21388.4789981181</v>
      </c>
      <c r="BT776" s="25" t="n">
        <f aca="false">BH776</f>
        <v>19821.2867153899</v>
      </c>
      <c r="BU776" s="25" t="n">
        <f aca="false">BI776+BO776</f>
        <v>59079.6616827974</v>
      </c>
      <c r="BV776" s="27" t="n">
        <f aca="false">IFERROR(IRR(BP776:BU776,0.1),NA())*100</f>
        <v>7.7588256503584</v>
      </c>
    </row>
    <row r="777" customFormat="false" ht="15" hidden="false" customHeight="true" outlineLevel="0" collapsed="false">
      <c r="A777" s="23" t="n">
        <v>776</v>
      </c>
      <c r="B777" s="24" t="n">
        <f aca="true">RAND()</f>
        <v>0.662834281167799</v>
      </c>
      <c r="C777" s="25" t="n">
        <f aca="false">IF(B777&lt;=(Datos!$D$14-Datos!$C$14)/(Datos!$E$14-Datos!$C$14),Datos!$C$14+SQRT((Datos!$E$14-Datos!$C$14)*(Datos!$D$14-Datos!$C$14)*B777),Datos!$E$14-SQRT((Datos!$E$14-Datos!$C$14)*(Datos!$E$14-Datos!$D$14)*(1-B777)))</f>
        <v>79885.3570104105</v>
      </c>
      <c r="D777" s="24" t="n">
        <f aca="true">RAND()</f>
        <v>0.638648106259428</v>
      </c>
      <c r="E777" s="25" t="n">
        <f aca="false">IF(D777&lt;=(Datos!$D$15-Datos!$C$15)/(Datos!$E$15-Datos!$C$15),Datos!$C$15+SQRT((Datos!$E$15-Datos!$C$15)*(Datos!$D$15-Datos!$C$15)*D777),Datos!$E$15-SQRT((Datos!$E$15-Datos!$C$15)*(Datos!$E$15-Datos!$D$15)*(1-D777)))</f>
        <v>32637.7459931699</v>
      </c>
      <c r="F777" s="24" t="n">
        <f aca="true">RAND()</f>
        <v>0.949090076522025</v>
      </c>
      <c r="G777" s="25" t="n">
        <f aca="false">IF(F777&lt;=(Datos!$D$19-Datos!$C$19)/(Datos!$E$19-Datos!$C$19),Datos!$C$19+SQRT((Datos!$E$19-Datos!$C$19)*(Datos!$D$19-Datos!$C$19)*F777),Datos!$E$19-SQRT((Datos!$E$19-Datos!$C$19)*(Datos!$E$19-Datos!$D$19)*(1-F777)))</f>
        <v>43045.9671802019</v>
      </c>
      <c r="H777" s="24" t="n">
        <f aca="true">RAND()</f>
        <v>0.35231848703766</v>
      </c>
      <c r="I777" s="25" t="n">
        <f aca="false">IF(H777&lt;=(Datos!$D$19-Datos!$C$19)/(Datos!$E$19-Datos!$C$19),Datos!$C$19+SQRT((Datos!$E$19-Datos!$C$19)*(Datos!$D$19-Datos!$C$19)*H777),Datos!$E$19-SQRT((Datos!$E$19-Datos!$C$19)*(Datos!$E$19-Datos!$D$19)*(1-H777)))</f>
        <v>37269.6473817957</v>
      </c>
      <c r="J777" s="24" t="n">
        <f aca="true">RAND()</f>
        <v>0.633005592420355</v>
      </c>
      <c r="K777" s="25" t="n">
        <f aca="false">IF(J777&lt;=(Datos!$D$19-Datos!$C$19)/(Datos!$E$19-Datos!$C$19),Datos!$C$19+SQRT((Datos!$E$19-Datos!$C$19)*(Datos!$D$19-Datos!$C$19)*J777),Datos!$E$19-SQRT((Datos!$E$19-Datos!$C$19)*(Datos!$E$19-Datos!$D$19)*(1-J777)))</f>
        <v>39744.2721053475</v>
      </c>
      <c r="L777" s="24" t="n">
        <f aca="true">RAND()</f>
        <v>0.674473856812604</v>
      </c>
      <c r="M777" s="25" t="n">
        <f aca="false">IF(L777&lt;=(Datos!$D$19-Datos!$C$19)/(Datos!$E$19-Datos!$C$19),Datos!$C$19+SQRT((Datos!$E$19-Datos!$C$19)*(Datos!$D$19-Datos!$C$19)*L777),Datos!$E$19-SQRT((Datos!$E$19-Datos!$C$19)*(Datos!$E$19-Datos!$D$19)*(1-L777)))</f>
        <v>40058.9008571923</v>
      </c>
      <c r="N777" s="24" t="n">
        <f aca="true">RAND()</f>
        <v>0.85433192120812</v>
      </c>
      <c r="O777" s="25" t="n">
        <f aca="false">IF(N777&lt;=(Datos!$D$19-Datos!$C$19)/(Datos!$E$19-Datos!$C$19),Datos!$C$19+SQRT((Datos!$E$19-Datos!$C$19)*(Datos!$D$19-Datos!$C$19)*N777),Datos!$E$19-SQRT((Datos!$E$19-Datos!$C$19)*(Datos!$E$19-Datos!$D$19)*(1-N777)))</f>
        <v>41694.6852026787</v>
      </c>
      <c r="P777" s="24" t="n">
        <f aca="true">RAND()</f>
        <v>0.550467380769346</v>
      </c>
      <c r="Q777" s="26" t="n">
        <f aca="false">IF(P777&lt;=(Datos!$D$23-Datos!$C$23)/(Datos!$E$23-Datos!$C$23),Datos!$C$23+SQRT((Datos!$E$23-Datos!$C$23)*(Datos!$D$23-Datos!$C$23)*P777),Datos!$E$23-SQRT((Datos!$E$23-Datos!$C$23)*(Datos!$E$23-Datos!$D$23)*(1-P777)))</f>
        <v>0.151554284775819</v>
      </c>
      <c r="R777" s="24" t="n">
        <f aca="true">RAND()</f>
        <v>0.689506280081412</v>
      </c>
      <c r="S777" s="26" t="n">
        <f aca="false">IF(R777&lt;=(Datos!$D$24-Datos!$C$24)/(Datos!$E$24-Datos!$C$24),Datos!$C$24+SQRT((Datos!$E$24-Datos!$C$24)*(Datos!$D$24-Datos!$C$24)*R777),Datos!$E$24-SQRT((Datos!$E$24-Datos!$C$24)*(Datos!$E$24-Datos!$D$24)*(1-R777)))</f>
        <v>0.156359173114008</v>
      </c>
      <c r="T777" s="24" t="n">
        <f aca="true">RAND()</f>
        <v>0.0684942725438981</v>
      </c>
      <c r="U777" s="26" t="n">
        <f aca="false">IF(T777&lt;=(Datos!$D$25-Datos!$C$25)/(Datos!$E$25-Datos!$C$25),Datos!$C$25+SQRT((Datos!$E$25-Datos!$C$25)*(Datos!$D$25-Datos!$C$25)*T777),Datos!$E$25-SQRT((Datos!$E$25-Datos!$C$25)*(Datos!$E$25-Datos!$D$25)*(1-T777)))</f>
        <v>0.161993246947436</v>
      </c>
      <c r="V777" s="24" t="n">
        <f aca="true">RAND()</f>
        <v>0.253426927774621</v>
      </c>
      <c r="W777" s="26" t="n">
        <f aca="false">IF(V777&lt;=(Datos!$D$26-Datos!$C$26)/(Datos!$E$26-Datos!$C$26),Datos!$C$26+SQRT((Datos!$E$26-Datos!$C$26)*(Datos!$D$26-Datos!$C$26)*V777),Datos!$E$26-SQRT((Datos!$E$26-Datos!$C$26)*(Datos!$E$26-Datos!$D$26)*(1-V777)))</f>
        <v>0.19883607440218</v>
      </c>
      <c r="X777" s="24" t="n">
        <f aca="true">RAND()</f>
        <v>0.823994087208173</v>
      </c>
      <c r="Y777" s="26" t="n">
        <f aca="false">IF(X777&lt;=(Datos!$D$27-Datos!$C$27)/(Datos!$E$27-Datos!$C$27),Datos!$C$27+SQRT((Datos!$E$27-Datos!$C$27)*(Datos!$D$27-Datos!$C$27)*X777),Datos!$E$27-SQRT((Datos!$E$27-Datos!$C$27)*(Datos!$E$27-Datos!$D$27)*(1-X777)))</f>
        <v>0.249170923966556</v>
      </c>
      <c r="Z777" s="24" t="n">
        <f aca="false">(1+Q777)</f>
        <v>1.15155428477582</v>
      </c>
      <c r="AA777" s="24" t="n">
        <f aca="false">Z777*(1+S777)</f>
        <v>1.33161036053926</v>
      </c>
      <c r="AB777" s="24" t="n">
        <f aca="false">AA777*(1+U777)</f>
        <v>1.54732224651186</v>
      </c>
      <c r="AC777" s="24" t="n">
        <f aca="false">AB777*(1+W777)</f>
        <v>1.85498572784344</v>
      </c>
      <c r="AD777" s="24" t="n">
        <f aca="false">AC777*(1+Y777)</f>
        <v>2.31719423559497</v>
      </c>
      <c r="AE777" s="23" t="n">
        <f aca="false">E777*Q777</f>
        <v>4946.39025068973</v>
      </c>
      <c r="AF777" s="23" t="n">
        <f aca="false">AE777*(1+S777)</f>
        <v>5719.80374018677</v>
      </c>
      <c r="AG777" s="23" t="n">
        <f aca="false">AF777*(1+U777)</f>
        <v>6646.37331996171</v>
      </c>
      <c r="AH777" s="23" t="n">
        <f aca="false">AG777*(1+W777)</f>
        <v>7967.91209991428</v>
      </c>
      <c r="AI777" s="23" t="n">
        <f aca="false">AH777*(1+Y777)</f>
        <v>9953.28411993423</v>
      </c>
      <c r="AJ777" s="25" t="n">
        <f aca="false">G777*Z777</f>
        <v>49569.7679486808</v>
      </c>
      <c r="AK777" s="25" t="n">
        <f aca="false">I777*AA777</f>
        <v>49628.648587244</v>
      </c>
      <c r="AL777" s="25" t="n">
        <f aca="false">K777*AB777</f>
        <v>61497.1964000249</v>
      </c>
      <c r="AM777" s="25" t="n">
        <f aca="false">M777*AC777</f>
        <v>74308.6893631871</v>
      </c>
      <c r="AN777" s="25" t="n">
        <f aca="false">O777*AD777</f>
        <v>96614.6842065938</v>
      </c>
      <c r="AO777" s="25" t="n">
        <f aca="false">C777/Datos!$D$8</f>
        <v>15977.0714020821</v>
      </c>
      <c r="AP777" s="25" t="n">
        <f aca="false">AJ777-AO777</f>
        <v>33592.6965465987</v>
      </c>
      <c r="AQ777" s="25" t="n">
        <f aca="false">AK777-AO777</f>
        <v>33651.5771851619</v>
      </c>
      <c r="AR777" s="25" t="n">
        <f aca="false">AL777-AO777</f>
        <v>45520.1249979428</v>
      </c>
      <c r="AS777" s="25" t="n">
        <f aca="false">AM777-AO777</f>
        <v>58331.617961105</v>
      </c>
      <c r="AT777" s="25" t="n">
        <f aca="false">AN777-AO777</f>
        <v>80637.6128045117</v>
      </c>
      <c r="AU777" s="25" t="n">
        <f aca="false">AP777*Datos!$D$6</f>
        <v>16796.3482732993</v>
      </c>
      <c r="AV777" s="25" t="n">
        <f aca="false">AQ777*Datos!$D$6</f>
        <v>16825.788592581</v>
      </c>
      <c r="AW777" s="25" t="n">
        <f aca="false">AR777*Datos!$D$6</f>
        <v>22760.0624989714</v>
      </c>
      <c r="AX777" s="25" t="n">
        <f aca="false">AS777*Datos!$D$6</f>
        <v>29165.8089805525</v>
      </c>
      <c r="AY777" s="25" t="n">
        <f aca="false">AT777*Datos!$D$6</f>
        <v>40318.8064022559</v>
      </c>
      <c r="AZ777" s="25" t="n">
        <f aca="false">AJ777-AU777-AE777</f>
        <v>27827.0294246917</v>
      </c>
      <c r="BA777" s="25" t="n">
        <f aca="false">AK777-AV777-AF777</f>
        <v>27083.0562544763</v>
      </c>
      <c r="BB777" s="25" t="n">
        <f aca="false">AL777-AW777-AG777</f>
        <v>32090.7605810918</v>
      </c>
      <c r="BC777" s="25" t="n">
        <f aca="false">AM777-AX777-AH777</f>
        <v>37174.9682827203</v>
      </c>
      <c r="BD777" s="25" t="n">
        <f aca="false">AN777-AY777-AI777</f>
        <v>46342.5936844037</v>
      </c>
      <c r="BE777" s="25" t="n">
        <f aca="false">AZ777/Z777</f>
        <v>24164.7569659376</v>
      </c>
      <c r="BF777" s="25" t="n">
        <f aca="false">BA777/AA777</f>
        <v>20338.5742984971</v>
      </c>
      <c r="BG777" s="25" t="n">
        <f aca="false">BB777/AB777</f>
        <v>20739.5457884964</v>
      </c>
      <c r="BH777" s="25" t="n">
        <f aca="false">BC777/AC777</f>
        <v>20040.5683584094</v>
      </c>
      <c r="BI777" s="25" t="n">
        <f aca="false">BD777/AD777</f>
        <v>19999.4428488231</v>
      </c>
      <c r="BJ777" s="25" t="n">
        <f aca="false">E777*AD777</f>
        <v>75627.996878186</v>
      </c>
      <c r="BK777" s="25" t="n">
        <f aca="false">0.2*C777*AD777</f>
        <v>37021.9777545938</v>
      </c>
      <c r="BL777" s="25" t="n">
        <f aca="false">BJ777+BK777</f>
        <v>112649.97463278</v>
      </c>
      <c r="BM777" s="25" t="n">
        <f aca="false">BK777*Datos!$D$6</f>
        <v>18510.9888772969</v>
      </c>
      <c r="BN777" s="25" t="n">
        <f aca="false">BL777-BM777</f>
        <v>94138.9857554829</v>
      </c>
      <c r="BO777" s="25" t="n">
        <f aca="false">BN777/AD777</f>
        <v>40626.281694211</v>
      </c>
      <c r="BP777" s="25" t="n">
        <f aca="false">-(C777+E777)</f>
        <v>-112523.10300358</v>
      </c>
      <c r="BQ777" s="25" t="n">
        <f aca="false">BE777</f>
        <v>24164.7569659376</v>
      </c>
      <c r="BR777" s="25" t="n">
        <f aca="false">BF777</f>
        <v>20338.5742984971</v>
      </c>
      <c r="BS777" s="25" t="n">
        <f aca="false">BG777</f>
        <v>20739.5457884964</v>
      </c>
      <c r="BT777" s="25" t="n">
        <f aca="false">BH777</f>
        <v>20040.5683584094</v>
      </c>
      <c r="BU777" s="25" t="n">
        <f aca="false">BI777+BO777</f>
        <v>60625.724543034</v>
      </c>
      <c r="BV777" s="27" t="n">
        <f aca="false">IFERROR(IRR(BP777:BU777,0.1),NA())*100</f>
        <v>7.92569485079663</v>
      </c>
    </row>
    <row r="778" customFormat="false" ht="15" hidden="false" customHeight="true" outlineLevel="0" collapsed="false">
      <c r="A778" s="23" t="n">
        <v>777</v>
      </c>
      <c r="B778" s="24" t="n">
        <f aca="true">RAND()</f>
        <v>0.453860143334976</v>
      </c>
      <c r="C778" s="25" t="n">
        <f aca="false">IF(B778&lt;=(Datos!$D$14-Datos!$C$14)/(Datos!$E$14-Datos!$C$14),Datos!$C$14+SQRT((Datos!$E$14-Datos!$C$14)*(Datos!$D$14-Datos!$C$14)*B778),Datos!$E$14-SQRT((Datos!$E$14-Datos!$C$14)*(Datos!$E$14-Datos!$D$14)*(1-B778)))</f>
        <v>74399.84710987</v>
      </c>
      <c r="D778" s="24" t="n">
        <f aca="true">RAND()</f>
        <v>0.344616563156817</v>
      </c>
      <c r="E778" s="25" t="n">
        <f aca="false">IF(D778&lt;=(Datos!$D$15-Datos!$C$15)/(Datos!$E$15-Datos!$C$15),Datos!$C$15+SQRT((Datos!$E$15-Datos!$C$15)*(Datos!$D$15-Datos!$C$15)*D778),Datos!$E$15-SQRT((Datos!$E$15-Datos!$C$15)*(Datos!$E$15-Datos!$D$15)*(1-D778)))</f>
        <v>30084.9853491547</v>
      </c>
      <c r="F778" s="24" t="n">
        <f aca="true">RAND()</f>
        <v>0.669449892041764</v>
      </c>
      <c r="G778" s="25" t="n">
        <f aca="false">IF(F778&lt;=(Datos!$D$19-Datos!$C$19)/(Datos!$E$19-Datos!$C$19),Datos!$C$19+SQRT((Datos!$E$19-Datos!$C$19)*(Datos!$D$19-Datos!$C$19)*F778),Datos!$E$19-SQRT((Datos!$E$19-Datos!$C$19)*(Datos!$E$19-Datos!$D$19)*(1-F778)))</f>
        <v>40020.9179463612</v>
      </c>
      <c r="H778" s="24" t="n">
        <f aca="true">RAND()</f>
        <v>0.290576286740316</v>
      </c>
      <c r="I778" s="25" t="n">
        <f aca="false">IF(H778&lt;=(Datos!$D$19-Datos!$C$19)/(Datos!$E$19-Datos!$C$19),Datos!$C$19+SQRT((Datos!$E$19-Datos!$C$19)*(Datos!$D$19-Datos!$C$19)*H778),Datos!$E$19-SQRT((Datos!$E$19-Datos!$C$19)*(Datos!$E$19-Datos!$D$19)*(1-H778)))</f>
        <v>36602.0029544864</v>
      </c>
      <c r="J778" s="24" t="n">
        <f aca="true">RAND()</f>
        <v>0.401309920841893</v>
      </c>
      <c r="K778" s="25" t="n">
        <f aca="false">IF(J778&lt;=(Datos!$D$19-Datos!$C$19)/(Datos!$E$19-Datos!$C$19),Datos!$C$19+SQRT((Datos!$E$19-Datos!$C$19)*(Datos!$D$19-Datos!$C$19)*J778),Datos!$E$19-SQRT((Datos!$E$19-Datos!$C$19)*(Datos!$E$19-Datos!$D$19)*(1-J778)))</f>
        <v>37758.6395796096</v>
      </c>
      <c r="L778" s="24" t="n">
        <f aca="true">RAND()</f>
        <v>0.427397460381927</v>
      </c>
      <c r="M778" s="25" t="n">
        <f aca="false">IF(L778&lt;=(Datos!$D$19-Datos!$C$19)/(Datos!$E$19-Datos!$C$19),Datos!$C$19+SQRT((Datos!$E$19-Datos!$C$19)*(Datos!$D$19-Datos!$C$19)*L778),Datos!$E$19-SQRT((Datos!$E$19-Datos!$C$19)*(Datos!$E$19-Datos!$D$19)*(1-L778)))</f>
        <v>38006.8482599141</v>
      </c>
      <c r="N778" s="24" t="n">
        <f aca="true">RAND()</f>
        <v>0.967954413059982</v>
      </c>
      <c r="O778" s="25" t="n">
        <f aca="false">IF(N778&lt;=(Datos!$D$19-Datos!$C$19)/(Datos!$E$19-Datos!$C$19),Datos!$C$19+SQRT((Datos!$E$19-Datos!$C$19)*(Datos!$D$19-Datos!$C$19)*N778),Datos!$E$19-SQRT((Datos!$E$19-Datos!$C$19)*(Datos!$E$19-Datos!$D$19)*(1-N778)))</f>
        <v>43449.7035701191</v>
      </c>
      <c r="P778" s="24" t="n">
        <f aca="true">RAND()</f>
        <v>0.317899780181577</v>
      </c>
      <c r="Q778" s="26" t="n">
        <f aca="false">IF(P778&lt;=(Datos!$D$23-Datos!$C$23)/(Datos!$E$23-Datos!$C$23),Datos!$C$23+SQRT((Datos!$E$23-Datos!$C$23)*(Datos!$D$23-Datos!$C$23)*P778),Datos!$E$23-SQRT((Datos!$E$23-Datos!$C$23)*(Datos!$E$23-Datos!$D$23)*(1-P778)))</f>
        <v>0.143921112104725</v>
      </c>
      <c r="R778" s="24" t="n">
        <f aca="true">RAND()</f>
        <v>0.638887227101244</v>
      </c>
      <c r="S778" s="26" t="n">
        <f aca="false">IF(R778&lt;=(Datos!$D$24-Datos!$C$24)/(Datos!$E$24-Datos!$C$24),Datos!$C$24+SQRT((Datos!$E$24-Datos!$C$24)*(Datos!$D$24-Datos!$C$24)*R778),Datos!$E$24-SQRT((Datos!$E$24-Datos!$C$24)*(Datos!$E$24-Datos!$D$24)*(1-R778)))</f>
        <v>0.154504843769497</v>
      </c>
      <c r="T778" s="24" t="n">
        <f aca="true">RAND()</f>
        <v>0.747859904931384</v>
      </c>
      <c r="U778" s="26" t="n">
        <f aca="false">IF(T778&lt;=(Datos!$D$25-Datos!$C$25)/(Datos!$E$25-Datos!$C$25),Datos!$C$25+SQRT((Datos!$E$25-Datos!$C$25)*(Datos!$D$25-Datos!$C$25)*T778),Datos!$E$25-SQRT((Datos!$E$25-Datos!$C$25)*(Datos!$E$25-Datos!$D$25)*(1-T778)))</f>
        <v>0.193429485022075</v>
      </c>
      <c r="V778" s="24" t="n">
        <f aca="true">RAND()</f>
        <v>0.496238324392378</v>
      </c>
      <c r="W778" s="26" t="n">
        <f aca="false">IF(V778&lt;=(Datos!$D$26-Datos!$C$26)/(Datos!$E$26-Datos!$C$26),Datos!$C$26+SQRT((Datos!$E$26-Datos!$C$26)*(Datos!$D$26-Datos!$C$26)*V778),Datos!$E$26-SQRT((Datos!$E$26-Datos!$C$26)*(Datos!$E$26-Datos!$D$26)*(1-V778)))</f>
        <v>0.208009931357205</v>
      </c>
      <c r="X778" s="24" t="n">
        <f aca="true">RAND()</f>
        <v>0.849621531282634</v>
      </c>
      <c r="Y778" s="26" t="n">
        <f aca="false">IF(X778&lt;=(Datos!$D$27-Datos!$C$27)/(Datos!$E$27-Datos!$C$27),Datos!$C$27+SQRT((Datos!$E$27-Datos!$C$27)*(Datos!$D$27-Datos!$C$27)*X778),Datos!$E$27-SQRT((Datos!$E$27-Datos!$C$27)*(Datos!$E$27-Datos!$D$27)*(1-X778)))</f>
        <v>0.251503618982864</v>
      </c>
      <c r="Z778" s="24" t="n">
        <f aca="false">(1+Q778)</f>
        <v>1.14392111210473</v>
      </c>
      <c r="AA778" s="24" t="n">
        <f aca="false">Z778*(1+S778)</f>
        <v>1.3206624648151</v>
      </c>
      <c r="AB778" s="24" t="n">
        <f aca="false">AA778*(1+U778)</f>
        <v>1.57611752527226</v>
      </c>
      <c r="AC778" s="24" t="n">
        <f aca="false">AB778*(1+W778)</f>
        <v>1.90396562351503</v>
      </c>
      <c r="AD778" s="24" t="n">
        <f aca="false">AC778*(1+Y778)</f>
        <v>2.38281986824803</v>
      </c>
      <c r="AE778" s="23" t="n">
        <f aca="false">E778*Q778</f>
        <v>4329.86454910471</v>
      </c>
      <c r="AF778" s="23" t="n">
        <f aca="false">AE778*(1+S778)</f>
        <v>4998.84959480722</v>
      </c>
      <c r="AG778" s="23" t="n">
        <f aca="false">AF778*(1+U778)</f>
        <v>5965.77449763359</v>
      </c>
      <c r="AH778" s="23" t="n">
        <f aca="false">AG778*(1+W778)</f>
        <v>7206.71484137891</v>
      </c>
      <c r="AI778" s="23" t="n">
        <f aca="false">AH778*(1+Y778)</f>
        <v>9019.22970496323</v>
      </c>
      <c r="AJ778" s="25" t="n">
        <f aca="false">G778*Z778</f>
        <v>45780.7729646535</v>
      </c>
      <c r="AK778" s="25" t="n">
        <f aca="false">I778*AA778</f>
        <v>48338.8914390414</v>
      </c>
      <c r="AL778" s="25" t="n">
        <f aca="false">K778*AB778</f>
        <v>59512.0535718616</v>
      </c>
      <c r="AM778" s="25" t="n">
        <f aca="false">M778*AC778</f>
        <v>72363.7325450286</v>
      </c>
      <c r="AN778" s="25" t="n">
        <f aca="false">O778*AD778</f>
        <v>103532.816936367</v>
      </c>
      <c r="AO778" s="25" t="n">
        <f aca="false">C778/Datos!$D$8</f>
        <v>14879.969421974</v>
      </c>
      <c r="AP778" s="25" t="n">
        <f aca="false">AJ778-AO778</f>
        <v>30900.8035426795</v>
      </c>
      <c r="AQ778" s="25" t="n">
        <f aca="false">AK778-AO778</f>
        <v>33458.9220170674</v>
      </c>
      <c r="AR778" s="25" t="n">
        <f aca="false">AL778-AO778</f>
        <v>44632.0841498875</v>
      </c>
      <c r="AS778" s="25" t="n">
        <f aca="false">AM778-AO778</f>
        <v>57483.7631230546</v>
      </c>
      <c r="AT778" s="25" t="n">
        <f aca="false">AN778-AO778</f>
        <v>88652.8475143933</v>
      </c>
      <c r="AU778" s="25" t="n">
        <f aca="false">AP778*Datos!$D$6</f>
        <v>15450.4017713397</v>
      </c>
      <c r="AV778" s="25" t="n">
        <f aca="false">AQ778*Datos!$D$6</f>
        <v>16729.4610085337</v>
      </c>
      <c r="AW778" s="25" t="n">
        <f aca="false">AR778*Datos!$D$6</f>
        <v>22316.0420749438</v>
      </c>
      <c r="AX778" s="25" t="n">
        <f aca="false">AS778*Datos!$D$6</f>
        <v>28741.8815615273</v>
      </c>
      <c r="AY778" s="25" t="n">
        <f aca="false">AT778*Datos!$D$6</f>
        <v>44326.4237571966</v>
      </c>
      <c r="AZ778" s="25" t="n">
        <f aca="false">AJ778-AU778-AE778</f>
        <v>26000.506644209</v>
      </c>
      <c r="BA778" s="25" t="n">
        <f aca="false">AK778-AV778-AF778</f>
        <v>26610.5808357005</v>
      </c>
      <c r="BB778" s="25" t="n">
        <f aca="false">AL778-AW778-AG778</f>
        <v>31230.2369992842</v>
      </c>
      <c r="BC778" s="25" t="n">
        <f aca="false">AM778-AX778-AH778</f>
        <v>36415.1361421224</v>
      </c>
      <c r="BD778" s="25" t="n">
        <f aca="false">AN778-AY778-AI778</f>
        <v>50187.1634742074</v>
      </c>
      <c r="BE778" s="25" t="n">
        <f aca="false">AZ778/Z778</f>
        <v>22729.2829628523</v>
      </c>
      <c r="BF778" s="25" t="n">
        <f aca="false">BA778/AA778</f>
        <v>20149.4186021454</v>
      </c>
      <c r="BG778" s="25" t="n">
        <f aca="false">BB778/AB778</f>
        <v>19814.6626114632</v>
      </c>
      <c r="BH778" s="25" t="n">
        <f aca="false">BC778/AC778</f>
        <v>19125.942029822</v>
      </c>
      <c r="BI778" s="25" t="n">
        <f aca="false">BD778/AD778</f>
        <v>21062.0887222615</v>
      </c>
      <c r="BJ778" s="25" t="n">
        <f aca="false">E778*AD778</f>
        <v>71687.1008259167</v>
      </c>
      <c r="BK778" s="25" t="n">
        <f aca="false">0.2*C778*AD778</f>
        <v>35456.2867776028</v>
      </c>
      <c r="BL778" s="25" t="n">
        <f aca="false">BJ778+BK778</f>
        <v>107143.38760352</v>
      </c>
      <c r="BM778" s="25" t="n">
        <f aca="false">BK778*Datos!$D$6</f>
        <v>17728.1433888014</v>
      </c>
      <c r="BN778" s="25" t="n">
        <f aca="false">BL778-BM778</f>
        <v>89415.2442147181</v>
      </c>
      <c r="BO778" s="25" t="n">
        <f aca="false">BN778/AD778</f>
        <v>37524.9700601417</v>
      </c>
      <c r="BP778" s="25" t="n">
        <f aca="false">-(C778+E778)</f>
        <v>-104484.832459025</v>
      </c>
      <c r="BQ778" s="25" t="n">
        <f aca="false">BE778</f>
        <v>22729.2829628523</v>
      </c>
      <c r="BR778" s="25" t="n">
        <f aca="false">BF778</f>
        <v>20149.4186021454</v>
      </c>
      <c r="BS778" s="25" t="n">
        <f aca="false">BG778</f>
        <v>19814.6626114632</v>
      </c>
      <c r="BT778" s="25" t="n">
        <f aca="false">BH778</f>
        <v>19125.942029822</v>
      </c>
      <c r="BU778" s="25" t="n">
        <f aca="false">BI778+BO778</f>
        <v>58587.0587824032</v>
      </c>
      <c r="BV778" s="27" t="n">
        <f aca="false">IFERROR(IRR(BP778:BU778,0.1),NA())*100</f>
        <v>9.08049873061454</v>
      </c>
    </row>
    <row r="779" customFormat="false" ht="15" hidden="false" customHeight="true" outlineLevel="0" collapsed="false">
      <c r="A779" s="23" t="n">
        <v>778</v>
      </c>
      <c r="B779" s="24" t="n">
        <f aca="true">RAND()</f>
        <v>0.613142678818759</v>
      </c>
      <c r="C779" s="25" t="n">
        <f aca="false">IF(B779&lt;=(Datos!$D$14-Datos!$C$14)/(Datos!$E$14-Datos!$C$14),Datos!$C$14+SQRT((Datos!$E$14-Datos!$C$14)*(Datos!$D$14-Datos!$C$14)*B779),Datos!$E$14-SQRT((Datos!$E$14-Datos!$C$14)*(Datos!$E$14-Datos!$D$14)*(1-B779)))</f>
        <v>78454.0308777375</v>
      </c>
      <c r="D779" s="24" t="n">
        <f aca="true">RAND()</f>
        <v>0.816429174821987</v>
      </c>
      <c r="E779" s="25" t="n">
        <f aca="false">IF(D779&lt;=(Datos!$D$15-Datos!$C$15)/(Datos!$E$15-Datos!$C$15),Datos!$C$15+SQRT((Datos!$E$15-Datos!$C$15)*(Datos!$D$15-Datos!$C$15)*D779),Datos!$E$15-SQRT((Datos!$E$15-Datos!$C$15)*(Datos!$E$15-Datos!$D$15)*(1-D779)))</f>
        <v>34752.5602645955</v>
      </c>
      <c r="F779" s="24" t="n">
        <f aca="true">RAND()</f>
        <v>0.884757116225802</v>
      </c>
      <c r="G779" s="25" t="n">
        <f aca="false">IF(F779&lt;=(Datos!$D$19-Datos!$C$19)/(Datos!$E$19-Datos!$C$19),Datos!$C$19+SQRT((Datos!$E$19-Datos!$C$19)*(Datos!$D$19-Datos!$C$19)*F779),Datos!$E$19-SQRT((Datos!$E$19-Datos!$C$19)*(Datos!$E$19-Datos!$D$19)*(1-F779)))</f>
        <v>42060.0652587064</v>
      </c>
      <c r="H779" s="24" t="n">
        <f aca="true">RAND()</f>
        <v>0.654685978254154</v>
      </c>
      <c r="I779" s="25" t="n">
        <f aca="false">IF(H779&lt;=(Datos!$D$19-Datos!$C$19)/(Datos!$E$19-Datos!$C$19),Datos!$C$19+SQRT((Datos!$E$19-Datos!$C$19)*(Datos!$D$19-Datos!$C$19)*H779),Datos!$E$19-SQRT((Datos!$E$19-Datos!$C$19)*(Datos!$E$19-Datos!$D$19)*(1-H779)))</f>
        <v>39909.7374706963</v>
      </c>
      <c r="J779" s="24" t="n">
        <f aca="true">RAND()</f>
        <v>0.821964116342861</v>
      </c>
      <c r="K779" s="25" t="n">
        <f aca="false">IF(J779&lt;=(Datos!$D$19-Datos!$C$19)/(Datos!$E$19-Datos!$C$19),Datos!$C$19+SQRT((Datos!$E$19-Datos!$C$19)*(Datos!$D$19-Datos!$C$19)*J779),Datos!$E$19-SQRT((Datos!$E$19-Datos!$C$19)*(Datos!$E$19-Datos!$D$19)*(1-J779)))</f>
        <v>41345.8665494696</v>
      </c>
      <c r="L779" s="24" t="n">
        <f aca="true">RAND()</f>
        <v>0.131012813587151</v>
      </c>
      <c r="M779" s="25" t="n">
        <f aca="false">IF(L779&lt;=(Datos!$D$19-Datos!$C$19)/(Datos!$E$19-Datos!$C$19),Datos!$C$19+SQRT((Datos!$E$19-Datos!$C$19)*(Datos!$D$19-Datos!$C$19)*L779),Datos!$E$19-SQRT((Datos!$E$19-Datos!$C$19)*(Datos!$E$19-Datos!$D$19)*(1-L779)))</f>
        <v>34433.0488422837</v>
      </c>
      <c r="N779" s="24" t="n">
        <f aca="true">RAND()</f>
        <v>0.205179192803182</v>
      </c>
      <c r="O779" s="25" t="n">
        <f aca="false">IF(N779&lt;=(Datos!$D$19-Datos!$C$19)/(Datos!$E$19-Datos!$C$19),Datos!$C$19+SQRT((Datos!$E$19-Datos!$C$19)*(Datos!$D$19-Datos!$C$19)*N779),Datos!$E$19-SQRT((Datos!$E$19-Datos!$C$19)*(Datos!$E$19-Datos!$D$19)*(1-N779)))</f>
        <v>35547.6913144548</v>
      </c>
      <c r="P779" s="24" t="n">
        <f aca="true">RAND()</f>
        <v>0.163462737858544</v>
      </c>
      <c r="Q779" s="26" t="n">
        <f aca="false">IF(P779&lt;=(Datos!$D$23-Datos!$C$23)/(Datos!$E$23-Datos!$C$23),Datos!$C$23+SQRT((Datos!$E$23-Datos!$C$23)*(Datos!$D$23-Datos!$C$23)*P779),Datos!$E$23-SQRT((Datos!$E$23-Datos!$C$23)*(Datos!$E$23-Datos!$D$23)*(1-P779)))</f>
        <v>0.137153219177326</v>
      </c>
      <c r="R779" s="24" t="n">
        <f aca="true">RAND()</f>
        <v>0.41160493248357</v>
      </c>
      <c r="S779" s="26" t="n">
        <f aca="false">IF(R779&lt;=(Datos!$D$24-Datos!$C$24)/(Datos!$E$24-Datos!$C$24),Datos!$C$24+SQRT((Datos!$E$24-Datos!$C$24)*(Datos!$D$24-Datos!$C$24)*R779),Datos!$E$24-SQRT((Datos!$E$24-Datos!$C$24)*(Datos!$E$24-Datos!$D$24)*(1-R779)))</f>
        <v>0.147219274025411</v>
      </c>
      <c r="T779" s="24" t="n">
        <f aca="true">RAND()</f>
        <v>0.573105977998026</v>
      </c>
      <c r="U779" s="26" t="n">
        <f aca="false">IF(T779&lt;=(Datos!$D$25-Datos!$C$25)/(Datos!$E$25-Datos!$C$25),Datos!$C$25+SQRT((Datos!$E$25-Datos!$C$25)*(Datos!$D$25-Datos!$C$25)*T779),Datos!$E$25-SQRT((Datos!$E$25-Datos!$C$25)*(Datos!$E$25-Datos!$D$25)*(1-T779)))</f>
        <v>0.185426841891353</v>
      </c>
      <c r="V779" s="24" t="n">
        <f aca="true">RAND()</f>
        <v>0.988379306317153</v>
      </c>
      <c r="W779" s="26" t="n">
        <f aca="false">IF(V779&lt;=(Datos!$D$26-Datos!$C$26)/(Datos!$E$26-Datos!$C$26),Datos!$C$26+SQRT((Datos!$E$26-Datos!$C$26)*(Datos!$D$26-Datos!$C$26)*V779),Datos!$E$26-SQRT((Datos!$E$26-Datos!$C$26)*(Datos!$E$26-Datos!$D$26)*(1-V779)))</f>
        <v>0.243622506143479</v>
      </c>
      <c r="X779" s="24" t="n">
        <f aca="true">RAND()</f>
        <v>0.232956882232078</v>
      </c>
      <c r="Y779" s="26" t="n">
        <f aca="false">IF(X779&lt;=(Datos!$D$27-Datos!$C$27)/(Datos!$E$27-Datos!$C$27),Datos!$C$27+SQRT((Datos!$E$27-Datos!$C$27)*(Datos!$D$27-Datos!$C$27)*X779),Datos!$E$27-SQRT((Datos!$E$27-Datos!$C$27)*(Datos!$E$27-Datos!$D$27)*(1-X779)))</f>
        <v>0.215079545092099</v>
      </c>
      <c r="Z779" s="24" t="n">
        <f aca="false">(1+Q779)</f>
        <v>1.13715321917733</v>
      </c>
      <c r="AA779" s="24" t="n">
        <f aca="false">Z779*(1+S779)</f>
        <v>1.30456409056027</v>
      </c>
      <c r="AB779" s="24" t="n">
        <f aca="false">AA779*(1+U779)</f>
        <v>1.54646528991773</v>
      </c>
      <c r="AC779" s="24" t="n">
        <f aca="false">AB779*(1+W779)</f>
        <v>1.92321903951138</v>
      </c>
      <c r="AD779" s="24" t="n">
        <f aca="false">AC779*(1+Y779)</f>
        <v>2.33686411564196</v>
      </c>
      <c r="AE779" s="23" t="n">
        <f aca="false">E779*Q779</f>
        <v>4766.42551494329</v>
      </c>
      <c r="AF779" s="23" t="n">
        <f aca="false">AE779*(1+S779)</f>
        <v>5468.13521894944</v>
      </c>
      <c r="AG779" s="23" t="n">
        <f aca="false">AF779*(1+U779)</f>
        <v>6482.07426363412</v>
      </c>
      <c r="AH779" s="23" t="n">
        <f aca="false">AG779*(1+W779)</f>
        <v>8061.25344074881</v>
      </c>
      <c r="AI779" s="23" t="n">
        <f aca="false">AH779*(1+Y779)</f>
        <v>9795.06416365718</v>
      </c>
      <c r="AJ779" s="25" t="n">
        <f aca="false">G779*Z779</f>
        <v>47828.7386077464</v>
      </c>
      <c r="AK779" s="25" t="n">
        <f aca="false">I779*AA779</f>
        <v>52064.8103679582</v>
      </c>
      <c r="AL779" s="25" t="n">
        <f aca="false">K779*AB779</f>
        <v>63939.9475003251</v>
      </c>
      <c r="AM779" s="25" t="n">
        <f aca="false">M779*AC779</f>
        <v>66222.2951219054</v>
      </c>
      <c r="AN779" s="25" t="n">
        <f aca="false">O779*AD779</f>
        <v>83070.1242266667</v>
      </c>
      <c r="AO779" s="25" t="n">
        <f aca="false">C779/Datos!$D$8</f>
        <v>15690.8061755475</v>
      </c>
      <c r="AP779" s="25" t="n">
        <f aca="false">AJ779-AO779</f>
        <v>32137.9324321989</v>
      </c>
      <c r="AQ779" s="25" t="n">
        <f aca="false">AK779-AO779</f>
        <v>36374.0041924107</v>
      </c>
      <c r="AR779" s="25" t="n">
        <f aca="false">AL779-AO779</f>
        <v>48249.1413247776</v>
      </c>
      <c r="AS779" s="25" t="n">
        <f aca="false">AM779-AO779</f>
        <v>50531.4889463579</v>
      </c>
      <c r="AT779" s="25" t="n">
        <f aca="false">AN779-AO779</f>
        <v>67379.3180511192</v>
      </c>
      <c r="AU779" s="25" t="n">
        <f aca="false">AP779*Datos!$D$6</f>
        <v>16068.9662160995</v>
      </c>
      <c r="AV779" s="25" t="n">
        <f aca="false">AQ779*Datos!$D$6</f>
        <v>18187.0020962053</v>
      </c>
      <c r="AW779" s="25" t="n">
        <f aca="false">AR779*Datos!$D$6</f>
        <v>24124.5706623888</v>
      </c>
      <c r="AX779" s="25" t="n">
        <f aca="false">AS779*Datos!$D$6</f>
        <v>25265.744473179</v>
      </c>
      <c r="AY779" s="25" t="n">
        <f aca="false">AT779*Datos!$D$6</f>
        <v>33689.6590255596</v>
      </c>
      <c r="AZ779" s="25" t="n">
        <f aca="false">AJ779-AU779-AE779</f>
        <v>26993.3468767037</v>
      </c>
      <c r="BA779" s="25" t="n">
        <f aca="false">AK779-AV779-AF779</f>
        <v>28409.6730528034</v>
      </c>
      <c r="BB779" s="25" t="n">
        <f aca="false">AL779-AW779-AG779</f>
        <v>33333.3025743022</v>
      </c>
      <c r="BC779" s="25" t="n">
        <f aca="false">AM779-AX779-AH779</f>
        <v>32895.2972079776</v>
      </c>
      <c r="BD779" s="25" t="n">
        <f aca="false">AN779-AY779-AI779</f>
        <v>39585.4010374499</v>
      </c>
      <c r="BE779" s="25" t="n">
        <f aca="false">AZ779/Z779</f>
        <v>23737.6515508016</v>
      </c>
      <c r="BF779" s="25" t="n">
        <f aca="false">BA779/AA779</f>
        <v>21777.1386307301</v>
      </c>
      <c r="BG779" s="25" t="n">
        <f aca="false">BB779/AB779</f>
        <v>21554.5106583514</v>
      </c>
      <c r="BH779" s="25" t="n">
        <f aca="false">BC779/AC779</f>
        <v>17104.2905317405</v>
      </c>
      <c r="BI779" s="25" t="n">
        <f aca="false">BD779/AD779</f>
        <v>16939.5390910761</v>
      </c>
      <c r="BJ779" s="25" t="n">
        <f aca="false">E779*AD779</f>
        <v>81212.0110090178</v>
      </c>
      <c r="BK779" s="25" t="n">
        <f aca="false">0.2*C779*AD779</f>
        <v>36667.2818971302</v>
      </c>
      <c r="BL779" s="25" t="n">
        <f aca="false">BJ779+BK779</f>
        <v>117879.292906148</v>
      </c>
      <c r="BM779" s="25" t="n">
        <f aca="false">BK779*Datos!$D$6</f>
        <v>18333.6409485651</v>
      </c>
      <c r="BN779" s="25" t="n">
        <f aca="false">BL779-BM779</f>
        <v>99545.6519575829</v>
      </c>
      <c r="BO779" s="25" t="n">
        <f aca="false">BN779/AD779</f>
        <v>42597.9633523693</v>
      </c>
      <c r="BP779" s="25" t="n">
        <f aca="false">-(C779+E779)</f>
        <v>-113206.591142333</v>
      </c>
      <c r="BQ779" s="25" t="n">
        <f aca="false">BE779</f>
        <v>23737.6515508016</v>
      </c>
      <c r="BR779" s="25" t="n">
        <f aca="false">BF779</f>
        <v>21777.1386307301</v>
      </c>
      <c r="BS779" s="25" t="n">
        <f aca="false">BG779</f>
        <v>21554.5106583514</v>
      </c>
      <c r="BT779" s="25" t="n">
        <f aca="false">BH779</f>
        <v>17104.2905317405</v>
      </c>
      <c r="BU779" s="25" t="n">
        <f aca="false">BI779+BO779</f>
        <v>59537.5024434454</v>
      </c>
      <c r="BV779" s="27" t="n">
        <f aca="false">IFERROR(IRR(BP779:BU779,0.1),NA())*100</f>
        <v>7.31190151860226</v>
      </c>
    </row>
    <row r="780" customFormat="false" ht="15" hidden="false" customHeight="true" outlineLevel="0" collapsed="false">
      <c r="A780" s="23" t="n">
        <v>779</v>
      </c>
      <c r="B780" s="24" t="n">
        <f aca="true">RAND()</f>
        <v>0.435900677588845</v>
      </c>
      <c r="C780" s="25" t="n">
        <f aca="false">IF(B780&lt;=(Datos!$D$14-Datos!$C$14)/(Datos!$E$14-Datos!$C$14),Datos!$C$14+SQRT((Datos!$E$14-Datos!$C$14)*(Datos!$D$14-Datos!$C$14)*B780),Datos!$E$14-SQRT((Datos!$E$14-Datos!$C$14)*(Datos!$E$14-Datos!$D$14)*(1-B780)))</f>
        <v>73982.329333828</v>
      </c>
      <c r="D780" s="24" t="n">
        <f aca="true">RAND()</f>
        <v>0.609606880422034</v>
      </c>
      <c r="E780" s="25" t="n">
        <f aca="false">IF(D780&lt;=(Datos!$D$15-Datos!$C$15)/(Datos!$E$15-Datos!$C$15),Datos!$C$15+SQRT((Datos!$E$15-Datos!$C$15)*(Datos!$D$15-Datos!$C$15)*D780),Datos!$E$15-SQRT((Datos!$E$15-Datos!$C$15)*(Datos!$E$15-Datos!$D$15)*(1-D780)))</f>
        <v>32347.61684593</v>
      </c>
      <c r="F780" s="24" t="n">
        <f aca="true">RAND()</f>
        <v>0.857077021045785</v>
      </c>
      <c r="G780" s="25" t="n">
        <f aca="false">IF(F780&lt;=(Datos!$D$19-Datos!$C$19)/(Datos!$E$19-Datos!$C$19),Datos!$C$19+SQRT((Datos!$E$19-Datos!$C$19)*(Datos!$D$19-Datos!$C$19)*F780),Datos!$E$19-SQRT((Datos!$E$19-Datos!$C$19)*(Datos!$E$19-Datos!$D$19)*(1-F780)))</f>
        <v>41725.9774860936</v>
      </c>
      <c r="H780" s="24" t="n">
        <f aca="true">RAND()</f>
        <v>0.461903281793139</v>
      </c>
      <c r="I780" s="25" t="n">
        <f aca="false">IF(H780&lt;=(Datos!$D$19-Datos!$C$19)/(Datos!$E$19-Datos!$C$19),Datos!$C$19+SQRT((Datos!$E$19-Datos!$C$19)*(Datos!$D$19-Datos!$C$19)*H780),Datos!$E$19-SQRT((Datos!$E$19-Datos!$C$19)*(Datos!$E$19-Datos!$D$19)*(1-H780)))</f>
        <v>38323.7907391387</v>
      </c>
      <c r="J780" s="24" t="n">
        <f aca="true">RAND()</f>
        <v>0.949577464830577</v>
      </c>
      <c r="K780" s="25" t="n">
        <f aca="false">IF(J780&lt;=(Datos!$D$19-Datos!$C$19)/(Datos!$E$19-Datos!$C$19),Datos!$C$19+SQRT((Datos!$E$19-Datos!$C$19)*(Datos!$D$19-Datos!$C$19)*J780),Datos!$E$19-SQRT((Datos!$E$19-Datos!$C$19)*(Datos!$E$19-Datos!$D$19)*(1-J780)))</f>
        <v>43055.3431825366</v>
      </c>
      <c r="L780" s="24" t="n">
        <f aca="true">RAND()</f>
        <v>0.930557881191402</v>
      </c>
      <c r="M780" s="25" t="n">
        <f aca="false">IF(L780&lt;=(Datos!$D$19-Datos!$C$19)/(Datos!$E$19-Datos!$C$19),Datos!$C$19+SQRT((Datos!$E$19-Datos!$C$19)*(Datos!$D$19-Datos!$C$19)*L780),Datos!$E$19-SQRT((Datos!$E$19-Datos!$C$19)*(Datos!$E$19-Datos!$D$19)*(1-L780)))</f>
        <v>42717.8608914782</v>
      </c>
      <c r="N780" s="24" t="n">
        <f aca="true">RAND()</f>
        <v>0.638897777387521</v>
      </c>
      <c r="O780" s="25" t="n">
        <f aca="false">IF(N780&lt;=(Datos!$D$19-Datos!$C$19)/(Datos!$E$19-Datos!$C$19),Datos!$C$19+SQRT((Datos!$E$19-Datos!$C$19)*(Datos!$D$19-Datos!$C$19)*N780),Datos!$E$19-SQRT((Datos!$E$19-Datos!$C$19)*(Datos!$E$19-Datos!$D$19)*(1-N780)))</f>
        <v>39789.5182010214</v>
      </c>
      <c r="P780" s="24" t="n">
        <f aca="true">RAND()</f>
        <v>0.856533426763757</v>
      </c>
      <c r="Q780" s="26" t="n">
        <f aca="false">IF(P780&lt;=(Datos!$D$23-Datos!$C$23)/(Datos!$E$23-Datos!$C$23),Datos!$C$23+SQRT((Datos!$E$23-Datos!$C$23)*(Datos!$D$23-Datos!$C$23)*P780),Datos!$E$23-SQRT((Datos!$E$23-Datos!$C$23)*(Datos!$E$23-Datos!$D$23)*(1-P780)))</f>
        <v>0.163930157691339</v>
      </c>
      <c r="R780" s="24" t="n">
        <f aca="true">RAND()</f>
        <v>0.696809649393495</v>
      </c>
      <c r="S780" s="26" t="n">
        <f aca="false">IF(R780&lt;=(Datos!$D$24-Datos!$C$24)/(Datos!$E$24-Datos!$C$24),Datos!$C$24+SQRT((Datos!$E$24-Datos!$C$24)*(Datos!$D$24-Datos!$C$24)*R780),Datos!$E$24-SQRT((Datos!$E$24-Datos!$C$24)*(Datos!$E$24-Datos!$D$24)*(1-R780)))</f>
        <v>0.156638864944277</v>
      </c>
      <c r="T780" s="24" t="n">
        <f aca="true">RAND()</f>
        <v>0.452467274245107</v>
      </c>
      <c r="U780" s="26" t="n">
        <f aca="false">IF(T780&lt;=(Datos!$D$25-Datos!$C$25)/(Datos!$E$25-Datos!$C$25),Datos!$C$25+SQRT((Datos!$E$25-Datos!$C$25)*(Datos!$D$25-Datos!$C$25)*T780),Datos!$E$25-SQRT((Datos!$E$25-Datos!$C$25)*(Datos!$E$25-Datos!$D$25)*(1-T780)))</f>
        <v>0.180845285952855</v>
      </c>
      <c r="V780" s="24" t="n">
        <f aca="true">RAND()</f>
        <v>0.199069060385972</v>
      </c>
      <c r="W780" s="26" t="n">
        <f aca="false">IF(V780&lt;=(Datos!$D$26-Datos!$C$26)/(Datos!$E$26-Datos!$C$26),Datos!$C$26+SQRT((Datos!$E$26-Datos!$C$26)*(Datos!$D$26-Datos!$C$26)*V780),Datos!$E$26-SQRT((Datos!$E$26-Datos!$C$26)*(Datos!$E$26-Datos!$D$26)*(1-V780)))</f>
        <v>0.196694211108656</v>
      </c>
      <c r="X780" s="24" t="n">
        <f aca="true">RAND()</f>
        <v>0.351028464726825</v>
      </c>
      <c r="Y780" s="26" t="n">
        <f aca="false">IF(X780&lt;=(Datos!$D$27-Datos!$C$27)/(Datos!$E$27-Datos!$C$27),Datos!$C$27+SQRT((Datos!$E$27-Datos!$C$27)*(Datos!$D$27-Datos!$C$27)*X780),Datos!$E$27-SQRT((Datos!$E$27-Datos!$C$27)*(Datos!$E$27-Datos!$D$27)*(1-X780)))</f>
        <v>0.220801636082784</v>
      </c>
      <c r="Z780" s="24" t="n">
        <f aca="false">(1+Q780)</f>
        <v>1.16393015769134</v>
      </c>
      <c r="AA780" s="24" t="n">
        <f aca="false">Z780*(1+S780)</f>
        <v>1.34624685646652</v>
      </c>
      <c r="AB780" s="24" t="n">
        <f aca="false">AA780*(1+U780)</f>
        <v>1.58970925418734</v>
      </c>
      <c r="AC780" s="24" t="n">
        <f aca="false">AB780*(1+W780)</f>
        <v>1.90239586183185</v>
      </c>
      <c r="AD780" s="24" t="n">
        <f aca="false">AC780*(1+Y780)</f>
        <v>2.32244798060144</v>
      </c>
      <c r="AE780" s="23" t="n">
        <f aca="false">E780*Q780</f>
        <v>5302.74993049231</v>
      </c>
      <c r="AF780" s="23" t="n">
        <f aca="false">AE780*(1+S780)</f>
        <v>6133.36666068797</v>
      </c>
      <c r="AG780" s="23" t="n">
        <f aca="false">AF780*(1+U780)</f>
        <v>7242.55710829379</v>
      </c>
      <c r="AH780" s="23" t="n">
        <f aca="false">AG780*(1+W780)</f>
        <v>8667.12616511903</v>
      </c>
      <c r="AI780" s="23" t="n">
        <f aca="false">AH780*(1+Y780)</f>
        <v>10580.8418025132</v>
      </c>
      <c r="AJ780" s="25" t="n">
        <f aca="false">G780*Z780</f>
        <v>48566.1235552142</v>
      </c>
      <c r="AK780" s="25" t="n">
        <f aca="false">I780*AA780</f>
        <v>51593.2828104463</v>
      </c>
      <c r="AL780" s="25" t="n">
        <f aca="false">K780*AB780</f>
        <v>68445.4774994905</v>
      </c>
      <c r="AM780" s="25" t="n">
        <f aca="false">M780*AC780</f>
        <v>81266.2817862568</v>
      </c>
      <c r="AN780" s="25" t="n">
        <f aca="false">O780*AD780</f>
        <v>92409.0861950664</v>
      </c>
      <c r="AO780" s="25" t="n">
        <f aca="false">C780/Datos!$D$8</f>
        <v>14796.4658667656</v>
      </c>
      <c r="AP780" s="25" t="n">
        <f aca="false">AJ780-AO780</f>
        <v>33769.6576884486</v>
      </c>
      <c r="AQ780" s="25" t="n">
        <f aca="false">AK780-AO780</f>
        <v>36796.8169436807</v>
      </c>
      <c r="AR780" s="25" t="n">
        <f aca="false">AL780-AO780</f>
        <v>53649.0116327249</v>
      </c>
      <c r="AS780" s="25" t="n">
        <f aca="false">AM780-AO780</f>
        <v>66469.8159194912</v>
      </c>
      <c r="AT780" s="25" t="n">
        <f aca="false">AN780-AO780</f>
        <v>77612.6203283008</v>
      </c>
      <c r="AU780" s="25" t="n">
        <f aca="false">AP780*Datos!$D$6</f>
        <v>16884.8288442243</v>
      </c>
      <c r="AV780" s="25" t="n">
        <f aca="false">AQ780*Datos!$D$6</f>
        <v>18398.4084718404</v>
      </c>
      <c r="AW780" s="25" t="n">
        <f aca="false">AR780*Datos!$D$6</f>
        <v>26824.5058163624</v>
      </c>
      <c r="AX780" s="25" t="n">
        <f aca="false">AS780*Datos!$D$6</f>
        <v>33234.9079597456</v>
      </c>
      <c r="AY780" s="25" t="n">
        <f aca="false">AT780*Datos!$D$6</f>
        <v>38806.3101641504</v>
      </c>
      <c r="AZ780" s="25" t="n">
        <f aca="false">AJ780-AU780-AE780</f>
        <v>26378.5447804976</v>
      </c>
      <c r="BA780" s="25" t="n">
        <f aca="false">AK780-AV780-AF780</f>
        <v>27061.507677918</v>
      </c>
      <c r="BB780" s="25" t="n">
        <f aca="false">AL780-AW780-AG780</f>
        <v>34378.4145748343</v>
      </c>
      <c r="BC780" s="25" t="n">
        <f aca="false">AM780-AX780-AH780</f>
        <v>39364.2476613922</v>
      </c>
      <c r="BD780" s="25" t="n">
        <f aca="false">AN780-AY780-AI780</f>
        <v>43021.9342284028</v>
      </c>
      <c r="BE780" s="25" t="n">
        <f aca="false">AZ780/Z780</f>
        <v>22663.3398973178</v>
      </c>
      <c r="BF780" s="25" t="n">
        <f aca="false">BA780/AA780</f>
        <v>20101.4453983172</v>
      </c>
      <c r="BG780" s="25" t="n">
        <f aca="false">BB780/AB780</f>
        <v>21625.5988220993</v>
      </c>
      <c r="BH780" s="25" t="n">
        <f aca="false">BC780/AC780</f>
        <v>20691.932973134</v>
      </c>
      <c r="BI780" s="25" t="n">
        <f aca="false">BD780/AD780</f>
        <v>18524.3908960499</v>
      </c>
      <c r="BJ780" s="25" t="n">
        <f aca="false">E780*AD780</f>
        <v>75125.6574210993</v>
      </c>
      <c r="BK780" s="25" t="n">
        <f aca="false">0.2*C780*AD780</f>
        <v>34364.022272308</v>
      </c>
      <c r="BL780" s="25" t="n">
        <f aca="false">BJ780+BK780</f>
        <v>109489.679693407</v>
      </c>
      <c r="BM780" s="25" t="n">
        <f aca="false">BK780*Datos!$D$6</f>
        <v>17182.011136154</v>
      </c>
      <c r="BN780" s="25" t="n">
        <f aca="false">BL780-BM780</f>
        <v>92307.6685572533</v>
      </c>
      <c r="BO780" s="25" t="n">
        <f aca="false">BN780/AD780</f>
        <v>39745.8497793128</v>
      </c>
      <c r="BP780" s="25" t="n">
        <f aca="false">-(C780+E780)</f>
        <v>-106329.946179758</v>
      </c>
      <c r="BQ780" s="25" t="n">
        <f aca="false">BE780</f>
        <v>22663.3398973178</v>
      </c>
      <c r="BR780" s="25" t="n">
        <f aca="false">BF780</f>
        <v>20101.4453983172</v>
      </c>
      <c r="BS780" s="25" t="n">
        <f aca="false">BG780</f>
        <v>21625.5988220993</v>
      </c>
      <c r="BT780" s="25" t="n">
        <f aca="false">BH780</f>
        <v>20691.932973134</v>
      </c>
      <c r="BU780" s="25" t="n">
        <f aca="false">BI780+BO780</f>
        <v>58270.2406753626</v>
      </c>
      <c r="BV780" s="27" t="n">
        <f aca="false">IFERROR(IRR(BP780:BU780,0.1),NA())*100</f>
        <v>9.18944488085797</v>
      </c>
    </row>
    <row r="781" customFormat="false" ht="15" hidden="false" customHeight="true" outlineLevel="0" collapsed="false">
      <c r="A781" s="23" t="n">
        <v>780</v>
      </c>
      <c r="B781" s="24" t="n">
        <f aca="true">RAND()</f>
        <v>0.412978245876937</v>
      </c>
      <c r="C781" s="25" t="n">
        <f aca="false">IF(B781&lt;=(Datos!$D$14-Datos!$C$14)/(Datos!$E$14-Datos!$C$14),Datos!$C$14+SQRT((Datos!$E$14-Datos!$C$14)*(Datos!$D$14-Datos!$C$14)*B781),Datos!$E$14-SQRT((Datos!$E$14-Datos!$C$14)*(Datos!$E$14-Datos!$D$14)*(1-B781)))</f>
        <v>73458.9731745798</v>
      </c>
      <c r="D781" s="24" t="n">
        <f aca="true">RAND()</f>
        <v>0.422898721778449</v>
      </c>
      <c r="E781" s="25" t="n">
        <f aca="false">IF(D781&lt;=(Datos!$D$15-Datos!$C$15)/(Datos!$E$15-Datos!$C$15),Datos!$C$15+SQRT((Datos!$E$15-Datos!$C$15)*(Datos!$D$15-Datos!$C$15)*D781),Datos!$E$15-SQRT((Datos!$E$15-Datos!$C$15)*(Datos!$E$15-Datos!$D$15)*(1-D781)))</f>
        <v>30695.958311936</v>
      </c>
      <c r="F781" s="24" t="n">
        <f aca="true">RAND()</f>
        <v>0.577366620127075</v>
      </c>
      <c r="G781" s="25" t="n">
        <f aca="false">IF(F781&lt;=(Datos!$D$19-Datos!$C$19)/(Datos!$E$19-Datos!$C$19),Datos!$C$19+SQRT((Datos!$E$19-Datos!$C$19)*(Datos!$D$19-Datos!$C$19)*F781),Datos!$E$19-SQRT((Datos!$E$19-Datos!$C$19)*(Datos!$E$19-Datos!$D$19)*(1-F781)))</f>
        <v>39306.1803667811</v>
      </c>
      <c r="H781" s="24" t="n">
        <f aca="true">RAND()</f>
        <v>0.847411737091567</v>
      </c>
      <c r="I781" s="25" t="n">
        <f aca="false">IF(H781&lt;=(Datos!$D$19-Datos!$C$19)/(Datos!$E$19-Datos!$C$19),Datos!$C$19+SQRT((Datos!$E$19-Datos!$C$19)*(Datos!$D$19-Datos!$C$19)*H781),Datos!$E$19-SQRT((Datos!$E$19-Datos!$C$19)*(Datos!$E$19-Datos!$D$19)*(1-H781)))</f>
        <v>41617.0841396611</v>
      </c>
      <c r="J781" s="24" t="n">
        <f aca="true">RAND()</f>
        <v>0.630716979480014</v>
      </c>
      <c r="K781" s="25" t="n">
        <f aca="false">IF(J781&lt;=(Datos!$D$19-Datos!$C$19)/(Datos!$E$19-Datos!$C$19),Datos!$C$19+SQRT((Datos!$E$19-Datos!$C$19)*(Datos!$D$19-Datos!$C$19)*J781),Datos!$E$19-SQRT((Datos!$E$19-Datos!$C$19)*(Datos!$E$19-Datos!$D$19)*(1-J781)))</f>
        <v>39726.6410914561</v>
      </c>
      <c r="L781" s="24" t="n">
        <f aca="true">RAND()</f>
        <v>0.144782312085856</v>
      </c>
      <c r="M781" s="25" t="n">
        <f aca="false">IF(L781&lt;=(Datos!$D$19-Datos!$C$19)/(Datos!$E$19-Datos!$C$19),Datos!$C$19+SQRT((Datos!$E$19-Datos!$C$19)*(Datos!$D$19-Datos!$C$19)*L781),Datos!$E$19-SQRT((Datos!$E$19-Datos!$C$19)*(Datos!$E$19-Datos!$D$19)*(1-L781)))</f>
        <v>34660.1874225055</v>
      </c>
      <c r="N781" s="24" t="n">
        <f aca="true">RAND()</f>
        <v>0.192412379160457</v>
      </c>
      <c r="O781" s="25" t="n">
        <f aca="false">IF(N781&lt;=(Datos!$D$19-Datos!$C$19)/(Datos!$E$19-Datos!$C$19),Datos!$C$19+SQRT((Datos!$E$19-Datos!$C$19)*(Datos!$D$19-Datos!$C$19)*N781),Datos!$E$19-SQRT((Datos!$E$19-Datos!$C$19)*(Datos!$E$19-Datos!$D$19)*(1-N781)))</f>
        <v>35372.3232287409</v>
      </c>
      <c r="P781" s="24" t="n">
        <f aca="true">RAND()</f>
        <v>0.730208581633694</v>
      </c>
      <c r="Q781" s="26" t="n">
        <f aca="false">IF(P781&lt;=(Datos!$D$23-Datos!$C$23)/(Datos!$E$23-Datos!$C$23),Datos!$C$23+SQRT((Datos!$E$23-Datos!$C$23)*(Datos!$D$23-Datos!$C$23)*P781),Datos!$E$23-SQRT((Datos!$E$23-Datos!$C$23)*(Datos!$E$23-Datos!$D$23)*(1-P781)))</f>
        <v>0.157963109269696</v>
      </c>
      <c r="R781" s="24" t="n">
        <f aca="true">RAND()</f>
        <v>0.29580235828501</v>
      </c>
      <c r="S781" s="26" t="n">
        <f aca="false">IF(R781&lt;=(Datos!$D$24-Datos!$C$24)/(Datos!$E$24-Datos!$C$24),Datos!$C$24+SQRT((Datos!$E$24-Datos!$C$24)*(Datos!$D$24-Datos!$C$24)*R781),Datos!$E$24-SQRT((Datos!$E$24-Datos!$C$24)*(Datos!$E$24-Datos!$D$24)*(1-R781)))</f>
        <v>0.143074753409582</v>
      </c>
      <c r="T781" s="24" t="n">
        <f aca="true">RAND()</f>
        <v>0.0751652417332176</v>
      </c>
      <c r="U781" s="26" t="n">
        <f aca="false">IF(T781&lt;=(Datos!$D$25-Datos!$C$25)/(Datos!$E$25-Datos!$C$25),Datos!$C$25+SQRT((Datos!$E$25-Datos!$C$25)*(Datos!$D$25-Datos!$C$25)*T781),Datos!$E$25-SQRT((Datos!$E$25-Datos!$C$25)*(Datos!$E$25-Datos!$D$25)*(1-T781)))</f>
        <v>0.162563717906725</v>
      </c>
      <c r="V781" s="24" t="n">
        <f aca="true">RAND()</f>
        <v>0.762025281841137</v>
      </c>
      <c r="W781" s="26" t="n">
        <f aca="false">IF(V781&lt;=(Datos!$D$26-Datos!$C$26)/(Datos!$E$26-Datos!$C$26),Datos!$C$26+SQRT((Datos!$E$26-Datos!$C$26)*(Datos!$D$26-Datos!$C$26)*V781),Datos!$E$26-SQRT((Datos!$E$26-Datos!$C$26)*(Datos!$E$26-Datos!$D$26)*(1-V781)))</f>
        <v>0.221139793598174</v>
      </c>
      <c r="X781" s="24" t="n">
        <f aca="true">RAND()</f>
        <v>0.936770172409318</v>
      </c>
      <c r="Y781" s="26" t="n">
        <f aca="false">IF(X781&lt;=(Datos!$D$27-Datos!$C$27)/(Datos!$E$27-Datos!$C$27),Datos!$C$27+SQRT((Datos!$E$27-Datos!$C$27)*(Datos!$D$27-Datos!$C$27)*X781),Datos!$E$27-SQRT((Datos!$E$27-Datos!$C$27)*(Datos!$E$27-Datos!$D$27)*(1-X781)))</f>
        <v>0.261521875934238</v>
      </c>
      <c r="Z781" s="24" t="n">
        <f aca="false">(1+Q781)</f>
        <v>1.1579631092697</v>
      </c>
      <c r="AA781" s="24" t="n">
        <f aca="false">Z781*(1+S781)</f>
        <v>1.32363839558585</v>
      </c>
      <c r="AB781" s="24" t="n">
        <f aca="false">AA781*(1+U781)</f>
        <v>1.53881397433638</v>
      </c>
      <c r="AC781" s="24" t="n">
        <f aca="false">AB781*(1+W781)</f>
        <v>1.87910697900711</v>
      </c>
      <c r="AD781" s="24" t="n">
        <f aca="false">AC781*(1+Y781)</f>
        <v>2.37053456123817</v>
      </c>
      <c r="AE781" s="23" t="n">
        <f aca="false">E781*Q781</f>
        <v>4848.82901696639</v>
      </c>
      <c r="AF781" s="23" t="n">
        <f aca="false">AE781*(1+S781)</f>
        <v>5542.57403289408</v>
      </c>
      <c r="AG781" s="23" t="n">
        <f aca="false">AF781*(1+U781)</f>
        <v>6443.59547445461</v>
      </c>
      <c r="AH781" s="23" t="n">
        <f aca="false">AG781*(1+W781)</f>
        <v>7868.53084770562</v>
      </c>
      <c r="AI781" s="23" t="n">
        <f aca="false">AH781*(1+Y781)</f>
        <v>9926.32379584402</v>
      </c>
      <c r="AJ781" s="25" t="n">
        <f aca="false">G781*Z781</f>
        <v>45515.1068310333</v>
      </c>
      <c r="AK781" s="25" t="n">
        <f aca="false">I781*AA781</f>
        <v>55085.9704795824</v>
      </c>
      <c r="AL781" s="25" t="n">
        <f aca="false">K781*AB781</f>
        <v>61131.9104649784</v>
      </c>
      <c r="AM781" s="25" t="n">
        <f aca="false">M781*AC781</f>
        <v>65130.2000793246</v>
      </c>
      <c r="AN781" s="25" t="n">
        <f aca="false">O781*AD781</f>
        <v>83851.3147250179</v>
      </c>
      <c r="AO781" s="25" t="n">
        <f aca="false">C781/Datos!$D$8</f>
        <v>14691.794634916</v>
      </c>
      <c r="AP781" s="25" t="n">
        <f aca="false">AJ781-AO781</f>
        <v>30823.3121961173</v>
      </c>
      <c r="AQ781" s="25" t="n">
        <f aca="false">AK781-AO781</f>
        <v>40394.1758446664</v>
      </c>
      <c r="AR781" s="25" t="n">
        <f aca="false">AL781-AO781</f>
        <v>46440.1158300625</v>
      </c>
      <c r="AS781" s="25" t="n">
        <f aca="false">AM781-AO781</f>
        <v>50438.4054444086</v>
      </c>
      <c r="AT781" s="25" t="n">
        <f aca="false">AN781-AO781</f>
        <v>69159.5200901019</v>
      </c>
      <c r="AU781" s="25" t="n">
        <f aca="false">AP781*Datos!$D$6</f>
        <v>15411.6560980587</v>
      </c>
      <c r="AV781" s="25" t="n">
        <f aca="false">AQ781*Datos!$D$6</f>
        <v>20197.0879223332</v>
      </c>
      <c r="AW781" s="25" t="n">
        <f aca="false">AR781*Datos!$D$6</f>
        <v>23220.0579150312</v>
      </c>
      <c r="AX781" s="25" t="n">
        <f aca="false">AS781*Datos!$D$6</f>
        <v>25219.2027222043</v>
      </c>
      <c r="AY781" s="25" t="n">
        <f aca="false">AT781*Datos!$D$6</f>
        <v>34579.760045051</v>
      </c>
      <c r="AZ781" s="25" t="n">
        <f aca="false">AJ781-AU781-AE781</f>
        <v>25254.6217160082</v>
      </c>
      <c r="BA781" s="25" t="n">
        <f aca="false">AK781-AV781-AF781</f>
        <v>29346.3085243551</v>
      </c>
      <c r="BB781" s="25" t="n">
        <f aca="false">AL781-AW781-AG781</f>
        <v>31468.2570754926</v>
      </c>
      <c r="BC781" s="25" t="n">
        <f aca="false">AM781-AX781-AH781</f>
        <v>32042.4665094146</v>
      </c>
      <c r="BD781" s="25" t="n">
        <f aca="false">AN781-AY781-AI781</f>
        <v>39345.2308841229</v>
      </c>
      <c r="BE781" s="25" t="n">
        <f aca="false">AZ781/Z781</f>
        <v>21809.52183523</v>
      </c>
      <c r="BF781" s="25" t="n">
        <f aca="false">BA781/AA781</f>
        <v>22170.9408114942</v>
      </c>
      <c r="BG781" s="25" t="n">
        <f aca="false">BB781/AB781</f>
        <v>20449.6824179566</v>
      </c>
      <c r="BH781" s="25" t="n">
        <f aca="false">BC781/AC781</f>
        <v>17051.9650383851</v>
      </c>
      <c r="BI781" s="25" t="n">
        <f aca="false">BD781/AD781</f>
        <v>16597.6195949542</v>
      </c>
      <c r="BJ781" s="25" t="n">
        <f aca="false">E781*AD781</f>
        <v>72765.8300687704</v>
      </c>
      <c r="BK781" s="25" t="n">
        <f aca="false">0.2*C781*AD781</f>
        <v>34827.4069486818</v>
      </c>
      <c r="BL781" s="25" t="n">
        <f aca="false">BJ781+BK781</f>
        <v>107593.237017452</v>
      </c>
      <c r="BM781" s="25" t="n">
        <f aca="false">BK781*Datos!$D$6</f>
        <v>17413.7034743409</v>
      </c>
      <c r="BN781" s="25" t="n">
        <f aca="false">BL781-BM781</f>
        <v>90179.5335431113</v>
      </c>
      <c r="BO781" s="25" t="n">
        <f aca="false">BN781/AD781</f>
        <v>38041.855629394</v>
      </c>
      <c r="BP781" s="25" t="n">
        <f aca="false">-(C781+E781)</f>
        <v>-104154.931486516</v>
      </c>
      <c r="BQ781" s="25" t="n">
        <f aca="false">BE781</f>
        <v>21809.52183523</v>
      </c>
      <c r="BR781" s="25" t="n">
        <f aca="false">BF781</f>
        <v>22170.9408114942</v>
      </c>
      <c r="BS781" s="25" t="n">
        <f aca="false">BG781</f>
        <v>20449.6824179566</v>
      </c>
      <c r="BT781" s="25" t="n">
        <f aca="false">BH781</f>
        <v>17051.9650383851</v>
      </c>
      <c r="BU781" s="25" t="n">
        <f aca="false">BI781+BO781</f>
        <v>54639.4752243482</v>
      </c>
      <c r="BV781" s="27" t="n">
        <f aca="false">IFERROR(IRR(BP781:BU781,0.1),NA())*100</f>
        <v>8.3175574445694</v>
      </c>
    </row>
    <row r="782" customFormat="false" ht="15" hidden="false" customHeight="true" outlineLevel="0" collapsed="false">
      <c r="A782" s="23" t="n">
        <v>781</v>
      </c>
      <c r="B782" s="24" t="n">
        <f aca="true">RAND()</f>
        <v>0.877979099546104</v>
      </c>
      <c r="C782" s="25" t="n">
        <f aca="false">IF(B782&lt;=(Datos!$D$14-Datos!$C$14)/(Datos!$E$14-Datos!$C$14),Datos!$C$14+SQRT((Datos!$E$14-Datos!$C$14)*(Datos!$D$14-Datos!$C$14)*B782),Datos!$E$14-SQRT((Datos!$E$14-Datos!$C$14)*(Datos!$E$14-Datos!$D$14)*(1-B782)))</f>
        <v>87899.3768530429</v>
      </c>
      <c r="D782" s="24" t="n">
        <f aca="true">RAND()</f>
        <v>0.722504014670026</v>
      </c>
      <c r="E782" s="25" t="n">
        <f aca="false">IF(D782&lt;=(Datos!$D$15-Datos!$C$15)/(Datos!$E$15-Datos!$C$15),Datos!$C$15+SQRT((Datos!$E$15-Datos!$C$15)*(Datos!$D$15-Datos!$C$15)*D782),Datos!$E$15-SQRT((Datos!$E$15-Datos!$C$15)*(Datos!$E$15-Datos!$D$15)*(1-D782)))</f>
        <v>33548.3027194779</v>
      </c>
      <c r="F782" s="24" t="n">
        <f aca="true">RAND()</f>
        <v>0.201038696921165</v>
      </c>
      <c r="G782" s="25" t="n">
        <f aca="false">IF(F782&lt;=(Datos!$D$19-Datos!$C$19)/(Datos!$E$19-Datos!$C$19),Datos!$C$19+SQRT((Datos!$E$19-Datos!$C$19)*(Datos!$D$19-Datos!$C$19)*F782),Datos!$E$19-SQRT((Datos!$E$19-Datos!$C$19)*(Datos!$E$19-Datos!$D$19)*(1-F782)))</f>
        <v>35491.4300995437</v>
      </c>
      <c r="H782" s="24" t="n">
        <f aca="true">RAND()</f>
        <v>0.659228051549348</v>
      </c>
      <c r="I782" s="25" t="n">
        <f aca="false">IF(H782&lt;=(Datos!$D$19-Datos!$C$19)/(Datos!$E$19-Datos!$C$19),Datos!$C$19+SQRT((Datos!$E$19-Datos!$C$19)*(Datos!$D$19-Datos!$C$19)*H782),Datos!$E$19-SQRT((Datos!$E$19-Datos!$C$19)*(Datos!$E$19-Datos!$D$19)*(1-H782)))</f>
        <v>39944.0538882491</v>
      </c>
      <c r="J782" s="24" t="n">
        <f aca="true">RAND()</f>
        <v>0.163126985726992</v>
      </c>
      <c r="K782" s="25" t="n">
        <f aca="false">IF(J782&lt;=(Datos!$D$19-Datos!$C$19)/(Datos!$E$19-Datos!$C$19),Datos!$C$19+SQRT((Datos!$E$19-Datos!$C$19)*(Datos!$D$19-Datos!$C$19)*J782),Datos!$E$19-SQRT((Datos!$E$19-Datos!$C$19)*(Datos!$E$19-Datos!$D$19)*(1-J782)))</f>
        <v>34946.6198417757</v>
      </c>
      <c r="L782" s="24" t="n">
        <f aca="true">RAND()</f>
        <v>0.937194187135735</v>
      </c>
      <c r="M782" s="25" t="n">
        <f aca="false">IF(L782&lt;=(Datos!$D$19-Datos!$C$19)/(Datos!$E$19-Datos!$C$19),Datos!$C$19+SQRT((Datos!$E$19-Datos!$C$19)*(Datos!$D$19-Datos!$C$19)*L782),Datos!$E$19-SQRT((Datos!$E$19-Datos!$C$19)*(Datos!$E$19-Datos!$D$19)*(1-L782)))</f>
        <v>42829.6461199104</v>
      </c>
      <c r="N782" s="24" t="n">
        <f aca="true">RAND()</f>
        <v>0.0525202228485903</v>
      </c>
      <c r="O782" s="25" t="n">
        <f aca="false">IF(N782&lt;=(Datos!$D$19-Datos!$C$19)/(Datos!$E$19-Datos!$C$19),Datos!$C$19+SQRT((Datos!$E$19-Datos!$C$19)*(Datos!$D$19-Datos!$C$19)*N782),Datos!$E$19-SQRT((Datos!$E$19-Datos!$C$19)*(Datos!$E$19-Datos!$D$19)*(1-N782)))</f>
        <v>32806.7834664057</v>
      </c>
      <c r="P782" s="24" t="n">
        <f aca="true">RAND()</f>
        <v>0.527464374524402</v>
      </c>
      <c r="Q782" s="26" t="n">
        <f aca="false">IF(P782&lt;=(Datos!$D$23-Datos!$C$23)/(Datos!$E$23-Datos!$C$23),Datos!$C$23+SQRT((Datos!$E$23-Datos!$C$23)*(Datos!$D$23-Datos!$C$23)*P782),Datos!$E$23-SQRT((Datos!$E$23-Datos!$C$23)*(Datos!$E$23-Datos!$D$23)*(1-P782)))</f>
        <v>0.150835567451842</v>
      </c>
      <c r="R782" s="24" t="n">
        <f aca="true">RAND()</f>
        <v>0.802140995260246</v>
      </c>
      <c r="S782" s="26" t="n">
        <f aca="false">IF(R782&lt;=(Datos!$D$24-Datos!$C$24)/(Datos!$E$24-Datos!$C$24),Datos!$C$24+SQRT((Datos!$E$24-Datos!$C$24)*(Datos!$D$24-Datos!$C$24)*R782),Datos!$E$24-SQRT((Datos!$E$24-Datos!$C$24)*(Datos!$E$24-Datos!$D$24)*(1-R782)))</f>
        <v>0.161128163615282</v>
      </c>
      <c r="T782" s="24" t="n">
        <f aca="true">RAND()</f>
        <v>0.00210278618505917</v>
      </c>
      <c r="U782" s="26" t="n">
        <f aca="false">IF(T782&lt;=(Datos!$D$25-Datos!$C$25)/(Datos!$E$25-Datos!$C$25),Datos!$C$25+SQRT((Datos!$E$25-Datos!$C$25)*(Datos!$D$25-Datos!$C$25)*T782),Datos!$E$25-SQRT((Datos!$E$25-Datos!$C$25)*(Datos!$E$25-Datos!$D$25)*(1-T782)))</f>
        <v>0.152101392630763</v>
      </c>
      <c r="V782" s="24" t="n">
        <f aca="true">RAND()</f>
        <v>0.119983675040389</v>
      </c>
      <c r="W782" s="26" t="n">
        <f aca="false">IF(V782&lt;=(Datos!$D$26-Datos!$C$26)/(Datos!$E$26-Datos!$C$26),Datos!$C$26+SQRT((Datos!$E$26-Datos!$C$26)*(Datos!$D$26-Datos!$C$26)*V782),Datos!$E$26-SQRT((Datos!$E$26-Datos!$C$26)*(Datos!$E$26-Datos!$D$26)*(1-V782)))</f>
        <v>0.192960599718244</v>
      </c>
      <c r="X782" s="24" t="n">
        <f aca="true">RAND()</f>
        <v>0.660439083839243</v>
      </c>
      <c r="Y782" s="26" t="n">
        <f aca="false">IF(X782&lt;=(Datos!$D$27-Datos!$C$27)/(Datos!$E$27-Datos!$C$27),Datos!$C$27+SQRT((Datos!$E$27-Datos!$C$27)*(Datos!$D$27-Datos!$C$27)*X782),Datos!$E$27-SQRT((Datos!$E$27-Datos!$C$27)*(Datos!$E$27-Datos!$D$27)*(1-X782)))</f>
        <v>0.237179106183218</v>
      </c>
      <c r="Z782" s="24" t="n">
        <f aca="false">(1+Q782)</f>
        <v>1.15083556745184</v>
      </c>
      <c r="AA782" s="24" t="n">
        <f aca="false">Z782*(1+S782)</f>
        <v>1.33626758905851</v>
      </c>
      <c r="AB782" s="24" t="n">
        <f aca="false">AA782*(1+U782)</f>
        <v>1.53951575028166</v>
      </c>
      <c r="AC782" s="24" t="n">
        <f aca="false">AB782*(1+W782)</f>
        <v>1.83658163273169</v>
      </c>
      <c r="AD782" s="24" t="n">
        <f aca="false">AC782*(1+Y782)</f>
        <v>2.27218042281551</v>
      </c>
      <c r="AE782" s="23" t="n">
        <f aca="false">E782*Q782</f>
        <v>5060.27727773861</v>
      </c>
      <c r="AF782" s="23" t="n">
        <f aca="false">AE782*(1+S782)</f>
        <v>5875.63046288478</v>
      </c>
      <c r="AG782" s="23" t="n">
        <f aca="false">AF782*(1+U782)</f>
        <v>6769.32203887328</v>
      </c>
      <c r="AH782" s="23" t="n">
        <f aca="false">AG782*(1+W782)</f>
        <v>8075.5344791802</v>
      </c>
      <c r="AI782" s="23" t="n">
        <f aca="false">AH782*(1+Y782)</f>
        <v>9990.88252890392</v>
      </c>
      <c r="AJ782" s="25" t="n">
        <f aca="false">G782*Z782</f>
        <v>40844.8000982858</v>
      </c>
      <c r="AK782" s="25" t="n">
        <f aca="false">I782*AA782</f>
        <v>53375.9445864738</v>
      </c>
      <c r="AL782" s="25" t="n">
        <f aca="false">K782*AB782</f>
        <v>53800.8716655192</v>
      </c>
      <c r="AM782" s="25" t="n">
        <f aca="false">M782*AC782</f>
        <v>78660.1414002256</v>
      </c>
      <c r="AN782" s="25" t="n">
        <f aca="false">O782*AD782</f>
        <v>74542.9311279146</v>
      </c>
      <c r="AO782" s="25" t="n">
        <f aca="false">C782/Datos!$D$8</f>
        <v>17579.8753706086</v>
      </c>
      <c r="AP782" s="25" t="n">
        <f aca="false">AJ782-AO782</f>
        <v>23264.9247276772</v>
      </c>
      <c r="AQ782" s="25" t="n">
        <f aca="false">AK782-AO782</f>
        <v>35796.0692158652</v>
      </c>
      <c r="AR782" s="25" t="n">
        <f aca="false">AL782-AO782</f>
        <v>36220.9962949106</v>
      </c>
      <c r="AS782" s="25" t="n">
        <f aca="false">AM782-AO782</f>
        <v>61080.266029617</v>
      </c>
      <c r="AT782" s="25" t="n">
        <f aca="false">AN782-AO782</f>
        <v>56963.055757306</v>
      </c>
      <c r="AU782" s="25" t="n">
        <f aca="false">AP782*Datos!$D$6</f>
        <v>11632.4623638386</v>
      </c>
      <c r="AV782" s="25" t="n">
        <f aca="false">AQ782*Datos!$D$6</f>
        <v>17898.0346079326</v>
      </c>
      <c r="AW782" s="25" t="n">
        <f aca="false">AR782*Datos!$D$6</f>
        <v>18110.4981474553</v>
      </c>
      <c r="AX782" s="25" t="n">
        <f aca="false">AS782*Datos!$D$6</f>
        <v>30540.1330148085</v>
      </c>
      <c r="AY782" s="25" t="n">
        <f aca="false">AT782*Datos!$D$6</f>
        <v>28481.527878653</v>
      </c>
      <c r="AZ782" s="25" t="n">
        <f aca="false">AJ782-AU782-AE782</f>
        <v>24152.0604567086</v>
      </c>
      <c r="BA782" s="25" t="n">
        <f aca="false">AK782-AV782-AF782</f>
        <v>29602.2795156564</v>
      </c>
      <c r="BB782" s="25" t="n">
        <f aca="false">AL782-AW782-AG782</f>
        <v>28921.0514791906</v>
      </c>
      <c r="BC782" s="25" t="n">
        <f aca="false">AM782-AX782-AH782</f>
        <v>40044.4739062369</v>
      </c>
      <c r="BD782" s="25" t="n">
        <f aca="false">AN782-AY782-AI782</f>
        <v>36070.5207203577</v>
      </c>
      <c r="BE782" s="25" t="n">
        <f aca="false">AZ782/Z782</f>
        <v>20986.5432906159</v>
      </c>
      <c r="BF782" s="25" t="n">
        <f aca="false">BA782/AA782</f>
        <v>22152.9578042922</v>
      </c>
      <c r="BG782" s="25" t="n">
        <f aca="false">BB782/AB782</f>
        <v>18785.8107160641</v>
      </c>
      <c r="BH782" s="25" t="n">
        <f aca="false">BC782/AC782</f>
        <v>21803.8083320455</v>
      </c>
      <c r="BI782" s="25" t="n">
        <f aca="false">BD782/AD782</f>
        <v>15874.8488272168</v>
      </c>
      <c r="BJ782" s="25" t="n">
        <f aca="false">E782*AD782</f>
        <v>76227.796657886</v>
      </c>
      <c r="BK782" s="25" t="n">
        <f aca="false">0.2*C782*AD782</f>
        <v>39944.6486526333</v>
      </c>
      <c r="BL782" s="25" t="n">
        <f aca="false">BJ782+BK782</f>
        <v>116172.445310519</v>
      </c>
      <c r="BM782" s="25" t="n">
        <f aca="false">BK782*Datos!$D$6</f>
        <v>19972.3243263167</v>
      </c>
      <c r="BN782" s="25" t="n">
        <f aca="false">BL782-BM782</f>
        <v>96200.1209842027</v>
      </c>
      <c r="BO782" s="25" t="n">
        <f aca="false">BN782/AD782</f>
        <v>42338.2404047822</v>
      </c>
      <c r="BP782" s="25" t="n">
        <f aca="false">-(C782+E782)</f>
        <v>-121447.679572521</v>
      </c>
      <c r="BQ782" s="25" t="n">
        <f aca="false">BE782</f>
        <v>20986.5432906159</v>
      </c>
      <c r="BR782" s="25" t="n">
        <f aca="false">BF782</f>
        <v>22152.9578042922</v>
      </c>
      <c r="BS782" s="25" t="n">
        <f aca="false">BG782</f>
        <v>18785.8107160641</v>
      </c>
      <c r="BT782" s="25" t="n">
        <f aca="false">BH782</f>
        <v>21803.8083320455</v>
      </c>
      <c r="BU782" s="25" t="n">
        <f aca="false">BI782+BO782</f>
        <v>58213.089231999</v>
      </c>
      <c r="BV782" s="27" t="n">
        <f aca="false">IFERROR(IRR(BP782:BU782,0.1),NA())*100</f>
        <v>4.59555723530648</v>
      </c>
    </row>
    <row r="783" customFormat="false" ht="15" hidden="false" customHeight="true" outlineLevel="0" collapsed="false">
      <c r="A783" s="23" t="n">
        <v>782</v>
      </c>
      <c r="B783" s="24" t="n">
        <f aca="true">RAND()</f>
        <v>0.0418328544660959</v>
      </c>
      <c r="C783" s="25" t="n">
        <f aca="false">IF(B783&lt;=(Datos!$D$14-Datos!$C$14)/(Datos!$E$14-Datos!$C$14),Datos!$C$14+SQRT((Datos!$E$14-Datos!$C$14)*(Datos!$D$14-Datos!$C$14)*B783),Datos!$E$14-SQRT((Datos!$E$14-Datos!$C$14)*(Datos!$E$14-Datos!$D$14)*(1-B783)))</f>
        <v>64090.6163088755</v>
      </c>
      <c r="D783" s="24" t="n">
        <f aca="true">RAND()</f>
        <v>0.608284899743282</v>
      </c>
      <c r="E783" s="25" t="n">
        <f aca="false">IF(D783&lt;=(Datos!$D$15-Datos!$C$15)/(Datos!$E$15-Datos!$C$15),Datos!$C$15+SQRT((Datos!$E$15-Datos!$C$15)*(Datos!$D$15-Datos!$C$15)*D783),Datos!$E$15-SQRT((Datos!$E$15-Datos!$C$15)*(Datos!$E$15-Datos!$D$15)*(1-D783)))</f>
        <v>32334.6712374153</v>
      </c>
      <c r="F783" s="24" t="n">
        <f aca="true">RAND()</f>
        <v>0.898186911285613</v>
      </c>
      <c r="G783" s="25" t="n">
        <f aca="false">IF(F783&lt;=(Datos!$D$19-Datos!$C$19)/(Datos!$E$19-Datos!$C$19),Datos!$C$19+SQRT((Datos!$E$19-Datos!$C$19)*(Datos!$D$19-Datos!$C$19)*F783),Datos!$E$19-SQRT((Datos!$E$19-Datos!$C$19)*(Datos!$E$19-Datos!$D$19)*(1-F783)))</f>
        <v>42236.671996744</v>
      </c>
      <c r="H783" s="24" t="n">
        <f aca="true">RAND()</f>
        <v>0.352811345668821</v>
      </c>
      <c r="I783" s="25" t="n">
        <f aca="false">IF(H783&lt;=(Datos!$D$19-Datos!$C$19)/(Datos!$E$19-Datos!$C$19),Datos!$C$19+SQRT((Datos!$E$19-Datos!$C$19)*(Datos!$D$19-Datos!$C$19)*H783),Datos!$E$19-SQRT((Datos!$E$19-Datos!$C$19)*(Datos!$E$19-Datos!$D$19)*(1-H783)))</f>
        <v>37274.730362723</v>
      </c>
      <c r="J783" s="24" t="n">
        <f aca="true">RAND()</f>
        <v>0.344891933668863</v>
      </c>
      <c r="K783" s="25" t="n">
        <f aca="false">IF(J783&lt;=(Datos!$D$19-Datos!$C$19)/(Datos!$E$19-Datos!$C$19),Datos!$C$19+SQRT((Datos!$E$19-Datos!$C$19)*(Datos!$D$19-Datos!$C$19)*J783),Datos!$E$19-SQRT((Datos!$E$19-Datos!$C$19)*(Datos!$E$19-Datos!$D$19)*(1-J783)))</f>
        <v>37192.6205273412</v>
      </c>
      <c r="L783" s="24" t="n">
        <f aca="true">RAND()</f>
        <v>0.67048325771793</v>
      </c>
      <c r="M783" s="25" t="n">
        <f aca="false">IF(L783&lt;=(Datos!$D$19-Datos!$C$19)/(Datos!$E$19-Datos!$C$19),Datos!$C$19+SQRT((Datos!$E$19-Datos!$C$19)*(Datos!$D$19-Datos!$C$19)*L783),Datos!$E$19-SQRT((Datos!$E$19-Datos!$C$19)*(Datos!$E$19-Datos!$D$19)*(1-L783)))</f>
        <v>40028.7068411574</v>
      </c>
      <c r="N783" s="24" t="n">
        <f aca="true">RAND()</f>
        <v>0.884237818357466</v>
      </c>
      <c r="O783" s="25" t="n">
        <f aca="false">IF(N783&lt;=(Datos!$D$19-Datos!$C$19)/(Datos!$E$19-Datos!$C$19),Datos!$C$19+SQRT((Datos!$E$19-Datos!$C$19)*(Datos!$D$19-Datos!$C$19)*N783),Datos!$E$19-SQRT((Datos!$E$19-Datos!$C$19)*(Datos!$E$19-Datos!$D$19)*(1-N783)))</f>
        <v>42053.4488595665</v>
      </c>
      <c r="P783" s="24" t="n">
        <f aca="true">RAND()</f>
        <v>0.522282171206393</v>
      </c>
      <c r="Q783" s="26" t="n">
        <f aca="false">IF(P783&lt;=(Datos!$D$23-Datos!$C$23)/(Datos!$E$23-Datos!$C$23),Datos!$C$23+SQRT((Datos!$E$23-Datos!$C$23)*(Datos!$D$23-Datos!$C$23)*P783),Datos!$E$23-SQRT((Datos!$E$23-Datos!$C$23)*(Datos!$E$23-Datos!$D$23)*(1-P783)))</f>
        <v>0.15067608327954</v>
      </c>
      <c r="R783" s="24" t="n">
        <f aca="true">RAND()</f>
        <v>0.713756257901088</v>
      </c>
      <c r="S783" s="26" t="n">
        <f aca="false">IF(R783&lt;=(Datos!$D$24-Datos!$C$24)/(Datos!$E$24-Datos!$C$24),Datos!$C$24+SQRT((Datos!$E$24-Datos!$C$24)*(Datos!$D$24-Datos!$C$24)*R783),Datos!$E$24-SQRT((Datos!$E$24-Datos!$C$24)*(Datos!$E$24-Datos!$D$24)*(1-R783)))</f>
        <v>0.15730112919597</v>
      </c>
      <c r="T783" s="24" t="n">
        <f aca="true">RAND()</f>
        <v>0.920574858357647</v>
      </c>
      <c r="U783" s="26" t="n">
        <f aca="false">IF(T783&lt;=(Datos!$D$25-Datos!$C$25)/(Datos!$E$25-Datos!$C$25),Datos!$C$25+SQRT((Datos!$E$25-Datos!$C$25)*(Datos!$D$25-Datos!$C$25)*T783),Datos!$E$25-SQRT((Datos!$E$25-Datos!$C$25)*(Datos!$E$25-Datos!$D$25)*(1-T783)))</f>
        <v>0.20508724047674</v>
      </c>
      <c r="V783" s="24" t="n">
        <f aca="true">RAND()</f>
        <v>0.822537619862422</v>
      </c>
      <c r="W783" s="26" t="n">
        <f aca="false">IF(V783&lt;=(Datos!$D$26-Datos!$C$26)/(Datos!$E$26-Datos!$C$26),Datos!$C$26+SQRT((Datos!$E$26-Datos!$C$26)*(Datos!$D$26-Datos!$C$26)*V783),Datos!$E$26-SQRT((Datos!$E$26-Datos!$C$26)*(Datos!$E$26-Datos!$D$26)*(1-V783)))</f>
        <v>0.225077754305008</v>
      </c>
      <c r="X783" s="24" t="n">
        <f aca="true">RAND()</f>
        <v>0.931974023012991</v>
      </c>
      <c r="Y783" s="26" t="n">
        <f aca="false">IF(X783&lt;=(Datos!$D$27-Datos!$C$27)/(Datos!$E$27-Datos!$C$27),Datos!$C$27+SQRT((Datos!$E$27-Datos!$C$27)*(Datos!$D$27-Datos!$C$27)*X783),Datos!$E$27-SQRT((Datos!$E$27-Datos!$C$27)*(Datos!$E$27-Datos!$D$27)*(1-X783)))</f>
        <v>0.260833876872725</v>
      </c>
      <c r="Z783" s="24" t="n">
        <f aca="false">(1+Q783)</f>
        <v>1.15067608327954</v>
      </c>
      <c r="AA783" s="24" t="n">
        <f aca="false">Z783*(1+S783)</f>
        <v>1.33167873051821</v>
      </c>
      <c r="AB783" s="24" t="n">
        <f aca="false">AA783*(1+U783)</f>
        <v>1.60478904656175</v>
      </c>
      <c r="AC783" s="24" t="n">
        <f aca="false">AB783*(1+W783)</f>
        <v>1.96599136129515</v>
      </c>
      <c r="AD783" s="24" t="n">
        <f aca="false">AC783*(1+Y783)</f>
        <v>2.47878850996005</v>
      </c>
      <c r="AE783" s="23" t="n">
        <f aca="false">E783*Q783</f>
        <v>4872.06161618533</v>
      </c>
      <c r="AF783" s="23" t="n">
        <f aca="false">AE783*(1+S783)</f>
        <v>5638.44240992363</v>
      </c>
      <c r="AG783" s="23" t="n">
        <f aca="false">AF783*(1+U783)</f>
        <v>6794.81500436188</v>
      </c>
      <c r="AH783" s="23" t="n">
        <f aca="false">AG783*(1+W783)</f>
        <v>8324.17670646163</v>
      </c>
      <c r="AI783" s="23" t="n">
        <f aca="false">AH783*(1+Y783)</f>
        <v>10495.4039885816</v>
      </c>
      <c r="AJ783" s="25" t="n">
        <f aca="false">G783*Z783</f>
        <v>48600.7283039759</v>
      </c>
      <c r="AK783" s="25" t="n">
        <f aca="false">I783*AA783</f>
        <v>49637.9656098394</v>
      </c>
      <c r="AL783" s="25" t="n">
        <f aca="false">K783*AB783</f>
        <v>59686.310035205</v>
      </c>
      <c r="AM783" s="25" t="n">
        <f aca="false">M783*AC783</f>
        <v>78696.0918535315</v>
      </c>
      <c r="AN783" s="25" t="n">
        <f aca="false">O783*AD783</f>
        <v>104241.605837286</v>
      </c>
      <c r="AO783" s="25" t="n">
        <f aca="false">C783/Datos!$D$8</f>
        <v>12818.1232617751</v>
      </c>
      <c r="AP783" s="25" t="n">
        <f aca="false">AJ783-AO783</f>
        <v>35782.6050422008</v>
      </c>
      <c r="AQ783" s="25" t="n">
        <f aca="false">AK783-AO783</f>
        <v>36819.8423480643</v>
      </c>
      <c r="AR783" s="25" t="n">
        <f aca="false">AL783-AO783</f>
        <v>46868.1867734299</v>
      </c>
      <c r="AS783" s="25" t="n">
        <f aca="false">AM783-AO783</f>
        <v>65877.9685917564</v>
      </c>
      <c r="AT783" s="25" t="n">
        <f aca="false">AN783-AO783</f>
        <v>91423.4825755109</v>
      </c>
      <c r="AU783" s="25" t="n">
        <f aca="false">AP783*Datos!$D$6</f>
        <v>17891.3025211004</v>
      </c>
      <c r="AV783" s="25" t="n">
        <f aca="false">AQ783*Datos!$D$6</f>
        <v>18409.9211740321</v>
      </c>
      <c r="AW783" s="25" t="n">
        <f aca="false">AR783*Datos!$D$6</f>
        <v>23434.0933867149</v>
      </c>
      <c r="AX783" s="25" t="n">
        <f aca="false">AS783*Datos!$D$6</f>
        <v>32938.9842958782</v>
      </c>
      <c r="AY783" s="25" t="n">
        <f aca="false">AT783*Datos!$D$6</f>
        <v>45711.7412877555</v>
      </c>
      <c r="AZ783" s="25" t="n">
        <f aca="false">AJ783-AU783-AE783</f>
        <v>25837.3641666902</v>
      </c>
      <c r="BA783" s="25" t="n">
        <f aca="false">AK783-AV783-AF783</f>
        <v>25589.6020258836</v>
      </c>
      <c r="BB783" s="25" t="n">
        <f aca="false">AL783-AW783-AG783</f>
        <v>29457.4016441282</v>
      </c>
      <c r="BC783" s="25" t="n">
        <f aca="false">AM783-AX783-AH783</f>
        <v>37432.9308511917</v>
      </c>
      <c r="BD783" s="25" t="n">
        <f aca="false">AN783-AY783-AI783</f>
        <v>48034.4605609489</v>
      </c>
      <c r="BE783" s="25" t="n">
        <f aca="false">AZ783/Z783</f>
        <v>22454.072472812</v>
      </c>
      <c r="BF783" s="25" t="n">
        <f aca="false">BA783/AA783</f>
        <v>19216.0477143956</v>
      </c>
      <c r="BG783" s="25" t="n">
        <f aca="false">BB783/AB783</f>
        <v>18355.9338887814</v>
      </c>
      <c r="BH783" s="25" t="n">
        <f aca="false">BC783/AC783</f>
        <v>19040.2316043402</v>
      </c>
      <c r="BI783" s="25" t="n">
        <f aca="false">BD783/AD783</f>
        <v>19378.2004265152</v>
      </c>
      <c r="BJ783" s="25" t="n">
        <f aca="false">E783*AD783</f>
        <v>80150.8115366409</v>
      </c>
      <c r="BK783" s="25" t="n">
        <f aca="false">0.2*C783*AD783</f>
        <v>31773.4166605398</v>
      </c>
      <c r="BL783" s="25" t="n">
        <f aca="false">BJ783+BK783</f>
        <v>111924.228197181</v>
      </c>
      <c r="BM783" s="25" t="n">
        <f aca="false">BK783*Datos!$D$6</f>
        <v>15886.7083302699</v>
      </c>
      <c r="BN783" s="25" t="n">
        <f aca="false">BL783-BM783</f>
        <v>96037.5198669108</v>
      </c>
      <c r="BO783" s="25" t="n">
        <f aca="false">BN783/AD783</f>
        <v>38743.7328683029</v>
      </c>
      <c r="BP783" s="25" t="n">
        <f aca="false">-(C783+E783)</f>
        <v>-96425.2875462909</v>
      </c>
      <c r="BQ783" s="25" t="n">
        <f aca="false">BE783</f>
        <v>22454.072472812</v>
      </c>
      <c r="BR783" s="25" t="n">
        <f aca="false">BF783</f>
        <v>19216.0477143956</v>
      </c>
      <c r="BS783" s="25" t="n">
        <f aca="false">BG783</f>
        <v>18355.9338887814</v>
      </c>
      <c r="BT783" s="25" t="n">
        <f aca="false">BH783</f>
        <v>19040.2316043402</v>
      </c>
      <c r="BU783" s="25" t="n">
        <f aca="false">BI783+BO783</f>
        <v>58121.9332948181</v>
      </c>
      <c r="BV783" s="27" t="n">
        <f aca="false">IFERROR(IRR(BP783:BU783,0.1),NA())*100</f>
        <v>10.9493506101333</v>
      </c>
    </row>
    <row r="784" customFormat="false" ht="15" hidden="false" customHeight="true" outlineLevel="0" collapsed="false">
      <c r="A784" s="23" t="n">
        <v>783</v>
      </c>
      <c r="B784" s="24" t="n">
        <f aca="true">RAND()</f>
        <v>0.895777308451178</v>
      </c>
      <c r="C784" s="25" t="n">
        <f aca="false">IF(B784&lt;=(Datos!$D$14-Datos!$C$14)/(Datos!$E$14-Datos!$C$14),Datos!$C$14+SQRT((Datos!$E$14-Datos!$C$14)*(Datos!$D$14-Datos!$C$14)*B784),Datos!$E$14-SQRT((Datos!$E$14-Datos!$C$14)*(Datos!$E$14-Datos!$D$14)*(1-B784)))</f>
        <v>88816.6539059821</v>
      </c>
      <c r="D784" s="24" t="n">
        <f aca="true">RAND()</f>
        <v>0.824789209076852</v>
      </c>
      <c r="E784" s="25" t="n">
        <f aca="false">IF(D784&lt;=(Datos!$D$15-Datos!$C$15)/(Datos!$E$15-Datos!$C$15),Datos!$C$15+SQRT((Datos!$E$15-Datos!$C$15)*(Datos!$D$15-Datos!$C$15)*D784),Datos!$E$15-SQRT((Datos!$E$15-Datos!$C$15)*(Datos!$E$15-Datos!$D$15)*(1-D784)))</f>
        <v>34873.4398824873</v>
      </c>
      <c r="F784" s="24" t="n">
        <f aca="true">RAND()</f>
        <v>0.316262874192095</v>
      </c>
      <c r="G784" s="25" t="n">
        <f aca="false">IF(F784&lt;=(Datos!$D$19-Datos!$C$19)/(Datos!$E$19-Datos!$C$19),Datos!$C$19+SQRT((Datos!$E$19-Datos!$C$19)*(Datos!$D$19-Datos!$C$19)*F784),Datos!$E$19-SQRT((Datos!$E$19-Datos!$C$19)*(Datos!$E$19-Datos!$D$19)*(1-F784)))</f>
        <v>36887.6288466216</v>
      </c>
      <c r="H784" s="24" t="n">
        <f aca="true">RAND()</f>
        <v>0.00781254973022976</v>
      </c>
      <c r="I784" s="25" t="n">
        <f aca="false">IF(H784&lt;=(Datos!$D$19-Datos!$C$19)/(Datos!$E$19-Datos!$C$19),Datos!$C$19+SQRT((Datos!$E$19-Datos!$C$19)*(Datos!$D$19-Datos!$C$19)*H784),Datos!$E$19-SQRT((Datos!$E$19-Datos!$C$19)*(Datos!$E$19-Datos!$D$19)*(1-H784)))</f>
        <v>31082.5352001364</v>
      </c>
      <c r="J784" s="24" t="n">
        <f aca="true">RAND()</f>
        <v>0.495476098745896</v>
      </c>
      <c r="K784" s="25" t="n">
        <f aca="false">IF(J784&lt;=(Datos!$D$19-Datos!$C$19)/(Datos!$E$19-Datos!$C$19),Datos!$C$19+SQRT((Datos!$E$19-Datos!$C$19)*(Datos!$D$19-Datos!$C$19)*J784),Datos!$E$19-SQRT((Datos!$E$19-Datos!$C$19)*(Datos!$E$19-Datos!$D$19)*(1-J784)))</f>
        <v>38620.9868815516</v>
      </c>
      <c r="L784" s="24" t="n">
        <f aca="true">RAND()</f>
        <v>0.465655099153853</v>
      </c>
      <c r="M784" s="25" t="n">
        <f aca="false">IF(L784&lt;=(Datos!$D$19-Datos!$C$19)/(Datos!$E$19-Datos!$C$19),Datos!$C$19+SQRT((Datos!$E$19-Datos!$C$19)*(Datos!$D$19-Datos!$C$19)*L784),Datos!$E$19-SQRT((Datos!$E$19-Datos!$C$19)*(Datos!$E$19-Datos!$D$19)*(1-L784)))</f>
        <v>38357.52743777</v>
      </c>
      <c r="N784" s="24" t="n">
        <f aca="true">RAND()</f>
        <v>0.491260996036886</v>
      </c>
      <c r="O784" s="25" t="n">
        <f aca="false">IF(N784&lt;=(Datos!$D$19-Datos!$C$19)/(Datos!$E$19-Datos!$C$19),Datos!$C$19+SQRT((Datos!$E$19-Datos!$C$19)*(Datos!$D$19-Datos!$C$19)*N784),Datos!$E$19-SQRT((Datos!$E$19-Datos!$C$19)*(Datos!$E$19-Datos!$D$19)*(1-N784)))</f>
        <v>38584.2384289774</v>
      </c>
      <c r="P784" s="24" t="n">
        <f aca="true">RAND()</f>
        <v>0.507010339754149</v>
      </c>
      <c r="Q784" s="26" t="n">
        <f aca="false">IF(P784&lt;=(Datos!$D$23-Datos!$C$23)/(Datos!$E$23-Datos!$C$23),Datos!$C$23+SQRT((Datos!$E$23-Datos!$C$23)*(Datos!$D$23-Datos!$C$23)*P784),Datos!$E$23-SQRT((Datos!$E$23-Datos!$C$23)*(Datos!$E$23-Datos!$D$23)*(1-P784)))</f>
        <v>0.150211052579144</v>
      </c>
      <c r="R784" s="24" t="n">
        <f aca="true">RAND()</f>
        <v>0.609273946694858</v>
      </c>
      <c r="S784" s="26" t="n">
        <f aca="false">IF(R784&lt;=(Datos!$D$24-Datos!$C$24)/(Datos!$E$24-Datos!$C$24),Datos!$C$24+SQRT((Datos!$E$24-Datos!$C$24)*(Datos!$D$24-Datos!$C$24)*R784),Datos!$E$24-SQRT((Datos!$E$24-Datos!$C$24)*(Datos!$E$24-Datos!$D$24)*(1-R784)))</f>
        <v>0.153480066064387</v>
      </c>
      <c r="T784" s="24" t="n">
        <f aca="true">RAND()</f>
        <v>0.6513356757865</v>
      </c>
      <c r="U784" s="26" t="n">
        <f aca="false">IF(T784&lt;=(Datos!$D$25-Datos!$C$25)/(Datos!$E$25-Datos!$C$25),Datos!$C$25+SQRT((Datos!$E$25-Datos!$C$25)*(Datos!$D$25-Datos!$C$25)*T784),Datos!$E$25-SQRT((Datos!$E$25-Datos!$C$25)*(Datos!$E$25-Datos!$D$25)*(1-T784)))</f>
        <v>0.188754838649836</v>
      </c>
      <c r="V784" s="24" t="n">
        <f aca="true">RAND()</f>
        <v>0.829808492278349</v>
      </c>
      <c r="W784" s="26" t="n">
        <f aca="false">IF(V784&lt;=(Datos!$D$26-Datos!$C$26)/(Datos!$E$26-Datos!$C$26),Datos!$C$26+SQRT((Datos!$E$26-Datos!$C$26)*(Datos!$D$26-Datos!$C$26)*V784),Datos!$E$26-SQRT((Datos!$E$26-Datos!$C$26)*(Datos!$E$26-Datos!$D$26)*(1-V784)))</f>
        <v>0.225593642692409</v>
      </c>
      <c r="X784" s="24" t="n">
        <f aca="true">RAND()</f>
        <v>0.301488509069147</v>
      </c>
      <c r="Y784" s="26" t="n">
        <f aca="false">IF(X784&lt;=(Datos!$D$27-Datos!$C$27)/(Datos!$E$27-Datos!$C$27),Datos!$C$27+SQRT((Datos!$E$27-Datos!$C$27)*(Datos!$D$27-Datos!$C$27)*X784),Datos!$E$27-SQRT((Datos!$E$27-Datos!$C$27)*(Datos!$E$27-Datos!$D$27)*(1-X784)))</f>
        <v>0.218531017761144</v>
      </c>
      <c r="Z784" s="24" t="n">
        <f aca="false">(1+Q784)</f>
        <v>1.15021105257914</v>
      </c>
      <c r="AA784" s="24" t="n">
        <f aca="false">Z784*(1+S784)</f>
        <v>1.32674552091698</v>
      </c>
      <c r="AB784" s="24" t="n">
        <f aca="false">AA784*(1+U784)</f>
        <v>1.57717515764706</v>
      </c>
      <c r="AC784" s="24" t="n">
        <f aca="false">AB784*(1+W784)</f>
        <v>1.93297584662463</v>
      </c>
      <c r="AD784" s="24" t="n">
        <f aca="false">AC784*(1+Y784)</f>
        <v>2.35539102569522</v>
      </c>
      <c r="AE784" s="23" t="n">
        <f aca="false">E784*Q784</f>
        <v>5238.37611180391</v>
      </c>
      <c r="AF784" s="23" t="n">
        <f aca="false">AE784*(1+S784)</f>
        <v>6042.36242351368</v>
      </c>
      <c r="AG784" s="23" t="n">
        <f aca="false">AF784*(1+U784)</f>
        <v>7182.88756782783</v>
      </c>
      <c r="AH784" s="23" t="n">
        <f aca="false">AG784*(1+W784)</f>
        <v>8803.30133930414</v>
      </c>
      <c r="AI784" s="23" t="n">
        <f aca="false">AH784*(1+Y784)</f>
        <v>10727.0957406403</v>
      </c>
      <c r="AJ784" s="25" t="n">
        <f aca="false">G784*Z784</f>
        <v>42428.5584028214</v>
      </c>
      <c r="AK784" s="25" t="n">
        <f aca="false">I784*AA784</f>
        <v>41238.6143555254</v>
      </c>
      <c r="AL784" s="25" t="n">
        <f aca="false">K784*AB784</f>
        <v>60912.061073396</v>
      </c>
      <c r="AM784" s="25" t="n">
        <f aca="false">M784*AC784</f>
        <v>74144.1740734509</v>
      </c>
      <c r="AN784" s="25" t="n">
        <f aca="false">O784*AD784</f>
        <v>90880.9689288981</v>
      </c>
      <c r="AO784" s="25" t="n">
        <f aca="false">C784/Datos!$D$8</f>
        <v>17763.3307811964</v>
      </c>
      <c r="AP784" s="25" t="n">
        <f aca="false">AJ784-AO784</f>
        <v>24665.227621625</v>
      </c>
      <c r="AQ784" s="25" t="n">
        <f aca="false">AK784-AO784</f>
        <v>23475.283574329</v>
      </c>
      <c r="AR784" s="25" t="n">
        <f aca="false">AL784-AO784</f>
        <v>43148.7302921996</v>
      </c>
      <c r="AS784" s="25" t="n">
        <f aca="false">AM784-AO784</f>
        <v>56380.8432922545</v>
      </c>
      <c r="AT784" s="25" t="n">
        <f aca="false">AN784-AO784</f>
        <v>73117.6381477017</v>
      </c>
      <c r="AU784" s="25" t="n">
        <f aca="false">AP784*Datos!$D$6</f>
        <v>12332.6138108125</v>
      </c>
      <c r="AV784" s="25" t="n">
        <f aca="false">AQ784*Datos!$D$6</f>
        <v>11737.6417871645</v>
      </c>
      <c r="AW784" s="25" t="n">
        <f aca="false">AR784*Datos!$D$6</f>
        <v>21574.3651460998</v>
      </c>
      <c r="AX784" s="25" t="n">
        <f aca="false">AS784*Datos!$D$6</f>
        <v>28190.4216461272</v>
      </c>
      <c r="AY784" s="25" t="n">
        <f aca="false">AT784*Datos!$D$6</f>
        <v>36558.8190738508</v>
      </c>
      <c r="AZ784" s="25" t="n">
        <f aca="false">AJ784-AU784-AE784</f>
        <v>24857.568480205</v>
      </c>
      <c r="BA784" s="25" t="n">
        <f aca="false">AK784-AV784-AF784</f>
        <v>23458.6101448472</v>
      </c>
      <c r="BB784" s="25" t="n">
        <f aca="false">AL784-AW784-AG784</f>
        <v>32154.8083594684</v>
      </c>
      <c r="BC784" s="25" t="n">
        <f aca="false">AM784-AX784-AH784</f>
        <v>37150.4510880195</v>
      </c>
      <c r="BD784" s="25" t="n">
        <f aca="false">AN784-AY784-AI784</f>
        <v>43595.0541144069</v>
      </c>
      <c r="BE784" s="25" t="n">
        <f aca="false">AZ784/Z784</f>
        <v>21611.3107455074</v>
      </c>
      <c r="BF784" s="25" t="n">
        <f aca="false">BA784/AA784</f>
        <v>17681.3185158777</v>
      </c>
      <c r="BG784" s="25" t="n">
        <f aca="false">BB784/AB784</f>
        <v>20387.5950008236</v>
      </c>
      <c r="BH784" s="25" t="n">
        <f aca="false">BC784/AC784</f>
        <v>19219.3043451069</v>
      </c>
      <c r="BI784" s="25" t="n">
        <f aca="false">BD784/AD784</f>
        <v>18508.6270767035</v>
      </c>
      <c r="BJ784" s="25" t="n">
        <f aca="false">E784*AD784</f>
        <v>82140.5873343323</v>
      </c>
      <c r="BK784" s="25" t="n">
        <f aca="false">0.2*C784*AD784</f>
        <v>41839.5899084857</v>
      </c>
      <c r="BL784" s="25" t="n">
        <f aca="false">BJ784+BK784</f>
        <v>123980.177242818</v>
      </c>
      <c r="BM784" s="25" t="n">
        <f aca="false">BK784*Datos!$D$6</f>
        <v>20919.7949542428</v>
      </c>
      <c r="BN784" s="25" t="n">
        <f aca="false">BL784-BM784</f>
        <v>103060.382288575</v>
      </c>
      <c r="BO784" s="25" t="n">
        <f aca="false">BN784/AD784</f>
        <v>43755.1052730855</v>
      </c>
      <c r="BP784" s="25" t="n">
        <f aca="false">-(C784+E784)</f>
        <v>-123690.093788469</v>
      </c>
      <c r="BQ784" s="25" t="n">
        <f aca="false">BE784</f>
        <v>21611.3107455074</v>
      </c>
      <c r="BR784" s="25" t="n">
        <f aca="false">BF784</f>
        <v>17681.3185158777</v>
      </c>
      <c r="BS784" s="25" t="n">
        <f aca="false">BG784</f>
        <v>20387.5950008236</v>
      </c>
      <c r="BT784" s="25" t="n">
        <f aca="false">BH784</f>
        <v>19219.3043451069</v>
      </c>
      <c r="BU784" s="25" t="n">
        <f aca="false">BI784+BO784</f>
        <v>62263.732349789</v>
      </c>
      <c r="BV784" s="27" t="n">
        <f aca="false">IFERROR(IRR(BP784:BU784,0.1),NA())*100</f>
        <v>3.79924555077795</v>
      </c>
    </row>
    <row r="785" customFormat="false" ht="15" hidden="false" customHeight="true" outlineLevel="0" collapsed="false">
      <c r="A785" s="23" t="n">
        <v>784</v>
      </c>
      <c r="B785" s="24" t="n">
        <f aca="true">RAND()</f>
        <v>0.120900952712055</v>
      </c>
      <c r="C785" s="25" t="n">
        <f aca="false">IF(B785&lt;=(Datos!$D$14-Datos!$C$14)/(Datos!$E$14-Datos!$C$14),Datos!$C$14+SQRT((Datos!$E$14-Datos!$C$14)*(Datos!$D$14-Datos!$C$14)*B785),Datos!$E$14-SQRT((Datos!$E$14-Datos!$C$14)*(Datos!$E$14-Datos!$D$14)*(1-B785)))</f>
        <v>66954.162860102</v>
      </c>
      <c r="D785" s="24" t="n">
        <f aca="true">RAND()</f>
        <v>0.564808001932371</v>
      </c>
      <c r="E785" s="25" t="n">
        <f aca="false">IF(D785&lt;=(Datos!$D$15-Datos!$C$15)/(Datos!$E$15-Datos!$C$15),Datos!$C$15+SQRT((Datos!$E$15-Datos!$C$15)*(Datos!$D$15-Datos!$C$15)*D785),Datos!$E$15-SQRT((Datos!$E$15-Datos!$C$15)*(Datos!$E$15-Datos!$D$15)*(1-D785)))</f>
        <v>31920.470328655</v>
      </c>
      <c r="F785" s="24" t="n">
        <f aca="true">RAND()</f>
        <v>0.874712383917117</v>
      </c>
      <c r="G785" s="25" t="n">
        <f aca="false">IF(F785&lt;=(Datos!$D$19-Datos!$C$19)/(Datos!$E$19-Datos!$C$19),Datos!$C$19+SQRT((Datos!$E$19-Datos!$C$19)*(Datos!$D$19-Datos!$C$19)*F785),Datos!$E$19-SQRT((Datos!$E$19-Datos!$C$19)*(Datos!$E$19-Datos!$D$19)*(1-F785)))</f>
        <v>41934.6172822605</v>
      </c>
      <c r="H785" s="24" t="n">
        <f aca="true">RAND()</f>
        <v>0.991501344656991</v>
      </c>
      <c r="I785" s="25" t="n">
        <f aca="false">IF(H785&lt;=(Datos!$D$19-Datos!$C$19)/(Datos!$E$19-Datos!$C$19),Datos!$C$19+SQRT((Datos!$E$19-Datos!$C$19)*(Datos!$D$19-Datos!$C$19)*H785),Datos!$E$19-SQRT((Datos!$E$19-Datos!$C$19)*(Datos!$E$19-Datos!$D$19)*(1-H785)))</f>
        <v>44201.6271856296</v>
      </c>
      <c r="J785" s="24" t="n">
        <f aca="true">RAND()</f>
        <v>0.0103056472460647</v>
      </c>
      <c r="K785" s="25" t="n">
        <f aca="false">IF(J785&lt;=(Datos!$D$19-Datos!$C$19)/(Datos!$E$19-Datos!$C$19),Datos!$C$19+SQRT((Datos!$E$19-Datos!$C$19)*(Datos!$D$19-Datos!$C$19)*J785),Datos!$E$19-SQRT((Datos!$E$19-Datos!$C$19)*(Datos!$E$19-Datos!$D$19)*(1-J785)))</f>
        <v>31243.3209910999</v>
      </c>
      <c r="L785" s="24" t="n">
        <f aca="true">RAND()</f>
        <v>0.179621415559619</v>
      </c>
      <c r="M785" s="25" t="n">
        <f aca="false">IF(L785&lt;=(Datos!$D$19-Datos!$C$19)/(Datos!$E$19-Datos!$C$19),Datos!$C$19+SQRT((Datos!$E$19-Datos!$C$19)*(Datos!$D$19-Datos!$C$19)*L785),Datos!$E$19-SQRT((Datos!$E$19-Datos!$C$19)*(Datos!$E$19-Datos!$D$19)*(1-L785)))</f>
        <v>35190.6851507236</v>
      </c>
      <c r="N785" s="24" t="n">
        <f aca="true">RAND()</f>
        <v>0.236873557806296</v>
      </c>
      <c r="O785" s="25" t="n">
        <f aca="false">IF(N785&lt;=(Datos!$D$19-Datos!$C$19)/(Datos!$E$19-Datos!$C$19),Datos!$C$19+SQRT((Datos!$E$19-Datos!$C$19)*(Datos!$D$19-Datos!$C$19)*N785),Datos!$E$19-SQRT((Datos!$E$19-Datos!$C$19)*(Datos!$E$19-Datos!$D$19)*(1-N785)))</f>
        <v>35960.7913628095</v>
      </c>
      <c r="P785" s="24" t="n">
        <f aca="true">RAND()</f>
        <v>0.643825189567606</v>
      </c>
      <c r="Q785" s="26" t="n">
        <f aca="false">IF(P785&lt;=(Datos!$D$23-Datos!$C$23)/(Datos!$E$23-Datos!$C$23),Datos!$C$23+SQRT((Datos!$E$23-Datos!$C$23)*(Datos!$D$23-Datos!$C$23)*P785),Datos!$E$23-SQRT((Datos!$E$23-Datos!$C$23)*(Datos!$E$23-Datos!$D$23)*(1-P785)))</f>
        <v>0.154679757924176</v>
      </c>
      <c r="R785" s="24" t="n">
        <f aca="true">RAND()</f>
        <v>0.435514199245053</v>
      </c>
      <c r="S785" s="26" t="n">
        <f aca="false">IF(R785&lt;=(Datos!$D$24-Datos!$C$24)/(Datos!$E$24-Datos!$C$24),Datos!$C$24+SQRT((Datos!$E$24-Datos!$C$24)*(Datos!$D$24-Datos!$C$24)*R785),Datos!$E$24-SQRT((Datos!$E$24-Datos!$C$24)*(Datos!$E$24-Datos!$D$24)*(1-R785)))</f>
        <v>0.147998670658463</v>
      </c>
      <c r="T785" s="24" t="n">
        <f aca="true">RAND()</f>
        <v>0.720675887738875</v>
      </c>
      <c r="U785" s="26" t="n">
        <f aca="false">IF(T785&lt;=(Datos!$D$25-Datos!$C$25)/(Datos!$E$25-Datos!$C$25),Datos!$C$25+SQRT((Datos!$E$25-Datos!$C$25)*(Datos!$D$25-Datos!$C$25)*T785),Datos!$E$25-SQRT((Datos!$E$25-Datos!$C$25)*(Datos!$E$25-Datos!$D$25)*(1-T785)))</f>
        <v>0.192033814805534</v>
      </c>
      <c r="V785" s="24" t="n">
        <f aca="true">RAND()</f>
        <v>0.980196249862853</v>
      </c>
      <c r="W785" s="26" t="n">
        <f aca="false">IF(V785&lt;=(Datos!$D$26-Datos!$C$26)/(Datos!$E$26-Datos!$C$26),Datos!$C$26+SQRT((Datos!$E$26-Datos!$C$26)*(Datos!$D$26-Datos!$C$26)*V785),Datos!$E$26-SQRT((Datos!$E$26-Datos!$C$26)*(Datos!$E$26-Datos!$D$26)*(1-V785)))</f>
        <v>0.241674549532907</v>
      </c>
      <c r="X785" s="24" t="n">
        <f aca="true">RAND()</f>
        <v>0.0313297632058276</v>
      </c>
      <c r="Y785" s="26" t="n">
        <f aca="false">IF(X785&lt;=(Datos!$D$27-Datos!$C$27)/(Datos!$E$27-Datos!$C$27),Datos!$C$27+SQRT((Datos!$E$27-Datos!$C$27)*(Datos!$D$27-Datos!$C$27)*X785),Datos!$E$27-SQRT((Datos!$E$27-Datos!$C$27)*(Datos!$E$27-Datos!$D$27)*(1-X785)))</f>
        <v>0.199197301813887</v>
      </c>
      <c r="Z785" s="24" t="n">
        <f aca="false">(1+Q785)</f>
        <v>1.15467975792418</v>
      </c>
      <c r="AA785" s="24" t="n">
        <f aca="false">Z785*(1+S785)</f>
        <v>1.32557082713319</v>
      </c>
      <c r="AB785" s="24" t="n">
        <f aca="false">AA785*(1+U785)</f>
        <v>1.5801252498625</v>
      </c>
      <c r="AC785" s="24" t="n">
        <f aca="false">AB785*(1+W785)</f>
        <v>1.9620013078286</v>
      </c>
      <c r="AD785" s="24" t="n">
        <f aca="false">AC785*(1+Y785)</f>
        <v>2.35282667450337</v>
      </c>
      <c r="AE785" s="23" t="n">
        <f aca="false">E785*Q785</f>
        <v>4937.45062326221</v>
      </c>
      <c r="AF785" s="23" t="n">
        <f aca="false">AE785*(1+S785)</f>
        <v>5668.18675194682</v>
      </c>
      <c r="AG785" s="23" t="n">
        <f aca="false">AF785*(1+U785)</f>
        <v>6756.67027695336</v>
      </c>
      <c r="AH785" s="23" t="n">
        <f aca="false">AG785*(1+W785)</f>
        <v>8389.58552247844</v>
      </c>
      <c r="AI785" s="23" t="n">
        <f aca="false">AH785*(1+Y785)</f>
        <v>10060.768321893</v>
      </c>
      <c r="AJ785" s="25" t="n">
        <f aca="false">G785*Z785</f>
        <v>48421.0537321235</v>
      </c>
      <c r="AK785" s="25" t="n">
        <f aca="false">I785*AA785</f>
        <v>58592.387509088</v>
      </c>
      <c r="AL785" s="25" t="n">
        <f aca="false">K785*AB785</f>
        <v>49368.3603875962</v>
      </c>
      <c r="AM785" s="25" t="n">
        <f aca="false">M785*AC785</f>
        <v>69044.1702891042</v>
      </c>
      <c r="AN785" s="25" t="n">
        <f aca="false">O785*AD785</f>
        <v>84609.5091546687</v>
      </c>
      <c r="AO785" s="25" t="n">
        <f aca="false">C785/Datos!$D$8</f>
        <v>13390.8325720204</v>
      </c>
      <c r="AP785" s="25" t="n">
        <f aca="false">AJ785-AO785</f>
        <v>35030.2211601031</v>
      </c>
      <c r="AQ785" s="25" t="n">
        <f aca="false">AK785-AO785</f>
        <v>45201.5549370676</v>
      </c>
      <c r="AR785" s="25" t="n">
        <f aca="false">AL785-AO785</f>
        <v>35977.5278155758</v>
      </c>
      <c r="AS785" s="25" t="n">
        <f aca="false">AM785-AO785</f>
        <v>55653.3377170838</v>
      </c>
      <c r="AT785" s="25" t="n">
        <f aca="false">AN785-AO785</f>
        <v>71218.6765826483</v>
      </c>
      <c r="AU785" s="25" t="n">
        <f aca="false">AP785*Datos!$D$6</f>
        <v>17515.1105800516</v>
      </c>
      <c r="AV785" s="25" t="n">
        <f aca="false">AQ785*Datos!$D$6</f>
        <v>22600.7774685338</v>
      </c>
      <c r="AW785" s="25" t="n">
        <f aca="false">AR785*Datos!$D$6</f>
        <v>17988.7639077879</v>
      </c>
      <c r="AX785" s="25" t="n">
        <f aca="false">AS785*Datos!$D$6</f>
        <v>27826.6688585419</v>
      </c>
      <c r="AY785" s="25" t="n">
        <f aca="false">AT785*Datos!$D$6</f>
        <v>35609.3382913242</v>
      </c>
      <c r="AZ785" s="25" t="n">
        <f aca="false">AJ785-AU785-AE785</f>
        <v>25968.4925288097</v>
      </c>
      <c r="BA785" s="25" t="n">
        <f aca="false">AK785-AV785-AF785</f>
        <v>30323.4232886074</v>
      </c>
      <c r="BB785" s="25" t="n">
        <f aca="false">AL785-AW785-AG785</f>
        <v>24622.9262028549</v>
      </c>
      <c r="BC785" s="25" t="n">
        <f aca="false">AM785-AX785-AH785</f>
        <v>32827.9159080839</v>
      </c>
      <c r="BD785" s="25" t="n">
        <f aca="false">AN785-AY785-AI785</f>
        <v>38939.4025414516</v>
      </c>
      <c r="BE785" s="25" t="n">
        <f aca="false">AZ785/Z785</f>
        <v>22489.7789630387</v>
      </c>
      <c r="BF785" s="25" t="n">
        <f aca="false">BA785/AA785</f>
        <v>22875.7473142252</v>
      </c>
      <c r="BG785" s="25" t="n">
        <f aca="false">BB785/AB785</f>
        <v>15582.8952198552</v>
      </c>
      <c r="BH785" s="25" t="n">
        <f aca="false">BC785/AC785</f>
        <v>16731.8522047345</v>
      </c>
      <c r="BI785" s="25" t="n">
        <f aca="false">BD785/AD785</f>
        <v>16550.0514608331</v>
      </c>
      <c r="BJ785" s="25" t="n">
        <f aca="false">E785*AD785</f>
        <v>75103.3340519529</v>
      </c>
      <c r="BK785" s="25" t="n">
        <f aca="false">0.2*C785*AD785</f>
        <v>31506.3080692582</v>
      </c>
      <c r="BL785" s="25" t="n">
        <f aca="false">BJ785+BK785</f>
        <v>106609.642121211</v>
      </c>
      <c r="BM785" s="25" t="n">
        <f aca="false">BK785*Datos!$D$6</f>
        <v>15753.1540346291</v>
      </c>
      <c r="BN785" s="25" t="n">
        <f aca="false">BL785-BM785</f>
        <v>90856.488086582</v>
      </c>
      <c r="BO785" s="25" t="n">
        <f aca="false">BN785/AD785</f>
        <v>38615.8866146652</v>
      </c>
      <c r="BP785" s="25" t="n">
        <f aca="false">-(C785+E785)</f>
        <v>-98874.633188757</v>
      </c>
      <c r="BQ785" s="25" t="n">
        <f aca="false">BE785</f>
        <v>22489.7789630387</v>
      </c>
      <c r="BR785" s="25" t="n">
        <f aca="false">BF785</f>
        <v>22875.7473142252</v>
      </c>
      <c r="BS785" s="25" t="n">
        <f aca="false">BG785</f>
        <v>15582.8952198552</v>
      </c>
      <c r="BT785" s="25" t="n">
        <f aca="false">BH785</f>
        <v>16731.8522047345</v>
      </c>
      <c r="BU785" s="25" t="n">
        <f aca="false">BI785+BO785</f>
        <v>55165.9380754983</v>
      </c>
      <c r="BV785" s="27" t="n">
        <f aca="false">IFERROR(IRR(BP785:BU785,0.1),NA())*100</f>
        <v>9.25627350284006</v>
      </c>
    </row>
    <row r="786" customFormat="false" ht="15" hidden="false" customHeight="true" outlineLevel="0" collapsed="false">
      <c r="A786" s="23" t="n">
        <v>785</v>
      </c>
      <c r="B786" s="24" t="n">
        <f aca="true">RAND()</f>
        <v>0.0441106529265723</v>
      </c>
      <c r="C786" s="25" t="n">
        <f aca="false">IF(B786&lt;=(Datos!$D$14-Datos!$C$14)/(Datos!$E$14-Datos!$C$14),Datos!$C$14+SQRT((Datos!$E$14-Datos!$C$14)*(Datos!$D$14-Datos!$C$14)*B786),Datos!$E$14-SQRT((Datos!$E$14-Datos!$C$14)*(Datos!$E$14-Datos!$D$14)*(1-B786)))</f>
        <v>64200.5072515863</v>
      </c>
      <c r="D786" s="24" t="n">
        <f aca="true">RAND()</f>
        <v>0.814570678754701</v>
      </c>
      <c r="E786" s="25" t="n">
        <f aca="false">IF(D786&lt;=(Datos!$D$15-Datos!$C$15)/(Datos!$E$15-Datos!$C$15),Datos!$C$15+SQRT((Datos!$E$15-Datos!$C$15)*(Datos!$D$15-Datos!$C$15)*D786),Datos!$E$15-SQRT((Datos!$E$15-Datos!$C$15)*(Datos!$E$15-Datos!$D$15)*(1-D786)))</f>
        <v>34726.0642602706</v>
      </c>
      <c r="F786" s="24" t="n">
        <f aca="true">RAND()</f>
        <v>0.744126153035873</v>
      </c>
      <c r="G786" s="25" t="n">
        <f aca="false">IF(F786&lt;=(Datos!$D$19-Datos!$C$19)/(Datos!$E$19-Datos!$C$19),Datos!$C$19+SQRT((Datos!$E$19-Datos!$C$19)*(Datos!$D$19-Datos!$C$19)*F786),Datos!$E$19-SQRT((Datos!$E$19-Datos!$C$19)*(Datos!$E$19-Datos!$D$19)*(1-F786)))</f>
        <v>40619.2993114903</v>
      </c>
      <c r="H786" s="24" t="n">
        <f aca="true">RAND()</f>
        <v>0.367312212359388</v>
      </c>
      <c r="I786" s="25" t="n">
        <f aca="false">IF(H786&lt;=(Datos!$D$19-Datos!$C$19)/(Datos!$E$19-Datos!$C$19),Datos!$C$19+SQRT((Datos!$E$19-Datos!$C$19)*(Datos!$D$19-Datos!$C$19)*H786),Datos!$E$19-SQRT((Datos!$E$19-Datos!$C$19)*(Datos!$E$19-Datos!$D$19)*(1-H786)))</f>
        <v>37422.7240184388</v>
      </c>
      <c r="J786" s="24" t="n">
        <f aca="true">RAND()</f>
        <v>0.439967908126508</v>
      </c>
      <c r="K786" s="25" t="n">
        <f aca="false">IF(J786&lt;=(Datos!$D$19-Datos!$C$19)/(Datos!$E$19-Datos!$C$19),Datos!$C$19+SQRT((Datos!$E$19-Datos!$C$19)*(Datos!$D$19-Datos!$C$19)*J786),Datos!$E$19-SQRT((Datos!$E$19-Datos!$C$19)*(Datos!$E$19-Datos!$D$19)*(1-J786)))</f>
        <v>38123.7421314919</v>
      </c>
      <c r="L786" s="24" t="n">
        <f aca="true">RAND()</f>
        <v>0.0429080085567664</v>
      </c>
      <c r="M786" s="25" t="n">
        <f aca="false">IF(L786&lt;=(Datos!$D$19-Datos!$C$19)/(Datos!$E$19-Datos!$C$19),Datos!$C$19+SQRT((Datos!$E$19-Datos!$C$19)*(Datos!$D$19-Datos!$C$19)*L786),Datos!$E$19-SQRT((Datos!$E$19-Datos!$C$19)*(Datos!$E$19-Datos!$D$19)*(1-L786)))</f>
        <v>32536.9669456883</v>
      </c>
      <c r="N786" s="24" t="n">
        <f aca="true">RAND()</f>
        <v>0.953734495755362</v>
      </c>
      <c r="O786" s="25" t="n">
        <f aca="false">IF(N786&lt;=(Datos!$D$19-Datos!$C$19)/(Datos!$E$19-Datos!$C$19),Datos!$C$19+SQRT((Datos!$E$19-Datos!$C$19)*(Datos!$D$19-Datos!$C$19)*N786),Datos!$E$19-SQRT((Datos!$E$19-Datos!$C$19)*(Datos!$E$19-Datos!$D$19)*(1-N786)))</f>
        <v>43137.2297999088</v>
      </c>
      <c r="P786" s="24" t="n">
        <f aca="true">RAND()</f>
        <v>0.777723373260093</v>
      </c>
      <c r="Q786" s="26" t="n">
        <f aca="false">IF(P786&lt;=(Datos!$D$23-Datos!$C$23)/(Datos!$E$23-Datos!$C$23),Datos!$C$23+SQRT((Datos!$E$23-Datos!$C$23)*(Datos!$D$23-Datos!$C$23)*P786),Datos!$E$23-SQRT((Datos!$E$23-Datos!$C$23)*(Datos!$E$23-Datos!$D$23)*(1-P786)))</f>
        <v>0.159997551946528</v>
      </c>
      <c r="R786" s="24" t="n">
        <f aca="true">RAND()</f>
        <v>0.0765898684721085</v>
      </c>
      <c r="S786" s="26" t="n">
        <f aca="false">IF(R786&lt;=(Datos!$D$24-Datos!$C$24)/(Datos!$E$24-Datos!$C$24),Datos!$C$24+SQRT((Datos!$E$24-Datos!$C$24)*(Datos!$D$24-Datos!$C$24)*R786),Datos!$E$24-SQRT((Datos!$E$24-Datos!$C$24)*(Datos!$E$24-Datos!$D$24)*(1-R786)))</f>
        <v>0.131741454903452</v>
      </c>
      <c r="T786" s="24" t="n">
        <f aca="true">RAND()</f>
        <v>0.393981285457315</v>
      </c>
      <c r="U786" s="26" t="n">
        <f aca="false">IF(T786&lt;=(Datos!$D$25-Datos!$C$25)/(Datos!$E$25-Datos!$C$25),Datos!$C$25+SQRT((Datos!$E$25-Datos!$C$25)*(Datos!$D$25-Datos!$C$25)*T786),Datos!$E$25-SQRT((Datos!$E$25-Datos!$C$25)*(Datos!$E$25-Datos!$D$25)*(1-T786)))</f>
        <v>0.178763878380016</v>
      </c>
      <c r="V786" s="24" t="n">
        <f aca="true">RAND()</f>
        <v>0.30377161208164</v>
      </c>
      <c r="W786" s="26" t="n">
        <f aca="false">IF(V786&lt;=(Datos!$D$26-Datos!$C$26)/(Datos!$E$26-Datos!$C$26),Datos!$C$26+SQRT((Datos!$E$26-Datos!$C$26)*(Datos!$D$26-Datos!$C$26)*V786),Datos!$E$26-SQRT((Datos!$E$26-Datos!$C$26)*(Datos!$E$26-Datos!$D$26)*(1-V786)))</f>
        <v>0.200636052044896</v>
      </c>
      <c r="X786" s="24" t="n">
        <f aca="true">RAND()</f>
        <v>0.651660188543262</v>
      </c>
      <c r="Y786" s="26" t="n">
        <f aca="false">IF(X786&lt;=(Datos!$D$27-Datos!$C$27)/(Datos!$E$27-Datos!$C$27),Datos!$C$27+SQRT((Datos!$E$27-Datos!$C$27)*(Datos!$D$27-Datos!$C$27)*X786),Datos!$E$27-SQRT((Datos!$E$27-Datos!$C$27)*(Datos!$E$27-Datos!$D$27)*(1-X786)))</f>
        <v>0.236629099826423</v>
      </c>
      <c r="Z786" s="24" t="n">
        <f aca="false">(1+Q786)</f>
        <v>1.15999755194653</v>
      </c>
      <c r="AA786" s="24" t="n">
        <f aca="false">Z786*(1+S786)</f>
        <v>1.31281731712441</v>
      </c>
      <c r="AB786" s="24" t="n">
        <f aca="false">AA786*(1+U786)</f>
        <v>1.54750163233801</v>
      </c>
      <c r="AC786" s="24" t="n">
        <f aca="false">AB786*(1+W786)</f>
        <v>1.85798625038334</v>
      </c>
      <c r="AD786" s="24" t="n">
        <f aca="false">AC786*(1+Y786)</f>
        <v>2.29763986430143</v>
      </c>
      <c r="AE786" s="23" t="n">
        <f aca="false">E786*Q786</f>
        <v>5556.08527038113</v>
      </c>
      <c r="AF786" s="23" t="n">
        <f aca="false">AE786*(1+S786)</f>
        <v>6288.05202746878</v>
      </c>
      <c r="AG786" s="23" t="n">
        <f aca="false">AF786*(1+U786)</f>
        <v>7412.12859535442</v>
      </c>
      <c r="AH786" s="23" t="n">
        <f aca="false">AG786*(1+W786)</f>
        <v>8899.26881397541</v>
      </c>
      <c r="AI786" s="23" t="n">
        <f aca="false">AH786*(1+Y786)</f>
        <v>11005.0947825398</v>
      </c>
      <c r="AJ786" s="25" t="n">
        <f aca="false">G786*Z786</f>
        <v>47118.287763112</v>
      </c>
      <c r="AK786" s="25" t="n">
        <f aca="false">I786*AA786</f>
        <v>49129.2001453739</v>
      </c>
      <c r="AL786" s="25" t="n">
        <f aca="false">K786*AB786</f>
        <v>58996.5531793172</v>
      </c>
      <c r="AM786" s="25" t="n">
        <f aca="false">M786*AC786</f>
        <v>60453.2372142662</v>
      </c>
      <c r="AN786" s="25" t="n">
        <f aca="false">O786*AD786</f>
        <v>99113.8188238018</v>
      </c>
      <c r="AO786" s="25" t="n">
        <f aca="false">C786/Datos!$D$8</f>
        <v>12840.1014503173</v>
      </c>
      <c r="AP786" s="25" t="n">
        <f aca="false">AJ786-AO786</f>
        <v>34278.1863127948</v>
      </c>
      <c r="AQ786" s="25" t="n">
        <f aca="false">AK786-AO786</f>
        <v>36289.0986950566</v>
      </c>
      <c r="AR786" s="25" t="n">
        <f aca="false">AL786-AO786</f>
        <v>46156.4517289999</v>
      </c>
      <c r="AS786" s="25" t="n">
        <f aca="false">AM786-AO786</f>
        <v>47613.1357639489</v>
      </c>
      <c r="AT786" s="25" t="n">
        <f aca="false">AN786-AO786</f>
        <v>86273.7173734846</v>
      </c>
      <c r="AU786" s="25" t="n">
        <f aca="false">AP786*Datos!$D$6</f>
        <v>17139.0931563974</v>
      </c>
      <c r="AV786" s="25" t="n">
        <f aca="false">AQ786*Datos!$D$6</f>
        <v>18144.5493475283</v>
      </c>
      <c r="AW786" s="25" t="n">
        <f aca="false">AR786*Datos!$D$6</f>
        <v>23078.2258645</v>
      </c>
      <c r="AX786" s="25" t="n">
        <f aca="false">AS786*Datos!$D$6</f>
        <v>23806.5678819745</v>
      </c>
      <c r="AY786" s="25" t="n">
        <f aca="false">AT786*Datos!$D$6</f>
        <v>43136.8586867423</v>
      </c>
      <c r="AZ786" s="25" t="n">
        <f aca="false">AJ786-AU786-AE786</f>
        <v>24423.1093363335</v>
      </c>
      <c r="BA786" s="25" t="n">
        <f aca="false">AK786-AV786-AF786</f>
        <v>24696.5987703768</v>
      </c>
      <c r="BB786" s="25" t="n">
        <f aca="false">AL786-AW786-AG786</f>
        <v>28506.1987194628</v>
      </c>
      <c r="BC786" s="25" t="n">
        <f aca="false">AM786-AX786-AH786</f>
        <v>27747.4005183163</v>
      </c>
      <c r="BD786" s="25" t="n">
        <f aca="false">AN786-AY786-AI786</f>
        <v>44971.8653545198</v>
      </c>
      <c r="BE786" s="25" t="n">
        <f aca="false">AZ786/Z786</f>
        <v>21054.4490334057</v>
      </c>
      <c r="BF786" s="25" t="n">
        <f aca="false">BA786/AA786</f>
        <v>18811.9081369769</v>
      </c>
      <c r="BG786" s="25" t="n">
        <f aca="false">BB786/AB786</f>
        <v>18420.7874962915</v>
      </c>
      <c r="BH786" s="25" t="n">
        <f aca="false">BC786/AC786</f>
        <v>14934.1258648127</v>
      </c>
      <c r="BI786" s="25" t="n">
        <f aca="false">BD786/AD786</f>
        <v>19573.0697631297</v>
      </c>
      <c r="BJ786" s="25" t="n">
        <f aca="false">E786*AD786</f>
        <v>79787.9895746908</v>
      </c>
      <c r="BK786" s="25" t="n">
        <f aca="false">0.2*C786*AD786</f>
        <v>29501.9289539235</v>
      </c>
      <c r="BL786" s="25" t="n">
        <f aca="false">BJ786+BK786</f>
        <v>109289.918528614</v>
      </c>
      <c r="BM786" s="25" t="n">
        <f aca="false">BK786*Datos!$D$6</f>
        <v>14750.9644769617</v>
      </c>
      <c r="BN786" s="25" t="n">
        <f aca="false">BL786-BM786</f>
        <v>94538.9540516525</v>
      </c>
      <c r="BO786" s="25" t="n">
        <f aca="false">BN786/AD786</f>
        <v>41146.1149854293</v>
      </c>
      <c r="BP786" s="25" t="n">
        <f aca="false">-(C786+E786)</f>
        <v>-98926.5715118569</v>
      </c>
      <c r="BQ786" s="25" t="n">
        <f aca="false">BE786</f>
        <v>21054.4490334057</v>
      </c>
      <c r="BR786" s="25" t="n">
        <f aca="false">BF786</f>
        <v>18811.9081369769</v>
      </c>
      <c r="BS786" s="25" t="n">
        <f aca="false">BG786</f>
        <v>18420.7874962915</v>
      </c>
      <c r="BT786" s="25" t="n">
        <f aca="false">BH786</f>
        <v>14934.1258648127</v>
      </c>
      <c r="BU786" s="25" t="n">
        <f aca="false">BI786+BO786</f>
        <v>60719.184748559</v>
      </c>
      <c r="BV786" s="27" t="n">
        <f aca="false">IFERROR(IRR(BP786:BU786,0.1),NA())*100</f>
        <v>9.16094803005853</v>
      </c>
    </row>
    <row r="787" customFormat="false" ht="15" hidden="false" customHeight="true" outlineLevel="0" collapsed="false">
      <c r="A787" s="23" t="n">
        <v>786</v>
      </c>
      <c r="B787" s="24" t="n">
        <f aca="true">RAND()</f>
        <v>0.145904285062715</v>
      </c>
      <c r="C787" s="25" t="n">
        <f aca="false">IF(B787&lt;=(Datos!$D$14-Datos!$C$14)/(Datos!$E$14-Datos!$C$14),Datos!$C$14+SQRT((Datos!$E$14-Datos!$C$14)*(Datos!$D$14-Datos!$C$14)*B787),Datos!$E$14-SQRT((Datos!$E$14-Datos!$C$14)*(Datos!$E$14-Datos!$D$14)*(1-B787)))</f>
        <v>67639.4838847324</v>
      </c>
      <c r="D787" s="24" t="n">
        <f aca="true">RAND()</f>
        <v>0.445343644875602</v>
      </c>
      <c r="E787" s="25" t="n">
        <f aca="false">IF(D787&lt;=(Datos!$D$15-Datos!$C$15)/(Datos!$E$15-Datos!$C$15),Datos!$C$15+SQRT((Datos!$E$15-Datos!$C$15)*(Datos!$D$15-Datos!$C$15)*D787),Datos!$E$15-SQRT((Datos!$E$15-Datos!$C$15)*(Datos!$E$15-Datos!$D$15)*(1-D787)))</f>
        <v>30878.6813854213</v>
      </c>
      <c r="F787" s="24" t="n">
        <f aca="true">RAND()</f>
        <v>0.766610114495103</v>
      </c>
      <c r="G787" s="25" t="n">
        <f aca="false">IF(F787&lt;=(Datos!$D$19-Datos!$C$19)/(Datos!$E$19-Datos!$C$19),Datos!$C$19+SQRT((Datos!$E$19-Datos!$C$19)*(Datos!$D$19-Datos!$C$19)*F787),Datos!$E$19-SQRT((Datos!$E$19-Datos!$C$19)*(Datos!$E$19-Datos!$D$19)*(1-F787)))</f>
        <v>40816.1929522423</v>
      </c>
      <c r="H787" s="24" t="n">
        <f aca="true">RAND()</f>
        <v>0.193421845779957</v>
      </c>
      <c r="I787" s="25" t="n">
        <f aca="false">IF(H787&lt;=(Datos!$D$19-Datos!$C$19)/(Datos!$E$19-Datos!$C$19),Datos!$C$19+SQRT((Datos!$E$19-Datos!$C$19)*(Datos!$D$19-Datos!$C$19)*H787),Datos!$E$19-SQRT((Datos!$E$19-Datos!$C$19)*(Datos!$E$19-Datos!$D$19)*(1-H787)))</f>
        <v>35386.3973922274</v>
      </c>
      <c r="J787" s="24" t="n">
        <f aca="true">RAND()</f>
        <v>0.867793603031671</v>
      </c>
      <c r="K787" s="25" t="n">
        <f aca="false">IF(J787&lt;=(Datos!$D$19-Datos!$C$19)/(Datos!$E$19-Datos!$C$19),Datos!$C$19+SQRT((Datos!$E$19-Datos!$C$19)*(Datos!$D$19-Datos!$C$19)*J787),Datos!$E$19-SQRT((Datos!$E$19-Datos!$C$19)*(Datos!$E$19-Datos!$D$19)*(1-J787)))</f>
        <v>41851.1145189727</v>
      </c>
      <c r="L787" s="24" t="n">
        <f aca="true">RAND()</f>
        <v>0.0332131571814759</v>
      </c>
      <c r="M787" s="25" t="n">
        <f aca="false">IF(L787&lt;=(Datos!$D$19-Datos!$C$19)/(Datos!$E$19-Datos!$C$19),Datos!$C$19+SQRT((Datos!$E$19-Datos!$C$19)*(Datos!$D$19-Datos!$C$19)*L787),Datos!$E$19-SQRT((Datos!$E$19-Datos!$C$19)*(Datos!$E$19-Datos!$D$19)*(1-L787)))</f>
        <v>32232.0335071906</v>
      </c>
      <c r="N787" s="24" t="n">
        <f aca="true">RAND()</f>
        <v>0.188907339689525</v>
      </c>
      <c r="O787" s="25" t="n">
        <f aca="false">IF(N787&lt;=(Datos!$D$19-Datos!$C$19)/(Datos!$E$19-Datos!$C$19),Datos!$C$19+SQRT((Datos!$E$19-Datos!$C$19)*(Datos!$D$19-Datos!$C$19)*N787),Datos!$E$19-SQRT((Datos!$E$19-Datos!$C$19)*(Datos!$E$19-Datos!$D$19)*(1-N787)))</f>
        <v>35323.1664405153</v>
      </c>
      <c r="P787" s="24" t="n">
        <f aca="true">RAND()</f>
        <v>0.464109130916146</v>
      </c>
      <c r="Q787" s="26" t="n">
        <f aca="false">IF(P787&lt;=(Datos!$D$23-Datos!$C$23)/(Datos!$E$23-Datos!$C$23),Datos!$C$23+SQRT((Datos!$E$23-Datos!$C$23)*(Datos!$D$23-Datos!$C$23)*P787),Datos!$E$23-SQRT((Datos!$E$23-Datos!$C$23)*(Datos!$E$23-Datos!$D$23)*(1-P787)))</f>
        <v>0.14890322535028</v>
      </c>
      <c r="R787" s="24" t="n">
        <f aca="true">RAND()</f>
        <v>0.353144087399763</v>
      </c>
      <c r="S787" s="26" t="n">
        <f aca="false">IF(R787&lt;=(Datos!$D$24-Datos!$C$24)/(Datos!$E$24-Datos!$C$24),Datos!$C$24+SQRT((Datos!$E$24-Datos!$C$24)*(Datos!$D$24-Datos!$C$24)*R787),Datos!$E$24-SQRT((Datos!$E$24-Datos!$C$24)*(Datos!$E$24-Datos!$D$24)*(1-R787)))</f>
        <v>0.145212285840827</v>
      </c>
      <c r="T787" s="24" t="n">
        <f aca="true">RAND()</f>
        <v>0.355246380161275</v>
      </c>
      <c r="U787" s="26" t="n">
        <f aca="false">IF(T787&lt;=(Datos!$D$25-Datos!$C$25)/(Datos!$E$25-Datos!$C$25),Datos!$C$25+SQRT((Datos!$E$25-Datos!$C$25)*(Datos!$D$25-Datos!$C$25)*T787),Datos!$E$25-SQRT((Datos!$E$25-Datos!$C$25)*(Datos!$E$25-Datos!$D$25)*(1-T787)))</f>
        <v>0.177313319064857</v>
      </c>
      <c r="V787" s="24" t="n">
        <f aca="true">RAND()</f>
        <v>0.445526678135294</v>
      </c>
      <c r="W787" s="26" t="n">
        <f aca="false">IF(V787&lt;=(Datos!$D$26-Datos!$C$26)/(Datos!$E$26-Datos!$C$26),Datos!$C$26+SQRT((Datos!$E$26-Datos!$C$26)*(Datos!$D$26-Datos!$C$26)*V787),Datos!$E$26-SQRT((Datos!$E$26-Datos!$C$26)*(Datos!$E$26-Datos!$D$26)*(1-V787)))</f>
        <v>0.205947115570868</v>
      </c>
      <c r="X787" s="24" t="n">
        <f aca="true">RAND()</f>
        <v>0.216947448929944</v>
      </c>
      <c r="Y787" s="26" t="n">
        <f aca="false">IF(X787&lt;=(Datos!$D$27-Datos!$C$27)/(Datos!$E$27-Datos!$C$27),Datos!$C$27+SQRT((Datos!$E$27-Datos!$C$27)*(Datos!$D$27-Datos!$C$27)*X787),Datos!$E$27-SQRT((Datos!$E$27-Datos!$C$27)*(Datos!$E$27-Datos!$D$27)*(1-X787)))</f>
        <v>0.214202440209839</v>
      </c>
      <c r="Z787" s="24" t="n">
        <f aca="false">(1+Q787)</f>
        <v>1.14890322535028</v>
      </c>
      <c r="AA787" s="24" t="n">
        <f aca="false">Z787*(1+S787)</f>
        <v>1.31573808891329</v>
      </c>
      <c r="AB787" s="24" t="n">
        <f aca="false">AA787*(1+U787)</f>
        <v>1.54903597647856</v>
      </c>
      <c r="AC787" s="24" t="n">
        <f aca="false">AB787*(1+W787)</f>
        <v>1.86805546774982</v>
      </c>
      <c r="AD787" s="24" t="n">
        <f aca="false">AC787*(1+Y787)</f>
        <v>2.26819750738917</v>
      </c>
      <c r="AE787" s="23" t="n">
        <f aca="false">E787*Q787</f>
        <v>4597.93525285288</v>
      </c>
      <c r="AF787" s="23" t="n">
        <f aca="false">AE787*(1+S787)</f>
        <v>5265.61194106777</v>
      </c>
      <c r="AG787" s="23" t="n">
        <f aca="false">AF787*(1+U787)</f>
        <v>6199.27507124604</v>
      </c>
      <c r="AH787" s="23" t="n">
        <f aca="false">AG787*(1+W787)</f>
        <v>7475.99789079955</v>
      </c>
      <c r="AI787" s="23" t="n">
        <f aca="false">AH787*(1+Y787)</f>
        <v>9077.37488201243</v>
      </c>
      <c r="AJ787" s="25" t="n">
        <f aca="false">G787*Z787</f>
        <v>46893.8557293505</v>
      </c>
      <c r="AK787" s="25" t="n">
        <f aca="false">I787*AA787</f>
        <v>46559.2308783756</v>
      </c>
      <c r="AL787" s="25" t="n">
        <f aca="false">K787*AB787</f>
        <v>64828.8820456129</v>
      </c>
      <c r="AM787" s="25" t="n">
        <f aca="false">M787*AC787</f>
        <v>60211.2264298028</v>
      </c>
      <c r="AN787" s="25" t="n">
        <f aca="false">O787*AD787</f>
        <v>80119.9180734696</v>
      </c>
      <c r="AO787" s="25" t="n">
        <f aca="false">C787/Datos!$D$8</f>
        <v>13527.8967769465</v>
      </c>
      <c r="AP787" s="25" t="n">
        <f aca="false">AJ787-AO787</f>
        <v>33365.958952404</v>
      </c>
      <c r="AQ787" s="25" t="n">
        <f aca="false">AK787-AO787</f>
        <v>33031.3341014291</v>
      </c>
      <c r="AR787" s="25" t="n">
        <f aca="false">AL787-AO787</f>
        <v>51300.9852686665</v>
      </c>
      <c r="AS787" s="25" t="n">
        <f aca="false">AM787-AO787</f>
        <v>46683.3296528564</v>
      </c>
      <c r="AT787" s="25" t="n">
        <f aca="false">AN787-AO787</f>
        <v>66592.0212965231</v>
      </c>
      <c r="AU787" s="25" t="n">
        <f aca="false">AP787*Datos!$D$6</f>
        <v>16682.979476202</v>
      </c>
      <c r="AV787" s="25" t="n">
        <f aca="false">AQ787*Datos!$D$6</f>
        <v>16515.6670507145</v>
      </c>
      <c r="AW787" s="25" t="n">
        <f aca="false">AR787*Datos!$D$6</f>
        <v>25650.4926343332</v>
      </c>
      <c r="AX787" s="25" t="n">
        <f aca="false">AS787*Datos!$D$6</f>
        <v>23341.6648264282</v>
      </c>
      <c r="AY787" s="25" t="n">
        <f aca="false">AT787*Datos!$D$6</f>
        <v>33296.0106482616</v>
      </c>
      <c r="AZ787" s="25" t="n">
        <f aca="false">AJ787-AU787-AE787</f>
        <v>25612.9410002956</v>
      </c>
      <c r="BA787" s="25" t="n">
        <f aca="false">AK787-AV787-AF787</f>
        <v>24777.9518865932</v>
      </c>
      <c r="BB787" s="25" t="n">
        <f aca="false">AL787-AW787-AG787</f>
        <v>32979.1143400337</v>
      </c>
      <c r="BC787" s="25" t="n">
        <f aca="false">AM787-AX787-AH787</f>
        <v>29393.5637125751</v>
      </c>
      <c r="BD787" s="25" t="n">
        <f aca="false">AN787-AY787-AI787</f>
        <v>37746.5325431956</v>
      </c>
      <c r="BE787" s="25" t="n">
        <f aca="false">AZ787/Z787</f>
        <v>22293.3841903757</v>
      </c>
      <c r="BF787" s="25" t="n">
        <f aca="false">BA787/AA787</f>
        <v>18831.9788682701</v>
      </c>
      <c r="BG787" s="25" t="n">
        <f aca="false">BB787/AB787</f>
        <v>21290.0893464111</v>
      </c>
      <c r="BH787" s="25" t="n">
        <f aca="false">BC787/AC787</f>
        <v>15734.8452548796</v>
      </c>
      <c r="BI787" s="25" t="n">
        <f aca="false">BD787/AD787</f>
        <v>16641.6427230114</v>
      </c>
      <c r="BJ787" s="25" t="n">
        <f aca="false">E787*AD787</f>
        <v>70038.9481498769</v>
      </c>
      <c r="BK787" s="25" t="n">
        <f aca="false">0.2*C787*AD787</f>
        <v>30683.941749688</v>
      </c>
      <c r="BL787" s="25" t="n">
        <f aca="false">BJ787+BK787</f>
        <v>100722.889899565</v>
      </c>
      <c r="BM787" s="25" t="n">
        <f aca="false">BK787*Datos!$D$6</f>
        <v>15341.970874844</v>
      </c>
      <c r="BN787" s="25" t="n">
        <f aca="false">BL787-BM787</f>
        <v>85380.9190247209</v>
      </c>
      <c r="BO787" s="25" t="n">
        <f aca="false">BN787/AD787</f>
        <v>37642.6297738946</v>
      </c>
      <c r="BP787" s="25" t="n">
        <f aca="false">-(C787+E787)</f>
        <v>-98518.1652701537</v>
      </c>
      <c r="BQ787" s="25" t="n">
        <f aca="false">BE787</f>
        <v>22293.3841903757</v>
      </c>
      <c r="BR787" s="25" t="n">
        <f aca="false">BF787</f>
        <v>18831.9788682701</v>
      </c>
      <c r="BS787" s="25" t="n">
        <f aca="false">BG787</f>
        <v>21290.0893464111</v>
      </c>
      <c r="BT787" s="25" t="n">
        <f aca="false">BH787</f>
        <v>15734.8452548796</v>
      </c>
      <c r="BU787" s="25" t="n">
        <f aca="false">BI787+BO787</f>
        <v>54284.272496906</v>
      </c>
      <c r="BV787" s="27" t="n">
        <f aca="false">IFERROR(IRR(BP787:BU787,0.1),NA())*100</f>
        <v>9.22180117146534</v>
      </c>
    </row>
    <row r="788" customFormat="false" ht="15" hidden="false" customHeight="true" outlineLevel="0" collapsed="false">
      <c r="A788" s="23" t="n">
        <v>787</v>
      </c>
      <c r="B788" s="24" t="n">
        <f aca="true">RAND()</f>
        <v>0.827083310744011</v>
      </c>
      <c r="C788" s="25" t="n">
        <f aca="false">IF(B788&lt;=(Datos!$D$14-Datos!$C$14)/(Datos!$E$14-Datos!$C$14),Datos!$C$14+SQRT((Datos!$E$14-Datos!$C$14)*(Datos!$D$14-Datos!$C$14)*B788),Datos!$E$14-SQRT((Datos!$E$14-Datos!$C$14)*(Datos!$E$14-Datos!$D$14)*(1-B788)))</f>
        <v>85595.1387682079</v>
      </c>
      <c r="D788" s="24" t="n">
        <f aca="true">RAND()</f>
        <v>0.20224660921263</v>
      </c>
      <c r="E788" s="25" t="n">
        <f aca="false">IF(D788&lt;=(Datos!$D$15-Datos!$C$15)/(Datos!$E$15-Datos!$C$15),Datos!$C$15+SQRT((Datos!$E$15-Datos!$C$15)*(Datos!$D$15-Datos!$C$15)*D788),Datos!$E$15-SQRT((Datos!$E$15-Datos!$C$15)*(Datos!$E$15-Datos!$D$15)*(1-D788)))</f>
        <v>28894.6752998096</v>
      </c>
      <c r="F788" s="24" t="n">
        <f aca="true">RAND()</f>
        <v>0.803045655629555</v>
      </c>
      <c r="G788" s="25" t="n">
        <f aca="false">IF(F788&lt;=(Datos!$D$19-Datos!$C$19)/(Datos!$E$19-Datos!$C$19),Datos!$C$19+SQRT((Datos!$E$19-Datos!$C$19)*(Datos!$D$19-Datos!$C$19)*F788),Datos!$E$19-SQRT((Datos!$E$19-Datos!$C$19)*(Datos!$E$19-Datos!$D$19)*(1-F788)))</f>
        <v>41156.619218997</v>
      </c>
      <c r="H788" s="24" t="n">
        <f aca="true">RAND()</f>
        <v>0.482489902894291</v>
      </c>
      <c r="I788" s="25" t="n">
        <f aca="false">IF(H788&lt;=(Datos!$D$19-Datos!$C$19)/(Datos!$E$19-Datos!$C$19),Datos!$C$19+SQRT((Datos!$E$19-Datos!$C$19)*(Datos!$D$19-Datos!$C$19)*H788),Datos!$E$19-SQRT((Datos!$E$19-Datos!$C$19)*(Datos!$E$19-Datos!$D$19)*(1-H788)))</f>
        <v>38507.2607479813</v>
      </c>
      <c r="J788" s="24" t="n">
        <f aca="true">RAND()</f>
        <v>0.371640278681409</v>
      </c>
      <c r="K788" s="25" t="n">
        <f aca="false">IF(J788&lt;=(Datos!$D$19-Datos!$C$19)/(Datos!$E$19-Datos!$C$19),Datos!$C$19+SQRT((Datos!$E$19-Datos!$C$19)*(Datos!$D$19-Datos!$C$19)*J788),Datos!$E$19-SQRT((Datos!$E$19-Datos!$C$19)*(Datos!$E$19-Datos!$D$19)*(1-J788)))</f>
        <v>37466.3271963002</v>
      </c>
      <c r="L788" s="24" t="n">
        <f aca="true">RAND()</f>
        <v>0.759890231739254</v>
      </c>
      <c r="M788" s="25" t="n">
        <f aca="false">IF(L788&lt;=(Datos!$D$19-Datos!$C$19)/(Datos!$E$19-Datos!$C$19),Datos!$C$19+SQRT((Datos!$E$19-Datos!$C$19)*(Datos!$D$19-Datos!$C$19)*L788),Datos!$E$19-SQRT((Datos!$E$19-Datos!$C$19)*(Datos!$E$19-Datos!$D$19)*(1-L788)))</f>
        <v>40756.3892002734</v>
      </c>
      <c r="N788" s="24" t="n">
        <f aca="true">RAND()</f>
        <v>0.113827352572571</v>
      </c>
      <c r="O788" s="25" t="n">
        <f aca="false">IF(N788&lt;=(Datos!$D$19-Datos!$C$19)/(Datos!$E$19-Datos!$C$19),Datos!$C$19+SQRT((Datos!$E$19-Datos!$C$19)*(Datos!$D$19-Datos!$C$19)*N788),Datos!$E$19-SQRT((Datos!$E$19-Datos!$C$19)*(Datos!$E$19-Datos!$D$19)*(1-N788)))</f>
        <v>34132.082148976</v>
      </c>
      <c r="P788" s="24" t="n">
        <f aca="true">RAND()</f>
        <v>0.893891049489117</v>
      </c>
      <c r="Q788" s="26" t="n">
        <f aca="false">IF(P788&lt;=(Datos!$D$23-Datos!$C$23)/(Datos!$E$23-Datos!$C$23),Datos!$C$23+SQRT((Datos!$E$23-Datos!$C$23)*(Datos!$D$23-Datos!$C$23)*P788),Datos!$E$23-SQRT((Datos!$E$23-Datos!$C$23)*(Datos!$E$23-Datos!$D$23)*(1-P788)))</f>
        <v>0.166179865741622</v>
      </c>
      <c r="R788" s="24" t="n">
        <f aca="true">RAND()</f>
        <v>0.816748319180381</v>
      </c>
      <c r="S788" s="26" t="n">
        <f aca="false">IF(R788&lt;=(Datos!$D$24-Datos!$C$24)/(Datos!$E$24-Datos!$C$24),Datos!$C$24+SQRT((Datos!$E$24-Datos!$C$24)*(Datos!$D$24-Datos!$C$24)*R788),Datos!$E$24-SQRT((Datos!$E$24-Datos!$C$24)*(Datos!$E$24-Datos!$D$24)*(1-R788)))</f>
        <v>0.161838143666593</v>
      </c>
      <c r="T788" s="24" t="n">
        <f aca="true">RAND()</f>
        <v>0.0162678329227969</v>
      </c>
      <c r="U788" s="26" t="n">
        <f aca="false">IF(T788&lt;=(Datos!$D$25-Datos!$C$25)/(Datos!$E$25-Datos!$C$25),Datos!$C$25+SQRT((Datos!$E$25-Datos!$C$25)*(Datos!$D$25-Datos!$C$25)*T788),Datos!$E$25-SQRT((Datos!$E$25-Datos!$C$25)*(Datos!$E$25-Datos!$D$25)*(1-T788)))</f>
        <v>0.155844865194157</v>
      </c>
      <c r="V788" s="24" t="n">
        <f aca="true">RAND()</f>
        <v>0.861959171211652</v>
      </c>
      <c r="W788" s="26" t="n">
        <f aca="false">IF(V788&lt;=(Datos!$D$26-Datos!$C$26)/(Datos!$E$26-Datos!$C$26),Datos!$C$26+SQRT((Datos!$E$26-Datos!$C$26)*(Datos!$D$26-Datos!$C$26)*V788),Datos!$E$26-SQRT((Datos!$E$26-Datos!$C$26)*(Datos!$E$26-Datos!$D$26)*(1-V788)))</f>
        <v>0.228019488159753</v>
      </c>
      <c r="X788" s="24" t="n">
        <f aca="true">RAND()</f>
        <v>0.222794501845721</v>
      </c>
      <c r="Y788" s="26" t="n">
        <f aca="false">IF(X788&lt;=(Datos!$D$27-Datos!$C$27)/(Datos!$E$27-Datos!$C$27),Datos!$C$27+SQRT((Datos!$E$27-Datos!$C$27)*(Datos!$D$27-Datos!$C$27)*X788),Datos!$E$27-SQRT((Datos!$E$27-Datos!$C$27)*(Datos!$E$27-Datos!$D$27)*(1-X788)))</f>
        <v>0.214526417491828</v>
      </c>
      <c r="Z788" s="24" t="n">
        <f aca="false">(1+Q788)</f>
        <v>1.16617986574162</v>
      </c>
      <c r="AA788" s="24" t="n">
        <f aca="false">Z788*(1+S788)</f>
        <v>1.3549122503946</v>
      </c>
      <c r="AB788" s="24" t="n">
        <f aca="false">AA788*(1+U788)</f>
        <v>1.56606836740726</v>
      </c>
      <c r="AC788" s="24" t="n">
        <f aca="false">AB788*(1+W788)</f>
        <v>1.92316247496665</v>
      </c>
      <c r="AD788" s="24" t="n">
        <f aca="false">AC788*(1+Y788)</f>
        <v>2.33573163097596</v>
      </c>
      <c r="AE788" s="23" t="n">
        <f aca="false">E788*Q788</f>
        <v>4801.71326197013</v>
      </c>
      <c r="AF788" s="23" t="n">
        <f aca="false">AE788*(1+S788)</f>
        <v>5578.81362270664</v>
      </c>
      <c r="AG788" s="23" t="n">
        <f aca="false">AF788*(1+U788)</f>
        <v>6448.24307968068</v>
      </c>
      <c r="AH788" s="23" t="n">
        <f aca="false">AG788*(1+W788)</f>
        <v>7918.56816623914</v>
      </c>
      <c r="AI788" s="23" t="n">
        <f aca="false">AH788*(1+Y788)</f>
        <v>9617.31022660726</v>
      </c>
      <c r="AJ788" s="25" t="n">
        <f aca="false">G788*Z788</f>
        <v>47996.020675189</v>
      </c>
      <c r="AK788" s="25" t="n">
        <f aca="false">I788*AA788</f>
        <v>52173.9593165791</v>
      </c>
      <c r="AL788" s="25" t="n">
        <f aca="false">K788*AB788</f>
        <v>58674.8298650561</v>
      </c>
      <c r="AM788" s="25" t="n">
        <f aca="false">M788*AC788</f>
        <v>78381.1583251018</v>
      </c>
      <c r="AN788" s="25" t="n">
        <f aca="false">O788*AD788</f>
        <v>79723.383906433</v>
      </c>
      <c r="AO788" s="25" t="n">
        <f aca="false">C788/Datos!$D$8</f>
        <v>17119.0277536416</v>
      </c>
      <c r="AP788" s="25" t="n">
        <f aca="false">AJ788-AO788</f>
        <v>30876.9929215474</v>
      </c>
      <c r="AQ788" s="25" t="n">
        <f aca="false">AK788-AO788</f>
        <v>35054.9315629375</v>
      </c>
      <c r="AR788" s="25" t="n">
        <f aca="false">AL788-AO788</f>
        <v>41555.8021114145</v>
      </c>
      <c r="AS788" s="25" t="n">
        <f aca="false">AM788-AO788</f>
        <v>61262.1305714602</v>
      </c>
      <c r="AT788" s="25" t="n">
        <f aca="false">AN788-AO788</f>
        <v>62604.3561527914</v>
      </c>
      <c r="AU788" s="25" t="n">
        <f aca="false">AP788*Datos!$D$6</f>
        <v>15438.4964607737</v>
      </c>
      <c r="AV788" s="25" t="n">
        <f aca="false">AQ788*Datos!$D$6</f>
        <v>17527.4657814688</v>
      </c>
      <c r="AW788" s="25" t="n">
        <f aca="false">AR788*Datos!$D$6</f>
        <v>20777.9010557073</v>
      </c>
      <c r="AX788" s="25" t="n">
        <f aca="false">AS788*Datos!$D$6</f>
        <v>30631.0652857301</v>
      </c>
      <c r="AY788" s="25" t="n">
        <f aca="false">AT788*Datos!$D$6</f>
        <v>31302.1780763957</v>
      </c>
      <c r="AZ788" s="25" t="n">
        <f aca="false">AJ788-AU788-AE788</f>
        <v>27755.8109524451</v>
      </c>
      <c r="BA788" s="25" t="n">
        <f aca="false">AK788-AV788-AF788</f>
        <v>29067.6799124037</v>
      </c>
      <c r="BB788" s="25" t="n">
        <f aca="false">AL788-AW788-AG788</f>
        <v>31448.6857296682</v>
      </c>
      <c r="BC788" s="25" t="n">
        <f aca="false">AM788-AX788-AH788</f>
        <v>39831.5248731325</v>
      </c>
      <c r="BD788" s="25" t="n">
        <f aca="false">AN788-AY788-AI788</f>
        <v>38803.89560343</v>
      </c>
      <c r="BE788" s="25" t="n">
        <f aca="false">AZ788/Z788</f>
        <v>23800.6261022129</v>
      </c>
      <c r="BF788" s="25" t="n">
        <f aca="false">BA788/AA788</f>
        <v>21453.5516258991</v>
      </c>
      <c r="BG788" s="25" t="n">
        <f aca="false">BB788/AB788</f>
        <v>20081.2980992226</v>
      </c>
      <c r="BH788" s="25" t="n">
        <f aca="false">BC788/AC788</f>
        <v>20711.4715431536</v>
      </c>
      <c r="BI788" s="25" t="n">
        <f aca="false">BD788/AD788</f>
        <v>16613.1652664293</v>
      </c>
      <c r="BJ788" s="25" t="n">
        <f aca="false">E788*AD788</f>
        <v>67490.2070645451</v>
      </c>
      <c r="BK788" s="25" t="n">
        <f aca="false">0.2*C788*AD788</f>
        <v>39985.454615736</v>
      </c>
      <c r="BL788" s="25" t="n">
        <f aca="false">BJ788+BK788</f>
        <v>107475.661680281</v>
      </c>
      <c r="BM788" s="25" t="n">
        <f aca="false">BK788*Datos!$D$6</f>
        <v>19992.727307868</v>
      </c>
      <c r="BN788" s="25" t="n">
        <f aca="false">BL788-BM788</f>
        <v>87482.9343724131</v>
      </c>
      <c r="BO788" s="25" t="n">
        <f aca="false">BN788/AD788</f>
        <v>37454.1891766304</v>
      </c>
      <c r="BP788" s="25" t="n">
        <f aca="false">-(C788+E788)</f>
        <v>-114489.814068018</v>
      </c>
      <c r="BQ788" s="25" t="n">
        <f aca="false">BE788</f>
        <v>23800.6261022129</v>
      </c>
      <c r="BR788" s="25" t="n">
        <f aca="false">BF788</f>
        <v>21453.5516258991</v>
      </c>
      <c r="BS788" s="25" t="n">
        <f aca="false">BG788</f>
        <v>20081.2980992226</v>
      </c>
      <c r="BT788" s="25" t="n">
        <f aca="false">BH788</f>
        <v>20711.4715431536</v>
      </c>
      <c r="BU788" s="25" t="n">
        <f aca="false">BI788+BO788</f>
        <v>54067.3544430597</v>
      </c>
      <c r="BV788" s="27" t="n">
        <f aca="false">IFERROR(IRR(BP788:BU788,0.1),NA())*100</f>
        <v>6.20397853596099</v>
      </c>
    </row>
    <row r="789" customFormat="false" ht="15" hidden="false" customHeight="true" outlineLevel="0" collapsed="false">
      <c r="A789" s="23" t="n">
        <v>788</v>
      </c>
      <c r="B789" s="24" t="n">
        <f aca="true">RAND()</f>
        <v>0.753056698988567</v>
      </c>
      <c r="C789" s="25" t="n">
        <f aca="false">IF(B789&lt;=(Datos!$D$14-Datos!$C$14)/(Datos!$E$14-Datos!$C$14),Datos!$C$14+SQRT((Datos!$E$14-Datos!$C$14)*(Datos!$D$14-Datos!$C$14)*B789),Datos!$E$14-SQRT((Datos!$E$14-Datos!$C$14)*(Datos!$E$14-Datos!$D$14)*(1-B789)))</f>
        <v>82785.7047424613</v>
      </c>
      <c r="D789" s="24" t="n">
        <f aca="true">RAND()</f>
        <v>0.0707081069648175</v>
      </c>
      <c r="E789" s="25" t="n">
        <f aca="false">IF(D789&lt;=(Datos!$D$15-Datos!$C$15)/(Datos!$E$15-Datos!$C$15),Datos!$C$15+SQRT((Datos!$E$15-Datos!$C$15)*(Datos!$D$15-Datos!$C$15)*D789),Datos!$E$15-SQRT((Datos!$E$15-Datos!$C$15)*(Datos!$E$15-Datos!$D$15)*(1-D789)))</f>
        <v>27302.847807034</v>
      </c>
      <c r="F789" s="24" t="n">
        <f aca="true">RAND()</f>
        <v>0.0568090474093793</v>
      </c>
      <c r="G789" s="25" t="n">
        <f aca="false">IF(F789&lt;=(Datos!$D$19-Datos!$C$19)/(Datos!$E$19-Datos!$C$19),Datos!$C$19+SQRT((Datos!$E$19-Datos!$C$19)*(Datos!$D$19-Datos!$C$19)*F789),Datos!$E$19-SQRT((Datos!$E$19-Datos!$C$19)*(Datos!$E$19-Datos!$D$19)*(1-F789)))</f>
        <v>32919.1363639623</v>
      </c>
      <c r="H789" s="24" t="n">
        <f aca="true">RAND()</f>
        <v>0.916875903013853</v>
      </c>
      <c r="I789" s="25" t="n">
        <f aca="false">IF(H789&lt;=(Datos!$D$19-Datos!$C$19)/(Datos!$E$19-Datos!$C$19),Datos!$C$19+SQRT((Datos!$E$19-Datos!$C$19)*(Datos!$D$19-Datos!$C$19)*H789),Datos!$E$19-SQRT((Datos!$E$19-Datos!$C$19)*(Datos!$E$19-Datos!$D$19)*(1-H789)))</f>
        <v>42503.1405177782</v>
      </c>
      <c r="J789" s="24" t="n">
        <f aca="true">RAND()</f>
        <v>0.181327330255821</v>
      </c>
      <c r="K789" s="25" t="n">
        <f aca="false">IF(J789&lt;=(Datos!$D$19-Datos!$C$19)/(Datos!$E$19-Datos!$C$19),Datos!$C$19+SQRT((Datos!$E$19-Datos!$C$19)*(Datos!$D$19-Datos!$C$19)*J789),Datos!$E$19-SQRT((Datos!$E$19-Datos!$C$19)*(Datos!$E$19-Datos!$D$19)*(1-J789)))</f>
        <v>35215.2755956299</v>
      </c>
      <c r="L789" s="24" t="n">
        <f aca="true">RAND()</f>
        <v>0.36384341771661</v>
      </c>
      <c r="M789" s="25" t="n">
        <f aca="false">IF(L789&lt;=(Datos!$D$19-Datos!$C$19)/(Datos!$E$19-Datos!$C$19),Datos!$C$19+SQRT((Datos!$E$19-Datos!$C$19)*(Datos!$D$19-Datos!$C$19)*L789),Datos!$E$19-SQRT((Datos!$E$19-Datos!$C$19)*(Datos!$E$19-Datos!$D$19)*(1-L789)))</f>
        <v>37387.5918036591</v>
      </c>
      <c r="N789" s="24" t="n">
        <f aca="true">RAND()</f>
        <v>0.341515883021195</v>
      </c>
      <c r="O789" s="25" t="n">
        <f aca="false">IF(N789&lt;=(Datos!$D$19-Datos!$C$19)/(Datos!$E$19-Datos!$C$19),Datos!$C$19+SQRT((Datos!$E$19-Datos!$C$19)*(Datos!$D$19-Datos!$C$19)*N789),Datos!$E$19-SQRT((Datos!$E$19-Datos!$C$19)*(Datos!$E$19-Datos!$D$19)*(1-N789)))</f>
        <v>37157.3306793231</v>
      </c>
      <c r="P789" s="24" t="n">
        <f aca="true">RAND()</f>
        <v>0.00755890742891401</v>
      </c>
      <c r="Q789" s="26" t="n">
        <f aca="false">IF(P789&lt;=(Datos!$D$23-Datos!$C$23)/(Datos!$E$23-Datos!$C$23),Datos!$C$23+SQRT((Datos!$E$23-Datos!$C$23)*(Datos!$D$23-Datos!$C$23)*P789),Datos!$E$23-SQRT((Datos!$E$23-Datos!$C$23)*(Datos!$E$23-Datos!$D$23)*(1-P789)))</f>
        <v>0.123688635706063</v>
      </c>
      <c r="R789" s="24" t="n">
        <f aca="true">RAND()</f>
        <v>0.221011024670143</v>
      </c>
      <c r="S789" s="26" t="n">
        <f aca="false">IF(R789&lt;=(Datos!$D$24-Datos!$C$24)/(Datos!$E$24-Datos!$C$24),Datos!$C$24+SQRT((Datos!$E$24-Datos!$C$24)*(Datos!$D$24-Datos!$C$24)*R789),Datos!$E$24-SQRT((Datos!$E$24-Datos!$C$24)*(Datos!$E$24-Datos!$D$24)*(1-R789)))</f>
        <v>0.139945421640223</v>
      </c>
      <c r="T789" s="24" t="n">
        <f aca="true">RAND()</f>
        <v>0.899751321645723</v>
      </c>
      <c r="U789" s="26" t="n">
        <f aca="false">IF(T789&lt;=(Datos!$D$25-Datos!$C$25)/(Datos!$E$25-Datos!$C$25),Datos!$C$25+SQRT((Datos!$E$25-Datos!$C$25)*(Datos!$D$25-Datos!$C$25)*T789),Datos!$E$25-SQRT((Datos!$E$25-Datos!$C$25)*(Datos!$E$25-Datos!$D$25)*(1-T789)))</f>
        <v>0.203246006464369</v>
      </c>
      <c r="V789" s="24" t="n">
        <f aca="true">RAND()</f>
        <v>0.836553468532849</v>
      </c>
      <c r="W789" s="26" t="n">
        <f aca="false">IF(V789&lt;=(Datos!$D$26-Datos!$C$26)/(Datos!$E$26-Datos!$C$26),Datos!$C$26+SQRT((Datos!$E$26-Datos!$C$26)*(Datos!$D$26-Datos!$C$26)*V789),Datos!$E$26-SQRT((Datos!$E$26-Datos!$C$26)*(Datos!$E$26-Datos!$D$26)*(1-V789)))</f>
        <v>0.226082164392759</v>
      </c>
      <c r="X789" s="24" t="n">
        <f aca="true">RAND()</f>
        <v>0.779122665564574</v>
      </c>
      <c r="Y789" s="26" t="n">
        <f aca="false">IF(X789&lt;=(Datos!$D$27-Datos!$C$27)/(Datos!$E$27-Datos!$C$27),Datos!$C$27+SQRT((Datos!$E$27-Datos!$C$27)*(Datos!$D$27-Datos!$C$27)*X789),Datos!$E$27-SQRT((Datos!$E$27-Datos!$C$27)*(Datos!$E$27-Datos!$D$27)*(1-X789)))</f>
        <v>0.245463966557358</v>
      </c>
      <c r="Z789" s="24" t="n">
        <f aca="false">(1+Q789)</f>
        <v>1.12368863570606</v>
      </c>
      <c r="AA789" s="24" t="n">
        <f aca="false">Z789*(1+S789)</f>
        <v>1.28094371562227</v>
      </c>
      <c r="AB789" s="24" t="n">
        <f aca="false">AA789*(1+U789)</f>
        <v>1.54129041032813</v>
      </c>
      <c r="AC789" s="24" t="n">
        <f aca="false">AB789*(1+W789)</f>
        <v>1.88974868225292</v>
      </c>
      <c r="AD789" s="24" t="n">
        <f aca="false">AC789*(1+Y789)</f>
        <v>2.35361388959526</v>
      </c>
      <c r="AE789" s="23" t="n">
        <f aca="false">E789*Q789</f>
        <v>3377.05199614232</v>
      </c>
      <c r="AF789" s="23" t="n">
        <f aca="false">AE789*(1+S789)</f>
        <v>3849.65496164341</v>
      </c>
      <c r="AG789" s="23" t="n">
        <f aca="false">AF789*(1+U789)</f>
        <v>4632.08195886318</v>
      </c>
      <c r="AH789" s="23" t="n">
        <f aca="false">AG789*(1+W789)</f>
        <v>5679.31307376761</v>
      </c>
      <c r="AI789" s="23" t="n">
        <f aca="false">AH789*(1+Y789)</f>
        <v>7073.37978817567</v>
      </c>
      <c r="AJ789" s="25" t="n">
        <f aca="false">G789*Z789</f>
        <v>36990.8594294426</v>
      </c>
      <c r="AK789" s="25" t="n">
        <f aca="false">I789*AA789</f>
        <v>54444.1307404584</v>
      </c>
      <c r="AL789" s="25" t="n">
        <f aca="false">K789*AB789</f>
        <v>54276.9665726067</v>
      </c>
      <c r="AM789" s="25" t="n">
        <f aca="false">M789*AC789</f>
        <v>70653.1523435749</v>
      </c>
      <c r="AN789" s="25" t="n">
        <f aca="false">O789*AD789</f>
        <v>87454.0095871389</v>
      </c>
      <c r="AO789" s="25" t="n">
        <f aca="false">C789/Datos!$D$8</f>
        <v>16557.1409484923</v>
      </c>
      <c r="AP789" s="25" t="n">
        <f aca="false">AJ789-AO789</f>
        <v>20433.7184809504</v>
      </c>
      <c r="AQ789" s="25" t="n">
        <f aca="false">AK789-AO789</f>
        <v>37886.9897919662</v>
      </c>
      <c r="AR789" s="25" t="n">
        <f aca="false">AL789-AO789</f>
        <v>37719.8256241144</v>
      </c>
      <c r="AS789" s="25" t="n">
        <f aca="false">AM789-AO789</f>
        <v>54096.0113950826</v>
      </c>
      <c r="AT789" s="25" t="n">
        <f aca="false">AN789-AO789</f>
        <v>70896.8686386466</v>
      </c>
      <c r="AU789" s="25" t="n">
        <f aca="false">AP789*Datos!$D$6</f>
        <v>10216.8592404752</v>
      </c>
      <c r="AV789" s="25" t="n">
        <f aca="false">AQ789*Datos!$D$6</f>
        <v>18943.4948959831</v>
      </c>
      <c r="AW789" s="25" t="n">
        <f aca="false">AR789*Datos!$D$6</f>
        <v>18859.9128120572</v>
      </c>
      <c r="AX789" s="25" t="n">
        <f aca="false">AS789*Datos!$D$6</f>
        <v>27048.0056975413</v>
      </c>
      <c r="AY789" s="25" t="n">
        <f aca="false">AT789*Datos!$D$6</f>
        <v>35448.4343193233</v>
      </c>
      <c r="AZ789" s="25" t="n">
        <f aca="false">AJ789-AU789-AE789</f>
        <v>23396.9481928251</v>
      </c>
      <c r="BA789" s="25" t="n">
        <f aca="false">AK789-AV789-AF789</f>
        <v>31650.9808828319</v>
      </c>
      <c r="BB789" s="25" t="n">
        <f aca="false">AL789-AW789-AG789</f>
        <v>30784.9718016863</v>
      </c>
      <c r="BC789" s="25" t="n">
        <f aca="false">AM789-AX789-AH789</f>
        <v>37925.833572266</v>
      </c>
      <c r="BD789" s="25" t="n">
        <f aca="false">AN789-AY789-AI789</f>
        <v>44932.1954796399</v>
      </c>
      <c r="BE789" s="25" t="n">
        <f aca="false">AZ789/Z789</f>
        <v>20821.5580805654</v>
      </c>
      <c r="BF789" s="25" t="n">
        <f aca="false">BA789/AA789</f>
        <v>24709.1113347288</v>
      </c>
      <c r="BG789" s="25" t="n">
        <f aca="false">BB789/AB789</f>
        <v>19973.5050548536</v>
      </c>
      <c r="BH789" s="25" t="n">
        <f aca="false">BC789/AC789</f>
        <v>20069.2472646953</v>
      </c>
      <c r="BI789" s="25" t="n">
        <f aca="false">BD789/AD789</f>
        <v>19090.7249818137</v>
      </c>
      <c r="BJ789" s="25" t="n">
        <f aca="false">E789*AD789</f>
        <v>64260.3618241407</v>
      </c>
      <c r="BK789" s="25" t="n">
        <f aca="false">0.2*C789*AD789</f>
        <v>38969.1169083578</v>
      </c>
      <c r="BL789" s="25" t="n">
        <f aca="false">BJ789+BK789</f>
        <v>103229.478732499</v>
      </c>
      <c r="BM789" s="25" t="n">
        <f aca="false">BK789*Datos!$D$6</f>
        <v>19484.5584541789</v>
      </c>
      <c r="BN789" s="25" t="n">
        <f aca="false">BL789-BM789</f>
        <v>83744.9202783196</v>
      </c>
      <c r="BO789" s="25" t="n">
        <f aca="false">BN789/AD789</f>
        <v>35581.4182812801</v>
      </c>
      <c r="BP789" s="25" t="n">
        <f aca="false">-(C789+E789)</f>
        <v>-110088.552549495</v>
      </c>
      <c r="BQ789" s="25" t="n">
        <f aca="false">BE789</f>
        <v>20821.5580805654</v>
      </c>
      <c r="BR789" s="25" t="n">
        <f aca="false">BF789</f>
        <v>24709.1113347288</v>
      </c>
      <c r="BS789" s="25" t="n">
        <f aca="false">BG789</f>
        <v>19973.5050548536</v>
      </c>
      <c r="BT789" s="25" t="n">
        <f aca="false">BH789</f>
        <v>20069.2472646953</v>
      </c>
      <c r="BU789" s="25" t="n">
        <f aca="false">BI789+BO789</f>
        <v>54672.1432630938</v>
      </c>
      <c r="BV789" s="27" t="n">
        <f aca="false">IFERROR(IRR(BP789:BU789,0.1),NA())*100</f>
        <v>7.45537655707489</v>
      </c>
    </row>
    <row r="790" customFormat="false" ht="15" hidden="false" customHeight="true" outlineLevel="0" collapsed="false">
      <c r="A790" s="23" t="n">
        <v>789</v>
      </c>
      <c r="B790" s="24" t="n">
        <f aca="true">RAND()</f>
        <v>0.470164908819684</v>
      </c>
      <c r="C790" s="25" t="n">
        <f aca="false">IF(B790&lt;=(Datos!$D$14-Datos!$C$14)/(Datos!$E$14-Datos!$C$14),Datos!$C$14+SQRT((Datos!$E$14-Datos!$C$14)*(Datos!$D$14-Datos!$C$14)*B790),Datos!$E$14-SQRT((Datos!$E$14-Datos!$C$14)*(Datos!$E$14-Datos!$D$14)*(1-B790)))</f>
        <v>74784.883315432</v>
      </c>
      <c r="D790" s="24" t="n">
        <f aca="true">RAND()</f>
        <v>0.0384067385410964</v>
      </c>
      <c r="E790" s="25" t="n">
        <f aca="false">IF(D790&lt;=(Datos!$D$15-Datos!$C$15)/(Datos!$E$15-Datos!$C$15),Datos!$C$15+SQRT((Datos!$E$15-Datos!$C$15)*(Datos!$D$15-Datos!$C$15)*D790),Datos!$E$15-SQRT((Datos!$E$15-Datos!$C$15)*(Datos!$E$15-Datos!$D$15)*(1-D790)))</f>
        <v>26697.2051704441</v>
      </c>
      <c r="F790" s="24" t="n">
        <f aca="true">RAND()</f>
        <v>0.239762779521253</v>
      </c>
      <c r="G790" s="25" t="n">
        <f aca="false">IF(F790&lt;=(Datos!$D$19-Datos!$C$19)/(Datos!$E$19-Datos!$C$19),Datos!$C$19+SQRT((Datos!$E$19-Datos!$C$19)*(Datos!$D$19-Datos!$C$19)*F790),Datos!$E$19-SQRT((Datos!$E$19-Datos!$C$19)*(Datos!$E$19-Datos!$D$19)*(1-F790)))</f>
        <v>35997.0340109247</v>
      </c>
      <c r="H790" s="24" t="n">
        <f aca="true">RAND()</f>
        <v>0.419919364637081</v>
      </c>
      <c r="I790" s="25" t="n">
        <f aca="false">IF(H790&lt;=(Datos!$D$19-Datos!$C$19)/(Datos!$E$19-Datos!$C$19),Datos!$C$19+SQRT((Datos!$E$19-Datos!$C$19)*(Datos!$D$19-Datos!$C$19)*H790),Datos!$E$19-SQRT((Datos!$E$19-Datos!$C$19)*(Datos!$E$19-Datos!$D$19)*(1-H790)))</f>
        <v>37936.4919640583</v>
      </c>
      <c r="J790" s="24" t="n">
        <f aca="true">RAND()</f>
        <v>0.695420249286889</v>
      </c>
      <c r="K790" s="25" t="n">
        <f aca="false">IF(J790&lt;=(Datos!$D$19-Datos!$C$19)/(Datos!$E$19-Datos!$C$19),Datos!$C$19+SQRT((Datos!$E$19-Datos!$C$19)*(Datos!$D$19-Datos!$C$19)*J790),Datos!$E$19-SQRT((Datos!$E$19-Datos!$C$19)*(Datos!$E$19-Datos!$D$19)*(1-J790)))</f>
        <v>40220.514535697</v>
      </c>
      <c r="L790" s="24" t="n">
        <f aca="true">RAND()</f>
        <v>0.774636407159141</v>
      </c>
      <c r="M790" s="25" t="n">
        <f aca="false">IF(L790&lt;=(Datos!$D$19-Datos!$C$19)/(Datos!$E$19-Datos!$C$19),Datos!$C$19+SQRT((Datos!$E$19-Datos!$C$19)*(Datos!$D$19-Datos!$C$19)*L790),Datos!$E$19-SQRT((Datos!$E$19-Datos!$C$19)*(Datos!$E$19-Datos!$D$19)*(1-L790)))</f>
        <v>40888.7630251876</v>
      </c>
      <c r="N790" s="24" t="n">
        <f aca="true">RAND()</f>
        <v>0.120087645041672</v>
      </c>
      <c r="O790" s="25" t="n">
        <f aca="false">IF(N790&lt;=(Datos!$D$19-Datos!$C$19)/(Datos!$E$19-Datos!$C$19),Datos!$C$19+SQRT((Datos!$E$19-Datos!$C$19)*(Datos!$D$19-Datos!$C$19)*N790),Datos!$E$19-SQRT((Datos!$E$19-Datos!$C$19)*(Datos!$E$19-Datos!$D$19)*(1-N790)))</f>
        <v>34244.1897644015</v>
      </c>
      <c r="P790" s="24" t="n">
        <f aca="true">RAND()</f>
        <v>0.879089203246188</v>
      </c>
      <c r="Q790" s="26" t="n">
        <f aca="false">IF(P790&lt;=(Datos!$D$23-Datos!$C$23)/(Datos!$E$23-Datos!$C$23),Datos!$C$23+SQRT((Datos!$E$23-Datos!$C$23)*(Datos!$D$23-Datos!$C$23)*P790),Datos!$E$23-SQRT((Datos!$E$23-Datos!$C$23)*(Datos!$E$23-Datos!$D$23)*(1-P790)))</f>
        <v>0.165247392292992</v>
      </c>
      <c r="R790" s="24" t="n">
        <f aca="true">RAND()</f>
        <v>0.191242984463626</v>
      </c>
      <c r="S790" s="26" t="n">
        <f aca="false">IF(R790&lt;=(Datos!$D$24-Datos!$C$24)/(Datos!$E$24-Datos!$C$24),Datos!$C$24+SQRT((Datos!$E$24-Datos!$C$24)*(Datos!$D$24-Datos!$C$24)*R790),Datos!$E$24-SQRT((Datos!$E$24-Datos!$C$24)*(Datos!$E$24-Datos!$D$24)*(1-R790)))</f>
        <v>0.138553635008659</v>
      </c>
      <c r="T790" s="24" t="n">
        <f aca="true">RAND()</f>
        <v>0.163894747071063</v>
      </c>
      <c r="U790" s="26" t="n">
        <f aca="false">IF(T790&lt;=(Datos!$D$25-Datos!$C$25)/(Datos!$E$25-Datos!$C$25),Datos!$C$25+SQRT((Datos!$E$25-Datos!$C$25)*(Datos!$D$25-Datos!$C$25)*T790),Datos!$E$25-SQRT((Datos!$E$25-Datos!$C$25)*(Datos!$E$25-Datos!$D$25)*(1-T790)))</f>
        <v>0.168552061040468</v>
      </c>
      <c r="V790" s="24" t="n">
        <f aca="true">RAND()</f>
        <v>0.300468226217737</v>
      </c>
      <c r="W790" s="26" t="n">
        <f aca="false">IF(V790&lt;=(Datos!$D$26-Datos!$C$26)/(Datos!$E$26-Datos!$C$26),Datos!$C$26+SQRT((Datos!$E$26-Datos!$C$26)*(Datos!$D$26-Datos!$C$26)*V790),Datos!$E$26-SQRT((Datos!$E$26-Datos!$C$26)*(Datos!$E$26-Datos!$D$26)*(1-V790)))</f>
        <v>0.200519082382822</v>
      </c>
      <c r="X790" s="24" t="n">
        <f aca="true">RAND()</f>
        <v>0.749236344460373</v>
      </c>
      <c r="Y790" s="26" t="n">
        <f aca="false">IF(X790&lt;=(Datos!$D$27-Datos!$C$27)/(Datos!$E$27-Datos!$C$27),Datos!$C$27+SQRT((Datos!$E$27-Datos!$C$27)*(Datos!$D$27-Datos!$C$27)*X790),Datos!$E$27-SQRT((Datos!$E$27-Datos!$C$27)*(Datos!$E$27-Datos!$D$27)*(1-X790)))</f>
        <v>0.243201579654638</v>
      </c>
      <c r="Z790" s="24" t="n">
        <f aca="false">(1+Q790)</f>
        <v>1.16524739229299</v>
      </c>
      <c r="AA790" s="24" t="n">
        <f aca="false">Z790*(1+S790)</f>
        <v>1.32669665417955</v>
      </c>
      <c r="AB790" s="24" t="n">
        <f aca="false">AA790*(1+U790)</f>
        <v>1.550314109617</v>
      </c>
      <c r="AC790" s="24" t="n">
        <f aca="false">AB790*(1+W790)</f>
        <v>1.86118167228255</v>
      </c>
      <c r="AD790" s="24" t="n">
        <f aca="false">AC790*(1+Y790)</f>
        <v>2.31382399500592</v>
      </c>
      <c r="AE790" s="23" t="n">
        <f aca="false">E790*Q790</f>
        <v>4411.64353592688</v>
      </c>
      <c r="AF790" s="23" t="n">
        <f aca="false">AE790*(1+S790)</f>
        <v>5022.892784192</v>
      </c>
      <c r="AG790" s="23" t="n">
        <f aca="false">AF790*(1+U790)</f>
        <v>5869.51171535286</v>
      </c>
      <c r="AH790" s="23" t="n">
        <f aca="false">AG790*(1+W790)</f>
        <v>7046.46081855064</v>
      </c>
      <c r="AI790" s="23" t="n">
        <f aca="false">AH790*(1+Y790)</f>
        <v>8760.17122059667</v>
      </c>
      <c r="AJ790" s="25" t="n">
        <f aca="false">G790*Z790</f>
        <v>41945.4500115122</v>
      </c>
      <c r="AK790" s="25" t="n">
        <f aca="false">I790*AA790</f>
        <v>50330.2169600254</v>
      </c>
      <c r="AL790" s="25" t="n">
        <f aca="false">K790*AB790</f>
        <v>62354.4311807468</v>
      </c>
      <c r="AM790" s="25" t="n">
        <f aca="false">M790*AC790</f>
        <v>76101.4163447834</v>
      </c>
      <c r="AN790" s="25" t="n">
        <f aca="false">O790*AD790</f>
        <v>79235.0279664084</v>
      </c>
      <c r="AO790" s="25" t="n">
        <f aca="false">C790/Datos!$D$8</f>
        <v>14956.9766630864</v>
      </c>
      <c r="AP790" s="25" t="n">
        <f aca="false">AJ790-AO790</f>
        <v>26988.4733484258</v>
      </c>
      <c r="AQ790" s="25" t="n">
        <f aca="false">AK790-AO790</f>
        <v>35373.240296939</v>
      </c>
      <c r="AR790" s="25" t="n">
        <f aca="false">AL790-AO790</f>
        <v>47397.4545176604</v>
      </c>
      <c r="AS790" s="25" t="n">
        <f aca="false">AM790-AO790</f>
        <v>61144.439681697</v>
      </c>
      <c r="AT790" s="25" t="n">
        <f aca="false">AN790-AO790</f>
        <v>64278.051303322</v>
      </c>
      <c r="AU790" s="25" t="n">
        <f aca="false">AP790*Datos!$D$6</f>
        <v>13494.2366742129</v>
      </c>
      <c r="AV790" s="25" t="n">
        <f aca="false">AQ790*Datos!$D$6</f>
        <v>17686.6201484695</v>
      </c>
      <c r="AW790" s="25" t="n">
        <f aca="false">AR790*Datos!$D$6</f>
        <v>23698.7272588302</v>
      </c>
      <c r="AX790" s="25" t="n">
        <f aca="false">AS790*Datos!$D$6</f>
        <v>30572.2198408485</v>
      </c>
      <c r="AY790" s="25" t="n">
        <f aca="false">AT790*Datos!$D$6</f>
        <v>32139.025651661</v>
      </c>
      <c r="AZ790" s="25" t="n">
        <f aca="false">AJ790-AU790-AE790</f>
        <v>24039.5698013724</v>
      </c>
      <c r="BA790" s="25" t="n">
        <f aca="false">AK790-AV790-AF790</f>
        <v>27620.7040273639</v>
      </c>
      <c r="BB790" s="25" t="n">
        <f aca="false">AL790-AW790-AG790</f>
        <v>32786.1922065638</v>
      </c>
      <c r="BC790" s="25" t="n">
        <f aca="false">AM790-AX790-AH790</f>
        <v>38482.7356853843</v>
      </c>
      <c r="BD790" s="25" t="n">
        <f aca="false">AN790-AY790-AI790</f>
        <v>38335.8310941508</v>
      </c>
      <c r="BE790" s="25" t="n">
        <f aca="false">AZ790/Z790</f>
        <v>20630.4429088376</v>
      </c>
      <c r="BF790" s="25" t="n">
        <f aca="false">BA790/AA790</f>
        <v>20819.1555623128</v>
      </c>
      <c r="BG790" s="25" t="n">
        <f aca="false">BB790/AB790</f>
        <v>21148.0963781355</v>
      </c>
      <c r="BH790" s="25" t="n">
        <f aca="false">BC790/AC790</f>
        <v>20676.5068980016</v>
      </c>
      <c r="BI790" s="25" t="n">
        <f aca="false">BD790/AD790</f>
        <v>16568.1707756915</v>
      </c>
      <c r="BJ790" s="25" t="n">
        <f aca="false">E790*AD790</f>
        <v>61772.6339229697</v>
      </c>
      <c r="BK790" s="25" t="n">
        <f aca="false">0.2*C790*AD790</f>
        <v>34607.8114957929</v>
      </c>
      <c r="BL790" s="25" t="n">
        <f aca="false">BJ790+BK790</f>
        <v>96380.4454187626</v>
      </c>
      <c r="BM790" s="25" t="n">
        <f aca="false">BK790*Datos!$D$6</f>
        <v>17303.9057478965</v>
      </c>
      <c r="BN790" s="25" t="n">
        <f aca="false">BL790-BM790</f>
        <v>79076.5396708662</v>
      </c>
      <c r="BO790" s="25" t="n">
        <f aca="false">BN790/AD790</f>
        <v>34175.6935019873</v>
      </c>
      <c r="BP790" s="25" t="n">
        <f aca="false">-(C790+E790)</f>
        <v>-101482.088485876</v>
      </c>
      <c r="BQ790" s="25" t="n">
        <f aca="false">BE790</f>
        <v>20630.4429088376</v>
      </c>
      <c r="BR790" s="25" t="n">
        <f aca="false">BF790</f>
        <v>20819.1555623128</v>
      </c>
      <c r="BS790" s="25" t="n">
        <f aca="false">BG790</f>
        <v>21148.0963781355</v>
      </c>
      <c r="BT790" s="25" t="n">
        <f aca="false">BH790</f>
        <v>20676.5068980016</v>
      </c>
      <c r="BU790" s="25" t="n">
        <f aca="false">BI790+BO790</f>
        <v>50743.8642776788</v>
      </c>
      <c r="BV790" s="27" t="n">
        <f aca="false">IFERROR(IRR(BP790:BU790,0.1),NA())*100</f>
        <v>8.64430103098129</v>
      </c>
    </row>
    <row r="791" customFormat="false" ht="15" hidden="false" customHeight="true" outlineLevel="0" collapsed="false">
      <c r="A791" s="23" t="n">
        <v>790</v>
      </c>
      <c r="B791" s="24" t="n">
        <f aca="true">RAND()</f>
        <v>0.604421849143361</v>
      </c>
      <c r="C791" s="25" t="n">
        <f aca="false">IF(B791&lt;=(Datos!$D$14-Datos!$C$14)/(Datos!$E$14-Datos!$C$14),Datos!$C$14+SQRT((Datos!$E$14-Datos!$C$14)*(Datos!$D$14-Datos!$C$14)*B791),Datos!$E$14-SQRT((Datos!$E$14-Datos!$C$14)*(Datos!$E$14-Datos!$D$14)*(1-B791)))</f>
        <v>78212.5315599089</v>
      </c>
      <c r="D791" s="24" t="n">
        <f aca="true">RAND()</f>
        <v>0.101609395455115</v>
      </c>
      <c r="E791" s="25" t="n">
        <f aca="false">IF(D791&lt;=(Datos!$D$15-Datos!$C$15)/(Datos!$E$15-Datos!$C$15),Datos!$C$15+SQRT((Datos!$E$15-Datos!$C$15)*(Datos!$D$15-Datos!$C$15)*D791),Datos!$E$15-SQRT((Datos!$E$15-Datos!$C$15)*(Datos!$E$15-Datos!$D$15)*(1-D791)))</f>
        <v>27760.5623809531</v>
      </c>
      <c r="F791" s="24" t="n">
        <f aca="true">RAND()</f>
        <v>0.250575519724733</v>
      </c>
      <c r="G791" s="25" t="n">
        <f aca="false">IF(F791&lt;=(Datos!$D$19-Datos!$C$19)/(Datos!$E$19-Datos!$C$19),Datos!$C$19+SQRT((Datos!$E$19-Datos!$C$19)*(Datos!$D$19-Datos!$C$19)*F791),Datos!$E$19-SQRT((Datos!$E$19-Datos!$C$19)*(Datos!$E$19-Datos!$D$19)*(1-F791)))</f>
        <v>36130.768953297</v>
      </c>
      <c r="H791" s="24" t="n">
        <f aca="true">RAND()</f>
        <v>0.806469401025754</v>
      </c>
      <c r="I791" s="25" t="n">
        <f aca="false">IF(H791&lt;=(Datos!$D$19-Datos!$C$19)/(Datos!$E$19-Datos!$C$19),Datos!$C$19+SQRT((Datos!$E$19-Datos!$C$19)*(Datos!$D$19-Datos!$C$19)*H791),Datos!$E$19-SQRT((Datos!$E$19-Datos!$C$19)*(Datos!$E$19-Datos!$D$19)*(1-H791)))</f>
        <v>41190.1712737882</v>
      </c>
      <c r="J791" s="24" t="n">
        <f aca="true">RAND()</f>
        <v>0.349612496796869</v>
      </c>
      <c r="K791" s="25" t="n">
        <f aca="false">IF(J791&lt;=(Datos!$D$19-Datos!$C$19)/(Datos!$E$19-Datos!$C$19),Datos!$C$19+SQRT((Datos!$E$19-Datos!$C$19)*(Datos!$D$19-Datos!$C$19)*J791),Datos!$E$19-SQRT((Datos!$E$19-Datos!$C$19)*(Datos!$E$19-Datos!$D$19)*(1-J791)))</f>
        <v>37241.6762230529</v>
      </c>
      <c r="L791" s="24" t="n">
        <f aca="true">RAND()</f>
        <v>0.934679417922733</v>
      </c>
      <c r="M791" s="25" t="n">
        <f aca="false">IF(L791&lt;=(Datos!$D$19-Datos!$C$19)/(Datos!$E$19-Datos!$C$19),Datos!$C$19+SQRT((Datos!$E$19-Datos!$C$19)*(Datos!$D$19-Datos!$C$19)*L791),Datos!$E$19-SQRT((Datos!$E$19-Datos!$C$19)*(Datos!$E$19-Datos!$D$19)*(1-L791)))</f>
        <v>42786.62166456</v>
      </c>
      <c r="N791" s="24" t="n">
        <f aca="true">RAND()</f>
        <v>0.171298318610496</v>
      </c>
      <c r="O791" s="25" t="n">
        <f aca="false">IF(N791&lt;=(Datos!$D$19-Datos!$C$19)/(Datos!$E$19-Datos!$C$19),Datos!$C$19+SQRT((Datos!$E$19-Datos!$C$19)*(Datos!$D$19-Datos!$C$19)*N791),Datos!$E$19-SQRT((Datos!$E$19-Datos!$C$19)*(Datos!$E$19-Datos!$D$19)*(1-N791)))</f>
        <v>35068.9986971368</v>
      </c>
      <c r="P791" s="24" t="n">
        <f aca="true">RAND()</f>
        <v>0.0742336744756826</v>
      </c>
      <c r="Q791" s="26" t="n">
        <f aca="false">IF(P791&lt;=(Datos!$D$23-Datos!$C$23)/(Datos!$E$23-Datos!$C$23),Datos!$C$23+SQRT((Datos!$E$23-Datos!$C$23)*(Datos!$D$23-Datos!$C$23)*P791),Datos!$E$23-SQRT((Datos!$E$23-Datos!$C$23)*(Datos!$E$23-Datos!$D$23)*(1-P791)))</f>
        <v>0.131559438310585</v>
      </c>
      <c r="R791" s="24" t="n">
        <f aca="true">RAND()</f>
        <v>0.0294150153816368</v>
      </c>
      <c r="S791" s="26" t="n">
        <f aca="false">IF(R791&lt;=(Datos!$D$24-Datos!$C$24)/(Datos!$E$24-Datos!$C$24),Datos!$C$24+SQRT((Datos!$E$24-Datos!$C$24)*(Datos!$D$24-Datos!$C$24)*R791),Datos!$E$24-SQRT((Datos!$E$24-Datos!$C$24)*(Datos!$E$24-Datos!$D$24)*(1-R791)))</f>
        <v>0.127276470826365</v>
      </c>
      <c r="T791" s="24" t="n">
        <f aca="true">RAND()</f>
        <v>0.667166757095454</v>
      </c>
      <c r="U791" s="26" t="n">
        <f aca="false">IF(T791&lt;=(Datos!$D$25-Datos!$C$25)/(Datos!$E$25-Datos!$C$25),Datos!$C$25+SQRT((Datos!$E$25-Datos!$C$25)*(Datos!$D$25-Datos!$C$25)*T791),Datos!$E$25-SQRT((Datos!$E$25-Datos!$C$25)*(Datos!$E$25-Datos!$D$25)*(1-T791)))</f>
        <v>0.189472420991295</v>
      </c>
      <c r="V791" s="24" t="n">
        <f aca="true">RAND()</f>
        <v>0.297085305857057</v>
      </c>
      <c r="W791" s="26" t="n">
        <f aca="false">IF(V791&lt;=(Datos!$D$26-Datos!$C$26)/(Datos!$E$26-Datos!$C$26),Datos!$C$26+SQRT((Datos!$E$26-Datos!$C$26)*(Datos!$D$26-Datos!$C$26)*V791),Datos!$E$26-SQRT((Datos!$E$26-Datos!$C$26)*(Datos!$E$26-Datos!$D$26)*(1-V791)))</f>
        <v>0.200399582365667</v>
      </c>
      <c r="X791" s="24" t="n">
        <f aca="true">RAND()</f>
        <v>0.856052787453777</v>
      </c>
      <c r="Y791" s="26" t="n">
        <f aca="false">IF(X791&lt;=(Datos!$D$27-Datos!$C$27)/(Datos!$E$27-Datos!$C$27),Datos!$C$27+SQRT((Datos!$E$27-Datos!$C$27)*(Datos!$D$27-Datos!$C$27)*X791),Datos!$E$27-SQRT((Datos!$E$27-Datos!$C$27)*(Datos!$E$27-Datos!$D$27)*(1-X791)))</f>
        <v>0.252119631499035</v>
      </c>
      <c r="Z791" s="24" t="n">
        <f aca="false">(1+Q791)</f>
        <v>1.13155943831059</v>
      </c>
      <c r="AA791" s="24" t="n">
        <f aca="false">Z791*(1+S791)</f>
        <v>1.27558033014902</v>
      </c>
      <c r="AB791" s="24" t="n">
        <f aca="false">AA791*(1+U791)</f>
        <v>1.51726762347123</v>
      </c>
      <c r="AC791" s="24" t="n">
        <f aca="false">AB791*(1+W791)</f>
        <v>1.82132742155181</v>
      </c>
      <c r="AD791" s="24" t="n">
        <f aca="false">AC791*(1+Y791)</f>
        <v>2.28051981991254</v>
      </c>
      <c r="AE791" s="23" t="n">
        <f aca="false">E791*Q791</f>
        <v>3652.16399402416</v>
      </c>
      <c r="AF791" s="23" t="n">
        <f aca="false">AE791*(1+S791)</f>
        <v>4116.99853806268</v>
      </c>
      <c r="AG791" s="23" t="n">
        <f aca="false">AF791*(1+U791)</f>
        <v>4897.05621828704</v>
      </c>
      <c r="AH791" s="23" t="n">
        <f aca="false">AG791*(1+W791)</f>
        <v>5878.42423925295</v>
      </c>
      <c r="AI791" s="23" t="n">
        <f aca="false">AH791*(1+Y791)</f>
        <v>7360.4903922484</v>
      </c>
      <c r="AJ791" s="25" t="n">
        <f aca="false">G791*Z791</f>
        <v>40884.1126225223</v>
      </c>
      <c r="AK791" s="25" t="n">
        <f aca="false">I791*AA791</f>
        <v>52541.3722723135</v>
      </c>
      <c r="AL791" s="25" t="n">
        <f aca="false">K791*AB791</f>
        <v>56505.5895770366</v>
      </c>
      <c r="AM791" s="25" t="n">
        <f aca="false">M791*AC791</f>
        <v>77928.4473132261</v>
      </c>
      <c r="AN791" s="25" t="n">
        <f aca="false">O791*AD791</f>
        <v>79975.5465933076</v>
      </c>
      <c r="AO791" s="25" t="n">
        <f aca="false">C791/Datos!$D$8</f>
        <v>15642.5063119818</v>
      </c>
      <c r="AP791" s="25" t="n">
        <f aca="false">AJ791-AO791</f>
        <v>25241.6063105405</v>
      </c>
      <c r="AQ791" s="25" t="n">
        <f aca="false">AK791-AO791</f>
        <v>36898.8659603317</v>
      </c>
      <c r="AR791" s="25" t="n">
        <f aca="false">AL791-AO791</f>
        <v>40863.0832650548</v>
      </c>
      <c r="AS791" s="25" t="n">
        <f aca="false">AM791-AO791</f>
        <v>62285.9410012443</v>
      </c>
      <c r="AT791" s="25" t="n">
        <f aca="false">AN791-AO791</f>
        <v>64333.0402813259</v>
      </c>
      <c r="AU791" s="25" t="n">
        <f aca="false">AP791*Datos!$D$6</f>
        <v>12620.8031552702</v>
      </c>
      <c r="AV791" s="25" t="n">
        <f aca="false">AQ791*Datos!$D$6</f>
        <v>18449.4329801659</v>
      </c>
      <c r="AW791" s="25" t="n">
        <f aca="false">AR791*Datos!$D$6</f>
        <v>20431.5416325274</v>
      </c>
      <c r="AX791" s="25" t="n">
        <f aca="false">AS791*Datos!$D$6</f>
        <v>31142.9705006221</v>
      </c>
      <c r="AY791" s="25" t="n">
        <f aca="false">AT791*Datos!$D$6</f>
        <v>32166.5201406629</v>
      </c>
      <c r="AZ791" s="25" t="n">
        <f aca="false">AJ791-AU791-AE791</f>
        <v>24611.1454732279</v>
      </c>
      <c r="BA791" s="25" t="n">
        <f aca="false">AK791-AV791-AF791</f>
        <v>29974.940754085</v>
      </c>
      <c r="BB791" s="25" t="n">
        <f aca="false">AL791-AW791-AG791</f>
        <v>31176.9917262222</v>
      </c>
      <c r="BC791" s="25" t="n">
        <f aca="false">AM791-AX791-AH791</f>
        <v>40907.052573351</v>
      </c>
      <c r="BD791" s="25" t="n">
        <f aca="false">AN791-AY791-AI791</f>
        <v>40448.5360603963</v>
      </c>
      <c r="BE791" s="25" t="n">
        <f aca="false">AZ791/Z791</f>
        <v>21749.7593497803</v>
      </c>
      <c r="BF791" s="25" t="n">
        <f aca="false">BA791/AA791</f>
        <v>23499.0616001292</v>
      </c>
      <c r="BG791" s="25" t="n">
        <f aca="false">BB791/AB791</f>
        <v>20548.1163928713</v>
      </c>
      <c r="BH791" s="25" t="n">
        <f aca="false">BC791/AC791</f>
        <v>22460.0212401663</v>
      </c>
      <c r="BI791" s="25" t="n">
        <f aca="false">BD791/AD791</f>
        <v>17736.5422160407</v>
      </c>
      <c r="BJ791" s="25" t="n">
        <f aca="false">E791*AD791</f>
        <v>63308.5127216822</v>
      </c>
      <c r="BK791" s="25" t="n">
        <f aca="false">0.2*C791*AD791</f>
        <v>35673.0456775815</v>
      </c>
      <c r="BL791" s="25" t="n">
        <f aca="false">BJ791+BK791</f>
        <v>98981.5583992637</v>
      </c>
      <c r="BM791" s="25" t="n">
        <f aca="false">BK791*Datos!$D$6</f>
        <v>17836.5228387908</v>
      </c>
      <c r="BN791" s="25" t="n">
        <f aca="false">BL791-BM791</f>
        <v>81145.0355604729</v>
      </c>
      <c r="BO791" s="25" t="n">
        <f aca="false">BN791/AD791</f>
        <v>35581.815536944</v>
      </c>
      <c r="BP791" s="25" t="n">
        <f aca="false">-(C791+E791)</f>
        <v>-105973.093940862</v>
      </c>
      <c r="BQ791" s="25" t="n">
        <f aca="false">BE791</f>
        <v>21749.7593497803</v>
      </c>
      <c r="BR791" s="25" t="n">
        <f aca="false">BF791</f>
        <v>23499.0616001292</v>
      </c>
      <c r="BS791" s="25" t="n">
        <f aca="false">BG791</f>
        <v>20548.1163928713</v>
      </c>
      <c r="BT791" s="25" t="n">
        <f aca="false">BH791</f>
        <v>22460.0212401663</v>
      </c>
      <c r="BU791" s="25" t="n">
        <f aca="false">BI791+BO791</f>
        <v>53318.3577529847</v>
      </c>
      <c r="BV791" s="27" t="n">
        <f aca="false">IFERROR(IRR(BP791:BU791,0.1),NA())*100</f>
        <v>9.06058039953393</v>
      </c>
    </row>
    <row r="792" customFormat="false" ht="15" hidden="false" customHeight="true" outlineLevel="0" collapsed="false">
      <c r="A792" s="23" t="n">
        <v>791</v>
      </c>
      <c r="B792" s="24" t="n">
        <f aca="true">RAND()</f>
        <v>0.888409168135288</v>
      </c>
      <c r="C792" s="25" t="n">
        <f aca="false">IF(B792&lt;=(Datos!$D$14-Datos!$C$14)/(Datos!$E$14-Datos!$C$14),Datos!$C$14+SQRT((Datos!$E$14-Datos!$C$14)*(Datos!$D$14-Datos!$C$14)*B792),Datos!$E$14-SQRT((Datos!$E$14-Datos!$C$14)*(Datos!$E$14-Datos!$D$14)*(1-B792)))</f>
        <v>88428.0944422427</v>
      </c>
      <c r="D792" s="24" t="n">
        <f aca="true">RAND()</f>
        <v>0.10322915097904</v>
      </c>
      <c r="E792" s="25" t="n">
        <f aca="false">IF(D792&lt;=(Datos!$D$15-Datos!$C$15)/(Datos!$E$15-Datos!$C$15),Datos!$C$15+SQRT((Datos!$E$15-Datos!$C$15)*(Datos!$D$15-Datos!$C$15)*D792),Datos!$E$15-SQRT((Datos!$E$15-Datos!$C$15)*(Datos!$E$15-Datos!$D$15)*(1-D792)))</f>
        <v>27782.4784497688</v>
      </c>
      <c r="F792" s="24" t="n">
        <f aca="true">RAND()</f>
        <v>0.238010955307457</v>
      </c>
      <c r="G792" s="25" t="n">
        <f aca="false">IF(F792&lt;=(Datos!$D$19-Datos!$C$19)/(Datos!$E$19-Datos!$C$19),Datos!$C$19+SQRT((Datos!$E$19-Datos!$C$19)*(Datos!$D$19-Datos!$C$19)*F792),Datos!$E$19-SQRT((Datos!$E$19-Datos!$C$19)*(Datos!$E$19-Datos!$D$19)*(1-F792)))</f>
        <v>35975.0852124567</v>
      </c>
      <c r="H792" s="24" t="n">
        <f aca="true">RAND()</f>
        <v>0.684643908864003</v>
      </c>
      <c r="I792" s="25" t="n">
        <f aca="false">IF(H792&lt;=(Datos!$D$19-Datos!$C$19)/(Datos!$E$19-Datos!$C$19),Datos!$C$19+SQRT((Datos!$E$19-Datos!$C$19)*(Datos!$D$19-Datos!$C$19)*H792),Datos!$E$19-SQRT((Datos!$E$19-Datos!$C$19)*(Datos!$E$19-Datos!$D$19)*(1-H792)))</f>
        <v>40136.6979494175</v>
      </c>
      <c r="J792" s="24" t="n">
        <f aca="true">RAND()</f>
        <v>0.604317071030048</v>
      </c>
      <c r="K792" s="25" t="n">
        <f aca="false">IF(J792&lt;=(Datos!$D$19-Datos!$C$19)/(Datos!$E$19-Datos!$C$19),Datos!$C$19+SQRT((Datos!$E$19-Datos!$C$19)*(Datos!$D$19-Datos!$C$19)*J792),Datos!$E$19-SQRT((Datos!$E$19-Datos!$C$19)*(Datos!$E$19-Datos!$D$19)*(1-J792)))</f>
        <v>39520.9012522191</v>
      </c>
      <c r="L792" s="24" t="n">
        <f aca="true">RAND()</f>
        <v>0.484155175407359</v>
      </c>
      <c r="M792" s="25" t="n">
        <f aca="false">IF(L792&lt;=(Datos!$D$19-Datos!$C$19)/(Datos!$E$19-Datos!$C$19),Datos!$C$19+SQRT((Datos!$E$19-Datos!$C$19)*(Datos!$D$19-Datos!$C$19)*L792),Datos!$E$19-SQRT((Datos!$E$19-Datos!$C$19)*(Datos!$E$19-Datos!$D$19)*(1-L792)))</f>
        <v>38521.929142577</v>
      </c>
      <c r="N792" s="24" t="n">
        <f aca="true">RAND()</f>
        <v>0.761250245066955</v>
      </c>
      <c r="O792" s="25" t="n">
        <f aca="false">IF(N792&lt;=(Datos!$D$19-Datos!$C$19)/(Datos!$E$19-Datos!$C$19),Datos!$C$19+SQRT((Datos!$E$19-Datos!$C$19)*(Datos!$D$19-Datos!$C$19)*N792),Datos!$E$19-SQRT((Datos!$E$19-Datos!$C$19)*(Datos!$E$19-Datos!$D$19)*(1-N792)))</f>
        <v>40768.4244518172</v>
      </c>
      <c r="P792" s="24" t="n">
        <f aca="true">RAND()</f>
        <v>0.574952663798681</v>
      </c>
      <c r="Q792" s="26" t="n">
        <f aca="false">IF(P792&lt;=(Datos!$D$23-Datos!$C$23)/(Datos!$E$23-Datos!$C$23),Datos!$C$23+SQRT((Datos!$E$23-Datos!$C$23)*(Datos!$D$23-Datos!$C$23)*P792),Datos!$E$23-SQRT((Datos!$E$23-Datos!$C$23)*(Datos!$E$23-Datos!$D$23)*(1-P792)))</f>
        <v>0.152339826371435</v>
      </c>
      <c r="R792" s="24" t="n">
        <f aca="true">RAND()</f>
        <v>0.673344405785026</v>
      </c>
      <c r="S792" s="26" t="n">
        <f aca="false">IF(R792&lt;=(Datos!$D$24-Datos!$C$24)/(Datos!$E$24-Datos!$C$24),Datos!$C$24+SQRT((Datos!$E$24-Datos!$C$24)*(Datos!$D$24-Datos!$C$24)*R792),Datos!$E$24-SQRT((Datos!$E$24-Datos!$C$24)*(Datos!$E$24-Datos!$D$24)*(1-R792)))</f>
        <v>0.155751699655709</v>
      </c>
      <c r="T792" s="24" t="n">
        <f aca="true">RAND()</f>
        <v>0.885573631305558</v>
      </c>
      <c r="U792" s="26" t="n">
        <f aca="false">IF(T792&lt;=(Datos!$D$25-Datos!$C$25)/(Datos!$E$25-Datos!$C$25),Datos!$C$25+SQRT((Datos!$E$25-Datos!$C$25)*(Datos!$D$25-Datos!$C$25)*T792),Datos!$E$25-SQRT((Datos!$E$25-Datos!$C$25)*(Datos!$E$25-Datos!$D$25)*(1-T792)))</f>
        <v>0.202100451616188</v>
      </c>
      <c r="V792" s="24" t="n">
        <f aca="true">RAND()</f>
        <v>0.301083311071316</v>
      </c>
      <c r="W792" s="26" t="n">
        <f aca="false">IF(V792&lt;=(Datos!$D$26-Datos!$C$26)/(Datos!$E$26-Datos!$C$26),Datos!$C$26+SQRT((Datos!$E$26-Datos!$C$26)*(Datos!$D$26-Datos!$C$26)*V792),Datos!$E$26-SQRT((Datos!$E$26-Datos!$C$26)*(Datos!$E$26-Datos!$D$26)*(1-V792)))</f>
        <v>0.200540840977121</v>
      </c>
      <c r="X792" s="24" t="n">
        <f aca="true">RAND()</f>
        <v>0.69344484809523</v>
      </c>
      <c r="Y792" s="26" t="n">
        <f aca="false">IF(X792&lt;=(Datos!$D$27-Datos!$C$27)/(Datos!$E$27-Datos!$C$27),Datos!$C$27+SQRT((Datos!$E$27-Datos!$C$27)*(Datos!$D$27-Datos!$C$27)*X792),Datos!$E$27-SQRT((Datos!$E$27-Datos!$C$27)*(Datos!$E$27-Datos!$D$27)*(1-X792)))</f>
        <v>0.239313419653579</v>
      </c>
      <c r="Z792" s="24" t="n">
        <f aca="false">(1+Q792)</f>
        <v>1.15233982637143</v>
      </c>
      <c r="AA792" s="24" t="n">
        <f aca="false">Z792*(1+S792)</f>
        <v>1.33181871290975</v>
      </c>
      <c r="AB792" s="24" t="n">
        <f aca="false">AA792*(1+U792)</f>
        <v>1.6009798762597</v>
      </c>
      <c r="AC792" s="24" t="n">
        <f aca="false">AB792*(1+W792)</f>
        <v>1.92204172703227</v>
      </c>
      <c r="AD792" s="24" t="n">
        <f aca="false">AC792*(1+Y792)</f>
        <v>2.38201210544523</v>
      </c>
      <c r="AE792" s="23" t="n">
        <f aca="false">E792*Q792</f>
        <v>4232.37794320592</v>
      </c>
      <c r="AF792" s="23" t="n">
        <f aca="false">AE792*(1+S792)</f>
        <v>4891.57800144557</v>
      </c>
      <c r="AG792" s="23" t="n">
        <f aca="false">AF792*(1+U792)</f>
        <v>5880.16812465353</v>
      </c>
      <c r="AH792" s="23" t="n">
        <f aca="false">AG792*(1+W792)</f>
        <v>7059.38198545841</v>
      </c>
      <c r="AI792" s="23" t="n">
        <f aca="false">AH792*(1+Y792)</f>
        <v>8748.78682903933</v>
      </c>
      <c r="AJ792" s="25" t="n">
        <f aca="false">G792*Z792</f>
        <v>41455.5234474199</v>
      </c>
      <c r="AK792" s="25" t="n">
        <f aca="false">I792*AA792</f>
        <v>53454.8054034407</v>
      </c>
      <c r="AL792" s="25" t="n">
        <f aca="false">K792*AB792</f>
        <v>63272.1675964496</v>
      </c>
      <c r="AM792" s="25" t="n">
        <f aca="false">M792*AC792</f>
        <v>74040.7552178135</v>
      </c>
      <c r="AN792" s="25" t="n">
        <f aca="false">O792*AD792</f>
        <v>97110.880564158</v>
      </c>
      <c r="AO792" s="25" t="n">
        <f aca="false">C792/Datos!$D$8</f>
        <v>17685.6188884485</v>
      </c>
      <c r="AP792" s="25" t="n">
        <f aca="false">AJ792-AO792</f>
        <v>23769.9045589714</v>
      </c>
      <c r="AQ792" s="25" t="n">
        <f aca="false">AK792-AO792</f>
        <v>35769.1865149921</v>
      </c>
      <c r="AR792" s="25" t="n">
        <f aca="false">AL792-AO792</f>
        <v>45586.548708001</v>
      </c>
      <c r="AS792" s="25" t="n">
        <f aca="false">AM792-AO792</f>
        <v>56355.1363293649</v>
      </c>
      <c r="AT792" s="25" t="n">
        <f aca="false">AN792-AO792</f>
        <v>79425.2616757095</v>
      </c>
      <c r="AU792" s="25" t="n">
        <f aca="false">AP792*Datos!$D$6</f>
        <v>11884.9522794857</v>
      </c>
      <c r="AV792" s="25" t="n">
        <f aca="false">AQ792*Datos!$D$6</f>
        <v>17884.5932574961</v>
      </c>
      <c r="AW792" s="25" t="n">
        <f aca="false">AR792*Datos!$D$6</f>
        <v>22793.2743540005</v>
      </c>
      <c r="AX792" s="25" t="n">
        <f aca="false">AS792*Datos!$D$6</f>
        <v>28177.5681646825</v>
      </c>
      <c r="AY792" s="25" t="n">
        <f aca="false">AT792*Datos!$D$6</f>
        <v>39712.6308378547</v>
      </c>
      <c r="AZ792" s="25" t="n">
        <f aca="false">AJ792-AU792-AE792</f>
        <v>25338.1932247283</v>
      </c>
      <c r="BA792" s="25" t="n">
        <f aca="false">AK792-AV792-AF792</f>
        <v>30678.634144499</v>
      </c>
      <c r="BB792" s="25" t="n">
        <f aca="false">AL792-AW792-AG792</f>
        <v>34598.7251177955</v>
      </c>
      <c r="BC792" s="25" t="n">
        <f aca="false">AM792-AX792-AH792</f>
        <v>38803.8050676726</v>
      </c>
      <c r="BD792" s="25" t="n">
        <f aca="false">AN792-AY792-AI792</f>
        <v>48649.462897264</v>
      </c>
      <c r="BE792" s="25" t="n">
        <f aca="false">AZ792/Z792</f>
        <v>21988.4730570451</v>
      </c>
      <c r="BF792" s="25" t="n">
        <f aca="false">BA792/AA792</f>
        <v>23035.1427316053</v>
      </c>
      <c r="BG792" s="25" t="n">
        <f aca="false">BB792/AB792</f>
        <v>21610.9681519714</v>
      </c>
      <c r="BH792" s="25" t="n">
        <f aca="false">BC792/AC792</f>
        <v>20188.8463304008</v>
      </c>
      <c r="BI792" s="25" t="n">
        <f aca="false">BD792/AD792</f>
        <v>20423.6841559504</v>
      </c>
      <c r="BJ792" s="25" t="n">
        <f aca="false">E792*AD792</f>
        <v>66178.1999866207</v>
      </c>
      <c r="BK792" s="25" t="n">
        <f aca="false">0.2*C792*AD792</f>
        <v>42127.3582845753</v>
      </c>
      <c r="BL792" s="25" t="n">
        <f aca="false">BJ792+BK792</f>
        <v>108305.558271196</v>
      </c>
      <c r="BM792" s="25" t="n">
        <f aca="false">BK792*Datos!$D$6</f>
        <v>21063.6791422876</v>
      </c>
      <c r="BN792" s="25" t="n">
        <f aca="false">BL792-BM792</f>
        <v>87241.8791289083</v>
      </c>
      <c r="BO792" s="25" t="n">
        <f aca="false">BN792/AD792</f>
        <v>36625.2878939931</v>
      </c>
      <c r="BP792" s="25" t="n">
        <f aca="false">-(C792+E792)</f>
        <v>-116210.572892012</v>
      </c>
      <c r="BQ792" s="25" t="n">
        <f aca="false">BE792</f>
        <v>21988.4730570451</v>
      </c>
      <c r="BR792" s="25" t="n">
        <f aca="false">BF792</f>
        <v>23035.1427316053</v>
      </c>
      <c r="BS792" s="25" t="n">
        <f aca="false">BG792</f>
        <v>21610.9681519714</v>
      </c>
      <c r="BT792" s="25" t="n">
        <f aca="false">BH792</f>
        <v>20188.8463304008</v>
      </c>
      <c r="BU792" s="25" t="n">
        <f aca="false">BI792+BO792</f>
        <v>57048.9720499436</v>
      </c>
      <c r="BV792" s="27" t="n">
        <f aca="false">IFERROR(IRR(BP792:BU792,0.1),NA())*100</f>
        <v>6.49113100624231</v>
      </c>
    </row>
    <row r="793" customFormat="false" ht="15" hidden="false" customHeight="true" outlineLevel="0" collapsed="false">
      <c r="A793" s="23" t="n">
        <v>792</v>
      </c>
      <c r="B793" s="24" t="n">
        <f aca="true">RAND()</f>
        <v>0.782640161370265</v>
      </c>
      <c r="C793" s="25" t="n">
        <f aca="false">IF(B793&lt;=(Datos!$D$14-Datos!$C$14)/(Datos!$E$14-Datos!$C$14),Datos!$C$14+SQRT((Datos!$E$14-Datos!$C$14)*(Datos!$D$14-Datos!$C$14)*B793),Datos!$E$14-SQRT((Datos!$E$14-Datos!$C$14)*(Datos!$E$14-Datos!$D$14)*(1-B793)))</f>
        <v>83849.7118801031</v>
      </c>
      <c r="D793" s="24" t="n">
        <f aca="true">RAND()</f>
        <v>0.160360622119127</v>
      </c>
      <c r="E793" s="25" t="n">
        <f aca="false">IF(D793&lt;=(Datos!$D$15-Datos!$C$15)/(Datos!$E$15-Datos!$C$15),Datos!$C$15+SQRT((Datos!$E$15-Datos!$C$15)*(Datos!$D$15-Datos!$C$15)*D793),Datos!$E$15-SQRT((Datos!$E$15-Datos!$C$15)*(Datos!$E$15-Datos!$D$15)*(1-D793)))</f>
        <v>28468.0032668575</v>
      </c>
      <c r="F793" s="24" t="n">
        <f aca="true">RAND()</f>
        <v>0.147740775650287</v>
      </c>
      <c r="G793" s="25" t="n">
        <f aca="false">IF(F793&lt;=(Datos!$D$19-Datos!$C$19)/(Datos!$E$19-Datos!$C$19),Datos!$C$19+SQRT((Datos!$E$19-Datos!$C$19)*(Datos!$D$19-Datos!$C$19)*F793),Datos!$E$19-SQRT((Datos!$E$19-Datos!$C$19)*(Datos!$E$19-Datos!$D$19)*(1-F793)))</f>
        <v>34707.5594895384</v>
      </c>
      <c r="H793" s="24" t="n">
        <f aca="true">RAND()</f>
        <v>0.979401291004927</v>
      </c>
      <c r="I793" s="25" t="n">
        <f aca="false">IF(H793&lt;=(Datos!$D$19-Datos!$C$19)/(Datos!$E$19-Datos!$C$19),Datos!$C$19+SQRT((Datos!$E$19-Datos!$C$19)*(Datos!$D$19-Datos!$C$19)*H793),Datos!$E$19-SQRT((Datos!$E$19-Datos!$C$19)*(Datos!$E$19-Datos!$D$19)*(1-H793)))</f>
        <v>43757.0586600203</v>
      </c>
      <c r="J793" s="24" t="n">
        <f aca="true">RAND()</f>
        <v>0.466429016450095</v>
      </c>
      <c r="K793" s="25" t="n">
        <f aca="false">IF(J793&lt;=(Datos!$D$19-Datos!$C$19)/(Datos!$E$19-Datos!$C$19),Datos!$C$19+SQRT((Datos!$E$19-Datos!$C$19)*(Datos!$D$19-Datos!$C$19)*J793),Datos!$E$19-SQRT((Datos!$E$19-Datos!$C$19)*(Datos!$E$19-Datos!$D$19)*(1-J793)))</f>
        <v>38364.4696465176</v>
      </c>
      <c r="L793" s="24" t="n">
        <f aca="true">RAND()</f>
        <v>0.207960452591044</v>
      </c>
      <c r="M793" s="25" t="n">
        <f aca="false">IF(L793&lt;=(Datos!$D$19-Datos!$C$19)/(Datos!$E$19-Datos!$C$19),Datos!$C$19+SQRT((Datos!$E$19-Datos!$C$19)*(Datos!$D$19-Datos!$C$19)*L793),Datos!$E$19-SQRT((Datos!$E$19-Datos!$C$19)*(Datos!$E$19-Datos!$D$19)*(1-L793)))</f>
        <v>35585.1649831188</v>
      </c>
      <c r="N793" s="24" t="n">
        <f aca="true">RAND()</f>
        <v>0.0904716654202763</v>
      </c>
      <c r="O793" s="25" t="n">
        <f aca="false">IF(N793&lt;=(Datos!$D$19-Datos!$C$19)/(Datos!$E$19-Datos!$C$19),Datos!$C$19+SQRT((Datos!$E$19-Datos!$C$19)*(Datos!$D$19-Datos!$C$19)*N793),Datos!$E$19-SQRT((Datos!$E$19-Datos!$C$19)*(Datos!$E$19-Datos!$D$19)*(1-N793)))</f>
        <v>33683.8498629886</v>
      </c>
      <c r="P793" s="24" t="n">
        <f aca="true">RAND()</f>
        <v>0.00282871794619501</v>
      </c>
      <c r="Q793" s="26" t="n">
        <f aca="false">IF(P793&lt;=(Datos!$D$23-Datos!$C$23)/(Datos!$E$23-Datos!$C$23),Datos!$C$23+SQRT((Datos!$E$23-Datos!$C$23)*(Datos!$D$23-Datos!$C$23)*P793),Datos!$E$23-SQRT((Datos!$E$23-Datos!$C$23)*(Datos!$E$23-Datos!$D$23)*(1-P793)))</f>
        <v>0.122256477853459</v>
      </c>
      <c r="R793" s="24" t="n">
        <f aca="true">RAND()</f>
        <v>0.414523641311655</v>
      </c>
      <c r="S793" s="26" t="n">
        <f aca="false">IF(R793&lt;=(Datos!$D$24-Datos!$C$24)/(Datos!$E$24-Datos!$C$24),Datos!$C$24+SQRT((Datos!$E$24-Datos!$C$24)*(Datos!$D$24-Datos!$C$24)*R793),Datos!$E$24-SQRT((Datos!$E$24-Datos!$C$24)*(Datos!$E$24-Datos!$D$24)*(1-R793)))</f>
        <v>0.147315610085828</v>
      </c>
      <c r="T793" s="24" t="n">
        <f aca="true">RAND()</f>
        <v>0.445569060171534</v>
      </c>
      <c r="U793" s="26" t="n">
        <f aca="false">IF(T793&lt;=(Datos!$D$25-Datos!$C$25)/(Datos!$E$25-Datos!$C$25),Datos!$C$25+SQRT((Datos!$E$25-Datos!$C$25)*(Datos!$D$25-Datos!$C$25)*T793),Datos!$E$25-SQRT((Datos!$E$25-Datos!$C$25)*(Datos!$E$25-Datos!$D$25)*(1-T793)))</f>
        <v>0.180599408233889</v>
      </c>
      <c r="V793" s="24" t="n">
        <f aca="true">RAND()</f>
        <v>0.537930277275196</v>
      </c>
      <c r="W793" s="26" t="n">
        <f aca="false">IF(V793&lt;=(Datos!$D$26-Datos!$C$26)/(Datos!$E$26-Datos!$C$26),Datos!$C$26+SQRT((Datos!$E$26-Datos!$C$26)*(Datos!$D$26-Datos!$C$26)*V793),Datos!$E$26-SQRT((Datos!$E$26-Datos!$C$26)*(Datos!$E$26-Datos!$D$26)*(1-V793)))</f>
        <v>0.20978502729658</v>
      </c>
      <c r="X793" s="24" t="n">
        <f aca="true">RAND()</f>
        <v>0.303934390293737</v>
      </c>
      <c r="Y793" s="26" t="n">
        <f aca="false">IF(X793&lt;=(Datos!$D$27-Datos!$C$27)/(Datos!$E$27-Datos!$C$27),Datos!$C$27+SQRT((Datos!$E$27-Datos!$C$27)*(Datos!$D$27-Datos!$C$27)*X793),Datos!$E$27-SQRT((Datos!$E$27-Datos!$C$27)*(Datos!$E$27-Datos!$D$27)*(1-X793)))</f>
        <v>0.218646515561113</v>
      </c>
      <c r="Z793" s="24" t="n">
        <f aca="false">(1+Q793)</f>
        <v>1.12225647785346</v>
      </c>
      <c r="AA793" s="24" t="n">
        <f aca="false">Z793*(1+S793)</f>
        <v>1.28758237556121</v>
      </c>
      <c r="AB793" s="24" t="n">
        <f aca="false">AA793*(1+U793)</f>
        <v>1.52011899063995</v>
      </c>
      <c r="AC793" s="24" t="n">
        <f aca="false">AB793*(1+W793)</f>
        <v>1.83901719458541</v>
      </c>
      <c r="AD793" s="24" t="n">
        <f aca="false">AC793*(1+Y793)</f>
        <v>2.24111189623848</v>
      </c>
      <c r="AE793" s="23" t="n">
        <f aca="false">E793*Q793</f>
        <v>3480.39781092677</v>
      </c>
      <c r="AF793" s="23" t="n">
        <f aca="false">AE793*(1+S793)</f>
        <v>3993.11473778482</v>
      </c>
      <c r="AG793" s="23" t="n">
        <f aca="false">AF793*(1+U793)</f>
        <v>4714.26889643879</v>
      </c>
      <c r="AH793" s="23" t="n">
        <f aca="false">AG793*(1+W793)</f>
        <v>5703.25192556161</v>
      </c>
      <c r="AI793" s="23" t="n">
        <f aca="false">AH793*(1+Y793)</f>
        <v>6950.24808645287</v>
      </c>
      <c r="AJ793" s="25" t="n">
        <f aca="false">G793*Z793</f>
        <v>38950.7834676188</v>
      </c>
      <c r="AK793" s="25" t="n">
        <f aca="false">I793*AA793</f>
        <v>56340.8175370403</v>
      </c>
      <c r="AL793" s="25" t="n">
        <f aca="false">K793*AB793</f>
        <v>58318.5588755015</v>
      </c>
      <c r="AM793" s="25" t="n">
        <f aca="false">M793*AC793</f>
        <v>65441.730276114</v>
      </c>
      <c r="AN793" s="25" t="n">
        <f aca="false">O793*AD793</f>
        <v>75489.2766390547</v>
      </c>
      <c r="AO793" s="25" t="n">
        <f aca="false">C793/Datos!$D$8</f>
        <v>16769.9423760206</v>
      </c>
      <c r="AP793" s="25" t="n">
        <f aca="false">AJ793-AO793</f>
        <v>22180.8410915981</v>
      </c>
      <c r="AQ793" s="25" t="n">
        <f aca="false">AK793-AO793</f>
        <v>39570.8751610197</v>
      </c>
      <c r="AR793" s="25" t="n">
        <f aca="false">AL793-AO793</f>
        <v>41548.6164994809</v>
      </c>
      <c r="AS793" s="25" t="n">
        <f aca="false">AM793-AO793</f>
        <v>48671.7879000934</v>
      </c>
      <c r="AT793" s="25" t="n">
        <f aca="false">AN793-AO793</f>
        <v>58719.3342630341</v>
      </c>
      <c r="AU793" s="25" t="n">
        <f aca="false">AP793*Datos!$D$6</f>
        <v>11090.4205457991</v>
      </c>
      <c r="AV793" s="25" t="n">
        <f aca="false">AQ793*Datos!$D$6</f>
        <v>19785.4375805099</v>
      </c>
      <c r="AW793" s="25" t="n">
        <f aca="false">AR793*Datos!$D$6</f>
        <v>20774.3082497404</v>
      </c>
      <c r="AX793" s="25" t="n">
        <f aca="false">AS793*Datos!$D$6</f>
        <v>24335.8939500467</v>
      </c>
      <c r="AY793" s="25" t="n">
        <f aca="false">AT793*Datos!$D$6</f>
        <v>29359.6671315171</v>
      </c>
      <c r="AZ793" s="25" t="n">
        <f aca="false">AJ793-AU793-AE793</f>
        <v>24379.9651108929</v>
      </c>
      <c r="BA793" s="25" t="n">
        <f aca="false">AK793-AV793-AF793</f>
        <v>32562.2652187457</v>
      </c>
      <c r="BB793" s="25" t="n">
        <f aca="false">AL793-AW793-AG793</f>
        <v>32829.9817293223</v>
      </c>
      <c r="BC793" s="25" t="n">
        <f aca="false">AM793-AX793-AH793</f>
        <v>35402.5844005057</v>
      </c>
      <c r="BD793" s="25" t="n">
        <f aca="false">AN793-AY793-AI793</f>
        <v>39179.3614210848</v>
      </c>
      <c r="BE793" s="25" t="n">
        <f aca="false">AZ793/Z793</f>
        <v>21724.0582629779</v>
      </c>
      <c r="BF793" s="25" t="n">
        <f aca="false">BA793/AA793</f>
        <v>25289.4617360329</v>
      </c>
      <c r="BG793" s="25" t="n">
        <f aca="false">BB793/AB793</f>
        <v>21596.9815070208</v>
      </c>
      <c r="BH793" s="25" t="n">
        <f aca="false">BC793/AC793</f>
        <v>19250.8175044481</v>
      </c>
      <c r="BI793" s="25" t="n">
        <f aca="false">BD793/AD793</f>
        <v>17482.1085403384</v>
      </c>
      <c r="BJ793" s="25" t="n">
        <f aca="false">E793*AD793</f>
        <v>63799.9807835103</v>
      </c>
      <c r="BK793" s="25" t="n">
        <f aca="false">0.2*C793*AD793</f>
        <v>37583.3173581336</v>
      </c>
      <c r="BL793" s="25" t="n">
        <f aca="false">BJ793+BK793</f>
        <v>101383.298141644</v>
      </c>
      <c r="BM793" s="25" t="n">
        <f aca="false">BK793*Datos!$D$6</f>
        <v>18791.6586790668</v>
      </c>
      <c r="BN793" s="25" t="n">
        <f aca="false">BL793-BM793</f>
        <v>82591.6394625771</v>
      </c>
      <c r="BO793" s="25" t="n">
        <f aca="false">BN793/AD793</f>
        <v>36852.9744548678</v>
      </c>
      <c r="BP793" s="25" t="n">
        <f aca="false">-(C793+E793)</f>
        <v>-112317.715146961</v>
      </c>
      <c r="BQ793" s="25" t="n">
        <f aca="false">BE793</f>
        <v>21724.0582629779</v>
      </c>
      <c r="BR793" s="25" t="n">
        <f aca="false">BF793</f>
        <v>25289.4617360329</v>
      </c>
      <c r="BS793" s="25" t="n">
        <f aca="false">BG793</f>
        <v>21596.9815070208</v>
      </c>
      <c r="BT793" s="25" t="n">
        <f aca="false">BH793</f>
        <v>19250.8175044481</v>
      </c>
      <c r="BU793" s="25" t="n">
        <f aca="false">BI793+BO793</f>
        <v>54335.0829952063</v>
      </c>
      <c r="BV793" s="27" t="n">
        <f aca="false">IFERROR(IRR(BP793:BU793,0.1),NA())*100</f>
        <v>7.32946335595288</v>
      </c>
    </row>
    <row r="794" customFormat="false" ht="15" hidden="false" customHeight="true" outlineLevel="0" collapsed="false">
      <c r="A794" s="23" t="n">
        <v>793</v>
      </c>
      <c r="B794" s="24" t="n">
        <f aca="true">RAND()</f>
        <v>0.992628350797145</v>
      </c>
      <c r="C794" s="25" t="n">
        <f aca="false">IF(B794&lt;=(Datos!$D$14-Datos!$C$14)/(Datos!$E$14-Datos!$C$14),Datos!$C$14+SQRT((Datos!$E$14-Datos!$C$14)*(Datos!$D$14-Datos!$C$14)*B794),Datos!$E$14-SQRT((Datos!$E$14-Datos!$C$14)*(Datos!$E$14-Datos!$D$14)*(1-B794)))</f>
        <v>97025.7809355351</v>
      </c>
      <c r="D794" s="24" t="n">
        <f aca="true">RAND()</f>
        <v>0.682362429498576</v>
      </c>
      <c r="E794" s="25" t="n">
        <f aca="false">IF(D794&lt;=(Datos!$D$15-Datos!$C$15)/(Datos!$E$15-Datos!$C$15),Datos!$C$15+SQRT((Datos!$E$15-Datos!$C$15)*(Datos!$D$15-Datos!$C$15)*D794),Datos!$E$15-SQRT((Datos!$E$15-Datos!$C$15)*(Datos!$E$15-Datos!$D$15)*(1-D794)))</f>
        <v>33097.418194964</v>
      </c>
      <c r="F794" s="24" t="n">
        <f aca="true">RAND()</f>
        <v>0.703584566529807</v>
      </c>
      <c r="G794" s="25" t="n">
        <f aca="false">IF(F794&lt;=(Datos!$D$19-Datos!$C$19)/(Datos!$E$19-Datos!$C$19),Datos!$C$19+SQRT((Datos!$E$19-Datos!$C$19)*(Datos!$D$19-Datos!$C$19)*F794),Datos!$E$19-SQRT((Datos!$E$19-Datos!$C$19)*(Datos!$E$19-Datos!$D$19)*(1-F794)))</f>
        <v>40285.0071569233</v>
      </c>
      <c r="H794" s="24" t="n">
        <f aca="true">RAND()</f>
        <v>0.34076710000192</v>
      </c>
      <c r="I794" s="25" t="n">
        <f aca="false">IF(H794&lt;=(Datos!$D$19-Datos!$C$19)/(Datos!$E$19-Datos!$C$19),Datos!$C$19+SQRT((Datos!$E$19-Datos!$C$19)*(Datos!$D$19-Datos!$C$19)*H794),Datos!$E$19-SQRT((Datos!$E$19-Datos!$C$19)*(Datos!$E$19-Datos!$D$19)*(1-H794)))</f>
        <v>37149.4800510448</v>
      </c>
      <c r="J794" s="24" t="n">
        <f aca="true">RAND()</f>
        <v>0.239586181881823</v>
      </c>
      <c r="K794" s="25" t="n">
        <f aca="false">IF(J794&lt;=(Datos!$D$19-Datos!$C$19)/(Datos!$E$19-Datos!$C$19),Datos!$C$19+SQRT((Datos!$E$19-Datos!$C$19)*(Datos!$D$19-Datos!$C$19)*J794),Datos!$E$19-SQRT((Datos!$E$19-Datos!$C$19)*(Datos!$E$19-Datos!$D$19)*(1-J794)))</f>
        <v>35994.8250418401</v>
      </c>
      <c r="L794" s="24" t="n">
        <f aca="true">RAND()</f>
        <v>0.602221589770952</v>
      </c>
      <c r="M794" s="25" t="n">
        <f aca="false">IF(L794&lt;=(Datos!$D$19-Datos!$C$19)/(Datos!$E$19-Datos!$C$19),Datos!$C$19+SQRT((Datos!$E$19-Datos!$C$19)*(Datos!$D$19-Datos!$C$19)*L794),Datos!$E$19-SQRT((Datos!$E$19-Datos!$C$19)*(Datos!$E$19-Datos!$D$19)*(1-L794)))</f>
        <v>39504.3799621881</v>
      </c>
      <c r="N794" s="24" t="n">
        <f aca="true">RAND()</f>
        <v>0.853220903327312</v>
      </c>
      <c r="O794" s="25" t="n">
        <f aca="false">IF(N794&lt;=(Datos!$D$19-Datos!$C$19)/(Datos!$E$19-Datos!$C$19),Datos!$C$19+SQRT((Datos!$E$19-Datos!$C$19)*(Datos!$D$19-Datos!$C$19)*N794),Datos!$E$19-SQRT((Datos!$E$19-Datos!$C$19)*(Datos!$E$19-Datos!$D$19)*(1-N794)))</f>
        <v>41682.1042435828</v>
      </c>
      <c r="P794" s="24" t="n">
        <f aca="true">RAND()</f>
        <v>0.147921794012142</v>
      </c>
      <c r="Q794" s="26" t="n">
        <f aca="false">IF(P794&lt;=(Datos!$D$23-Datos!$C$23)/(Datos!$E$23-Datos!$C$23),Datos!$C$23+SQRT((Datos!$E$23-Datos!$C$23)*(Datos!$D$23-Datos!$C$23)*P794),Datos!$E$23-SQRT((Datos!$E$23-Datos!$C$23)*(Datos!$E$23-Datos!$D$23)*(1-P794)))</f>
        <v>0.136317451676713</v>
      </c>
      <c r="R794" s="24" t="n">
        <f aca="true">RAND()</f>
        <v>0.959899321671911</v>
      </c>
      <c r="S794" s="26" t="n">
        <f aca="false">IF(R794&lt;=(Datos!$D$24-Datos!$C$24)/(Datos!$E$24-Datos!$C$24),Datos!$C$24+SQRT((Datos!$E$24-Datos!$C$24)*(Datos!$D$24-Datos!$C$24)*R794),Datos!$E$24-SQRT((Datos!$E$24-Datos!$C$24)*(Datos!$E$24-Datos!$D$24)*(1-R794)))</f>
        <v>0.171504046787408</v>
      </c>
      <c r="T794" s="24" t="n">
        <f aca="true">RAND()</f>
        <v>0.0488543116174669</v>
      </c>
      <c r="U794" s="26" t="n">
        <f aca="false">IF(T794&lt;=(Datos!$D$25-Datos!$C$25)/(Datos!$E$25-Datos!$C$25),Datos!$C$25+SQRT((Datos!$E$25-Datos!$C$25)*(Datos!$D$25-Datos!$C$25)*T794),Datos!$E$25-SQRT((Datos!$E$25-Datos!$C$25)*(Datos!$E$25-Datos!$D$25)*(1-T794)))</f>
        <v>0.160128872316141</v>
      </c>
      <c r="V794" s="24" t="n">
        <f aca="true">RAND()</f>
        <v>0.0292716704716753</v>
      </c>
      <c r="W794" s="26" t="n">
        <f aca="false">IF(V794&lt;=(Datos!$D$26-Datos!$C$26)/(Datos!$E$26-Datos!$C$26),Datos!$C$26+SQRT((Datos!$E$26-Datos!$C$26)*(Datos!$D$26-Datos!$C$26)*V794),Datos!$E$26-SQRT((Datos!$E$26-Datos!$C$26)*(Datos!$E$26-Datos!$D$26)*(1-V794)))</f>
        <v>0.186401588760639</v>
      </c>
      <c r="X794" s="24" t="n">
        <f aca="true">RAND()</f>
        <v>0.759596527531248</v>
      </c>
      <c r="Y794" s="26" t="n">
        <f aca="false">IF(X794&lt;=(Datos!$D$27-Datos!$C$27)/(Datos!$E$27-Datos!$C$27),Datos!$C$27+SQRT((Datos!$E$27-Datos!$C$27)*(Datos!$D$27-Datos!$C$27)*X794),Datos!$E$27-SQRT((Datos!$E$27-Datos!$C$27)*(Datos!$E$27-Datos!$D$27)*(1-X794)))</f>
        <v>0.243969752272136</v>
      </c>
      <c r="Z794" s="24" t="n">
        <f aca="false">(1+Q794)</f>
        <v>1.13631745167671</v>
      </c>
      <c r="AA794" s="24" t="n">
        <f aca="false">Z794*(1+S794)</f>
        <v>1.33120049307442</v>
      </c>
      <c r="AB794" s="24" t="n">
        <f aca="false">AA794*(1+U794)</f>
        <v>1.54436412685712</v>
      </c>
      <c r="AC794" s="24" t="n">
        <f aca="false">AB794*(1+W794)</f>
        <v>1.83223605372823</v>
      </c>
      <c r="AD794" s="24" t="n">
        <f aca="false">AC794*(1+Y794)</f>
        <v>2.27924622986038</v>
      </c>
      <c r="AE794" s="23" t="n">
        <f aca="false">E794*Q794</f>
        <v>4511.75570541596</v>
      </c>
      <c r="AF794" s="23" t="n">
        <f aca="false">AE794*(1+S794)</f>
        <v>5285.54006701098</v>
      </c>
      <c r="AG794" s="23" t="n">
        <f aca="false">AF794*(1+U794)</f>
        <v>6131.90763752322</v>
      </c>
      <c r="AH794" s="23" t="n">
        <f aca="false">AG794*(1+W794)</f>
        <v>7274.90496329105</v>
      </c>
      <c r="AI794" s="23" t="n">
        <f aca="false">AH794*(1+Y794)</f>
        <v>9049.7617249885</v>
      </c>
      <c r="AJ794" s="25" t="n">
        <f aca="false">G794*Z794</f>
        <v>45776.5566733332</v>
      </c>
      <c r="AK794" s="25" t="n">
        <f aca="false">I794*AA794</f>
        <v>49453.4061614093</v>
      </c>
      <c r="AL794" s="25" t="n">
        <f aca="false">K794*AB794</f>
        <v>55589.1165471163</v>
      </c>
      <c r="AM794" s="25" t="n">
        <f aca="false">M794*AC794</f>
        <v>72381.3492469</v>
      </c>
      <c r="AN794" s="25" t="n">
        <f aca="false">O794*AD794</f>
        <v>95003.7789498332</v>
      </c>
      <c r="AO794" s="25" t="n">
        <f aca="false">C794/Datos!$D$8</f>
        <v>19405.156187107</v>
      </c>
      <c r="AP794" s="25" t="n">
        <f aca="false">AJ794-AO794</f>
        <v>26371.4004862262</v>
      </c>
      <c r="AQ794" s="25" t="n">
        <f aca="false">AK794-AO794</f>
        <v>30048.2499743023</v>
      </c>
      <c r="AR794" s="25" t="n">
        <f aca="false">AL794-AO794</f>
        <v>36183.9603600092</v>
      </c>
      <c r="AS794" s="25" t="n">
        <f aca="false">AM794-AO794</f>
        <v>52976.1930597929</v>
      </c>
      <c r="AT794" s="25" t="n">
        <f aca="false">AN794-AO794</f>
        <v>75598.6227627262</v>
      </c>
      <c r="AU794" s="25" t="n">
        <f aca="false">AP794*Datos!$D$6</f>
        <v>13185.7002431131</v>
      </c>
      <c r="AV794" s="25" t="n">
        <f aca="false">AQ794*Datos!$D$6</f>
        <v>15024.1249871512</v>
      </c>
      <c r="AW794" s="25" t="n">
        <f aca="false">AR794*Datos!$D$6</f>
        <v>18091.9801800046</v>
      </c>
      <c r="AX794" s="25" t="n">
        <f aca="false">AS794*Datos!$D$6</f>
        <v>26488.0965298965</v>
      </c>
      <c r="AY794" s="25" t="n">
        <f aca="false">AT794*Datos!$D$6</f>
        <v>37799.3113813631</v>
      </c>
      <c r="AZ794" s="25" t="n">
        <f aca="false">AJ794-AU794-AE794</f>
        <v>28079.1007248042</v>
      </c>
      <c r="BA794" s="25" t="n">
        <f aca="false">AK794-AV794-AF794</f>
        <v>29143.7411072472</v>
      </c>
      <c r="BB794" s="25" t="n">
        <f aca="false">AL794-AW794-AG794</f>
        <v>31365.2287295884</v>
      </c>
      <c r="BC794" s="25" t="n">
        <f aca="false">AM794-AX794-AH794</f>
        <v>38618.3477537124</v>
      </c>
      <c r="BD794" s="25" t="n">
        <f aca="false">AN794-AY794-AI794</f>
        <v>48154.7058434816</v>
      </c>
      <c r="BE794" s="25" t="n">
        <f aca="false">AZ794/Z794</f>
        <v>24710.6129395193</v>
      </c>
      <c r="BF794" s="25" t="n">
        <f aca="false">BA794/AA794</f>
        <v>21892.8262563511</v>
      </c>
      <c r="BG794" s="25" t="n">
        <f aca="false">BB794/AB794</f>
        <v>20309.4776575901</v>
      </c>
      <c r="BH794" s="25" t="n">
        <f aca="false">BC794/AC794</f>
        <v>21077.1683458209</v>
      </c>
      <c r="BI794" s="25" t="n">
        <f aca="false">BD794/AD794</f>
        <v>21127.469780407</v>
      </c>
      <c r="BJ794" s="25" t="n">
        <f aca="false">E794*AD794</f>
        <v>75437.165638984</v>
      </c>
      <c r="BK794" s="25" t="n">
        <f aca="false">0.2*C794*AD794</f>
        <v>44229.1290793155</v>
      </c>
      <c r="BL794" s="25" t="n">
        <f aca="false">BJ794+BK794</f>
        <v>119666.2947183</v>
      </c>
      <c r="BM794" s="25" t="n">
        <f aca="false">BK794*Datos!$D$6</f>
        <v>22114.5645396577</v>
      </c>
      <c r="BN794" s="25" t="n">
        <f aca="false">BL794-BM794</f>
        <v>97551.7301786418</v>
      </c>
      <c r="BO794" s="25" t="n">
        <f aca="false">BN794/AD794</f>
        <v>42799.9962885176</v>
      </c>
      <c r="BP794" s="25" t="n">
        <f aca="false">-(C794+E794)</f>
        <v>-130123.199130499</v>
      </c>
      <c r="BQ794" s="25" t="n">
        <f aca="false">BE794</f>
        <v>24710.6129395193</v>
      </c>
      <c r="BR794" s="25" t="n">
        <f aca="false">BF794</f>
        <v>21892.8262563511</v>
      </c>
      <c r="BS794" s="25" t="n">
        <f aca="false">BG794</f>
        <v>20309.4776575901</v>
      </c>
      <c r="BT794" s="25" t="n">
        <f aca="false">BH794</f>
        <v>21077.1683458209</v>
      </c>
      <c r="BU794" s="25" t="n">
        <f aca="false">BI794+BO794</f>
        <v>63927.4660689245</v>
      </c>
      <c r="BV794" s="27" t="n">
        <f aca="false">IFERROR(IRR(BP794:BU794,0.1),NA())*100</f>
        <v>4.58048075511885</v>
      </c>
    </row>
    <row r="795" customFormat="false" ht="15" hidden="false" customHeight="true" outlineLevel="0" collapsed="false">
      <c r="A795" s="23" t="n">
        <v>794</v>
      </c>
      <c r="B795" s="24" t="n">
        <f aca="true">RAND()</f>
        <v>0.389386020054835</v>
      </c>
      <c r="C795" s="25" t="n">
        <f aca="false">IF(B795&lt;=(Datos!$D$14-Datos!$C$14)/(Datos!$E$14-Datos!$C$14),Datos!$C$14+SQRT((Datos!$E$14-Datos!$C$14)*(Datos!$D$14-Datos!$C$14)*B795),Datos!$E$14-SQRT((Datos!$E$14-Datos!$C$14)*(Datos!$E$14-Datos!$D$14)*(1-B795)))</f>
        <v>72930.8888964895</v>
      </c>
      <c r="D795" s="24" t="n">
        <f aca="true">RAND()</f>
        <v>0.577088958600545</v>
      </c>
      <c r="E795" s="25" t="n">
        <f aca="false">IF(D795&lt;=(Datos!$D$15-Datos!$C$15)/(Datos!$E$15-Datos!$C$15),Datos!$C$15+SQRT((Datos!$E$15-Datos!$C$15)*(Datos!$D$15-Datos!$C$15)*D795),Datos!$E$15-SQRT((Datos!$E$15-Datos!$C$15)*(Datos!$E$15-Datos!$D$15)*(1-D795)))</f>
        <v>32035.2868093121</v>
      </c>
      <c r="F795" s="24" t="n">
        <f aca="true">RAND()</f>
        <v>0.19805734665235</v>
      </c>
      <c r="G795" s="25" t="n">
        <f aca="false">IF(F795&lt;=(Datos!$D$19-Datos!$C$19)/(Datos!$E$19-Datos!$C$19),Datos!$C$19+SQRT((Datos!$E$19-Datos!$C$19)*(Datos!$D$19-Datos!$C$19)*F795),Datos!$E$19-SQRT((Datos!$E$19-Datos!$C$19)*(Datos!$E$19-Datos!$D$19)*(1-F795)))</f>
        <v>35450.5597875679</v>
      </c>
      <c r="H795" s="24" t="n">
        <f aca="true">RAND()</f>
        <v>0.140055446261527</v>
      </c>
      <c r="I795" s="25" t="n">
        <f aca="false">IF(H795&lt;=(Datos!$D$19-Datos!$C$19)/(Datos!$E$19-Datos!$C$19),Datos!$C$19+SQRT((Datos!$E$19-Datos!$C$19)*(Datos!$D$19-Datos!$C$19)*H795),Datos!$E$19-SQRT((Datos!$E$19-Datos!$C$19)*(Datos!$E$19-Datos!$D$19)*(1-H795)))</f>
        <v>34583.4830575916</v>
      </c>
      <c r="J795" s="24" t="n">
        <f aca="true">RAND()</f>
        <v>0.531004749897876</v>
      </c>
      <c r="K795" s="25" t="n">
        <f aca="false">IF(J795&lt;=(Datos!$D$19-Datos!$C$19)/(Datos!$E$19-Datos!$C$19),Datos!$C$19+SQRT((Datos!$E$19-Datos!$C$19)*(Datos!$D$19-Datos!$C$19)*J795),Datos!$E$19-SQRT((Datos!$E$19-Datos!$C$19)*(Datos!$E$19-Datos!$D$19)*(1-J795)))</f>
        <v>38924.7247848145</v>
      </c>
      <c r="L795" s="24" t="n">
        <f aca="true">RAND()</f>
        <v>0.656061917355279</v>
      </c>
      <c r="M795" s="25" t="n">
        <f aca="false">IF(L795&lt;=(Datos!$D$19-Datos!$C$19)/(Datos!$E$19-Datos!$C$19),Datos!$C$19+SQRT((Datos!$E$19-Datos!$C$19)*(Datos!$D$19-Datos!$C$19)*L795),Datos!$E$19-SQRT((Datos!$E$19-Datos!$C$19)*(Datos!$E$19-Datos!$D$19)*(1-L795)))</f>
        <v>39920.1455434531</v>
      </c>
      <c r="N795" s="24" t="n">
        <f aca="true">RAND()</f>
        <v>0.120645019220251</v>
      </c>
      <c r="O795" s="25" t="n">
        <f aca="false">IF(N795&lt;=(Datos!$D$19-Datos!$C$19)/(Datos!$E$19-Datos!$C$19),Datos!$C$19+SQRT((Datos!$E$19-Datos!$C$19)*(Datos!$D$19-Datos!$C$19)*N795),Datos!$E$19-SQRT((Datos!$E$19-Datos!$C$19)*(Datos!$E$19-Datos!$D$19)*(1-N795)))</f>
        <v>34254.0278422969</v>
      </c>
      <c r="P795" s="24" t="n">
        <f aca="true">RAND()</f>
        <v>0.384905579388348</v>
      </c>
      <c r="Q795" s="26" t="n">
        <f aca="false">IF(P795&lt;=(Datos!$D$23-Datos!$C$23)/(Datos!$E$23-Datos!$C$23),Datos!$C$23+SQRT((Datos!$E$23-Datos!$C$23)*(Datos!$D$23-Datos!$C$23)*P795),Datos!$E$23-SQRT((Datos!$E$23-Datos!$C$23)*(Datos!$E$23-Datos!$D$23)*(1-P795)))</f>
        <v>0.146321664896032</v>
      </c>
      <c r="R795" s="24" t="n">
        <f aca="true">RAND()</f>
        <v>0.352503207052669</v>
      </c>
      <c r="S795" s="26" t="n">
        <f aca="false">IF(R795&lt;=(Datos!$D$24-Datos!$C$24)/(Datos!$E$24-Datos!$C$24),Datos!$C$24+SQRT((Datos!$E$24-Datos!$C$24)*(Datos!$D$24-Datos!$C$24)*R795),Datos!$E$24-SQRT((Datos!$E$24-Datos!$C$24)*(Datos!$E$24-Datos!$D$24)*(1-R795)))</f>
        <v>0.145189398021684</v>
      </c>
      <c r="T795" s="24" t="n">
        <f aca="true">RAND()</f>
        <v>0.394814968868378</v>
      </c>
      <c r="U795" s="26" t="n">
        <f aca="false">IF(T795&lt;=(Datos!$D$25-Datos!$C$25)/(Datos!$E$25-Datos!$C$25),Datos!$C$25+SQRT((Datos!$E$25-Datos!$C$25)*(Datos!$D$25-Datos!$C$25)*T795),Datos!$E$25-SQRT((Datos!$E$25-Datos!$C$25)*(Datos!$E$25-Datos!$D$25)*(1-T795)))</f>
        <v>0.178794295174975</v>
      </c>
      <c r="V795" s="24" t="n">
        <f aca="true">RAND()</f>
        <v>0.563917022561084</v>
      </c>
      <c r="W795" s="26" t="n">
        <f aca="false">IF(V795&lt;=(Datos!$D$26-Datos!$C$26)/(Datos!$E$26-Datos!$C$26),Datos!$C$26+SQRT((Datos!$E$26-Datos!$C$26)*(Datos!$D$26-Datos!$C$26)*V795),Datos!$E$26-SQRT((Datos!$E$26-Datos!$C$26)*(Datos!$E$26-Datos!$D$26)*(1-V795)))</f>
        <v>0.21093223296583</v>
      </c>
      <c r="X795" s="24" t="n">
        <f aca="true">RAND()</f>
        <v>0.164203839826034</v>
      </c>
      <c r="Y795" s="26" t="n">
        <f aca="false">IF(X795&lt;=(Datos!$D$27-Datos!$C$27)/(Datos!$E$27-Datos!$C$27),Datos!$C$27+SQRT((Datos!$E$27-Datos!$C$27)*(Datos!$D$27-Datos!$C$27)*X795),Datos!$E$27-SQRT((Datos!$E$27-Datos!$C$27)*(Datos!$E$27-Datos!$D$27)*(1-X795)))</f>
        <v>0.211055886766657</v>
      </c>
      <c r="Z795" s="24" t="n">
        <f aca="false">(1+Q795)</f>
        <v>1.14632166489603</v>
      </c>
      <c r="AA795" s="24" t="n">
        <f aca="false">Z795*(1+S795)</f>
        <v>1.3127554173615</v>
      </c>
      <c r="AB795" s="24" t="n">
        <f aca="false">AA795*(1+U795)</f>
        <v>1.54746859694578</v>
      </c>
      <c r="AC795" s="24" t="n">
        <f aca="false">AB795*(1+W795)</f>
        <v>1.87387960354405</v>
      </c>
      <c r="AD795" s="24" t="n">
        <f aca="false">AC795*(1+Y795)</f>
        <v>2.269372924964</v>
      </c>
      <c r="AE795" s="23" t="n">
        <f aca="false">E795*Q795</f>
        <v>4687.45650136045</v>
      </c>
      <c r="AF795" s="23" t="n">
        <f aca="false">AE795*(1+S795)</f>
        <v>5368.0254890458</v>
      </c>
      <c r="AG795" s="23" t="n">
        <f aca="false">AF795*(1+U795)</f>
        <v>6327.79782284105</v>
      </c>
      <c r="AH795" s="23" t="n">
        <f aca="false">AG795*(1+W795)</f>
        <v>7662.53434736922</v>
      </c>
      <c r="AI795" s="23" t="n">
        <f aca="false">AH795*(1+Y795)</f>
        <v>9279.7573289332</v>
      </c>
      <c r="AJ795" s="25" t="n">
        <f aca="false">G795*Z795</f>
        <v>40637.7447171812</v>
      </c>
      <c r="AK795" s="25" t="n">
        <f aca="false">I795*AA795</f>
        <v>45399.6547350831</v>
      </c>
      <c r="AL795" s="25" t="n">
        <f aca="false">K795*AB795</f>
        <v>60234.7892492575</v>
      </c>
      <c r="AM795" s="25" t="n">
        <f aca="false">M795*AC795</f>
        <v>74805.5465043868</v>
      </c>
      <c r="AN795" s="25" t="n">
        <f aca="false">O795*AD795</f>
        <v>77735.1633562716</v>
      </c>
      <c r="AO795" s="25" t="n">
        <f aca="false">C795/Datos!$D$8</f>
        <v>14586.1777792979</v>
      </c>
      <c r="AP795" s="25" t="n">
        <f aca="false">AJ795-AO795</f>
        <v>26051.5669378833</v>
      </c>
      <c r="AQ795" s="25" t="n">
        <f aca="false">AK795-AO795</f>
        <v>30813.4769557852</v>
      </c>
      <c r="AR795" s="25" t="n">
        <f aca="false">AL795-AO795</f>
        <v>45648.6114699596</v>
      </c>
      <c r="AS795" s="25" t="n">
        <f aca="false">AM795-AO795</f>
        <v>60219.3687250889</v>
      </c>
      <c r="AT795" s="25" t="n">
        <f aca="false">AN795-AO795</f>
        <v>63148.9855769737</v>
      </c>
      <c r="AU795" s="25" t="n">
        <f aca="false">AP795*Datos!$D$6</f>
        <v>13025.7834689417</v>
      </c>
      <c r="AV795" s="25" t="n">
        <f aca="false">AQ795*Datos!$D$6</f>
        <v>15406.7384778926</v>
      </c>
      <c r="AW795" s="25" t="n">
        <f aca="false">AR795*Datos!$D$6</f>
        <v>22824.3057349798</v>
      </c>
      <c r="AX795" s="25" t="n">
        <f aca="false">AS795*Datos!$D$6</f>
        <v>30109.6843625445</v>
      </c>
      <c r="AY795" s="25" t="n">
        <f aca="false">AT795*Datos!$D$6</f>
        <v>31574.4927884869</v>
      </c>
      <c r="AZ795" s="25" t="n">
        <f aca="false">AJ795-AU795-AE795</f>
        <v>22924.5047468791</v>
      </c>
      <c r="BA795" s="25" t="n">
        <f aca="false">AK795-AV795-AF795</f>
        <v>24624.8907681447</v>
      </c>
      <c r="BB795" s="25" t="n">
        <f aca="false">AL795-AW795-AG795</f>
        <v>31082.6856914367</v>
      </c>
      <c r="BC795" s="25" t="n">
        <f aca="false">AM795-AX795-AH795</f>
        <v>37033.3277944731</v>
      </c>
      <c r="BD795" s="25" t="n">
        <f aca="false">AN795-AY795-AI795</f>
        <v>36880.9132388515</v>
      </c>
      <c r="BE795" s="25" t="n">
        <f aca="false">AZ795/Z795</f>
        <v>19998.3176179073</v>
      </c>
      <c r="BF795" s="25" t="n">
        <f aca="false">BA795/AA795</f>
        <v>18758.1711280522</v>
      </c>
      <c r="BG795" s="25" t="n">
        <f aca="false">BB795/AB795</f>
        <v>20086.1495689051</v>
      </c>
      <c r="BH795" s="25" t="n">
        <f aca="false">BC795/AC795</f>
        <v>19762.9173851043</v>
      </c>
      <c r="BI795" s="25" t="n">
        <f aca="false">BD795/AD795</f>
        <v>16251.5877549904</v>
      </c>
      <c r="BJ795" s="25" t="n">
        <f aca="false">E795*AD795</f>
        <v>72700.0125285091</v>
      </c>
      <c r="BK795" s="25" t="n">
        <f aca="false">0.2*C795*AD795</f>
        <v>33101.4769310501</v>
      </c>
      <c r="BL795" s="25" t="n">
        <f aca="false">BJ795+BK795</f>
        <v>105801.489459559</v>
      </c>
      <c r="BM795" s="25" t="n">
        <f aca="false">BK795*Datos!$D$6</f>
        <v>16550.7384655251</v>
      </c>
      <c r="BN795" s="25" t="n">
        <f aca="false">BL795-BM795</f>
        <v>89250.7509940341</v>
      </c>
      <c r="BO795" s="25" t="n">
        <f aca="false">BN795/AD795</f>
        <v>39328.375698961</v>
      </c>
      <c r="BP795" s="25" t="n">
        <f aca="false">-(C795+E795)</f>
        <v>-104966.175705802</v>
      </c>
      <c r="BQ795" s="25" t="n">
        <f aca="false">BE795</f>
        <v>19998.3176179073</v>
      </c>
      <c r="BR795" s="25" t="n">
        <f aca="false">BF795</f>
        <v>18758.1711280522</v>
      </c>
      <c r="BS795" s="25" t="n">
        <f aca="false">BG795</f>
        <v>20086.1495689051</v>
      </c>
      <c r="BT795" s="25" t="n">
        <f aca="false">BH795</f>
        <v>19762.9173851043</v>
      </c>
      <c r="BU795" s="25" t="n">
        <f aca="false">BI795+BO795</f>
        <v>55579.9634539514</v>
      </c>
      <c r="BV795" s="27" t="n">
        <f aca="false">IFERROR(IRR(BP795:BU795,0.1),NA())*100</f>
        <v>7.36336249105238</v>
      </c>
    </row>
    <row r="796" customFormat="false" ht="15" hidden="false" customHeight="true" outlineLevel="0" collapsed="false">
      <c r="A796" s="23" t="n">
        <v>795</v>
      </c>
      <c r="B796" s="24" t="n">
        <f aca="true">RAND()</f>
        <v>0.913681066955479</v>
      </c>
      <c r="C796" s="25" t="n">
        <f aca="false">IF(B796&lt;=(Datos!$D$14-Datos!$C$14)/(Datos!$E$14-Datos!$C$14),Datos!$C$14+SQRT((Datos!$E$14-Datos!$C$14)*(Datos!$D$14-Datos!$C$14)*B796),Datos!$E$14-SQRT((Datos!$E$14-Datos!$C$14)*(Datos!$E$14-Datos!$D$14)*(1-B796)))</f>
        <v>89822.4403881173</v>
      </c>
      <c r="D796" s="24" t="n">
        <f aca="true">RAND()</f>
        <v>0.296185598105737</v>
      </c>
      <c r="E796" s="25" t="n">
        <f aca="false">IF(D796&lt;=(Datos!$D$15-Datos!$C$15)/(Datos!$E$15-Datos!$C$15),Datos!$C$15+SQRT((Datos!$E$15-Datos!$C$15)*(Datos!$D$15-Datos!$C$15)*D796),Datos!$E$15-SQRT((Datos!$E$15-Datos!$C$15)*(Datos!$E$15-Datos!$D$15)*(1-D796)))</f>
        <v>29713.164526932</v>
      </c>
      <c r="F796" s="24" t="n">
        <f aca="true">RAND()</f>
        <v>0.66711969340614</v>
      </c>
      <c r="G796" s="25" t="n">
        <f aca="false">IF(F796&lt;=(Datos!$D$19-Datos!$C$19)/(Datos!$E$19-Datos!$C$19),Datos!$C$19+SQRT((Datos!$E$19-Datos!$C$19)*(Datos!$D$19-Datos!$C$19)*F796),Datos!$E$19-SQRT((Datos!$E$19-Datos!$C$19)*(Datos!$E$19-Datos!$D$19)*(1-F796)))</f>
        <v>40003.3988557681</v>
      </c>
      <c r="H796" s="24" t="n">
        <f aca="true">RAND()</f>
        <v>0.468880131856731</v>
      </c>
      <c r="I796" s="25" t="n">
        <f aca="false">IF(H796&lt;=(Datos!$D$19-Datos!$C$19)/(Datos!$E$19-Datos!$C$19),Datos!$C$19+SQRT((Datos!$E$19-Datos!$C$19)*(Datos!$D$19-Datos!$C$19)*H796),Datos!$E$19-SQRT((Datos!$E$19-Datos!$C$19)*(Datos!$E$19-Datos!$D$19)*(1-H796)))</f>
        <v>38386.4187695649</v>
      </c>
      <c r="J796" s="24" t="n">
        <f aca="true">RAND()</f>
        <v>0.712535245891892</v>
      </c>
      <c r="K796" s="25" t="n">
        <f aca="false">IF(J796&lt;=(Datos!$D$19-Datos!$C$19)/(Datos!$E$19-Datos!$C$19),Datos!$C$19+SQRT((Datos!$E$19-Datos!$C$19)*(Datos!$D$19-Datos!$C$19)*J796),Datos!$E$19-SQRT((Datos!$E$19-Datos!$C$19)*(Datos!$E$19-Datos!$D$19)*(1-J796)))</f>
        <v>40356.7407397273</v>
      </c>
      <c r="L796" s="24" t="n">
        <f aca="true">RAND()</f>
        <v>0.516940828009047</v>
      </c>
      <c r="M796" s="25" t="n">
        <f aca="false">IF(L796&lt;=(Datos!$D$19-Datos!$C$19)/(Datos!$E$19-Datos!$C$19),Datos!$C$19+SQRT((Datos!$E$19-Datos!$C$19)*(Datos!$D$19-Datos!$C$19)*L796),Datos!$E$19-SQRT((Datos!$E$19-Datos!$C$19)*(Datos!$E$19-Datos!$D$19)*(1-L796)))</f>
        <v>38805.7438187445</v>
      </c>
      <c r="N796" s="24" t="n">
        <f aca="true">RAND()</f>
        <v>0.334295631521255</v>
      </c>
      <c r="O796" s="25" t="n">
        <f aca="false">IF(N796&lt;=(Datos!$D$19-Datos!$C$19)/(Datos!$E$19-Datos!$C$19),Datos!$C$19+SQRT((Datos!$E$19-Datos!$C$19)*(Datos!$D$19-Datos!$C$19)*N796),Datos!$E$19-SQRT((Datos!$E$19-Datos!$C$19)*(Datos!$E$19-Datos!$D$19)*(1-N796)))</f>
        <v>37081.2671696659</v>
      </c>
      <c r="P796" s="24" t="n">
        <f aca="true">RAND()</f>
        <v>0.929933571456637</v>
      </c>
      <c r="Q796" s="26" t="n">
        <f aca="false">IF(P796&lt;=(Datos!$D$23-Datos!$C$23)/(Datos!$E$23-Datos!$C$23),Datos!$C$23+SQRT((Datos!$E$23-Datos!$C$23)*(Datos!$D$23-Datos!$C$23)*P796),Datos!$E$23-SQRT((Datos!$E$23-Datos!$C$23)*(Datos!$E$23-Datos!$D$23)*(1-P796)))</f>
        <v>0.168769702970177</v>
      </c>
      <c r="R796" s="24" t="n">
        <f aca="true">RAND()</f>
        <v>0.325076447415803</v>
      </c>
      <c r="S796" s="26" t="n">
        <f aca="false">IF(R796&lt;=(Datos!$D$24-Datos!$C$24)/(Datos!$E$24-Datos!$C$24),Datos!$C$24+SQRT((Datos!$E$24-Datos!$C$24)*(Datos!$D$24-Datos!$C$24)*R796),Datos!$E$24-SQRT((Datos!$E$24-Datos!$C$24)*(Datos!$E$24-Datos!$D$24)*(1-R796)))</f>
        <v>0.144189617718113</v>
      </c>
      <c r="T796" s="24" t="n">
        <f aca="true">RAND()</f>
        <v>0.805961004648804</v>
      </c>
      <c r="U796" s="26" t="n">
        <f aca="false">IF(T796&lt;=(Datos!$D$25-Datos!$C$25)/(Datos!$E$25-Datos!$C$25),Datos!$C$25+SQRT((Datos!$E$25-Datos!$C$25)*(Datos!$D$25-Datos!$C$25)*T796),Datos!$E$25-SQRT((Datos!$E$25-Datos!$C$25)*(Datos!$E$25-Datos!$D$25)*(1-T796)))</f>
        <v>0.196691006306935</v>
      </c>
      <c r="V796" s="24" t="n">
        <f aca="true">RAND()</f>
        <v>0.0220325136164985</v>
      </c>
      <c r="W796" s="26" t="n">
        <f aca="false">IF(V796&lt;=(Datos!$D$26-Datos!$C$26)/(Datos!$E$26-Datos!$C$26),Datos!$C$26+SQRT((Datos!$E$26-Datos!$C$26)*(Datos!$D$26-Datos!$C$26)*V796),Datos!$E$26-SQRT((Datos!$E$26-Datos!$C$26)*(Datos!$E$26-Datos!$D$26)*(1-V796)))</f>
        <v>0.185553874239042</v>
      </c>
      <c r="X796" s="24" t="n">
        <f aca="true">RAND()</f>
        <v>0.34845902939555</v>
      </c>
      <c r="Y796" s="26" t="n">
        <f aca="false">IF(X796&lt;=(Datos!$D$27-Datos!$C$27)/(Datos!$E$27-Datos!$C$27),Datos!$C$27+SQRT((Datos!$E$27-Datos!$C$27)*(Datos!$D$27-Datos!$C$27)*X796),Datos!$E$27-SQRT((Datos!$E$27-Datos!$C$27)*(Datos!$E$27-Datos!$D$27)*(1-X796)))</f>
        <v>0.220684561526833</v>
      </c>
      <c r="Z796" s="24" t="n">
        <f aca="false">(1+Q796)</f>
        <v>1.16876970297018</v>
      </c>
      <c r="AA796" s="24" t="n">
        <f aca="false">Z796*(1+S796)</f>
        <v>1.33729415964196</v>
      </c>
      <c r="AB796" s="24" t="n">
        <f aca="false">AA796*(1+U796)</f>
        <v>1.60032789363032</v>
      </c>
      <c r="AC796" s="24" t="n">
        <f aca="false">AB796*(1+W796)</f>
        <v>1.89727493434624</v>
      </c>
      <c r="AD796" s="24" t="n">
        <f aca="false">AC796*(1+Y796)</f>
        <v>2.31597422132829</v>
      </c>
      <c r="AE796" s="23" t="n">
        <f aca="false">E796*Q796</f>
        <v>5014.68195151431</v>
      </c>
      <c r="AF796" s="23" t="n">
        <f aca="false">AE796*(1+S796)</f>
        <v>5737.74702508108</v>
      </c>
      <c r="AG796" s="23" t="n">
        <f aca="false">AF796*(1+U796)</f>
        <v>6866.3102613789</v>
      </c>
      <c r="AH796" s="23" t="n">
        <f aca="false">AG796*(1+W796)</f>
        <v>8140.38073210505</v>
      </c>
      <c r="AI796" s="23" t="n">
        <f aca="false">AH796*(1+Y796)</f>
        <v>9936.83708463113</v>
      </c>
      <c r="AJ796" s="25" t="n">
        <f aca="false">G796*Z796</f>
        <v>46754.7605984536</v>
      </c>
      <c r="AK796" s="25" t="n">
        <f aca="false">I796*AA796</f>
        <v>51333.9336301096</v>
      </c>
      <c r="AL796" s="25" t="n">
        <f aca="false">K796*AB796</f>
        <v>64584.0179017928</v>
      </c>
      <c r="AM796" s="25" t="n">
        <f aca="false">M796*AC796</f>
        <v>73625.1650559653</v>
      </c>
      <c r="AN796" s="25" t="n">
        <f aca="false">O796*AD796</f>
        <v>85879.2588591331</v>
      </c>
      <c r="AO796" s="25" t="n">
        <f aca="false">C796/Datos!$D$8</f>
        <v>17964.4880776235</v>
      </c>
      <c r="AP796" s="25" t="n">
        <f aca="false">AJ796-AO796</f>
        <v>28790.2725208301</v>
      </c>
      <c r="AQ796" s="25" t="n">
        <f aca="false">AK796-AO796</f>
        <v>33369.4455524861</v>
      </c>
      <c r="AR796" s="25" t="n">
        <f aca="false">AL796-AO796</f>
        <v>46619.5298241694</v>
      </c>
      <c r="AS796" s="25" t="n">
        <f aca="false">AM796-AO796</f>
        <v>55660.6769783419</v>
      </c>
      <c r="AT796" s="25" t="n">
        <f aca="false">AN796-AO796</f>
        <v>67914.7707815097</v>
      </c>
      <c r="AU796" s="25" t="n">
        <f aca="false">AP796*Datos!$D$6</f>
        <v>14395.1362604151</v>
      </c>
      <c r="AV796" s="25" t="n">
        <f aca="false">AQ796*Datos!$D$6</f>
        <v>16684.7227762431</v>
      </c>
      <c r="AW796" s="25" t="n">
        <f aca="false">AR796*Datos!$D$6</f>
        <v>23309.7649120847</v>
      </c>
      <c r="AX796" s="25" t="n">
        <f aca="false">AS796*Datos!$D$6</f>
        <v>27830.3384891709</v>
      </c>
      <c r="AY796" s="25" t="n">
        <f aca="false">AT796*Datos!$D$6</f>
        <v>33957.3853907548</v>
      </c>
      <c r="AZ796" s="25" t="n">
        <f aca="false">AJ796-AU796-AE796</f>
        <v>27344.9423865242</v>
      </c>
      <c r="BA796" s="25" t="n">
        <f aca="false">AK796-AV796-AF796</f>
        <v>28911.4638287854</v>
      </c>
      <c r="BB796" s="25" t="n">
        <f aca="false">AL796-AW796-AG796</f>
        <v>34407.9427283293</v>
      </c>
      <c r="BC796" s="25" t="n">
        <f aca="false">AM796-AX796-AH796</f>
        <v>37654.4458346893</v>
      </c>
      <c r="BD796" s="25" t="n">
        <f aca="false">AN796-AY796-AI796</f>
        <v>41985.0363837472</v>
      </c>
      <c r="BE796" s="25" t="n">
        <f aca="false">AZ796/Z796</f>
        <v>23396.3477296108</v>
      </c>
      <c r="BF796" s="25" t="n">
        <f aca="false">BA796/AA796</f>
        <v>21619.3749298405</v>
      </c>
      <c r="BG796" s="25" t="n">
        <f aca="false">BB796/AB796</f>
        <v>21500.5580201913</v>
      </c>
      <c r="BH796" s="25" t="n">
        <f aca="false">BC796/AC796</f>
        <v>19846.5942668791</v>
      </c>
      <c r="BI796" s="25" t="n">
        <f aca="false">BD796/AD796</f>
        <v>18128.4558338769</v>
      </c>
      <c r="BJ796" s="25" t="n">
        <f aca="false">E796*AD796</f>
        <v>68814.9230784606</v>
      </c>
      <c r="BK796" s="25" t="n">
        <f aca="false">0.2*C796*AD796</f>
        <v>41605.2912871353</v>
      </c>
      <c r="BL796" s="25" t="n">
        <f aca="false">BJ796+BK796</f>
        <v>110420.214365596</v>
      </c>
      <c r="BM796" s="25" t="n">
        <f aca="false">BK796*Datos!$D$6</f>
        <v>20802.6456435676</v>
      </c>
      <c r="BN796" s="25" t="n">
        <f aca="false">BL796-BM796</f>
        <v>89617.5687220283</v>
      </c>
      <c r="BO796" s="25" t="n">
        <f aca="false">BN796/AD796</f>
        <v>38695.4085657437</v>
      </c>
      <c r="BP796" s="25" t="n">
        <f aca="false">-(C796+E796)</f>
        <v>-119535.604915049</v>
      </c>
      <c r="BQ796" s="25" t="n">
        <f aca="false">BE796</f>
        <v>23396.3477296108</v>
      </c>
      <c r="BR796" s="25" t="n">
        <f aca="false">BF796</f>
        <v>21619.3749298405</v>
      </c>
      <c r="BS796" s="25" t="n">
        <f aca="false">BG796</f>
        <v>21500.5580201913</v>
      </c>
      <c r="BT796" s="25" t="n">
        <f aca="false">BH796</f>
        <v>19846.5942668791</v>
      </c>
      <c r="BU796" s="25" t="n">
        <f aca="false">BI796+BO796</f>
        <v>56823.8643996206</v>
      </c>
      <c r="BV796" s="27" t="n">
        <f aca="false">IFERROR(IRR(BP796:BU796,0.1),NA())*100</f>
        <v>5.46646523356625</v>
      </c>
    </row>
    <row r="797" customFormat="false" ht="15" hidden="false" customHeight="true" outlineLevel="0" collapsed="false">
      <c r="A797" s="23" t="n">
        <v>796</v>
      </c>
      <c r="B797" s="24" t="n">
        <f aca="true">RAND()</f>
        <v>0.177568016825904</v>
      </c>
      <c r="C797" s="25" t="n">
        <f aca="false">IF(B797&lt;=(Datos!$D$14-Datos!$C$14)/(Datos!$E$14-Datos!$C$14),Datos!$C$14+SQRT((Datos!$E$14-Datos!$C$14)*(Datos!$D$14-Datos!$C$14)*B797),Datos!$E$14-SQRT((Datos!$E$14-Datos!$C$14)*(Datos!$E$14-Datos!$D$14)*(1-B797)))</f>
        <v>68427.7640409756</v>
      </c>
      <c r="D797" s="24" t="n">
        <f aca="true">RAND()</f>
        <v>0.403146108050643</v>
      </c>
      <c r="E797" s="25" t="n">
        <f aca="false">IF(D797&lt;=(Datos!$D$15-Datos!$C$15)/(Datos!$E$15-Datos!$C$15),Datos!$C$15+SQRT((Datos!$E$15-Datos!$C$15)*(Datos!$D$15-Datos!$C$15)*D797),Datos!$E$15-SQRT((Datos!$E$15-Datos!$C$15)*(Datos!$E$15-Datos!$D$15)*(1-D797)))</f>
        <v>30538.071877656</v>
      </c>
      <c r="F797" s="24" t="n">
        <f aca="true">RAND()</f>
        <v>0.893355139224105</v>
      </c>
      <c r="G797" s="25" t="n">
        <f aca="false">IF(F797&lt;=(Datos!$D$19-Datos!$C$19)/(Datos!$E$19-Datos!$C$19),Datos!$C$19+SQRT((Datos!$E$19-Datos!$C$19)*(Datos!$D$19-Datos!$C$19)*F797),Datos!$E$19-SQRT((Datos!$E$19-Datos!$C$19)*(Datos!$E$19-Datos!$D$19)*(1-F797)))</f>
        <v>42171.8619980291</v>
      </c>
      <c r="H797" s="24" t="n">
        <f aca="true">RAND()</f>
        <v>0.013605111443581</v>
      </c>
      <c r="I797" s="25" t="n">
        <f aca="false">IF(H797&lt;=(Datos!$D$19-Datos!$C$19)/(Datos!$E$19-Datos!$C$19),Datos!$C$19+SQRT((Datos!$E$19-Datos!$C$19)*(Datos!$D$19-Datos!$C$19)*H797),Datos!$E$19-SQRT((Datos!$E$19-Datos!$C$19)*(Datos!$E$19-Datos!$D$19)*(1-H797)))</f>
        <v>31428.5540649682</v>
      </c>
      <c r="J797" s="24" t="n">
        <f aca="true">RAND()</f>
        <v>0.194556135825867</v>
      </c>
      <c r="K797" s="25" t="n">
        <f aca="false">IF(J797&lt;=(Datos!$D$19-Datos!$C$19)/(Datos!$E$19-Datos!$C$19),Datos!$C$19+SQRT((Datos!$E$19-Datos!$C$19)*(Datos!$D$19-Datos!$C$19)*J797),Datos!$E$19-SQRT((Datos!$E$19-Datos!$C$19)*(Datos!$E$19-Datos!$D$19)*(1-J797)))</f>
        <v>35402.1681178838</v>
      </c>
      <c r="L797" s="24" t="n">
        <f aca="true">RAND()</f>
        <v>0.570118731257758</v>
      </c>
      <c r="M797" s="25" t="n">
        <f aca="false">IF(L797&lt;=(Datos!$D$19-Datos!$C$19)/(Datos!$E$19-Datos!$C$19),Datos!$C$19+SQRT((Datos!$E$19-Datos!$C$19)*(Datos!$D$19-Datos!$C$19)*L797),Datos!$E$19-SQRT((Datos!$E$19-Datos!$C$19)*(Datos!$E$19-Datos!$D$19)*(1-L797)))</f>
        <v>39247.5839919767</v>
      </c>
      <c r="N797" s="24" t="n">
        <f aca="true">RAND()</f>
        <v>0.424761458127035</v>
      </c>
      <c r="O797" s="25" t="n">
        <f aca="false">IF(N797&lt;=(Datos!$D$19-Datos!$C$19)/(Datos!$E$19-Datos!$C$19),Datos!$C$19+SQRT((Datos!$E$19-Datos!$C$19)*(Datos!$D$19-Datos!$C$19)*N797),Datos!$E$19-SQRT((Datos!$E$19-Datos!$C$19)*(Datos!$E$19-Datos!$D$19)*(1-N797)))</f>
        <v>37982.1186861043</v>
      </c>
      <c r="P797" s="24" t="n">
        <f aca="true">RAND()</f>
        <v>0.38638630879748</v>
      </c>
      <c r="Q797" s="26" t="n">
        <f aca="false">IF(P797&lt;=(Datos!$D$23-Datos!$C$23)/(Datos!$E$23-Datos!$C$23),Datos!$C$23+SQRT((Datos!$E$23-Datos!$C$23)*(Datos!$D$23-Datos!$C$23)*P797),Datos!$E$23-SQRT((Datos!$E$23-Datos!$C$23)*(Datos!$E$23-Datos!$D$23)*(1-P797)))</f>
        <v>0.1463722459384</v>
      </c>
      <c r="R797" s="24" t="n">
        <f aca="true">RAND()</f>
        <v>0.552956182670787</v>
      </c>
      <c r="S797" s="26" t="n">
        <f aca="false">IF(R797&lt;=(Datos!$D$24-Datos!$C$24)/(Datos!$E$24-Datos!$C$24),Datos!$C$24+SQRT((Datos!$E$24-Datos!$C$24)*(Datos!$D$24-Datos!$C$24)*R797),Datos!$E$24-SQRT((Datos!$E$24-Datos!$C$24)*(Datos!$E$24-Datos!$D$24)*(1-R797)))</f>
        <v>0.151633137797906</v>
      </c>
      <c r="T797" s="24" t="n">
        <f aca="true">RAND()</f>
        <v>0.515189242650875</v>
      </c>
      <c r="U797" s="26" t="n">
        <f aca="false">IF(T797&lt;=(Datos!$D$25-Datos!$C$25)/(Datos!$E$25-Datos!$C$25),Datos!$C$25+SQRT((Datos!$E$25-Datos!$C$25)*(Datos!$D$25-Datos!$C$25)*T797),Datos!$E$25-SQRT((Datos!$E$25-Datos!$C$25)*(Datos!$E$25-Datos!$D$25)*(1-T797)))</f>
        <v>0.183156138631007</v>
      </c>
      <c r="V797" s="24" t="n">
        <f aca="true">RAND()</f>
        <v>0.0881136004635345</v>
      </c>
      <c r="W797" s="26" t="n">
        <f aca="false">IF(V797&lt;=(Datos!$D$26-Datos!$C$26)/(Datos!$E$26-Datos!$C$26),Datos!$C$26+SQRT((Datos!$E$26-Datos!$C$26)*(Datos!$D$26-Datos!$C$26)*V797),Datos!$E$26-SQRT((Datos!$E$26-Datos!$C$26)*(Datos!$E$26-Datos!$D$26)*(1-V797)))</f>
        <v>0.191106711513718</v>
      </c>
      <c r="X797" s="24" t="n">
        <f aca="true">RAND()</f>
        <v>0.999130885621001</v>
      </c>
      <c r="Y797" s="26" t="n">
        <f aca="false">IF(X797&lt;=(Datos!$D$27-Datos!$C$27)/(Datos!$E$27-Datos!$C$27),Datos!$C$27+SQRT((Datos!$E$27-Datos!$C$27)*(Datos!$D$27-Datos!$C$27)*X797),Datos!$E$27-SQRT((Datos!$E$27-Datos!$C$27)*(Datos!$E$27-Datos!$D$27)*(1-X797)))</f>
        <v>0.277833616459028</v>
      </c>
      <c r="Z797" s="24" t="n">
        <f aca="false">(1+Q797)</f>
        <v>1.1463722459384</v>
      </c>
      <c r="AA797" s="24" t="n">
        <f aca="false">Z797*(1+S797)</f>
        <v>1.32020026667447</v>
      </c>
      <c r="AB797" s="24" t="n">
        <f aca="false">AA797*(1+U797)</f>
        <v>1.5620030497382</v>
      </c>
      <c r="AC797" s="24" t="n">
        <f aca="false">AB797*(1+W797)</f>
        <v>1.86051231594806</v>
      </c>
      <c r="AD797" s="24" t="n">
        <f aca="false">AC797*(1+Y797)</f>
        <v>2.37742518115447</v>
      </c>
      <c r="AE797" s="23" t="n">
        <f aca="false">E797*Q797</f>
        <v>4469.92616736081</v>
      </c>
      <c r="AF797" s="23" t="n">
        <f aca="false">AE797*(1+S797)</f>
        <v>5147.7150978427</v>
      </c>
      <c r="AG797" s="23" t="n">
        <f aca="false">AF797*(1+U797)</f>
        <v>6090.55071793611</v>
      </c>
      <c r="AH797" s="23" t="n">
        <f aca="false">AG797*(1+W797)</f>
        <v>7254.49583694839</v>
      </c>
      <c r="AI797" s="23" t="n">
        <f aca="false">AH797*(1+Y797)</f>
        <v>9270.03865091472</v>
      </c>
      <c r="AJ797" s="25" t="n">
        <f aca="false">G797*Z797</f>
        <v>48344.6521540849</v>
      </c>
      <c r="AK797" s="25" t="n">
        <f aca="false">I797*AA797</f>
        <v>41491.9854577641</v>
      </c>
      <c r="AL797" s="25" t="n">
        <f aca="false">K797*AB797</f>
        <v>55298.2945674788</v>
      </c>
      <c r="AM797" s="25" t="n">
        <f aca="false">M797*AC797</f>
        <v>73020.6133882786</v>
      </c>
      <c r="AN797" s="25" t="n">
        <f aca="false">O797*AD797</f>
        <v>90299.6453979421</v>
      </c>
      <c r="AO797" s="25" t="n">
        <f aca="false">C797/Datos!$D$8</f>
        <v>13685.5528081951</v>
      </c>
      <c r="AP797" s="25" t="n">
        <f aca="false">AJ797-AO797</f>
        <v>34659.0993458897</v>
      </c>
      <c r="AQ797" s="25" t="n">
        <f aca="false">AK797-AO797</f>
        <v>27806.432649569</v>
      </c>
      <c r="AR797" s="25" t="n">
        <f aca="false">AL797-AO797</f>
        <v>41612.7417592837</v>
      </c>
      <c r="AS797" s="25" t="n">
        <f aca="false">AM797-AO797</f>
        <v>59335.0605800834</v>
      </c>
      <c r="AT797" s="25" t="n">
        <f aca="false">AN797-AO797</f>
        <v>76614.092589747</v>
      </c>
      <c r="AU797" s="25" t="n">
        <f aca="false">AP797*Datos!$D$6</f>
        <v>17329.5496729449</v>
      </c>
      <c r="AV797" s="25" t="n">
        <f aca="false">AQ797*Datos!$D$6</f>
        <v>13903.2163247845</v>
      </c>
      <c r="AW797" s="25" t="n">
        <f aca="false">AR797*Datos!$D$6</f>
        <v>20806.3708796418</v>
      </c>
      <c r="AX797" s="25" t="n">
        <f aca="false">AS797*Datos!$D$6</f>
        <v>29667.5302900417</v>
      </c>
      <c r="AY797" s="25" t="n">
        <f aca="false">AT797*Datos!$D$6</f>
        <v>38307.0462948735</v>
      </c>
      <c r="AZ797" s="25" t="n">
        <f aca="false">AJ797-AU797-AE797</f>
        <v>26545.1763137792</v>
      </c>
      <c r="BA797" s="25" t="n">
        <f aca="false">AK797-AV797-AF797</f>
        <v>22441.0540351369</v>
      </c>
      <c r="BB797" s="25" t="n">
        <f aca="false">AL797-AW797-AG797</f>
        <v>28401.3729699008</v>
      </c>
      <c r="BC797" s="25" t="n">
        <f aca="false">AM797-AX797-AH797</f>
        <v>36098.5872612885</v>
      </c>
      <c r="BD797" s="25" t="n">
        <f aca="false">AN797-AY797-AI797</f>
        <v>42722.5604521539</v>
      </c>
      <c r="BE797" s="25" t="n">
        <f aca="false">AZ797/Z797</f>
        <v>23155.8086021611</v>
      </c>
      <c r="BF797" s="25" t="n">
        <f aca="false">BA797/AA797</f>
        <v>16998.2195895665</v>
      </c>
      <c r="BG797" s="25" t="n">
        <f aca="false">BB797/AB797</f>
        <v>18182.6616629597</v>
      </c>
      <c r="BH797" s="25" t="n">
        <f aca="false">BC797/AC797</f>
        <v>19402.4984150098</v>
      </c>
      <c r="BI797" s="25" t="n">
        <f aca="false">BD797/AD797</f>
        <v>17970.0967209441</v>
      </c>
      <c r="BJ797" s="25" t="n">
        <f aca="false">E797*AD797</f>
        <v>72601.9810658447</v>
      </c>
      <c r="BK797" s="25" t="n">
        <f aca="false">0.2*C797*AD797</f>
        <v>32536.3778642224</v>
      </c>
      <c r="BL797" s="25" t="n">
        <f aca="false">BJ797+BK797</f>
        <v>105138.358930067</v>
      </c>
      <c r="BM797" s="25" t="n">
        <f aca="false">BK797*Datos!$D$6</f>
        <v>16268.1889321112</v>
      </c>
      <c r="BN797" s="25" t="n">
        <f aca="false">BL797-BM797</f>
        <v>88870.1699979559</v>
      </c>
      <c r="BO797" s="25" t="n">
        <f aca="false">BN797/AD797</f>
        <v>37380.8482817536</v>
      </c>
      <c r="BP797" s="25" t="n">
        <f aca="false">-(C797+E797)</f>
        <v>-98965.8359186317</v>
      </c>
      <c r="BQ797" s="25" t="n">
        <f aca="false">BE797</f>
        <v>23155.8086021611</v>
      </c>
      <c r="BR797" s="25" t="n">
        <f aca="false">BF797</f>
        <v>16998.2195895665</v>
      </c>
      <c r="BS797" s="25" t="n">
        <f aca="false">BG797</f>
        <v>18182.6616629597</v>
      </c>
      <c r="BT797" s="25" t="n">
        <f aca="false">BH797</f>
        <v>19402.4984150098</v>
      </c>
      <c r="BU797" s="25" t="n">
        <f aca="false">BI797+BO797</f>
        <v>55350.9450026977</v>
      </c>
      <c r="BV797" s="27" t="n">
        <f aca="false">IFERROR(IRR(BP797:BU797,0.1),NA())*100</f>
        <v>9.11535792968073</v>
      </c>
    </row>
    <row r="798" customFormat="false" ht="15" hidden="false" customHeight="true" outlineLevel="0" collapsed="false">
      <c r="A798" s="23" t="n">
        <v>797</v>
      </c>
      <c r="B798" s="24" t="n">
        <f aca="true">RAND()</f>
        <v>0.139663903626263</v>
      </c>
      <c r="C798" s="25" t="n">
        <f aca="false">IF(B798&lt;=(Datos!$D$14-Datos!$C$14)/(Datos!$E$14-Datos!$C$14),Datos!$C$14+SQRT((Datos!$E$14-Datos!$C$14)*(Datos!$D$14-Datos!$C$14)*B798),Datos!$E$14-SQRT((Datos!$E$14-Datos!$C$14)*(Datos!$E$14-Datos!$D$14)*(1-B798)))</f>
        <v>67474.3268225644</v>
      </c>
      <c r="D798" s="24" t="n">
        <f aca="true">RAND()</f>
        <v>0.15102732117949</v>
      </c>
      <c r="E798" s="25" t="n">
        <f aca="false">IF(D798&lt;=(Datos!$D$15-Datos!$C$15)/(Datos!$E$15-Datos!$C$15),Datos!$C$15+SQRT((Datos!$E$15-Datos!$C$15)*(Datos!$D$15-Datos!$C$15)*D798),Datos!$E$15-SQRT((Datos!$E$15-Datos!$C$15)*(Datos!$E$15-Datos!$D$15)*(1-D798)))</f>
        <v>28365.5681672582</v>
      </c>
      <c r="F798" s="24" t="n">
        <f aca="true">RAND()</f>
        <v>0.166451249774975</v>
      </c>
      <c r="G798" s="25" t="n">
        <f aca="false">IF(F798&lt;=(Datos!$D$19-Datos!$C$19)/(Datos!$E$19-Datos!$C$19),Datos!$C$19+SQRT((Datos!$E$19-Datos!$C$19)*(Datos!$D$19-Datos!$C$19)*F798),Datos!$E$19-SQRT((Datos!$E$19-Datos!$C$19)*(Datos!$E$19-Datos!$D$19)*(1-F798)))</f>
        <v>34996.7677018495</v>
      </c>
      <c r="H798" s="24" t="n">
        <f aca="true">RAND()</f>
        <v>0.419507412660959</v>
      </c>
      <c r="I798" s="25" t="n">
        <f aca="false">IF(H798&lt;=(Datos!$D$19-Datos!$C$19)/(Datos!$E$19-Datos!$C$19),Datos!$C$19+SQRT((Datos!$E$19-Datos!$C$19)*(Datos!$D$19-Datos!$C$19)*H798),Datos!$E$19-SQRT((Datos!$E$19-Datos!$C$19)*(Datos!$E$19-Datos!$D$19)*(1-H798)))</f>
        <v>37932.598054808</v>
      </c>
      <c r="J798" s="24" t="n">
        <f aca="true">RAND()</f>
        <v>0.066306868827602</v>
      </c>
      <c r="K798" s="25" t="n">
        <f aca="false">IF(J798&lt;=(Datos!$D$19-Datos!$C$19)/(Datos!$E$19-Datos!$C$19),Datos!$C$19+SQRT((Datos!$E$19-Datos!$C$19)*(Datos!$D$19-Datos!$C$19)*J798),Datos!$E$19-SQRT((Datos!$E$19-Datos!$C$19)*(Datos!$E$19-Datos!$D$19)*(1-J798)))</f>
        <v>33153.732760419</v>
      </c>
      <c r="L798" s="24" t="n">
        <f aca="true">RAND()</f>
        <v>0.462650382656192</v>
      </c>
      <c r="M798" s="25" t="n">
        <f aca="false">IF(L798&lt;=(Datos!$D$19-Datos!$C$19)/(Datos!$E$19-Datos!$C$19),Datos!$C$19+SQRT((Datos!$E$19-Datos!$C$19)*(Datos!$D$19-Datos!$C$19)*L798),Datos!$E$19-SQRT((Datos!$E$19-Datos!$C$19)*(Datos!$E$19-Datos!$D$19)*(1-L798)))</f>
        <v>38330.5196355587</v>
      </c>
      <c r="N798" s="24" t="n">
        <f aca="true">RAND()</f>
        <v>0.379524427722861</v>
      </c>
      <c r="O798" s="25" t="n">
        <f aca="false">IF(N798&lt;=(Datos!$D$19-Datos!$C$19)/(Datos!$E$19-Datos!$C$19),Datos!$C$19+SQRT((Datos!$E$19-Datos!$C$19)*(Datos!$D$19-Datos!$C$19)*N798),Datos!$E$19-SQRT((Datos!$E$19-Datos!$C$19)*(Datos!$E$19-Datos!$D$19)*(1-N798)))</f>
        <v>37545.1086246938</v>
      </c>
      <c r="P798" s="24" t="n">
        <f aca="true">RAND()</f>
        <v>0.684471799302661</v>
      </c>
      <c r="Q798" s="26" t="n">
        <f aca="false">IF(P798&lt;=(Datos!$D$23-Datos!$C$23)/(Datos!$E$23-Datos!$C$23),Datos!$C$23+SQRT((Datos!$E$23-Datos!$C$23)*(Datos!$D$23-Datos!$C$23)*P798),Datos!$E$23-SQRT((Datos!$E$23-Datos!$C$23)*(Datos!$E$23-Datos!$D$23)*(1-P798)))</f>
        <v>0.156168282452681</v>
      </c>
      <c r="R798" s="24" t="n">
        <f aca="true">RAND()</f>
        <v>0.864569604537234</v>
      </c>
      <c r="S798" s="26" t="n">
        <f aca="false">IF(R798&lt;=(Datos!$D$24-Datos!$C$24)/(Datos!$E$24-Datos!$C$24),Datos!$C$24+SQRT((Datos!$E$24-Datos!$C$24)*(Datos!$D$24-Datos!$C$24)*R798),Datos!$E$24-SQRT((Datos!$E$24-Datos!$C$24)*(Datos!$E$24-Datos!$D$24)*(1-R798)))</f>
        <v>0.164386713612023</v>
      </c>
      <c r="T798" s="24" t="n">
        <f aca="true">RAND()</f>
        <v>0.491724465536495</v>
      </c>
      <c r="U798" s="26" t="n">
        <f aca="false">IF(T798&lt;=(Datos!$D$25-Datos!$C$25)/(Datos!$E$25-Datos!$C$25),Datos!$C$25+SQRT((Datos!$E$25-Datos!$C$25)*(Datos!$D$25-Datos!$C$25)*T798),Datos!$E$25-SQRT((Datos!$E$25-Datos!$C$25)*(Datos!$E$25-Datos!$D$25)*(1-T798)))</f>
        <v>0.182275054718425</v>
      </c>
      <c r="V798" s="24" t="n">
        <f aca="true">RAND()</f>
        <v>0.870685732199711</v>
      </c>
      <c r="W798" s="26" t="n">
        <f aca="false">IF(V798&lt;=(Datos!$D$26-Datos!$C$26)/(Datos!$E$26-Datos!$C$26),Datos!$C$26+SQRT((Datos!$E$26-Datos!$C$26)*(Datos!$D$26-Datos!$C$26)*V798),Datos!$E$26-SQRT((Datos!$E$26-Datos!$C$26)*(Datos!$E$26-Datos!$D$26)*(1-V798)))</f>
        <v>0.22872560371477</v>
      </c>
      <c r="X798" s="24" t="n">
        <f aca="true">RAND()</f>
        <v>0.106932064665343</v>
      </c>
      <c r="Y798" s="26" t="n">
        <f aca="false">IF(X798&lt;=(Datos!$D$27-Datos!$C$27)/(Datos!$E$27-Datos!$C$27),Datos!$C$27+SQRT((Datos!$E$27-Datos!$C$27)*(Datos!$D$27-Datos!$C$27)*X798),Datos!$E$27-SQRT((Datos!$E$27-Datos!$C$27)*(Datos!$E$27-Datos!$D$27)*(1-X798)))</f>
        <v>0.206991661913904</v>
      </c>
      <c r="Z798" s="24" t="n">
        <f aca="false">(1+Q798)</f>
        <v>1.15616828245268</v>
      </c>
      <c r="AA798" s="24" t="n">
        <f aca="false">Z798*(1+S798)</f>
        <v>1.34622698678753</v>
      </c>
      <c r="AB798" s="24" t="n">
        <f aca="false">AA798*(1+U798)</f>
        <v>1.59161058446765</v>
      </c>
      <c r="AC798" s="24" t="n">
        <f aca="false">AB798*(1+W798)</f>
        <v>1.95565267627883</v>
      </c>
      <c r="AD798" s="24" t="n">
        <f aca="false">AC798*(1+Y798)</f>
        <v>2.36045647386817</v>
      </c>
      <c r="AE798" s="23" t="n">
        <f aca="false">E798*Q798</f>
        <v>4429.80206147515</v>
      </c>
      <c r="AF798" s="23" t="n">
        <f aca="false">AE798*(1+S798)</f>
        <v>5158.00266431281</v>
      </c>
      <c r="AG798" s="23" t="n">
        <f aca="false">AF798*(1+U798)</f>
        <v>6098.17788218821</v>
      </c>
      <c r="AH798" s="23" t="n">
        <f aca="false">AG798*(1+W798)</f>
        <v>7492.98729985177</v>
      </c>
      <c r="AI798" s="23" t="n">
        <f aca="false">AH798*(1+Y798)</f>
        <v>9043.97319374786</v>
      </c>
      <c r="AJ798" s="25" t="n">
        <f aca="false">G798*Z798</f>
        <v>40462.1528052428</v>
      </c>
      <c r="AK798" s="25" t="n">
        <f aca="false">I798*AA798</f>
        <v>51065.8871803469</v>
      </c>
      <c r="AL798" s="25" t="n">
        <f aca="false">K798*AB798</f>
        <v>52767.8319760949</v>
      </c>
      <c r="AM798" s="25" t="n">
        <f aca="false">M798*AC798</f>
        <v>74961.1833084388</v>
      </c>
      <c r="AN798" s="25" t="n">
        <f aca="false">O798*AD798</f>
        <v>88623.594715242</v>
      </c>
      <c r="AO798" s="25" t="n">
        <f aca="false">C798/Datos!$D$8</f>
        <v>13494.8653645129</v>
      </c>
      <c r="AP798" s="25" t="n">
        <f aca="false">AJ798-AO798</f>
        <v>26967.2874407299</v>
      </c>
      <c r="AQ798" s="25" t="n">
        <f aca="false">AK798-AO798</f>
        <v>37571.021815834</v>
      </c>
      <c r="AR798" s="25" t="n">
        <f aca="false">AL798-AO798</f>
        <v>39272.966611582</v>
      </c>
      <c r="AS798" s="25" t="n">
        <f aca="false">AM798-AO798</f>
        <v>61466.3179439259</v>
      </c>
      <c r="AT798" s="25" t="n">
        <f aca="false">AN798-AO798</f>
        <v>75128.7293507291</v>
      </c>
      <c r="AU798" s="25" t="n">
        <f aca="false">AP798*Datos!$D$6</f>
        <v>13483.643720365</v>
      </c>
      <c r="AV798" s="25" t="n">
        <f aca="false">AQ798*Datos!$D$6</f>
        <v>18785.510907917</v>
      </c>
      <c r="AW798" s="25" t="n">
        <f aca="false">AR798*Datos!$D$6</f>
        <v>19636.483305791</v>
      </c>
      <c r="AX798" s="25" t="n">
        <f aca="false">AS798*Datos!$D$6</f>
        <v>30733.1589719629</v>
      </c>
      <c r="AY798" s="25" t="n">
        <f aca="false">AT798*Datos!$D$6</f>
        <v>37564.3646753646</v>
      </c>
      <c r="AZ798" s="25" t="n">
        <f aca="false">AJ798-AU798-AE798</f>
        <v>22548.7070234027</v>
      </c>
      <c r="BA798" s="25" t="n">
        <f aca="false">AK798-AV798-AF798</f>
        <v>27122.3736081171</v>
      </c>
      <c r="BB798" s="25" t="n">
        <f aca="false">AL798-AW798-AG798</f>
        <v>27033.1707881157</v>
      </c>
      <c r="BC798" s="25" t="n">
        <f aca="false">AM798-AX798-AH798</f>
        <v>36735.0370366241</v>
      </c>
      <c r="BD798" s="25" t="n">
        <f aca="false">AN798-AY798-AI798</f>
        <v>42015.2568461296</v>
      </c>
      <c r="BE798" s="25" t="n">
        <f aca="false">AZ798/Z798</f>
        <v>19502.9628174613</v>
      </c>
      <c r="BF798" s="25" t="n">
        <f aca="false">BA798/AA798</f>
        <v>20146.9543207111</v>
      </c>
      <c r="BG798" s="25" t="n">
        <f aca="false">BB798/AB798</f>
        <v>16984.7895282485</v>
      </c>
      <c r="BH798" s="25" t="n">
        <f aca="false">BC798/AC798</f>
        <v>18784.0292308563</v>
      </c>
      <c r="BI798" s="25" t="n">
        <f aca="false">BD798/AD798</f>
        <v>17799.6321098341</v>
      </c>
      <c r="BJ798" s="25" t="n">
        <f aca="false">E798*AD798</f>
        <v>66955.6890153534</v>
      </c>
      <c r="BK798" s="25" t="n">
        <f aca="false">0.2*C798*AD798</f>
        <v>31854.0423136437</v>
      </c>
      <c r="BL798" s="25" t="n">
        <f aca="false">BJ798+BK798</f>
        <v>98809.7313289971</v>
      </c>
      <c r="BM798" s="25" t="n">
        <f aca="false">BK798*Datos!$D$6</f>
        <v>15927.0211568218</v>
      </c>
      <c r="BN798" s="25" t="n">
        <f aca="false">BL798-BM798</f>
        <v>82882.7101721752</v>
      </c>
      <c r="BO798" s="25" t="n">
        <f aca="false">BN798/AD798</f>
        <v>35113.0008495147</v>
      </c>
      <c r="BP798" s="25" t="n">
        <f aca="false">-(C798+E798)</f>
        <v>-95839.8949898226</v>
      </c>
      <c r="BQ798" s="25" t="n">
        <f aca="false">BE798</f>
        <v>19502.9628174613</v>
      </c>
      <c r="BR798" s="25" t="n">
        <f aca="false">BF798</f>
        <v>20146.9543207111</v>
      </c>
      <c r="BS798" s="25" t="n">
        <f aca="false">BG798</f>
        <v>16984.7895282485</v>
      </c>
      <c r="BT798" s="25" t="n">
        <f aca="false">BH798</f>
        <v>18784.0292308563</v>
      </c>
      <c r="BU798" s="25" t="n">
        <f aca="false">BI798+BO798</f>
        <v>52912.6329593487</v>
      </c>
      <c r="BV798" s="27" t="n">
        <f aca="false">IFERROR(IRR(BP798:BU798,0.1),NA())*100</f>
        <v>8.93877069465559</v>
      </c>
    </row>
    <row r="799" customFormat="false" ht="15" hidden="false" customHeight="true" outlineLevel="0" collapsed="false">
      <c r="A799" s="23" t="n">
        <v>798</v>
      </c>
      <c r="B799" s="24" t="n">
        <f aca="true">RAND()</f>
        <v>0.844396840865799</v>
      </c>
      <c r="C799" s="25" t="n">
        <f aca="false">IF(B799&lt;=(Datos!$D$14-Datos!$C$14)/(Datos!$E$14-Datos!$C$14),Datos!$C$14+SQRT((Datos!$E$14-Datos!$C$14)*(Datos!$D$14-Datos!$C$14)*B799),Datos!$E$14-SQRT((Datos!$E$14-Datos!$C$14)*(Datos!$E$14-Datos!$D$14)*(1-B799)))</f>
        <v>86335.3086035198</v>
      </c>
      <c r="D799" s="24" t="n">
        <f aca="true">RAND()</f>
        <v>0.342929655174687</v>
      </c>
      <c r="E799" s="25" t="n">
        <f aca="false">IF(D799&lt;=(Datos!$D$15-Datos!$C$15)/(Datos!$E$15-Datos!$C$15),Datos!$C$15+SQRT((Datos!$E$15-Datos!$C$15)*(Datos!$D$15-Datos!$C$15)*D799),Datos!$E$15-SQRT((Datos!$E$15-Datos!$C$15)*(Datos!$E$15-Datos!$D$15)*(1-D799)))</f>
        <v>30072.2332962646</v>
      </c>
      <c r="F799" s="24" t="n">
        <f aca="true">RAND()</f>
        <v>0.336299418956771</v>
      </c>
      <c r="G799" s="25" t="n">
        <f aca="false">IF(F799&lt;=(Datos!$D$19-Datos!$C$19)/(Datos!$E$19-Datos!$C$19),Datos!$C$19+SQRT((Datos!$E$19-Datos!$C$19)*(Datos!$D$19-Datos!$C$19)*F799),Datos!$E$19-SQRT((Datos!$E$19-Datos!$C$19)*(Datos!$E$19-Datos!$D$19)*(1-F799)))</f>
        <v>37102.4582253974</v>
      </c>
      <c r="H799" s="24" t="n">
        <f aca="true">RAND()</f>
        <v>0.715981841611072</v>
      </c>
      <c r="I799" s="25" t="n">
        <f aca="false">IF(H799&lt;=(Datos!$D$19-Datos!$C$19)/(Datos!$E$19-Datos!$C$19),Datos!$C$19+SQRT((Datos!$E$19-Datos!$C$19)*(Datos!$D$19-Datos!$C$19)*H799),Datos!$E$19-SQRT((Datos!$E$19-Datos!$C$19)*(Datos!$E$19-Datos!$D$19)*(1-H799)))</f>
        <v>40384.6601556148</v>
      </c>
      <c r="J799" s="24" t="n">
        <f aca="true">RAND()</f>
        <v>0.19338647085265</v>
      </c>
      <c r="K799" s="25" t="n">
        <f aca="false">IF(J799&lt;=(Datos!$D$19-Datos!$C$19)/(Datos!$E$19-Datos!$C$19),Datos!$C$19+SQRT((Datos!$E$19-Datos!$C$19)*(Datos!$D$19-Datos!$C$19)*J799),Datos!$E$19-SQRT((Datos!$E$19-Datos!$C$19)*(Datos!$E$19-Datos!$D$19)*(1-J799)))</f>
        <v>35385.9048105121</v>
      </c>
      <c r="L799" s="24" t="n">
        <f aca="true">RAND()</f>
        <v>0.728520974623467</v>
      </c>
      <c r="M799" s="25" t="n">
        <f aca="false">IF(L799&lt;=(Datos!$D$19-Datos!$C$19)/(Datos!$E$19-Datos!$C$19),Datos!$C$19+SQRT((Datos!$E$19-Datos!$C$19)*(Datos!$D$19-Datos!$C$19)*L799),Datos!$E$19-SQRT((Datos!$E$19-Datos!$C$19)*(Datos!$E$19-Datos!$D$19)*(1-L799)))</f>
        <v>40487.6916214381</v>
      </c>
      <c r="N799" s="24" t="n">
        <f aca="true">RAND()</f>
        <v>0.343140119111188</v>
      </c>
      <c r="O799" s="25" t="n">
        <f aca="false">IF(N799&lt;=(Datos!$D$19-Datos!$C$19)/(Datos!$E$19-Datos!$C$19),Datos!$C$19+SQRT((Datos!$E$19-Datos!$C$19)*(Datos!$D$19-Datos!$C$19)*N799),Datos!$E$19-SQRT((Datos!$E$19-Datos!$C$19)*(Datos!$E$19-Datos!$D$19)*(1-N799)))</f>
        <v>37174.3304821201</v>
      </c>
      <c r="P799" s="24" t="n">
        <f aca="true">RAND()</f>
        <v>0.398729163562032</v>
      </c>
      <c r="Q799" s="26" t="n">
        <f aca="false">IF(P799&lt;=(Datos!$D$23-Datos!$C$23)/(Datos!$E$23-Datos!$C$23),Datos!$C$23+SQRT((Datos!$E$23-Datos!$C$23)*(Datos!$D$23-Datos!$C$23)*P799),Datos!$E$23-SQRT((Datos!$E$23-Datos!$C$23)*(Datos!$E$23-Datos!$D$23)*(1-P799)))</f>
        <v>0.146790156670159</v>
      </c>
      <c r="R799" s="24" t="n">
        <f aca="true">RAND()</f>
        <v>0.237984953322175</v>
      </c>
      <c r="S799" s="26" t="n">
        <f aca="false">IF(R799&lt;=(Datos!$D$24-Datos!$C$24)/(Datos!$E$24-Datos!$C$24),Datos!$C$24+SQRT((Datos!$E$24-Datos!$C$24)*(Datos!$D$24-Datos!$C$24)*R799),Datos!$E$24-SQRT((Datos!$E$24-Datos!$C$24)*(Datos!$E$24-Datos!$D$24)*(1-R799)))</f>
        <v>0.140697171690352</v>
      </c>
      <c r="T799" s="24" t="n">
        <f aca="true">RAND()</f>
        <v>0.713975837646651</v>
      </c>
      <c r="U799" s="26" t="n">
        <f aca="false">IF(T799&lt;=(Datos!$D$25-Datos!$C$25)/(Datos!$E$25-Datos!$C$25),Datos!$C$25+SQRT((Datos!$E$25-Datos!$C$25)*(Datos!$D$25-Datos!$C$25)*T799),Datos!$E$25-SQRT((Datos!$E$25-Datos!$C$25)*(Datos!$E$25-Datos!$D$25)*(1-T799)))</f>
        <v>0.191700394797995</v>
      </c>
      <c r="V799" s="24" t="n">
        <f aca="true">RAND()</f>
        <v>0.078733095767998</v>
      </c>
      <c r="W799" s="26" t="n">
        <f aca="false">IF(V799&lt;=(Datos!$D$26-Datos!$C$26)/(Datos!$E$26-Datos!$C$26),Datos!$C$26+SQRT((Datos!$E$26-Datos!$C$26)*(Datos!$D$26-Datos!$C$26)*V799),Datos!$E$26-SQRT((Datos!$E$26-Datos!$C$26)*(Datos!$E$26-Datos!$D$26)*(1-V799)))</f>
        <v>0.190498872990717</v>
      </c>
      <c r="X799" s="24" t="n">
        <f aca="true">RAND()</f>
        <v>0.445813733386134</v>
      </c>
      <c r="Y799" s="26" t="n">
        <f aca="false">IF(X799&lt;=(Datos!$D$27-Datos!$C$27)/(Datos!$E$27-Datos!$C$27),Datos!$C$27+SQRT((Datos!$E$27-Datos!$C$27)*(Datos!$D$27-Datos!$C$27)*X799),Datos!$E$27-SQRT((Datos!$E$27-Datos!$C$27)*(Datos!$E$27-Datos!$D$27)*(1-X799)))</f>
        <v>0.225295285032139</v>
      </c>
      <c r="Z799" s="24" t="n">
        <f aca="false">(1+Q799)</f>
        <v>1.14679015667016</v>
      </c>
      <c r="AA799" s="24" t="n">
        <f aca="false">Z799*(1+S799)</f>
        <v>1.30814028823599</v>
      </c>
      <c r="AB799" s="24" t="n">
        <f aca="false">AA799*(1+U799)</f>
        <v>1.55891129794199</v>
      </c>
      <c r="AC799" s="24" t="n">
        <f aca="false">AB799*(1+W799)</f>
        <v>1.85588214329243</v>
      </c>
      <c r="AD799" s="24" t="n">
        <f aca="false">AC799*(1+Y799)</f>
        <v>2.27400363975156</v>
      </c>
      <c r="AE799" s="23" t="n">
        <f aca="false">E799*Q799</f>
        <v>4414.30783698025</v>
      </c>
      <c r="AF799" s="23" t="n">
        <f aca="false">AE799*(1+S799)</f>
        <v>5035.38846461393</v>
      </c>
      <c r="AG799" s="23" t="n">
        <f aca="false">AF799*(1+U799)</f>
        <v>6000.67442124169</v>
      </c>
      <c r="AH799" s="23" t="n">
        <f aca="false">AG799*(1+W799)</f>
        <v>7143.79613567245</v>
      </c>
      <c r="AI799" s="23" t="n">
        <f aca="false">AH799*(1+Y799)</f>
        <v>8753.25972227027</v>
      </c>
      <c r="AJ799" s="25" t="n">
        <f aca="false">G799*Z799</f>
        <v>42548.7338811516</v>
      </c>
      <c r="AK799" s="25" t="n">
        <f aca="false">I799*AA799</f>
        <v>52828.8009762783</v>
      </c>
      <c r="AL799" s="25" t="n">
        <f aca="false">K799*AB799</f>
        <v>55163.486797007</v>
      </c>
      <c r="AM799" s="25" t="n">
        <f aca="false">M799*AC799</f>
        <v>75140.3839033575</v>
      </c>
      <c r="AN799" s="25" t="n">
        <f aca="false">O799*AD799</f>
        <v>84534.5628216684</v>
      </c>
      <c r="AO799" s="25" t="n">
        <f aca="false">C799/Datos!$D$8</f>
        <v>17267.061720704</v>
      </c>
      <c r="AP799" s="25" t="n">
        <f aca="false">AJ799-AO799</f>
        <v>25281.6721604476</v>
      </c>
      <c r="AQ799" s="25" t="n">
        <f aca="false">AK799-AO799</f>
        <v>35561.7392555743</v>
      </c>
      <c r="AR799" s="25" t="n">
        <f aca="false">AL799-AO799</f>
        <v>37896.4250763031</v>
      </c>
      <c r="AS799" s="25" t="n">
        <f aca="false">AM799-AO799</f>
        <v>57873.3221826535</v>
      </c>
      <c r="AT799" s="25" t="n">
        <f aca="false">AN799-AO799</f>
        <v>67267.5011009645</v>
      </c>
      <c r="AU799" s="25" t="n">
        <f aca="false">AP799*Datos!$D$6</f>
        <v>12640.8360802238</v>
      </c>
      <c r="AV799" s="25" t="n">
        <f aca="false">AQ799*Datos!$D$6</f>
        <v>17780.8696277872</v>
      </c>
      <c r="AW799" s="25" t="n">
        <f aca="false">AR799*Datos!$D$6</f>
        <v>18948.2125381515</v>
      </c>
      <c r="AX799" s="25" t="n">
        <f aca="false">AS799*Datos!$D$6</f>
        <v>28936.6610913268</v>
      </c>
      <c r="AY799" s="25" t="n">
        <f aca="false">AT799*Datos!$D$6</f>
        <v>33633.7505504822</v>
      </c>
      <c r="AZ799" s="25" t="n">
        <f aca="false">AJ799-AU799-AE799</f>
        <v>25493.5899639475</v>
      </c>
      <c r="BA799" s="25" t="n">
        <f aca="false">AK799-AV799-AF799</f>
        <v>30012.5428838772</v>
      </c>
      <c r="BB799" s="25" t="n">
        <f aca="false">AL799-AW799-AG799</f>
        <v>30214.5998376138</v>
      </c>
      <c r="BC799" s="25" t="n">
        <f aca="false">AM799-AX799-AH799</f>
        <v>39059.9266763583</v>
      </c>
      <c r="BD799" s="25" t="n">
        <f aca="false">AN799-AY799-AI799</f>
        <v>42147.5525489159</v>
      </c>
      <c r="BE799" s="25" t="n">
        <f aca="false">AZ799/Z799</f>
        <v>22230.3878487858</v>
      </c>
      <c r="BF799" s="25" t="n">
        <f aca="false">BA799/AA799</f>
        <v>22942.9084585024</v>
      </c>
      <c r="BG799" s="25" t="n">
        <f aca="false">BB799/AB799</f>
        <v>19381.8595564109</v>
      </c>
      <c r="BH799" s="25" t="n">
        <f aca="false">BC799/AC799</f>
        <v>21046.5555787201</v>
      </c>
      <c r="BI799" s="25" t="n">
        <f aca="false">BD799/AD799</f>
        <v>18534.5141107693</v>
      </c>
      <c r="BJ799" s="25" t="n">
        <f aca="false">E799*AD799</f>
        <v>68384.3679711637</v>
      </c>
      <c r="BK799" s="25" t="n">
        <f aca="false">0.2*C799*AD799</f>
        <v>39265.3612006955</v>
      </c>
      <c r="BL799" s="25" t="n">
        <f aca="false">BJ799+BK799</f>
        <v>107649.729171859</v>
      </c>
      <c r="BM799" s="25" t="n">
        <f aca="false">BK799*Datos!$D$6</f>
        <v>19632.6806003478</v>
      </c>
      <c r="BN799" s="25" t="n">
        <f aca="false">BL799-BM799</f>
        <v>88017.0485715114</v>
      </c>
      <c r="BO799" s="25" t="n">
        <f aca="false">BN799/AD799</f>
        <v>38705.7641566166</v>
      </c>
      <c r="BP799" s="25" t="n">
        <f aca="false">-(C799+E799)</f>
        <v>-116407.541899784</v>
      </c>
      <c r="BQ799" s="25" t="n">
        <f aca="false">BE799</f>
        <v>22230.3878487858</v>
      </c>
      <c r="BR799" s="25" t="n">
        <f aca="false">BF799</f>
        <v>22942.9084585024</v>
      </c>
      <c r="BS799" s="25" t="n">
        <f aca="false">BG799</f>
        <v>19381.8595564109</v>
      </c>
      <c r="BT799" s="25" t="n">
        <f aca="false">BH799</f>
        <v>21046.5555787201</v>
      </c>
      <c r="BU799" s="25" t="n">
        <f aca="false">BI799+BO799</f>
        <v>57240.2782673859</v>
      </c>
      <c r="BV799" s="27" t="n">
        <f aca="false">IFERROR(IRR(BP799:BU799,0.1),NA())*100</f>
        <v>6.19085094996822</v>
      </c>
    </row>
    <row r="800" customFormat="false" ht="15" hidden="false" customHeight="true" outlineLevel="0" collapsed="false">
      <c r="A800" s="23" t="n">
        <v>799</v>
      </c>
      <c r="B800" s="24" t="n">
        <f aca="true">RAND()</f>
        <v>0.948846132378982</v>
      </c>
      <c r="C800" s="25" t="n">
        <f aca="false">IF(B800&lt;=(Datos!$D$14-Datos!$C$14)/(Datos!$E$14-Datos!$C$14),Datos!$C$14+SQRT((Datos!$E$14-Datos!$C$14)*(Datos!$D$14-Datos!$C$14)*B800),Datos!$E$14-SQRT((Datos!$E$14-Datos!$C$14)*(Datos!$E$14-Datos!$D$14)*(1-B800)))</f>
        <v>92165.1648935526</v>
      </c>
      <c r="D800" s="24" t="n">
        <f aca="true">RAND()</f>
        <v>0.216391884030156</v>
      </c>
      <c r="E800" s="25" t="n">
        <f aca="false">IF(D800&lt;=(Datos!$D$15-Datos!$C$15)/(Datos!$E$15-Datos!$C$15),Datos!$C$15+SQRT((Datos!$E$15-Datos!$C$15)*(Datos!$D$15-Datos!$C$15)*D800),Datos!$E$15-SQRT((Datos!$E$15-Datos!$C$15)*(Datos!$E$15-Datos!$D$15)*(1-D800)))</f>
        <v>29028.5718688217</v>
      </c>
      <c r="F800" s="24" t="n">
        <f aca="true">RAND()</f>
        <v>0.667353843796571</v>
      </c>
      <c r="G800" s="25" t="n">
        <f aca="false">IF(F800&lt;=(Datos!$D$19-Datos!$C$19)/(Datos!$E$19-Datos!$C$19),Datos!$C$19+SQRT((Datos!$E$19-Datos!$C$19)*(Datos!$D$19-Datos!$C$19)*F800),Datos!$E$19-SQRT((Datos!$E$19-Datos!$C$19)*(Datos!$E$19-Datos!$D$19)*(1-F800)))</f>
        <v>40005.1564874105</v>
      </c>
      <c r="H800" s="24" t="n">
        <f aca="true">RAND()</f>
        <v>0.557414908482624</v>
      </c>
      <c r="I800" s="25" t="n">
        <f aca="false">IF(H800&lt;=(Datos!$D$19-Datos!$C$19)/(Datos!$E$19-Datos!$C$19),Datos!$C$19+SQRT((Datos!$E$19-Datos!$C$19)*(Datos!$D$19-Datos!$C$19)*H800),Datos!$E$19-SQRT((Datos!$E$19-Datos!$C$19)*(Datos!$E$19-Datos!$D$19)*(1-H800)))</f>
        <v>39143.9726745214</v>
      </c>
      <c r="J800" s="24" t="n">
        <f aca="true">RAND()</f>
        <v>0.714885661998543</v>
      </c>
      <c r="K800" s="25" t="n">
        <f aca="false">IF(J800&lt;=(Datos!$D$19-Datos!$C$19)/(Datos!$E$19-Datos!$C$19),Datos!$C$19+SQRT((Datos!$E$19-Datos!$C$19)*(Datos!$D$19-Datos!$C$19)*J800),Datos!$E$19-SQRT((Datos!$E$19-Datos!$C$19)*(Datos!$E$19-Datos!$D$19)*(1-J800)))</f>
        <v>40375.7621871157</v>
      </c>
      <c r="L800" s="24" t="n">
        <f aca="true">RAND()</f>
        <v>0.492476476686806</v>
      </c>
      <c r="M800" s="25" t="n">
        <f aca="false">IF(L800&lt;=(Datos!$D$19-Datos!$C$19)/(Datos!$E$19-Datos!$C$19),Datos!$C$19+SQRT((Datos!$E$19-Datos!$C$19)*(Datos!$D$19-Datos!$C$19)*L800),Datos!$E$19-SQRT((Datos!$E$19-Datos!$C$19)*(Datos!$E$19-Datos!$D$19)*(1-L800)))</f>
        <v>38594.851453226</v>
      </c>
      <c r="N800" s="24" t="n">
        <f aca="true">RAND()</f>
        <v>0.553026250331383</v>
      </c>
      <c r="O800" s="25" t="n">
        <f aca="false">IF(N800&lt;=(Datos!$D$19-Datos!$C$19)/(Datos!$E$19-Datos!$C$19),Datos!$C$19+SQRT((Datos!$E$19-Datos!$C$19)*(Datos!$D$19-Datos!$C$19)*N800),Datos!$E$19-SQRT((Datos!$E$19-Datos!$C$19)*(Datos!$E$19-Datos!$D$19)*(1-N800)))</f>
        <v>39107.9052229208</v>
      </c>
      <c r="P800" s="24" t="n">
        <f aca="true">RAND()</f>
        <v>0.0581687076809625</v>
      </c>
      <c r="Q800" s="26" t="n">
        <f aca="false">IF(P800&lt;=(Datos!$D$23-Datos!$C$23)/(Datos!$E$23-Datos!$C$23),Datos!$C$23+SQRT((Datos!$E$23-Datos!$C$23)*(Datos!$D$23-Datos!$C$23)*P800),Datos!$E$23-SQRT((Datos!$E$23-Datos!$C$23)*(Datos!$E$23-Datos!$D$23)*(1-P800)))</f>
        <v>0.130232481313236</v>
      </c>
      <c r="R800" s="24" t="n">
        <f aca="true">RAND()</f>
        <v>0.660182925873914</v>
      </c>
      <c r="S800" s="26" t="n">
        <f aca="false">IF(R800&lt;=(Datos!$D$24-Datos!$C$24)/(Datos!$E$24-Datos!$C$24),Datos!$C$24+SQRT((Datos!$E$24-Datos!$C$24)*(Datos!$D$24-Datos!$C$24)*R800),Datos!$E$24-SQRT((Datos!$E$24-Datos!$C$24)*(Datos!$E$24-Datos!$D$24)*(1-R800)))</f>
        <v>0.155268022047823</v>
      </c>
      <c r="T800" s="24" t="n">
        <f aca="true">RAND()</f>
        <v>0.692668978965243</v>
      </c>
      <c r="U800" s="26" t="n">
        <f aca="false">IF(T800&lt;=(Datos!$D$25-Datos!$C$25)/(Datos!$E$25-Datos!$C$25),Datos!$C$25+SQRT((Datos!$E$25-Datos!$C$25)*(Datos!$D$25-Datos!$C$25)*T800),Datos!$E$25-SQRT((Datos!$E$25-Datos!$C$25)*(Datos!$E$25-Datos!$D$25)*(1-T800)))</f>
        <v>0.190665261908493</v>
      </c>
      <c r="V800" s="24" t="n">
        <f aca="true">RAND()</f>
        <v>0.96707924493224</v>
      </c>
      <c r="W800" s="26" t="n">
        <f aca="false">IF(V800&lt;=(Datos!$D$26-Datos!$C$26)/(Datos!$E$26-Datos!$C$26),Datos!$C$26+SQRT((Datos!$E$26-Datos!$C$26)*(Datos!$D$26-Datos!$C$26)*V800),Datos!$E$26-SQRT((Datos!$E$26-Datos!$C$26)*(Datos!$E$26-Datos!$D$26)*(1-V800)))</f>
        <v>0.239265818953588</v>
      </c>
      <c r="X800" s="24" t="n">
        <f aca="true">RAND()</f>
        <v>0.533990226556299</v>
      </c>
      <c r="Y800" s="26" t="n">
        <f aca="false">IF(X800&lt;=(Datos!$D$27-Datos!$C$27)/(Datos!$E$27-Datos!$C$27),Datos!$C$27+SQRT((Datos!$E$27-Datos!$C$27)*(Datos!$D$27-Datos!$C$27)*X800),Datos!$E$27-SQRT((Datos!$E$27-Datos!$C$27)*(Datos!$E$27-Datos!$D$27)*(1-X800)))</f>
        <v>0.229835742040812</v>
      </c>
      <c r="Z800" s="24" t="n">
        <f aca="false">(1+Q800)</f>
        <v>1.13023248131324</v>
      </c>
      <c r="AA800" s="24" t="n">
        <f aca="false">Z800*(1+S800)</f>
        <v>1.30572144314095</v>
      </c>
      <c r="AB800" s="24" t="n">
        <f aca="false">AA800*(1+U800)</f>
        <v>1.55467716407695</v>
      </c>
      <c r="AC800" s="24" t="n">
        <f aca="false">AB800*(1+W800)</f>
        <v>1.92665826894826</v>
      </c>
      <c r="AD800" s="24" t="n">
        <f aca="false">AC800*(1+Y800)</f>
        <v>2.36947320185105</v>
      </c>
      <c r="AE800" s="23" t="n">
        <f aca="false">E800*Q800</f>
        <v>3780.46294345627</v>
      </c>
      <c r="AF800" s="23" t="n">
        <f aca="false">AE800*(1+S800)</f>
        <v>4367.44794711181</v>
      </c>
      <c r="AG800" s="23" t="n">
        <f aca="false">AF800*(1+U800)</f>
        <v>5200.16855381959</v>
      </c>
      <c r="AH800" s="23" t="n">
        <f aca="false">AG800*(1+W800)</f>
        <v>6444.39114154593</v>
      </c>
      <c r="AI800" s="23" t="n">
        <f aca="false">AH800*(1+Y800)</f>
        <v>7925.54256156438</v>
      </c>
      <c r="AJ800" s="25" t="n">
        <f aca="false">G800*Z800</f>
        <v>45215.1272820903</v>
      </c>
      <c r="AK800" s="25" t="n">
        <f aca="false">I800*AA800</f>
        <v>51111.1244908458</v>
      </c>
      <c r="AL800" s="25" t="n">
        <f aca="false">K800*AB800</f>
        <v>62771.2754545103</v>
      </c>
      <c r="AM800" s="25" t="n">
        <f aca="false">M800*AC800</f>
        <v>74359.0896911877</v>
      </c>
      <c r="AN800" s="25" t="n">
        <f aca="false">O800*AD800</f>
        <v>92665.1334062415</v>
      </c>
      <c r="AO800" s="25" t="n">
        <f aca="false">C800/Datos!$D$8</f>
        <v>18433.0329787105</v>
      </c>
      <c r="AP800" s="25" t="n">
        <f aca="false">AJ800-AO800</f>
        <v>26782.0943033798</v>
      </c>
      <c r="AQ800" s="25" t="n">
        <f aca="false">AK800-AO800</f>
        <v>32678.0915121353</v>
      </c>
      <c r="AR800" s="25" t="n">
        <f aca="false">AL800-AO800</f>
        <v>44338.2424757998</v>
      </c>
      <c r="AS800" s="25" t="n">
        <f aca="false">AM800-AO800</f>
        <v>55926.0567124772</v>
      </c>
      <c r="AT800" s="25" t="n">
        <f aca="false">AN800-AO800</f>
        <v>74232.100427531</v>
      </c>
      <c r="AU800" s="25" t="n">
        <f aca="false">AP800*Datos!$D$6</f>
        <v>13391.0471516899</v>
      </c>
      <c r="AV800" s="25" t="n">
        <f aca="false">AQ800*Datos!$D$6</f>
        <v>16339.0457560677</v>
      </c>
      <c r="AW800" s="25" t="n">
        <f aca="false">AR800*Datos!$D$6</f>
        <v>22169.1212378999</v>
      </c>
      <c r="AX800" s="25" t="n">
        <f aca="false">AS800*Datos!$D$6</f>
        <v>27963.0283562386</v>
      </c>
      <c r="AY800" s="25" t="n">
        <f aca="false">AT800*Datos!$D$6</f>
        <v>37116.0502137655</v>
      </c>
      <c r="AZ800" s="25" t="n">
        <f aca="false">AJ800-AU800-AE800</f>
        <v>28043.6171869441</v>
      </c>
      <c r="BA800" s="25" t="n">
        <f aca="false">AK800-AV800-AF800</f>
        <v>30404.6307876664</v>
      </c>
      <c r="BB800" s="25" t="n">
        <f aca="false">AL800-AW800-AG800</f>
        <v>35401.9856627908</v>
      </c>
      <c r="BC800" s="25" t="n">
        <f aca="false">AM800-AX800-AH800</f>
        <v>39951.6701934032</v>
      </c>
      <c r="BD800" s="25" t="n">
        <f aca="false">AN800-AY800-AI800</f>
        <v>47623.5406309116</v>
      </c>
      <c r="BE800" s="25" t="n">
        <f aca="false">AZ800/Z800</f>
        <v>24812.2555762685</v>
      </c>
      <c r="BF800" s="25" t="n">
        <f aca="false">BA800/AA800</f>
        <v>23285.6946229873</v>
      </c>
      <c r="BG800" s="25" t="n">
        <f aca="false">BB800/AB800</f>
        <v>22771.2778452045</v>
      </c>
      <c r="BH800" s="25" t="n">
        <f aca="false">BC800/AC800</f>
        <v>20736.2513826659</v>
      </c>
      <c r="BI800" s="25" t="n">
        <f aca="false">BD800/AD800</f>
        <v>20098.7884537828</v>
      </c>
      <c r="BJ800" s="25" t="n">
        <f aca="false">E800*AD800</f>
        <v>68782.4231311804</v>
      </c>
      <c r="BK800" s="25" t="n">
        <f aca="false">0.2*C800*AD800</f>
        <v>43676.5776718912</v>
      </c>
      <c r="BL800" s="25" t="n">
        <f aca="false">BJ800+BK800</f>
        <v>112459.000803072</v>
      </c>
      <c r="BM800" s="25" t="n">
        <f aca="false">BK800*Datos!$D$6</f>
        <v>21838.2888359456</v>
      </c>
      <c r="BN800" s="25" t="n">
        <f aca="false">BL800-BM800</f>
        <v>90620.711967126</v>
      </c>
      <c r="BO800" s="25" t="n">
        <f aca="false">BN800/AD800</f>
        <v>38245.088358177</v>
      </c>
      <c r="BP800" s="25" t="n">
        <f aca="false">-(C800+E800)</f>
        <v>-121193.736762374</v>
      </c>
      <c r="BQ800" s="25" t="n">
        <f aca="false">BE800</f>
        <v>24812.2555762685</v>
      </c>
      <c r="BR800" s="25" t="n">
        <f aca="false">BF800</f>
        <v>23285.6946229873</v>
      </c>
      <c r="BS800" s="25" t="n">
        <f aca="false">BG800</f>
        <v>22771.2778452045</v>
      </c>
      <c r="BT800" s="25" t="n">
        <f aca="false">BH800</f>
        <v>20736.2513826659</v>
      </c>
      <c r="BU800" s="25" t="n">
        <f aca="false">BI800+BO800</f>
        <v>58343.8768119598</v>
      </c>
      <c r="BV800" s="27" t="n">
        <f aca="false">IFERROR(IRR(BP800:BU800,0.1),NA())*100</f>
        <v>6.55038917978283</v>
      </c>
    </row>
    <row r="801" customFormat="false" ht="15" hidden="false" customHeight="true" outlineLevel="0" collapsed="false">
      <c r="A801" s="23" t="n">
        <v>800</v>
      </c>
      <c r="B801" s="24" t="n">
        <f aca="true">RAND()</f>
        <v>0.964756138251896</v>
      </c>
      <c r="C801" s="25" t="n">
        <f aca="false">IF(B801&lt;=(Datos!$D$14-Datos!$C$14)/(Datos!$E$14-Datos!$C$14),Datos!$C$14+SQRT((Datos!$E$14-Datos!$C$14)*(Datos!$D$14-Datos!$C$14)*B801),Datos!$E$14-SQRT((Datos!$E$14-Datos!$C$14)*(Datos!$E$14-Datos!$D$14)*(1-B801)))</f>
        <v>93496.7212809441</v>
      </c>
      <c r="D801" s="24" t="n">
        <f aca="true">RAND()</f>
        <v>0.689189760071854</v>
      </c>
      <c r="E801" s="25" t="n">
        <f aca="false">IF(D801&lt;=(Datos!$D$15-Datos!$C$15)/(Datos!$E$15-Datos!$C$15),Datos!$C$15+SQRT((Datos!$E$15-Datos!$C$15)*(Datos!$D$15-Datos!$C$15)*D801),Datos!$E$15-SQRT((Datos!$E$15-Datos!$C$15)*(Datos!$E$15-Datos!$D$15)*(1-D801)))</f>
        <v>33172.0035157287</v>
      </c>
      <c r="F801" s="24" t="n">
        <f aca="true">RAND()</f>
        <v>0.402560984661982</v>
      </c>
      <c r="G801" s="25" t="n">
        <f aca="false">IF(F801&lt;=(Datos!$D$19-Datos!$C$19)/(Datos!$E$19-Datos!$C$19),Datos!$C$19+SQRT((Datos!$E$19-Datos!$C$19)*(Datos!$D$19-Datos!$C$19)*F801),Datos!$E$19-SQRT((Datos!$E$19-Datos!$C$19)*(Datos!$E$19-Datos!$D$19)*(1-F801)))</f>
        <v>37770.7237564655</v>
      </c>
      <c r="H801" s="24" t="n">
        <f aca="true">RAND()</f>
        <v>0.369344119643697</v>
      </c>
      <c r="I801" s="25" t="n">
        <f aca="false">IF(H801&lt;=(Datos!$D$19-Datos!$C$19)/(Datos!$E$19-Datos!$C$19),Datos!$C$19+SQRT((Datos!$E$19-Datos!$C$19)*(Datos!$D$19-Datos!$C$19)*H801),Datos!$E$19-SQRT((Datos!$E$19-Datos!$C$19)*(Datos!$E$19-Datos!$D$19)*(1-H801)))</f>
        <v>37443.2263130013</v>
      </c>
      <c r="J801" s="24" t="n">
        <f aca="true">RAND()</f>
        <v>0.768494865296336</v>
      </c>
      <c r="K801" s="25" t="n">
        <f aca="false">IF(J801&lt;=(Datos!$D$19-Datos!$C$19)/(Datos!$E$19-Datos!$C$19),Datos!$C$19+SQRT((Datos!$E$19-Datos!$C$19)*(Datos!$D$19-Datos!$C$19)*J801),Datos!$E$19-SQRT((Datos!$E$19-Datos!$C$19)*(Datos!$E$19-Datos!$D$19)*(1-J801)))</f>
        <v>40833.1204597715</v>
      </c>
      <c r="L801" s="24" t="n">
        <f aca="true">RAND()</f>
        <v>0.358287837373373</v>
      </c>
      <c r="M801" s="25" t="n">
        <f aca="false">IF(L801&lt;=(Datos!$D$19-Datos!$C$19)/(Datos!$E$19-Datos!$C$19),Datos!$C$19+SQRT((Datos!$E$19-Datos!$C$19)*(Datos!$D$19-Datos!$C$19)*L801),Datos!$E$19-SQRT((Datos!$E$19-Datos!$C$19)*(Datos!$E$19-Datos!$D$19)*(1-L801)))</f>
        <v>37330.9737147262</v>
      </c>
      <c r="N801" s="24" t="n">
        <f aca="true">RAND()</f>
        <v>0.431243819928253</v>
      </c>
      <c r="O801" s="25" t="n">
        <f aca="false">IF(N801&lt;=(Datos!$D$19-Datos!$C$19)/(Datos!$E$19-Datos!$C$19),Datos!$C$19+SQRT((Datos!$E$19-Datos!$C$19)*(Datos!$D$19-Datos!$C$19)*N801),Datos!$E$19-SQRT((Datos!$E$19-Datos!$C$19)*(Datos!$E$19-Datos!$D$19)*(1-N801)))</f>
        <v>38042.7963414</v>
      </c>
      <c r="P801" s="24" t="n">
        <f aca="true">RAND()</f>
        <v>0.372757150469267</v>
      </c>
      <c r="Q801" s="26" t="n">
        <f aca="false">IF(P801&lt;=(Datos!$D$23-Datos!$C$23)/(Datos!$E$23-Datos!$C$23),Datos!$C$23+SQRT((Datos!$E$23-Datos!$C$23)*(Datos!$D$23-Datos!$C$23)*P801),Datos!$E$23-SQRT((Datos!$E$23-Datos!$C$23)*(Datos!$E$23-Datos!$D$23)*(1-P801)))</f>
        <v>0.145902951006491</v>
      </c>
      <c r="R801" s="24" t="n">
        <f aca="true">RAND()</f>
        <v>0.701389758904382</v>
      </c>
      <c r="S801" s="26" t="n">
        <f aca="false">IF(R801&lt;=(Datos!$D$24-Datos!$C$24)/(Datos!$E$24-Datos!$C$24),Datos!$C$24+SQRT((Datos!$E$24-Datos!$C$24)*(Datos!$D$24-Datos!$C$24)*R801),Datos!$E$24-SQRT((Datos!$E$24-Datos!$C$24)*(Datos!$E$24-Datos!$D$24)*(1-R801)))</f>
        <v>0.156815987535111</v>
      </c>
      <c r="T801" s="24" t="n">
        <f aca="true">RAND()</f>
        <v>0.0192570373846263</v>
      </c>
      <c r="U801" s="26" t="n">
        <f aca="false">IF(T801&lt;=(Datos!$D$25-Datos!$C$25)/(Datos!$E$25-Datos!$C$25),Datos!$C$25+SQRT((Datos!$E$25-Datos!$C$25)*(Datos!$D$25-Datos!$C$25)*T801),Datos!$E$25-SQRT((Datos!$E$25-Datos!$C$25)*(Datos!$E$25-Datos!$D$25)*(1-T801)))</f>
        <v>0.156359227823228</v>
      </c>
      <c r="V801" s="24" t="n">
        <f aca="true">RAND()</f>
        <v>0.991641050804999</v>
      </c>
      <c r="W801" s="26" t="n">
        <f aca="false">IF(V801&lt;=(Datos!$D$26-Datos!$C$26)/(Datos!$E$26-Datos!$C$26),Datos!$C$26+SQRT((Datos!$E$26-Datos!$C$26)*(Datos!$D$26-Datos!$C$26)*V801),Datos!$E$26-SQRT((Datos!$E$26-Datos!$C$26)*(Datos!$E$26-Datos!$D$26)*(1-V801)))</f>
        <v>0.244591088632404</v>
      </c>
      <c r="X801" s="24" t="n">
        <f aca="true">RAND()</f>
        <v>0.928080225850705</v>
      </c>
      <c r="Y801" s="26" t="n">
        <f aca="false">IF(X801&lt;=(Datos!$D$27-Datos!$C$27)/(Datos!$E$27-Datos!$C$27),Datos!$C$27+SQRT((Datos!$E$27-Datos!$C$27)*(Datos!$D$27-Datos!$C$27)*X801),Datos!$E$27-SQRT((Datos!$E$27-Datos!$C$27)*(Datos!$E$27-Datos!$D$27)*(1-X801)))</f>
        <v>0.26029297636866</v>
      </c>
      <c r="Z801" s="24" t="n">
        <f aca="false">(1+Q801)</f>
        <v>1.14590295100649</v>
      </c>
      <c r="AA801" s="24" t="n">
        <f aca="false">Z801*(1+S801)</f>
        <v>1.32559885388797</v>
      </c>
      <c r="AB801" s="24" t="n">
        <f aca="false">AA801*(1+U801)</f>
        <v>1.53286846708525</v>
      </c>
      <c r="AC801" s="24" t="n">
        <f aca="false">AB801*(1+W801)</f>
        <v>1.90779443417992</v>
      </c>
      <c r="AD801" s="24" t="n">
        <f aca="false">AC801*(1+Y801)</f>
        <v>2.40437992575217</v>
      </c>
      <c r="AE801" s="23" t="n">
        <f aca="false">E801*Q801</f>
        <v>4839.89320374251</v>
      </c>
      <c r="AF801" s="23" t="n">
        <f aca="false">AE801*(1+S801)</f>
        <v>5598.86583605186</v>
      </c>
      <c r="AG801" s="23" t="n">
        <f aca="false">AF801*(1+U801)</f>
        <v>6474.30017486278</v>
      </c>
      <c r="AH801" s="23" t="n">
        <f aca="false">AG801*(1+W801)</f>
        <v>8057.85630276544</v>
      </c>
      <c r="AI801" s="23" t="n">
        <f aca="false">AH801*(1+Y801)</f>
        <v>10155.2597029632</v>
      </c>
      <c r="AJ801" s="25" t="n">
        <f aca="false">G801*Z801</f>
        <v>43281.5838141848</v>
      </c>
      <c r="AK801" s="25" t="n">
        <f aca="false">I801*AA801</f>
        <v>49634.6978863825</v>
      </c>
      <c r="AL801" s="25" t="n">
        <f aca="false">K801*AB801</f>
        <v>62591.8027654774</v>
      </c>
      <c r="AM801" s="25" t="n">
        <f aca="false">M801*AC801</f>
        <v>71219.8238754714</v>
      </c>
      <c r="AN801" s="25" t="n">
        <f aca="false">O801*AD801</f>
        <v>91469.3358427405</v>
      </c>
      <c r="AO801" s="25" t="n">
        <f aca="false">C801/Datos!$D$8</f>
        <v>18699.3442561888</v>
      </c>
      <c r="AP801" s="25" t="n">
        <f aca="false">AJ801-AO801</f>
        <v>24582.239557996</v>
      </c>
      <c r="AQ801" s="25" t="n">
        <f aca="false">AK801-AO801</f>
        <v>30935.3536301936</v>
      </c>
      <c r="AR801" s="25" t="n">
        <f aca="false">AL801-AO801</f>
        <v>43892.4585092886</v>
      </c>
      <c r="AS801" s="25" t="n">
        <f aca="false">AM801-AO801</f>
        <v>52520.4796192826</v>
      </c>
      <c r="AT801" s="25" t="n">
        <f aca="false">AN801-AO801</f>
        <v>72769.9915865517</v>
      </c>
      <c r="AU801" s="25" t="n">
        <f aca="false">AP801*Datos!$D$6</f>
        <v>12291.119778998</v>
      </c>
      <c r="AV801" s="25" t="n">
        <f aca="false">AQ801*Datos!$D$6</f>
        <v>15467.6768150968</v>
      </c>
      <c r="AW801" s="25" t="n">
        <f aca="false">AR801*Datos!$D$6</f>
        <v>21946.2292546443</v>
      </c>
      <c r="AX801" s="25" t="n">
        <f aca="false">AS801*Datos!$D$6</f>
        <v>26260.2398096413</v>
      </c>
      <c r="AY801" s="25" t="n">
        <f aca="false">AT801*Datos!$D$6</f>
        <v>36384.9957932758</v>
      </c>
      <c r="AZ801" s="25" t="n">
        <f aca="false">AJ801-AU801-AE801</f>
        <v>26150.5708314443</v>
      </c>
      <c r="BA801" s="25" t="n">
        <f aca="false">AK801-AV801-AF801</f>
        <v>28568.1552352338</v>
      </c>
      <c r="BB801" s="25" t="n">
        <f aca="false">AL801-AW801-AG801</f>
        <v>34171.2733359703</v>
      </c>
      <c r="BC801" s="25" t="n">
        <f aca="false">AM801-AX801-AH801</f>
        <v>36901.7277630647</v>
      </c>
      <c r="BD801" s="25" t="n">
        <f aca="false">AN801-AY801-AI801</f>
        <v>44929.0803465014</v>
      </c>
      <c r="BE801" s="25" t="n">
        <f aca="false">AZ801/Z801</f>
        <v>22820.929825231</v>
      </c>
      <c r="BF801" s="25" t="n">
        <f aca="false">BA801/AA801</f>
        <v>21551.1315142161</v>
      </c>
      <c r="BG801" s="25" t="n">
        <f aca="false">BB801/AB801</f>
        <v>22292.3715046125</v>
      </c>
      <c r="BH801" s="25" t="n">
        <f aca="false">BC801/AC801</f>
        <v>19342.6121294495</v>
      </c>
      <c r="BI801" s="25" t="n">
        <f aca="false">BD801/AD801</f>
        <v>18686.3481371173</v>
      </c>
      <c r="BJ801" s="25" t="n">
        <f aca="false">E801*AD801</f>
        <v>79758.0993501985</v>
      </c>
      <c r="BK801" s="25" t="n">
        <f aca="false">0.2*C801*AD801</f>
        <v>44960.3279543096</v>
      </c>
      <c r="BL801" s="25" t="n">
        <f aca="false">BJ801+BK801</f>
        <v>124718.427304508</v>
      </c>
      <c r="BM801" s="25" t="n">
        <f aca="false">BK801*Datos!$D$6</f>
        <v>22480.1639771548</v>
      </c>
      <c r="BN801" s="25" t="n">
        <f aca="false">BL801-BM801</f>
        <v>102238.263327353</v>
      </c>
      <c r="BO801" s="25" t="n">
        <f aca="false">BN801/AD801</f>
        <v>42521.6756438231</v>
      </c>
      <c r="BP801" s="25" t="n">
        <f aca="false">-(C801+E801)</f>
        <v>-126668.724796673</v>
      </c>
      <c r="BQ801" s="25" t="n">
        <f aca="false">BE801</f>
        <v>22820.929825231</v>
      </c>
      <c r="BR801" s="25" t="n">
        <f aca="false">BF801</f>
        <v>21551.1315142161</v>
      </c>
      <c r="BS801" s="25" t="n">
        <f aca="false">BG801</f>
        <v>22292.3715046125</v>
      </c>
      <c r="BT801" s="25" t="n">
        <f aca="false">BH801</f>
        <v>19342.6121294495</v>
      </c>
      <c r="BU801" s="25" t="n">
        <f aca="false">BI801+BO801</f>
        <v>61208.0237809404</v>
      </c>
      <c r="BV801" s="27" t="n">
        <f aca="false">IFERROR(IRR(BP801:BU801,0.1),NA())*100</f>
        <v>4.44559532419402</v>
      </c>
    </row>
    <row r="802" customFormat="false" ht="15" hidden="false" customHeight="true" outlineLevel="0" collapsed="false">
      <c r="A802" s="23" t="n">
        <v>801</v>
      </c>
      <c r="B802" s="24" t="n">
        <f aca="true">RAND()</f>
        <v>0.698717452764618</v>
      </c>
      <c r="C802" s="25" t="n">
        <f aca="false">IF(B802&lt;=(Datos!$D$14-Datos!$C$14)/(Datos!$E$14-Datos!$C$14),Datos!$C$14+SQRT((Datos!$E$14-Datos!$C$14)*(Datos!$D$14-Datos!$C$14)*B802),Datos!$E$14-SQRT((Datos!$E$14-Datos!$C$14)*(Datos!$E$14-Datos!$D$14)*(1-B802)))</f>
        <v>80985.8195895153</v>
      </c>
      <c r="D802" s="24" t="n">
        <f aca="true">RAND()</f>
        <v>0.326953392849012</v>
      </c>
      <c r="E802" s="25" t="n">
        <f aca="false">IF(D802&lt;=(Datos!$D$15-Datos!$C$15)/(Datos!$E$15-Datos!$C$15),Datos!$C$15+SQRT((Datos!$E$15-Datos!$C$15)*(Datos!$D$15-Datos!$C$15)*D802),Datos!$E$15-SQRT((Datos!$E$15-Datos!$C$15)*(Datos!$E$15-Datos!$D$15)*(1-D802)))</f>
        <v>29951.9192707147</v>
      </c>
      <c r="F802" s="24" t="n">
        <f aca="true">RAND()</f>
        <v>0.0566236213921668</v>
      </c>
      <c r="G802" s="25" t="n">
        <f aca="false">IF(F802&lt;=(Datos!$D$19-Datos!$C$19)/(Datos!$E$19-Datos!$C$19),Datos!$C$19+SQRT((Datos!$E$19-Datos!$C$19)*(Datos!$D$19-Datos!$C$19)*F802),Datos!$E$19-SQRT((Datos!$E$19-Datos!$C$19)*(Datos!$E$19-Datos!$D$19)*(1-F802)))</f>
        <v>32914.3684065034</v>
      </c>
      <c r="H802" s="24" t="n">
        <f aca="true">RAND()</f>
        <v>0.528366310336428</v>
      </c>
      <c r="I802" s="25" t="n">
        <f aca="false">IF(H802&lt;=(Datos!$D$19-Datos!$C$19)/(Datos!$E$19-Datos!$C$19),Datos!$C$19+SQRT((Datos!$E$19-Datos!$C$19)*(Datos!$D$19-Datos!$C$19)*H802),Datos!$E$19-SQRT((Datos!$E$19-Datos!$C$19)*(Datos!$E$19-Datos!$D$19)*(1-H802)))</f>
        <v>38902.5247290004</v>
      </c>
      <c r="J802" s="24" t="n">
        <f aca="true">RAND()</f>
        <v>0.273069951890747</v>
      </c>
      <c r="K802" s="25" t="n">
        <f aca="false">IF(J802&lt;=(Datos!$D$19-Datos!$C$19)/(Datos!$E$19-Datos!$C$19),Datos!$C$19+SQRT((Datos!$E$19-Datos!$C$19)*(Datos!$D$19-Datos!$C$19)*J802),Datos!$E$19-SQRT((Datos!$E$19-Datos!$C$19)*(Datos!$E$19-Datos!$D$19)*(1-J802)))</f>
        <v>36400.0384986039</v>
      </c>
      <c r="L802" s="24" t="n">
        <f aca="true">RAND()</f>
        <v>0.776792809274702</v>
      </c>
      <c r="M802" s="25" t="n">
        <f aca="false">IF(L802&lt;=(Datos!$D$19-Datos!$C$19)/(Datos!$E$19-Datos!$C$19),Datos!$C$19+SQRT((Datos!$E$19-Datos!$C$19)*(Datos!$D$19-Datos!$C$19)*L802),Datos!$E$19-SQRT((Datos!$E$19-Datos!$C$19)*(Datos!$E$19-Datos!$D$19)*(1-L802)))</f>
        <v>40908.4795852401</v>
      </c>
      <c r="N802" s="24" t="n">
        <f aca="true">RAND()</f>
        <v>0.175162188790189</v>
      </c>
      <c r="O802" s="25" t="n">
        <f aca="false">IF(N802&lt;=(Datos!$D$19-Datos!$C$19)/(Datos!$E$19-Datos!$C$19),Datos!$C$19+SQRT((Datos!$E$19-Datos!$C$19)*(Datos!$D$19-Datos!$C$19)*N802),Datos!$E$19-SQRT((Datos!$E$19-Datos!$C$19)*(Datos!$E$19-Datos!$D$19)*(1-N802)))</f>
        <v>35125.849033919</v>
      </c>
      <c r="P802" s="24" t="n">
        <f aca="true">RAND()</f>
        <v>0.584500263511418</v>
      </c>
      <c r="Q802" s="26" t="n">
        <f aca="false">IF(P802&lt;=(Datos!$D$23-Datos!$C$23)/(Datos!$E$23-Datos!$C$23),Datos!$C$23+SQRT((Datos!$E$23-Datos!$C$23)*(Datos!$D$23-Datos!$C$23)*P802),Datos!$E$23-SQRT((Datos!$E$23-Datos!$C$23)*(Datos!$E$23-Datos!$D$23)*(1-P802)))</f>
        <v>0.152652248251832</v>
      </c>
      <c r="R802" s="24" t="n">
        <f aca="true">RAND()</f>
        <v>0.740390525887238</v>
      </c>
      <c r="S802" s="26" t="n">
        <f aca="false">IF(R802&lt;=(Datos!$D$24-Datos!$C$24)/(Datos!$E$24-Datos!$C$24),Datos!$C$24+SQRT((Datos!$E$24-Datos!$C$24)*(Datos!$D$24-Datos!$C$24)*R802),Datos!$E$24-SQRT((Datos!$E$24-Datos!$C$24)*(Datos!$E$24-Datos!$D$24)*(1-R802)))</f>
        <v>0.158382945311561</v>
      </c>
      <c r="T802" s="24" t="n">
        <f aca="true">RAND()</f>
        <v>0.212669515145466</v>
      </c>
      <c r="U802" s="26" t="n">
        <f aca="false">IF(T802&lt;=(Datos!$D$25-Datos!$C$25)/(Datos!$E$25-Datos!$C$25),Datos!$C$25+SQRT((Datos!$E$25-Datos!$C$25)*(Datos!$D$25-Datos!$C$25)*T802),Datos!$E$25-SQRT((Datos!$E$25-Datos!$C$25)*(Datos!$E$25-Datos!$D$25)*(1-T802)))</f>
        <v>0.171133054246972</v>
      </c>
      <c r="V802" s="24" t="n">
        <f aca="true">RAND()</f>
        <v>0.304254673005847</v>
      </c>
      <c r="W802" s="26" t="n">
        <f aca="false">IF(V802&lt;=(Datos!$D$26-Datos!$C$26)/(Datos!$E$26-Datos!$C$26),Datos!$C$26+SQRT((Datos!$E$26-Datos!$C$26)*(Datos!$D$26-Datos!$C$26)*V802),Datos!$E$26-SQRT((Datos!$E$26-Datos!$C$26)*(Datos!$E$26-Datos!$D$26)*(1-V802)))</f>
        <v>0.20065317999628</v>
      </c>
      <c r="X802" s="24" t="n">
        <f aca="true">RAND()</f>
        <v>0.651840391222715</v>
      </c>
      <c r="Y802" s="26" t="n">
        <f aca="false">IF(X802&lt;=(Datos!$D$27-Datos!$C$27)/(Datos!$E$27-Datos!$C$27),Datos!$C$27+SQRT((Datos!$E$27-Datos!$C$27)*(Datos!$D$27-Datos!$C$27)*X802),Datos!$E$27-SQRT((Datos!$E$27-Datos!$C$27)*(Datos!$E$27-Datos!$D$27)*(1-X802)))</f>
        <v>0.236640319565323</v>
      </c>
      <c r="Z802" s="24" t="n">
        <f aca="false">(1+Q802)</f>
        <v>1.15265224825183</v>
      </c>
      <c r="AA802" s="24" t="n">
        <f aca="false">Z802*(1+S802)</f>
        <v>1.33521270624995</v>
      </c>
      <c r="AB802" s="24" t="n">
        <f aca="false">AA802*(1+U802)</f>
        <v>1.56371173473987</v>
      </c>
      <c r="AC802" s="24" t="n">
        <f aca="false">AB802*(1+W802)</f>
        <v>1.87747546691292</v>
      </c>
      <c r="AD802" s="24" t="n">
        <f aca="false">AC802*(1+Y802)</f>
        <v>2.32176186137925</v>
      </c>
      <c r="AE802" s="23" t="n">
        <f aca="false">E802*Q802</f>
        <v>4572.22781613196</v>
      </c>
      <c r="AF802" s="23" t="n">
        <f aca="false">AE802*(1+S802)</f>
        <v>5296.39072428639</v>
      </c>
      <c r="AG802" s="23" t="n">
        <f aca="false">AF802*(1+U802)</f>
        <v>6202.77824541886</v>
      </c>
      <c r="AH802" s="23" t="n">
        <f aca="false">AG802*(1+W802)</f>
        <v>7447.38542517389</v>
      </c>
      <c r="AI802" s="23" t="n">
        <f aca="false">AH802*(1+Y802)</f>
        <v>9209.73709211317</v>
      </c>
      <c r="AJ802" s="25" t="n">
        <f aca="false">G802*Z802</f>
        <v>37938.8207435452</v>
      </c>
      <c r="AK802" s="25" t="n">
        <f aca="false">I802*AA802</f>
        <v>51943.1453233642</v>
      </c>
      <c r="AL802" s="25" t="n">
        <f aca="false">K802*AB802</f>
        <v>56919.1673452499</v>
      </c>
      <c r="AM802" s="25" t="n">
        <f aca="false">M802*AC802</f>
        <v>76804.6668099963</v>
      </c>
      <c r="AN802" s="25" t="n">
        <f aca="false">O802*AD802</f>
        <v>81553.8566355183</v>
      </c>
      <c r="AO802" s="25" t="n">
        <f aca="false">C802/Datos!$D$8</f>
        <v>16197.1639179031</v>
      </c>
      <c r="AP802" s="25" t="n">
        <f aca="false">AJ802-AO802</f>
        <v>21741.6568256421</v>
      </c>
      <c r="AQ802" s="25" t="n">
        <f aca="false">AK802-AO802</f>
        <v>35745.9814054612</v>
      </c>
      <c r="AR802" s="25" t="n">
        <f aca="false">AL802-AO802</f>
        <v>40722.0034273468</v>
      </c>
      <c r="AS802" s="25" t="n">
        <f aca="false">AM802-AO802</f>
        <v>60607.5028920933</v>
      </c>
      <c r="AT802" s="25" t="n">
        <f aca="false">AN802-AO802</f>
        <v>65356.6927176152</v>
      </c>
      <c r="AU802" s="25" t="n">
        <f aca="false">AP802*Datos!$D$6</f>
        <v>10870.8284128211</v>
      </c>
      <c r="AV802" s="25" t="n">
        <f aca="false">AQ802*Datos!$D$6</f>
        <v>17872.9907027306</v>
      </c>
      <c r="AW802" s="25" t="n">
        <f aca="false">AR802*Datos!$D$6</f>
        <v>20361.0017136734</v>
      </c>
      <c r="AX802" s="25" t="n">
        <f aca="false">AS802*Datos!$D$6</f>
        <v>30303.7514460466</v>
      </c>
      <c r="AY802" s="25" t="n">
        <f aca="false">AT802*Datos!$D$6</f>
        <v>32678.3463588076</v>
      </c>
      <c r="AZ802" s="25" t="n">
        <f aca="false">AJ802-AU802-AE802</f>
        <v>22495.7645145922</v>
      </c>
      <c r="BA802" s="25" t="n">
        <f aca="false">AK802-AV802-AF802</f>
        <v>28773.7638963473</v>
      </c>
      <c r="BB802" s="25" t="n">
        <f aca="false">AL802-AW802-AG802</f>
        <v>30355.3873861576</v>
      </c>
      <c r="BC802" s="25" t="n">
        <f aca="false">AM802-AX802-AH802</f>
        <v>39053.5299387758</v>
      </c>
      <c r="BD802" s="25" t="n">
        <f aca="false">AN802-AY802-AI802</f>
        <v>39665.7731845975</v>
      </c>
      <c r="BE802" s="25" t="n">
        <f aca="false">AZ802/Z802</f>
        <v>19516.523347532</v>
      </c>
      <c r="BF802" s="25" t="n">
        <f aca="false">BA802/AA802</f>
        <v>21549.9476313109</v>
      </c>
      <c r="BG802" s="25" t="n">
        <f aca="false">BB802/AB802</f>
        <v>19412.3934173887</v>
      </c>
      <c r="BH802" s="25" t="n">
        <f aca="false">BC802/AC802</f>
        <v>20801.0866863631</v>
      </c>
      <c r="BI802" s="25" t="n">
        <f aca="false">BD802/AD802</f>
        <v>17084.3417856101</v>
      </c>
      <c r="BJ802" s="25" t="n">
        <f aca="false">E802*AD802</f>
        <v>69541.2238378557</v>
      </c>
      <c r="BK802" s="25" t="n">
        <f aca="false">0.2*C802*AD802</f>
        <v>37605.9574470955</v>
      </c>
      <c r="BL802" s="25" t="n">
        <f aca="false">BJ802+BK802</f>
        <v>107147.181284951</v>
      </c>
      <c r="BM802" s="25" t="n">
        <f aca="false">BK802*Datos!$D$6</f>
        <v>18802.9787235477</v>
      </c>
      <c r="BN802" s="25" t="n">
        <f aca="false">BL802-BM802</f>
        <v>88344.2025614034</v>
      </c>
      <c r="BO802" s="25" t="n">
        <f aca="false">BN802/AD802</f>
        <v>38050.5012296663</v>
      </c>
      <c r="BP802" s="25" t="n">
        <f aca="false">-(C802+E802)</f>
        <v>-110937.73886023</v>
      </c>
      <c r="BQ802" s="25" t="n">
        <f aca="false">BE802</f>
        <v>19516.523347532</v>
      </c>
      <c r="BR802" s="25" t="n">
        <f aca="false">BF802</f>
        <v>21549.9476313109</v>
      </c>
      <c r="BS802" s="25" t="n">
        <f aca="false">BG802</f>
        <v>19412.3934173887</v>
      </c>
      <c r="BT802" s="25" t="n">
        <f aca="false">BH802</f>
        <v>20801.0866863631</v>
      </c>
      <c r="BU802" s="25" t="n">
        <f aca="false">BI802+BO802</f>
        <v>55134.8430152764</v>
      </c>
      <c r="BV802" s="27" t="n">
        <f aca="false">IFERROR(IRR(BP802:BU802,0.1),NA())*100</f>
        <v>6.17729018330266</v>
      </c>
    </row>
    <row r="803" customFormat="false" ht="15" hidden="false" customHeight="true" outlineLevel="0" collapsed="false">
      <c r="A803" s="23" t="n">
        <v>802</v>
      </c>
      <c r="B803" s="24" t="n">
        <f aca="true">RAND()</f>
        <v>0.944833546906284</v>
      </c>
      <c r="C803" s="25" t="n">
        <f aca="false">IF(B803&lt;=(Datos!$D$14-Datos!$C$14)/(Datos!$E$14-Datos!$C$14),Datos!$C$14+SQRT((Datos!$E$14-Datos!$C$14)*(Datos!$D$14-Datos!$C$14)*B803),Datos!$E$14-SQRT((Datos!$E$14-Datos!$C$14)*(Datos!$E$14-Datos!$D$14)*(1-B803)))</f>
        <v>91863.6775068548</v>
      </c>
      <c r="D803" s="24" t="n">
        <f aca="true">RAND()</f>
        <v>0.026445477378706</v>
      </c>
      <c r="E803" s="25" t="n">
        <f aca="false">IF(D803&lt;=(Datos!$D$15-Datos!$C$15)/(Datos!$E$15-Datos!$C$15),Datos!$C$15+SQRT((Datos!$E$15-Datos!$C$15)*(Datos!$D$15-Datos!$C$15)*D803),Datos!$E$15-SQRT((Datos!$E$15-Datos!$C$15)*(Datos!$E$15-Datos!$D$15)*(1-D803)))</f>
        <v>26408.3361826648</v>
      </c>
      <c r="F803" s="24" t="n">
        <f aca="true">RAND()</f>
        <v>0.264495584667024</v>
      </c>
      <c r="G803" s="25" t="n">
        <f aca="false">IF(F803&lt;=(Datos!$D$19-Datos!$C$19)/(Datos!$E$19-Datos!$C$19),Datos!$C$19+SQRT((Datos!$E$19-Datos!$C$19)*(Datos!$D$19-Datos!$C$19)*F803),Datos!$E$19-SQRT((Datos!$E$19-Datos!$C$19)*(Datos!$E$19-Datos!$D$19)*(1-F803)))</f>
        <v>36298.7568376667</v>
      </c>
      <c r="H803" s="24" t="n">
        <f aca="true">RAND()</f>
        <v>0.100383444249048</v>
      </c>
      <c r="I803" s="25" t="n">
        <f aca="false">IF(H803&lt;=(Datos!$D$19-Datos!$C$19)/(Datos!$E$19-Datos!$C$19),Datos!$C$19+SQRT((Datos!$E$19-Datos!$C$19)*(Datos!$D$19-Datos!$C$19)*H803),Datos!$E$19-SQRT((Datos!$E$19-Datos!$C$19)*(Datos!$E$19-Datos!$D$19)*(1-H803)))</f>
        <v>33880.4016077408</v>
      </c>
      <c r="J803" s="24" t="n">
        <f aca="true">RAND()</f>
        <v>0.645209936237508</v>
      </c>
      <c r="K803" s="25" t="n">
        <f aca="false">IF(J803&lt;=(Datos!$D$19-Datos!$C$19)/(Datos!$E$19-Datos!$C$19),Datos!$C$19+SQRT((Datos!$E$19-Datos!$C$19)*(Datos!$D$19-Datos!$C$19)*J803),Datos!$E$19-SQRT((Datos!$E$19-Datos!$C$19)*(Datos!$E$19-Datos!$D$19)*(1-J803)))</f>
        <v>39837.7584050243</v>
      </c>
      <c r="L803" s="24" t="n">
        <f aca="true">RAND()</f>
        <v>0.819689625009031</v>
      </c>
      <c r="M803" s="25" t="n">
        <f aca="false">IF(L803&lt;=(Datos!$D$19-Datos!$C$19)/(Datos!$E$19-Datos!$C$19),Datos!$C$19+SQRT((Datos!$E$19-Datos!$C$19)*(Datos!$D$19-Datos!$C$19)*L803),Datos!$E$19-SQRT((Datos!$E$19-Datos!$C$19)*(Datos!$E$19-Datos!$D$19)*(1-L803)))</f>
        <v>41322.5989987054</v>
      </c>
      <c r="N803" s="24" t="n">
        <f aca="true">RAND()</f>
        <v>0.7408939084104</v>
      </c>
      <c r="O803" s="25" t="n">
        <f aca="false">IF(N803&lt;=(Datos!$D$19-Datos!$C$19)/(Datos!$E$19-Datos!$C$19),Datos!$C$19+SQRT((Datos!$E$19-Datos!$C$19)*(Datos!$D$19-Datos!$C$19)*N803),Datos!$E$19-SQRT((Datos!$E$19-Datos!$C$19)*(Datos!$E$19-Datos!$D$19)*(1-N803)))</f>
        <v>40591.7172425966</v>
      </c>
      <c r="P803" s="24" t="n">
        <f aca="true">RAND()</f>
        <v>0.507126188231595</v>
      </c>
      <c r="Q803" s="26" t="n">
        <f aca="false">IF(P803&lt;=(Datos!$D$23-Datos!$C$23)/(Datos!$E$23-Datos!$C$23),Datos!$C$23+SQRT((Datos!$E$23-Datos!$C$23)*(Datos!$D$23-Datos!$C$23)*P803),Datos!$E$23-SQRT((Datos!$E$23-Datos!$C$23)*(Datos!$E$23-Datos!$D$23)*(1-P803)))</f>
        <v>0.150214552862461</v>
      </c>
      <c r="R803" s="24" t="n">
        <f aca="true">RAND()</f>
        <v>0.752177087960109</v>
      </c>
      <c r="S803" s="26" t="n">
        <f aca="false">IF(R803&lt;=(Datos!$D$24-Datos!$C$24)/(Datos!$E$24-Datos!$C$24),Datos!$C$24+SQRT((Datos!$E$24-Datos!$C$24)*(Datos!$D$24-Datos!$C$24)*R803),Datos!$E$24-SQRT((Datos!$E$24-Datos!$C$24)*(Datos!$E$24-Datos!$D$24)*(1-R803)))</f>
        <v>0.158879364553314</v>
      </c>
      <c r="T803" s="24" t="n">
        <f aca="true">RAND()</f>
        <v>0.334405539483786</v>
      </c>
      <c r="U803" s="26" t="n">
        <f aca="false">IF(T803&lt;=(Datos!$D$25-Datos!$C$25)/(Datos!$E$25-Datos!$C$25),Datos!$C$25+SQRT((Datos!$E$25-Datos!$C$25)*(Datos!$D$25-Datos!$C$25)*T803),Datos!$E$25-SQRT((Datos!$E$25-Datos!$C$25)*(Datos!$E$25-Datos!$D$25)*(1-T803)))</f>
        <v>0.176500030809717</v>
      </c>
      <c r="V803" s="24" t="n">
        <f aca="true">RAND()</f>
        <v>0.0146106848091521</v>
      </c>
      <c r="W803" s="26" t="n">
        <f aca="false">IF(V803&lt;=(Datos!$D$26-Datos!$C$26)/(Datos!$E$26-Datos!$C$26),Datos!$C$26+SQRT((Datos!$E$26-Datos!$C$26)*(Datos!$D$26-Datos!$C$26)*V803),Datos!$E$26-SQRT((Datos!$E$26-Datos!$C$26)*(Datos!$E$26-Datos!$D$26)*(1-V803)))</f>
        <v>0.184522715858067</v>
      </c>
      <c r="X803" s="24" t="n">
        <f aca="true">RAND()</f>
        <v>0.113774142552474</v>
      </c>
      <c r="Y803" s="26" t="n">
        <f aca="false">IF(X803&lt;=(Datos!$D$27-Datos!$C$27)/(Datos!$E$27-Datos!$C$27),Datos!$C$27+SQRT((Datos!$E$27-Datos!$C$27)*(Datos!$D$27-Datos!$C$27)*X803),Datos!$E$27-SQRT((Datos!$E$27-Datos!$C$27)*(Datos!$E$27-Datos!$D$27)*(1-X803)))</f>
        <v>0.207526841840208</v>
      </c>
      <c r="Z803" s="24" t="n">
        <f aca="false">(1+Q803)</f>
        <v>1.15021455286246</v>
      </c>
      <c r="AA803" s="24" t="n">
        <f aca="false">Z803*(1+S803)</f>
        <v>1.33295991012122</v>
      </c>
      <c r="AB803" s="24" t="n">
        <f aca="false">AA803*(1+U803)</f>
        <v>1.56822737532574</v>
      </c>
      <c r="AC803" s="24" t="n">
        <f aca="false">AB803*(1+W803)</f>
        <v>1.85760094970381</v>
      </c>
      <c r="AD803" s="24" t="n">
        <f aca="false">AC803*(1+Y803)</f>
        <v>2.24310300819521</v>
      </c>
      <c r="AE803" s="23" t="n">
        <f aca="false">E803*Q803</f>
        <v>3966.91641152055</v>
      </c>
      <c r="AF803" s="23" t="n">
        <f aca="false">AE803*(1+S803)</f>
        <v>4597.17757021905</v>
      </c>
      <c r="AG803" s="23" t="n">
        <f aca="false">AF803*(1+U803)</f>
        <v>5408.57955300045</v>
      </c>
      <c r="AH803" s="23" t="n">
        <f aca="false">AG803*(1+W803)</f>
        <v>6406.5853410545</v>
      </c>
      <c r="AI803" s="23" t="n">
        <f aca="false">AH803*(1+Y803)</f>
        <v>7736.12376386332</v>
      </c>
      <c r="AJ803" s="25" t="n">
        <f aca="false">G803*Z803</f>
        <v>41751.3583655001</v>
      </c>
      <c r="AK803" s="25" t="n">
        <f aca="false">I803*AA803</f>
        <v>45161.2170819251</v>
      </c>
      <c r="AL803" s="25" t="n">
        <f aca="false">K803*AB803</f>
        <v>62474.6633023721</v>
      </c>
      <c r="AM803" s="25" t="n">
        <f aca="false">M803*AC803</f>
        <v>76760.8991442248</v>
      </c>
      <c r="AN803" s="25" t="n">
        <f aca="false">O803*AD803</f>
        <v>91051.403054678</v>
      </c>
      <c r="AO803" s="25" t="n">
        <f aca="false">C803/Datos!$D$8</f>
        <v>18372.735501371</v>
      </c>
      <c r="AP803" s="25" t="n">
        <f aca="false">AJ803-AO803</f>
        <v>23378.6228641291</v>
      </c>
      <c r="AQ803" s="25" t="n">
        <f aca="false">AK803-AO803</f>
        <v>26788.4815805541</v>
      </c>
      <c r="AR803" s="25" t="n">
        <f aca="false">AL803-AO803</f>
        <v>44101.9278010011</v>
      </c>
      <c r="AS803" s="25" t="n">
        <f aca="false">AM803-AO803</f>
        <v>58388.1636428539</v>
      </c>
      <c r="AT803" s="25" t="n">
        <f aca="false">AN803-AO803</f>
        <v>72678.667553307</v>
      </c>
      <c r="AU803" s="25" t="n">
        <f aca="false">AP803*Datos!$D$6</f>
        <v>11689.3114320645</v>
      </c>
      <c r="AV803" s="25" t="n">
        <f aca="false">AQ803*Datos!$D$6</f>
        <v>13394.2407902771</v>
      </c>
      <c r="AW803" s="25" t="n">
        <f aca="false">AR803*Datos!$D$6</f>
        <v>22050.9639005006</v>
      </c>
      <c r="AX803" s="25" t="n">
        <f aca="false">AS803*Datos!$D$6</f>
        <v>29194.0818214269</v>
      </c>
      <c r="AY803" s="25" t="n">
        <f aca="false">AT803*Datos!$D$6</f>
        <v>36339.3337766535</v>
      </c>
      <c r="AZ803" s="25" t="n">
        <f aca="false">AJ803-AU803-AE803</f>
        <v>26095.130521915</v>
      </c>
      <c r="BA803" s="25" t="n">
        <f aca="false">AK803-AV803-AF803</f>
        <v>27169.798721429</v>
      </c>
      <c r="BB803" s="25" t="n">
        <f aca="false">AL803-AW803-AG803</f>
        <v>35015.1198488711</v>
      </c>
      <c r="BC803" s="25" t="n">
        <f aca="false">AM803-AX803-AH803</f>
        <v>41160.2319817434</v>
      </c>
      <c r="BD803" s="25" t="n">
        <f aca="false">AN803-AY803-AI803</f>
        <v>46975.9455141612</v>
      </c>
      <c r="BE803" s="25" t="n">
        <f aca="false">AZ803/Z803</f>
        <v>22687.1851490435</v>
      </c>
      <c r="BF803" s="25" t="n">
        <f aca="false">BA803/AA803</f>
        <v>20383.0576712229</v>
      </c>
      <c r="BG803" s="25" t="n">
        <f aca="false">BB803/AB803</f>
        <v>22327.8335780856</v>
      </c>
      <c r="BH803" s="25" t="n">
        <f aca="false">BC803/AC803</f>
        <v>22157.7362933122</v>
      </c>
      <c r="BI803" s="25" t="n">
        <f aca="false">BD803/AD803</f>
        <v>20942.3933464196</v>
      </c>
      <c r="BJ803" s="25" t="n">
        <f aca="false">E803*AD803</f>
        <v>59236.618332766</v>
      </c>
      <c r="BK803" s="25" t="n">
        <f aca="false">0.2*C803*AD803</f>
        <v>41211.9382719002</v>
      </c>
      <c r="BL803" s="25" t="n">
        <f aca="false">BJ803+BK803</f>
        <v>100448.556604666</v>
      </c>
      <c r="BM803" s="25" t="n">
        <f aca="false">BK803*Datos!$D$6</f>
        <v>20605.9691359501</v>
      </c>
      <c r="BN803" s="25" t="n">
        <f aca="false">BL803-BM803</f>
        <v>79842.5874687161</v>
      </c>
      <c r="BO803" s="25" t="n">
        <f aca="false">BN803/AD803</f>
        <v>35594.7039333503</v>
      </c>
      <c r="BP803" s="25" t="n">
        <f aca="false">-(C803+E803)</f>
        <v>-118272.01368952</v>
      </c>
      <c r="BQ803" s="25" t="n">
        <f aca="false">BE803</f>
        <v>22687.1851490435</v>
      </c>
      <c r="BR803" s="25" t="n">
        <f aca="false">BF803</f>
        <v>20383.0576712229</v>
      </c>
      <c r="BS803" s="25" t="n">
        <f aca="false">BG803</f>
        <v>22327.8335780856</v>
      </c>
      <c r="BT803" s="25" t="n">
        <f aca="false">BH803</f>
        <v>22157.7362933122</v>
      </c>
      <c r="BU803" s="25" t="n">
        <f aca="false">BI803+BO803</f>
        <v>56537.0972797699</v>
      </c>
      <c r="BV803" s="27" t="n">
        <f aca="false">IFERROR(IRR(BP803:BU803,0.1),NA())*100</f>
        <v>5.9511359009791</v>
      </c>
    </row>
    <row r="804" customFormat="false" ht="15" hidden="false" customHeight="true" outlineLevel="0" collapsed="false">
      <c r="A804" s="23" t="n">
        <v>803</v>
      </c>
      <c r="B804" s="24" t="n">
        <f aca="true">RAND()</f>
        <v>0.991069817881204</v>
      </c>
      <c r="C804" s="25" t="n">
        <f aca="false">IF(B804&lt;=(Datos!$D$14-Datos!$C$14)/(Datos!$E$14-Datos!$C$14),Datos!$C$14+SQRT((Datos!$E$14-Datos!$C$14)*(Datos!$D$14-Datos!$C$14)*B804),Datos!$E$14-SQRT((Datos!$E$14-Datos!$C$14)*(Datos!$E$14-Datos!$D$14)*(1-B804)))</f>
        <v>96726.4364153793</v>
      </c>
      <c r="D804" s="24" t="n">
        <f aca="true">RAND()</f>
        <v>0.171431208613119</v>
      </c>
      <c r="E804" s="25" t="n">
        <f aca="false">IF(D804&lt;=(Datos!$D$15-Datos!$C$15)/(Datos!$E$15-Datos!$C$15),Datos!$C$15+SQRT((Datos!$E$15-Datos!$C$15)*(Datos!$D$15-Datos!$C$15)*D804),Datos!$E$15-SQRT((Datos!$E$15-Datos!$C$15)*(Datos!$E$15-Datos!$D$15)*(1-D804)))</f>
        <v>28585.7134082333</v>
      </c>
      <c r="F804" s="24" t="n">
        <f aca="true">RAND()</f>
        <v>0.862329094803352</v>
      </c>
      <c r="G804" s="25" t="n">
        <f aca="false">IF(F804&lt;=(Datos!$D$19-Datos!$C$19)/(Datos!$E$19-Datos!$C$19),Datos!$C$19+SQRT((Datos!$E$19-Datos!$C$19)*(Datos!$D$19-Datos!$C$19)*F804),Datos!$E$19-SQRT((Datos!$E$19-Datos!$C$19)*(Datos!$E$19-Datos!$D$19)*(1-F804)))</f>
        <v>41786.696732372</v>
      </c>
      <c r="H804" s="24" t="n">
        <f aca="true">RAND()</f>
        <v>0.643502671342285</v>
      </c>
      <c r="I804" s="25" t="n">
        <f aca="false">IF(H804&lt;=(Datos!$D$19-Datos!$C$19)/(Datos!$E$19-Datos!$C$19),Datos!$C$19+SQRT((Datos!$E$19-Datos!$C$19)*(Datos!$D$19-Datos!$C$19)*H804),Datos!$E$19-SQRT((Datos!$E$19-Datos!$C$19)*(Datos!$E$19-Datos!$D$19)*(1-H804)))</f>
        <v>39824.7341287865</v>
      </c>
      <c r="J804" s="24" t="n">
        <f aca="true">RAND()</f>
        <v>0.97523797885615</v>
      </c>
      <c r="K804" s="25" t="n">
        <f aca="false">IF(J804&lt;=(Datos!$D$19-Datos!$C$19)/(Datos!$E$19-Datos!$C$19),Datos!$C$19+SQRT((Datos!$E$19-Datos!$C$19)*(Datos!$D$19-Datos!$C$19)*J804),Datos!$E$19-SQRT((Datos!$E$19-Datos!$C$19)*(Datos!$E$19-Datos!$D$19)*(1-J804)))</f>
        <v>43637.2265097278</v>
      </c>
      <c r="L804" s="24" t="n">
        <f aca="true">RAND()</f>
        <v>0.0370600471303697</v>
      </c>
      <c r="M804" s="25" t="n">
        <f aca="false">IF(L804&lt;=(Datos!$D$19-Datos!$C$19)/(Datos!$E$19-Datos!$C$19),Datos!$C$19+SQRT((Datos!$E$19-Datos!$C$19)*(Datos!$D$19-Datos!$C$19)*L804),Datos!$E$19-SQRT((Datos!$E$19-Datos!$C$19)*(Datos!$E$19-Datos!$D$19)*(1-L804)))</f>
        <v>32357.7546669566</v>
      </c>
      <c r="N804" s="24" t="n">
        <f aca="true">RAND()</f>
        <v>0.813734595073354</v>
      </c>
      <c r="O804" s="25" t="n">
        <f aca="false">IF(N804&lt;=(Datos!$D$19-Datos!$C$19)/(Datos!$E$19-Datos!$C$19),Datos!$C$19+SQRT((Datos!$E$19-Datos!$C$19)*(Datos!$D$19-Datos!$C$19)*N804),Datos!$E$19-SQRT((Datos!$E$19-Datos!$C$19)*(Datos!$E$19-Datos!$D$19)*(1-N804)))</f>
        <v>41262.3663409186</v>
      </c>
      <c r="P804" s="24" t="n">
        <f aca="true">RAND()</f>
        <v>0.31370458501907</v>
      </c>
      <c r="Q804" s="26" t="n">
        <f aca="false">IF(P804&lt;=(Datos!$D$23-Datos!$C$23)/(Datos!$E$23-Datos!$C$23),Datos!$C$23+SQRT((Datos!$E$23-Datos!$C$23)*(Datos!$D$23-Datos!$C$23)*P804),Datos!$E$23-SQRT((Datos!$E$23-Datos!$C$23)*(Datos!$E$23-Datos!$D$23)*(1-P804)))</f>
        <v>0.143762749273481</v>
      </c>
      <c r="R804" s="24" t="n">
        <f aca="true">RAND()</f>
        <v>0.520084681970706</v>
      </c>
      <c r="S804" s="26" t="n">
        <f aca="false">IF(R804&lt;=(Datos!$D$24-Datos!$C$24)/(Datos!$E$24-Datos!$C$24),Datos!$C$24+SQRT((Datos!$E$24-Datos!$C$24)*(Datos!$D$24-Datos!$C$24)*R804),Datos!$E$24-SQRT((Datos!$E$24-Datos!$C$24)*(Datos!$E$24-Datos!$D$24)*(1-R804)))</f>
        <v>0.150608716046203</v>
      </c>
      <c r="T804" s="24" t="n">
        <f aca="true">RAND()</f>
        <v>0.689222474744311</v>
      </c>
      <c r="U804" s="26" t="n">
        <f aca="false">IF(T804&lt;=(Datos!$D$25-Datos!$C$25)/(Datos!$E$25-Datos!$C$25),Datos!$C$25+SQRT((Datos!$E$25-Datos!$C$25)*(Datos!$D$25-Datos!$C$25)*T804),Datos!$E$25-SQRT((Datos!$E$25-Datos!$C$25)*(Datos!$E$25-Datos!$D$25)*(1-T804)))</f>
        <v>0.190501236115459</v>
      </c>
      <c r="V804" s="24" t="n">
        <f aca="true">RAND()</f>
        <v>0.0384321211493146</v>
      </c>
      <c r="W804" s="26" t="n">
        <f aca="false">IF(V804&lt;=(Datos!$D$26-Datos!$C$26)/(Datos!$E$26-Datos!$C$26),Datos!$C$26+SQRT((Datos!$E$26-Datos!$C$26)*(Datos!$D$26-Datos!$C$26)*V804),Datos!$E$26-SQRT((Datos!$E$26-Datos!$C$26)*(Datos!$E$26-Datos!$D$26)*(1-V804)))</f>
        <v>0.187335187087528</v>
      </c>
      <c r="X804" s="24" t="n">
        <f aca="true">RAND()</f>
        <v>0.480827025913666</v>
      </c>
      <c r="Y804" s="26" t="n">
        <f aca="false">IF(X804&lt;=(Datos!$D$27-Datos!$C$27)/(Datos!$E$27-Datos!$C$27),Datos!$C$27+SQRT((Datos!$E$27-Datos!$C$27)*(Datos!$D$27-Datos!$C$27)*X804),Datos!$E$27-SQRT((Datos!$E$27-Datos!$C$27)*(Datos!$E$27-Datos!$D$27)*(1-X804)))</f>
        <v>0.227051590580394</v>
      </c>
      <c r="Z804" s="24" t="n">
        <f aca="false">(1+Q804)</f>
        <v>1.14376274927348</v>
      </c>
      <c r="AA804" s="24" t="n">
        <f aca="false">Z804*(1+S804)</f>
        <v>1.31602338840304</v>
      </c>
      <c r="AB804" s="24" t="n">
        <f aca="false">AA804*(1+U804)</f>
        <v>1.56672747065067</v>
      </c>
      <c r="AC804" s="24" t="n">
        <f aca="false">AB804*(1+W804)</f>
        <v>1.86023065448018</v>
      </c>
      <c r="AD804" s="24" t="n">
        <f aca="false">AC804*(1+Y804)</f>
        <v>2.28259898342631</v>
      </c>
      <c r="AE804" s="23" t="n">
        <f aca="false">E804*Q804</f>
        <v>4109.56074951143</v>
      </c>
      <c r="AF804" s="23" t="n">
        <f aca="false">AE804*(1+S804)</f>
        <v>4728.49641750922</v>
      </c>
      <c r="AG804" s="23" t="n">
        <f aca="false">AF804*(1+U804)</f>
        <v>5629.28083001224</v>
      </c>
      <c r="AH804" s="23" t="n">
        <f aca="false">AG804*(1+W804)</f>
        <v>6683.84320747082</v>
      </c>
      <c r="AI804" s="23" t="n">
        <f aca="false">AH804*(1+Y804)</f>
        <v>8201.42043891703</v>
      </c>
      <c r="AJ804" s="25" t="n">
        <f aca="false">G804*Z804</f>
        <v>47794.067137675</v>
      </c>
      <c r="AK804" s="25" t="n">
        <f aca="false">I804*AA804</f>
        <v>52410.2815504156</v>
      </c>
      <c r="AL804" s="25" t="n">
        <f aca="false">K804*AB804</f>
        <v>68367.6415157961</v>
      </c>
      <c r="AM804" s="25" t="n">
        <f aca="false">M804*AC804</f>
        <v>60192.8871416217</v>
      </c>
      <c r="AN804" s="25" t="n">
        <f aca="false">O804*AD804</f>
        <v>94185.4354635449</v>
      </c>
      <c r="AO804" s="25" t="n">
        <f aca="false">C804/Datos!$D$8</f>
        <v>19345.2872830759</v>
      </c>
      <c r="AP804" s="25" t="n">
        <f aca="false">AJ804-AO804</f>
        <v>28448.7798545992</v>
      </c>
      <c r="AQ804" s="25" t="n">
        <f aca="false">AK804-AO804</f>
        <v>33064.9942673398</v>
      </c>
      <c r="AR804" s="25" t="n">
        <f aca="false">AL804-AO804</f>
        <v>49022.3542327202</v>
      </c>
      <c r="AS804" s="25" t="n">
        <f aca="false">AM804-AO804</f>
        <v>40847.5998585459</v>
      </c>
      <c r="AT804" s="25" t="n">
        <f aca="false">AN804-AO804</f>
        <v>74840.148180469</v>
      </c>
      <c r="AU804" s="25" t="n">
        <f aca="false">AP804*Datos!$D$6</f>
        <v>14224.3899272996</v>
      </c>
      <c r="AV804" s="25" t="n">
        <f aca="false">AQ804*Datos!$D$6</f>
        <v>16532.4971336699</v>
      </c>
      <c r="AW804" s="25" t="n">
        <f aca="false">AR804*Datos!$D$6</f>
        <v>24511.1771163601</v>
      </c>
      <c r="AX804" s="25" t="n">
        <f aca="false">AS804*Datos!$D$6</f>
        <v>20423.7999292729</v>
      </c>
      <c r="AY804" s="25" t="n">
        <f aca="false">AT804*Datos!$D$6</f>
        <v>37420.0740902345</v>
      </c>
      <c r="AZ804" s="25" t="n">
        <f aca="false">AJ804-AU804-AE804</f>
        <v>29460.116460864</v>
      </c>
      <c r="BA804" s="25" t="n">
        <f aca="false">AK804-AV804-AF804</f>
        <v>31149.2879992365</v>
      </c>
      <c r="BB804" s="25" t="n">
        <f aca="false">AL804-AW804-AG804</f>
        <v>38227.1835694237</v>
      </c>
      <c r="BC804" s="25" t="n">
        <f aca="false">AM804-AX804-AH804</f>
        <v>33085.244004878</v>
      </c>
      <c r="BD804" s="25" t="n">
        <f aca="false">AN804-AY804-AI804</f>
        <v>48563.9409343933</v>
      </c>
      <c r="BE804" s="25" t="n">
        <f aca="false">AZ804/Z804</f>
        <v>25757.191759897</v>
      </c>
      <c r="BF804" s="25" t="n">
        <f aca="false">BA804/AA804</f>
        <v>23669.2510739004</v>
      </c>
      <c r="BG804" s="25" t="n">
        <f aca="false">BB804/AB804</f>
        <v>24399.3829721693</v>
      </c>
      <c r="BH804" s="25" t="n">
        <f aca="false">BC804/AC804</f>
        <v>17785.5600461133</v>
      </c>
      <c r="BI804" s="25" t="n">
        <f aca="false">BD804/AD804</f>
        <v>21275.7217921372</v>
      </c>
      <c r="BJ804" s="25" t="n">
        <f aca="false">E804*AD804</f>
        <v>65249.7203661492</v>
      </c>
      <c r="BK804" s="25" t="n">
        <f aca="false">0.2*C804*AD804</f>
        <v>44157.5330864389</v>
      </c>
      <c r="BL804" s="25" t="n">
        <f aca="false">BJ804+BK804</f>
        <v>109407.253452588</v>
      </c>
      <c r="BM804" s="25" t="n">
        <f aca="false">BK804*Datos!$D$6</f>
        <v>22078.7665432195</v>
      </c>
      <c r="BN804" s="25" t="n">
        <f aca="false">BL804-BM804</f>
        <v>87328.4869093687</v>
      </c>
      <c r="BO804" s="25" t="n">
        <f aca="false">BN804/AD804</f>
        <v>38258.3570497712</v>
      </c>
      <c r="BP804" s="25" t="n">
        <f aca="false">-(C804+E804)</f>
        <v>-125312.149823613</v>
      </c>
      <c r="BQ804" s="25" t="n">
        <f aca="false">BE804</f>
        <v>25757.191759897</v>
      </c>
      <c r="BR804" s="25" t="n">
        <f aca="false">BF804</f>
        <v>23669.2510739004</v>
      </c>
      <c r="BS804" s="25" t="n">
        <f aca="false">BG804</f>
        <v>24399.3829721693</v>
      </c>
      <c r="BT804" s="25" t="n">
        <f aca="false">BH804</f>
        <v>17785.5600461133</v>
      </c>
      <c r="BU804" s="25" t="n">
        <f aca="false">BI804+BO804</f>
        <v>59534.0788419084</v>
      </c>
      <c r="BV804" s="27" t="n">
        <f aca="false">IFERROR(IRR(BP804:BU804,0.1),NA())*100</f>
        <v>5.77031339309033</v>
      </c>
    </row>
    <row r="805" customFormat="false" ht="15" hidden="false" customHeight="true" outlineLevel="0" collapsed="false">
      <c r="A805" s="23" t="n">
        <v>804</v>
      </c>
      <c r="B805" s="24" t="n">
        <f aca="true">RAND()</f>
        <v>0.655400879867661</v>
      </c>
      <c r="C805" s="25" t="n">
        <f aca="false">IF(B805&lt;=(Datos!$D$14-Datos!$C$14)/(Datos!$E$14-Datos!$C$14),Datos!$C$14+SQRT((Datos!$E$14-Datos!$C$14)*(Datos!$D$14-Datos!$C$14)*B805),Datos!$E$14-SQRT((Datos!$E$14-Datos!$C$14)*(Datos!$E$14-Datos!$D$14)*(1-B805)))</f>
        <v>79664.8347889965</v>
      </c>
      <c r="D805" s="24" t="n">
        <f aca="true">RAND()</f>
        <v>0.804347230983586</v>
      </c>
      <c r="E805" s="25" t="n">
        <f aca="false">IF(D805&lt;=(Datos!$D$15-Datos!$C$15)/(Datos!$E$15-Datos!$C$15),Datos!$C$15+SQRT((Datos!$E$15-Datos!$C$15)*(Datos!$D$15-Datos!$C$15)*D805),Datos!$E$15-SQRT((Datos!$E$15-Datos!$C$15)*(Datos!$E$15-Datos!$D$15)*(1-D805)))</f>
        <v>34582.6283723136</v>
      </c>
      <c r="F805" s="24" t="n">
        <f aca="true">RAND()</f>
        <v>0.785492188069633</v>
      </c>
      <c r="G805" s="25" t="n">
        <f aca="false">IF(F805&lt;=(Datos!$D$19-Datos!$C$19)/(Datos!$E$19-Datos!$C$19),Datos!$C$19+SQRT((Datos!$E$19-Datos!$C$19)*(Datos!$D$19-Datos!$C$19)*F805),Datos!$E$19-SQRT((Datos!$E$19-Datos!$C$19)*(Datos!$E$19-Datos!$D$19)*(1-F805)))</f>
        <v>40989.0043761209</v>
      </c>
      <c r="H805" s="24" t="n">
        <f aca="true">RAND()</f>
        <v>0.896168333013441</v>
      </c>
      <c r="I805" s="25" t="n">
        <f aca="false">IF(H805&lt;=(Datos!$D$19-Datos!$C$19)/(Datos!$E$19-Datos!$C$19),Datos!$C$19+SQRT((Datos!$E$19-Datos!$C$19)*(Datos!$D$19-Datos!$C$19)*H805),Datos!$E$19-SQRT((Datos!$E$19-Datos!$C$19)*(Datos!$E$19-Datos!$D$19)*(1-H805)))</f>
        <v>42209.4131398589</v>
      </c>
      <c r="J805" s="24" t="n">
        <f aca="true">RAND()</f>
        <v>0.646203831378215</v>
      </c>
      <c r="K805" s="25" t="n">
        <f aca="false">IF(J805&lt;=(Datos!$D$19-Datos!$C$19)/(Datos!$E$19-Datos!$C$19),Datos!$C$19+SQRT((Datos!$E$19-Datos!$C$19)*(Datos!$D$19-Datos!$C$19)*J805),Datos!$E$19-SQRT((Datos!$E$19-Datos!$C$19)*(Datos!$E$19-Datos!$D$19)*(1-J805)))</f>
        <v>39845.332635657</v>
      </c>
      <c r="L805" s="24" t="n">
        <f aca="true">RAND()</f>
        <v>0.257647852207958</v>
      </c>
      <c r="M805" s="25" t="n">
        <f aca="false">IF(L805&lt;=(Datos!$D$19-Datos!$C$19)/(Datos!$E$19-Datos!$C$19),Datos!$C$19+SQRT((Datos!$E$19-Datos!$C$19)*(Datos!$D$19-Datos!$C$19)*L805),Datos!$E$19-SQRT((Datos!$E$19-Datos!$C$19)*(Datos!$E$19-Datos!$D$19)*(1-L805)))</f>
        <v>36216.6854376906</v>
      </c>
      <c r="N805" s="24" t="n">
        <f aca="true">RAND()</f>
        <v>0.49177716966129</v>
      </c>
      <c r="O805" s="25" t="n">
        <f aca="false">IF(N805&lt;=(Datos!$D$19-Datos!$C$19)/(Datos!$E$19-Datos!$C$19),Datos!$C$19+SQRT((Datos!$E$19-Datos!$C$19)*(Datos!$D$19-Datos!$C$19)*N805),Datos!$E$19-SQRT((Datos!$E$19-Datos!$C$19)*(Datos!$E$19-Datos!$D$19)*(1-N805)))</f>
        <v>38588.7470244031</v>
      </c>
      <c r="P805" s="24" t="n">
        <f aca="true">RAND()</f>
        <v>0.0289652230769873</v>
      </c>
      <c r="Q805" s="26" t="n">
        <f aca="false">IF(P805&lt;=(Datos!$D$23-Datos!$C$23)/(Datos!$E$23-Datos!$C$23),Datos!$C$23+SQRT((Datos!$E$23-Datos!$C$23)*(Datos!$D$23-Datos!$C$23)*P805),Datos!$E$23-SQRT((Datos!$E$23-Datos!$C$23)*(Datos!$E$23-Datos!$D$23)*(1-P805)))</f>
        <v>0.127220623348339</v>
      </c>
      <c r="R805" s="24" t="n">
        <f aca="true">RAND()</f>
        <v>0.860122132700482</v>
      </c>
      <c r="S805" s="26" t="n">
        <f aca="false">IF(R805&lt;=(Datos!$D$24-Datos!$C$24)/(Datos!$E$24-Datos!$C$24),Datos!$C$24+SQRT((Datos!$E$24-Datos!$C$24)*(Datos!$D$24-Datos!$C$24)*R805),Datos!$E$24-SQRT((Datos!$E$24-Datos!$C$24)*(Datos!$E$24-Datos!$D$24)*(1-R805)))</f>
        <v>0.164132417917681</v>
      </c>
      <c r="T805" s="24" t="n">
        <f aca="true">RAND()</f>
        <v>0.126185101085795</v>
      </c>
      <c r="U805" s="26" t="n">
        <f aca="false">IF(T805&lt;=(Datos!$D$25-Datos!$C$25)/(Datos!$E$25-Datos!$C$25),Datos!$C$25+SQRT((Datos!$E$25-Datos!$C$25)*(Datos!$D$25-Datos!$C$25)*T805),Datos!$E$25-SQRT((Datos!$E$25-Datos!$C$25)*(Datos!$E$25-Datos!$D$25)*(1-T805)))</f>
        <v>0.166278473892849</v>
      </c>
      <c r="V805" s="24" t="n">
        <f aca="true">RAND()</f>
        <v>0.634386885747294</v>
      </c>
      <c r="W805" s="26" t="n">
        <f aca="false">IF(V805&lt;=(Datos!$D$26-Datos!$C$26)/(Datos!$E$26-Datos!$C$26),Datos!$C$26+SQRT((Datos!$E$26-Datos!$C$26)*(Datos!$D$26-Datos!$C$26)*V805),Datos!$E$26-SQRT((Datos!$E$26-Datos!$C$26)*(Datos!$E$26-Datos!$D$26)*(1-V805)))</f>
        <v>0.214227861401861</v>
      </c>
      <c r="X805" s="24" t="n">
        <f aca="true">RAND()</f>
        <v>0.920207025802193</v>
      </c>
      <c r="Y805" s="26" t="n">
        <f aca="false">IF(X805&lt;=(Datos!$D$27-Datos!$C$27)/(Datos!$E$27-Datos!$C$27),Datos!$C$27+SQRT((Datos!$E$27-Datos!$C$27)*(Datos!$D$27-Datos!$C$27)*X805),Datos!$E$27-SQRT((Datos!$E$27-Datos!$C$27)*(Datos!$E$27-Datos!$D$27)*(1-X805)))</f>
        <v>0.259242301171176</v>
      </c>
      <c r="Z805" s="24" t="n">
        <f aca="false">(1+Q805)</f>
        <v>1.12722062334834</v>
      </c>
      <c r="AA805" s="24" t="n">
        <f aca="false">Z805*(1+S805)</f>
        <v>1.31223406978518</v>
      </c>
      <c r="AB805" s="24" t="n">
        <f aca="false">AA805*(1+U805)</f>
        <v>1.53043034829926</v>
      </c>
      <c r="AC805" s="24" t="n">
        <f aca="false">AB805*(1+W805)</f>
        <v>1.85829116883991</v>
      </c>
      <c r="AD805" s="24" t="n">
        <f aca="false">AC805*(1+Y805)</f>
        <v>2.34003884769605</v>
      </c>
      <c r="AE805" s="23" t="n">
        <f aca="false">E805*Q805</f>
        <v>4399.62353854968</v>
      </c>
      <c r="AF805" s="23" t="n">
        <f aca="false">AE805*(1+S805)</f>
        <v>5121.74438785938</v>
      </c>
      <c r="AG805" s="23" t="n">
        <f aca="false">AF805*(1+U805)</f>
        <v>5973.38022834191</v>
      </c>
      <c r="AH805" s="23" t="n">
        <f aca="false">AG805*(1+W805)</f>
        <v>7253.04469999975</v>
      </c>
      <c r="AI805" s="23" t="n">
        <f aca="false">AH805*(1+Y805)</f>
        <v>9133.34069852509</v>
      </c>
      <c r="AJ805" s="25" t="n">
        <f aca="false">G805*Z805</f>
        <v>46203.6510632788</v>
      </c>
      <c r="AK805" s="25" t="n">
        <f aca="false">I805*AA805</f>
        <v>55388.629987761</v>
      </c>
      <c r="AL805" s="25" t="n">
        <f aca="false">K805*AB805</f>
        <v>60980.5063036883</v>
      </c>
      <c r="AM805" s="25" t="n">
        <f aca="false">M805*AC805</f>
        <v>67301.1467135135</v>
      </c>
      <c r="AN805" s="25" t="n">
        <f aca="false">O805*AD805</f>
        <v>90299.1671210186</v>
      </c>
      <c r="AO805" s="25" t="n">
        <f aca="false">C805/Datos!$D$8</f>
        <v>15932.9669577993</v>
      </c>
      <c r="AP805" s="25" t="n">
        <f aca="false">AJ805-AO805</f>
        <v>30270.6841054795</v>
      </c>
      <c r="AQ805" s="25" t="n">
        <f aca="false">AK805-AO805</f>
        <v>39455.6630299617</v>
      </c>
      <c r="AR805" s="25" t="n">
        <f aca="false">AL805-AO805</f>
        <v>45047.539345889</v>
      </c>
      <c r="AS805" s="25" t="n">
        <f aca="false">AM805-AO805</f>
        <v>51368.1797557142</v>
      </c>
      <c r="AT805" s="25" t="n">
        <f aca="false">AN805-AO805</f>
        <v>74366.2001632192</v>
      </c>
      <c r="AU805" s="25" t="n">
        <f aca="false">AP805*Datos!$D$6</f>
        <v>15135.3420527397</v>
      </c>
      <c r="AV805" s="25" t="n">
        <f aca="false">AQ805*Datos!$D$6</f>
        <v>19727.8315149809</v>
      </c>
      <c r="AW805" s="25" t="n">
        <f aca="false">AR805*Datos!$D$6</f>
        <v>22523.7696729445</v>
      </c>
      <c r="AX805" s="25" t="n">
        <f aca="false">AS805*Datos!$D$6</f>
        <v>25684.0898778571</v>
      </c>
      <c r="AY805" s="25" t="n">
        <f aca="false">AT805*Datos!$D$6</f>
        <v>37183.1000816096</v>
      </c>
      <c r="AZ805" s="25" t="n">
        <f aca="false">AJ805-AU805-AE805</f>
        <v>26668.6854719894</v>
      </c>
      <c r="BA805" s="25" t="n">
        <f aca="false">AK805-AV805-AF805</f>
        <v>30539.0540849208</v>
      </c>
      <c r="BB805" s="25" t="n">
        <f aca="false">AL805-AW805-AG805</f>
        <v>32483.3564024019</v>
      </c>
      <c r="BC805" s="25" t="n">
        <f aca="false">AM805-AX805-AH805</f>
        <v>34364.0121356566</v>
      </c>
      <c r="BD805" s="25" t="n">
        <f aca="false">AN805-AY805-AI805</f>
        <v>43982.7263408838</v>
      </c>
      <c r="BE805" s="25" t="n">
        <f aca="false">AZ805/Z805</f>
        <v>23658.7983927864</v>
      </c>
      <c r="BF805" s="25" t="n">
        <f aca="false">BA805/AA805</f>
        <v>23272.5660673635</v>
      </c>
      <c r="BG805" s="25" t="n">
        <f aca="false">BB805/AB805</f>
        <v>21224.981874216</v>
      </c>
      <c r="BH805" s="25" t="n">
        <f aca="false">BC805/AC805</f>
        <v>18492.2646740603</v>
      </c>
      <c r="BI805" s="25" t="n">
        <f aca="false">BD805/AD805</f>
        <v>18795.724859093</v>
      </c>
      <c r="BJ805" s="25" t="n">
        <f aca="false">E805*AD805</f>
        <v>80924.6938466492</v>
      </c>
      <c r="BK805" s="25" t="n">
        <f aca="false">0.2*C805*AD805</f>
        <v>37283.7616403079</v>
      </c>
      <c r="BL805" s="25" t="n">
        <f aca="false">BJ805+BK805</f>
        <v>118208.455486957</v>
      </c>
      <c r="BM805" s="25" t="n">
        <f aca="false">BK805*Datos!$D$6</f>
        <v>18641.8808201539</v>
      </c>
      <c r="BN805" s="25" t="n">
        <f aca="false">BL805-BM805</f>
        <v>99566.5746668032</v>
      </c>
      <c r="BO805" s="25" t="n">
        <f aca="false">BN805/AD805</f>
        <v>42549.1118512132</v>
      </c>
      <c r="BP805" s="25" t="n">
        <f aca="false">-(C805+E805)</f>
        <v>-114247.46316131</v>
      </c>
      <c r="BQ805" s="25" t="n">
        <f aca="false">BE805</f>
        <v>23658.7983927864</v>
      </c>
      <c r="BR805" s="25" t="n">
        <f aca="false">BF805</f>
        <v>23272.5660673635</v>
      </c>
      <c r="BS805" s="25" t="n">
        <f aca="false">BG805</f>
        <v>21224.981874216</v>
      </c>
      <c r="BT805" s="25" t="n">
        <f aca="false">BH805</f>
        <v>18492.2646740603</v>
      </c>
      <c r="BU805" s="25" t="n">
        <f aca="false">BI805+BO805</f>
        <v>61344.8367103062</v>
      </c>
      <c r="BV805" s="27" t="n">
        <f aca="false">IFERROR(IRR(BP805:BU805,0.1),NA())*100</f>
        <v>7.94341473788619</v>
      </c>
    </row>
    <row r="806" customFormat="false" ht="15" hidden="false" customHeight="true" outlineLevel="0" collapsed="false">
      <c r="A806" s="23" t="n">
        <v>805</v>
      </c>
      <c r="B806" s="24" t="n">
        <f aca="true">RAND()</f>
        <v>0.625092756606406</v>
      </c>
      <c r="C806" s="25" t="n">
        <f aca="false">IF(B806&lt;=(Datos!$D$14-Datos!$C$14)/(Datos!$E$14-Datos!$C$14),Datos!$C$14+SQRT((Datos!$E$14-Datos!$C$14)*(Datos!$D$14-Datos!$C$14)*B806),Datos!$E$14-SQRT((Datos!$E$14-Datos!$C$14)*(Datos!$E$14-Datos!$D$14)*(1-B806)))</f>
        <v>78789.4202796738</v>
      </c>
      <c r="D806" s="24" t="n">
        <f aca="true">RAND()</f>
        <v>0.0375871082012696</v>
      </c>
      <c r="E806" s="25" t="n">
        <f aca="false">IF(D806&lt;=(Datos!$D$15-Datos!$C$15)/(Datos!$E$15-Datos!$C$15),Datos!$C$15+SQRT((Datos!$E$15-Datos!$C$15)*(Datos!$D$15-Datos!$C$15)*D806),Datos!$E$15-SQRT((Datos!$E$15-Datos!$C$15)*(Datos!$E$15-Datos!$D$15)*(1-D806)))</f>
        <v>26678.9976519028</v>
      </c>
      <c r="F806" s="24" t="n">
        <f aca="true">RAND()</f>
        <v>0.909271434744244</v>
      </c>
      <c r="G806" s="25" t="n">
        <f aca="false">IF(F806&lt;=(Datos!$D$19-Datos!$C$19)/(Datos!$E$19-Datos!$C$19),Datos!$C$19+SQRT((Datos!$E$19-Datos!$C$19)*(Datos!$D$19-Datos!$C$19)*F806),Datos!$E$19-SQRT((Datos!$E$19-Datos!$C$19)*(Datos!$E$19-Datos!$D$19)*(1-F806)))</f>
        <v>42391.4290513422</v>
      </c>
      <c r="H806" s="24" t="n">
        <f aca="true">RAND()</f>
        <v>0.313517136811342</v>
      </c>
      <c r="I806" s="25" t="n">
        <f aca="false">IF(H806&lt;=(Datos!$D$19-Datos!$C$19)/(Datos!$E$19-Datos!$C$19),Datos!$C$19+SQRT((Datos!$E$19-Datos!$C$19)*(Datos!$D$19-Datos!$C$19)*H806),Datos!$E$19-SQRT((Datos!$E$19-Datos!$C$19)*(Datos!$E$19-Datos!$D$19)*(1-H806)))</f>
        <v>36857.6650925589</v>
      </c>
      <c r="J806" s="24" t="n">
        <f aca="true">RAND()</f>
        <v>0.221333565707008</v>
      </c>
      <c r="K806" s="25" t="n">
        <f aca="false">IF(J806&lt;=(Datos!$D$19-Datos!$C$19)/(Datos!$E$19-Datos!$C$19),Datos!$C$19+SQRT((Datos!$E$19-Datos!$C$19)*(Datos!$D$19-Datos!$C$19)*J806),Datos!$E$19-SQRT((Datos!$E$19-Datos!$C$19)*(Datos!$E$19-Datos!$D$19)*(1-J806)))</f>
        <v>35761.9471410324</v>
      </c>
      <c r="L806" s="24" t="n">
        <f aca="true">RAND()</f>
        <v>0.726862919382512</v>
      </c>
      <c r="M806" s="25" t="n">
        <f aca="false">IF(L806&lt;=(Datos!$D$19-Datos!$C$19)/(Datos!$E$19-Datos!$C$19),Datos!$C$19+SQRT((Datos!$E$19-Datos!$C$19)*(Datos!$D$19-Datos!$C$19)*L806),Datos!$E$19-SQRT((Datos!$E$19-Datos!$C$19)*(Datos!$E$19-Datos!$D$19)*(1-L806)))</f>
        <v>40473.9331593191</v>
      </c>
      <c r="N806" s="24" t="n">
        <f aca="true">RAND()</f>
        <v>0.130279947703876</v>
      </c>
      <c r="O806" s="25" t="n">
        <f aca="false">IF(N806&lt;=(Datos!$D$19-Datos!$C$19)/(Datos!$E$19-Datos!$C$19),Datos!$C$19+SQRT((Datos!$E$19-Datos!$C$19)*(Datos!$D$19-Datos!$C$19)*N806),Datos!$E$19-SQRT((Datos!$E$19-Datos!$C$19)*(Datos!$E$19-Datos!$D$19)*(1-N806)))</f>
        <v>34420.6325515226</v>
      </c>
      <c r="P806" s="24" t="n">
        <f aca="true">RAND()</f>
        <v>0.477566262889941</v>
      </c>
      <c r="Q806" s="26" t="n">
        <f aca="false">IF(P806&lt;=(Datos!$D$23-Datos!$C$23)/(Datos!$E$23-Datos!$C$23),Datos!$C$23+SQRT((Datos!$E$23-Datos!$C$23)*(Datos!$D$23-Datos!$C$23)*P806),Datos!$E$23-SQRT((Datos!$E$23-Datos!$C$23)*(Datos!$E$23-Datos!$D$23)*(1-P806)))</f>
        <v>0.149319264540604</v>
      </c>
      <c r="R806" s="24" t="n">
        <f aca="true">RAND()</f>
        <v>0.271816376955085</v>
      </c>
      <c r="S806" s="26" t="n">
        <f aca="false">IF(R806&lt;=(Datos!$D$24-Datos!$C$24)/(Datos!$E$24-Datos!$C$24),Datos!$C$24+SQRT((Datos!$E$24-Datos!$C$24)*(Datos!$D$24-Datos!$C$24)*R806),Datos!$E$24-SQRT((Datos!$E$24-Datos!$C$24)*(Datos!$E$24-Datos!$D$24)*(1-R806)))</f>
        <v>0.142119436668215</v>
      </c>
      <c r="T806" s="24" t="n">
        <f aca="true">RAND()</f>
        <v>0.271688597565741</v>
      </c>
      <c r="U806" s="26" t="n">
        <f aca="false">IF(T806&lt;=(Datos!$D$25-Datos!$C$25)/(Datos!$E$25-Datos!$C$25),Datos!$C$25+SQRT((Datos!$E$25-Datos!$C$25)*(Datos!$D$25-Datos!$C$25)*T806),Datos!$E$25-SQRT((Datos!$E$25-Datos!$C$25)*(Datos!$E$25-Datos!$D$25)*(1-T806)))</f>
        <v>0.173886105896275</v>
      </c>
      <c r="V806" s="24" t="n">
        <f aca="true">RAND()</f>
        <v>0.907579899713048</v>
      </c>
      <c r="W806" s="26" t="n">
        <f aca="false">IF(V806&lt;=(Datos!$D$26-Datos!$C$26)/(Datos!$E$26-Datos!$C$26),Datos!$C$26+SQRT((Datos!$E$26-Datos!$C$26)*(Datos!$D$26-Datos!$C$26)*V806),Datos!$E$26-SQRT((Datos!$E$26-Datos!$C$26)*(Datos!$E$26-Datos!$D$26)*(1-V806)))</f>
        <v>0.232014718489711</v>
      </c>
      <c r="X806" s="24" t="n">
        <f aca="true">RAND()</f>
        <v>0.0219134832098913</v>
      </c>
      <c r="Y806" s="26" t="n">
        <f aca="false">IF(X806&lt;=(Datos!$D$27-Datos!$C$27)/(Datos!$E$27-Datos!$C$27),Datos!$C$27+SQRT((Datos!$E$27-Datos!$C$27)*(Datos!$D$27-Datos!$C$27)*X806),Datos!$E$27-SQRT((Datos!$E$27-Datos!$C$27)*(Datos!$E$27-Datos!$D$27)*(1-X806)))</f>
        <v>0.197691970142084</v>
      </c>
      <c r="Z806" s="24" t="n">
        <f aca="false">(1+Q806)</f>
        <v>1.1493192645406</v>
      </c>
      <c r="AA806" s="24" t="n">
        <f aca="false">Z806*(1+S806)</f>
        <v>1.31265987096904</v>
      </c>
      <c r="AB806" s="24" t="n">
        <f aca="false">AA806*(1+U806)</f>
        <v>1.54091318429815</v>
      </c>
      <c r="AC806" s="24" t="n">
        <f aca="false">AB806*(1+W806)</f>
        <v>1.89842772297017</v>
      </c>
      <c r="AD806" s="24" t="n">
        <f aca="false">AC806*(1+Y806)</f>
        <v>2.2737316396965</v>
      </c>
      <c r="AE806" s="23" t="n">
        <f aca="false">E806*Q806</f>
        <v>3983.68830806262</v>
      </c>
      <c r="AF806" s="23" t="n">
        <f aca="false">AE806*(1+S806)</f>
        <v>4549.84784626623</v>
      </c>
      <c r="AG806" s="23" t="n">
        <f aca="false">AF806*(1+U806)</f>
        <v>5341.00317067402</v>
      </c>
      <c r="AH806" s="23" t="n">
        <f aca="false">AG806*(1+W806)</f>
        <v>6580.19451777061</v>
      </c>
      <c r="AI806" s="23" t="n">
        <f aca="false">AH806*(1+Y806)</f>
        <v>7881.04613590682</v>
      </c>
      <c r="AJ806" s="25" t="n">
        <f aca="false">G806*Z806</f>
        <v>48721.2860601137</v>
      </c>
      <c r="AK806" s="25" t="n">
        <f aca="false">I806*AA806</f>
        <v>48381.5779046185</v>
      </c>
      <c r="AL806" s="25" t="n">
        <f aca="false">K806*AB806</f>
        <v>55106.0558457905</v>
      </c>
      <c r="AM806" s="25" t="n">
        <f aca="false">M806*AC806</f>
        <v>76836.8367672931</v>
      </c>
      <c r="AN806" s="25" t="n">
        <f aca="false">O806*AD806</f>
        <v>78263.2812907642</v>
      </c>
      <c r="AO806" s="25" t="n">
        <f aca="false">C806/Datos!$D$8</f>
        <v>15757.8840559348</v>
      </c>
      <c r="AP806" s="25" t="n">
        <f aca="false">AJ806-AO806</f>
        <v>32963.402004179</v>
      </c>
      <c r="AQ806" s="25" t="n">
        <f aca="false">AK806-AO806</f>
        <v>32623.6938486838</v>
      </c>
      <c r="AR806" s="25" t="n">
        <f aca="false">AL806-AO806</f>
        <v>39348.1717898557</v>
      </c>
      <c r="AS806" s="25" t="n">
        <f aca="false">AM806-AO806</f>
        <v>61078.9527113584</v>
      </c>
      <c r="AT806" s="25" t="n">
        <f aca="false">AN806-AO806</f>
        <v>62505.3972348294</v>
      </c>
      <c r="AU806" s="25" t="n">
        <f aca="false">AP806*Datos!$D$6</f>
        <v>16481.7010020895</v>
      </c>
      <c r="AV806" s="25" t="n">
        <f aca="false">AQ806*Datos!$D$6</f>
        <v>16311.8469243419</v>
      </c>
      <c r="AW806" s="25" t="n">
        <f aca="false">AR806*Datos!$D$6</f>
        <v>19674.0858949279</v>
      </c>
      <c r="AX806" s="25" t="n">
        <f aca="false">AS806*Datos!$D$6</f>
        <v>30539.4763556792</v>
      </c>
      <c r="AY806" s="25" t="n">
        <f aca="false">AT806*Datos!$D$6</f>
        <v>31252.6986174147</v>
      </c>
      <c r="AZ806" s="25" t="n">
        <f aca="false">AJ806-AU806-AE806</f>
        <v>28255.8967499616</v>
      </c>
      <c r="BA806" s="25" t="n">
        <f aca="false">AK806-AV806-AF806</f>
        <v>27519.8831340104</v>
      </c>
      <c r="BB806" s="25" t="n">
        <f aca="false">AL806-AW806-AG806</f>
        <v>30090.9667801886</v>
      </c>
      <c r="BC806" s="25" t="n">
        <f aca="false">AM806-AX806-AH806</f>
        <v>39717.1658938433</v>
      </c>
      <c r="BD806" s="25" t="n">
        <f aca="false">AN806-AY806-AI806</f>
        <v>39129.5365374427</v>
      </c>
      <c r="BE806" s="25" t="n">
        <f aca="false">AZ806/Z806</f>
        <v>24584.8978797513</v>
      </c>
      <c r="BF806" s="25" t="n">
        <f aca="false">BA806/AA806</f>
        <v>20964.9763374685</v>
      </c>
      <c r="BG806" s="25" t="n">
        <f aca="false">BB806/AB806</f>
        <v>19528.0091615896</v>
      </c>
      <c r="BH806" s="25" t="n">
        <f aca="false">BC806/AC806</f>
        <v>20921.0840177281</v>
      </c>
      <c r="BI806" s="25" t="n">
        <f aca="false">BD806/AD806</f>
        <v>17209.3908772214</v>
      </c>
      <c r="BJ806" s="25" t="n">
        <f aca="false">E806*AD806</f>
        <v>60660.8810765201</v>
      </c>
      <c r="BK806" s="25" t="n">
        <f aca="false">0.2*C806*AD806</f>
        <v>35829.1995526478</v>
      </c>
      <c r="BL806" s="25" t="n">
        <f aca="false">BJ806+BK806</f>
        <v>96490.0806291679</v>
      </c>
      <c r="BM806" s="25" t="n">
        <f aca="false">BK806*Datos!$D$6</f>
        <v>17914.5997763239</v>
      </c>
      <c r="BN806" s="25" t="n">
        <f aca="false">BL806-BM806</f>
        <v>78575.480852844</v>
      </c>
      <c r="BO806" s="25" t="n">
        <f aca="false">BN806/AD806</f>
        <v>34557.9396798702</v>
      </c>
      <c r="BP806" s="25" t="n">
        <f aca="false">-(C806+E806)</f>
        <v>-105468.417931577</v>
      </c>
      <c r="BQ806" s="25" t="n">
        <f aca="false">BE806</f>
        <v>24584.8978797513</v>
      </c>
      <c r="BR806" s="25" t="n">
        <f aca="false">BF806</f>
        <v>20964.9763374685</v>
      </c>
      <c r="BS806" s="25" t="n">
        <f aca="false">BG806</f>
        <v>19528.0091615896</v>
      </c>
      <c r="BT806" s="25" t="n">
        <f aca="false">BH806</f>
        <v>20921.0840177281</v>
      </c>
      <c r="BU806" s="25" t="n">
        <f aca="false">BI806+BO806</f>
        <v>51767.3305570917</v>
      </c>
      <c r="BV806" s="27" t="n">
        <f aca="false">IFERROR(IRR(BP806:BU806,0.1),NA())*100</f>
        <v>8.43938711527851</v>
      </c>
    </row>
    <row r="807" customFormat="false" ht="15" hidden="false" customHeight="true" outlineLevel="0" collapsed="false">
      <c r="A807" s="23" t="n">
        <v>806</v>
      </c>
      <c r="B807" s="24" t="n">
        <f aca="true">RAND()</f>
        <v>0.42615044421577</v>
      </c>
      <c r="C807" s="25" t="n">
        <f aca="false">IF(B807&lt;=(Datos!$D$14-Datos!$C$14)/(Datos!$E$14-Datos!$C$14),Datos!$C$14+SQRT((Datos!$E$14-Datos!$C$14)*(Datos!$D$14-Datos!$C$14)*B807),Datos!$E$14-SQRT((Datos!$E$14-Datos!$C$14)*(Datos!$E$14-Datos!$D$14)*(1-B807)))</f>
        <v>73758.4400817887</v>
      </c>
      <c r="D807" s="24" t="n">
        <f aca="true">RAND()</f>
        <v>0.308448749923736</v>
      </c>
      <c r="E807" s="25" t="n">
        <f aca="false">IF(D807&lt;=(Datos!$D$15-Datos!$C$15)/(Datos!$E$15-Datos!$C$15),Datos!$C$15+SQRT((Datos!$E$15-Datos!$C$15)*(Datos!$D$15-Datos!$C$15)*D807),Datos!$E$15-SQRT((Datos!$E$15-Datos!$C$15)*(Datos!$E$15-Datos!$D$15)*(1-D807)))</f>
        <v>29809.7459646306</v>
      </c>
      <c r="F807" s="24" t="n">
        <f aca="true">RAND()</f>
        <v>0.724097836031425</v>
      </c>
      <c r="G807" s="25" t="n">
        <f aca="false">IF(F807&lt;=(Datos!$D$19-Datos!$C$19)/(Datos!$E$19-Datos!$C$19),Datos!$C$19+SQRT((Datos!$E$19-Datos!$C$19)*(Datos!$D$19-Datos!$C$19)*F807),Datos!$E$19-SQRT((Datos!$E$19-Datos!$C$19)*(Datos!$E$19-Datos!$D$19)*(1-F807)))</f>
        <v>40451.0811946526</v>
      </c>
      <c r="H807" s="24" t="n">
        <f aca="true">RAND()</f>
        <v>0.76760408318688</v>
      </c>
      <c r="I807" s="25" t="n">
        <f aca="false">IF(H807&lt;=(Datos!$D$19-Datos!$C$19)/(Datos!$E$19-Datos!$C$19),Datos!$C$19+SQRT((Datos!$E$19-Datos!$C$19)*(Datos!$D$19-Datos!$C$19)*H807),Datos!$E$19-SQRT((Datos!$E$19-Datos!$C$19)*(Datos!$E$19-Datos!$D$19)*(1-H807)))</f>
        <v>40825.1115271203</v>
      </c>
      <c r="J807" s="24" t="n">
        <f aca="true">RAND()</f>
        <v>0.0783568803642878</v>
      </c>
      <c r="K807" s="25" t="n">
        <f aca="false">IF(J807&lt;=(Datos!$D$19-Datos!$C$19)/(Datos!$E$19-Datos!$C$19),Datos!$C$19+SQRT((Datos!$E$19-Datos!$C$19)*(Datos!$D$19-Datos!$C$19)*J807),Datos!$E$19-SQRT((Datos!$E$19-Datos!$C$19)*(Datos!$E$19-Datos!$D$19)*(1-J807)))</f>
        <v>33428.3424646093</v>
      </c>
      <c r="L807" s="24" t="n">
        <f aca="true">RAND()</f>
        <v>0.217235012815684</v>
      </c>
      <c r="M807" s="25" t="n">
        <f aca="false">IF(L807&lt;=(Datos!$D$19-Datos!$C$19)/(Datos!$E$19-Datos!$C$19),Datos!$C$19+SQRT((Datos!$E$19-Datos!$C$19)*(Datos!$D$19-Datos!$C$19)*L807),Datos!$E$19-SQRT((Datos!$E$19-Datos!$C$19)*(Datos!$E$19-Datos!$D$19)*(1-L807)))</f>
        <v>35708.3493167774</v>
      </c>
      <c r="N807" s="24" t="n">
        <f aca="true">RAND()</f>
        <v>0.52625010032625</v>
      </c>
      <c r="O807" s="25" t="n">
        <f aca="false">IF(N807&lt;=(Datos!$D$19-Datos!$C$19)/(Datos!$E$19-Datos!$C$19),Datos!$C$19+SQRT((Datos!$E$19-Datos!$C$19)*(Datos!$D$19-Datos!$C$19)*N807),Datos!$E$19-SQRT((Datos!$E$19-Datos!$C$19)*(Datos!$E$19-Datos!$D$19)*(1-N807)))</f>
        <v>38884.6786688623</v>
      </c>
      <c r="P807" s="24" t="n">
        <f aca="true">RAND()</f>
        <v>0.84123970462628</v>
      </c>
      <c r="Q807" s="26" t="n">
        <f aca="false">IF(P807&lt;=(Datos!$D$23-Datos!$C$23)/(Datos!$E$23-Datos!$C$23),Datos!$C$23+SQRT((Datos!$E$23-Datos!$C$23)*(Datos!$D$23-Datos!$C$23)*P807),Datos!$E$23-SQRT((Datos!$E$23-Datos!$C$23)*(Datos!$E$23-Datos!$D$23)*(1-P807)))</f>
        <v>0.163095310364497</v>
      </c>
      <c r="R807" s="24" t="n">
        <f aca="true">RAND()</f>
        <v>0.0173222934635126</v>
      </c>
      <c r="S807" s="26" t="n">
        <f aca="false">IF(R807&lt;=(Datos!$D$24-Datos!$C$24)/(Datos!$E$24-Datos!$C$24),Datos!$C$24+SQRT((Datos!$E$24-Datos!$C$24)*(Datos!$D$24-Datos!$C$24)*R807),Datos!$E$24-SQRT((Datos!$E$24-Datos!$C$24)*(Datos!$E$24-Datos!$D$24)*(1-R807)))</f>
        <v>0.125583916925808</v>
      </c>
      <c r="T807" s="24" t="n">
        <f aca="true">RAND()</f>
        <v>0.330381156431463</v>
      </c>
      <c r="U807" s="26" t="n">
        <f aca="false">IF(T807&lt;=(Datos!$D$25-Datos!$C$25)/(Datos!$E$25-Datos!$C$25),Datos!$C$25+SQRT((Datos!$E$25-Datos!$C$25)*(Datos!$D$25-Datos!$C$25)*T807),Datos!$E$25-SQRT((Datos!$E$25-Datos!$C$25)*(Datos!$E$25-Datos!$D$25)*(1-T807)))</f>
        <v>0.176340091657131</v>
      </c>
      <c r="V807" s="24" t="n">
        <f aca="true">RAND()</f>
        <v>0.573848114924891</v>
      </c>
      <c r="W807" s="26" t="n">
        <f aca="false">IF(V807&lt;=(Datos!$D$26-Datos!$C$26)/(Datos!$E$26-Datos!$C$26),Datos!$C$26+SQRT((Datos!$E$26-Datos!$C$26)*(Datos!$D$26-Datos!$C$26)*V807),Datos!$E$26-SQRT((Datos!$E$26-Datos!$C$26)*(Datos!$E$26-Datos!$D$26)*(1-V807)))</f>
        <v>0.211379647881423</v>
      </c>
      <c r="X807" s="24" t="n">
        <f aca="true">RAND()</f>
        <v>0.621069950129473</v>
      </c>
      <c r="Y807" s="26" t="n">
        <f aca="false">IF(X807&lt;=(Datos!$D$27-Datos!$C$27)/(Datos!$E$27-Datos!$C$27),Datos!$C$27+SQRT((Datos!$E$27-Datos!$C$27)*(Datos!$D$27-Datos!$C$27)*X807),Datos!$E$27-SQRT((Datos!$E$27-Datos!$C$27)*(Datos!$E$27-Datos!$D$27)*(1-X807)))</f>
        <v>0.234764811603124</v>
      </c>
      <c r="Z807" s="24" t="n">
        <f aca="false">(1+Q807)</f>
        <v>1.1630953103645</v>
      </c>
      <c r="AA807" s="24" t="n">
        <f aca="false">Z807*(1+S807)</f>
        <v>1.30916137519811</v>
      </c>
      <c r="AB807" s="24" t="n">
        <f aca="false">AA807*(1+U807)</f>
        <v>1.54001901209452</v>
      </c>
      <c r="AC807" s="24" t="n">
        <f aca="false">AB807*(1+W807)</f>
        <v>1.86554768860175</v>
      </c>
      <c r="AD807" s="24" t="n">
        <f aca="false">AC807*(1+Y807)</f>
        <v>2.30351264025299</v>
      </c>
      <c r="AE807" s="23" t="n">
        <f aca="false">E807*Q807</f>
        <v>4861.82976998823</v>
      </c>
      <c r="AF807" s="23" t="n">
        <f aca="false">AE807*(1+S807)</f>
        <v>5472.39739592985</v>
      </c>
      <c r="AG807" s="23" t="n">
        <f aca="false">AF807*(1+U807)</f>
        <v>6437.40045431236</v>
      </c>
      <c r="AH807" s="23" t="n">
        <f aca="false">AG807*(1+W807)</f>
        <v>7798.13589561662</v>
      </c>
      <c r="AI807" s="23" t="n">
        <f aca="false">AH807*(1+Y807)</f>
        <v>9628.86380000662</v>
      </c>
      <c r="AJ807" s="25" t="n">
        <f aca="false">G807*Z807</f>
        <v>47048.4628366739</v>
      </c>
      <c r="AK807" s="25" t="n">
        <f aca="false">I807*AA807</f>
        <v>53446.6591494609</v>
      </c>
      <c r="AL807" s="25" t="n">
        <f aca="false">K807*AB807</f>
        <v>51480.2829383048</v>
      </c>
      <c r="AM807" s="25" t="n">
        <f aca="false">M807*AC807</f>
        <v>66615.628531698</v>
      </c>
      <c r="AN807" s="25" t="n">
        <f aca="false">O807*AD807</f>
        <v>89571.3488259002</v>
      </c>
      <c r="AO807" s="25" t="n">
        <f aca="false">C807/Datos!$D$8</f>
        <v>14751.6880163577</v>
      </c>
      <c r="AP807" s="25" t="n">
        <f aca="false">AJ807-AO807</f>
        <v>32296.7748203162</v>
      </c>
      <c r="AQ807" s="25" t="n">
        <f aca="false">AK807-AO807</f>
        <v>38694.9711331032</v>
      </c>
      <c r="AR807" s="25" t="n">
        <f aca="false">AL807-AO807</f>
        <v>36728.5949219471</v>
      </c>
      <c r="AS807" s="25" t="n">
        <f aca="false">AM807-AO807</f>
        <v>51863.9405153403</v>
      </c>
      <c r="AT807" s="25" t="n">
        <f aca="false">AN807-AO807</f>
        <v>74819.6608095424</v>
      </c>
      <c r="AU807" s="25" t="n">
        <f aca="false">AP807*Datos!$D$6</f>
        <v>16148.3874101581</v>
      </c>
      <c r="AV807" s="25" t="n">
        <f aca="false">AQ807*Datos!$D$6</f>
        <v>19347.4855665516</v>
      </c>
      <c r="AW807" s="25" t="n">
        <f aca="false">AR807*Datos!$D$6</f>
        <v>18364.2974609735</v>
      </c>
      <c r="AX807" s="25" t="n">
        <f aca="false">AS807*Datos!$D$6</f>
        <v>25931.9702576702</v>
      </c>
      <c r="AY807" s="25" t="n">
        <f aca="false">AT807*Datos!$D$6</f>
        <v>37409.8304047712</v>
      </c>
      <c r="AZ807" s="25" t="n">
        <f aca="false">AJ807-AU807-AE807</f>
        <v>26038.2456565276</v>
      </c>
      <c r="BA807" s="25" t="n">
        <f aca="false">AK807-AV807-AF807</f>
        <v>28626.7761869795</v>
      </c>
      <c r="BB807" s="25" t="n">
        <f aca="false">AL807-AW807-AG807</f>
        <v>26678.5850230189</v>
      </c>
      <c r="BC807" s="25" t="n">
        <f aca="false">AM807-AX807-AH807</f>
        <v>32885.5223784113</v>
      </c>
      <c r="BD807" s="25" t="n">
        <f aca="false">AN807-AY807-AI807</f>
        <v>42532.6546211223</v>
      </c>
      <c r="BE807" s="25" t="n">
        <f aca="false">AZ807/Z807</f>
        <v>22387.0266043525</v>
      </c>
      <c r="BF807" s="25" t="n">
        <f aca="false">BA807/AA807</f>
        <v>21866.4992179803</v>
      </c>
      <c r="BG807" s="25" t="n">
        <f aca="false">BB807/AB807</f>
        <v>17323.5426403824</v>
      </c>
      <c r="BH807" s="25" t="n">
        <f aca="false">BC807/AC807</f>
        <v>17627.8111673786</v>
      </c>
      <c r="BI807" s="25" t="n">
        <f aca="false">BD807/AD807</f>
        <v>18464.2592698997</v>
      </c>
      <c r="BJ807" s="25" t="n">
        <f aca="false">E807*AD807</f>
        <v>68667.1266322571</v>
      </c>
      <c r="BK807" s="25" t="n">
        <f aca="false">0.2*C807*AD807</f>
        <v>33980.6998107486</v>
      </c>
      <c r="BL807" s="25" t="n">
        <f aca="false">BJ807+BK807</f>
        <v>102647.826443006</v>
      </c>
      <c r="BM807" s="25" t="n">
        <f aca="false">BK807*Datos!$D$6</f>
        <v>16990.3499053743</v>
      </c>
      <c r="BN807" s="25" t="n">
        <f aca="false">BL807-BM807</f>
        <v>85657.4765376314</v>
      </c>
      <c r="BO807" s="25" t="n">
        <f aca="false">BN807/AD807</f>
        <v>37185.5899728095</v>
      </c>
      <c r="BP807" s="25" t="n">
        <f aca="false">-(C807+E807)</f>
        <v>-103568.186046419</v>
      </c>
      <c r="BQ807" s="25" t="n">
        <f aca="false">BE807</f>
        <v>22387.0266043525</v>
      </c>
      <c r="BR807" s="25" t="n">
        <f aca="false">BF807</f>
        <v>21866.4992179803</v>
      </c>
      <c r="BS807" s="25" t="n">
        <f aca="false">BG807</f>
        <v>17323.5426403824</v>
      </c>
      <c r="BT807" s="25" t="n">
        <f aca="false">BH807</f>
        <v>17627.8111673786</v>
      </c>
      <c r="BU807" s="25" t="n">
        <f aca="false">BI807+BO807</f>
        <v>55649.8492427091</v>
      </c>
      <c r="BV807" s="27" t="n">
        <f aca="false">IFERROR(IRR(BP807:BU807,0.1),NA())*100</f>
        <v>8.15617224900251</v>
      </c>
    </row>
    <row r="808" customFormat="false" ht="15" hidden="false" customHeight="true" outlineLevel="0" collapsed="false">
      <c r="A808" s="23" t="n">
        <v>807</v>
      </c>
      <c r="B808" s="24" t="n">
        <f aca="true">RAND()</f>
        <v>0.305268726733557</v>
      </c>
      <c r="C808" s="25" t="n">
        <f aca="false">IF(B808&lt;=(Datos!$D$14-Datos!$C$14)/(Datos!$E$14-Datos!$C$14),Datos!$C$14+SQRT((Datos!$E$14-Datos!$C$14)*(Datos!$D$14-Datos!$C$14)*B808),Datos!$E$14-SQRT((Datos!$E$14-Datos!$C$14)*(Datos!$E$14-Datos!$D$14)*(1-B808)))</f>
        <v>71126.525530866</v>
      </c>
      <c r="D808" s="24" t="n">
        <f aca="true">RAND()</f>
        <v>0.0969279985635671</v>
      </c>
      <c r="E808" s="25" t="n">
        <f aca="false">IF(D808&lt;=(Datos!$D$15-Datos!$C$15)/(Datos!$E$15-Datos!$C$15),Datos!$C$15+SQRT((Datos!$E$15-Datos!$C$15)*(Datos!$D$15-Datos!$C$15)*D808),Datos!$E$15-SQRT((Datos!$E$15-Datos!$C$15)*(Datos!$E$15-Datos!$D$15)*(1-D808)))</f>
        <v>27696.2195556496</v>
      </c>
      <c r="F808" s="24" t="n">
        <f aca="true">RAND()</f>
        <v>0.228691454326079</v>
      </c>
      <c r="G808" s="25" t="n">
        <f aca="false">IF(F808&lt;=(Datos!$D$19-Datos!$C$19)/(Datos!$E$19-Datos!$C$19),Datos!$C$19+SQRT((Datos!$E$19-Datos!$C$19)*(Datos!$D$19-Datos!$C$19)*F808),Datos!$E$19-SQRT((Datos!$E$19-Datos!$C$19)*(Datos!$E$19-Datos!$D$19)*(1-F808)))</f>
        <v>35856.9376084189</v>
      </c>
      <c r="H808" s="24" t="n">
        <f aca="true">RAND()</f>
        <v>0.831169735774509</v>
      </c>
      <c r="I808" s="25" t="n">
        <f aca="false">IF(H808&lt;=(Datos!$D$19-Datos!$C$19)/(Datos!$E$19-Datos!$C$19),Datos!$C$19+SQRT((Datos!$E$19-Datos!$C$19)*(Datos!$D$19-Datos!$C$19)*H808),Datos!$E$19-SQRT((Datos!$E$19-Datos!$C$19)*(Datos!$E$19-Datos!$D$19)*(1-H808)))</f>
        <v>41441.5916736676</v>
      </c>
      <c r="J808" s="24" t="n">
        <f aca="true">RAND()</f>
        <v>0.0408977607341775</v>
      </c>
      <c r="K808" s="25" t="n">
        <f aca="false">IF(J808&lt;=(Datos!$D$19-Datos!$C$19)/(Datos!$E$19-Datos!$C$19),Datos!$C$19+SQRT((Datos!$E$19-Datos!$C$19)*(Datos!$D$19-Datos!$C$19)*J808),Datos!$E$19-SQRT((Datos!$E$19-Datos!$C$19)*(Datos!$E$19-Datos!$D$19)*(1-J808)))</f>
        <v>32476.8254096982</v>
      </c>
      <c r="L808" s="24" t="n">
        <f aca="true">RAND()</f>
        <v>0.334948289724048</v>
      </c>
      <c r="M808" s="25" t="n">
        <f aca="false">IF(L808&lt;=(Datos!$D$19-Datos!$C$19)/(Datos!$E$19-Datos!$C$19),Datos!$C$19+SQRT((Datos!$E$19-Datos!$C$19)*(Datos!$D$19-Datos!$C$19)*L808),Datos!$E$19-SQRT((Datos!$E$19-Datos!$C$19)*(Datos!$E$19-Datos!$D$19)*(1-L808)))</f>
        <v>37088.1763140181</v>
      </c>
      <c r="N808" s="24" t="n">
        <f aca="true">RAND()</f>
        <v>0.0409993475426508</v>
      </c>
      <c r="O808" s="25" t="n">
        <f aca="false">IF(N808&lt;=(Datos!$D$19-Datos!$C$19)/(Datos!$E$19-Datos!$C$19),Datos!$C$19+SQRT((Datos!$E$19-Datos!$C$19)*(Datos!$D$19-Datos!$C$19)*N808),Datos!$E$19-SQRT((Datos!$E$19-Datos!$C$19)*(Datos!$E$19-Datos!$D$19)*(1-N808)))</f>
        <v>32479.8996212342</v>
      </c>
      <c r="P808" s="24" t="n">
        <f aca="true">RAND()</f>
        <v>0.211141071339012</v>
      </c>
      <c r="Q808" s="26" t="n">
        <f aca="false">IF(P808&lt;=(Datos!$D$23-Datos!$C$23)/(Datos!$E$23-Datos!$C$23),Datos!$C$23+SQRT((Datos!$E$23-Datos!$C$23)*(Datos!$D$23-Datos!$C$23)*P808),Datos!$E$23-SQRT((Datos!$E$23-Datos!$C$23)*(Datos!$E$23-Datos!$D$23)*(1-P808)))</f>
        <v>0.139494971875082</v>
      </c>
      <c r="R808" s="24" t="n">
        <f aca="true">RAND()</f>
        <v>0.318871504012157</v>
      </c>
      <c r="S808" s="26" t="n">
        <f aca="false">IF(R808&lt;=(Datos!$D$24-Datos!$C$24)/(Datos!$E$24-Datos!$C$24),Datos!$C$24+SQRT((Datos!$E$24-Datos!$C$24)*(Datos!$D$24-Datos!$C$24)*R808),Datos!$E$24-SQRT((Datos!$E$24-Datos!$C$24)*(Datos!$E$24-Datos!$D$24)*(1-R808)))</f>
        <v>0.143957644024859</v>
      </c>
      <c r="T808" s="24" t="n">
        <f aca="true">RAND()</f>
        <v>0.0113577806626943</v>
      </c>
      <c r="U808" s="26" t="n">
        <f aca="false">IF(T808&lt;=(Datos!$D$25-Datos!$C$25)/(Datos!$E$25-Datos!$C$25),Datos!$C$25+SQRT((Datos!$E$25-Datos!$C$25)*(Datos!$D$25-Datos!$C$25)*T808),Datos!$E$25-SQRT((Datos!$E$25-Datos!$C$25)*(Datos!$E$25-Datos!$D$25)*(1-T808)))</f>
        <v>0.154883783307197</v>
      </c>
      <c r="V808" s="24" t="n">
        <f aca="true">RAND()</f>
        <v>0.119425128472124</v>
      </c>
      <c r="W808" s="26" t="n">
        <f aca="false">IF(V808&lt;=(Datos!$D$26-Datos!$C$26)/(Datos!$E$26-Datos!$C$26),Datos!$C$26+SQRT((Datos!$E$26-Datos!$C$26)*(Datos!$D$26-Datos!$C$26)*V808),Datos!$E$26-SQRT((Datos!$E$26-Datos!$C$26)*(Datos!$E$26-Datos!$D$26)*(1-V808)))</f>
        <v>0.192930397513649</v>
      </c>
      <c r="X808" s="24" t="n">
        <f aca="true">RAND()</f>
        <v>0.648021779595042</v>
      </c>
      <c r="Y808" s="26" t="n">
        <f aca="false">IF(X808&lt;=(Datos!$D$27-Datos!$C$27)/(Datos!$E$27-Datos!$C$27),Datos!$C$27+SQRT((Datos!$E$27-Datos!$C$27)*(Datos!$D$27-Datos!$C$27)*X808),Datos!$E$27-SQRT((Datos!$E$27-Datos!$C$27)*(Datos!$E$27-Datos!$D$27)*(1-X808)))</f>
        <v>0.236403183715015</v>
      </c>
      <c r="Z808" s="24" t="n">
        <f aca="false">(1+Q808)</f>
        <v>1.13949497187508</v>
      </c>
      <c r="AA808" s="24" t="n">
        <f aca="false">Z808*(1+S808)</f>
        <v>1.30353398340439</v>
      </c>
      <c r="AB808" s="24" t="n">
        <f aca="false">AA808*(1+U808)</f>
        <v>1.50543025842356</v>
      </c>
      <c r="AC808" s="24" t="n">
        <f aca="false">AB808*(1+W808)</f>
        <v>1.7958735166103</v>
      </c>
      <c r="AD808" s="24" t="n">
        <f aca="false">AC808*(1+Y808)</f>
        <v>2.22042373348645</v>
      </c>
      <c r="AE808" s="23" t="n">
        <f aca="false">E808*Q808</f>
        <v>3863.48336796143</v>
      </c>
      <c r="AF808" s="23" t="n">
        <f aca="false">AE808*(1+S808)</f>
        <v>4419.66133134239</v>
      </c>
      <c r="AG808" s="23" t="n">
        <f aca="false">AF808*(1+U808)</f>
        <v>5104.19519927722</v>
      </c>
      <c r="AH808" s="23" t="n">
        <f aca="false">AG808*(1+W808)</f>
        <v>6088.94960806103</v>
      </c>
      <c r="AI808" s="23" t="n">
        <f aca="false">AH808*(1+Y808)</f>
        <v>7528.39668088695</v>
      </c>
      <c r="AJ808" s="25" t="n">
        <f aca="false">G808*Z808</f>
        <v>40858.8001116319</v>
      </c>
      <c r="AK808" s="25" t="n">
        <f aca="false">I808*AA808</f>
        <v>54020.5230729942</v>
      </c>
      <c r="AL808" s="25" t="n">
        <f aca="false">K808*AB808</f>
        <v>48891.5956692989</v>
      </c>
      <c r="AM808" s="25" t="n">
        <f aca="false">M808*AC808</f>
        <v>66605.6736217184</v>
      </c>
      <c r="AN808" s="25" t="n">
        <f aca="false">O808*AD808</f>
        <v>72119.1399802461</v>
      </c>
      <c r="AO808" s="25" t="n">
        <f aca="false">C808/Datos!$D$8</f>
        <v>14225.3051061732</v>
      </c>
      <c r="AP808" s="25" t="n">
        <f aca="false">AJ808-AO808</f>
        <v>26633.4950054587</v>
      </c>
      <c r="AQ808" s="25" t="n">
        <f aca="false">AK808-AO808</f>
        <v>39795.217966821</v>
      </c>
      <c r="AR808" s="25" t="n">
        <f aca="false">AL808-AO808</f>
        <v>34666.2905631257</v>
      </c>
      <c r="AS808" s="25" t="n">
        <f aca="false">AM808-AO808</f>
        <v>52380.3685155452</v>
      </c>
      <c r="AT808" s="25" t="n">
        <f aca="false">AN808-AO808</f>
        <v>57893.8348740729</v>
      </c>
      <c r="AU808" s="25" t="n">
        <f aca="false">AP808*Datos!$D$6</f>
        <v>13316.7475027293</v>
      </c>
      <c r="AV808" s="25" t="n">
        <f aca="false">AQ808*Datos!$D$6</f>
        <v>19897.6089834105</v>
      </c>
      <c r="AW808" s="25" t="n">
        <f aca="false">AR808*Datos!$D$6</f>
        <v>17333.1452815629</v>
      </c>
      <c r="AX808" s="25" t="n">
        <f aca="false">AS808*Datos!$D$6</f>
        <v>26190.1842577726</v>
      </c>
      <c r="AY808" s="25" t="n">
        <f aca="false">AT808*Datos!$D$6</f>
        <v>28946.9174370364</v>
      </c>
      <c r="AZ808" s="25" t="n">
        <f aca="false">AJ808-AU808-AE808</f>
        <v>23678.5692409411</v>
      </c>
      <c r="BA808" s="25" t="n">
        <f aca="false">AK808-AV808-AF808</f>
        <v>29703.2527582413</v>
      </c>
      <c r="BB808" s="25" t="n">
        <f aca="false">AL808-AW808-AG808</f>
        <v>26454.2551884589</v>
      </c>
      <c r="BC808" s="25" t="n">
        <f aca="false">AM808-AX808-AH808</f>
        <v>34326.5397558848</v>
      </c>
      <c r="BD808" s="25" t="n">
        <f aca="false">AN808-AY808-AI808</f>
        <v>35643.8258623227</v>
      </c>
      <c r="BE808" s="25" t="n">
        <f aca="false">AZ808/Z808</f>
        <v>20779.8804078768</v>
      </c>
      <c r="BF808" s="25" t="n">
        <f aca="false">BA808/AA808</f>
        <v>22786.7114600775</v>
      </c>
      <c r="BG808" s="25" t="n">
        <f aca="false">BB808/AB808</f>
        <v>17572.5544510849</v>
      </c>
      <c r="BH808" s="25" t="n">
        <f aca="false">BC808/AC808</f>
        <v>19114.1188053577</v>
      </c>
      <c r="BI808" s="25" t="n">
        <f aca="false">BD808/AD808</f>
        <v>16052.7134189634</v>
      </c>
      <c r="BJ808" s="25" t="n">
        <f aca="false">E808*AD808</f>
        <v>61497.343229216</v>
      </c>
      <c r="BK808" s="25" t="n">
        <f aca="false">0.2*C808*AD808</f>
        <v>31586.205073833</v>
      </c>
      <c r="BL808" s="25" t="n">
        <f aca="false">BJ808+BK808</f>
        <v>93083.548303049</v>
      </c>
      <c r="BM808" s="25" t="n">
        <f aca="false">BK808*Datos!$D$6</f>
        <v>15793.1025369165</v>
      </c>
      <c r="BN808" s="25" t="n">
        <f aca="false">BL808-BM808</f>
        <v>77290.4457661325</v>
      </c>
      <c r="BO808" s="25" t="n">
        <f aca="false">BN808/AD808</f>
        <v>34808.8721087362</v>
      </c>
      <c r="BP808" s="25" t="n">
        <f aca="false">-(C808+E808)</f>
        <v>-98822.7450865157</v>
      </c>
      <c r="BQ808" s="25" t="n">
        <f aca="false">BE808</f>
        <v>20779.8804078768</v>
      </c>
      <c r="BR808" s="25" t="n">
        <f aca="false">BF808</f>
        <v>22786.7114600775</v>
      </c>
      <c r="BS808" s="25" t="n">
        <f aca="false">BG808</f>
        <v>17572.5544510849</v>
      </c>
      <c r="BT808" s="25" t="n">
        <f aca="false">BH808</f>
        <v>19114.1188053577</v>
      </c>
      <c r="BU808" s="25" t="n">
        <f aca="false">BI808+BO808</f>
        <v>50861.5855276996</v>
      </c>
      <c r="BV808" s="27" t="n">
        <f aca="false">IFERROR(IRR(BP808:BU808,0.1),NA())*100</f>
        <v>8.85876792039475</v>
      </c>
    </row>
    <row r="809" customFormat="false" ht="15" hidden="false" customHeight="true" outlineLevel="0" collapsed="false">
      <c r="A809" s="23" t="n">
        <v>808</v>
      </c>
      <c r="B809" s="24" t="n">
        <f aca="true">RAND()</f>
        <v>0.337941277315058</v>
      </c>
      <c r="C809" s="25" t="n">
        <f aca="false">IF(B809&lt;=(Datos!$D$14-Datos!$C$14)/(Datos!$E$14-Datos!$C$14),Datos!$C$14+SQRT((Datos!$E$14-Datos!$C$14)*(Datos!$D$14-Datos!$C$14)*B809),Datos!$E$14-SQRT((Datos!$E$14-Datos!$C$14)*(Datos!$E$14-Datos!$D$14)*(1-B809)))</f>
        <v>71813.6475005734</v>
      </c>
      <c r="D809" s="24" t="n">
        <f aca="true">RAND()</f>
        <v>0.246345547486729</v>
      </c>
      <c r="E809" s="25" t="n">
        <f aca="false">IF(D809&lt;=(Datos!$D$15-Datos!$C$15)/(Datos!$E$15-Datos!$C$15),Datos!$C$15+SQRT((Datos!$E$15-Datos!$C$15)*(Datos!$D$15-Datos!$C$15)*D809),Datos!$E$15-SQRT((Datos!$E$15-Datos!$C$15)*(Datos!$E$15-Datos!$D$15)*(1-D809)))</f>
        <v>29298.3620207592</v>
      </c>
      <c r="F809" s="24" t="n">
        <f aca="true">RAND()</f>
        <v>0.628328808411691</v>
      </c>
      <c r="G809" s="25" t="n">
        <f aca="false">IF(F809&lt;=(Datos!$D$19-Datos!$C$19)/(Datos!$E$19-Datos!$C$19),Datos!$C$19+SQRT((Datos!$E$19-Datos!$C$19)*(Datos!$D$19-Datos!$C$19)*F809),Datos!$E$19-SQRT((Datos!$E$19-Datos!$C$19)*(Datos!$E$19-Datos!$D$19)*(1-F809)))</f>
        <v>39708.2089626127</v>
      </c>
      <c r="H809" s="24" t="n">
        <f aca="true">RAND()</f>
        <v>0.246286284259116</v>
      </c>
      <c r="I809" s="25" t="n">
        <f aca="false">IF(H809&lt;=(Datos!$D$19-Datos!$C$19)/(Datos!$E$19-Datos!$C$19),Datos!$C$19+SQRT((Datos!$E$19-Datos!$C$19)*(Datos!$D$19-Datos!$C$19)*H809),Datos!$E$19-SQRT((Datos!$E$19-Datos!$C$19)*(Datos!$E$19-Datos!$D$19)*(1-H809)))</f>
        <v>36078.0706345737</v>
      </c>
      <c r="J809" s="24" t="n">
        <f aca="true">RAND()</f>
        <v>0.830010857347245</v>
      </c>
      <c r="K809" s="25" t="n">
        <f aca="false">IF(J809&lt;=(Datos!$D$19-Datos!$C$19)/(Datos!$E$19-Datos!$C$19),Datos!$C$19+SQRT((Datos!$E$19-Datos!$C$19)*(Datos!$D$19-Datos!$C$19)*J809),Datos!$E$19-SQRT((Datos!$E$19-Datos!$C$19)*(Datos!$E$19-Datos!$D$19)*(1-J809)))</f>
        <v>41429.3998125026</v>
      </c>
      <c r="L809" s="24" t="n">
        <f aca="true">RAND()</f>
        <v>0.554051644890147</v>
      </c>
      <c r="M809" s="25" t="n">
        <f aca="false">IF(L809&lt;=(Datos!$D$19-Datos!$C$19)/(Datos!$E$19-Datos!$C$19),Datos!$C$19+SQRT((Datos!$E$19-Datos!$C$19)*(Datos!$D$19-Datos!$C$19)*L809),Datos!$E$19-SQRT((Datos!$E$19-Datos!$C$19)*(Datos!$E$19-Datos!$D$19)*(1-L809)))</f>
        <v>39116.3450315092</v>
      </c>
      <c r="N809" s="24" t="n">
        <f aca="true">RAND()</f>
        <v>0.497689235663966</v>
      </c>
      <c r="O809" s="25" t="n">
        <f aca="false">IF(N809&lt;=(Datos!$D$19-Datos!$C$19)/(Datos!$E$19-Datos!$C$19),Datos!$C$19+SQRT((Datos!$E$19-Datos!$C$19)*(Datos!$D$19-Datos!$C$19)*N809),Datos!$E$19-SQRT((Datos!$E$19-Datos!$C$19)*(Datos!$E$19-Datos!$D$19)*(1-N809)))</f>
        <v>38640.2190568061</v>
      </c>
      <c r="P809" s="24" t="n">
        <f aca="true">RAND()</f>
        <v>0.759638264707771</v>
      </c>
      <c r="Q809" s="26" t="n">
        <f aca="false">IF(P809&lt;=(Datos!$D$23-Datos!$C$23)/(Datos!$E$23-Datos!$C$23),Datos!$C$23+SQRT((Datos!$E$23-Datos!$C$23)*(Datos!$D$23-Datos!$C$23)*P809),Datos!$E$23-SQRT((Datos!$E$23-Datos!$C$23)*(Datos!$E$23-Datos!$D$23)*(1-P809)))</f>
        <v>0.159199732609266</v>
      </c>
      <c r="R809" s="24" t="n">
        <f aca="true">RAND()</f>
        <v>0.609476215771724</v>
      </c>
      <c r="S809" s="26" t="n">
        <f aca="false">IF(R809&lt;=(Datos!$D$24-Datos!$C$24)/(Datos!$E$24-Datos!$C$24),Datos!$C$24+SQRT((Datos!$E$24-Datos!$C$24)*(Datos!$D$24-Datos!$C$24)*R809),Datos!$E$24-SQRT((Datos!$E$24-Datos!$C$24)*(Datos!$E$24-Datos!$D$24)*(1-R809)))</f>
        <v>0.153486931305281</v>
      </c>
      <c r="T809" s="24" t="n">
        <f aca="true">RAND()</f>
        <v>0.60979005449365</v>
      </c>
      <c r="U809" s="26" t="n">
        <f aca="false">IF(T809&lt;=(Datos!$D$25-Datos!$C$25)/(Datos!$E$25-Datos!$C$25),Datos!$C$25+SQRT((Datos!$E$25-Datos!$C$25)*(Datos!$D$25-Datos!$C$25)*T809),Datos!$E$25-SQRT((Datos!$E$25-Datos!$C$25)*(Datos!$E$25-Datos!$D$25)*(1-T809)))</f>
        <v>0.186945683376936</v>
      </c>
      <c r="V809" s="24" t="n">
        <f aca="true">RAND()</f>
        <v>0.839675786684872</v>
      </c>
      <c r="W809" s="26" t="n">
        <f aca="false">IF(V809&lt;=(Datos!$D$26-Datos!$C$26)/(Datos!$E$26-Datos!$C$26),Datos!$C$26+SQRT((Datos!$E$26-Datos!$C$26)*(Datos!$D$26-Datos!$C$26)*V809),Datos!$E$26-SQRT((Datos!$E$26-Datos!$C$26)*(Datos!$E$26-Datos!$D$26)*(1-V809)))</f>
        <v>0.226311717103113</v>
      </c>
      <c r="X809" s="24" t="n">
        <f aca="true">RAND()</f>
        <v>0.888431668173274</v>
      </c>
      <c r="Y809" s="26" t="n">
        <f aca="false">IF(X809&lt;=(Datos!$D$27-Datos!$C$27)/(Datos!$E$27-Datos!$C$27),Datos!$C$27+SQRT((Datos!$E$27-Datos!$C$27)*(Datos!$D$27-Datos!$C$27)*X809),Datos!$E$27-SQRT((Datos!$E$27-Datos!$C$27)*(Datos!$E$27-Datos!$D$27)*(1-X809)))</f>
        <v>0.255454756227238</v>
      </c>
      <c r="Z809" s="24" t="n">
        <f aca="false">(1+Q809)</f>
        <v>1.15919973260927</v>
      </c>
      <c r="AA809" s="24" t="n">
        <f aca="false">Z809*(1+S809)</f>
        <v>1.33712174233737</v>
      </c>
      <c r="AB809" s="24" t="n">
        <f aca="false">AA809*(1+U809)</f>
        <v>1.58709088021678</v>
      </c>
      <c r="AC809" s="24" t="n">
        <f aca="false">AB809*(1+W809)</f>
        <v>1.94626814251733</v>
      </c>
      <c r="AD809" s="24" t="n">
        <f aca="false">AC809*(1+Y809)</f>
        <v>2.44345159641694</v>
      </c>
      <c r="AE809" s="23" t="n">
        <f aca="false">E809*Q809</f>
        <v>4664.29139959434</v>
      </c>
      <c r="AF809" s="23" t="n">
        <f aca="false">AE809*(1+S809)</f>
        <v>5380.19917323169</v>
      </c>
      <c r="AG809" s="23" t="n">
        <f aca="false">AF809*(1+U809)</f>
        <v>6386.00418437552</v>
      </c>
      <c r="AH809" s="23" t="n">
        <f aca="false">AG809*(1+W809)</f>
        <v>7831.23175676921</v>
      </c>
      <c r="AI809" s="23" t="n">
        <f aca="false">AH809*(1+Y809)</f>
        <v>9831.75715615369</v>
      </c>
      <c r="AJ809" s="25" t="n">
        <f aca="false">G809*Z809</f>
        <v>46029.7452118535</v>
      </c>
      <c r="AK809" s="25" t="n">
        <f aca="false">I809*AA809</f>
        <v>48240.7726670717</v>
      </c>
      <c r="AL809" s="25" t="n">
        <f aca="false">K809*AB809</f>
        <v>65752.2226152777</v>
      </c>
      <c r="AM809" s="25" t="n">
        <f aca="false">M809*AC809</f>
        <v>76130.8961865425</v>
      </c>
      <c r="AN809" s="25" t="n">
        <f aca="false">O809*AD809</f>
        <v>94415.504940253</v>
      </c>
      <c r="AO809" s="25" t="n">
        <f aca="false">C809/Datos!$D$8</f>
        <v>14362.7295001147</v>
      </c>
      <c r="AP809" s="25" t="n">
        <f aca="false">AJ809-AO809</f>
        <v>31667.0157117388</v>
      </c>
      <c r="AQ809" s="25" t="n">
        <f aca="false">AK809-AO809</f>
        <v>33878.043166957</v>
      </c>
      <c r="AR809" s="25" t="n">
        <f aca="false">AL809-AO809</f>
        <v>51389.493115163</v>
      </c>
      <c r="AS809" s="25" t="n">
        <f aca="false">AM809-AO809</f>
        <v>61768.1666864278</v>
      </c>
      <c r="AT809" s="25" t="n">
        <f aca="false">AN809-AO809</f>
        <v>80052.7754401383</v>
      </c>
      <c r="AU809" s="25" t="n">
        <f aca="false">AP809*Datos!$D$6</f>
        <v>15833.5078558694</v>
      </c>
      <c r="AV809" s="25" t="n">
        <f aca="false">AQ809*Datos!$D$6</f>
        <v>16939.0215834785</v>
      </c>
      <c r="AW809" s="25" t="n">
        <f aca="false">AR809*Datos!$D$6</f>
        <v>25694.7465575815</v>
      </c>
      <c r="AX809" s="25" t="n">
        <f aca="false">AS809*Datos!$D$6</f>
        <v>30884.0833432139</v>
      </c>
      <c r="AY809" s="25" t="n">
        <f aca="false">AT809*Datos!$D$6</f>
        <v>40026.3877200692</v>
      </c>
      <c r="AZ809" s="25" t="n">
        <f aca="false">AJ809-AU809-AE809</f>
        <v>25531.9459563898</v>
      </c>
      <c r="BA809" s="25" t="n">
        <f aca="false">AK809-AV809-AF809</f>
        <v>25921.5519103615</v>
      </c>
      <c r="BB809" s="25" t="n">
        <f aca="false">AL809-AW809-AG809</f>
        <v>33671.4718733207</v>
      </c>
      <c r="BC809" s="25" t="n">
        <f aca="false">AM809-AX809-AH809</f>
        <v>37415.5810865594</v>
      </c>
      <c r="BD809" s="25" t="n">
        <f aca="false">AN809-AY809-AI809</f>
        <v>44557.3600640302</v>
      </c>
      <c r="BE809" s="25" t="n">
        <f aca="false">AZ809/Z809</f>
        <v>22025.4933107338</v>
      </c>
      <c r="BF809" s="25" t="n">
        <f aca="false">BA809/AA809</f>
        <v>19386.0821267098</v>
      </c>
      <c r="BG809" s="25" t="n">
        <f aca="false">BB809/AB809</f>
        <v>21215.843587181</v>
      </c>
      <c r="BH809" s="25" t="n">
        <f aca="false">BC809/AC809</f>
        <v>19224.2683673409</v>
      </c>
      <c r="BI809" s="25" t="n">
        <f aca="false">BD809/AD809</f>
        <v>18235.4175255073</v>
      </c>
      <c r="BJ809" s="25" t="n">
        <f aca="false">E809*AD809</f>
        <v>71589.1294520253</v>
      </c>
      <c r="BK809" s="25" t="n">
        <f aca="false">0.2*C809*AD809</f>
        <v>35094.6343259599</v>
      </c>
      <c r="BL809" s="25" t="n">
        <f aca="false">BJ809+BK809</f>
        <v>106683.763777985</v>
      </c>
      <c r="BM809" s="25" t="n">
        <f aca="false">BK809*Datos!$D$6</f>
        <v>17547.3171629799</v>
      </c>
      <c r="BN809" s="25" t="n">
        <f aca="false">BL809-BM809</f>
        <v>89136.4466150053</v>
      </c>
      <c r="BO809" s="25" t="n">
        <f aca="false">BN809/AD809</f>
        <v>36479.7267708165</v>
      </c>
      <c r="BP809" s="25" t="n">
        <f aca="false">-(C809+E809)</f>
        <v>-101112.009521333</v>
      </c>
      <c r="BQ809" s="25" t="n">
        <f aca="false">BE809</f>
        <v>22025.4933107338</v>
      </c>
      <c r="BR809" s="25" t="n">
        <f aca="false">BF809</f>
        <v>19386.0821267098</v>
      </c>
      <c r="BS809" s="25" t="n">
        <f aca="false">BG809</f>
        <v>21215.843587181</v>
      </c>
      <c r="BT809" s="25" t="n">
        <f aca="false">BH809</f>
        <v>19224.2683673409</v>
      </c>
      <c r="BU809" s="25" t="n">
        <f aca="false">BI809+BO809</f>
        <v>54715.1442963238</v>
      </c>
      <c r="BV809" s="27" t="n">
        <f aca="false">IFERROR(IRR(BP809:BU809,0.1),NA())*100</f>
        <v>9.32004661142529</v>
      </c>
    </row>
    <row r="810" customFormat="false" ht="15" hidden="false" customHeight="true" outlineLevel="0" collapsed="false">
      <c r="A810" s="23" t="n">
        <v>809</v>
      </c>
      <c r="B810" s="24" t="n">
        <f aca="true">RAND()</f>
        <v>0.782488121954015</v>
      </c>
      <c r="C810" s="25" t="n">
        <f aca="false">IF(B810&lt;=(Datos!$D$14-Datos!$C$14)/(Datos!$E$14-Datos!$C$14),Datos!$C$14+SQRT((Datos!$E$14-Datos!$C$14)*(Datos!$D$14-Datos!$C$14)*B810),Datos!$E$14-SQRT((Datos!$E$14-Datos!$C$14)*(Datos!$E$14-Datos!$D$14)*(1-B810)))</f>
        <v>83844.064445066</v>
      </c>
      <c r="D810" s="24" t="n">
        <f aca="true">RAND()</f>
        <v>0.356851175348506</v>
      </c>
      <c r="E810" s="25" t="n">
        <f aca="false">IF(D810&lt;=(Datos!$D$15-Datos!$C$15)/(Datos!$E$15-Datos!$C$15),Datos!$C$15+SQRT((Datos!$E$15-Datos!$C$15)*(Datos!$D$15-Datos!$C$15)*D810),Datos!$E$15-SQRT((Datos!$E$15-Datos!$C$15)*(Datos!$E$15-Datos!$D$15)*(1-D810)))</f>
        <v>30177.9674355191</v>
      </c>
      <c r="F810" s="24" t="n">
        <f aca="true">RAND()</f>
        <v>0.594204043908976</v>
      </c>
      <c r="G810" s="25" t="n">
        <f aca="false">IF(F810&lt;=(Datos!$D$19-Datos!$C$19)/(Datos!$E$19-Datos!$C$19),Datos!$C$19+SQRT((Datos!$E$19-Datos!$C$19)*(Datos!$D$19-Datos!$C$19)*F810),Datos!$E$19-SQRT((Datos!$E$19-Datos!$C$19)*(Datos!$E$19-Datos!$D$19)*(1-F810)))</f>
        <v>39440.9007296098</v>
      </c>
      <c r="H810" s="24" t="n">
        <f aca="true">RAND()</f>
        <v>0.818967986569423</v>
      </c>
      <c r="I810" s="25" t="n">
        <f aca="false">IF(H810&lt;=(Datos!$D$19-Datos!$C$19)/(Datos!$E$19-Datos!$C$19),Datos!$C$19+SQRT((Datos!$E$19-Datos!$C$19)*(Datos!$D$19-Datos!$C$19)*H810),Datos!$E$19-SQRT((Datos!$E$19-Datos!$C$19)*(Datos!$E$19-Datos!$D$19)*(1-H810)))</f>
        <v>41315.2474971454</v>
      </c>
      <c r="J810" s="24" t="n">
        <f aca="true">RAND()</f>
        <v>0.680802789292385</v>
      </c>
      <c r="K810" s="25" t="n">
        <f aca="false">IF(J810&lt;=(Datos!$D$19-Datos!$C$19)/(Datos!$E$19-Datos!$C$19),Datos!$C$19+SQRT((Datos!$E$19-Datos!$C$19)*(Datos!$D$19-Datos!$C$19)*J810),Datos!$E$19-SQRT((Datos!$E$19-Datos!$C$19)*(Datos!$E$19-Datos!$D$19)*(1-J810)))</f>
        <v>40107.1694487678</v>
      </c>
      <c r="L810" s="24" t="n">
        <f aca="true">RAND()</f>
        <v>0.261554519898056</v>
      </c>
      <c r="M810" s="25" t="n">
        <f aca="false">IF(L810&lt;=(Datos!$D$19-Datos!$C$19)/(Datos!$E$19-Datos!$C$19),Datos!$C$19+SQRT((Datos!$E$19-Datos!$C$19)*(Datos!$D$19-Datos!$C$19)*L810),Datos!$E$19-SQRT((Datos!$E$19-Datos!$C$19)*(Datos!$E$19-Datos!$D$19)*(1-L810)))</f>
        <v>36263.6393562136</v>
      </c>
      <c r="N810" s="24" t="n">
        <f aca="true">RAND()</f>
        <v>0.501967832314417</v>
      </c>
      <c r="O810" s="25" t="n">
        <f aca="false">IF(N810&lt;=(Datos!$D$19-Datos!$C$19)/(Datos!$E$19-Datos!$C$19),Datos!$C$19+SQRT((Datos!$E$19-Datos!$C$19)*(Datos!$D$19-Datos!$C$19)*N810),Datos!$E$19-SQRT((Datos!$E$19-Datos!$C$19)*(Datos!$E$19-Datos!$D$19)*(1-N810)))</f>
        <v>38677.2792306784</v>
      </c>
      <c r="P810" s="24" t="n">
        <f aca="true">RAND()</f>
        <v>0.0433246099463939</v>
      </c>
      <c r="Q810" s="26" t="n">
        <f aca="false">IF(P810&lt;=(Datos!$D$23-Datos!$C$23)/(Datos!$E$23-Datos!$C$23),Datos!$C$23+SQRT((Datos!$E$23-Datos!$C$23)*(Datos!$D$23-Datos!$C$23)*P810),Datos!$E$23-SQRT((Datos!$E$23-Datos!$C$23)*(Datos!$E$23-Datos!$D$23)*(1-P810)))</f>
        <v>0.128830871865422</v>
      </c>
      <c r="R810" s="24" t="n">
        <f aca="true">RAND()</f>
        <v>0.839779881503739</v>
      </c>
      <c r="S810" s="26" t="n">
        <f aca="false">IF(R810&lt;=(Datos!$D$24-Datos!$C$24)/(Datos!$E$24-Datos!$C$24),Datos!$C$24+SQRT((Datos!$E$24-Datos!$C$24)*(Datos!$D$24-Datos!$C$24)*R810),Datos!$E$24-SQRT((Datos!$E$24-Datos!$C$24)*(Datos!$E$24-Datos!$D$24)*(1-R810)))</f>
        <v>0.163017767717604</v>
      </c>
      <c r="T810" s="24" t="n">
        <f aca="true">RAND()</f>
        <v>0.29381167241047</v>
      </c>
      <c r="U810" s="26" t="n">
        <f aca="false">IF(T810&lt;=(Datos!$D$25-Datos!$C$25)/(Datos!$E$25-Datos!$C$25),Datos!$C$25+SQRT((Datos!$E$25-Datos!$C$25)*(Datos!$D$25-Datos!$C$25)*T810),Datos!$E$25-SQRT((Datos!$E$25-Datos!$C$25)*(Datos!$E$25-Datos!$D$25)*(1-T810)))</f>
        <v>0.17483957552097</v>
      </c>
      <c r="V810" s="24" t="n">
        <f aca="true">RAND()</f>
        <v>0.14969189827255</v>
      </c>
      <c r="W810" s="26" t="n">
        <f aca="false">IF(V810&lt;=(Datos!$D$26-Datos!$C$26)/(Datos!$E$26-Datos!$C$26),Datos!$C$26+SQRT((Datos!$E$26-Datos!$C$26)*(Datos!$D$26-Datos!$C$26)*V810),Datos!$E$26-SQRT((Datos!$E$26-Datos!$C$26)*(Datos!$E$26-Datos!$D$26)*(1-V810)))</f>
        <v>0.194476486368645</v>
      </c>
      <c r="X810" s="24" t="n">
        <f aca="true">RAND()</f>
        <v>0.93327471686749</v>
      </c>
      <c r="Y810" s="26" t="n">
        <f aca="false">IF(X810&lt;=(Datos!$D$27-Datos!$C$27)/(Datos!$E$27-Datos!$C$27),Datos!$C$27+SQRT((Datos!$E$27-Datos!$C$27)*(Datos!$D$27-Datos!$C$27)*X810),Datos!$E$27-SQRT((Datos!$E$27-Datos!$C$27)*(Datos!$E$27-Datos!$D$27)*(1-X810)))</f>
        <v>0.261017994602373</v>
      </c>
      <c r="Z810" s="24" t="n">
        <f aca="false">(1+Q810)</f>
        <v>1.12883087186542</v>
      </c>
      <c r="AA810" s="24" t="n">
        <f aca="false">Z810*(1+S810)</f>
        <v>1.31285036072764</v>
      </c>
      <c r="AB810" s="24" t="n">
        <f aca="false">AA810*(1+U810)</f>
        <v>1.54238856051981</v>
      </c>
      <c r="AC810" s="24" t="n">
        <f aca="false">AB810*(1+W810)</f>
        <v>1.8423468683849</v>
      </c>
      <c r="AD810" s="24" t="n">
        <f aca="false">AC810*(1+Y810)</f>
        <v>2.32323255333269</v>
      </c>
      <c r="AE810" s="23" t="n">
        <f aca="false">E810*Q810</f>
        <v>3887.85385584425</v>
      </c>
      <c r="AF810" s="23" t="n">
        <f aca="false">AE810*(1+S810)</f>
        <v>4521.64311263625</v>
      </c>
      <c r="AG810" s="23" t="n">
        <f aca="false">AF810*(1+U810)</f>
        <v>5312.20527510689</v>
      </c>
      <c r="AH810" s="23" t="n">
        <f aca="false">AG810*(1+W810)</f>
        <v>6345.30429187866</v>
      </c>
      <c r="AI810" s="23" t="n">
        <f aca="false">AH810*(1+Y810)</f>
        <v>8001.54289328666</v>
      </c>
      <c r="AJ810" s="25" t="n">
        <f aca="false">G810*Z810</f>
        <v>44522.106357763</v>
      </c>
      <c r="AK810" s="25" t="n">
        <f aca="false">I810*AA810</f>
        <v>54240.737580179</v>
      </c>
      <c r="AL810" s="25" t="n">
        <f aca="false">K810*AB810</f>
        <v>61860.8393526092</v>
      </c>
      <c r="AM810" s="25" t="n">
        <f aca="false">M810*AC810</f>
        <v>66810.2024041596</v>
      </c>
      <c r="AN810" s="25" t="n">
        <f aca="false">O810*AD810</f>
        <v>89856.3141830502</v>
      </c>
      <c r="AO810" s="25" t="n">
        <f aca="false">C810/Datos!$D$8</f>
        <v>16768.8128890132</v>
      </c>
      <c r="AP810" s="25" t="n">
        <f aca="false">AJ810-AO810</f>
        <v>27753.2934687498</v>
      </c>
      <c r="AQ810" s="25" t="n">
        <f aca="false">AK810-AO810</f>
        <v>37471.9246911658</v>
      </c>
      <c r="AR810" s="25" t="n">
        <f aca="false">AL810-AO810</f>
        <v>45092.026463596</v>
      </c>
      <c r="AS810" s="25" t="n">
        <f aca="false">AM810-AO810</f>
        <v>50041.3895151464</v>
      </c>
      <c r="AT810" s="25" t="n">
        <f aca="false">AN810-AO810</f>
        <v>73087.5012940371</v>
      </c>
      <c r="AU810" s="25" t="n">
        <f aca="false">AP810*Datos!$D$6</f>
        <v>13876.6467343749</v>
      </c>
      <c r="AV810" s="25" t="n">
        <f aca="false">AQ810*Datos!$D$6</f>
        <v>18735.9623455829</v>
      </c>
      <c r="AW810" s="25" t="n">
        <f aca="false">AR810*Datos!$D$6</f>
        <v>22546.013231798</v>
      </c>
      <c r="AX810" s="25" t="n">
        <f aca="false">AS810*Datos!$D$6</f>
        <v>25020.6947575732</v>
      </c>
      <c r="AY810" s="25" t="n">
        <f aca="false">AT810*Datos!$D$6</f>
        <v>36543.7506470185</v>
      </c>
      <c r="AZ810" s="25" t="n">
        <f aca="false">AJ810-AU810-AE810</f>
        <v>26757.6057675438</v>
      </c>
      <c r="BA810" s="25" t="n">
        <f aca="false">AK810-AV810-AF810</f>
        <v>30983.1321219599</v>
      </c>
      <c r="BB810" s="25" t="n">
        <f aca="false">AL810-AW810-AG810</f>
        <v>34002.6208457043</v>
      </c>
      <c r="BC810" s="25" t="n">
        <f aca="false">AM810-AX810-AH810</f>
        <v>35444.2033547077</v>
      </c>
      <c r="BD810" s="25" t="n">
        <f aca="false">AN810-AY810-AI810</f>
        <v>45311.0206427451</v>
      </c>
      <c r="BE810" s="25" t="n">
        <f aca="false">AZ810/Z810</f>
        <v>23703.8217455253</v>
      </c>
      <c r="BF810" s="25" t="n">
        <f aca="false">BA810/AA810</f>
        <v>23599.8961106182</v>
      </c>
      <c r="BG810" s="25" t="n">
        <f aca="false">BB810/AB810</f>
        <v>22045.4311682945</v>
      </c>
      <c r="BH810" s="25" t="n">
        <f aca="false">BC810/AC810</f>
        <v>19238.6156824963</v>
      </c>
      <c r="BI810" s="25" t="n">
        <f aca="false">BD810/AD810</f>
        <v>19503.4373884552</v>
      </c>
      <c r="BJ810" s="25" t="n">
        <f aca="false">E810*AD810</f>
        <v>70110.4363396116</v>
      </c>
      <c r="BK810" s="25" t="n">
        <f aca="false">0.2*C810*AD810</f>
        <v>38957.8519845002</v>
      </c>
      <c r="BL810" s="25" t="n">
        <f aca="false">BJ810+BK810</f>
        <v>109068.288324112</v>
      </c>
      <c r="BM810" s="25" t="n">
        <f aca="false">BK810*Datos!$D$6</f>
        <v>19478.9259922501</v>
      </c>
      <c r="BN810" s="25" t="n">
        <f aca="false">BL810-BM810</f>
        <v>89589.3623318617</v>
      </c>
      <c r="BO810" s="25" t="n">
        <f aca="false">BN810/AD810</f>
        <v>38562.3738800257</v>
      </c>
      <c r="BP810" s="25" t="n">
        <f aca="false">-(C810+E810)</f>
        <v>-114022.031880585</v>
      </c>
      <c r="BQ810" s="25" t="n">
        <f aca="false">BE810</f>
        <v>23703.8217455253</v>
      </c>
      <c r="BR810" s="25" t="n">
        <f aca="false">BF810</f>
        <v>23599.8961106182</v>
      </c>
      <c r="BS810" s="25" t="n">
        <f aca="false">BG810</f>
        <v>22045.4311682945</v>
      </c>
      <c r="BT810" s="25" t="n">
        <f aca="false">BH810</f>
        <v>19238.6156824963</v>
      </c>
      <c r="BU810" s="25" t="n">
        <f aca="false">BI810+BO810</f>
        <v>58065.8112684809</v>
      </c>
      <c r="BV810" s="27" t="n">
        <f aca="false">IFERROR(IRR(BP810:BU810,0.1),NA())*100</f>
        <v>7.80163683262505</v>
      </c>
    </row>
    <row r="811" customFormat="false" ht="15" hidden="false" customHeight="true" outlineLevel="0" collapsed="false">
      <c r="A811" s="23" t="n">
        <v>810</v>
      </c>
      <c r="B811" s="24" t="n">
        <f aca="true">RAND()</f>
        <v>0.106130317335799</v>
      </c>
      <c r="C811" s="25" t="n">
        <f aca="false">IF(B811&lt;=(Datos!$D$14-Datos!$C$14)/(Datos!$E$14-Datos!$C$14),Datos!$C$14+SQRT((Datos!$E$14-Datos!$C$14)*(Datos!$D$14-Datos!$C$14)*B811),Datos!$E$14-SQRT((Datos!$E$14-Datos!$C$14)*(Datos!$E$14-Datos!$D$14)*(1-B811)))</f>
        <v>66515.5296741186</v>
      </c>
      <c r="D811" s="24" t="n">
        <f aca="true">RAND()</f>
        <v>0.876495213383688</v>
      </c>
      <c r="E811" s="25" t="n">
        <f aca="false">IF(D811&lt;=(Datos!$D$15-Datos!$C$15)/(Datos!$E$15-Datos!$C$15),Datos!$C$15+SQRT((Datos!$E$15-Datos!$C$15)*(Datos!$D$15-Datos!$C$15)*D811),Datos!$E$15-SQRT((Datos!$E$15-Datos!$C$15)*(Datos!$E$15-Datos!$D$15)*(1-D811)))</f>
        <v>35695.8487488883</v>
      </c>
      <c r="F811" s="24" t="n">
        <f aca="true">RAND()</f>
        <v>0.0593994253252419</v>
      </c>
      <c r="G811" s="25" t="n">
        <f aca="false">IF(F811&lt;=(Datos!$D$19-Datos!$C$19)/(Datos!$E$19-Datos!$C$19),Datos!$C$19+SQRT((Datos!$E$19-Datos!$C$19)*(Datos!$D$19-Datos!$C$19)*F811),Datos!$E$19-SQRT((Datos!$E$19-Datos!$C$19)*(Datos!$E$19-Datos!$D$19)*(1-F811)))</f>
        <v>32984.9478720384</v>
      </c>
      <c r="H811" s="24" t="n">
        <f aca="true">RAND()</f>
        <v>0.262220612404004</v>
      </c>
      <c r="I811" s="25" t="n">
        <f aca="false">IF(H811&lt;=(Datos!$D$19-Datos!$C$19)/(Datos!$E$19-Datos!$C$19),Datos!$C$19+SQRT((Datos!$E$19-Datos!$C$19)*(Datos!$D$19-Datos!$C$19)*H811),Datos!$E$19-SQRT((Datos!$E$19-Datos!$C$19)*(Datos!$E$19-Datos!$D$19)*(1-H811)))</f>
        <v>36271.6099895163</v>
      </c>
      <c r="J811" s="24" t="n">
        <f aca="true">RAND()</f>
        <v>0.415236038572673</v>
      </c>
      <c r="K811" s="25" t="n">
        <f aca="false">IF(J811&lt;=(Datos!$D$19-Datos!$C$19)/(Datos!$E$19-Datos!$C$19),Datos!$C$19+SQRT((Datos!$E$19-Datos!$C$19)*(Datos!$D$19-Datos!$C$19)*J811),Datos!$E$19-SQRT((Datos!$E$19-Datos!$C$19)*(Datos!$E$19-Datos!$D$19)*(1-J811)))</f>
        <v>37892.1103505907</v>
      </c>
      <c r="L811" s="24" t="n">
        <f aca="true">RAND()</f>
        <v>0.290768468661564</v>
      </c>
      <c r="M811" s="25" t="n">
        <f aca="false">IF(L811&lt;=(Datos!$D$19-Datos!$C$19)/(Datos!$E$19-Datos!$C$19),Datos!$C$19+SQRT((Datos!$E$19-Datos!$C$19)*(Datos!$D$19-Datos!$C$19)*L811),Datos!$E$19-SQRT((Datos!$E$19-Datos!$C$19)*(Datos!$E$19-Datos!$D$19)*(1-L811)))</f>
        <v>36604.1858165284</v>
      </c>
      <c r="N811" s="24" t="n">
        <f aca="true">RAND()</f>
        <v>0.0135729222440469</v>
      </c>
      <c r="O811" s="25" t="n">
        <f aca="false">IF(N811&lt;=(Datos!$D$19-Datos!$C$19)/(Datos!$E$19-Datos!$C$19),Datos!$C$19+SQRT((Datos!$E$19-Datos!$C$19)*(Datos!$D$19-Datos!$C$19)*N811),Datos!$E$19-SQRT((Datos!$E$19-Datos!$C$19)*(Datos!$E$19-Datos!$D$19)*(1-N811)))</f>
        <v>31426.8631106757</v>
      </c>
      <c r="P811" s="24" t="n">
        <f aca="true">RAND()</f>
        <v>0.937340384160098</v>
      </c>
      <c r="Q811" s="26" t="n">
        <f aca="false">IF(P811&lt;=(Datos!$D$23-Datos!$C$23)/(Datos!$E$23-Datos!$C$23),Datos!$C$23+SQRT((Datos!$E$23-Datos!$C$23)*(Datos!$D$23-Datos!$C$23)*P811),Datos!$E$23-SQRT((Datos!$E$23-Datos!$C$23)*(Datos!$E$23-Datos!$D$23)*(1-P811)))</f>
        <v>0.169379863065298</v>
      </c>
      <c r="R811" s="24" t="n">
        <f aca="true">RAND()</f>
        <v>0.0436274346788024</v>
      </c>
      <c r="S811" s="26" t="n">
        <f aca="false">IF(R811&lt;=(Datos!$D$24-Datos!$C$24)/(Datos!$E$24-Datos!$C$24),Datos!$C$24+SQRT((Datos!$E$24-Datos!$C$24)*(Datos!$D$24-Datos!$C$24)*R811),Datos!$E$24-SQRT((Datos!$E$24-Datos!$C$24)*(Datos!$E$24-Datos!$D$24)*(1-R811)))</f>
        <v>0.128861680564196</v>
      </c>
      <c r="T811" s="24" t="n">
        <f aca="true">RAND()</f>
        <v>0.426718647946476</v>
      </c>
      <c r="U811" s="26" t="n">
        <f aca="false">IF(T811&lt;=(Datos!$D$25-Datos!$C$25)/(Datos!$E$25-Datos!$C$25),Datos!$C$25+SQRT((Datos!$E$25-Datos!$C$25)*(Datos!$D$25-Datos!$C$25)*T811),Datos!$E$25-SQRT((Datos!$E$25-Datos!$C$25)*(Datos!$E$25-Datos!$D$25)*(1-T811)))</f>
        <v>0.179935082439967</v>
      </c>
      <c r="V811" s="24" t="n">
        <f aca="true">RAND()</f>
        <v>0.423197440869182</v>
      </c>
      <c r="W811" s="26" t="n">
        <f aca="false">IF(V811&lt;=(Datos!$D$26-Datos!$C$26)/(Datos!$E$26-Datos!$C$26),Datos!$C$26+SQRT((Datos!$E$26-Datos!$C$26)*(Datos!$D$26-Datos!$C$26)*V811),Datos!$E$26-SQRT((Datos!$E$26-Datos!$C$26)*(Datos!$E$26-Datos!$D$26)*(1-V811)))</f>
        <v>0.205068842025184</v>
      </c>
      <c r="X811" s="24" t="n">
        <f aca="true">RAND()</f>
        <v>0.878532617523748</v>
      </c>
      <c r="Y811" s="26" t="n">
        <f aca="false">IF(X811&lt;=(Datos!$D$27-Datos!$C$27)/(Datos!$E$27-Datos!$C$27),Datos!$C$27+SQRT((Datos!$E$27-Datos!$C$27)*(Datos!$D$27-Datos!$C$27)*X811),Datos!$E$27-SQRT((Datos!$E$27-Datos!$C$27)*(Datos!$E$27-Datos!$D$27)*(1-X811)))</f>
        <v>0.254388989372308</v>
      </c>
      <c r="Z811" s="24" t="n">
        <f aca="false">(1+Q811)</f>
        <v>1.1693798630653</v>
      </c>
      <c r="AA811" s="24" t="n">
        <f aca="false">Z811*(1+S811)</f>
        <v>1.32006811743782</v>
      </c>
      <c r="AB811" s="24" t="n">
        <f aca="false">AA811*(1+U811)</f>
        <v>1.55759468297537</v>
      </c>
      <c r="AC811" s="24" t="n">
        <f aca="false">AB811*(1+W811)</f>
        <v>1.87700882095771</v>
      </c>
      <c r="AD811" s="24" t="n">
        <f aca="false">AC811*(1+Y811)</f>
        <v>2.35449919796405</v>
      </c>
      <c r="AE811" s="23" t="n">
        <f aca="false">E811*Q811</f>
        <v>6046.15797308628</v>
      </c>
      <c r="AF811" s="23" t="n">
        <f aca="false">AE811*(1+S811)</f>
        <v>6825.27605045479</v>
      </c>
      <c r="AG811" s="23" t="n">
        <f aca="false">AF811*(1+U811)</f>
        <v>8053.3826592689</v>
      </c>
      <c r="AH811" s="23" t="n">
        <f aca="false">AG811*(1+W811)</f>
        <v>9704.88051559087</v>
      </c>
      <c r="AI811" s="23" t="n">
        <f aca="false">AH811*(1+Y811)</f>
        <v>12173.695261931</v>
      </c>
      <c r="AJ811" s="25" t="n">
        <f aca="false">G811*Z811</f>
        <v>38571.9338258202</v>
      </c>
      <c r="AK811" s="25" t="n">
        <f aca="false">I811*AA811</f>
        <v>47880.9959152996</v>
      </c>
      <c r="AL811" s="25" t="n">
        <f aca="false">K811*AB811</f>
        <v>59020.549608796</v>
      </c>
      <c r="AM811" s="25" t="n">
        <f aca="false">M811*AC811</f>
        <v>68706.3796615988</v>
      </c>
      <c r="AN811" s="25" t="n">
        <f aca="false">O811*AD811</f>
        <v>73994.5239886118</v>
      </c>
      <c r="AO811" s="25" t="n">
        <f aca="false">C811/Datos!$D$8</f>
        <v>13303.1059348237</v>
      </c>
      <c r="AP811" s="25" t="n">
        <f aca="false">AJ811-AO811</f>
        <v>25268.8278909965</v>
      </c>
      <c r="AQ811" s="25" t="n">
        <f aca="false">AK811-AO811</f>
        <v>34577.8899804759</v>
      </c>
      <c r="AR811" s="25" t="n">
        <f aca="false">AL811-AO811</f>
        <v>45717.4436739723</v>
      </c>
      <c r="AS811" s="25" t="n">
        <f aca="false">AM811-AO811</f>
        <v>55403.2737267751</v>
      </c>
      <c r="AT811" s="25" t="n">
        <f aca="false">AN811-AO811</f>
        <v>60691.4180537881</v>
      </c>
      <c r="AU811" s="25" t="n">
        <f aca="false">AP811*Datos!$D$6</f>
        <v>12634.4139454982</v>
      </c>
      <c r="AV811" s="25" t="n">
        <f aca="false">AQ811*Datos!$D$6</f>
        <v>17288.944990238</v>
      </c>
      <c r="AW811" s="25" t="n">
        <f aca="false">AR811*Datos!$D$6</f>
        <v>22858.7218369861</v>
      </c>
      <c r="AX811" s="25" t="n">
        <f aca="false">AS811*Datos!$D$6</f>
        <v>27701.6368633876</v>
      </c>
      <c r="AY811" s="25" t="n">
        <f aca="false">AT811*Datos!$D$6</f>
        <v>30345.709026894</v>
      </c>
      <c r="AZ811" s="25" t="n">
        <f aca="false">AJ811-AU811-AE811</f>
        <v>19891.3619072357</v>
      </c>
      <c r="BA811" s="25" t="n">
        <f aca="false">AK811-AV811-AF811</f>
        <v>23766.7748746069</v>
      </c>
      <c r="BB811" s="25" t="n">
        <f aca="false">AL811-AW811-AG811</f>
        <v>28108.4451125409</v>
      </c>
      <c r="BC811" s="25" t="n">
        <f aca="false">AM811-AX811-AH811</f>
        <v>31299.8622826204</v>
      </c>
      <c r="BD811" s="25" t="n">
        <f aca="false">AN811-AY811-AI811</f>
        <v>31475.1196997867</v>
      </c>
      <c r="BE811" s="25" t="n">
        <f aca="false">AZ811/Z811</f>
        <v>17010.1799556343</v>
      </c>
      <c r="BF811" s="25" t="n">
        <f aca="false">BA811/AA811</f>
        <v>18004.2033896985</v>
      </c>
      <c r="BG811" s="25" t="n">
        <f aca="false">BB811/AB811</f>
        <v>18046.0587210322</v>
      </c>
      <c r="BH811" s="25" t="n">
        <f aca="false">BC811/AC811</f>
        <v>16675.3943471881</v>
      </c>
      <c r="BI811" s="25" t="n">
        <f aca="false">BD811/AD811</f>
        <v>13368.0740800436</v>
      </c>
      <c r="BJ811" s="25" t="n">
        <f aca="false">E811*AD811</f>
        <v>84045.8472499034</v>
      </c>
      <c r="BK811" s="25" t="n">
        <f aca="false">0.2*C811*AD811</f>
        <v>31322.1522539732</v>
      </c>
      <c r="BL811" s="25" t="n">
        <f aca="false">BJ811+BK811</f>
        <v>115367.999503877</v>
      </c>
      <c r="BM811" s="25" t="n">
        <f aca="false">BK811*Datos!$D$6</f>
        <v>15661.0761269866</v>
      </c>
      <c r="BN811" s="25" t="n">
        <f aca="false">BL811-BM811</f>
        <v>99706.92337689</v>
      </c>
      <c r="BO811" s="25" t="n">
        <f aca="false">BN811/AD811</f>
        <v>42347.4017163001</v>
      </c>
      <c r="BP811" s="25" t="n">
        <f aca="false">-(C811+E811)</f>
        <v>-102211.378423007</v>
      </c>
      <c r="BQ811" s="25" t="n">
        <f aca="false">BE811</f>
        <v>17010.1799556343</v>
      </c>
      <c r="BR811" s="25" t="n">
        <f aca="false">BF811</f>
        <v>18004.2033896985</v>
      </c>
      <c r="BS811" s="25" t="n">
        <f aca="false">BG811</f>
        <v>18046.0587210322</v>
      </c>
      <c r="BT811" s="25" t="n">
        <f aca="false">BH811</f>
        <v>16675.3943471881</v>
      </c>
      <c r="BU811" s="25" t="n">
        <f aca="false">BI811+BO811</f>
        <v>55715.4757963437</v>
      </c>
      <c r="BV811" s="27" t="n">
        <f aca="false">IFERROR(IRR(BP811:BU811,0.1),NA())*100</f>
        <v>5.95632997779085</v>
      </c>
    </row>
    <row r="812" customFormat="false" ht="15" hidden="false" customHeight="true" outlineLevel="0" collapsed="false">
      <c r="A812" s="23" t="n">
        <v>811</v>
      </c>
      <c r="B812" s="24" t="n">
        <f aca="true">RAND()</f>
        <v>0.067472916041657</v>
      </c>
      <c r="C812" s="25" t="n">
        <f aca="false">IF(B812&lt;=(Datos!$D$14-Datos!$C$14)/(Datos!$E$14-Datos!$C$14),Datos!$C$14+SQRT((Datos!$E$14-Datos!$C$14)*(Datos!$D$14-Datos!$C$14)*B812),Datos!$E$14-SQRT((Datos!$E$14-Datos!$C$14)*(Datos!$E$14-Datos!$D$14)*(1-B812)))</f>
        <v>65195.1098560726</v>
      </c>
      <c r="D812" s="24" t="n">
        <f aca="true">RAND()</f>
        <v>0.0983505715363088</v>
      </c>
      <c r="E812" s="25" t="n">
        <f aca="false">IF(D812&lt;=(Datos!$D$15-Datos!$C$15)/(Datos!$E$15-Datos!$C$15),Datos!$C$15+SQRT((Datos!$E$15-Datos!$C$15)*(Datos!$D$15-Datos!$C$15)*D812),Datos!$E$15-SQRT((Datos!$E$15-Datos!$C$15)*(Datos!$E$15-Datos!$D$15)*(1-D812)))</f>
        <v>27715.9331481506</v>
      </c>
      <c r="F812" s="24" t="n">
        <f aca="true">RAND()</f>
        <v>0.914041826460896</v>
      </c>
      <c r="G812" s="25" t="n">
        <f aca="false">IF(F812&lt;=(Datos!$D$19-Datos!$C$19)/(Datos!$E$19-Datos!$C$19),Datos!$C$19+SQRT((Datos!$E$19-Datos!$C$19)*(Datos!$D$19-Datos!$C$19)*F812),Datos!$E$19-SQRT((Datos!$E$19-Datos!$C$19)*(Datos!$E$19-Datos!$D$19)*(1-F812)))</f>
        <v>42460.932648504</v>
      </c>
      <c r="H812" s="24" t="n">
        <f aca="true">RAND()</f>
        <v>0.186085573048491</v>
      </c>
      <c r="I812" s="25" t="n">
        <f aca="false">IF(H812&lt;=(Datos!$D$19-Datos!$C$19)/(Datos!$E$19-Datos!$C$19),Datos!$C$19+SQRT((Datos!$E$19-Datos!$C$19)*(Datos!$D$19-Datos!$C$19)*H812),Datos!$E$19-SQRT((Datos!$E$19-Datos!$C$19)*(Datos!$E$19-Datos!$D$19)*(1-H812)))</f>
        <v>35283.2599744167</v>
      </c>
      <c r="J812" s="24" t="n">
        <f aca="true">RAND()</f>
        <v>0.506041198275456</v>
      </c>
      <c r="K812" s="25" t="n">
        <f aca="false">IF(J812&lt;=(Datos!$D$19-Datos!$C$19)/(Datos!$E$19-Datos!$C$19),Datos!$C$19+SQRT((Datos!$E$19-Datos!$C$19)*(Datos!$D$19-Datos!$C$19)*J812),Datos!$E$19-SQRT((Datos!$E$19-Datos!$C$19)*(Datos!$E$19-Datos!$D$19)*(1-J812)))</f>
        <v>38712.415264513</v>
      </c>
      <c r="L812" s="24" t="n">
        <f aca="true">RAND()</f>
        <v>0.285665723864919</v>
      </c>
      <c r="M812" s="25" t="n">
        <f aca="false">IF(L812&lt;=(Datos!$D$19-Datos!$C$19)/(Datos!$E$19-Datos!$C$19),Datos!$C$19+SQRT((Datos!$E$19-Datos!$C$19)*(Datos!$D$19-Datos!$C$19)*L812),Datos!$E$19-SQRT((Datos!$E$19-Datos!$C$19)*(Datos!$E$19-Datos!$D$19)*(1-L812)))</f>
        <v>36545.9803375612</v>
      </c>
      <c r="N812" s="24" t="n">
        <f aca="true">RAND()</f>
        <v>0.663297419517821</v>
      </c>
      <c r="O812" s="25" t="n">
        <f aca="false">IF(N812&lt;=(Datos!$D$19-Datos!$C$19)/(Datos!$E$19-Datos!$C$19),Datos!$C$19+SQRT((Datos!$E$19-Datos!$C$19)*(Datos!$D$19-Datos!$C$19)*N812),Datos!$E$19-SQRT((Datos!$E$19-Datos!$C$19)*(Datos!$E$19-Datos!$D$19)*(1-N812)))</f>
        <v>39974.6986384388</v>
      </c>
      <c r="P812" s="24" t="n">
        <f aca="true">RAND()</f>
        <v>0.483640287510141</v>
      </c>
      <c r="Q812" s="26" t="n">
        <f aca="false">IF(P812&lt;=(Datos!$D$23-Datos!$C$23)/(Datos!$E$23-Datos!$C$23),Datos!$C$23+SQRT((Datos!$E$23-Datos!$C$23)*(Datos!$D$23-Datos!$C$23)*P812),Datos!$E$23-SQRT((Datos!$E$23-Datos!$C$23)*(Datos!$E$23-Datos!$D$23)*(1-P812)))</f>
        <v>0.149505126970041</v>
      </c>
      <c r="R812" s="24" t="n">
        <f aca="true">RAND()</f>
        <v>0.979373508214238</v>
      </c>
      <c r="S812" s="26" t="n">
        <f aca="false">IF(R812&lt;=(Datos!$D$24-Datos!$C$24)/(Datos!$E$24-Datos!$C$24),Datos!$C$24+SQRT((Datos!$E$24-Datos!$C$24)*(Datos!$D$24-Datos!$C$24)*R812),Datos!$E$24-SQRT((Datos!$E$24-Datos!$C$24)*(Datos!$E$24-Datos!$D$24)*(1-R812)))</f>
        <v>0.173906750849147</v>
      </c>
      <c r="T812" s="24" t="n">
        <f aca="true">RAND()</f>
        <v>0.995343930009639</v>
      </c>
      <c r="U812" s="26" t="n">
        <f aca="false">IF(T812&lt;=(Datos!$D$25-Datos!$C$25)/(Datos!$E$25-Datos!$C$25),Datos!$C$25+SQRT((Datos!$E$25-Datos!$C$25)*(Datos!$D$25-Datos!$C$25)*T812),Datos!$E$25-SQRT((Datos!$E$25-Datos!$C$25)*(Datos!$E$25-Datos!$D$25)*(1-T812)))</f>
        <v>0.216389321951072</v>
      </c>
      <c r="V812" s="24" t="n">
        <f aca="true">RAND()</f>
        <v>0.651668534910289</v>
      </c>
      <c r="W812" s="26" t="n">
        <f aca="false">IF(V812&lt;=(Datos!$D$26-Datos!$C$26)/(Datos!$E$26-Datos!$C$26),Datos!$C$26+SQRT((Datos!$E$26-Datos!$C$26)*(Datos!$D$26-Datos!$C$26)*V812),Datos!$E$26-SQRT((Datos!$E$26-Datos!$C$26)*(Datos!$E$26-Datos!$D$26)*(1-V812)))</f>
        <v>0.215083526412108</v>
      </c>
      <c r="X812" s="24" t="n">
        <f aca="true">RAND()</f>
        <v>0.513493579256277</v>
      </c>
      <c r="Y812" s="26" t="n">
        <f aca="false">IF(X812&lt;=(Datos!$D$27-Datos!$C$27)/(Datos!$E$27-Datos!$C$27),Datos!$C$27+SQRT((Datos!$E$27-Datos!$C$27)*(Datos!$D$27-Datos!$C$27)*X812),Datos!$E$27-SQRT((Datos!$E$27-Datos!$C$27)*(Datos!$E$27-Datos!$D$27)*(1-X812)))</f>
        <v>0.228744418137962</v>
      </c>
      <c r="Z812" s="24" t="n">
        <f aca="false">(1+Q812)</f>
        <v>1.14950512697004</v>
      </c>
      <c r="AA812" s="24" t="n">
        <f aca="false">Z812*(1+S812)</f>
        <v>1.34941182868584</v>
      </c>
      <c r="AB812" s="24" t="n">
        <f aca="false">AA812*(1+U812)</f>
        <v>1.64141013932792</v>
      </c>
      <c r="AC812" s="24" t="n">
        <f aca="false">AB812*(1+W812)</f>
        <v>1.99445042038316</v>
      </c>
      <c r="AD812" s="24" t="n">
        <f aca="false">AC812*(1+Y812)</f>
        <v>2.45066982129872</v>
      </c>
      <c r="AE812" s="23" t="n">
        <f aca="false">E812*Q812</f>
        <v>4143.67410440743</v>
      </c>
      <c r="AF812" s="23" t="n">
        <f aca="false">AE812*(1+S812)</f>
        <v>4864.28700448267</v>
      </c>
      <c r="AG812" s="23" t="n">
        <f aca="false">AF812*(1+U812)</f>
        <v>5916.86677115809</v>
      </c>
      <c r="AH812" s="23" t="n">
        <f aca="false">AG812*(1+W812)</f>
        <v>7189.48734160939</v>
      </c>
      <c r="AI812" s="23" t="n">
        <f aca="false">AH812*(1+Y812)</f>
        <v>8834.04244027607</v>
      </c>
      <c r="AJ812" s="25" t="n">
        <f aca="false">G812*Z812</f>
        <v>48809.059775385</v>
      </c>
      <c r="AK812" s="25" t="n">
        <f aca="false">I812*AA812</f>
        <v>47611.6483640754</v>
      </c>
      <c r="AL812" s="25" t="n">
        <f aca="false">K812*AB812</f>
        <v>63542.9509330446</v>
      </c>
      <c r="AM812" s="25" t="n">
        <f aca="false">M812*AC812</f>
        <v>72889.1458475636</v>
      </c>
      <c r="AN812" s="25" t="n">
        <f aca="false">O812*AD812</f>
        <v>97964.787568733</v>
      </c>
      <c r="AO812" s="25" t="n">
        <f aca="false">C812/Datos!$D$8</f>
        <v>13039.0219712145</v>
      </c>
      <c r="AP812" s="25" t="n">
        <f aca="false">AJ812-AO812</f>
        <v>35770.0378041705</v>
      </c>
      <c r="AQ812" s="25" t="n">
        <f aca="false">AK812-AO812</f>
        <v>34572.6263928609</v>
      </c>
      <c r="AR812" s="25" t="n">
        <f aca="false">AL812-AO812</f>
        <v>50503.9289618301</v>
      </c>
      <c r="AS812" s="25" t="n">
        <f aca="false">AM812-AO812</f>
        <v>59850.1238763491</v>
      </c>
      <c r="AT812" s="25" t="n">
        <f aca="false">AN812-AO812</f>
        <v>84925.7655975185</v>
      </c>
      <c r="AU812" s="25" t="n">
        <f aca="false">AP812*Datos!$D$6</f>
        <v>17885.0189020852</v>
      </c>
      <c r="AV812" s="25" t="n">
        <f aca="false">AQ812*Datos!$D$6</f>
        <v>17286.3131964305</v>
      </c>
      <c r="AW812" s="25" t="n">
        <f aca="false">AR812*Datos!$D$6</f>
        <v>25251.964480915</v>
      </c>
      <c r="AX812" s="25" t="n">
        <f aca="false">AS812*Datos!$D$6</f>
        <v>29925.0619381746</v>
      </c>
      <c r="AY812" s="25" t="n">
        <f aca="false">AT812*Datos!$D$6</f>
        <v>42462.8827987592</v>
      </c>
      <c r="AZ812" s="25" t="n">
        <f aca="false">AJ812-AU812-AE812</f>
        <v>26780.3667688923</v>
      </c>
      <c r="BA812" s="25" t="n">
        <f aca="false">AK812-AV812-AF812</f>
        <v>25461.0481631623</v>
      </c>
      <c r="BB812" s="25" t="n">
        <f aca="false">AL812-AW812-AG812</f>
        <v>32374.1196809715</v>
      </c>
      <c r="BC812" s="25" t="n">
        <f aca="false">AM812-AX812-AH812</f>
        <v>35774.5965677797</v>
      </c>
      <c r="BD812" s="25" t="n">
        <f aca="false">AN812-AY812-AI812</f>
        <v>46667.8623296977</v>
      </c>
      <c r="BE812" s="25" t="n">
        <f aca="false">AZ812/Z812</f>
        <v>23297.300847611</v>
      </c>
      <c r="BF812" s="25" t="n">
        <f aca="false">BA812/AA812</f>
        <v>18868.2562446175</v>
      </c>
      <c r="BG812" s="25" t="n">
        <f aca="false">BB812/AB812</f>
        <v>19723.3579257815</v>
      </c>
      <c r="BH812" s="25" t="n">
        <f aca="false">BC812/AC812</f>
        <v>17937.069882593</v>
      </c>
      <c r="BI812" s="25" t="n">
        <f aca="false">BD812/AD812</f>
        <v>19042.9008118957</v>
      </c>
      <c r="BJ812" s="25" t="n">
        <f aca="false">E812*AD812</f>
        <v>67922.6009353055</v>
      </c>
      <c r="BK812" s="25" t="n">
        <f aca="false">0.2*C812*AD812</f>
        <v>31954.3376441064</v>
      </c>
      <c r="BL812" s="25" t="n">
        <f aca="false">BJ812+BK812</f>
        <v>99876.9385794118</v>
      </c>
      <c r="BM812" s="25" t="n">
        <f aca="false">BK812*Datos!$D$6</f>
        <v>15977.1688220532</v>
      </c>
      <c r="BN812" s="25" t="n">
        <f aca="false">BL812-BM812</f>
        <v>83899.7697573587</v>
      </c>
      <c r="BO812" s="25" t="n">
        <f aca="false">BN812/AD812</f>
        <v>34235.4441337579</v>
      </c>
      <c r="BP812" s="25" t="n">
        <f aca="false">-(C812+E812)</f>
        <v>-92911.0430042232</v>
      </c>
      <c r="BQ812" s="25" t="n">
        <f aca="false">BE812</f>
        <v>23297.300847611</v>
      </c>
      <c r="BR812" s="25" t="n">
        <f aca="false">BF812</f>
        <v>18868.2562446175</v>
      </c>
      <c r="BS812" s="25" t="n">
        <f aca="false">BG812</f>
        <v>19723.3579257815</v>
      </c>
      <c r="BT812" s="25" t="n">
        <f aca="false">BH812</f>
        <v>17937.069882593</v>
      </c>
      <c r="BU812" s="25" t="n">
        <f aca="false">BI812+BO812</f>
        <v>53278.3449456536</v>
      </c>
      <c r="BV812" s="27" t="n">
        <f aca="false">IFERROR(IRR(BP812:BU812,0.1),NA())*100</f>
        <v>11.4657589598231</v>
      </c>
    </row>
    <row r="813" customFormat="false" ht="15" hidden="false" customHeight="true" outlineLevel="0" collapsed="false">
      <c r="A813" s="23" t="n">
        <v>812</v>
      </c>
      <c r="B813" s="24" t="n">
        <f aca="true">RAND()</f>
        <v>0.616026617880315</v>
      </c>
      <c r="C813" s="25" t="n">
        <f aca="false">IF(B813&lt;=(Datos!$D$14-Datos!$C$14)/(Datos!$E$14-Datos!$C$14),Datos!$C$14+SQRT((Datos!$E$14-Datos!$C$14)*(Datos!$D$14-Datos!$C$14)*B813),Datos!$E$14-SQRT((Datos!$E$14-Datos!$C$14)*(Datos!$E$14-Datos!$D$14)*(1-B813)))</f>
        <v>78534.4914212679</v>
      </c>
      <c r="D813" s="24" t="n">
        <f aca="true">RAND()</f>
        <v>0.487685381997364</v>
      </c>
      <c r="E813" s="25" t="n">
        <f aca="false">IF(D813&lt;=(Datos!$D$15-Datos!$C$15)/(Datos!$E$15-Datos!$C$15),Datos!$C$15+SQRT((Datos!$E$15-Datos!$C$15)*(Datos!$D$15-Datos!$C$15)*D813),Datos!$E$15-SQRT((Datos!$E$15-Datos!$C$15)*(Datos!$E$15-Datos!$D$15)*(1-D813)))</f>
        <v>31233.7469406596</v>
      </c>
      <c r="F813" s="24" t="n">
        <f aca="true">RAND()</f>
        <v>0.338941841895877</v>
      </c>
      <c r="G813" s="25" t="n">
        <f aca="false">IF(F813&lt;=(Datos!$D$19-Datos!$C$19)/(Datos!$E$19-Datos!$C$19),Datos!$C$19+SQRT((Datos!$E$19-Datos!$C$19)*(Datos!$D$19-Datos!$C$19)*F813),Datos!$E$19-SQRT((Datos!$E$19-Datos!$C$19)*(Datos!$E$19-Datos!$D$19)*(1-F813)))</f>
        <v>37130.3068857085</v>
      </c>
      <c r="H813" s="24" t="n">
        <f aca="true">RAND()</f>
        <v>0.700807495034311</v>
      </c>
      <c r="I813" s="25" t="n">
        <f aca="false">IF(H813&lt;=(Datos!$D$19-Datos!$C$19)/(Datos!$E$19-Datos!$C$19),Datos!$C$19+SQRT((Datos!$E$19-Datos!$C$19)*(Datos!$D$19-Datos!$C$19)*H813),Datos!$E$19-SQRT((Datos!$E$19-Datos!$C$19)*(Datos!$E$19-Datos!$D$19)*(1-H813)))</f>
        <v>40262.9716200526</v>
      </c>
      <c r="J813" s="24" t="n">
        <f aca="true">RAND()</f>
        <v>0.181582488528996</v>
      </c>
      <c r="K813" s="25" t="n">
        <f aca="false">IF(J813&lt;=(Datos!$D$19-Datos!$C$19)/(Datos!$E$19-Datos!$C$19),Datos!$C$19+SQRT((Datos!$E$19-Datos!$C$19)*(Datos!$D$19-Datos!$C$19)*J813),Datos!$E$19-SQRT((Datos!$E$19-Datos!$C$19)*(Datos!$E$19-Datos!$D$19)*(1-J813)))</f>
        <v>35218.9436938282</v>
      </c>
      <c r="L813" s="24" t="n">
        <f aca="true">RAND()</f>
        <v>0.632781079664715</v>
      </c>
      <c r="M813" s="25" t="n">
        <f aca="false">IF(L813&lt;=(Datos!$D$19-Datos!$C$19)/(Datos!$E$19-Datos!$C$19),Datos!$C$19+SQRT((Datos!$E$19-Datos!$C$19)*(Datos!$D$19-Datos!$C$19)*L813),Datos!$E$19-SQRT((Datos!$E$19-Datos!$C$19)*(Datos!$E$19-Datos!$D$19)*(1-L813)))</f>
        <v>39742.5439157187</v>
      </c>
      <c r="N813" s="24" t="n">
        <f aca="true">RAND()</f>
        <v>0.960163962036285</v>
      </c>
      <c r="O813" s="25" t="n">
        <f aca="false">IF(N813&lt;=(Datos!$D$19-Datos!$C$19)/(Datos!$E$19-Datos!$C$19),Datos!$C$19+SQRT((Datos!$E$19-Datos!$C$19)*(Datos!$D$19-Datos!$C$19)*N813),Datos!$E$19-SQRT((Datos!$E$19-Datos!$C$19)*(Datos!$E$19-Datos!$D$19)*(1-N813)))</f>
        <v>43271.50271991</v>
      </c>
      <c r="P813" s="24" t="n">
        <f aca="true">RAND()</f>
        <v>0.105125120012886</v>
      </c>
      <c r="Q813" s="26" t="n">
        <f aca="false">IF(P813&lt;=(Datos!$D$23-Datos!$C$23)/(Datos!$E$23-Datos!$C$23),Datos!$C$23+SQRT((Datos!$E$23-Datos!$C$23)*(Datos!$D$23-Datos!$C$23)*P813),Datos!$E$23-SQRT((Datos!$E$23-Datos!$C$23)*(Datos!$E$23-Datos!$D$23)*(1-P813)))</f>
        <v>0.133755915673745</v>
      </c>
      <c r="R813" s="24" t="n">
        <f aca="true">RAND()</f>
        <v>0.322745996716552</v>
      </c>
      <c r="S813" s="26" t="n">
        <f aca="false">IF(R813&lt;=(Datos!$D$24-Datos!$C$24)/(Datos!$E$24-Datos!$C$24),Datos!$C$24+SQRT((Datos!$E$24-Datos!$C$24)*(Datos!$D$24-Datos!$C$24)*R813),Datos!$E$24-SQRT((Datos!$E$24-Datos!$C$24)*(Datos!$E$24-Datos!$D$24)*(1-R813)))</f>
        <v>0.144102754906645</v>
      </c>
      <c r="T813" s="24" t="n">
        <f aca="true">RAND()</f>
        <v>0.683488502818782</v>
      </c>
      <c r="U813" s="26" t="n">
        <f aca="false">IF(T813&lt;=(Datos!$D$25-Datos!$C$25)/(Datos!$E$25-Datos!$C$25),Datos!$C$25+SQRT((Datos!$E$25-Datos!$C$25)*(Datos!$D$25-Datos!$C$25)*T813),Datos!$E$25-SQRT((Datos!$E$25-Datos!$C$25)*(Datos!$E$25-Datos!$D$25)*(1-T813)))</f>
        <v>0.190230347800026</v>
      </c>
      <c r="V813" s="24" t="n">
        <f aca="true">RAND()</f>
        <v>0.979530118392401</v>
      </c>
      <c r="W813" s="26" t="n">
        <f aca="false">IF(V813&lt;=(Datos!$D$26-Datos!$C$26)/(Datos!$E$26-Datos!$C$26),Datos!$C$26+SQRT((Datos!$E$26-Datos!$C$26)*(Datos!$D$26-Datos!$C$26)*V813),Datos!$E$26-SQRT((Datos!$E$26-Datos!$C$26)*(Datos!$E$26-Datos!$D$26)*(1-V813)))</f>
        <v>0.241535687527826</v>
      </c>
      <c r="X813" s="24" t="n">
        <f aca="true">RAND()</f>
        <v>0.559654472972702</v>
      </c>
      <c r="Y813" s="26" t="n">
        <f aca="false">IF(X813&lt;=(Datos!$D$27-Datos!$C$27)/(Datos!$E$27-Datos!$C$27),Datos!$C$27+SQRT((Datos!$E$27-Datos!$C$27)*(Datos!$D$27-Datos!$C$27)*X813),Datos!$E$27-SQRT((Datos!$E$27-Datos!$C$27)*(Datos!$E$27-Datos!$D$27)*(1-X813)))</f>
        <v>0.231236634181515</v>
      </c>
      <c r="Z813" s="24" t="n">
        <f aca="false">(1+Q813)</f>
        <v>1.13375591567375</v>
      </c>
      <c r="AA813" s="24" t="n">
        <f aca="false">Z813*(1+S813)</f>
        <v>1.29713326651404</v>
      </c>
      <c r="AB813" s="24" t="n">
        <f aca="false">AA813*(1+U813)</f>
        <v>1.54388737894599</v>
      </c>
      <c r="AC813" s="24" t="n">
        <f aca="false">AB813*(1+W813)</f>
        <v>1.91679127848524</v>
      </c>
      <c r="AD813" s="24" t="n">
        <f aca="false">AC813*(1+Y813)</f>
        <v>2.36002364215065</v>
      </c>
      <c r="AE813" s="23" t="n">
        <f aca="false">E813*Q813</f>
        <v>4177.69842196997</v>
      </c>
      <c r="AF813" s="23" t="n">
        <f aca="false">AE813*(1+S813)</f>
        <v>4779.71627374498</v>
      </c>
      <c r="AG813" s="23" t="n">
        <f aca="false">AF813*(1+U813)</f>
        <v>5688.96336288493</v>
      </c>
      <c r="AH813" s="23" t="n">
        <f aca="false">AG813*(1+W813)</f>
        <v>7063.05104005996</v>
      </c>
      <c r="AI813" s="23" t="n">
        <f aca="false">AH813*(1+Y813)</f>
        <v>8696.28718961567</v>
      </c>
      <c r="AJ813" s="25" t="n">
        <f aca="false">G813*Z813</f>
        <v>42096.7050824536</v>
      </c>
      <c r="AK813" s="25" t="n">
        <f aca="false">I813*AA813</f>
        <v>52226.4398970809</v>
      </c>
      <c r="AL813" s="25" t="n">
        <f aca="false">K813*AB813</f>
        <v>54374.0826687107</v>
      </c>
      <c r="AM813" s="25" t="n">
        <f aca="false">M813*AC813</f>
        <v>76178.1615624662</v>
      </c>
      <c r="AN813" s="25" t="n">
        <f aca="false">O813*AD813</f>
        <v>102121.769450374</v>
      </c>
      <c r="AO813" s="25" t="n">
        <f aca="false">C813/Datos!$D$8</f>
        <v>15706.8982842536</v>
      </c>
      <c r="AP813" s="25" t="n">
        <f aca="false">AJ813-AO813</f>
        <v>26389.8067982</v>
      </c>
      <c r="AQ813" s="25" t="n">
        <f aca="false">AK813-AO813</f>
        <v>36519.5416128273</v>
      </c>
      <c r="AR813" s="25" t="n">
        <f aca="false">AL813-AO813</f>
        <v>38667.1843844572</v>
      </c>
      <c r="AS813" s="25" t="n">
        <f aca="false">AM813-AO813</f>
        <v>60471.2632782126</v>
      </c>
      <c r="AT813" s="25" t="n">
        <f aca="false">AN813-AO813</f>
        <v>86414.8711661201</v>
      </c>
      <c r="AU813" s="25" t="n">
        <f aca="false">AP813*Datos!$D$6</f>
        <v>13194.9033991</v>
      </c>
      <c r="AV813" s="25" t="n">
        <f aca="false">AQ813*Datos!$D$6</f>
        <v>18259.7708064137</v>
      </c>
      <c r="AW813" s="25" t="n">
        <f aca="false">AR813*Datos!$D$6</f>
        <v>19333.5921922286</v>
      </c>
      <c r="AX813" s="25" t="n">
        <f aca="false">AS813*Datos!$D$6</f>
        <v>30235.6316391063</v>
      </c>
      <c r="AY813" s="25" t="n">
        <f aca="false">AT813*Datos!$D$6</f>
        <v>43207.43558306</v>
      </c>
      <c r="AZ813" s="25" t="n">
        <f aca="false">AJ813-AU813-AE813</f>
        <v>24724.1032613836</v>
      </c>
      <c r="BA813" s="25" t="n">
        <f aca="false">AK813-AV813-AF813</f>
        <v>29186.9528169223</v>
      </c>
      <c r="BB813" s="25" t="n">
        <f aca="false">AL813-AW813-AG813</f>
        <v>29351.5271135972</v>
      </c>
      <c r="BC813" s="25" t="n">
        <f aca="false">AM813-AX813-AH813</f>
        <v>38879.4788832999</v>
      </c>
      <c r="BD813" s="25" t="n">
        <f aca="false">AN813-AY813-AI813</f>
        <v>50218.0466776979</v>
      </c>
      <c r="BE813" s="25" t="n">
        <f aca="false">AZ813/Z813</f>
        <v>21807.254030239</v>
      </c>
      <c r="BF813" s="25" t="n">
        <f aca="false">BA813/AA813</f>
        <v>22501.1211803706</v>
      </c>
      <c r="BG813" s="25" t="n">
        <f aca="false">BB813/AB813</f>
        <v>19011.4431362445</v>
      </c>
      <c r="BH813" s="25" t="n">
        <f aca="false">BC813/AC813</f>
        <v>20283.626767138</v>
      </c>
      <c r="BI813" s="25" t="n">
        <f aca="false">BD813/AD813</f>
        <v>21278.6201717603</v>
      </c>
      <c r="BJ813" s="25" t="n">
        <f aca="false">E813*AD813</f>
        <v>73712.3812129071</v>
      </c>
      <c r="BK813" s="25" t="n">
        <f aca="false">0.2*C813*AD813</f>
        <v>37068.6512956939</v>
      </c>
      <c r="BL813" s="25" t="n">
        <f aca="false">BJ813+BK813</f>
        <v>110781.032508601</v>
      </c>
      <c r="BM813" s="25" t="n">
        <f aca="false">BK813*Datos!$D$6</f>
        <v>18534.325647847</v>
      </c>
      <c r="BN813" s="25" t="n">
        <f aca="false">BL813-BM813</f>
        <v>92246.706860754</v>
      </c>
      <c r="BO813" s="25" t="n">
        <f aca="false">BN813/AD813</f>
        <v>39087.1960827864</v>
      </c>
      <c r="BP813" s="25" t="n">
        <f aca="false">-(C813+E813)</f>
        <v>-109768.238361927</v>
      </c>
      <c r="BQ813" s="25" t="n">
        <f aca="false">BE813</f>
        <v>21807.254030239</v>
      </c>
      <c r="BR813" s="25" t="n">
        <f aca="false">BF813</f>
        <v>22501.1211803706</v>
      </c>
      <c r="BS813" s="25" t="n">
        <f aca="false">BG813</f>
        <v>19011.4431362445</v>
      </c>
      <c r="BT813" s="25" t="n">
        <f aca="false">BH813</f>
        <v>20283.626767138</v>
      </c>
      <c r="BU813" s="25" t="n">
        <f aca="false">BI813+BO813</f>
        <v>60365.8162545466</v>
      </c>
      <c r="BV813" s="27" t="n">
        <f aca="false">IFERROR(IRR(BP813:BU813,0.1),NA())*100</f>
        <v>8.23527536367036</v>
      </c>
    </row>
    <row r="814" customFormat="false" ht="15" hidden="false" customHeight="true" outlineLevel="0" collapsed="false">
      <c r="A814" s="23" t="n">
        <v>813</v>
      </c>
      <c r="B814" s="24" t="n">
        <f aca="true">RAND()</f>
        <v>0.278329972021151</v>
      </c>
      <c r="C814" s="25" t="n">
        <f aca="false">IF(B814&lt;=(Datos!$D$14-Datos!$C$14)/(Datos!$E$14-Datos!$C$14),Datos!$C$14+SQRT((Datos!$E$14-Datos!$C$14)*(Datos!$D$14-Datos!$C$14)*B814),Datos!$E$14-SQRT((Datos!$E$14-Datos!$C$14)*(Datos!$E$14-Datos!$D$14)*(1-B814)))</f>
        <v>70572.0535277329</v>
      </c>
      <c r="D814" s="24" t="n">
        <f aca="true">RAND()</f>
        <v>0.293928417001526</v>
      </c>
      <c r="E814" s="25" t="n">
        <f aca="false">IF(D814&lt;=(Datos!$D$15-Datos!$C$15)/(Datos!$E$15-Datos!$C$15),Datos!$C$15+SQRT((Datos!$E$15-Datos!$C$15)*(Datos!$D$15-Datos!$C$15)*D814),Datos!$E$15-SQRT((Datos!$E$15-Datos!$C$15)*(Datos!$E$15-Datos!$D$15)*(1-D814)))</f>
        <v>29695.1710591963</v>
      </c>
      <c r="F814" s="24" t="n">
        <f aca="true">RAND()</f>
        <v>0.122780800749091</v>
      </c>
      <c r="G814" s="25" t="n">
        <f aca="false">IF(F814&lt;=(Datos!$D$19-Datos!$C$19)/(Datos!$E$19-Datos!$C$19),Datos!$C$19+SQRT((Datos!$E$19-Datos!$C$19)*(Datos!$D$19-Datos!$C$19)*F814),Datos!$E$19-SQRT((Datos!$E$19-Datos!$C$19)*(Datos!$E$19-Datos!$D$19)*(1-F814)))</f>
        <v>34291.5172273176</v>
      </c>
      <c r="H814" s="24" t="n">
        <f aca="true">RAND()</f>
        <v>0.0732212362284407</v>
      </c>
      <c r="I814" s="25" t="n">
        <f aca="false">IF(H814&lt;=(Datos!$D$19-Datos!$C$19)/(Datos!$E$19-Datos!$C$19),Datos!$C$19+SQRT((Datos!$E$19-Datos!$C$19)*(Datos!$D$19-Datos!$C$19)*H814),Datos!$E$19-SQRT((Datos!$E$19-Datos!$C$19)*(Datos!$E$19-Datos!$D$19)*(1-H814)))</f>
        <v>33314.0889297462</v>
      </c>
      <c r="J814" s="24" t="n">
        <f aca="true">RAND()</f>
        <v>0.186168344049302</v>
      </c>
      <c r="K814" s="25" t="n">
        <f aca="false">IF(J814&lt;=(Datos!$D$19-Datos!$C$19)/(Datos!$E$19-Datos!$C$19),Datos!$C$19+SQRT((Datos!$E$19-Datos!$C$19)*(Datos!$D$19-Datos!$C$19)*J814),Datos!$E$19-SQRT((Datos!$E$19-Datos!$C$19)*(Datos!$E$19-Datos!$D$19)*(1-J814)))</f>
        <v>35284.4348427618</v>
      </c>
      <c r="L814" s="24" t="n">
        <f aca="true">RAND()</f>
        <v>0.0930878012140276</v>
      </c>
      <c r="M814" s="25" t="n">
        <f aca="false">IF(L814&lt;=(Datos!$D$19-Datos!$C$19)/(Datos!$E$19-Datos!$C$19),Datos!$C$19+SQRT((Datos!$E$19-Datos!$C$19)*(Datos!$D$19-Datos!$C$19)*L814),Datos!$E$19-SQRT((Datos!$E$19-Datos!$C$19)*(Datos!$E$19-Datos!$D$19)*(1-L814)))</f>
        <v>33736.732554265</v>
      </c>
      <c r="N814" s="24" t="n">
        <f aca="true">RAND()</f>
        <v>0.688875432966646</v>
      </c>
      <c r="O814" s="25" t="n">
        <f aca="false">IF(N814&lt;=(Datos!$D$19-Datos!$C$19)/(Datos!$E$19-Datos!$C$19),Datos!$C$19+SQRT((Datos!$E$19-Datos!$C$19)*(Datos!$D$19-Datos!$C$19)*N814),Datos!$E$19-SQRT((Datos!$E$19-Datos!$C$19)*(Datos!$E$19-Datos!$D$19)*(1-N814)))</f>
        <v>40169.4366242123</v>
      </c>
      <c r="P814" s="24" t="n">
        <f aca="true">RAND()</f>
        <v>0.050167657818497</v>
      </c>
      <c r="Q814" s="26" t="n">
        <f aca="false">IF(P814&lt;=(Datos!$D$23-Datos!$C$23)/(Datos!$E$23-Datos!$C$23),Datos!$C$23+SQRT((Datos!$E$23-Datos!$C$23)*(Datos!$D$23-Datos!$C$23)*P814),Datos!$E$23-SQRT((Datos!$E$23-Datos!$C$23)*(Datos!$E$23-Datos!$D$23)*(1-P814)))</f>
        <v>0.129502725086695</v>
      </c>
      <c r="R814" s="24" t="n">
        <f aca="true">RAND()</f>
        <v>0.62002845008504</v>
      </c>
      <c r="S814" s="26" t="n">
        <f aca="false">IF(R814&lt;=(Datos!$D$24-Datos!$C$24)/(Datos!$E$24-Datos!$C$24),Datos!$C$24+SQRT((Datos!$E$24-Datos!$C$24)*(Datos!$D$24-Datos!$C$24)*R814),Datos!$E$24-SQRT((Datos!$E$24-Datos!$C$24)*(Datos!$E$24-Datos!$D$24)*(1-R814)))</f>
        <v>0.153847585391652</v>
      </c>
      <c r="T814" s="24" t="n">
        <f aca="true">RAND()</f>
        <v>0.501505358919189</v>
      </c>
      <c r="U814" s="26" t="n">
        <f aca="false">IF(T814&lt;=(Datos!$D$25-Datos!$C$25)/(Datos!$E$25-Datos!$C$25),Datos!$C$25+SQRT((Datos!$E$25-Datos!$C$25)*(Datos!$D$25-Datos!$C$25)*T814),Datos!$E$25-SQRT((Datos!$E$25-Datos!$C$25)*(Datos!$E$25-Datos!$D$25)*(1-T814)))</f>
        <v>0.182639793964349</v>
      </c>
      <c r="V814" s="24" t="n">
        <f aca="true">RAND()</f>
        <v>0.49641426465585</v>
      </c>
      <c r="W814" s="26" t="n">
        <f aca="false">IF(V814&lt;=(Datos!$D$26-Datos!$C$26)/(Datos!$E$26-Datos!$C$26),Datos!$C$26+SQRT((Datos!$E$26-Datos!$C$26)*(Datos!$D$26-Datos!$C$26)*V814),Datos!$E$26-SQRT((Datos!$E$26-Datos!$C$26)*(Datos!$E$26-Datos!$D$26)*(1-V814)))</f>
        <v>0.208017264575727</v>
      </c>
      <c r="X814" s="24" t="n">
        <f aca="true">RAND()</f>
        <v>0.636176707994072</v>
      </c>
      <c r="Y814" s="26" t="n">
        <f aca="false">IF(X814&lt;=(Datos!$D$27-Datos!$C$27)/(Datos!$E$27-Datos!$C$27),Datos!$C$27+SQRT((Datos!$E$27-Datos!$C$27)*(Datos!$D$27-Datos!$C$27)*X814),Datos!$E$27-SQRT((Datos!$E$27-Datos!$C$27)*(Datos!$E$27-Datos!$D$27)*(1-X814)))</f>
        <v>0.235675675111379</v>
      </c>
      <c r="Z814" s="24" t="n">
        <f aca="false">(1+Q814)</f>
        <v>1.12950272508669</v>
      </c>
      <c r="AA814" s="24" t="n">
        <f aca="false">Z814*(1+S814)</f>
        <v>1.30327399203457</v>
      </c>
      <c r="AB814" s="24" t="n">
        <f aca="false">AA814*(1+U814)</f>
        <v>1.54130368541886</v>
      </c>
      <c r="AC814" s="24" t="n">
        <f aca="false">AB814*(1+W814)</f>
        <v>1.86192146194018</v>
      </c>
      <c r="AD814" s="24" t="n">
        <f aca="false">AC814*(1+Y814)</f>
        <v>2.3007310594873</v>
      </c>
      <c r="AE814" s="23" t="n">
        <f aca="false">E814*Q814</f>
        <v>3845.60557408147</v>
      </c>
      <c r="AF814" s="23" t="n">
        <f aca="false">AE814*(1+S814)</f>
        <v>4437.24270602258</v>
      </c>
      <c r="AG814" s="23" t="n">
        <f aca="false">AF814*(1+U814)</f>
        <v>5247.65979962035</v>
      </c>
      <c r="AH814" s="23" t="n">
        <f aca="false">AG814*(1+W814)</f>
        <v>6339.26363656139</v>
      </c>
      <c r="AI814" s="23" t="n">
        <f aca="false">AH814*(1+Y814)</f>
        <v>7833.27387381701</v>
      </c>
      <c r="AJ814" s="25" t="n">
        <f aca="false">G814*Z814</f>
        <v>38732.3621556126</v>
      </c>
      <c r="AK814" s="25" t="n">
        <f aca="false">I814*AA814</f>
        <v>43417.3856704651</v>
      </c>
      <c r="AL814" s="25" t="n">
        <f aca="false">K814*AB814</f>
        <v>54384.0294610706</v>
      </c>
      <c r="AM814" s="25" t="n">
        <f aca="false">M814*AC814</f>
        <v>62815.1463985221</v>
      </c>
      <c r="AN814" s="25" t="n">
        <f aca="false">O814*AD814</f>
        <v>92419.0704834319</v>
      </c>
      <c r="AO814" s="25" t="n">
        <f aca="false">C814/Datos!$D$8</f>
        <v>14114.4107055466</v>
      </c>
      <c r="AP814" s="25" t="n">
        <f aca="false">AJ814-AO814</f>
        <v>24617.951450066</v>
      </c>
      <c r="AQ814" s="25" t="n">
        <f aca="false">AK814-AO814</f>
        <v>29302.9749649185</v>
      </c>
      <c r="AR814" s="25" t="n">
        <f aca="false">AL814-AO814</f>
        <v>40269.618755524</v>
      </c>
      <c r="AS814" s="25" t="n">
        <f aca="false">AM814-AO814</f>
        <v>48700.7356929755</v>
      </c>
      <c r="AT814" s="25" t="n">
        <f aca="false">AN814-AO814</f>
        <v>78304.6597778853</v>
      </c>
      <c r="AU814" s="25" t="n">
        <f aca="false">AP814*Datos!$D$6</f>
        <v>12308.975725033</v>
      </c>
      <c r="AV814" s="25" t="n">
        <f aca="false">AQ814*Datos!$D$6</f>
        <v>14651.4874824593</v>
      </c>
      <c r="AW814" s="25" t="n">
        <f aca="false">AR814*Datos!$D$6</f>
        <v>20134.809377762</v>
      </c>
      <c r="AX814" s="25" t="n">
        <f aca="false">AS814*Datos!$D$6</f>
        <v>24350.3678464878</v>
      </c>
      <c r="AY814" s="25" t="n">
        <f aca="false">AT814*Datos!$D$6</f>
        <v>39152.3298889427</v>
      </c>
      <c r="AZ814" s="25" t="n">
        <f aca="false">AJ814-AU814-AE814</f>
        <v>22577.7808564981</v>
      </c>
      <c r="BA814" s="25" t="n">
        <f aca="false">AK814-AV814-AF814</f>
        <v>24328.6554819833</v>
      </c>
      <c r="BB814" s="25" t="n">
        <f aca="false">AL814-AW814-AG814</f>
        <v>29001.5602836882</v>
      </c>
      <c r="BC814" s="25" t="n">
        <f aca="false">AM814-AX814-AH814</f>
        <v>32125.5149154729</v>
      </c>
      <c r="BD814" s="25" t="n">
        <f aca="false">AN814-AY814-AI814</f>
        <v>45433.4667206722</v>
      </c>
      <c r="BE814" s="25" t="n">
        <f aca="false">AZ814/Z814</f>
        <v>19989.133585105</v>
      </c>
      <c r="BF814" s="25" t="n">
        <f aca="false">BA814/AA814</f>
        <v>18667.3375135824</v>
      </c>
      <c r="BG814" s="25" t="n">
        <f aca="false">BB814/AB814</f>
        <v>18816.2531226329</v>
      </c>
      <c r="BH814" s="25" t="n">
        <f aca="false">BC814/AC814</f>
        <v>17253.9581137848</v>
      </c>
      <c r="BI814" s="25" t="n">
        <f aca="false">BD814/AD814</f>
        <v>19747.4044318751</v>
      </c>
      <c r="BJ814" s="25" t="n">
        <f aca="false">E814*AD814</f>
        <v>68320.6023726813</v>
      </c>
      <c r="BK814" s="25" t="n">
        <f aca="false">0.2*C814*AD814</f>
        <v>32473.4630966111</v>
      </c>
      <c r="BL814" s="25" t="n">
        <f aca="false">BJ814+BK814</f>
        <v>100794.065469292</v>
      </c>
      <c r="BM814" s="25" t="n">
        <f aca="false">BK814*Datos!$D$6</f>
        <v>16236.7315483055</v>
      </c>
      <c r="BN814" s="25" t="n">
        <f aca="false">BL814-BM814</f>
        <v>84557.3339209869</v>
      </c>
      <c r="BO814" s="25" t="n">
        <f aca="false">BN814/AD814</f>
        <v>36752.3764119696</v>
      </c>
      <c r="BP814" s="25" t="n">
        <f aca="false">-(C814+E814)</f>
        <v>-100267.224586929</v>
      </c>
      <c r="BQ814" s="25" t="n">
        <f aca="false">BE814</f>
        <v>19989.133585105</v>
      </c>
      <c r="BR814" s="25" t="n">
        <f aca="false">BF814</f>
        <v>18667.3375135824</v>
      </c>
      <c r="BS814" s="25" t="n">
        <f aca="false">BG814</f>
        <v>18816.2531226329</v>
      </c>
      <c r="BT814" s="25" t="n">
        <f aca="false">BH814</f>
        <v>17253.9581137848</v>
      </c>
      <c r="BU814" s="25" t="n">
        <f aca="false">BI814+BO814</f>
        <v>56499.7808438447</v>
      </c>
      <c r="BV814" s="27" t="n">
        <f aca="false">IFERROR(IRR(BP814:BU814,0.1),NA())*100</f>
        <v>8.10156061721583</v>
      </c>
    </row>
    <row r="815" customFormat="false" ht="15" hidden="false" customHeight="true" outlineLevel="0" collapsed="false">
      <c r="A815" s="23" t="n">
        <v>814</v>
      </c>
      <c r="B815" s="24" t="n">
        <f aca="true">RAND()</f>
        <v>0.320856803523725</v>
      </c>
      <c r="C815" s="25" t="n">
        <f aca="false">IF(B815&lt;=(Datos!$D$14-Datos!$C$14)/(Datos!$E$14-Datos!$C$14),Datos!$C$14+SQRT((Datos!$E$14-Datos!$C$14)*(Datos!$D$14-Datos!$C$14)*B815),Datos!$E$14-SQRT((Datos!$E$14-Datos!$C$14)*(Datos!$E$14-Datos!$D$14)*(1-B815)))</f>
        <v>71452.2884319683</v>
      </c>
      <c r="D815" s="24" t="n">
        <f aca="true">RAND()</f>
        <v>0.0162940734407585</v>
      </c>
      <c r="E815" s="25" t="n">
        <f aca="false">IF(D815&lt;=(Datos!$D$15-Datos!$C$15)/(Datos!$E$15-Datos!$C$15),Datos!$C$15+SQRT((Datos!$E$15-Datos!$C$15)*(Datos!$D$15-Datos!$C$15)*D815),Datos!$E$15-SQRT((Datos!$E$15-Datos!$C$15)*(Datos!$E$15-Datos!$D$15)*(1-D815)))</f>
        <v>26105.4661948956</v>
      </c>
      <c r="F815" s="24" t="n">
        <f aca="true">RAND()</f>
        <v>0.432439399721422</v>
      </c>
      <c r="G815" s="25" t="n">
        <f aca="false">IF(F815&lt;=(Datos!$D$19-Datos!$C$19)/(Datos!$E$19-Datos!$C$19),Datos!$C$19+SQRT((Datos!$E$19-Datos!$C$19)*(Datos!$D$19-Datos!$C$19)*F815),Datos!$E$19-SQRT((Datos!$E$19-Datos!$C$19)*(Datos!$E$19-Datos!$D$19)*(1-F815)))</f>
        <v>38053.9375437244</v>
      </c>
      <c r="H815" s="24" t="n">
        <f aca="true">RAND()</f>
        <v>0.78137129836514</v>
      </c>
      <c r="I815" s="25" t="n">
        <f aca="false">IF(H815&lt;=(Datos!$D$19-Datos!$C$19)/(Datos!$E$19-Datos!$C$19),Datos!$C$19+SQRT((Datos!$E$19-Datos!$C$19)*(Datos!$D$19-Datos!$C$19)*H815),Datos!$E$19-SQRT((Datos!$E$19-Datos!$C$19)*(Datos!$E$19-Datos!$D$19)*(1-H815)))</f>
        <v>40950.6602238619</v>
      </c>
      <c r="J815" s="24" t="n">
        <f aca="true">RAND()</f>
        <v>0.58341370737178</v>
      </c>
      <c r="K815" s="25" t="n">
        <f aca="false">IF(J815&lt;=(Datos!$D$19-Datos!$C$19)/(Datos!$E$19-Datos!$C$19),Datos!$C$19+SQRT((Datos!$E$19-Datos!$C$19)*(Datos!$D$19-Datos!$C$19)*J815),Datos!$E$19-SQRT((Datos!$E$19-Datos!$C$19)*(Datos!$E$19-Datos!$D$19)*(1-J815)))</f>
        <v>39354.7878706985</v>
      </c>
      <c r="L815" s="24" t="n">
        <f aca="true">RAND()</f>
        <v>0.404544387010224</v>
      </c>
      <c r="M815" s="25" t="n">
        <f aca="false">IF(L815&lt;=(Datos!$D$19-Datos!$C$19)/(Datos!$E$19-Datos!$C$19),Datos!$C$19+SQRT((Datos!$E$19-Datos!$C$19)*(Datos!$D$19-Datos!$C$19)*L815),Datos!$E$19-SQRT((Datos!$E$19-Datos!$C$19)*(Datos!$E$19-Datos!$D$19)*(1-L815)))</f>
        <v>37789.8432623214</v>
      </c>
      <c r="N815" s="24" t="n">
        <f aca="true">RAND()</f>
        <v>0.664219424460487</v>
      </c>
      <c r="O815" s="25" t="n">
        <f aca="false">IF(N815&lt;=(Datos!$D$19-Datos!$C$19)/(Datos!$E$19-Datos!$C$19),Datos!$C$19+SQRT((Datos!$E$19-Datos!$C$19)*(Datos!$D$19-Datos!$C$19)*N815),Datos!$E$19-SQRT((Datos!$E$19-Datos!$C$19)*(Datos!$E$19-Datos!$D$19)*(1-N815)))</f>
        <v>39981.6288084196</v>
      </c>
      <c r="P815" s="24" t="n">
        <f aca="true">RAND()</f>
        <v>0.64232631057183</v>
      </c>
      <c r="Q815" s="26" t="n">
        <f aca="false">IF(P815&lt;=(Datos!$D$23-Datos!$C$23)/(Datos!$E$23-Datos!$C$23),Datos!$C$23+SQRT((Datos!$E$23-Datos!$C$23)*(Datos!$D$23-Datos!$C$23)*P815),Datos!$E$23-SQRT((Datos!$E$23-Datos!$C$23)*(Datos!$E$23-Datos!$D$23)*(1-P815)))</f>
        <v>0.154626536677649</v>
      </c>
      <c r="R815" s="24" t="n">
        <f aca="true">RAND()</f>
        <v>0.418676786416419</v>
      </c>
      <c r="S815" s="26" t="n">
        <f aca="false">IF(R815&lt;=(Datos!$D$24-Datos!$C$24)/(Datos!$E$24-Datos!$C$24),Datos!$C$24+SQRT((Datos!$E$24-Datos!$C$24)*(Datos!$D$24-Datos!$C$24)*R815),Datos!$E$24-SQRT((Datos!$E$24-Datos!$C$24)*(Datos!$E$24-Datos!$D$24)*(1-R815)))</f>
        <v>0.147452107670442</v>
      </c>
      <c r="T815" s="24" t="n">
        <f aca="true">RAND()</f>
        <v>0.256869780623789</v>
      </c>
      <c r="U815" s="26" t="n">
        <f aca="false">IF(T815&lt;=(Datos!$D$25-Datos!$C$25)/(Datos!$E$25-Datos!$C$25),Datos!$C$25+SQRT((Datos!$E$25-Datos!$C$25)*(Datos!$D$25-Datos!$C$25)*T815),Datos!$E$25-SQRT((Datos!$E$25-Datos!$C$25)*(Datos!$E$25-Datos!$D$25)*(1-T815)))</f>
        <v>0.173225557890177</v>
      </c>
      <c r="V815" s="24" t="n">
        <f aca="true">RAND()</f>
        <v>0.180671859876368</v>
      </c>
      <c r="W815" s="26" t="n">
        <f aca="false">IF(V815&lt;=(Datos!$D$26-Datos!$C$26)/(Datos!$E$26-Datos!$C$26),Datos!$C$26+SQRT((Datos!$E$26-Datos!$C$26)*(Datos!$D$26-Datos!$C$26)*V815),Datos!$E$26-SQRT((Datos!$E$26-Datos!$C$26)*(Datos!$E$26-Datos!$D$26)*(1-V815)))</f>
        <v>0.195904106508286</v>
      </c>
      <c r="X815" s="24" t="n">
        <f aca="true">RAND()</f>
        <v>0.138899429470448</v>
      </c>
      <c r="Y815" s="26" t="n">
        <f aca="false">IF(X815&lt;=(Datos!$D$27-Datos!$C$27)/(Datos!$E$27-Datos!$C$27),Datos!$C$27+SQRT((Datos!$E$27-Datos!$C$27)*(Datos!$D$27-Datos!$C$27)*X815),Datos!$E$27-SQRT((Datos!$E$27-Datos!$C$27)*(Datos!$E$27-Datos!$D$27)*(1-X815)))</f>
        <v>0.209365651540039</v>
      </c>
      <c r="Z815" s="24" t="n">
        <f aca="false">(1+Q815)</f>
        <v>1.15462653667765</v>
      </c>
      <c r="AA815" s="24" t="n">
        <f aca="false">Z815*(1+S815)</f>
        <v>1.32487865308299</v>
      </c>
      <c r="AB815" s="24" t="n">
        <f aca="false">AA815*(1+U815)</f>
        <v>1.55438149690008</v>
      </c>
      <c r="AC815" s="24" t="n">
        <f aca="false">AB815*(1+W815)</f>
        <v>1.8588912152233</v>
      </c>
      <c r="AD815" s="24" t="n">
        <f aca="false">AC815*(1+Y815)</f>
        <v>2.24807918564058</v>
      </c>
      <c r="AE815" s="23" t="n">
        <f aca="false">E815*Q815</f>
        <v>4036.59782607214</v>
      </c>
      <c r="AF815" s="23" t="n">
        <f aca="false">AE815*(1+S815)</f>
        <v>4631.8026833444</v>
      </c>
      <c r="AG815" s="23" t="n">
        <f aca="false">AF815*(1+U815)</f>
        <v>5434.14928720395</v>
      </c>
      <c r="AH815" s="23" t="n">
        <f aca="false">AG815*(1+W815)</f>
        <v>6498.72144794629</v>
      </c>
      <c r="AI815" s="23" t="n">
        <f aca="false">AH815*(1+Y815)</f>
        <v>7859.33049807278</v>
      </c>
      <c r="AJ815" s="25" t="n">
        <f aca="false">G815*Z815</f>
        <v>43938.086113058</v>
      </c>
      <c r="AK815" s="25" t="n">
        <f aca="false">I815*AA815</f>
        <v>54254.6555602493</v>
      </c>
      <c r="AL815" s="25" t="n">
        <f aca="false">K815*AB815</f>
        <v>61172.3540806413</v>
      </c>
      <c r="AM815" s="25" t="n">
        <f aca="false">M815*AC815</f>
        <v>70247.2076649946</v>
      </c>
      <c r="AN815" s="25" t="n">
        <f aca="false">O815*AD815</f>
        <v>89881.8675322161</v>
      </c>
      <c r="AO815" s="25" t="n">
        <f aca="false">C815/Datos!$D$8</f>
        <v>14290.4576863937</v>
      </c>
      <c r="AP815" s="25" t="n">
        <f aca="false">AJ815-AO815</f>
        <v>29647.6284266644</v>
      </c>
      <c r="AQ815" s="25" t="n">
        <f aca="false">AK815-AO815</f>
        <v>39964.1978738557</v>
      </c>
      <c r="AR815" s="25" t="n">
        <f aca="false">AL815-AO815</f>
        <v>46881.8963942477</v>
      </c>
      <c r="AS815" s="25" t="n">
        <f aca="false">AM815-AO815</f>
        <v>55956.749978601</v>
      </c>
      <c r="AT815" s="25" t="n">
        <f aca="false">AN815-AO815</f>
        <v>75591.4098458224</v>
      </c>
      <c r="AU815" s="25" t="n">
        <f aca="false">AP815*Datos!$D$6</f>
        <v>14823.8142133322</v>
      </c>
      <c r="AV815" s="25" t="n">
        <f aca="false">AQ815*Datos!$D$6</f>
        <v>19982.0989369278</v>
      </c>
      <c r="AW815" s="25" t="n">
        <f aca="false">AR815*Datos!$D$6</f>
        <v>23440.9481971238</v>
      </c>
      <c r="AX815" s="25" t="n">
        <f aca="false">AS815*Datos!$D$6</f>
        <v>27978.3749893005</v>
      </c>
      <c r="AY815" s="25" t="n">
        <f aca="false">AT815*Datos!$D$6</f>
        <v>37795.7049229112</v>
      </c>
      <c r="AZ815" s="25" t="n">
        <f aca="false">AJ815-AU815-AE815</f>
        <v>25077.6740736537</v>
      </c>
      <c r="BA815" s="25" t="n">
        <f aca="false">AK815-AV815-AF815</f>
        <v>29640.7539399771</v>
      </c>
      <c r="BB815" s="25" t="n">
        <f aca="false">AL815-AW815-AG815</f>
        <v>32297.2565963135</v>
      </c>
      <c r="BC815" s="25" t="n">
        <f aca="false">AM815-AX815-AH815</f>
        <v>35770.1112277479</v>
      </c>
      <c r="BD815" s="25" t="n">
        <f aca="false">AN815-AY815-AI815</f>
        <v>44226.8321112321</v>
      </c>
      <c r="BE815" s="25" t="n">
        <f aca="false">AZ815/Z815</f>
        <v>21719.294747731</v>
      </c>
      <c r="BF815" s="25" t="n">
        <f aca="false">BA815/AA815</f>
        <v>22372.4292568252</v>
      </c>
      <c r="BG815" s="25" t="n">
        <f aca="false">BB815/AB815</f>
        <v>20778.2044888751</v>
      </c>
      <c r="BH815" s="25" t="n">
        <f aca="false">BC815/AC815</f>
        <v>19242.7135782935</v>
      </c>
      <c r="BI815" s="25" t="n">
        <f aca="false">BD815/AD815</f>
        <v>19673.1647148941</v>
      </c>
      <c r="BJ815" s="25" t="n">
        <f aca="false">E815*AD815</f>
        <v>58687.1551841886</v>
      </c>
      <c r="BK815" s="25" t="n">
        <f aca="false">0.2*C815*AD815</f>
        <v>32126.0804780591</v>
      </c>
      <c r="BL815" s="25" t="n">
        <f aca="false">BJ815+BK815</f>
        <v>90813.2356622476</v>
      </c>
      <c r="BM815" s="25" t="n">
        <f aca="false">BK815*Datos!$D$6</f>
        <v>16063.0402390295</v>
      </c>
      <c r="BN815" s="25" t="n">
        <f aca="false">BL815-BM815</f>
        <v>74750.1954232181</v>
      </c>
      <c r="BO815" s="25" t="n">
        <f aca="false">BN815/AD815</f>
        <v>33250.6950380924</v>
      </c>
      <c r="BP815" s="25" t="n">
        <f aca="false">-(C815+E815)</f>
        <v>-97557.7546268639</v>
      </c>
      <c r="BQ815" s="25" t="n">
        <f aca="false">BE815</f>
        <v>21719.294747731</v>
      </c>
      <c r="BR815" s="25" t="n">
        <f aca="false">BF815</f>
        <v>22372.4292568252</v>
      </c>
      <c r="BS815" s="25" t="n">
        <f aca="false">BG815</f>
        <v>20778.2044888751</v>
      </c>
      <c r="BT815" s="25" t="n">
        <f aca="false">BH815</f>
        <v>19242.7135782935</v>
      </c>
      <c r="BU815" s="25" t="n">
        <f aca="false">BI815+BO815</f>
        <v>52923.8597529865</v>
      </c>
      <c r="BV815" s="27" t="n">
        <f aca="false">IFERROR(IRR(BP815:BU815,0.1),NA())*100</f>
        <v>10.8011040500194</v>
      </c>
    </row>
    <row r="816" customFormat="false" ht="15" hidden="false" customHeight="true" outlineLevel="0" collapsed="false">
      <c r="A816" s="23" t="n">
        <v>815</v>
      </c>
      <c r="B816" s="24" t="n">
        <f aca="true">RAND()</f>
        <v>0.850323207804955</v>
      </c>
      <c r="C816" s="25" t="n">
        <f aca="false">IF(B816&lt;=(Datos!$D$14-Datos!$C$14)/(Datos!$E$14-Datos!$C$14),Datos!$C$14+SQRT((Datos!$E$14-Datos!$C$14)*(Datos!$D$14-Datos!$C$14)*B816),Datos!$E$14-SQRT((Datos!$E$14-Datos!$C$14)*(Datos!$E$14-Datos!$D$14)*(1-B816)))</f>
        <v>86598.0542220895</v>
      </c>
      <c r="D816" s="24" t="n">
        <f aca="true">RAND()</f>
        <v>0.763091288592223</v>
      </c>
      <c r="E816" s="25" t="n">
        <f aca="false">IF(D816&lt;=(Datos!$D$15-Datos!$C$15)/(Datos!$E$15-Datos!$C$15),Datos!$C$15+SQRT((Datos!$E$15-Datos!$C$15)*(Datos!$D$15-Datos!$C$15)*D816),Datos!$E$15-SQRT((Datos!$E$15-Datos!$C$15)*(Datos!$E$15-Datos!$D$15)*(1-D816)))</f>
        <v>34038.7663431831</v>
      </c>
      <c r="F816" s="24" t="n">
        <f aca="true">RAND()</f>
        <v>0.0593077486922065</v>
      </c>
      <c r="G816" s="25" t="n">
        <f aca="false">IF(F816&lt;=(Datos!$D$19-Datos!$C$19)/(Datos!$E$19-Datos!$C$19),Datos!$C$19+SQRT((Datos!$E$19-Datos!$C$19)*(Datos!$D$19-Datos!$C$19)*F816),Datos!$E$19-SQRT((Datos!$E$19-Datos!$C$19)*(Datos!$E$19-Datos!$D$19)*(1-F816)))</f>
        <v>32982.6435093439</v>
      </c>
      <c r="H816" s="24" t="n">
        <f aca="true">RAND()</f>
        <v>0.673287691469336</v>
      </c>
      <c r="I816" s="25" t="n">
        <f aca="false">IF(H816&lt;=(Datos!$D$19-Datos!$C$19)/(Datos!$E$19-Datos!$C$19),Datos!$C$19+SQRT((Datos!$E$19-Datos!$C$19)*(Datos!$D$19-Datos!$C$19)*H816),Datos!$E$19-SQRT((Datos!$E$19-Datos!$C$19)*(Datos!$E$19-Datos!$D$19)*(1-H816)))</f>
        <v>40049.9067544338</v>
      </c>
      <c r="J816" s="24" t="n">
        <f aca="true">RAND()</f>
        <v>0.957955036645541</v>
      </c>
      <c r="K816" s="25" t="n">
        <f aca="false">IF(J816&lt;=(Datos!$D$19-Datos!$C$19)/(Datos!$E$19-Datos!$C$19),Datos!$C$19+SQRT((Datos!$E$19-Datos!$C$19)*(Datos!$D$19-Datos!$C$19)*J816),Datos!$E$19-SQRT((Datos!$E$19-Datos!$C$19)*(Datos!$E$19-Datos!$D$19)*(1-J816)))</f>
        <v>43224.2262949395</v>
      </c>
      <c r="L816" s="24" t="n">
        <f aca="true">RAND()</f>
        <v>0.522567565714254</v>
      </c>
      <c r="M816" s="25" t="n">
        <f aca="false">IF(L816&lt;=(Datos!$D$19-Datos!$C$19)/(Datos!$E$19-Datos!$C$19),Datos!$C$19+SQRT((Datos!$E$19-Datos!$C$19)*(Datos!$D$19-Datos!$C$19)*L816),Datos!$E$19-SQRT((Datos!$E$19-Datos!$C$19)*(Datos!$E$19-Datos!$D$19)*(1-L816)))</f>
        <v>38853.5379852993</v>
      </c>
      <c r="N816" s="24" t="n">
        <f aca="true">RAND()</f>
        <v>0.243382150430631</v>
      </c>
      <c r="O816" s="25" t="n">
        <f aca="false">IF(N816&lt;=(Datos!$D$19-Datos!$C$19)/(Datos!$E$19-Datos!$C$19),Datos!$C$19+SQRT((Datos!$E$19-Datos!$C$19)*(Datos!$D$19-Datos!$C$19)*N816),Datos!$E$19-SQRT((Datos!$E$19-Datos!$C$19)*(Datos!$E$19-Datos!$D$19)*(1-N816)))</f>
        <v>36042.1289761635</v>
      </c>
      <c r="P816" s="24" t="n">
        <f aca="true">RAND()</f>
        <v>0.502136877590259</v>
      </c>
      <c r="Q816" s="26" t="n">
        <f aca="false">IF(P816&lt;=(Datos!$D$23-Datos!$C$23)/(Datos!$E$23-Datos!$C$23),Datos!$C$23+SQRT((Datos!$E$23-Datos!$C$23)*(Datos!$D$23-Datos!$C$23)*P816),Datos!$E$23-SQRT((Datos!$E$23-Datos!$C$23)*(Datos!$E$23-Datos!$D$23)*(1-P816)))</f>
        <v>0.15006417496815</v>
      </c>
      <c r="R816" s="24" t="n">
        <f aca="true">RAND()</f>
        <v>0.0356397651878525</v>
      </c>
      <c r="S816" s="26" t="n">
        <f aca="false">IF(R816&lt;=(Datos!$D$24-Datos!$C$24)/(Datos!$E$24-Datos!$C$24),Datos!$C$24+SQRT((Datos!$E$24-Datos!$C$24)*(Datos!$D$24-Datos!$C$24)*R816),Datos!$E$24-SQRT((Datos!$E$24-Datos!$C$24)*(Datos!$E$24-Datos!$D$24)*(1-R816)))</f>
        <v>0.128009467980967</v>
      </c>
      <c r="T816" s="24" t="n">
        <f aca="true">RAND()</f>
        <v>0.0110542564564389</v>
      </c>
      <c r="U816" s="26" t="n">
        <f aca="false">IF(T816&lt;=(Datos!$D$25-Datos!$C$25)/(Datos!$E$25-Datos!$C$25),Datos!$C$25+SQRT((Datos!$E$25-Datos!$C$25)*(Datos!$D$25-Datos!$C$25)*T816),Datos!$E$25-SQRT((Datos!$E$25-Datos!$C$25)*(Datos!$E$25-Datos!$D$25)*(1-T816)))</f>
        <v>0.154818084532106</v>
      </c>
      <c r="V816" s="24" t="n">
        <f aca="true">RAND()</f>
        <v>0.751297449232423</v>
      </c>
      <c r="W816" s="26" t="n">
        <f aca="false">IF(V816&lt;=(Datos!$D$26-Datos!$C$26)/(Datos!$E$26-Datos!$C$26),Datos!$C$26+SQRT((Datos!$E$26-Datos!$C$26)*(Datos!$D$26-Datos!$C$26)*V816),Datos!$E$26-SQRT((Datos!$E$26-Datos!$C$26)*(Datos!$E$26-Datos!$D$26)*(1-V816)))</f>
        <v>0.220496459065283</v>
      </c>
      <c r="X816" s="24" t="n">
        <f aca="true">RAND()</f>
        <v>0.191634400185493</v>
      </c>
      <c r="Y816" s="26" t="n">
        <f aca="false">IF(X816&lt;=(Datos!$D$27-Datos!$C$27)/(Datos!$E$27-Datos!$C$27),Datos!$C$27+SQRT((Datos!$E$27-Datos!$C$27)*(Datos!$D$27-Datos!$C$27)*X816),Datos!$E$27-SQRT((Datos!$E$27-Datos!$C$27)*(Datos!$E$27-Datos!$D$27)*(1-X816)))</f>
        <v>0.212746711421672</v>
      </c>
      <c r="Z816" s="24" t="n">
        <f aca="false">(1+Q816)</f>
        <v>1.15006417496815</v>
      </c>
      <c r="AA816" s="24" t="n">
        <f aca="false">Z816*(1+S816)</f>
        <v>1.29728327814979</v>
      </c>
      <c r="AB816" s="24" t="n">
        <f aca="false">AA816*(1+U816)</f>
        <v>1.49812619036848</v>
      </c>
      <c r="AC816" s="24" t="n">
        <f aca="false">AB816*(1+W816)</f>
        <v>1.82845771057769</v>
      </c>
      <c r="AD816" s="24" t="n">
        <f aca="false">AC816*(1+Y816)</f>
        <v>2.21745607547669</v>
      </c>
      <c r="AE816" s="23" t="n">
        <f aca="false">E816*Q816</f>
        <v>5107.99938822341</v>
      </c>
      <c r="AF816" s="23" t="n">
        <f aca="false">AE816*(1+S816)</f>
        <v>5761.87167235699</v>
      </c>
      <c r="AG816" s="23" t="n">
        <f aca="false">AF816*(1+U816)</f>
        <v>6653.9136079911</v>
      </c>
      <c r="AH816" s="23" t="n">
        <f aca="false">AG816*(1+W816)</f>
        <v>8121.07799747944</v>
      </c>
      <c r="AI816" s="23" t="n">
        <f aca="false">AH816*(1+Y816)</f>
        <v>9848.81063464209</v>
      </c>
      <c r="AJ816" s="25" t="n">
        <f aca="false">G816*Z816</f>
        <v>37932.1566958421</v>
      </c>
      <c r="AK816" s="25" t="n">
        <f aca="false">I816*AA816</f>
        <v>51956.0743239855</v>
      </c>
      <c r="AL816" s="25" t="n">
        <f aca="false">K816*AB816</f>
        <v>64755.3454708625</v>
      </c>
      <c r="AM816" s="25" t="n">
        <f aca="false">M816*AC816</f>
        <v>71042.0511124436</v>
      </c>
      <c r="AN816" s="25" t="n">
        <f aca="false">O816*AD816</f>
        <v>79921.8378713082</v>
      </c>
      <c r="AO816" s="25" t="n">
        <f aca="false">C816/Datos!$D$8</f>
        <v>17319.6108444179</v>
      </c>
      <c r="AP816" s="25" t="n">
        <f aca="false">AJ816-AO816</f>
        <v>20612.5458514243</v>
      </c>
      <c r="AQ816" s="25" t="n">
        <f aca="false">AK816-AO816</f>
        <v>34636.4634795676</v>
      </c>
      <c r="AR816" s="25" t="n">
        <f aca="false">AL816-AO816</f>
        <v>47435.7346264446</v>
      </c>
      <c r="AS816" s="25" t="n">
        <f aca="false">AM816-AO816</f>
        <v>53722.4402680257</v>
      </c>
      <c r="AT816" s="25" t="n">
        <f aca="false">AN816-AO816</f>
        <v>62602.2270268903</v>
      </c>
      <c r="AU816" s="25" t="n">
        <f aca="false">AP816*Datos!$D$6</f>
        <v>10306.2729257121</v>
      </c>
      <c r="AV816" s="25" t="n">
        <f aca="false">AQ816*Datos!$D$6</f>
        <v>17318.2317397838</v>
      </c>
      <c r="AW816" s="25" t="n">
        <f aca="false">AR816*Datos!$D$6</f>
        <v>23717.8673132223</v>
      </c>
      <c r="AX816" s="25" t="n">
        <f aca="false">AS816*Datos!$D$6</f>
        <v>26861.2201340128</v>
      </c>
      <c r="AY816" s="25" t="n">
        <f aca="false">AT816*Datos!$D$6</f>
        <v>31301.1135134451</v>
      </c>
      <c r="AZ816" s="25" t="n">
        <f aca="false">AJ816-AU816-AE816</f>
        <v>22517.8843819066</v>
      </c>
      <c r="BA816" s="25" t="n">
        <f aca="false">AK816-AV816-AF816</f>
        <v>28875.9709118447</v>
      </c>
      <c r="BB816" s="25" t="n">
        <f aca="false">AL816-AW816-AG816</f>
        <v>34383.5645496491</v>
      </c>
      <c r="BC816" s="25" t="n">
        <f aca="false">AM816-AX816-AH816</f>
        <v>36059.7529809513</v>
      </c>
      <c r="BD816" s="25" t="n">
        <f aca="false">AN816-AY816-AI816</f>
        <v>38771.9137232209</v>
      </c>
      <c r="BE816" s="25" t="n">
        <f aca="false">AZ816/Z816</f>
        <v>19579.6763972152</v>
      </c>
      <c r="BF816" s="25" t="n">
        <f aca="false">BA816/AA816</f>
        <v>22258.8014493088</v>
      </c>
      <c r="BG816" s="25" t="n">
        <f aca="false">BB816/AB816</f>
        <v>22951.0469616663</v>
      </c>
      <c r="BH816" s="25" t="n">
        <f aca="false">BC816/AC816</f>
        <v>19721.4038762529</v>
      </c>
      <c r="BI816" s="25" t="n">
        <f aca="false">BD816/AD816</f>
        <v>17484.8621138464</v>
      </c>
      <c r="BJ816" s="25" t="n">
        <f aca="false">E816*AD816</f>
        <v>75479.4692294228</v>
      </c>
      <c r="BK816" s="25" t="n">
        <f aca="false">0.2*C816*AD816</f>
        <v>38405.4762918464</v>
      </c>
      <c r="BL816" s="25" t="n">
        <f aca="false">BJ816+BK816</f>
        <v>113884.945521269</v>
      </c>
      <c r="BM816" s="25" t="n">
        <f aca="false">BK816*Datos!$D$6</f>
        <v>19202.7381459232</v>
      </c>
      <c r="BN816" s="25" t="n">
        <f aca="false">BL816-BM816</f>
        <v>94682.207375346</v>
      </c>
      <c r="BO816" s="25" t="n">
        <f aca="false">BN816/AD816</f>
        <v>42698.5717653921</v>
      </c>
      <c r="BP816" s="25" t="n">
        <f aca="false">-(C816+E816)</f>
        <v>-120636.820565273</v>
      </c>
      <c r="BQ816" s="25" t="n">
        <f aca="false">BE816</f>
        <v>19579.6763972152</v>
      </c>
      <c r="BR816" s="25" t="n">
        <f aca="false">BF816</f>
        <v>22258.8014493088</v>
      </c>
      <c r="BS816" s="25" t="n">
        <f aca="false">BG816</f>
        <v>22951.0469616663</v>
      </c>
      <c r="BT816" s="25" t="n">
        <f aca="false">BH816</f>
        <v>19721.4038762529</v>
      </c>
      <c r="BU816" s="25" t="n">
        <f aca="false">BI816+BO816</f>
        <v>60183.4338792385</v>
      </c>
      <c r="BV816" s="27" t="n">
        <f aca="false">IFERROR(IRR(BP816:BU816,0.1),NA())*100</f>
        <v>5.35522690669428</v>
      </c>
    </row>
    <row r="817" customFormat="false" ht="15" hidden="false" customHeight="true" outlineLevel="0" collapsed="false">
      <c r="A817" s="23" t="n">
        <v>816</v>
      </c>
      <c r="B817" s="24" t="n">
        <f aca="true">RAND()</f>
        <v>0.352611494680505</v>
      </c>
      <c r="C817" s="25" t="n">
        <f aca="false">IF(B817&lt;=(Datos!$D$14-Datos!$C$14)/(Datos!$E$14-Datos!$C$14),Datos!$C$14+SQRT((Datos!$E$14-Datos!$C$14)*(Datos!$D$14-Datos!$C$14)*B817),Datos!$E$14-SQRT((Datos!$E$14-Datos!$C$14)*(Datos!$E$14-Datos!$D$14)*(1-B817)))</f>
        <v>72127.6802834175</v>
      </c>
      <c r="D817" s="24" t="n">
        <f aca="true">RAND()</f>
        <v>0.934882653590738</v>
      </c>
      <c r="E817" s="25" t="n">
        <f aca="false">IF(D817&lt;=(Datos!$D$15-Datos!$C$15)/(Datos!$E$15-Datos!$C$15),Datos!$C$15+SQRT((Datos!$E$15-Datos!$C$15)*(Datos!$D$15-Datos!$C$15)*D817),Datos!$E$15-SQRT((Datos!$E$15-Datos!$C$15)*(Datos!$E$15-Datos!$D$15)*(1-D817)))</f>
        <v>36874.6837021848</v>
      </c>
      <c r="F817" s="24" t="n">
        <f aca="true">RAND()</f>
        <v>0.95971793064749</v>
      </c>
      <c r="G817" s="25" t="n">
        <f aca="false">IF(F817&lt;=(Datos!$D$19-Datos!$C$19)/(Datos!$E$19-Datos!$C$19),Datos!$C$19+SQRT((Datos!$E$19-Datos!$C$19)*(Datos!$D$19-Datos!$C$19)*F817),Datos!$E$19-SQRT((Datos!$E$19-Datos!$C$19)*(Datos!$E$19-Datos!$D$19)*(1-F817)))</f>
        <v>43261.8529402153</v>
      </c>
      <c r="H817" s="24" t="n">
        <f aca="true">RAND()</f>
        <v>0.876225036428373</v>
      </c>
      <c r="I817" s="25" t="n">
        <f aca="false">IF(H817&lt;=(Datos!$D$19-Datos!$C$19)/(Datos!$E$19-Datos!$C$19),Datos!$C$19+SQRT((Datos!$E$19-Datos!$C$19)*(Datos!$D$19-Datos!$C$19)*H817),Datos!$E$19-SQRT((Datos!$E$19-Datos!$C$19)*(Datos!$E$19-Datos!$D$19)*(1-H817)))</f>
        <v>41953.1783334314</v>
      </c>
      <c r="J817" s="24" t="n">
        <f aca="true">RAND()</f>
        <v>0.0800265904363462</v>
      </c>
      <c r="K817" s="25" t="n">
        <f aca="false">IF(J817&lt;=(Datos!$D$19-Datos!$C$19)/(Datos!$E$19-Datos!$C$19),Datos!$C$19+SQRT((Datos!$E$19-Datos!$C$19)*(Datos!$D$19-Datos!$C$19)*J817),Datos!$E$19-SQRT((Datos!$E$19-Datos!$C$19)*(Datos!$E$19-Datos!$D$19)*(1-J817)))</f>
        <v>33464.6772671422</v>
      </c>
      <c r="L817" s="24" t="n">
        <f aca="true">RAND()</f>
        <v>0.645395413309166</v>
      </c>
      <c r="M817" s="25" t="n">
        <f aca="false">IF(L817&lt;=(Datos!$D$19-Datos!$C$19)/(Datos!$E$19-Datos!$C$19),Datos!$C$19+SQRT((Datos!$E$19-Datos!$C$19)*(Datos!$D$19-Datos!$C$19)*L817),Datos!$E$19-SQRT((Datos!$E$19-Datos!$C$19)*(Datos!$E$19-Datos!$D$19)*(1-L817)))</f>
        <v>39839.1723227299</v>
      </c>
      <c r="N817" s="24" t="n">
        <f aca="true">RAND()</f>
        <v>0.915233790654095</v>
      </c>
      <c r="O817" s="25" t="n">
        <f aca="false">IF(N817&lt;=(Datos!$D$19-Datos!$C$19)/(Datos!$E$19-Datos!$C$19),Datos!$C$19+SQRT((Datos!$E$19-Datos!$C$19)*(Datos!$D$19-Datos!$C$19)*N817),Datos!$E$19-SQRT((Datos!$E$19-Datos!$C$19)*(Datos!$E$19-Datos!$D$19)*(1-N817)))</f>
        <v>42478.5984649519</v>
      </c>
      <c r="P817" s="24" t="n">
        <f aca="true">RAND()</f>
        <v>0.741241733185389</v>
      </c>
      <c r="Q817" s="26" t="n">
        <f aca="false">IF(P817&lt;=(Datos!$D$23-Datos!$C$23)/(Datos!$E$23-Datos!$C$23),Datos!$C$23+SQRT((Datos!$E$23-Datos!$C$23)*(Datos!$D$23-Datos!$C$23)*P817),Datos!$E$23-SQRT((Datos!$E$23-Datos!$C$23)*(Datos!$E$23-Datos!$D$23)*(1-P817)))</f>
        <v>0.158418413397845</v>
      </c>
      <c r="R817" s="24" t="n">
        <f aca="true">RAND()</f>
        <v>0.883100570535711</v>
      </c>
      <c r="S817" s="26" t="n">
        <f aca="false">IF(R817&lt;=(Datos!$D$24-Datos!$C$24)/(Datos!$E$24-Datos!$C$24),Datos!$C$24+SQRT((Datos!$E$24-Datos!$C$24)*(Datos!$D$24-Datos!$C$24)*R817),Datos!$E$24-SQRT((Datos!$E$24-Datos!$C$24)*(Datos!$E$24-Datos!$D$24)*(1-R817)))</f>
        <v>0.165494174513813</v>
      </c>
      <c r="T817" s="24" t="n">
        <f aca="true">RAND()</f>
        <v>0.753273329306251</v>
      </c>
      <c r="U817" s="26" t="n">
        <f aca="false">IF(T817&lt;=(Datos!$D$25-Datos!$C$25)/(Datos!$E$25-Datos!$C$25),Datos!$C$25+SQRT((Datos!$E$25-Datos!$C$25)*(Datos!$D$25-Datos!$C$25)*T817),Datos!$E$25-SQRT((Datos!$E$25-Datos!$C$25)*(Datos!$E$25-Datos!$D$25)*(1-T817)))</f>
        <v>0.19371626590565</v>
      </c>
      <c r="V817" s="24" t="n">
        <f aca="true">RAND()</f>
        <v>0.449903502869283</v>
      </c>
      <c r="W817" s="26" t="n">
        <f aca="false">IF(V817&lt;=(Datos!$D$26-Datos!$C$26)/(Datos!$E$26-Datos!$C$26),Datos!$C$26+SQRT((Datos!$E$26-Datos!$C$26)*(Datos!$D$26-Datos!$C$26)*V817),Datos!$E$26-SQRT((Datos!$E$26-Datos!$C$26)*(Datos!$E$26-Datos!$D$26)*(1-V817)))</f>
        <v>0.206121329327821</v>
      </c>
      <c r="X817" s="24" t="n">
        <f aca="true">RAND()</f>
        <v>0.370846889310084</v>
      </c>
      <c r="Y817" s="26" t="n">
        <f aca="false">IF(X817&lt;=(Datos!$D$27-Datos!$C$27)/(Datos!$E$27-Datos!$C$27),Datos!$C$27+SQRT((Datos!$E$27-Datos!$C$27)*(Datos!$D$27-Datos!$C$27)*X817),Datos!$E$27-SQRT((Datos!$E$27-Datos!$C$27)*(Datos!$E$27-Datos!$D$27)*(1-X817)))</f>
        <v>0.221712550255432</v>
      </c>
      <c r="Z817" s="24" t="n">
        <f aca="false">(1+Q817)</f>
        <v>1.15841841339785</v>
      </c>
      <c r="AA817" s="24" t="n">
        <f aca="false">Z817*(1+S817)</f>
        <v>1.35012991246472</v>
      </c>
      <c r="AB817" s="24" t="n">
        <f aca="false">AA817*(1+U817)</f>
        <v>1.61167203759491</v>
      </c>
      <c r="AC817" s="24" t="n">
        <f aca="false">AB817*(1+W817)</f>
        <v>1.94387202042445</v>
      </c>
      <c r="AD817" s="24" t="n">
        <f aca="false">AC817*(1+Y817)</f>
        <v>2.37485284344294</v>
      </c>
      <c r="AE817" s="23" t="n">
        <f aca="false">E817*Q817</f>
        <v>5841.6288866475</v>
      </c>
      <c r="AF817" s="23" t="n">
        <f aca="false">AE817*(1+S817)</f>
        <v>6808.38443705927</v>
      </c>
      <c r="AG817" s="23" t="n">
        <f aca="false">AF817*(1+U817)</f>
        <v>8127.27924705654</v>
      </c>
      <c r="AH817" s="23" t="n">
        <f aca="false">AG817*(1+W817)</f>
        <v>9802.48484927825</v>
      </c>
      <c r="AI817" s="23" t="n">
        <f aca="false">AH817*(1+Y817)</f>
        <v>11975.818764052</v>
      </c>
      <c r="AJ817" s="25" t="n">
        <f aca="false">G817*Z817</f>
        <v>50115.3270436551</v>
      </c>
      <c r="AK817" s="25" t="n">
        <f aca="false">I817*AA817</f>
        <v>56642.2409909326</v>
      </c>
      <c r="AL817" s="25" t="n">
        <f aca="false">K817*AB817</f>
        <v>53934.0845985912</v>
      </c>
      <c r="AM817" s="25" t="n">
        <f aca="false">M817*AC817</f>
        <v>77442.252395023</v>
      </c>
      <c r="AN817" s="25" t="n">
        <f aca="false">O817*AD817</f>
        <v>100880.420349962</v>
      </c>
      <c r="AO817" s="25" t="n">
        <f aca="false">C817/Datos!$D$8</f>
        <v>14425.5360566835</v>
      </c>
      <c r="AP817" s="25" t="n">
        <f aca="false">AJ817-AO817</f>
        <v>35689.7909869716</v>
      </c>
      <c r="AQ817" s="25" t="n">
        <f aca="false">AK817-AO817</f>
        <v>42216.7049342491</v>
      </c>
      <c r="AR817" s="25" t="n">
        <f aca="false">AL817-AO817</f>
        <v>39508.5485419077</v>
      </c>
      <c r="AS817" s="25" t="n">
        <f aca="false">AM817-AO817</f>
        <v>63016.7163383395</v>
      </c>
      <c r="AT817" s="25" t="n">
        <f aca="false">AN817-AO817</f>
        <v>86454.8842932783</v>
      </c>
      <c r="AU817" s="25" t="n">
        <f aca="false">AP817*Datos!$D$6</f>
        <v>17844.8954934858</v>
      </c>
      <c r="AV817" s="25" t="n">
        <f aca="false">AQ817*Datos!$D$6</f>
        <v>21108.3524671245</v>
      </c>
      <c r="AW817" s="25" t="n">
        <f aca="false">AR817*Datos!$D$6</f>
        <v>19754.2742709538</v>
      </c>
      <c r="AX817" s="25" t="n">
        <f aca="false">AS817*Datos!$D$6</f>
        <v>31508.3581691697</v>
      </c>
      <c r="AY817" s="25" t="n">
        <f aca="false">AT817*Datos!$D$6</f>
        <v>43227.4421466392</v>
      </c>
      <c r="AZ817" s="25" t="n">
        <f aca="false">AJ817-AU817-AE817</f>
        <v>26428.8026635218</v>
      </c>
      <c r="BA817" s="25" t="n">
        <f aca="false">AK817-AV817-AF817</f>
        <v>28725.5040867488</v>
      </c>
      <c r="BB817" s="25" t="n">
        <f aca="false">AL817-AW817-AG817</f>
        <v>26052.5310805808</v>
      </c>
      <c r="BC817" s="25" t="n">
        <f aca="false">AM817-AX817-AH817</f>
        <v>36131.409376575</v>
      </c>
      <c r="BD817" s="25" t="n">
        <f aca="false">AN817-AY817-AI817</f>
        <v>45677.1594392707</v>
      </c>
      <c r="BE817" s="25" t="n">
        <f aca="false">AZ817/Z817</f>
        <v>22814.5567765981</v>
      </c>
      <c r="BF817" s="25" t="n">
        <f aca="false">BA817/AA817</f>
        <v>21276.1037449419</v>
      </c>
      <c r="BG817" s="25" t="n">
        <f aca="false">BB817/AB817</f>
        <v>16164.9085377561</v>
      </c>
      <c r="BH817" s="25" t="n">
        <f aca="false">BC817/AC817</f>
        <v>18587.3395969173</v>
      </c>
      <c r="BI817" s="25" t="n">
        <f aca="false">BD817/AD817</f>
        <v>19233.6799163734</v>
      </c>
      <c r="BJ817" s="25" t="n">
        <f aca="false">E817*AD817</f>
        <v>87571.9474411925</v>
      </c>
      <c r="BK817" s="25" t="n">
        <f aca="false">0.2*C817*AD817</f>
        <v>34258.5253224034</v>
      </c>
      <c r="BL817" s="25" t="n">
        <f aca="false">BJ817+BK817</f>
        <v>121830.472763596</v>
      </c>
      <c r="BM817" s="25" t="n">
        <f aca="false">BK817*Datos!$D$6</f>
        <v>17129.2626612017</v>
      </c>
      <c r="BN817" s="25" t="n">
        <f aca="false">BL817-BM817</f>
        <v>104701.210102394</v>
      </c>
      <c r="BO817" s="25" t="n">
        <f aca="false">BN817/AD817</f>
        <v>44087.4517305265</v>
      </c>
      <c r="BP817" s="25" t="n">
        <f aca="false">-(C817+E817)</f>
        <v>-109002.363985602</v>
      </c>
      <c r="BQ817" s="25" t="n">
        <f aca="false">BE817</f>
        <v>22814.5567765981</v>
      </c>
      <c r="BR817" s="25" t="n">
        <f aca="false">BF817</f>
        <v>21276.1037449419</v>
      </c>
      <c r="BS817" s="25" t="n">
        <f aca="false">BG817</f>
        <v>16164.9085377561</v>
      </c>
      <c r="BT817" s="25" t="n">
        <f aca="false">BH817</f>
        <v>18587.3395969173</v>
      </c>
      <c r="BU817" s="25" t="n">
        <f aca="false">BI817+BO817</f>
        <v>63321.1316468999</v>
      </c>
      <c r="BV817" s="27" t="n">
        <f aca="false">IFERROR(IRR(BP817:BU817,0.1),NA())*100</f>
        <v>7.98609382368141</v>
      </c>
    </row>
    <row r="818" customFormat="false" ht="15" hidden="false" customHeight="true" outlineLevel="0" collapsed="false">
      <c r="A818" s="23" t="n">
        <v>817</v>
      </c>
      <c r="B818" s="24" t="n">
        <f aca="true">RAND()</f>
        <v>0.397406827578052</v>
      </c>
      <c r="C818" s="25" t="n">
        <f aca="false">IF(B818&lt;=(Datos!$D$14-Datos!$C$14)/(Datos!$E$14-Datos!$C$14),Datos!$C$14+SQRT((Datos!$E$14-Datos!$C$14)*(Datos!$D$14-Datos!$C$14)*B818),Datos!$E$14-SQRT((Datos!$E$14-Datos!$C$14)*(Datos!$E$14-Datos!$D$14)*(1-B818)))</f>
        <v>73109.2616890808</v>
      </c>
      <c r="D818" s="24" t="n">
        <f aca="true">RAND()</f>
        <v>0.388073337667513</v>
      </c>
      <c r="E818" s="25" t="n">
        <f aca="false">IF(D818&lt;=(Datos!$D$15-Datos!$C$15)/(Datos!$E$15-Datos!$C$15),Datos!$C$15+SQRT((Datos!$E$15-Datos!$C$15)*(Datos!$D$15-Datos!$C$15)*D818),Datos!$E$15-SQRT((Datos!$E$15-Datos!$C$15)*(Datos!$E$15-Datos!$D$15)*(1-D818)))</f>
        <v>30419.342436457</v>
      </c>
      <c r="F818" s="24" t="n">
        <f aca="true">RAND()</f>
        <v>0.524542342068755</v>
      </c>
      <c r="G818" s="25" t="n">
        <f aca="false">IF(F818&lt;=(Datos!$D$19-Datos!$C$19)/(Datos!$E$19-Datos!$C$19),Datos!$C$19+SQRT((Datos!$E$19-Datos!$C$19)*(Datos!$D$19-Datos!$C$19)*F818),Datos!$E$19-SQRT((Datos!$E$19-Datos!$C$19)*(Datos!$E$19-Datos!$D$19)*(1-F818)))</f>
        <v>38870.2509158599</v>
      </c>
      <c r="H818" s="24" t="n">
        <f aca="true">RAND()</f>
        <v>0.301138824285477</v>
      </c>
      <c r="I818" s="25" t="n">
        <f aca="false">IF(H818&lt;=(Datos!$D$19-Datos!$C$19)/(Datos!$E$19-Datos!$C$19),Datos!$C$19+SQRT((Datos!$E$19-Datos!$C$19)*(Datos!$D$19-Datos!$C$19)*H818),Datos!$E$19-SQRT((Datos!$E$19-Datos!$C$19)*(Datos!$E$19-Datos!$D$19)*(1-H818)))</f>
        <v>36720.9243146179</v>
      </c>
      <c r="J818" s="24" t="n">
        <f aca="true">RAND()</f>
        <v>0.860204383982868</v>
      </c>
      <c r="K818" s="25" t="n">
        <f aca="false">IF(J818&lt;=(Datos!$D$19-Datos!$C$19)/(Datos!$E$19-Datos!$C$19),Datos!$C$19+SQRT((Datos!$E$19-Datos!$C$19)*(Datos!$D$19-Datos!$C$19)*J818),Datos!$E$19-SQRT((Datos!$E$19-Datos!$C$19)*(Datos!$E$19-Datos!$D$19)*(1-J818)))</f>
        <v>41761.9957996808</v>
      </c>
      <c r="L818" s="24" t="n">
        <f aca="true">RAND()</f>
        <v>0.252366508346128</v>
      </c>
      <c r="M818" s="25" t="n">
        <f aca="false">IF(L818&lt;=(Datos!$D$19-Datos!$C$19)/(Datos!$E$19-Datos!$C$19),Datos!$C$19+SQRT((Datos!$E$19-Datos!$C$19)*(Datos!$D$19-Datos!$C$19)*L818),Datos!$E$19-SQRT((Datos!$E$19-Datos!$C$19)*(Datos!$E$19-Datos!$D$19)*(1-L818)))</f>
        <v>36152.6397791451</v>
      </c>
      <c r="N818" s="24" t="n">
        <f aca="true">RAND()</f>
        <v>0.85094635631065</v>
      </c>
      <c r="O818" s="25" t="n">
        <f aca="false">IF(N818&lt;=(Datos!$D$19-Datos!$C$19)/(Datos!$E$19-Datos!$C$19),Datos!$C$19+SQRT((Datos!$E$19-Datos!$C$19)*(Datos!$D$19-Datos!$C$19)*N818),Datos!$E$19-SQRT((Datos!$E$19-Datos!$C$19)*(Datos!$E$19-Datos!$D$19)*(1-N818)))</f>
        <v>41656.4953601496</v>
      </c>
      <c r="P818" s="24" t="n">
        <f aca="true">RAND()</f>
        <v>0.44617599978278</v>
      </c>
      <c r="Q818" s="26" t="n">
        <f aca="false">IF(P818&lt;=(Datos!$D$23-Datos!$C$23)/(Datos!$E$23-Datos!$C$23),Datos!$C$23+SQRT((Datos!$E$23-Datos!$C$23)*(Datos!$D$23-Datos!$C$23)*P818),Datos!$E$23-SQRT((Datos!$E$23-Datos!$C$23)*(Datos!$E$23-Datos!$D$23)*(1-P818)))</f>
        <v>0.148339315440021</v>
      </c>
      <c r="R818" s="24" t="n">
        <f aca="true">RAND()</f>
        <v>0.897488032154038</v>
      </c>
      <c r="S818" s="26" t="n">
        <f aca="false">IF(R818&lt;=(Datos!$D$24-Datos!$C$24)/(Datos!$E$24-Datos!$C$24),Datos!$C$24+SQRT((Datos!$E$24-Datos!$C$24)*(Datos!$D$24-Datos!$C$24)*R818),Datos!$E$24-SQRT((Datos!$E$24-Datos!$C$24)*(Datos!$E$24-Datos!$D$24)*(1-R818)))</f>
        <v>0.166416129339443</v>
      </c>
      <c r="T818" s="24" t="n">
        <f aca="true">RAND()</f>
        <v>0.870415859857257</v>
      </c>
      <c r="U818" s="26" t="n">
        <f aca="false">IF(T818&lt;=(Datos!$D$25-Datos!$C$25)/(Datos!$E$25-Datos!$C$25),Datos!$C$25+SQRT((Datos!$E$25-Datos!$C$25)*(Datos!$D$25-Datos!$C$25)*T818),Datos!$E$25-SQRT((Datos!$E$25-Datos!$C$25)*(Datos!$E$25-Datos!$D$25)*(1-T818)))</f>
        <v>0.200951756185945</v>
      </c>
      <c r="V818" s="24" t="n">
        <f aca="true">RAND()</f>
        <v>0.708128031999004</v>
      </c>
      <c r="W818" s="26" t="n">
        <f aca="false">IF(V818&lt;=(Datos!$D$26-Datos!$C$26)/(Datos!$E$26-Datos!$C$26),Datos!$C$26+SQRT((Datos!$E$26-Datos!$C$26)*(Datos!$D$26-Datos!$C$26)*V818),Datos!$E$26-SQRT((Datos!$E$26-Datos!$C$26)*(Datos!$E$26-Datos!$D$26)*(1-V818)))</f>
        <v>0.218038274639759</v>
      </c>
      <c r="X818" s="24" t="n">
        <f aca="true">RAND()</f>
        <v>0.211388203512331</v>
      </c>
      <c r="Y818" s="26" t="n">
        <f aca="false">IF(X818&lt;=(Datos!$D$27-Datos!$C$27)/(Datos!$E$27-Datos!$C$27),Datos!$C$27+SQRT((Datos!$E$27-Datos!$C$27)*(Datos!$D$27-Datos!$C$27)*X818),Datos!$E$27-SQRT((Datos!$E$27-Datos!$C$27)*(Datos!$E$27-Datos!$D$27)*(1-X818)))</f>
        <v>0.213890335901433</v>
      </c>
      <c r="Z818" s="24" t="n">
        <f aca="false">(1+Q818)</f>
        <v>1.14833931544002</v>
      </c>
      <c r="AA818" s="24" t="n">
        <f aca="false">Z818*(1+S818)</f>
        <v>1.33944149948386</v>
      </c>
      <c r="AB818" s="24" t="n">
        <f aca="false">AA818*(1+U818)</f>
        <v>1.60860462111347</v>
      </c>
      <c r="AC818" s="24" t="n">
        <f aca="false">AB818*(1+W818)</f>
        <v>1.9593419972786</v>
      </c>
      <c r="AD818" s="24" t="n">
        <f aca="false">AC818*(1+Y818)</f>
        <v>2.3784263152223</v>
      </c>
      <c r="AE818" s="23" t="n">
        <f aca="false">E818*Q818</f>
        <v>4512.38443315961</v>
      </c>
      <c r="AF818" s="23" t="n">
        <f aca="false">AE818*(1+S818)</f>
        <v>5263.31798461759</v>
      </c>
      <c r="AG818" s="23" t="n">
        <f aca="false">AF818*(1+U818)</f>
        <v>6320.99097699157</v>
      </c>
      <c r="AH818" s="23" t="n">
        <f aca="false">AG818*(1+W818)</f>
        <v>7699.20894362829</v>
      </c>
      <c r="AI818" s="23" t="n">
        <f aca="false">AH818*(1+Y818)</f>
        <v>9345.99533075626</v>
      </c>
      <c r="AJ818" s="25" t="n">
        <f aca="false">G818*Z818</f>
        <v>44636.2373277004</v>
      </c>
      <c r="AK818" s="25" t="n">
        <f aca="false">I818*AA818</f>
        <v>49185.5299264049</v>
      </c>
      <c r="AL818" s="25" t="n">
        <f aca="false">K818*AB818</f>
        <v>67178.5394302879</v>
      </c>
      <c r="AM818" s="25" t="n">
        <f aca="false">M818*AC818</f>
        <v>70835.3854317639</v>
      </c>
      <c r="AN818" s="25" t="n">
        <f aca="false">O818*AD818</f>
        <v>99076.9047645154</v>
      </c>
      <c r="AO818" s="25" t="n">
        <f aca="false">C818/Datos!$D$8</f>
        <v>14621.8523378162</v>
      </c>
      <c r="AP818" s="25" t="n">
        <f aca="false">AJ818-AO818</f>
        <v>30014.3849898842</v>
      </c>
      <c r="AQ818" s="25" t="n">
        <f aca="false">AK818-AO818</f>
        <v>34563.6775885888</v>
      </c>
      <c r="AR818" s="25" t="n">
        <f aca="false">AL818-AO818</f>
        <v>52556.6870924717</v>
      </c>
      <c r="AS818" s="25" t="n">
        <f aca="false">AM818-AO818</f>
        <v>56213.5330939477</v>
      </c>
      <c r="AT818" s="25" t="n">
        <f aca="false">AN818-AO818</f>
        <v>84455.0524266992</v>
      </c>
      <c r="AU818" s="25" t="n">
        <f aca="false">AP818*Datos!$D$6</f>
        <v>15007.1924949421</v>
      </c>
      <c r="AV818" s="25" t="n">
        <f aca="false">AQ818*Datos!$D$6</f>
        <v>17281.8387942944</v>
      </c>
      <c r="AW818" s="25" t="n">
        <f aca="false">AR818*Datos!$D$6</f>
        <v>26278.3435462359</v>
      </c>
      <c r="AX818" s="25" t="n">
        <f aca="false">AS818*Datos!$D$6</f>
        <v>28106.7665469738</v>
      </c>
      <c r="AY818" s="25" t="n">
        <f aca="false">AT818*Datos!$D$6</f>
        <v>42227.5262133496</v>
      </c>
      <c r="AZ818" s="25" t="n">
        <f aca="false">AJ818-AU818-AE818</f>
        <v>25116.6603995987</v>
      </c>
      <c r="BA818" s="25" t="n">
        <f aca="false">AK818-AV818-AF818</f>
        <v>26640.3731474929</v>
      </c>
      <c r="BB818" s="25" t="n">
        <f aca="false">AL818-AW818-AG818</f>
        <v>34579.2049070605</v>
      </c>
      <c r="BC818" s="25" t="n">
        <f aca="false">AM818-AX818-AH818</f>
        <v>35029.4099411617</v>
      </c>
      <c r="BD818" s="25" t="n">
        <f aca="false">AN818-AY818-AI818</f>
        <v>47503.3832204095</v>
      </c>
      <c r="BE818" s="25" t="n">
        <f aca="false">AZ818/Z818</f>
        <v>21872.1592667708</v>
      </c>
      <c r="BF818" s="25" t="n">
        <f aca="false">BA818/AA818</f>
        <v>19889.1651167734</v>
      </c>
      <c r="BG818" s="25" t="n">
        <f aca="false">BB818/AB818</f>
        <v>21496.3978426997</v>
      </c>
      <c r="BH818" s="25" t="n">
        <f aca="false">BC818/AC818</f>
        <v>17878.1499043125</v>
      </c>
      <c r="BI818" s="25" t="n">
        <f aca="false">BD818/AD818</f>
        <v>19972.6108462476</v>
      </c>
      <c r="BJ818" s="25" t="n">
        <f aca="false">E818*AD818</f>
        <v>72350.1645426278</v>
      </c>
      <c r="BK818" s="25" t="n">
        <f aca="false">0.2*C818*AD818</f>
        <v>34776.9983775567</v>
      </c>
      <c r="BL818" s="25" t="n">
        <f aca="false">BJ818+BK818</f>
        <v>107127.162920184</v>
      </c>
      <c r="BM818" s="25" t="n">
        <f aca="false">BK818*Datos!$D$6</f>
        <v>17388.4991887783</v>
      </c>
      <c r="BN818" s="25" t="n">
        <f aca="false">BL818-BM818</f>
        <v>89738.6637314061</v>
      </c>
      <c r="BO818" s="25" t="n">
        <f aca="false">BN818/AD818</f>
        <v>37730.2686053651</v>
      </c>
      <c r="BP818" s="25" t="n">
        <f aca="false">-(C818+E818)</f>
        <v>-103528.604125538</v>
      </c>
      <c r="BQ818" s="25" t="n">
        <f aca="false">BE818</f>
        <v>21872.1592667708</v>
      </c>
      <c r="BR818" s="25" t="n">
        <f aca="false">BF818</f>
        <v>19889.1651167734</v>
      </c>
      <c r="BS818" s="25" t="n">
        <f aca="false">BG818</f>
        <v>21496.3978426997</v>
      </c>
      <c r="BT818" s="25" t="n">
        <f aca="false">BH818</f>
        <v>17878.1499043125</v>
      </c>
      <c r="BU818" s="25" t="n">
        <f aca="false">BI818+BO818</f>
        <v>57702.8794516127</v>
      </c>
      <c r="BV818" s="27" t="n">
        <f aca="false">IFERROR(IRR(BP818:BU818,0.1),NA())*100</f>
        <v>9.01446833692249</v>
      </c>
    </row>
    <row r="819" customFormat="false" ht="15" hidden="false" customHeight="true" outlineLevel="0" collapsed="false">
      <c r="A819" s="23" t="n">
        <v>818</v>
      </c>
      <c r="B819" s="24" t="n">
        <f aca="true">RAND()</f>
        <v>0.392835803607057</v>
      </c>
      <c r="C819" s="25" t="n">
        <f aca="false">IF(B819&lt;=(Datos!$D$14-Datos!$C$14)/(Datos!$E$14-Datos!$C$14),Datos!$C$14+SQRT((Datos!$E$14-Datos!$C$14)*(Datos!$D$14-Datos!$C$14)*B819),Datos!$E$14-SQRT((Datos!$E$14-Datos!$C$14)*(Datos!$E$14-Datos!$D$14)*(1-B819)))</f>
        <v>73007.4633338856</v>
      </c>
      <c r="D819" s="24" t="n">
        <f aca="true">RAND()</f>
        <v>0.796703070657642</v>
      </c>
      <c r="E819" s="25" t="n">
        <f aca="false">IF(D819&lt;=(Datos!$D$15-Datos!$C$15)/(Datos!$E$15-Datos!$C$15),Datos!$C$15+SQRT((Datos!$E$15-Datos!$C$15)*(Datos!$D$15-Datos!$C$15)*D819),Datos!$E$15-SQRT((Datos!$E$15-Datos!$C$15)*(Datos!$E$15-Datos!$D$15)*(1-D819)))</f>
        <v>34477.8138929086</v>
      </c>
      <c r="F819" s="24" t="n">
        <f aca="true">RAND()</f>
        <v>0.0475773624735319</v>
      </c>
      <c r="G819" s="25" t="n">
        <f aca="false">IF(F819&lt;=(Datos!$D$19-Datos!$C$19)/(Datos!$E$19-Datos!$C$19),Datos!$C$19+SQRT((Datos!$E$19-Datos!$C$19)*(Datos!$D$19-Datos!$C$19)*F819),Datos!$E$19-SQRT((Datos!$E$19-Datos!$C$19)*(Datos!$E$19-Datos!$D$19)*(1-F819)))</f>
        <v>32671.4423765131</v>
      </c>
      <c r="H819" s="24" t="n">
        <f aca="true">RAND()</f>
        <v>0.0182429772543829</v>
      </c>
      <c r="I819" s="25" t="n">
        <f aca="false">IF(H819&lt;=(Datos!$D$19-Datos!$C$19)/(Datos!$E$19-Datos!$C$19),Datos!$C$19+SQRT((Datos!$E$19-Datos!$C$19)*(Datos!$D$19-Datos!$C$19)*H819),Datos!$E$19-SQRT((Datos!$E$19-Datos!$C$19)*(Datos!$E$19-Datos!$D$19)*(1-H819)))</f>
        <v>31654.2208402016</v>
      </c>
      <c r="J819" s="24" t="n">
        <f aca="true">RAND()</f>
        <v>0.894206590406378</v>
      </c>
      <c r="K819" s="25" t="n">
        <f aca="false">IF(J819&lt;=(Datos!$D$19-Datos!$C$19)/(Datos!$E$19-Datos!$C$19),Datos!$C$19+SQRT((Datos!$E$19-Datos!$C$19)*(Datos!$D$19-Datos!$C$19)*J819),Datos!$E$19-SQRT((Datos!$E$19-Datos!$C$19)*(Datos!$E$19-Datos!$D$19)*(1-J819)))</f>
        <v>42183.1745315832</v>
      </c>
      <c r="L819" s="24" t="n">
        <f aca="true">RAND()</f>
        <v>0.625417036592944</v>
      </c>
      <c r="M819" s="25" t="n">
        <f aca="false">IF(L819&lt;=(Datos!$D$19-Datos!$C$19)/(Datos!$E$19-Datos!$C$19),Datos!$C$19+SQRT((Datos!$E$19-Datos!$C$19)*(Datos!$D$19-Datos!$C$19)*L819),Datos!$E$19-SQRT((Datos!$E$19-Datos!$C$19)*(Datos!$E$19-Datos!$D$19)*(1-L819)))</f>
        <v>39685.6881783868</v>
      </c>
      <c r="N819" s="24" t="n">
        <f aca="true">RAND()</f>
        <v>0.225525481022955</v>
      </c>
      <c r="O819" s="25" t="n">
        <f aca="false">IF(N819&lt;=(Datos!$D$19-Datos!$C$19)/(Datos!$E$19-Datos!$C$19),Datos!$C$19+SQRT((Datos!$E$19-Datos!$C$19)*(Datos!$D$19-Datos!$C$19)*N819),Datos!$E$19-SQRT((Datos!$E$19-Datos!$C$19)*(Datos!$E$19-Datos!$D$19)*(1-N819)))</f>
        <v>35816.2549938464</v>
      </c>
      <c r="P819" s="24" t="n">
        <f aca="true">RAND()</f>
        <v>0.0769865209998428</v>
      </c>
      <c r="Q819" s="26" t="n">
        <f aca="false">IF(P819&lt;=(Datos!$D$23-Datos!$C$23)/(Datos!$E$23-Datos!$C$23),Datos!$C$23+SQRT((Datos!$E$23-Datos!$C$23)*(Datos!$D$23-Datos!$C$23)*P819),Datos!$E$23-SQRT((Datos!$E$23-Datos!$C$23)*(Datos!$E$23-Datos!$D$23)*(1-P819)))</f>
        <v>0.131771819646924</v>
      </c>
      <c r="R819" s="24" t="n">
        <f aca="true">RAND()</f>
        <v>0.806034710026196</v>
      </c>
      <c r="S819" s="26" t="n">
        <f aca="false">IF(R819&lt;=(Datos!$D$24-Datos!$C$24)/(Datos!$E$24-Datos!$C$24),Datos!$C$24+SQRT((Datos!$E$24-Datos!$C$24)*(Datos!$D$24-Datos!$C$24)*R819),Datos!$E$24-SQRT((Datos!$E$24-Datos!$C$24)*(Datos!$E$24-Datos!$D$24)*(1-R819)))</f>
        <v>0.161314777979568</v>
      </c>
      <c r="T819" s="24" t="n">
        <f aca="true">RAND()</f>
        <v>0.472786421894935</v>
      </c>
      <c r="U819" s="26" t="n">
        <f aca="false">IF(T819&lt;=(Datos!$D$25-Datos!$C$25)/(Datos!$E$25-Datos!$C$25),Datos!$C$25+SQRT((Datos!$E$25-Datos!$C$25)*(Datos!$D$25-Datos!$C$25)*T819),Datos!$E$25-SQRT((Datos!$E$25-Datos!$C$25)*(Datos!$E$25-Datos!$D$25)*(1-T819)))</f>
        <v>0.181578677551467</v>
      </c>
      <c r="V819" s="24" t="n">
        <f aca="true">RAND()</f>
        <v>0.00509383330075663</v>
      </c>
      <c r="W819" s="26" t="n">
        <f aca="false">IF(V819&lt;=(Datos!$D$26-Datos!$C$26)/(Datos!$E$26-Datos!$C$26),Datos!$C$26+SQRT((Datos!$E$26-Datos!$C$26)*(Datos!$D$26-Datos!$C$26)*V819),Datos!$E$26-SQRT((Datos!$E$26-Datos!$C$26)*(Datos!$E$26-Datos!$D$26)*(1-V819)))</f>
        <v>0.182670461874107</v>
      </c>
      <c r="X819" s="24" t="n">
        <f aca="true">RAND()</f>
        <v>0.784438301850851</v>
      </c>
      <c r="Y819" s="26" t="n">
        <f aca="false">IF(X819&lt;=(Datos!$D$27-Datos!$C$27)/(Datos!$E$27-Datos!$C$27),Datos!$C$27+SQRT((Datos!$E$27-Datos!$C$27)*(Datos!$D$27-Datos!$C$27)*X819),Datos!$E$27-SQRT((Datos!$E$27-Datos!$C$27)*(Datos!$E$27-Datos!$D$27)*(1-X819)))</f>
        <v>0.245882069669961</v>
      </c>
      <c r="Z819" s="24" t="n">
        <f aca="false">(1+Q819)</f>
        <v>1.13177181964692</v>
      </c>
      <c r="AA819" s="24" t="n">
        <f aca="false">Z819*(1+S819)</f>
        <v>1.3143433394568</v>
      </c>
      <c r="AB819" s="24" t="n">
        <f aca="false">AA819*(1+U819)</f>
        <v>1.55300006488394</v>
      </c>
      <c r="AC819" s="24" t="n">
        <f aca="false">AB819*(1+W819)</f>
        <v>1.83668730402681</v>
      </c>
      <c r="AD819" s="24" t="n">
        <f aca="false">AC819*(1+Y819)</f>
        <v>2.28829577967746</v>
      </c>
      <c r="AE819" s="23" t="n">
        <f aca="false">E819*Q819</f>
        <v>4543.20427411657</v>
      </c>
      <c r="AF819" s="23" t="n">
        <f aca="false">AE819*(1+S819)</f>
        <v>5276.09026291151</v>
      </c>
      <c r="AG819" s="23" t="n">
        <f aca="false">AF819*(1+U819)</f>
        <v>6234.11575549315</v>
      </c>
      <c r="AH819" s="23" t="n">
        <f aca="false">AG819*(1+W819)</f>
        <v>7372.90455992574</v>
      </c>
      <c r="AI819" s="23" t="n">
        <f aca="false">AH819*(1+Y819)</f>
        <v>9185.76959259937</v>
      </c>
      <c r="AJ819" s="25" t="n">
        <f aca="false">G819*Z819</f>
        <v>36976.6177889558</v>
      </c>
      <c r="AK819" s="25" t="n">
        <f aca="false">I819*AA819</f>
        <v>41604.5143270137</v>
      </c>
      <c r="AL819" s="25" t="n">
        <f aca="false">K819*AB819</f>
        <v>65510.4727845594</v>
      </c>
      <c r="AM819" s="25" t="n">
        <f aca="false">M819*AC819</f>
        <v>72890.1996288099</v>
      </c>
      <c r="AN819" s="25" t="n">
        <f aca="false">O819*AD819</f>
        <v>81958.1851462707</v>
      </c>
      <c r="AO819" s="25" t="n">
        <f aca="false">C819/Datos!$D$8</f>
        <v>14601.4926667771</v>
      </c>
      <c r="AP819" s="25" t="n">
        <f aca="false">AJ819-AO819</f>
        <v>22375.1251221787</v>
      </c>
      <c r="AQ819" s="25" t="n">
        <f aca="false">AK819-AO819</f>
        <v>27003.0216602365</v>
      </c>
      <c r="AR819" s="25" t="n">
        <f aca="false">AL819-AO819</f>
        <v>50908.9801177823</v>
      </c>
      <c r="AS819" s="25" t="n">
        <f aca="false">AM819-AO819</f>
        <v>58288.7069620328</v>
      </c>
      <c r="AT819" s="25" t="n">
        <f aca="false">AN819-AO819</f>
        <v>67356.6924794935</v>
      </c>
      <c r="AU819" s="25" t="n">
        <f aca="false">AP819*Datos!$D$6</f>
        <v>11187.5625610894</v>
      </c>
      <c r="AV819" s="25" t="n">
        <f aca="false">AQ819*Datos!$D$6</f>
        <v>13501.5108301183</v>
      </c>
      <c r="AW819" s="25" t="n">
        <f aca="false">AR819*Datos!$D$6</f>
        <v>25454.4900588911</v>
      </c>
      <c r="AX819" s="25" t="n">
        <f aca="false">AS819*Datos!$D$6</f>
        <v>29144.3534810164</v>
      </c>
      <c r="AY819" s="25" t="n">
        <f aca="false">AT819*Datos!$D$6</f>
        <v>33678.3462397468</v>
      </c>
      <c r="AZ819" s="25" t="n">
        <f aca="false">AJ819-AU819-AE819</f>
        <v>21245.8509537499</v>
      </c>
      <c r="BA819" s="25" t="n">
        <f aca="false">AK819-AV819-AF819</f>
        <v>22826.9132339839</v>
      </c>
      <c r="BB819" s="25" t="n">
        <f aca="false">AL819-AW819-AG819</f>
        <v>33821.8669701751</v>
      </c>
      <c r="BC819" s="25" t="n">
        <f aca="false">AM819-AX819-AH819</f>
        <v>36372.9415878678</v>
      </c>
      <c r="BD819" s="25" t="n">
        <f aca="false">AN819-AY819-AI819</f>
        <v>39094.0693139245</v>
      </c>
      <c r="BE819" s="25" t="n">
        <f aca="false">AZ819/Z819</f>
        <v>18772.2035351418</v>
      </c>
      <c r="BF819" s="25" t="n">
        <f aca="false">BA819/AA819</f>
        <v>17367.5420635661</v>
      </c>
      <c r="BG819" s="25" t="n">
        <f aca="false">BB819/AB819</f>
        <v>21778.4066690961</v>
      </c>
      <c r="BH819" s="25" t="n">
        <f aca="false">BC819/AC819</f>
        <v>19803.5569299807</v>
      </c>
      <c r="BI819" s="25" t="n">
        <f aca="false">BD819/AD819</f>
        <v>17084.3601867914</v>
      </c>
      <c r="BJ819" s="25" t="n">
        <f aca="false">E819*AD819</f>
        <v>78895.4360236477</v>
      </c>
      <c r="BK819" s="25" t="n">
        <f aca="false">0.2*C819*AD819</f>
        <v>33412.5340463775</v>
      </c>
      <c r="BL819" s="25" t="n">
        <f aca="false">BJ819+BK819</f>
        <v>112307.970070025</v>
      </c>
      <c r="BM819" s="25" t="n">
        <f aca="false">BK819*Datos!$D$6</f>
        <v>16706.2670231888</v>
      </c>
      <c r="BN819" s="25" t="n">
        <f aca="false">BL819-BM819</f>
        <v>95601.7030468365</v>
      </c>
      <c r="BO819" s="25" t="n">
        <f aca="false">BN819/AD819</f>
        <v>41778.5602262971</v>
      </c>
      <c r="BP819" s="25" t="n">
        <f aca="false">-(C819+E819)</f>
        <v>-107485.277226794</v>
      </c>
      <c r="BQ819" s="25" t="n">
        <f aca="false">BE819</f>
        <v>18772.2035351418</v>
      </c>
      <c r="BR819" s="25" t="n">
        <f aca="false">BF819</f>
        <v>17367.5420635661</v>
      </c>
      <c r="BS819" s="25" t="n">
        <f aca="false">BG819</f>
        <v>21778.4066690961</v>
      </c>
      <c r="BT819" s="25" t="n">
        <f aca="false">BH819</f>
        <v>19803.5569299807</v>
      </c>
      <c r="BU819" s="25" t="n">
        <f aca="false">BI819+BO819</f>
        <v>58862.9204130885</v>
      </c>
      <c r="BV819" s="27" t="n">
        <f aca="false">IFERROR(IRR(BP819:BU819,0.1),NA())*100</f>
        <v>7.0237691774196</v>
      </c>
    </row>
    <row r="820" customFormat="false" ht="15" hidden="false" customHeight="true" outlineLevel="0" collapsed="false">
      <c r="A820" s="23" t="n">
        <v>819</v>
      </c>
      <c r="B820" s="24" t="n">
        <f aca="true">RAND()</f>
        <v>0.526368854841851</v>
      </c>
      <c r="C820" s="25" t="n">
        <f aca="false">IF(B820&lt;=(Datos!$D$14-Datos!$C$14)/(Datos!$E$14-Datos!$C$14),Datos!$C$14+SQRT((Datos!$E$14-Datos!$C$14)*(Datos!$D$14-Datos!$C$14)*B820),Datos!$E$14-SQRT((Datos!$E$14-Datos!$C$14)*(Datos!$E$14-Datos!$D$14)*(1-B820)))</f>
        <v>76159.7530593792</v>
      </c>
      <c r="D820" s="24" t="n">
        <f aca="true">RAND()</f>
        <v>0.587721644085914</v>
      </c>
      <c r="E820" s="25" t="n">
        <f aca="false">IF(D820&lt;=(Datos!$D$15-Datos!$C$15)/(Datos!$E$15-Datos!$C$15),Datos!$C$15+SQRT((Datos!$E$15-Datos!$C$15)*(Datos!$D$15-Datos!$C$15)*D820),Datos!$E$15-SQRT((Datos!$E$15-Datos!$C$15)*(Datos!$E$15-Datos!$D$15)*(1-D820)))</f>
        <v>32136.0472161188</v>
      </c>
      <c r="F820" s="24" t="n">
        <f aca="true">RAND()</f>
        <v>0.628789609035675</v>
      </c>
      <c r="G820" s="25" t="n">
        <f aca="false">IF(F820&lt;=(Datos!$D$19-Datos!$C$19)/(Datos!$E$19-Datos!$C$19),Datos!$C$19+SQRT((Datos!$E$19-Datos!$C$19)*(Datos!$D$19-Datos!$C$19)*F820),Datos!$E$19-SQRT((Datos!$E$19-Datos!$C$19)*(Datos!$E$19-Datos!$D$19)*(1-F820)))</f>
        <v>39711.7681889217</v>
      </c>
      <c r="H820" s="24" t="n">
        <f aca="true">RAND()</f>
        <v>0.377960621662674</v>
      </c>
      <c r="I820" s="25" t="n">
        <f aca="false">IF(H820&lt;=(Datos!$D$19-Datos!$C$19)/(Datos!$E$19-Datos!$C$19),Datos!$C$19+SQRT((Datos!$E$19-Datos!$C$19)*(Datos!$D$19-Datos!$C$19)*H820),Datos!$E$19-SQRT((Datos!$E$19-Datos!$C$19)*(Datos!$E$19-Datos!$D$19)*(1-H820)))</f>
        <v>37529.5480109633</v>
      </c>
      <c r="J820" s="24" t="n">
        <f aca="true">RAND()</f>
        <v>0.913457391129412</v>
      </c>
      <c r="K820" s="25" t="n">
        <f aca="false">IF(J820&lt;=(Datos!$D$19-Datos!$C$19)/(Datos!$E$19-Datos!$C$19),Datos!$C$19+SQRT((Datos!$E$19-Datos!$C$19)*(Datos!$D$19-Datos!$C$19)*J820),Datos!$E$19-SQRT((Datos!$E$19-Datos!$C$19)*(Datos!$E$19-Datos!$D$19)*(1-J820)))</f>
        <v>42452.3156268301</v>
      </c>
      <c r="L820" s="24" t="n">
        <f aca="true">RAND()</f>
        <v>0.722591221487397</v>
      </c>
      <c r="M820" s="25" t="n">
        <f aca="false">IF(L820&lt;=(Datos!$D$19-Datos!$C$19)/(Datos!$E$19-Datos!$C$19),Datos!$C$19+SQRT((Datos!$E$19-Datos!$C$19)*(Datos!$D$19-Datos!$C$19)*L820),Datos!$E$19-SQRT((Datos!$E$19-Datos!$C$19)*(Datos!$E$19-Datos!$D$19)*(1-L820)))</f>
        <v>40438.6779999166</v>
      </c>
      <c r="N820" s="24" t="n">
        <f aca="true">RAND()</f>
        <v>0.219395215944405</v>
      </c>
      <c r="O820" s="25" t="n">
        <f aca="false">IF(N820&lt;=(Datos!$D$19-Datos!$C$19)/(Datos!$E$19-Datos!$C$19),Datos!$C$19+SQRT((Datos!$E$19-Datos!$C$19)*(Datos!$D$19-Datos!$C$19)*N820),Datos!$E$19-SQRT((Datos!$E$19-Datos!$C$19)*(Datos!$E$19-Datos!$D$19)*(1-N820)))</f>
        <v>35736.6612582286</v>
      </c>
      <c r="P820" s="24" t="n">
        <f aca="true">RAND()</f>
        <v>0.651278222892239</v>
      </c>
      <c r="Q820" s="26" t="n">
        <f aca="false">IF(P820&lt;=(Datos!$D$23-Datos!$C$23)/(Datos!$E$23-Datos!$C$23),Datos!$C$23+SQRT((Datos!$E$23-Datos!$C$23)*(Datos!$D$23-Datos!$C$23)*P820),Datos!$E$23-SQRT((Datos!$E$23-Datos!$C$23)*(Datos!$E$23-Datos!$D$23)*(1-P820)))</f>
        <v>0.154946074183993</v>
      </c>
      <c r="R820" s="24" t="n">
        <f aca="true">RAND()</f>
        <v>0.781047455080488</v>
      </c>
      <c r="S820" s="26" t="n">
        <f aca="false">IF(R820&lt;=(Datos!$D$24-Datos!$C$24)/(Datos!$E$24-Datos!$C$24),Datos!$C$24+SQRT((Datos!$E$24-Datos!$C$24)*(Datos!$D$24-Datos!$C$24)*R820),Datos!$E$24-SQRT((Datos!$E$24-Datos!$C$24)*(Datos!$E$24-Datos!$D$24)*(1-R820)))</f>
        <v>0.160147680718487</v>
      </c>
      <c r="T820" s="24" t="n">
        <f aca="true">RAND()</f>
        <v>0.665835482174091</v>
      </c>
      <c r="U820" s="26" t="n">
        <f aca="false">IF(T820&lt;=(Datos!$D$25-Datos!$C$25)/(Datos!$E$25-Datos!$C$25),Datos!$C$25+SQRT((Datos!$E$25-Datos!$C$25)*(Datos!$D$25-Datos!$C$25)*T820),Datos!$E$25-SQRT((Datos!$E$25-Datos!$C$25)*(Datos!$E$25-Datos!$D$25)*(1-T820)))</f>
        <v>0.189411429423516</v>
      </c>
      <c r="V820" s="24" t="n">
        <f aca="true">RAND()</f>
        <v>0.22460835805777</v>
      </c>
      <c r="W820" s="26" t="n">
        <f aca="false">IF(V820&lt;=(Datos!$D$26-Datos!$C$26)/(Datos!$E$26-Datos!$C$26),Datos!$C$26+SQRT((Datos!$E$26-Datos!$C$26)*(Datos!$D$26-Datos!$C$26)*V820),Datos!$E$26-SQRT((Datos!$E$26-Datos!$C$26)*(Datos!$E$26-Datos!$D$26)*(1-V820)))</f>
        <v>0.197732786055239</v>
      </c>
      <c r="X820" s="24" t="n">
        <f aca="true">RAND()</f>
        <v>0.496788149764843</v>
      </c>
      <c r="Y820" s="26" t="n">
        <f aca="false">IF(X820&lt;=(Datos!$D$27-Datos!$C$27)/(Datos!$E$27-Datos!$C$27),Datos!$C$27+SQRT((Datos!$E$27-Datos!$C$27)*(Datos!$D$27-Datos!$C$27)*X820),Datos!$E$27-SQRT((Datos!$E$27-Datos!$C$27)*(Datos!$E$27-Datos!$D$27)*(1-X820)))</f>
        <v>0.227871850298808</v>
      </c>
      <c r="Z820" s="24" t="n">
        <f aca="false">(1+Q820)</f>
        <v>1.15494607418399</v>
      </c>
      <c r="AA820" s="24" t="n">
        <f aca="false">Z820*(1+S820)</f>
        <v>1.33990800931948</v>
      </c>
      <c r="AB820" s="24" t="n">
        <f aca="false">AA820*(1+U820)</f>
        <v>1.5937019006607</v>
      </c>
      <c r="AC820" s="24" t="n">
        <f aca="false">AB820*(1+W820)</f>
        <v>1.90882901761987</v>
      </c>
      <c r="AD820" s="24" t="n">
        <f aca="false">AC820*(1+Y820)</f>
        <v>2.34379741776897</v>
      </c>
      <c r="AE820" s="23" t="n">
        <f aca="false">E820*Q820</f>
        <v>4979.35435592905</v>
      </c>
      <c r="AF820" s="23" t="n">
        <f aca="false">AE820*(1+S820)</f>
        <v>5776.78640750659</v>
      </c>
      <c r="AG820" s="23" t="n">
        <f aca="false">AF820*(1+U820)</f>
        <v>6870.97577842675</v>
      </c>
      <c r="AH820" s="23" t="n">
        <f aca="false">AG820*(1+W820)</f>
        <v>8229.59296201313</v>
      </c>
      <c r="AI820" s="23" t="n">
        <f aca="false">AH820*(1+Y820)</f>
        <v>10104.8855374731</v>
      </c>
      <c r="AJ820" s="25" t="n">
        <f aca="false">G820*Z820</f>
        <v>45864.9507686999</v>
      </c>
      <c r="AK820" s="25" t="n">
        <f aca="false">I820*AA820</f>
        <v>50286.1419660297</v>
      </c>
      <c r="AL820" s="25" t="n">
        <f aca="false">K820*AB820</f>
        <v>67656.3361019272</v>
      </c>
      <c r="AM820" s="25" t="n">
        <f aca="false">M820*AC820</f>
        <v>77190.5220004271</v>
      </c>
      <c r="AN820" s="25" t="n">
        <f aca="false">O820*AD820</f>
        <v>83759.4943767205</v>
      </c>
      <c r="AO820" s="25" t="n">
        <f aca="false">C820/Datos!$D$8</f>
        <v>15231.9506118758</v>
      </c>
      <c r="AP820" s="25" t="n">
        <f aca="false">AJ820-AO820</f>
        <v>30633.0001568241</v>
      </c>
      <c r="AQ820" s="25" t="n">
        <f aca="false">AK820-AO820</f>
        <v>35054.1913541539</v>
      </c>
      <c r="AR820" s="25" t="n">
        <f aca="false">AL820-AO820</f>
        <v>52424.3854900513</v>
      </c>
      <c r="AS820" s="25" t="n">
        <f aca="false">AM820-AO820</f>
        <v>61958.5713885512</v>
      </c>
      <c r="AT820" s="25" t="n">
        <f aca="false">AN820-AO820</f>
        <v>68527.5437648447</v>
      </c>
      <c r="AU820" s="25" t="n">
        <f aca="false">AP820*Datos!$D$6</f>
        <v>15316.500078412</v>
      </c>
      <c r="AV820" s="25" t="n">
        <f aca="false">AQ820*Datos!$D$6</f>
        <v>17527.0956770769</v>
      </c>
      <c r="AW820" s="25" t="n">
        <f aca="false">AR820*Datos!$D$6</f>
        <v>26212.1927450257</v>
      </c>
      <c r="AX820" s="25" t="n">
        <f aca="false">AS820*Datos!$D$6</f>
        <v>30979.2856942756</v>
      </c>
      <c r="AY820" s="25" t="n">
        <f aca="false">AT820*Datos!$D$6</f>
        <v>34263.7718824223</v>
      </c>
      <c r="AZ820" s="25" t="n">
        <f aca="false">AJ820-AU820-AE820</f>
        <v>25569.0963343588</v>
      </c>
      <c r="BA820" s="25" t="n">
        <f aca="false">AK820-AV820-AF820</f>
        <v>26982.2598814462</v>
      </c>
      <c r="BB820" s="25" t="n">
        <f aca="false">AL820-AW820-AG820</f>
        <v>34573.1675784748</v>
      </c>
      <c r="BC820" s="25" t="n">
        <f aca="false">AM820-AX820-AH820</f>
        <v>37981.6433441383</v>
      </c>
      <c r="BD820" s="25" t="n">
        <f aca="false">AN820-AY820-AI820</f>
        <v>39390.8369568251</v>
      </c>
      <c r="BE820" s="25" t="n">
        <f aca="false">AZ820/Z820</f>
        <v>22138.7793819068</v>
      </c>
      <c r="BF820" s="25" t="n">
        <f aca="false">BA820/AA820</f>
        <v>20137.3972644212</v>
      </c>
      <c r="BG820" s="25" t="n">
        <f aca="false">BB820/AB820</f>
        <v>21693.6226054206</v>
      </c>
      <c r="BH820" s="25" t="n">
        <f aca="false">BC820/AC820</f>
        <v>19897.876129051</v>
      </c>
      <c r="BI820" s="25" t="n">
        <f aca="false">BD820/AD820</f>
        <v>16806.417081183</v>
      </c>
      <c r="BJ820" s="25" t="n">
        <f aca="false">E820*AD820</f>
        <v>75320.384482441</v>
      </c>
      <c r="BK820" s="25" t="n">
        <f aca="false">0.2*C820*AD820</f>
        <v>35700.6065116991</v>
      </c>
      <c r="BL820" s="25" t="n">
        <f aca="false">BJ820+BK820</f>
        <v>111020.99099414</v>
      </c>
      <c r="BM820" s="25" t="n">
        <f aca="false">BK820*Datos!$D$6</f>
        <v>17850.3032558495</v>
      </c>
      <c r="BN820" s="25" t="n">
        <f aca="false">BL820-BM820</f>
        <v>93170.6877382905</v>
      </c>
      <c r="BO820" s="25" t="n">
        <f aca="false">BN820/AD820</f>
        <v>39752.0225220567</v>
      </c>
      <c r="BP820" s="25" t="n">
        <f aca="false">-(C820+E820)</f>
        <v>-108295.800275498</v>
      </c>
      <c r="BQ820" s="25" t="n">
        <f aca="false">BE820</f>
        <v>22138.7793819068</v>
      </c>
      <c r="BR820" s="25" t="n">
        <f aca="false">BF820</f>
        <v>20137.3972644212</v>
      </c>
      <c r="BS820" s="25" t="n">
        <f aca="false">BG820</f>
        <v>21693.6226054206</v>
      </c>
      <c r="BT820" s="25" t="n">
        <f aca="false">BH820</f>
        <v>19897.876129051</v>
      </c>
      <c r="BU820" s="25" t="n">
        <f aca="false">BI820+BO820</f>
        <v>56558.4396032398</v>
      </c>
      <c r="BV820" s="27" t="n">
        <f aca="false">IFERROR(IRR(BP820:BU820,0.1),NA())*100</f>
        <v>7.94179832907689</v>
      </c>
    </row>
    <row r="821" customFormat="false" ht="15" hidden="false" customHeight="true" outlineLevel="0" collapsed="false">
      <c r="A821" s="23" t="n">
        <v>820</v>
      </c>
      <c r="B821" s="24" t="n">
        <f aca="true">RAND()</f>
        <v>0.0933025600828677</v>
      </c>
      <c r="C821" s="25" t="n">
        <f aca="false">IF(B821&lt;=(Datos!$D$14-Datos!$C$14)/(Datos!$E$14-Datos!$C$14),Datos!$C$14+SQRT((Datos!$E$14-Datos!$C$14)*(Datos!$D$14-Datos!$C$14)*B821),Datos!$E$14-SQRT((Datos!$E$14-Datos!$C$14)*(Datos!$E$14-Datos!$D$14)*(1-B821)))</f>
        <v>66109.0935524959</v>
      </c>
      <c r="D821" s="24" t="n">
        <f aca="true">RAND()</f>
        <v>0.815193789262022</v>
      </c>
      <c r="E821" s="25" t="n">
        <f aca="false">IF(D821&lt;=(Datos!$D$15-Datos!$C$15)/(Datos!$E$15-Datos!$C$15),Datos!$C$15+SQRT((Datos!$E$15-Datos!$C$15)*(Datos!$D$15-Datos!$C$15)*D821),Datos!$E$15-SQRT((Datos!$E$15-Datos!$C$15)*(Datos!$E$15-Datos!$D$15)*(1-D821)))</f>
        <v>34734.932895898</v>
      </c>
      <c r="F821" s="24" t="n">
        <f aca="true">RAND()</f>
        <v>0.575988947663426</v>
      </c>
      <c r="G821" s="25" t="n">
        <f aca="false">IF(F821&lt;=(Datos!$D$19-Datos!$C$19)/(Datos!$E$19-Datos!$C$19),Datos!$C$19+SQRT((Datos!$E$19-Datos!$C$19)*(Datos!$D$19-Datos!$C$19)*F821),Datos!$E$19-SQRT((Datos!$E$19-Datos!$C$19)*(Datos!$E$19-Datos!$D$19)*(1-F821)))</f>
        <v>39295.0708523127</v>
      </c>
      <c r="H821" s="24" t="n">
        <f aca="true">RAND()</f>
        <v>0.488598994421523</v>
      </c>
      <c r="I821" s="25" t="n">
        <f aca="false">IF(H821&lt;=(Datos!$D$19-Datos!$C$19)/(Datos!$E$19-Datos!$C$19),Datos!$C$19+SQRT((Datos!$E$19-Datos!$C$19)*(Datos!$D$19-Datos!$C$19)*H821),Datos!$E$19-SQRT((Datos!$E$19-Datos!$C$19)*(Datos!$E$19-Datos!$D$19)*(1-H821)))</f>
        <v>38560.949080752</v>
      </c>
      <c r="J821" s="24" t="n">
        <f aca="true">RAND()</f>
        <v>0.170322403632473</v>
      </c>
      <c r="K821" s="25" t="n">
        <f aca="false">IF(J821&lt;=(Datos!$D$19-Datos!$C$19)/(Datos!$E$19-Datos!$C$19),Datos!$C$19+SQRT((Datos!$E$19-Datos!$C$19)*(Datos!$D$19-Datos!$C$19)*J821),Datos!$E$19-SQRT((Datos!$E$19-Datos!$C$19)*(Datos!$E$19-Datos!$D$19)*(1-J821)))</f>
        <v>35054.5386085053</v>
      </c>
      <c r="L821" s="24" t="n">
        <f aca="true">RAND()</f>
        <v>0.604361978275562</v>
      </c>
      <c r="M821" s="25" t="n">
        <f aca="false">IF(L821&lt;=(Datos!$D$19-Datos!$C$19)/(Datos!$E$19-Datos!$C$19),Datos!$C$19+SQRT((Datos!$E$19-Datos!$C$19)*(Datos!$D$19-Datos!$C$19)*L821),Datos!$E$19-SQRT((Datos!$E$19-Datos!$C$19)*(Datos!$E$19-Datos!$D$19)*(1-L821)))</f>
        <v>39521.2549982308</v>
      </c>
      <c r="N821" s="24" t="n">
        <f aca="true">RAND()</f>
        <v>0.707650156723707</v>
      </c>
      <c r="O821" s="25" t="n">
        <f aca="false">IF(N821&lt;=(Datos!$D$19-Datos!$C$19)/(Datos!$E$19-Datos!$C$19),Datos!$C$19+SQRT((Datos!$E$19-Datos!$C$19)*(Datos!$D$19-Datos!$C$19)*N821),Datos!$E$19-SQRT((Datos!$E$19-Datos!$C$19)*(Datos!$E$19-Datos!$D$19)*(1-N821)))</f>
        <v>40317.4538714795</v>
      </c>
      <c r="P821" s="24" t="n">
        <f aca="true">RAND()</f>
        <v>0.653310917883834</v>
      </c>
      <c r="Q821" s="26" t="n">
        <f aca="false">IF(P821&lt;=(Datos!$D$23-Datos!$C$23)/(Datos!$E$23-Datos!$C$23),Datos!$C$23+SQRT((Datos!$E$23-Datos!$C$23)*(Datos!$D$23-Datos!$C$23)*P821),Datos!$E$23-SQRT((Datos!$E$23-Datos!$C$23)*(Datos!$E$23-Datos!$D$23)*(1-P821)))</f>
        <v>0.155019200416938</v>
      </c>
      <c r="R821" s="24" t="n">
        <f aca="true">RAND()</f>
        <v>0.986312451377551</v>
      </c>
      <c r="S821" s="26" t="n">
        <f aca="false">IF(R821&lt;=(Datos!$D$24-Datos!$C$24)/(Datos!$E$24-Datos!$C$24),Datos!$C$24+SQRT((Datos!$E$24-Datos!$C$24)*(Datos!$D$24-Datos!$C$24)*R821),Datos!$E$24-SQRT((Datos!$E$24-Datos!$C$24)*(Datos!$E$24-Datos!$D$24)*(1-R821)))</f>
        <v>0.175036373551484</v>
      </c>
      <c r="T821" s="24" t="n">
        <f aca="true">RAND()</f>
        <v>0.176685267181304</v>
      </c>
      <c r="U821" s="26" t="n">
        <f aca="false">IF(T821&lt;=(Datos!$D$25-Datos!$C$25)/(Datos!$E$25-Datos!$C$25),Datos!$C$25+SQRT((Datos!$E$25-Datos!$C$25)*(Datos!$D$25-Datos!$C$25)*T821),Datos!$E$25-SQRT((Datos!$E$25-Datos!$C$25)*(Datos!$E$25-Datos!$D$25)*(1-T821)))</f>
        <v>0.169262374232704</v>
      </c>
      <c r="V821" s="24" t="n">
        <f aca="true">RAND()</f>
        <v>0.046893329664315</v>
      </c>
      <c r="W821" s="26" t="n">
        <f aca="false">IF(V821&lt;=(Datos!$D$26-Datos!$C$26)/(Datos!$E$26-Datos!$C$26),Datos!$C$26+SQRT((Datos!$E$26-Datos!$C$26)*(Datos!$D$26-Datos!$C$26)*V821),Datos!$E$26-SQRT((Datos!$E$26-Datos!$C$26)*(Datos!$E$26-Datos!$D$26)*(1-V821)))</f>
        <v>0.188102509582225</v>
      </c>
      <c r="X821" s="24" t="n">
        <f aca="true">RAND()</f>
        <v>0.391224075289954</v>
      </c>
      <c r="Y821" s="26" t="n">
        <f aca="false">IF(X821&lt;=(Datos!$D$27-Datos!$C$27)/(Datos!$E$27-Datos!$C$27),Datos!$C$27+SQRT((Datos!$E$27-Datos!$C$27)*(Datos!$D$27-Datos!$C$27)*X821),Datos!$E$27-SQRT((Datos!$E$27-Datos!$C$27)*(Datos!$E$27-Datos!$D$27)*(1-X821)))</f>
        <v>0.222664234604967</v>
      </c>
      <c r="Z821" s="24" t="n">
        <f aca="false">(1+Q821)</f>
        <v>1.15501920041694</v>
      </c>
      <c r="AA821" s="24" t="n">
        <f aca="false">Z821*(1+S821)</f>
        <v>1.35718957264025</v>
      </c>
      <c r="AB821" s="24" t="n">
        <f aca="false">AA821*(1+U821)</f>
        <v>1.58691070198921</v>
      </c>
      <c r="AC821" s="24" t="n">
        <f aca="false">AB821*(1+W821)</f>
        <v>1.88541258751627</v>
      </c>
      <c r="AD821" s="24" t="n">
        <f aca="false">AC821*(1+Y821)</f>
        <v>2.30522653823015</v>
      </c>
      <c r="AE821" s="23" t="n">
        <f aca="false">E821*Q821</f>
        <v>5384.58152405812</v>
      </c>
      <c r="AF821" s="23" t="n">
        <f aca="false">AE821*(1+S821)</f>
        <v>6327.07914712157</v>
      </c>
      <c r="AG821" s="23" t="n">
        <f aca="false">AF821*(1+U821)</f>
        <v>7398.0155855216</v>
      </c>
      <c r="AH821" s="23" t="n">
        <f aca="false">AG821*(1+W821)</f>
        <v>8789.60088308663</v>
      </c>
      <c r="AI821" s="23" t="n">
        <f aca="false">AH821*(1+Y821)</f>
        <v>10746.7306362023</v>
      </c>
      <c r="AJ821" s="25" t="n">
        <f aca="false">G821*Z821</f>
        <v>45386.5613161652</v>
      </c>
      <c r="AK821" s="25" t="n">
        <f aca="false">I821*AA821</f>
        <v>52334.5180035084</v>
      </c>
      <c r="AL821" s="25" t="n">
        <f aca="false">K821*AB821</f>
        <v>55628.4224711311</v>
      </c>
      <c r="AM821" s="25" t="n">
        <f aca="false">M821*AC821</f>
        <v>74513.8716481047</v>
      </c>
      <c r="AN821" s="25" t="n">
        <f aca="false">O821*AD821</f>
        <v>92940.8646184047</v>
      </c>
      <c r="AO821" s="25" t="n">
        <f aca="false">C821/Datos!$D$8</f>
        <v>13221.8187104992</v>
      </c>
      <c r="AP821" s="25" t="n">
        <f aca="false">AJ821-AO821</f>
        <v>32164.742605666</v>
      </c>
      <c r="AQ821" s="25" t="n">
        <f aca="false">AK821-AO821</f>
        <v>39112.6992930092</v>
      </c>
      <c r="AR821" s="25" t="n">
        <f aca="false">AL821-AO821</f>
        <v>42406.6037606319</v>
      </c>
      <c r="AS821" s="25" t="n">
        <f aca="false">AM821-AO821</f>
        <v>61292.0529376055</v>
      </c>
      <c r="AT821" s="25" t="n">
        <f aca="false">AN821-AO821</f>
        <v>79719.0459079055</v>
      </c>
      <c r="AU821" s="25" t="n">
        <f aca="false">AP821*Datos!$D$6</f>
        <v>16082.371302833</v>
      </c>
      <c r="AV821" s="25" t="n">
        <f aca="false">AQ821*Datos!$D$6</f>
        <v>19556.3496465046</v>
      </c>
      <c r="AW821" s="25" t="n">
        <f aca="false">AR821*Datos!$D$6</f>
        <v>21203.301880316</v>
      </c>
      <c r="AX821" s="25" t="n">
        <f aca="false">AS821*Datos!$D$6</f>
        <v>30646.0264688028</v>
      </c>
      <c r="AY821" s="25" t="n">
        <f aca="false">AT821*Datos!$D$6</f>
        <v>39859.5229539528</v>
      </c>
      <c r="AZ821" s="25" t="n">
        <f aca="false">AJ821-AU821-AE821</f>
        <v>23919.6084892741</v>
      </c>
      <c r="BA821" s="25" t="n">
        <f aca="false">AK821-AV821-AF821</f>
        <v>26451.0892098822</v>
      </c>
      <c r="BB821" s="25" t="n">
        <f aca="false">AL821-AW821-AG821</f>
        <v>27027.1050052935</v>
      </c>
      <c r="BC821" s="25" t="n">
        <f aca="false">AM821-AX821-AH821</f>
        <v>35078.2442962153</v>
      </c>
      <c r="BD821" s="25" t="n">
        <f aca="false">AN821-AY821-AI821</f>
        <v>42334.6110282497</v>
      </c>
      <c r="BE821" s="25" t="n">
        <f aca="false">AZ821/Z821</f>
        <v>20709.2734741029</v>
      </c>
      <c r="BF821" s="25" t="n">
        <f aca="false">BA821/AA821</f>
        <v>19489.6053897796</v>
      </c>
      <c r="BG821" s="25" t="n">
        <f aca="false">BB821/AB821</f>
        <v>17031.2702355682</v>
      </c>
      <c r="BH821" s="25" t="n">
        <f aca="false">BC821/AC821</f>
        <v>18605.0759014107</v>
      </c>
      <c r="BI821" s="25" t="n">
        <f aca="false">BD821/AD821</f>
        <v>18364.6207113129</v>
      </c>
      <c r="BJ821" s="25" t="n">
        <f aca="false">E821*AD821</f>
        <v>80071.8891152677</v>
      </c>
      <c r="BK821" s="25" t="n">
        <f aca="false">0.2*C821*AD821</f>
        <v>30479.2873751107</v>
      </c>
      <c r="BL821" s="25" t="n">
        <f aca="false">BJ821+BK821</f>
        <v>110551.176490378</v>
      </c>
      <c r="BM821" s="25" t="n">
        <f aca="false">BK821*Datos!$D$6</f>
        <v>15239.6436875554</v>
      </c>
      <c r="BN821" s="25" t="n">
        <f aca="false">BL821-BM821</f>
        <v>95311.5328028231</v>
      </c>
      <c r="BO821" s="25" t="n">
        <f aca="false">BN821/AD821</f>
        <v>41345.8422511476</v>
      </c>
      <c r="BP821" s="25" t="n">
        <f aca="false">-(C821+E821)</f>
        <v>-100844.026448394</v>
      </c>
      <c r="BQ821" s="25" t="n">
        <f aca="false">BE821</f>
        <v>20709.2734741029</v>
      </c>
      <c r="BR821" s="25" t="n">
        <f aca="false">BF821</f>
        <v>19489.6053897796</v>
      </c>
      <c r="BS821" s="25" t="n">
        <f aca="false">BG821</f>
        <v>17031.2702355682</v>
      </c>
      <c r="BT821" s="25" t="n">
        <f aca="false">BH821</f>
        <v>18605.0759014107</v>
      </c>
      <c r="BU821" s="25" t="n">
        <f aca="false">BI821+BO821</f>
        <v>59710.4629624606</v>
      </c>
      <c r="BV821" s="27" t="n">
        <f aca="false">IFERROR(IRR(BP821:BU821,0.1),NA())*100</f>
        <v>8.90302665198013</v>
      </c>
    </row>
    <row r="822" customFormat="false" ht="15" hidden="false" customHeight="true" outlineLevel="0" collapsed="false">
      <c r="A822" s="23" t="n">
        <v>821</v>
      </c>
      <c r="B822" s="24" t="n">
        <f aca="true">RAND()</f>
        <v>0.165271728085558</v>
      </c>
      <c r="C822" s="25" t="n">
        <f aca="false">IF(B822&lt;=(Datos!$D$14-Datos!$C$14)/(Datos!$E$14-Datos!$C$14),Datos!$C$14+SQRT((Datos!$E$14-Datos!$C$14)*(Datos!$D$14-Datos!$C$14)*B822),Datos!$E$14-SQRT((Datos!$E$14-Datos!$C$14)*(Datos!$E$14-Datos!$D$14)*(1-B822)))</f>
        <v>68130.725135818</v>
      </c>
      <c r="D822" s="24" t="n">
        <f aca="true">RAND()</f>
        <v>0.976615382404195</v>
      </c>
      <c r="E822" s="25" t="n">
        <f aca="false">IF(D822&lt;=(Datos!$D$15-Datos!$C$15)/(Datos!$E$15-Datos!$C$15),Datos!$C$15+SQRT((Datos!$E$15-Datos!$C$15)*(Datos!$D$15-Datos!$C$15)*D822),Datos!$E$15-SQRT((Datos!$E$15-Datos!$C$15)*(Datos!$E$15-Datos!$D$15)*(1-D822)))</f>
        <v>38127.1164907099</v>
      </c>
      <c r="F822" s="24" t="n">
        <f aca="true">RAND()</f>
        <v>0.0576288883894304</v>
      </c>
      <c r="G822" s="25" t="n">
        <f aca="false">IF(F822&lt;=(Datos!$D$19-Datos!$C$19)/(Datos!$E$19-Datos!$C$19),Datos!$C$19+SQRT((Datos!$E$19-Datos!$C$19)*(Datos!$D$19-Datos!$C$19)*F822),Datos!$E$19-SQRT((Datos!$E$19-Datos!$C$19)*(Datos!$E$19-Datos!$D$19)*(1-F822)))</f>
        <v>32940.1247011674</v>
      </c>
      <c r="H822" s="24" t="n">
        <f aca="true">RAND()</f>
        <v>0.795425401420189</v>
      </c>
      <c r="I822" s="25" t="n">
        <f aca="false">IF(H822&lt;=(Datos!$D$19-Datos!$C$19)/(Datos!$E$19-Datos!$C$19),Datos!$C$19+SQRT((Datos!$E$19-Datos!$C$19)*(Datos!$D$19-Datos!$C$19)*H822),Datos!$E$19-SQRT((Datos!$E$19-Datos!$C$19)*(Datos!$E$19-Datos!$D$19)*(1-H822)))</f>
        <v>41082.9737180502</v>
      </c>
      <c r="J822" s="24" t="n">
        <f aca="true">RAND()</f>
        <v>0.880709529229418</v>
      </c>
      <c r="K822" s="25" t="n">
        <f aca="false">IF(J822&lt;=(Datos!$D$19-Datos!$C$19)/(Datos!$E$19-Datos!$C$19),Datos!$C$19+SQRT((Datos!$E$19-Datos!$C$19)*(Datos!$D$19-Datos!$C$19)*J822),Datos!$E$19-SQRT((Datos!$E$19-Datos!$C$19)*(Datos!$E$19-Datos!$D$19)*(1-J822)))</f>
        <v>42008.8822644714</v>
      </c>
      <c r="L822" s="24" t="n">
        <f aca="true">RAND()</f>
        <v>0.848909843579998</v>
      </c>
      <c r="M822" s="25" t="n">
        <f aca="false">IF(L822&lt;=(Datos!$D$19-Datos!$C$19)/(Datos!$E$19-Datos!$C$19),Datos!$C$19+SQRT((Datos!$E$19-Datos!$C$19)*(Datos!$D$19-Datos!$C$19)*L822),Datos!$E$19-SQRT((Datos!$E$19-Datos!$C$19)*(Datos!$E$19-Datos!$D$19)*(1-L822)))</f>
        <v>41633.731779626</v>
      </c>
      <c r="N822" s="24" t="n">
        <f aca="true">RAND()</f>
        <v>0.794504238665802</v>
      </c>
      <c r="O822" s="25" t="n">
        <f aca="false">IF(N822&lt;=(Datos!$D$19-Datos!$C$19)/(Datos!$E$19-Datos!$C$19),Datos!$C$19+SQRT((Datos!$E$19-Datos!$C$19)*(Datos!$D$19-Datos!$C$19)*N822),Datos!$E$19-SQRT((Datos!$E$19-Datos!$C$19)*(Datos!$E$19-Datos!$D$19)*(1-N822)))</f>
        <v>41074.1647894919</v>
      </c>
      <c r="P822" s="24" t="n">
        <f aca="true">RAND()</f>
        <v>0.0578596320692158</v>
      </c>
      <c r="Q822" s="26" t="n">
        <f aca="false">IF(P822&lt;=(Datos!$D$23-Datos!$C$23)/(Datos!$E$23-Datos!$C$23),Datos!$C$23+SQRT((Datos!$E$23-Datos!$C$23)*(Datos!$D$23-Datos!$C$23)*P822),Datos!$E$23-SQRT((Datos!$E$23-Datos!$C$23)*(Datos!$E$23-Datos!$D$23)*(1-P822)))</f>
        <v>0.130205260296758</v>
      </c>
      <c r="R822" s="24" t="n">
        <f aca="true">RAND()</f>
        <v>0.936747600229646</v>
      </c>
      <c r="S822" s="26" t="n">
        <f aca="false">IF(R822&lt;=(Datos!$D$24-Datos!$C$24)/(Datos!$E$24-Datos!$C$24),Datos!$C$24+SQRT((Datos!$E$24-Datos!$C$24)*(Datos!$D$24-Datos!$C$24)*R822),Datos!$E$24-SQRT((Datos!$E$24-Datos!$C$24)*(Datos!$E$24-Datos!$D$24)*(1-R822)))</f>
        <v>0.169329746039262</v>
      </c>
      <c r="T822" s="24" t="n">
        <f aca="true">RAND()</f>
        <v>0.435979495733972</v>
      </c>
      <c r="U822" s="26" t="n">
        <f aca="false">IF(T822&lt;=(Datos!$D$25-Datos!$C$25)/(Datos!$E$25-Datos!$C$25),Datos!$C$25+SQRT((Datos!$E$25-Datos!$C$25)*(Datos!$D$25-Datos!$C$25)*T822),Datos!$E$25-SQRT((Datos!$E$25-Datos!$C$25)*(Datos!$E$25-Datos!$D$25)*(1-T822)))</f>
        <v>0.180260128184091</v>
      </c>
      <c r="V822" s="24" t="n">
        <f aca="true">RAND()</f>
        <v>0.0948759963817612</v>
      </c>
      <c r="W822" s="26" t="n">
        <f aca="false">IF(V822&lt;=(Datos!$D$26-Datos!$C$26)/(Datos!$E$26-Datos!$C$26),Datos!$C$26+SQRT((Datos!$E$26-Datos!$C$26)*(Datos!$D$26-Datos!$C$26)*V822),Datos!$E$26-SQRT((Datos!$E$26-Datos!$C$26)*(Datos!$E$26-Datos!$D$26)*(1-V822)))</f>
        <v>0.191525033402748</v>
      </c>
      <c r="X822" s="24" t="n">
        <f aca="true">RAND()</f>
        <v>0.926254673528742</v>
      </c>
      <c r="Y822" s="26" t="n">
        <f aca="false">IF(X822&lt;=(Datos!$D$27-Datos!$C$27)/(Datos!$E$27-Datos!$C$27),Datos!$C$27+SQRT((Datos!$E$27-Datos!$C$27)*(Datos!$D$27-Datos!$C$27)*X822),Datos!$E$27-SQRT((Datos!$E$27-Datos!$C$27)*(Datos!$E$27-Datos!$D$27)*(1-X822)))</f>
        <v>0.260044430277619</v>
      </c>
      <c r="Z822" s="24" t="n">
        <f aca="false">(1+Q822)</f>
        <v>1.13020526029676</v>
      </c>
      <c r="AA822" s="24" t="n">
        <f aca="false">Z822*(1+S822)</f>
        <v>1.32158262999505</v>
      </c>
      <c r="AB822" s="24" t="n">
        <f aca="false">AA822*(1+U822)</f>
        <v>1.55981128428382</v>
      </c>
      <c r="AC822" s="24" t="n">
        <f aca="false">AB822*(1+W822)</f>
        <v>1.85855419260826</v>
      </c>
      <c r="AD822" s="24" t="n">
        <f aca="false">AC822*(1+Y822)</f>
        <v>2.34186085876516</v>
      </c>
      <c r="AE822" s="23" t="n">
        <f aca="false">E822*Q822</f>
        <v>4964.35112703771</v>
      </c>
      <c r="AF822" s="23" t="n">
        <f aca="false">AE822*(1+S822)</f>
        <v>5804.96344262873</v>
      </c>
      <c r="AG822" s="23" t="n">
        <f aca="false">AF822*(1+U822)</f>
        <v>6851.36689690094</v>
      </c>
      <c r="AH822" s="23" t="n">
        <f aca="false">AG822*(1+W822)</f>
        <v>8163.57517068438</v>
      </c>
      <c r="AI822" s="23" t="n">
        <f aca="false">AH822*(1+Y822)</f>
        <v>10286.4674249735</v>
      </c>
      <c r="AJ822" s="25" t="n">
        <f aca="false">G822*Z822</f>
        <v>37229.1022120906</v>
      </c>
      <c r="AK822" s="25" t="n">
        <f aca="false">I822*AA822</f>
        <v>54294.5444543181</v>
      </c>
      <c r="AL822" s="25" t="n">
        <f aca="false">K822*AB822</f>
        <v>65525.928596273</v>
      </c>
      <c r="AM822" s="25" t="n">
        <f aca="false">M822*AC822</f>
        <v>77378.5467529518</v>
      </c>
      <c r="AN822" s="25" t="n">
        <f aca="false">O822*AD822</f>
        <v>96189.9788269814</v>
      </c>
      <c r="AO822" s="25" t="n">
        <f aca="false">C822/Datos!$D$8</f>
        <v>13626.1450271636</v>
      </c>
      <c r="AP822" s="25" t="n">
        <f aca="false">AJ822-AO822</f>
        <v>23602.9571849269</v>
      </c>
      <c r="AQ822" s="25" t="n">
        <f aca="false">AK822-AO822</f>
        <v>40668.3994271545</v>
      </c>
      <c r="AR822" s="25" t="n">
        <f aca="false">AL822-AO822</f>
        <v>51899.7835691094</v>
      </c>
      <c r="AS822" s="25" t="n">
        <f aca="false">AM822-AO822</f>
        <v>63752.4017257882</v>
      </c>
      <c r="AT822" s="25" t="n">
        <f aca="false">AN822-AO822</f>
        <v>82563.8337998178</v>
      </c>
      <c r="AU822" s="25" t="n">
        <f aca="false">AP822*Datos!$D$6</f>
        <v>11801.4785924635</v>
      </c>
      <c r="AV822" s="25" t="n">
        <f aca="false">AQ822*Datos!$D$6</f>
        <v>20334.1997135772</v>
      </c>
      <c r="AW822" s="25" t="n">
        <f aca="false">AR822*Datos!$D$6</f>
        <v>25949.8917845547</v>
      </c>
      <c r="AX822" s="25" t="n">
        <f aca="false">AS822*Datos!$D$6</f>
        <v>31876.2008628941</v>
      </c>
      <c r="AY822" s="25" t="n">
        <f aca="false">AT822*Datos!$D$6</f>
        <v>41281.9168999089</v>
      </c>
      <c r="AZ822" s="25" t="n">
        <f aca="false">AJ822-AU822-AE822</f>
        <v>20463.2724925894</v>
      </c>
      <c r="BA822" s="25" t="n">
        <f aca="false">AK822-AV822-AF822</f>
        <v>28155.3812981121</v>
      </c>
      <c r="BB822" s="25" t="n">
        <f aca="false">AL822-AW822-AG822</f>
        <v>32724.6699148174</v>
      </c>
      <c r="BC822" s="25" t="n">
        <f aca="false">AM822-AX822-AH822</f>
        <v>37338.7707193733</v>
      </c>
      <c r="BD822" s="25" t="n">
        <f aca="false">AN822-AY822-AI822</f>
        <v>44621.594502099</v>
      </c>
      <c r="BE822" s="25" t="n">
        <f aca="false">AZ822/Z822</f>
        <v>18105.8018498483</v>
      </c>
      <c r="BF822" s="25" t="n">
        <f aca="false">BA822/AA822</f>
        <v>21304.2912785693</v>
      </c>
      <c r="BG822" s="25" t="n">
        <f aca="false">BB822/AB822</f>
        <v>20979.890480689</v>
      </c>
      <c r="BH822" s="25" t="n">
        <f aca="false">BC822/AC822</f>
        <v>20090.2243625044</v>
      </c>
      <c r="BI822" s="25" t="n">
        <f aca="false">BD822/AD822</f>
        <v>19053.9050751407</v>
      </c>
      <c r="BJ822" s="25" t="n">
        <f aca="false">E822*AD822</f>
        <v>89288.4017671733</v>
      </c>
      <c r="BK822" s="25" t="n">
        <f aca="false">0.2*C822*AD822</f>
        <v>31910.535694972</v>
      </c>
      <c r="BL822" s="25" t="n">
        <f aca="false">BJ822+BK822</f>
        <v>121198.937462145</v>
      </c>
      <c r="BM822" s="25" t="n">
        <f aca="false">BK822*Datos!$D$6</f>
        <v>15955.267847486</v>
      </c>
      <c r="BN822" s="25" t="n">
        <f aca="false">BL822-BM822</f>
        <v>105243.669614659</v>
      </c>
      <c r="BO822" s="25" t="n">
        <f aca="false">BN822/AD822</f>
        <v>44940.1890042917</v>
      </c>
      <c r="BP822" s="25" t="n">
        <f aca="false">-(C822+E822)</f>
        <v>-106257.841626528</v>
      </c>
      <c r="BQ822" s="25" t="n">
        <f aca="false">BE822</f>
        <v>18105.8018498483</v>
      </c>
      <c r="BR822" s="25" t="n">
        <f aca="false">BF822</f>
        <v>21304.2912785693</v>
      </c>
      <c r="BS822" s="25" t="n">
        <f aca="false">BG822</f>
        <v>20979.890480689</v>
      </c>
      <c r="BT822" s="25" t="n">
        <f aca="false">BH822</f>
        <v>20090.2243625044</v>
      </c>
      <c r="BU822" s="25" t="n">
        <f aca="false">BI822+BO822</f>
        <v>63994.0940794325</v>
      </c>
      <c r="BV822" s="27" t="n">
        <f aca="false">IFERROR(IRR(BP822:BU822,0.1),NA())*100</f>
        <v>9.09220214982062</v>
      </c>
    </row>
    <row r="823" customFormat="false" ht="15" hidden="false" customHeight="true" outlineLevel="0" collapsed="false">
      <c r="A823" s="23" t="n">
        <v>822</v>
      </c>
      <c r="B823" s="24" t="n">
        <f aca="true">RAND()</f>
        <v>0.916804920935776</v>
      </c>
      <c r="C823" s="25" t="n">
        <f aca="false">IF(B823&lt;=(Datos!$D$14-Datos!$C$14)/(Datos!$E$14-Datos!$C$14),Datos!$C$14+SQRT((Datos!$E$14-Datos!$C$14)*(Datos!$D$14-Datos!$C$14)*B823),Datos!$E$14-SQRT((Datos!$E$14-Datos!$C$14)*(Datos!$E$14-Datos!$D$14)*(1-B823)))</f>
        <v>90008.2986995673</v>
      </c>
      <c r="D823" s="24" t="n">
        <f aca="true">RAND()</f>
        <v>0.249117878440623</v>
      </c>
      <c r="E823" s="25" t="n">
        <f aca="false">IF(D823&lt;=(Datos!$D$15-Datos!$C$15)/(Datos!$E$15-Datos!$C$15),Datos!$C$15+SQRT((Datos!$E$15-Datos!$C$15)*(Datos!$D$15-Datos!$C$15)*D823),Datos!$E$15-SQRT((Datos!$E$15-Datos!$C$15)*(Datos!$E$15-Datos!$D$15)*(1-D823)))</f>
        <v>29322.4808713338</v>
      </c>
      <c r="F823" s="24" t="n">
        <f aca="true">RAND()</f>
        <v>0.871846675018247</v>
      </c>
      <c r="G823" s="25" t="n">
        <f aca="false">IF(F823&lt;=(Datos!$D$19-Datos!$C$19)/(Datos!$E$19-Datos!$C$19),Datos!$C$19+SQRT((Datos!$E$19-Datos!$C$19)*(Datos!$D$19-Datos!$C$19)*F823),Datos!$E$19-SQRT((Datos!$E$19-Datos!$C$19)*(Datos!$E$19-Datos!$D$19)*(1-F823)))</f>
        <v>41899.7581749755</v>
      </c>
      <c r="H823" s="24" t="n">
        <f aca="true">RAND()</f>
        <v>0.267717171209167</v>
      </c>
      <c r="I823" s="25" t="n">
        <f aca="false">IF(H823&lt;=(Datos!$D$19-Datos!$C$19)/(Datos!$E$19-Datos!$C$19),Datos!$C$19+SQRT((Datos!$E$19-Datos!$C$19)*(Datos!$D$19-Datos!$C$19)*H823),Datos!$E$19-SQRT((Datos!$E$19-Datos!$C$19)*(Datos!$E$19-Datos!$D$19)*(1-H823)))</f>
        <v>36337.0005271718</v>
      </c>
      <c r="J823" s="24" t="n">
        <f aca="true">RAND()</f>
        <v>0.0408477037973556</v>
      </c>
      <c r="K823" s="25" t="n">
        <f aca="false">IF(J823&lt;=(Datos!$D$19-Datos!$C$19)/(Datos!$E$19-Datos!$C$19),Datos!$C$19+SQRT((Datos!$E$19-Datos!$C$19)*(Datos!$D$19-Datos!$C$19)*J823),Datos!$E$19-SQRT((Datos!$E$19-Datos!$C$19)*(Datos!$E$19-Datos!$D$19)*(1-J823)))</f>
        <v>32475.3091866681</v>
      </c>
      <c r="L823" s="24" t="n">
        <f aca="true">RAND()</f>
        <v>0.0580517681228244</v>
      </c>
      <c r="M823" s="25" t="n">
        <f aca="false">IF(L823&lt;=(Datos!$D$19-Datos!$C$19)/(Datos!$E$19-Datos!$C$19),Datos!$C$19+SQRT((Datos!$E$19-Datos!$C$19)*(Datos!$D$19-Datos!$C$19)*L823),Datos!$E$19-SQRT((Datos!$E$19-Datos!$C$19)*(Datos!$E$19-Datos!$D$19)*(1-L823)))</f>
        <v>32950.8922749609</v>
      </c>
      <c r="N823" s="24" t="n">
        <f aca="true">RAND()</f>
        <v>0.0583568853875142</v>
      </c>
      <c r="O823" s="25" t="n">
        <f aca="false">IF(N823&lt;=(Datos!$D$19-Datos!$C$19)/(Datos!$E$19-Datos!$C$19),Datos!$C$19+SQRT((Datos!$E$19-Datos!$C$19)*(Datos!$D$19-Datos!$C$19)*N823),Datos!$E$19-SQRT((Datos!$E$19-Datos!$C$19)*(Datos!$E$19-Datos!$D$19)*(1-N823)))</f>
        <v>32958.6369848508</v>
      </c>
      <c r="P823" s="24" t="n">
        <f aca="true">RAND()</f>
        <v>0.655939065908497</v>
      </c>
      <c r="Q823" s="26" t="n">
        <f aca="false">IF(P823&lt;=(Datos!$D$23-Datos!$C$23)/(Datos!$E$23-Datos!$C$23),Datos!$C$23+SQRT((Datos!$E$23-Datos!$C$23)*(Datos!$D$23-Datos!$C$23)*P823),Datos!$E$23-SQRT((Datos!$E$23-Datos!$C$23)*(Datos!$E$23-Datos!$D$23)*(1-P823)))</f>
        <v>0.155114066596475</v>
      </c>
      <c r="R823" s="24" t="n">
        <f aca="true">RAND()</f>
        <v>0.985387342239597</v>
      </c>
      <c r="S823" s="26" t="n">
        <f aca="false">IF(R823&lt;=(Datos!$D$24-Datos!$C$24)/(Datos!$E$24-Datos!$C$24),Datos!$C$24+SQRT((Datos!$E$24-Datos!$C$24)*(Datos!$D$24-Datos!$C$24)*R823),Datos!$E$24-SQRT((Datos!$E$24-Datos!$C$24)*(Datos!$E$24-Datos!$D$24)*(1-R823)))</f>
        <v>0.174871376016052</v>
      </c>
      <c r="T823" s="24" t="n">
        <f aca="true">RAND()</f>
        <v>0.464217431742743</v>
      </c>
      <c r="U823" s="26" t="n">
        <f aca="false">IF(T823&lt;=(Datos!$D$25-Datos!$C$25)/(Datos!$E$25-Datos!$C$25),Datos!$C$25+SQRT((Datos!$E$25-Datos!$C$25)*(Datos!$D$25-Datos!$C$25)*T823),Datos!$E$25-SQRT((Datos!$E$25-Datos!$C$25)*(Datos!$E$25-Datos!$D$25)*(1-T823)))</f>
        <v>0.181267698349823</v>
      </c>
      <c r="V823" s="24" t="n">
        <f aca="true">RAND()</f>
        <v>0.382720259896712</v>
      </c>
      <c r="W823" s="26" t="n">
        <f aca="false">IF(V823&lt;=(Datos!$D$26-Datos!$C$26)/(Datos!$E$26-Datos!$C$26),Datos!$C$26+SQRT((Datos!$E$26-Datos!$C$26)*(Datos!$D$26-Datos!$C$26)*V823),Datos!$E$26-SQRT((Datos!$E$26-Datos!$C$26)*(Datos!$E$26-Datos!$D$26)*(1-V823)))</f>
        <v>0.203519045939638</v>
      </c>
      <c r="X823" s="24" t="n">
        <f aca="true">RAND()</f>
        <v>0.617858094943645</v>
      </c>
      <c r="Y823" s="26" t="n">
        <f aca="false">IF(X823&lt;=(Datos!$D$27-Datos!$C$27)/(Datos!$E$27-Datos!$C$27),Datos!$C$27+SQRT((Datos!$E$27-Datos!$C$27)*(Datos!$D$27-Datos!$C$27)*X823),Datos!$E$27-SQRT((Datos!$E$27-Datos!$C$27)*(Datos!$E$27-Datos!$D$27)*(1-X823)))</f>
        <v>0.234573506768579</v>
      </c>
      <c r="Z823" s="24" t="n">
        <f aca="false">(1+Q823)</f>
        <v>1.15511406659647</v>
      </c>
      <c r="AA823" s="24" t="n">
        <f aca="false">Z823*(1+S823)</f>
        <v>1.3571104528777</v>
      </c>
      <c r="AB823" s="24" t="n">
        <f aca="false">AA823*(1+U823)</f>
        <v>1.60311074107732</v>
      </c>
      <c r="AC823" s="24" t="n">
        <f aca="false">AB823*(1+W823)</f>
        <v>1.92937430963697</v>
      </c>
      <c r="AD823" s="24" t="n">
        <f aca="false">AC823*(1+Y823)</f>
        <v>2.38195440731772</v>
      </c>
      <c r="AE823" s="23" t="n">
        <f aca="false">E823*Q823</f>
        <v>4548.32925064992</v>
      </c>
      <c r="AF823" s="23" t="n">
        <f aca="false">AE823*(1+S823)</f>
        <v>5343.70184528514</v>
      </c>
      <c r="AG823" s="23" t="n">
        <f aca="false">AF823*(1+U823)</f>
        <v>6312.34237944767</v>
      </c>
      <c r="AH823" s="23" t="n">
        <f aca="false">AG823*(1+W823)</f>
        <v>7597.02427815721</v>
      </c>
      <c r="AI823" s="23" t="n">
        <f aca="false">AH823*(1+Y823)</f>
        <v>9379.08490409058</v>
      </c>
      <c r="AJ823" s="25" t="n">
        <f aca="false">G823*Z823</f>
        <v>48399.0000549048</v>
      </c>
      <c r="AK823" s="25" t="n">
        <f aca="false">I823*AA823</f>
        <v>49313.3232416472</v>
      </c>
      <c r="AL823" s="25" t="n">
        <f aca="false">K823*AB823</f>
        <v>52061.5169769547</v>
      </c>
      <c r="AM823" s="25" t="n">
        <f aca="false">M823*AC823</f>
        <v>63574.6050349247</v>
      </c>
      <c r="AN823" s="25" t="n">
        <f aca="false">O823*AD823</f>
        <v>78505.9706252501</v>
      </c>
      <c r="AO823" s="25" t="n">
        <f aca="false">C823/Datos!$D$8</f>
        <v>18001.6597399135</v>
      </c>
      <c r="AP823" s="25" t="n">
        <f aca="false">AJ823-AO823</f>
        <v>30397.3403149913</v>
      </c>
      <c r="AQ823" s="25" t="n">
        <f aca="false">AK823-AO823</f>
        <v>31311.6635017337</v>
      </c>
      <c r="AR823" s="25" t="n">
        <f aca="false">AL823-AO823</f>
        <v>34059.8572370412</v>
      </c>
      <c r="AS823" s="25" t="n">
        <f aca="false">AM823-AO823</f>
        <v>45572.9452950112</v>
      </c>
      <c r="AT823" s="25" t="n">
        <f aca="false">AN823-AO823</f>
        <v>60504.3108853366</v>
      </c>
      <c r="AU823" s="25" t="n">
        <f aca="false">AP823*Datos!$D$6</f>
        <v>15198.6701574957</v>
      </c>
      <c r="AV823" s="25" t="n">
        <f aca="false">AQ823*Datos!$D$6</f>
        <v>15655.8317508669</v>
      </c>
      <c r="AW823" s="25" t="n">
        <f aca="false">AR823*Datos!$D$6</f>
        <v>17029.9286185206</v>
      </c>
      <c r="AX823" s="25" t="n">
        <f aca="false">AS823*Datos!$D$6</f>
        <v>22786.4726475056</v>
      </c>
      <c r="AY823" s="25" t="n">
        <f aca="false">AT823*Datos!$D$6</f>
        <v>30252.1554426683</v>
      </c>
      <c r="AZ823" s="25" t="n">
        <f aca="false">AJ823-AU823-AE823</f>
        <v>28652.0006467592</v>
      </c>
      <c r="BA823" s="25" t="n">
        <f aca="false">AK823-AV823-AF823</f>
        <v>28313.7896454952</v>
      </c>
      <c r="BB823" s="25" t="n">
        <f aca="false">AL823-AW823-AG823</f>
        <v>28719.2459789864</v>
      </c>
      <c r="BC823" s="25" t="n">
        <f aca="false">AM823-AX823-AH823</f>
        <v>33191.1081092618</v>
      </c>
      <c r="BD823" s="25" t="n">
        <f aca="false">AN823-AY823-AI823</f>
        <v>38874.7302784912</v>
      </c>
      <c r="BE823" s="25" t="n">
        <f aca="false">AZ823/Z823</f>
        <v>24804.4773025593</v>
      </c>
      <c r="BF823" s="25" t="n">
        <f aca="false">BA823/AA823</f>
        <v>20863.2905195424</v>
      </c>
      <c r="BG823" s="25" t="n">
        <f aca="false">BB823/AB823</f>
        <v>17914.698743573</v>
      </c>
      <c r="BH823" s="25" t="n">
        <f aca="false">BC823/AC823</f>
        <v>17203.0424285618</v>
      </c>
      <c r="BI823" s="25" t="n">
        <f aca="false">BD823/AD823</f>
        <v>16320.5182093588</v>
      </c>
      <c r="BJ823" s="25" t="n">
        <f aca="false">E823*AD823</f>
        <v>69844.812544963</v>
      </c>
      <c r="BK823" s="25" t="n">
        <f aca="false">0.2*C823*AD823</f>
        <v>42879.1327565207</v>
      </c>
      <c r="BL823" s="25" t="n">
        <f aca="false">BJ823+BK823</f>
        <v>112723.945301484</v>
      </c>
      <c r="BM823" s="25" t="n">
        <f aca="false">BK823*Datos!$D$6</f>
        <v>21439.5663782604</v>
      </c>
      <c r="BN823" s="25" t="n">
        <f aca="false">BL823-BM823</f>
        <v>91284.3789232234</v>
      </c>
      <c r="BO823" s="25" t="n">
        <f aca="false">BN823/AD823</f>
        <v>38323.3107412905</v>
      </c>
      <c r="BP823" s="25" t="n">
        <f aca="false">-(C823+E823)</f>
        <v>-119330.779570901</v>
      </c>
      <c r="BQ823" s="25" t="n">
        <f aca="false">BE823</f>
        <v>24804.4773025593</v>
      </c>
      <c r="BR823" s="25" t="n">
        <f aca="false">BF823</f>
        <v>20863.2905195424</v>
      </c>
      <c r="BS823" s="25" t="n">
        <f aca="false">BG823</f>
        <v>17914.698743573</v>
      </c>
      <c r="BT823" s="25" t="n">
        <f aca="false">BH823</f>
        <v>17203.0424285618</v>
      </c>
      <c r="BU823" s="25" t="n">
        <f aca="false">BI823+BO823</f>
        <v>54643.8289506493</v>
      </c>
      <c r="BV823" s="27" t="n">
        <f aca="false">IFERROR(IRR(BP823:BU823,0.1),NA())*100</f>
        <v>3.82989382052022</v>
      </c>
    </row>
    <row r="824" customFormat="false" ht="15" hidden="false" customHeight="true" outlineLevel="0" collapsed="false">
      <c r="A824" s="23" t="n">
        <v>823</v>
      </c>
      <c r="B824" s="24" t="n">
        <f aca="true">RAND()</f>
        <v>0.602333626906962</v>
      </c>
      <c r="C824" s="25" t="n">
        <f aca="false">IF(B824&lt;=(Datos!$D$14-Datos!$C$14)/(Datos!$E$14-Datos!$C$14),Datos!$C$14+SQRT((Datos!$E$14-Datos!$C$14)*(Datos!$D$14-Datos!$C$14)*B824),Datos!$E$14-SQRT((Datos!$E$14-Datos!$C$14)*(Datos!$E$14-Datos!$D$14)*(1-B824)))</f>
        <v>78155.100189938</v>
      </c>
      <c r="D824" s="24" t="n">
        <f aca="true">RAND()</f>
        <v>0.57786049271471</v>
      </c>
      <c r="E824" s="25" t="n">
        <f aca="false">IF(D824&lt;=(Datos!$D$15-Datos!$C$15)/(Datos!$E$15-Datos!$C$15),Datos!$C$15+SQRT((Datos!$E$15-Datos!$C$15)*(Datos!$D$15-Datos!$C$15)*D824),Datos!$E$15-SQRT((Datos!$E$15-Datos!$C$15)*(Datos!$E$15-Datos!$D$15)*(1-D824)))</f>
        <v>32042.5553038181</v>
      </c>
      <c r="F824" s="24" t="n">
        <f aca="true">RAND()</f>
        <v>0.961935459256021</v>
      </c>
      <c r="G824" s="25" t="n">
        <f aca="false">IF(F824&lt;=(Datos!$D$19-Datos!$C$19)/(Datos!$E$19-Datos!$C$19),Datos!$C$19+SQRT((Datos!$E$19-Datos!$C$19)*(Datos!$D$19-Datos!$C$19)*F824),Datos!$E$19-SQRT((Datos!$E$19-Datos!$C$19)*(Datos!$E$19-Datos!$D$19)*(1-F824)))</f>
        <v>43310.3726577146</v>
      </c>
      <c r="H824" s="24" t="n">
        <f aca="true">RAND()</f>
        <v>0.133284733911601</v>
      </c>
      <c r="I824" s="25" t="n">
        <f aca="false">IF(H824&lt;=(Datos!$D$19-Datos!$C$19)/(Datos!$E$19-Datos!$C$19),Datos!$C$19+SQRT((Datos!$E$19-Datos!$C$19)*(Datos!$D$19-Datos!$C$19)*H824),Datos!$E$19-SQRT((Datos!$E$19-Datos!$C$19)*(Datos!$E$19-Datos!$D$19)*(1-H824)))</f>
        <v>34471.3208436367</v>
      </c>
      <c r="J824" s="24" t="n">
        <f aca="true">RAND()</f>
        <v>0.493383783288136</v>
      </c>
      <c r="K824" s="25" t="n">
        <f aca="false">IF(J824&lt;=(Datos!$D$19-Datos!$C$19)/(Datos!$E$19-Datos!$C$19),Datos!$C$19+SQRT((Datos!$E$19-Datos!$C$19)*(Datos!$D$19-Datos!$C$19)*J824),Datos!$E$19-SQRT((Datos!$E$19-Datos!$C$19)*(Datos!$E$19-Datos!$D$19)*(1-J824)))</f>
        <v>38602.7651074071</v>
      </c>
      <c r="L824" s="24" t="n">
        <f aca="true">RAND()</f>
        <v>0.0788286101306984</v>
      </c>
      <c r="M824" s="25" t="n">
        <f aca="false">IF(L824&lt;=(Datos!$D$19-Datos!$C$19)/(Datos!$E$19-Datos!$C$19),Datos!$C$19+SQRT((Datos!$E$19-Datos!$C$19)*(Datos!$D$19-Datos!$C$19)*L824),Datos!$E$19-SQRT((Datos!$E$19-Datos!$C$19)*(Datos!$E$19-Datos!$D$19)*(1-L824)))</f>
        <v>33438.6467570259</v>
      </c>
      <c r="N824" s="24" t="n">
        <f aca="true">RAND()</f>
        <v>0.00592611194121908</v>
      </c>
      <c r="O824" s="25" t="n">
        <f aca="false">IF(N824&lt;=(Datos!$D$19-Datos!$C$19)/(Datos!$E$19-Datos!$C$19),Datos!$C$19+SQRT((Datos!$E$19-Datos!$C$19)*(Datos!$D$19-Datos!$C$19)*N824),Datos!$E$19-SQRT((Datos!$E$19-Datos!$C$19)*(Datos!$E$19-Datos!$D$19)*(1-N824)))</f>
        <v>30942.8238388919</v>
      </c>
      <c r="P824" s="24" t="n">
        <f aca="true">RAND()</f>
        <v>0.562461134654062</v>
      </c>
      <c r="Q824" s="26" t="n">
        <f aca="false">IF(P824&lt;=(Datos!$D$23-Datos!$C$23)/(Datos!$E$23-Datos!$C$23),Datos!$C$23+SQRT((Datos!$E$23-Datos!$C$23)*(Datos!$D$23-Datos!$C$23)*P824),Datos!$E$23-SQRT((Datos!$E$23-Datos!$C$23)*(Datos!$E$23-Datos!$D$23)*(1-P824)))</f>
        <v>0.151936323162802</v>
      </c>
      <c r="R824" s="24" t="n">
        <f aca="true">RAND()</f>
        <v>0.18052737454534</v>
      </c>
      <c r="S824" s="26" t="n">
        <f aca="false">IF(R824&lt;=(Datos!$D$24-Datos!$C$24)/(Datos!$E$24-Datos!$C$24),Datos!$C$24+SQRT((Datos!$E$24-Datos!$C$24)*(Datos!$D$24-Datos!$C$24)*R824),Datos!$E$24-SQRT((Datos!$E$24-Datos!$C$24)*(Datos!$E$24-Datos!$D$24)*(1-R824)))</f>
        <v>0.138026349441349</v>
      </c>
      <c r="T824" s="24" t="n">
        <f aca="true">RAND()</f>
        <v>0.426441624569471</v>
      </c>
      <c r="U824" s="26" t="n">
        <f aca="false">IF(T824&lt;=(Datos!$D$25-Datos!$C$25)/(Datos!$E$25-Datos!$C$25),Datos!$C$25+SQRT((Datos!$E$25-Datos!$C$25)*(Datos!$D$25-Datos!$C$25)*T824),Datos!$E$25-SQRT((Datos!$E$25-Datos!$C$25)*(Datos!$E$25-Datos!$D$25)*(1-T824)))</f>
        <v>0.179925364017767</v>
      </c>
      <c r="V824" s="24" t="n">
        <f aca="true">RAND()</f>
        <v>0.390459596208821</v>
      </c>
      <c r="W824" s="26" t="n">
        <f aca="false">IF(V824&lt;=(Datos!$D$26-Datos!$C$26)/(Datos!$E$26-Datos!$C$26),Datos!$C$26+SQRT((Datos!$E$26-Datos!$C$26)*(Datos!$D$26-Datos!$C$26)*V824),Datos!$E$26-SQRT((Datos!$E$26-Datos!$C$26)*(Datos!$E$26-Datos!$D$26)*(1-V824)))</f>
        <v>0.203811349735361</v>
      </c>
      <c r="X824" s="24" t="n">
        <f aca="true">RAND()</f>
        <v>0.338872700294008</v>
      </c>
      <c r="Y824" s="26" t="n">
        <f aca="false">IF(X824&lt;=(Datos!$D$27-Datos!$C$27)/(Datos!$E$27-Datos!$C$27),Datos!$C$27+SQRT((Datos!$E$27-Datos!$C$27)*(Datos!$D$27-Datos!$C$27)*X824),Datos!$E$27-SQRT((Datos!$E$27-Datos!$C$27)*(Datos!$E$27-Datos!$D$27)*(1-X824)))</f>
        <v>0.220249791478085</v>
      </c>
      <c r="Z824" s="24" t="n">
        <f aca="false">(1+Q824)</f>
        <v>1.1519363231628</v>
      </c>
      <c r="AA824" s="24" t="n">
        <f aca="false">Z824*(1+S824)</f>
        <v>1.31093388863785</v>
      </c>
      <c r="AB824" s="24" t="n">
        <f aca="false">AA824*(1+U824)</f>
        <v>1.54680414575425</v>
      </c>
      <c r="AC824" s="24" t="n">
        <f aca="false">AB824*(1+W824)</f>
        <v>1.86206038647667</v>
      </c>
      <c r="AD824" s="24" t="n">
        <f aca="false">AC824*(1+Y824)</f>
        <v>2.27217879831776</v>
      </c>
      <c r="AE824" s="23" t="n">
        <f aca="false">E824*Q824</f>
        <v>4868.42803760286</v>
      </c>
      <c r="AF824" s="23" t="n">
        <f aca="false">AE824*(1+S824)</f>
        <v>5540.39938715109</v>
      </c>
      <c r="AG824" s="23" t="n">
        <f aca="false">AF824*(1+U824)</f>
        <v>6537.25776368807</v>
      </c>
      <c r="AH824" s="23" t="n">
        <f aca="false">AG824*(1+W824)</f>
        <v>7869.6250920733</v>
      </c>
      <c r="AI824" s="23" t="n">
        <f aca="false">AH824*(1+Y824)</f>
        <v>9602.90837761315</v>
      </c>
      <c r="AJ824" s="25" t="n">
        <f aca="false">G824*Z824</f>
        <v>49890.7914341385</v>
      </c>
      <c r="AK824" s="25" t="n">
        <f aca="false">I824*AA824</f>
        <v>45189.6226800318</v>
      </c>
      <c r="AL824" s="25" t="n">
        <f aca="false">K824*AB824</f>
        <v>59710.9171057146</v>
      </c>
      <c r="AM824" s="25" t="n">
        <f aca="false">M824*AC824</f>
        <v>62264.7795036446</v>
      </c>
      <c r="AN824" s="25" t="n">
        <f aca="false">O824*AD824</f>
        <v>70307.6282868115</v>
      </c>
      <c r="AO824" s="25" t="n">
        <f aca="false">C824/Datos!$D$8</f>
        <v>15631.0200379876</v>
      </c>
      <c r="AP824" s="25" t="n">
        <f aca="false">AJ824-AO824</f>
        <v>34259.7713961509</v>
      </c>
      <c r="AQ824" s="25" t="n">
        <f aca="false">AK824-AO824</f>
        <v>29558.6026420442</v>
      </c>
      <c r="AR824" s="25" t="n">
        <f aca="false">AL824-AO824</f>
        <v>44079.897067727</v>
      </c>
      <c r="AS824" s="25" t="n">
        <f aca="false">AM824-AO824</f>
        <v>46633.7594656569</v>
      </c>
      <c r="AT824" s="25" t="n">
        <f aca="false">AN824-AO824</f>
        <v>54676.6082488239</v>
      </c>
      <c r="AU824" s="25" t="n">
        <f aca="false">AP824*Datos!$D$6</f>
        <v>17129.8856980754</v>
      </c>
      <c r="AV824" s="25" t="n">
        <f aca="false">AQ824*Datos!$D$6</f>
        <v>14779.3013210221</v>
      </c>
      <c r="AW824" s="25" t="n">
        <f aca="false">AR824*Datos!$D$6</f>
        <v>22039.9485338635</v>
      </c>
      <c r="AX824" s="25" t="n">
        <f aca="false">AS824*Datos!$D$6</f>
        <v>23316.8797328285</v>
      </c>
      <c r="AY824" s="25" t="n">
        <f aca="false">AT824*Datos!$D$6</f>
        <v>27338.304124412</v>
      </c>
      <c r="AZ824" s="25" t="n">
        <f aca="false">AJ824-AU824-AE824</f>
        <v>27892.4776984602</v>
      </c>
      <c r="BA824" s="25" t="n">
        <f aca="false">AK824-AV824-AF824</f>
        <v>24869.9219718586</v>
      </c>
      <c r="BB824" s="25" t="n">
        <f aca="false">AL824-AW824-AG824</f>
        <v>31133.710808163</v>
      </c>
      <c r="BC824" s="25" t="n">
        <f aca="false">AM824-AX824-AH824</f>
        <v>31078.2746787428</v>
      </c>
      <c r="BD824" s="25" t="n">
        <f aca="false">AN824-AY824-AI824</f>
        <v>33366.4157847864</v>
      </c>
      <c r="BE824" s="25" t="n">
        <f aca="false">AZ824/Z824</f>
        <v>24213.5586295929</v>
      </c>
      <c r="BF824" s="25" t="n">
        <f aca="false">BA824/AA824</f>
        <v>18971.1488789874</v>
      </c>
      <c r="BG824" s="25" t="n">
        <f aca="false">BB824/AB824</f>
        <v>20127.7652982898</v>
      </c>
      <c r="BH824" s="25" t="n">
        <f aca="false">BC824/AC824</f>
        <v>16690.2614461113</v>
      </c>
      <c r="BI824" s="25" t="n">
        <f aca="false">BD824/AD824</f>
        <v>14684.7668015782</v>
      </c>
      <c r="BJ824" s="25" t="n">
        <f aca="false">E824*AD824</f>
        <v>72806.4148052598</v>
      </c>
      <c r="BK824" s="25" t="n">
        <f aca="false">0.2*C824*AD824</f>
        <v>35516.4723263955</v>
      </c>
      <c r="BL824" s="25" t="n">
        <f aca="false">BJ824+BK824</f>
        <v>108322.887131655</v>
      </c>
      <c r="BM824" s="25" t="n">
        <f aca="false">BK824*Datos!$D$6</f>
        <v>17758.2361631978</v>
      </c>
      <c r="BN824" s="25" t="n">
        <f aca="false">BL824-BM824</f>
        <v>90564.6509684575</v>
      </c>
      <c r="BO824" s="25" t="n">
        <f aca="false">BN824/AD824</f>
        <v>39858.0653228119</v>
      </c>
      <c r="BP824" s="25" t="n">
        <f aca="false">-(C824+E824)</f>
        <v>-110197.655493756</v>
      </c>
      <c r="BQ824" s="25" t="n">
        <f aca="false">BE824</f>
        <v>24213.5586295929</v>
      </c>
      <c r="BR824" s="25" t="n">
        <f aca="false">BF824</f>
        <v>18971.1488789874</v>
      </c>
      <c r="BS824" s="25" t="n">
        <f aca="false">BG824</f>
        <v>20127.7652982898</v>
      </c>
      <c r="BT824" s="25" t="n">
        <f aca="false">BH824</f>
        <v>16690.2614461113</v>
      </c>
      <c r="BU824" s="25" t="n">
        <f aca="false">BI824+BO824</f>
        <v>54542.8321243901</v>
      </c>
      <c r="BV824" s="27" t="n">
        <f aca="false">IFERROR(IRR(BP824:BU824,0.1),NA())*100</f>
        <v>6.1188837434604</v>
      </c>
    </row>
    <row r="825" customFormat="false" ht="15" hidden="false" customHeight="true" outlineLevel="0" collapsed="false">
      <c r="A825" s="23" t="n">
        <v>824</v>
      </c>
      <c r="B825" s="24" t="n">
        <f aca="true">RAND()</f>
        <v>0.934052754365411</v>
      </c>
      <c r="C825" s="25" t="n">
        <f aca="false">IF(B825&lt;=(Datos!$D$14-Datos!$C$14)/(Datos!$E$14-Datos!$C$14),Datos!$C$14+SQRT((Datos!$E$14-Datos!$C$14)*(Datos!$D$14-Datos!$C$14)*B825),Datos!$E$14-SQRT((Datos!$E$14-Datos!$C$14)*(Datos!$E$14-Datos!$D$14)*(1-B825)))</f>
        <v>91104.1192250848</v>
      </c>
      <c r="D825" s="24" t="n">
        <f aca="true">RAND()</f>
        <v>0.530744075339921</v>
      </c>
      <c r="E825" s="25" t="n">
        <f aca="false">IF(D825&lt;=(Datos!$D$15-Datos!$C$15)/(Datos!$E$15-Datos!$C$15),Datos!$C$15+SQRT((Datos!$E$15-Datos!$C$15)*(Datos!$D$15-Datos!$C$15)*D825),Datos!$E$15-SQRT((Datos!$E$15-Datos!$C$15)*(Datos!$E$15-Datos!$D$15)*(1-D825)))</f>
        <v>31610.2211769909</v>
      </c>
      <c r="F825" s="24" t="n">
        <f aca="true">RAND()</f>
        <v>0.426414555190153</v>
      </c>
      <c r="G825" s="25" t="n">
        <f aca="false">IF(F825&lt;=(Datos!$D$19-Datos!$C$19)/(Datos!$E$19-Datos!$C$19),Datos!$C$19+SQRT((Datos!$E$19-Datos!$C$19)*(Datos!$D$19-Datos!$C$19)*F825),Datos!$E$19-SQRT((Datos!$E$19-Datos!$C$19)*(Datos!$E$19-Datos!$D$19)*(1-F825)))</f>
        <v>37997.6361056579</v>
      </c>
      <c r="H825" s="24" t="n">
        <f aca="true">RAND()</f>
        <v>0.263116790578745</v>
      </c>
      <c r="I825" s="25" t="n">
        <f aca="false">IF(H825&lt;=(Datos!$D$19-Datos!$C$19)/(Datos!$E$19-Datos!$C$19),Datos!$C$19+SQRT((Datos!$E$19-Datos!$C$19)*(Datos!$D$19-Datos!$C$19)*H825),Datos!$E$19-SQRT((Datos!$E$19-Datos!$C$19)*(Datos!$E$19-Datos!$D$19)*(1-H825)))</f>
        <v>36282.3179310516</v>
      </c>
      <c r="J825" s="24" t="n">
        <f aca="true">RAND()</f>
        <v>0.359383816155132</v>
      </c>
      <c r="K825" s="25" t="n">
        <f aca="false">IF(J825&lt;=(Datos!$D$19-Datos!$C$19)/(Datos!$E$19-Datos!$C$19),Datos!$C$19+SQRT((Datos!$E$19-Datos!$C$19)*(Datos!$D$19-Datos!$C$19)*J825),Datos!$E$19-SQRT((Datos!$E$19-Datos!$C$19)*(Datos!$E$19-Datos!$D$19)*(1-J825)))</f>
        <v>37342.1776349575</v>
      </c>
      <c r="L825" s="24" t="n">
        <f aca="true">RAND()</f>
        <v>0.440671750447206</v>
      </c>
      <c r="M825" s="25" t="n">
        <f aca="false">IF(L825&lt;=(Datos!$D$19-Datos!$C$19)/(Datos!$E$19-Datos!$C$19),Datos!$C$19+SQRT((Datos!$E$19-Datos!$C$19)*(Datos!$D$19-Datos!$C$19)*L825),Datos!$E$19-SQRT((Datos!$E$19-Datos!$C$19)*(Datos!$E$19-Datos!$D$19)*(1-L825)))</f>
        <v>38130.2375467806</v>
      </c>
      <c r="N825" s="24" t="n">
        <f aca="true">RAND()</f>
        <v>0.391626964375548</v>
      </c>
      <c r="O825" s="25" t="n">
        <f aca="false">IF(N825&lt;=(Datos!$D$19-Datos!$C$19)/(Datos!$E$19-Datos!$C$19),Datos!$C$19+SQRT((Datos!$E$19-Datos!$C$19)*(Datos!$D$19-Datos!$C$19)*N825),Datos!$E$19-SQRT((Datos!$E$19-Datos!$C$19)*(Datos!$E$19-Datos!$D$19)*(1-N825)))</f>
        <v>37664.4663647466</v>
      </c>
      <c r="P825" s="24" t="n">
        <f aca="true">RAND()</f>
        <v>0.869917290815476</v>
      </c>
      <c r="Q825" s="26" t="n">
        <f aca="false">IF(P825&lt;=(Datos!$D$23-Datos!$C$23)/(Datos!$E$23-Datos!$C$23),Datos!$C$23+SQRT((Datos!$E$23-Datos!$C$23)*(Datos!$D$23-Datos!$C$23)*P825),Datos!$E$23-SQRT((Datos!$E$23-Datos!$C$23)*(Datos!$E$23-Datos!$D$23)*(1-P825)))</f>
        <v>0.164698076051289</v>
      </c>
      <c r="R825" s="24" t="n">
        <f aca="true">RAND()</f>
        <v>0.0573410420135395</v>
      </c>
      <c r="S825" s="26" t="n">
        <f aca="false">IF(R825&lt;=(Datos!$D$24-Datos!$C$24)/(Datos!$E$24-Datos!$C$24),Datos!$C$24+SQRT((Datos!$E$24-Datos!$C$24)*(Datos!$D$24-Datos!$C$24)*R825),Datos!$E$24-SQRT((Datos!$E$24-Datos!$C$24)*(Datos!$E$24-Datos!$D$24)*(1-R825)))</f>
        <v>0.130159422996626</v>
      </c>
      <c r="T825" s="24" t="n">
        <f aca="true">RAND()</f>
        <v>0.106081485014475</v>
      </c>
      <c r="U825" s="26" t="n">
        <f aca="false">IF(T825&lt;=(Datos!$D$25-Datos!$C$25)/(Datos!$E$25-Datos!$C$25),Datos!$C$25+SQRT((Datos!$E$25-Datos!$C$25)*(Datos!$D$25-Datos!$C$25)*T825),Datos!$E$25-SQRT((Datos!$E$25-Datos!$C$25)*(Datos!$E$25-Datos!$D$25)*(1-T825)))</f>
        <v>0.164925519037219</v>
      </c>
      <c r="V825" s="24" t="n">
        <f aca="true">RAND()</f>
        <v>0.972691878859216</v>
      </c>
      <c r="W825" s="26" t="n">
        <f aca="false">IF(V825&lt;=(Datos!$D$26-Datos!$C$26)/(Datos!$E$26-Datos!$C$26),Datos!$C$26+SQRT((Datos!$E$26-Datos!$C$26)*(Datos!$D$26-Datos!$C$26)*V825),Datos!$E$26-SQRT((Datos!$E$26-Datos!$C$26)*(Datos!$E$26-Datos!$D$26)*(1-V825)))</f>
        <v>0.240223578160045</v>
      </c>
      <c r="X825" s="24" t="n">
        <f aca="true">RAND()</f>
        <v>0.963847118308971</v>
      </c>
      <c r="Y825" s="26" t="n">
        <f aca="false">IF(X825&lt;=(Datos!$D$27-Datos!$C$27)/(Datos!$E$27-Datos!$C$27),Datos!$C$27+SQRT((Datos!$E$27-Datos!$C$27)*(Datos!$D$27-Datos!$C$27)*X825),Datos!$E$27-SQRT((Datos!$E$27-Datos!$C$27)*(Datos!$E$27-Datos!$D$27)*(1-X825)))</f>
        <v>0.266027685906352</v>
      </c>
      <c r="Z825" s="24" t="n">
        <f aca="false">(1+Q825)</f>
        <v>1.16469807605129</v>
      </c>
      <c r="AA825" s="24" t="n">
        <f aca="false">Z825*(1+S825)</f>
        <v>1.31629450559541</v>
      </c>
      <c r="AB825" s="24" t="n">
        <f aca="false">AA825*(1+U825)</f>
        <v>1.53338506013657</v>
      </c>
      <c r="AC825" s="24" t="n">
        <f aca="false">AB825*(1+W825)</f>
        <v>1.90174030597973</v>
      </c>
      <c r="AD825" s="24" t="n">
        <f aca="false">AC825*(1+Y825)</f>
        <v>2.40765587877435</v>
      </c>
      <c r="AE825" s="23" t="n">
        <f aca="false">E825*Q825</f>
        <v>5206.14261140611</v>
      </c>
      <c r="AF825" s="23" t="n">
        <f aca="false">AE825*(1+S825)</f>
        <v>5883.77112974487</v>
      </c>
      <c r="AG825" s="23" t="n">
        <f aca="false">AF825*(1+U825)</f>
        <v>6854.15513721425</v>
      </c>
      <c r="AH825" s="23" t="n">
        <f aca="false">AG825*(1+W825)</f>
        <v>8500.68480953991</v>
      </c>
      <c r="AI825" s="23" t="n">
        <f aca="false">AH825*(1+Y825)</f>
        <v>10762.1023180411</v>
      </c>
      <c r="AJ825" s="25" t="n">
        <f aca="false">G825*Z825</f>
        <v>44255.7736667568</v>
      </c>
      <c r="AK825" s="25" t="n">
        <f aca="false">I825*AA825</f>
        <v>47758.2157429088</v>
      </c>
      <c r="AL825" s="25" t="n">
        <f aca="false">K825*AB825</f>
        <v>57259.9372984097</v>
      </c>
      <c r="AM825" s="25" t="n">
        <f aca="false">M825*AC825</f>
        <v>72513.8096192943</v>
      </c>
      <c r="AN825" s="25" t="n">
        <f aca="false">O825*AD825</f>
        <v>90683.0738639811</v>
      </c>
      <c r="AO825" s="25" t="n">
        <f aca="false">C825/Datos!$D$8</f>
        <v>18220.823845017</v>
      </c>
      <c r="AP825" s="25" t="n">
        <f aca="false">AJ825-AO825</f>
        <v>26034.9498217398</v>
      </c>
      <c r="AQ825" s="25" t="n">
        <f aca="false">AK825-AO825</f>
        <v>29537.3918978918</v>
      </c>
      <c r="AR825" s="25" t="n">
        <f aca="false">AL825-AO825</f>
        <v>39039.1134533927</v>
      </c>
      <c r="AS825" s="25" t="n">
        <f aca="false">AM825-AO825</f>
        <v>54292.9857742774</v>
      </c>
      <c r="AT825" s="25" t="n">
        <f aca="false">AN825-AO825</f>
        <v>72462.2500189642</v>
      </c>
      <c r="AU825" s="25" t="n">
        <f aca="false">AP825*Datos!$D$6</f>
        <v>13017.4749108699</v>
      </c>
      <c r="AV825" s="25" t="n">
        <f aca="false">AQ825*Datos!$D$6</f>
        <v>14768.6959489459</v>
      </c>
      <c r="AW825" s="25" t="n">
        <f aca="false">AR825*Datos!$D$6</f>
        <v>19519.5567266964</v>
      </c>
      <c r="AX825" s="25" t="n">
        <f aca="false">AS825*Datos!$D$6</f>
        <v>27146.4928871387</v>
      </c>
      <c r="AY825" s="25" t="n">
        <f aca="false">AT825*Datos!$D$6</f>
        <v>36231.1250094821</v>
      </c>
      <c r="AZ825" s="25" t="n">
        <f aca="false">AJ825-AU825-AE825</f>
        <v>26032.1561444807</v>
      </c>
      <c r="BA825" s="25" t="n">
        <f aca="false">AK825-AV825-AF825</f>
        <v>27105.748664218</v>
      </c>
      <c r="BB825" s="25" t="n">
        <f aca="false">AL825-AW825-AG825</f>
        <v>30886.2254344991</v>
      </c>
      <c r="BC825" s="25" t="n">
        <f aca="false">AM825-AX825-AH825</f>
        <v>36866.6319226157</v>
      </c>
      <c r="BD825" s="25" t="n">
        <f aca="false">AN825-AY825-AI825</f>
        <v>43689.846536458</v>
      </c>
      <c r="BE825" s="25" t="n">
        <f aca="false">AZ825/Z825</f>
        <v>22350.9909389894</v>
      </c>
      <c r="BF825" s="25" t="n">
        <f aca="false">BA825/AA825</f>
        <v>20592.4650972824</v>
      </c>
      <c r="BG825" s="25" t="n">
        <f aca="false">BB825/AB825</f>
        <v>20142.5109957366</v>
      </c>
      <c r="BH825" s="25" t="n">
        <f aca="false">BC825/AC825</f>
        <v>19385.7341124307</v>
      </c>
      <c r="BI825" s="25" t="n">
        <f aca="false">BD825/AD825</f>
        <v>18146.217207211</v>
      </c>
      <c r="BJ825" s="25" t="n">
        <f aca="false">E825*AD825</f>
        <v>76106.5348461398</v>
      </c>
      <c r="BK825" s="25" t="n">
        <f aca="false">0.2*C825*AD825</f>
        <v>43869.473646567</v>
      </c>
      <c r="BL825" s="25" t="n">
        <f aca="false">BJ825+BK825</f>
        <v>119976.008492707</v>
      </c>
      <c r="BM825" s="25" t="n">
        <f aca="false">BK825*Datos!$D$6</f>
        <v>21934.7368232835</v>
      </c>
      <c r="BN825" s="25" t="n">
        <f aca="false">BL825-BM825</f>
        <v>98041.2716694233</v>
      </c>
      <c r="BO825" s="25" t="n">
        <f aca="false">BN825/AD825</f>
        <v>40720.6330994994</v>
      </c>
      <c r="BP825" s="25" t="n">
        <f aca="false">-(C825+E825)</f>
        <v>-122714.340402076</v>
      </c>
      <c r="BQ825" s="25" t="n">
        <f aca="false">BE825</f>
        <v>22350.9909389894</v>
      </c>
      <c r="BR825" s="25" t="n">
        <f aca="false">BF825</f>
        <v>20592.4650972824</v>
      </c>
      <c r="BS825" s="25" t="n">
        <f aca="false">BG825</f>
        <v>20142.5109957366</v>
      </c>
      <c r="BT825" s="25" t="n">
        <f aca="false">BH825</f>
        <v>19385.7341124307</v>
      </c>
      <c r="BU825" s="25" t="n">
        <f aca="false">BI825+BO825</f>
        <v>58866.8503067104</v>
      </c>
      <c r="BV825" s="27" t="n">
        <f aca="false">IFERROR(IRR(BP825:BU825,0.1),NA())*100</f>
        <v>4.16792559071998</v>
      </c>
    </row>
    <row r="826" customFormat="false" ht="15" hidden="false" customHeight="true" outlineLevel="0" collapsed="false">
      <c r="A826" s="23" t="n">
        <v>825</v>
      </c>
      <c r="B826" s="24" t="n">
        <f aca="true">RAND()</f>
        <v>0.262242519965146</v>
      </c>
      <c r="C826" s="25" t="n">
        <f aca="false">IF(B826&lt;=(Datos!$D$14-Datos!$C$14)/(Datos!$E$14-Datos!$C$14),Datos!$C$14+SQRT((Datos!$E$14-Datos!$C$14)*(Datos!$D$14-Datos!$C$14)*B826),Datos!$E$14-SQRT((Datos!$E$14-Datos!$C$14)*(Datos!$E$14-Datos!$D$14)*(1-B826)))</f>
        <v>70245.8578338776</v>
      </c>
      <c r="D826" s="24" t="n">
        <f aca="true">RAND()</f>
        <v>0.152270182080749</v>
      </c>
      <c r="E826" s="25" t="n">
        <f aca="false">IF(D826&lt;=(Datos!$D$15-Datos!$C$15)/(Datos!$E$15-Datos!$C$15),Datos!$C$15+SQRT((Datos!$E$15-Datos!$C$15)*(Datos!$D$15-Datos!$C$15)*D826),Datos!$E$15-SQRT((Datos!$E$15-Datos!$C$15)*(Datos!$E$15-Datos!$D$15)*(1-D826)))</f>
        <v>28379.3880594061</v>
      </c>
      <c r="F826" s="24" t="n">
        <f aca="true">RAND()</f>
        <v>0.770197493678748</v>
      </c>
      <c r="G826" s="25" t="n">
        <f aca="false">IF(F826&lt;=(Datos!$D$19-Datos!$C$19)/(Datos!$E$19-Datos!$C$19),Datos!$C$19+SQRT((Datos!$E$19-Datos!$C$19)*(Datos!$D$19-Datos!$C$19)*F826),Datos!$E$19-SQRT((Datos!$E$19-Datos!$C$19)*(Datos!$E$19-Datos!$D$19)*(1-F826)))</f>
        <v>40848.4716098654</v>
      </c>
      <c r="H826" s="24" t="n">
        <f aca="true">RAND()</f>
        <v>0.285426306556346</v>
      </c>
      <c r="I826" s="25" t="n">
        <f aca="false">IF(H826&lt;=(Datos!$D$19-Datos!$C$19)/(Datos!$E$19-Datos!$C$19),Datos!$C$19+SQRT((Datos!$E$19-Datos!$C$19)*(Datos!$D$19-Datos!$C$19)*H826),Datos!$E$19-SQRT((Datos!$E$19-Datos!$C$19)*(Datos!$E$19-Datos!$D$19)*(1-H826)))</f>
        <v>36543.2366595938</v>
      </c>
      <c r="J826" s="24" t="n">
        <f aca="true">RAND()</f>
        <v>0.0968642424571965</v>
      </c>
      <c r="K826" s="25" t="n">
        <f aca="false">IF(J826&lt;=(Datos!$D$19-Datos!$C$19)/(Datos!$E$19-Datos!$C$19),Datos!$C$19+SQRT((Datos!$E$19-Datos!$C$19)*(Datos!$D$19-Datos!$C$19)*J826),Datos!$E$19-SQRT((Datos!$E$19-Datos!$C$19)*(Datos!$E$19-Datos!$D$19)*(1-J826)))</f>
        <v>33811.7760123831</v>
      </c>
      <c r="L826" s="24" t="n">
        <f aca="true">RAND()</f>
        <v>0.0940893372326991</v>
      </c>
      <c r="M826" s="25" t="n">
        <f aca="false">IF(L826&lt;=(Datos!$D$19-Datos!$C$19)/(Datos!$E$19-Datos!$C$19),Datos!$C$19+SQRT((Datos!$E$19-Datos!$C$19)*(Datos!$D$19-Datos!$C$19)*L826),Datos!$E$19-SQRT((Datos!$E$19-Datos!$C$19)*(Datos!$E$19-Datos!$D$19)*(1-L826)))</f>
        <v>33756.7806144231</v>
      </c>
      <c r="N826" s="24" t="n">
        <f aca="true">RAND()</f>
        <v>0.220363312041105</v>
      </c>
      <c r="O826" s="25" t="n">
        <f aca="false">IF(N826&lt;=(Datos!$D$19-Datos!$C$19)/(Datos!$E$19-Datos!$C$19),Datos!$C$19+SQRT((Datos!$E$19-Datos!$C$19)*(Datos!$D$19-Datos!$C$19)*N826),Datos!$E$19-SQRT((Datos!$E$19-Datos!$C$19)*(Datos!$E$19-Datos!$D$19)*(1-N826)))</f>
        <v>35749.3040279816</v>
      </c>
      <c r="P826" s="24" t="n">
        <f aca="true">RAND()</f>
        <v>0.401733609479521</v>
      </c>
      <c r="Q826" s="26" t="n">
        <f aca="false">IF(P826&lt;=(Datos!$D$23-Datos!$C$23)/(Datos!$E$23-Datos!$C$23),Datos!$C$23+SQRT((Datos!$E$23-Datos!$C$23)*(Datos!$D$23-Datos!$C$23)*P826),Datos!$E$23-SQRT((Datos!$E$23-Datos!$C$23)*(Datos!$E$23-Datos!$D$23)*(1-P826)))</f>
        <v>0.146890899893145</v>
      </c>
      <c r="R826" s="24" t="n">
        <f aca="true">RAND()</f>
        <v>0.270209888452377</v>
      </c>
      <c r="S826" s="26" t="n">
        <f aca="false">IF(R826&lt;=(Datos!$D$24-Datos!$C$24)/(Datos!$E$24-Datos!$C$24),Datos!$C$24+SQRT((Datos!$E$24-Datos!$C$24)*(Datos!$D$24-Datos!$C$24)*R826),Datos!$E$24-SQRT((Datos!$E$24-Datos!$C$24)*(Datos!$E$24-Datos!$D$24)*(1-R826)))</f>
        <v>0.142053974680639</v>
      </c>
      <c r="T826" s="24" t="n">
        <f aca="true">RAND()</f>
        <v>0.563016022765558</v>
      </c>
      <c r="U826" s="26" t="n">
        <f aca="false">IF(T826&lt;=(Datos!$D$25-Datos!$C$25)/(Datos!$E$25-Datos!$C$25),Datos!$C$25+SQRT((Datos!$E$25-Datos!$C$25)*(Datos!$D$25-Datos!$C$25)*T826),Datos!$E$25-SQRT((Datos!$E$25-Datos!$C$25)*(Datos!$E$25-Datos!$D$25)*(1-T826)))</f>
        <v>0.185020647000603</v>
      </c>
      <c r="V826" s="24" t="n">
        <f aca="true">RAND()</f>
        <v>0.818486643953635</v>
      </c>
      <c r="W826" s="26" t="n">
        <f aca="false">IF(V826&lt;=(Datos!$D$26-Datos!$C$26)/(Datos!$E$26-Datos!$C$26),Datos!$C$26+SQRT((Datos!$E$26-Datos!$C$26)*(Datos!$D$26-Datos!$C$26)*V826),Datos!$E$26-SQRT((Datos!$E$26-Datos!$C$26)*(Datos!$E$26-Datos!$D$26)*(1-V826)))</f>
        <v>0.224794906344902</v>
      </c>
      <c r="X826" s="24" t="n">
        <f aca="true">RAND()</f>
        <v>0.521444385424083</v>
      </c>
      <c r="Y826" s="26" t="n">
        <f aca="false">IF(X826&lt;=(Datos!$D$27-Datos!$C$27)/(Datos!$E$27-Datos!$C$27),Datos!$C$27+SQRT((Datos!$E$27-Datos!$C$27)*(Datos!$D$27-Datos!$C$27)*X826),Datos!$E$27-SQRT((Datos!$E$27-Datos!$C$27)*(Datos!$E$27-Datos!$D$27)*(1-X826)))</f>
        <v>0.229164969571073</v>
      </c>
      <c r="Z826" s="24" t="n">
        <f aca="false">(1+Q826)</f>
        <v>1.14689089989314</v>
      </c>
      <c r="AA826" s="24" t="n">
        <f aca="false">Z826*(1+S826)</f>
        <v>1.30981131074802</v>
      </c>
      <c r="AB826" s="24" t="n">
        <f aca="false">AA826*(1+U826)</f>
        <v>1.55215344691133</v>
      </c>
      <c r="AC826" s="24" t="n">
        <f aca="false">AB826*(1+W826)</f>
        <v>1.90106963564268</v>
      </c>
      <c r="AD826" s="24" t="n">
        <f aca="false">AC826*(1+Y826)</f>
        <v>2.33672820084722</v>
      </c>
      <c r="AE826" s="23" t="n">
        <f aca="false">E826*Q826</f>
        <v>4168.67385046293</v>
      </c>
      <c r="AF826" s="23" t="n">
        <f aca="false">AE826*(1+S826)</f>
        <v>4760.85054006843</v>
      </c>
      <c r="AG826" s="23" t="n">
        <f aca="false">AF826*(1+U826)</f>
        <v>5641.70618726506</v>
      </c>
      <c r="AH826" s="23" t="n">
        <f aca="false">AG826*(1+W826)</f>
        <v>6909.93300125676</v>
      </c>
      <c r="AI826" s="23" t="n">
        <f aca="false">AH826*(1+Y826)</f>
        <v>8493.44758722792</v>
      </c>
      <c r="AJ826" s="25" t="n">
        <f aca="false">G826*Z826</f>
        <v>46848.7403638981</v>
      </c>
      <c r="AK826" s="25" t="n">
        <f aca="false">I826*AA826</f>
        <v>47864.7447080777</v>
      </c>
      <c r="AL826" s="25" t="n">
        <f aca="false">K826*AB826</f>
        <v>52481.0646838142</v>
      </c>
      <c r="AM826" s="25" t="n">
        <f aca="false">M826*AC826</f>
        <v>64173.990623131</v>
      </c>
      <c r="AN826" s="25" t="n">
        <f aca="false">O826*AD826</f>
        <v>83536.4068828458</v>
      </c>
      <c r="AO826" s="25" t="n">
        <f aca="false">C826/Datos!$D$8</f>
        <v>14049.1715667755</v>
      </c>
      <c r="AP826" s="25" t="n">
        <f aca="false">AJ826-AO826</f>
        <v>32799.5687971226</v>
      </c>
      <c r="AQ826" s="25" t="n">
        <f aca="false">AK826-AO826</f>
        <v>33815.5731413022</v>
      </c>
      <c r="AR826" s="25" t="n">
        <f aca="false">AL826-AO826</f>
        <v>38431.8931170387</v>
      </c>
      <c r="AS826" s="25" t="n">
        <f aca="false">AM826-AO826</f>
        <v>50124.8190563555</v>
      </c>
      <c r="AT826" s="25" t="n">
        <f aca="false">AN826-AO826</f>
        <v>69487.2353160703</v>
      </c>
      <c r="AU826" s="25" t="n">
        <f aca="false">AP826*Datos!$D$6</f>
        <v>16399.7843985613</v>
      </c>
      <c r="AV826" s="25" t="n">
        <f aca="false">AQ826*Datos!$D$6</f>
        <v>16907.7865706511</v>
      </c>
      <c r="AW826" s="25" t="n">
        <f aca="false">AR826*Datos!$D$6</f>
        <v>19215.9465585194</v>
      </c>
      <c r="AX826" s="25" t="n">
        <f aca="false">AS826*Datos!$D$6</f>
        <v>25062.4095281777</v>
      </c>
      <c r="AY826" s="25" t="n">
        <f aca="false">AT826*Datos!$D$6</f>
        <v>34743.6176580352</v>
      </c>
      <c r="AZ826" s="25" t="n">
        <f aca="false">AJ826-AU826-AE826</f>
        <v>26280.2821148739</v>
      </c>
      <c r="BA826" s="25" t="n">
        <f aca="false">AK826-AV826-AF826</f>
        <v>26196.1075973582</v>
      </c>
      <c r="BB826" s="25" t="n">
        <f aca="false">AL826-AW826-AG826</f>
        <v>27623.4119380298</v>
      </c>
      <c r="BC826" s="25" t="n">
        <f aca="false">AM826-AX826-AH826</f>
        <v>32201.6480936965</v>
      </c>
      <c r="BD826" s="25" t="n">
        <f aca="false">AN826-AY826-AI826</f>
        <v>40299.3416375828</v>
      </c>
      <c r="BE826" s="25" t="n">
        <f aca="false">AZ826/Z826</f>
        <v>22914.3697254223</v>
      </c>
      <c r="BF826" s="25" t="n">
        <f aca="false">BA826/AA826</f>
        <v>19999.9094391678</v>
      </c>
      <c r="BG826" s="25" t="n">
        <f aca="false">BB826/AB826</f>
        <v>17796.8305859182</v>
      </c>
      <c r="BH826" s="25" t="n">
        <f aca="false">BC826/AC826</f>
        <v>16938.6999244825</v>
      </c>
      <c r="BI826" s="25" t="n">
        <f aca="false">BD826/AD826</f>
        <v>17246.0543862018</v>
      </c>
      <c r="BJ826" s="25" t="n">
        <f aca="false">E826*AD826</f>
        <v>66314.916401201</v>
      </c>
      <c r="BK826" s="25" t="n">
        <f aca="false">0.2*C826*AD826</f>
        <v>32829.0953986253</v>
      </c>
      <c r="BL826" s="25" t="n">
        <f aca="false">BJ826+BK826</f>
        <v>99144.0117998263</v>
      </c>
      <c r="BM826" s="25" t="n">
        <f aca="false">BK826*Datos!$D$6</f>
        <v>16414.5476993126</v>
      </c>
      <c r="BN826" s="25" t="n">
        <f aca="false">BL826-BM826</f>
        <v>82729.4641005136</v>
      </c>
      <c r="BO826" s="25" t="n">
        <f aca="false">BN826/AD826</f>
        <v>35403.9738427938</v>
      </c>
      <c r="BP826" s="25" t="n">
        <f aca="false">-(C826+E826)</f>
        <v>-98625.2458932836</v>
      </c>
      <c r="BQ826" s="25" t="n">
        <f aca="false">BE826</f>
        <v>22914.3697254223</v>
      </c>
      <c r="BR826" s="25" t="n">
        <f aca="false">BF826</f>
        <v>19999.9094391678</v>
      </c>
      <c r="BS826" s="25" t="n">
        <f aca="false">BG826</f>
        <v>17796.8305859182</v>
      </c>
      <c r="BT826" s="25" t="n">
        <f aca="false">BH826</f>
        <v>16938.6999244825</v>
      </c>
      <c r="BU826" s="25" t="n">
        <f aca="false">BI826+BO826</f>
        <v>52650.0282289957</v>
      </c>
      <c r="BV826" s="27" t="n">
        <f aca="false">IFERROR(IRR(BP826:BU826,0.1),NA())*100</f>
        <v>8.72211325553163</v>
      </c>
    </row>
    <row r="827" customFormat="false" ht="15" hidden="false" customHeight="true" outlineLevel="0" collapsed="false">
      <c r="A827" s="23" t="n">
        <v>826</v>
      </c>
      <c r="B827" s="24" t="n">
        <f aca="true">RAND()</f>
        <v>0.313448389525339</v>
      </c>
      <c r="C827" s="25" t="n">
        <f aca="false">IF(B827&lt;=(Datos!$D$14-Datos!$C$14)/(Datos!$E$14-Datos!$C$14),Datos!$C$14+SQRT((Datos!$E$14-Datos!$C$14)*(Datos!$D$14-Datos!$C$14)*B827),Datos!$E$14-SQRT((Datos!$E$14-Datos!$C$14)*(Datos!$E$14-Datos!$D$14)*(1-B827)))</f>
        <v>71297.0048153578</v>
      </c>
      <c r="D827" s="24" t="n">
        <f aca="true">RAND()</f>
        <v>0.908741020724948</v>
      </c>
      <c r="E827" s="25" t="n">
        <f aca="false">IF(D827&lt;=(Datos!$D$15-Datos!$C$15)/(Datos!$E$15-Datos!$C$15),Datos!$C$15+SQRT((Datos!$E$15-Datos!$C$15)*(Datos!$D$15-Datos!$C$15)*D827),Datos!$E$15-SQRT((Datos!$E$15-Datos!$C$15)*(Datos!$E$15-Datos!$D$15)*(1-D827)))</f>
        <v>36300.1558287871</v>
      </c>
      <c r="F827" s="24" t="n">
        <f aca="true">RAND()</f>
        <v>0.241973658047602</v>
      </c>
      <c r="G827" s="25" t="n">
        <f aca="false">IF(F827&lt;=(Datos!$D$19-Datos!$C$19)/(Datos!$E$19-Datos!$C$19),Datos!$C$19+SQRT((Datos!$E$19-Datos!$C$19)*(Datos!$D$19-Datos!$C$19)*F827),Datos!$E$19-SQRT((Datos!$E$19-Datos!$C$19)*(Datos!$E$19-Datos!$D$19)*(1-F827)))</f>
        <v>36024.620212689</v>
      </c>
      <c r="H827" s="24" t="n">
        <f aca="true">RAND()</f>
        <v>0.804527940781309</v>
      </c>
      <c r="I827" s="25" t="n">
        <f aca="false">IF(H827&lt;=(Datos!$D$19-Datos!$C$19)/(Datos!$E$19-Datos!$C$19),Datos!$C$19+SQRT((Datos!$E$19-Datos!$C$19)*(Datos!$D$19-Datos!$C$19)*H827),Datos!$E$19-SQRT((Datos!$E$19-Datos!$C$19)*(Datos!$E$19-Datos!$D$19)*(1-H827)))</f>
        <v>41171.1092413857</v>
      </c>
      <c r="J827" s="24" t="n">
        <f aca="true">RAND()</f>
        <v>0.24971574776715</v>
      </c>
      <c r="K827" s="25" t="n">
        <f aca="false">IF(J827&lt;=(Datos!$D$19-Datos!$C$19)/(Datos!$E$19-Datos!$C$19),Datos!$C$19+SQRT((Datos!$E$19-Datos!$C$19)*(Datos!$D$19-Datos!$C$19)*J827),Datos!$E$19-SQRT((Datos!$E$19-Datos!$C$19)*(Datos!$E$19-Datos!$D$19)*(1-J827)))</f>
        <v>36120.2420021656</v>
      </c>
      <c r="L827" s="24" t="n">
        <f aca="true">RAND()</f>
        <v>0.183406446385733</v>
      </c>
      <c r="M827" s="25" t="n">
        <f aca="false">IF(L827&lt;=(Datos!$D$19-Datos!$C$19)/(Datos!$E$19-Datos!$C$19),Datos!$C$19+SQRT((Datos!$E$19-Datos!$C$19)*(Datos!$D$19-Datos!$C$19)*L827),Datos!$E$19-SQRT((Datos!$E$19-Datos!$C$19)*(Datos!$E$19-Datos!$D$19)*(1-L827)))</f>
        <v>35245.0897950235</v>
      </c>
      <c r="N827" s="24" t="n">
        <f aca="true">RAND()</f>
        <v>0.295663615377141</v>
      </c>
      <c r="O827" s="25" t="n">
        <f aca="false">IF(N827&lt;=(Datos!$D$19-Datos!$C$19)/(Datos!$E$19-Datos!$C$19),Datos!$C$19+SQRT((Datos!$E$19-Datos!$C$19)*(Datos!$D$19-Datos!$C$19)*N827),Datos!$E$19-SQRT((Datos!$E$19-Datos!$C$19)*(Datos!$E$19-Datos!$D$19)*(1-N827)))</f>
        <v>36659.5452026825</v>
      </c>
      <c r="P827" s="24" t="n">
        <f aca="true">RAND()</f>
        <v>0.543574274840189</v>
      </c>
      <c r="Q827" s="26" t="n">
        <f aca="false">IF(P827&lt;=(Datos!$D$23-Datos!$C$23)/(Datos!$E$23-Datos!$C$23),Datos!$C$23+SQRT((Datos!$E$23-Datos!$C$23)*(Datos!$D$23-Datos!$C$23)*P827),Datos!$E$23-SQRT((Datos!$E$23-Datos!$C$23)*(Datos!$E$23-Datos!$D$23)*(1-P827)))</f>
        <v>0.151337022044322</v>
      </c>
      <c r="R827" s="24" t="n">
        <f aca="true">RAND()</f>
        <v>0.644704507931422</v>
      </c>
      <c r="S827" s="26" t="n">
        <f aca="false">IF(R827&lt;=(Datos!$D$24-Datos!$C$24)/(Datos!$E$24-Datos!$C$24),Datos!$C$24+SQRT((Datos!$E$24-Datos!$C$24)*(Datos!$D$24-Datos!$C$24)*R827),Datos!$E$24-SQRT((Datos!$E$24-Datos!$C$24)*(Datos!$E$24-Datos!$D$24)*(1-R827)))</f>
        <v>0.154711032331797</v>
      </c>
      <c r="T827" s="24" t="n">
        <f aca="true">RAND()</f>
        <v>0.459261194759373</v>
      </c>
      <c r="U827" s="26" t="n">
        <f aca="false">IF(T827&lt;=(Datos!$D$25-Datos!$C$25)/(Datos!$E$25-Datos!$C$25),Datos!$C$25+SQRT((Datos!$E$25-Datos!$C$25)*(Datos!$D$25-Datos!$C$25)*T827),Datos!$E$25-SQRT((Datos!$E$25-Datos!$C$25)*(Datos!$E$25-Datos!$D$25)*(1-T827)))</f>
        <v>0.181088964872754</v>
      </c>
      <c r="V827" s="24" t="n">
        <f aca="true">RAND()</f>
        <v>0.426293970535709</v>
      </c>
      <c r="W827" s="26" t="n">
        <f aca="false">IF(V827&lt;=(Datos!$D$26-Datos!$C$26)/(Datos!$E$26-Datos!$C$26),Datos!$C$26+SQRT((Datos!$E$26-Datos!$C$26)*(Datos!$D$26-Datos!$C$26)*V827),Datos!$E$26-SQRT((Datos!$E$26-Datos!$C$26)*(Datos!$E$26-Datos!$D$26)*(1-V827)))</f>
        <v>0.205189609429006</v>
      </c>
      <c r="X827" s="24" t="n">
        <f aca="true">RAND()</f>
        <v>0.00496374311140724</v>
      </c>
      <c r="Y827" s="26" t="n">
        <f aca="false">IF(X827&lt;=(Datos!$D$27-Datos!$C$27)/(Datos!$E$27-Datos!$C$27),Datos!$C$27+SQRT((Datos!$E$27-Datos!$C$27)*(Datos!$D$27-Datos!$C$27)*X827),Datos!$E$27-SQRT((Datos!$E$27-Datos!$C$27)*(Datos!$E$27-Datos!$D$27)*(1-X827)))</f>
        <v>0.193660888744663</v>
      </c>
      <c r="Z827" s="24" t="n">
        <f aca="false">(1+Q827)</f>
        <v>1.15133702204432</v>
      </c>
      <c r="AA827" s="24" t="n">
        <f aca="false">Z827*(1+S827)</f>
        <v>1.32946156128662</v>
      </c>
      <c r="AB827" s="24" t="n">
        <f aca="false">AA827*(1+U827)</f>
        <v>1.57021237925813</v>
      </c>
      <c r="AC827" s="24" t="n">
        <f aca="false">AB827*(1+W827)</f>
        <v>1.89240364407869</v>
      </c>
      <c r="AD827" s="24" t="n">
        <f aca="false">AC827*(1+Y827)</f>
        <v>2.25888821565461</v>
      </c>
      <c r="AE827" s="23" t="n">
        <f aca="false">E827*Q827</f>
        <v>5493.5574828735</v>
      </c>
      <c r="AF827" s="23" t="n">
        <f aca="false">AE827*(1+S827)</f>
        <v>6343.47143222292</v>
      </c>
      <c r="AG827" s="23" t="n">
        <f aca="false">AF827*(1+U827)</f>
        <v>7492.20410758406</v>
      </c>
      <c r="AH827" s="23" t="n">
        <f aca="false">AG827*(1+W827)</f>
        <v>9029.52654218163</v>
      </c>
      <c r="AI827" s="23" t="n">
        <f aca="false">AH827*(1+Y827)</f>
        <v>10778.192677284</v>
      </c>
      <c r="AJ827" s="25" t="n">
        <f aca="false">G827*Z827</f>
        <v>41476.478955955</v>
      </c>
      <c r="AK827" s="25" t="n">
        <f aca="false">I827*AA827</f>
        <v>54735.4071719545</v>
      </c>
      <c r="AL827" s="25" t="n">
        <f aca="false">K827*AB827</f>
        <v>56716.4511335998</v>
      </c>
      <c r="AM827" s="25" t="n">
        <f aca="false">M827*AC827</f>
        <v>66697.9363639832</v>
      </c>
      <c r="AN827" s="25" t="n">
        <f aca="false">O827*AD827</f>
        <v>82809.8146495969</v>
      </c>
      <c r="AO827" s="25" t="n">
        <f aca="false">C827/Datos!$D$8</f>
        <v>14259.4009630716</v>
      </c>
      <c r="AP827" s="25" t="n">
        <f aca="false">AJ827-AO827</f>
        <v>27217.0779928835</v>
      </c>
      <c r="AQ827" s="25" t="n">
        <f aca="false">AK827-AO827</f>
        <v>40476.0062088829</v>
      </c>
      <c r="AR827" s="25" t="n">
        <f aca="false">AL827-AO827</f>
        <v>42457.0501705282</v>
      </c>
      <c r="AS827" s="25" t="n">
        <f aca="false">AM827-AO827</f>
        <v>52438.5354009116</v>
      </c>
      <c r="AT827" s="25" t="n">
        <f aca="false">AN827-AO827</f>
        <v>68550.4136865253</v>
      </c>
      <c r="AU827" s="25" t="n">
        <f aca="false">AP827*Datos!$D$6</f>
        <v>13608.5389964417</v>
      </c>
      <c r="AV827" s="25" t="n">
        <f aca="false">AQ827*Datos!$D$6</f>
        <v>20238.0031044415</v>
      </c>
      <c r="AW827" s="25" t="n">
        <f aca="false">AR827*Datos!$D$6</f>
        <v>21228.5250852641</v>
      </c>
      <c r="AX827" s="25" t="n">
        <f aca="false">AS827*Datos!$D$6</f>
        <v>26219.2677004558</v>
      </c>
      <c r="AY827" s="25" t="n">
        <f aca="false">AT827*Datos!$D$6</f>
        <v>34275.2068432627</v>
      </c>
      <c r="AZ827" s="25" t="n">
        <f aca="false">AJ827-AU827-AE827</f>
        <v>22374.3824766398</v>
      </c>
      <c r="BA827" s="25" t="n">
        <f aca="false">AK827-AV827-AF827</f>
        <v>28153.9326352901</v>
      </c>
      <c r="BB827" s="25" t="n">
        <f aca="false">AL827-AW827-AG827</f>
        <v>27995.7219407516</v>
      </c>
      <c r="BC827" s="25" t="n">
        <f aca="false">AM827-AX827-AH827</f>
        <v>31449.1421213457</v>
      </c>
      <c r="BD827" s="25" t="n">
        <f aca="false">AN827-AY827-AI827</f>
        <v>37756.4151290502</v>
      </c>
      <c r="BE827" s="25" t="n">
        <f aca="false">AZ827/Z827</f>
        <v>19433.3909604606</v>
      </c>
      <c r="BF827" s="25" t="n">
        <f aca="false">BA827/AA827</f>
        <v>21176.9437004583</v>
      </c>
      <c r="BG827" s="25" t="n">
        <f aca="false">BB827/AB827</f>
        <v>17829.2582013515</v>
      </c>
      <c r="BH827" s="25" t="n">
        <f aca="false">BC827/AC827</f>
        <v>16618.6226811335</v>
      </c>
      <c r="BI827" s="25" t="n">
        <f aca="false">BD827/AD827</f>
        <v>16714.6009560764</v>
      </c>
      <c r="BJ827" s="25" t="n">
        <f aca="false">E827*AD827</f>
        <v>81997.9942280732</v>
      </c>
      <c r="BK827" s="25" t="n">
        <f aca="false">0.2*C827*AD827</f>
        <v>32210.3927977763</v>
      </c>
      <c r="BL827" s="25" t="n">
        <f aca="false">BJ827+BK827</f>
        <v>114208.38702585</v>
      </c>
      <c r="BM827" s="25" t="n">
        <f aca="false">BK827*Datos!$D$6</f>
        <v>16105.1963988882</v>
      </c>
      <c r="BN827" s="25" t="n">
        <f aca="false">BL827-BM827</f>
        <v>98103.1906269614</v>
      </c>
      <c r="BO827" s="25" t="n">
        <f aca="false">BN827/AD827</f>
        <v>43429.8563103229</v>
      </c>
      <c r="BP827" s="25" t="n">
        <f aca="false">-(C827+E827)</f>
        <v>-107597.160644145</v>
      </c>
      <c r="BQ827" s="25" t="n">
        <f aca="false">BE827</f>
        <v>19433.3909604606</v>
      </c>
      <c r="BR827" s="25" t="n">
        <f aca="false">BF827</f>
        <v>21176.9437004583</v>
      </c>
      <c r="BS827" s="25" t="n">
        <f aca="false">BG827</f>
        <v>17829.2582013515</v>
      </c>
      <c r="BT827" s="25" t="n">
        <f aca="false">BH827</f>
        <v>16618.6226811335</v>
      </c>
      <c r="BU827" s="25" t="n">
        <f aca="false">BI827+BO827</f>
        <v>60144.4572663993</v>
      </c>
      <c r="BV827" s="27" t="n">
        <f aca="false">IFERROR(IRR(BP827:BU827,0.1),NA())*100</f>
        <v>6.7591552571764</v>
      </c>
    </row>
    <row r="828" customFormat="false" ht="15" hidden="false" customHeight="true" outlineLevel="0" collapsed="false">
      <c r="A828" s="23" t="n">
        <v>827</v>
      </c>
      <c r="B828" s="24" t="n">
        <f aca="true">RAND()</f>
        <v>0.215835495832323</v>
      </c>
      <c r="C828" s="25" t="n">
        <f aca="false">IF(B828&lt;=(Datos!$D$14-Datos!$C$14)/(Datos!$E$14-Datos!$C$14),Datos!$C$14+SQRT((Datos!$E$14-Datos!$C$14)*(Datos!$D$14-Datos!$C$14)*B828),Datos!$E$14-SQRT((Datos!$E$14-Datos!$C$14)*(Datos!$E$14-Datos!$D$14)*(1-B828)))</f>
        <v>69291.6197905925</v>
      </c>
      <c r="D828" s="24" t="n">
        <f aca="true">RAND()</f>
        <v>0.710648757958211</v>
      </c>
      <c r="E828" s="25" t="n">
        <f aca="false">IF(D828&lt;=(Datos!$D$15-Datos!$C$15)/(Datos!$E$15-Datos!$C$15),Datos!$C$15+SQRT((Datos!$E$15-Datos!$C$15)*(Datos!$D$15-Datos!$C$15)*D828),Datos!$E$15-SQRT((Datos!$E$15-Datos!$C$15)*(Datos!$E$15-Datos!$D$15)*(1-D828)))</f>
        <v>33411.928483519</v>
      </c>
      <c r="F828" s="24" t="n">
        <f aca="true">RAND()</f>
        <v>0.982819981213307</v>
      </c>
      <c r="G828" s="25" t="n">
        <f aca="false">IF(F828&lt;=(Datos!$D$19-Datos!$C$19)/(Datos!$E$19-Datos!$C$19),Datos!$C$19+SQRT((Datos!$E$19-Datos!$C$19)*(Datos!$D$19-Datos!$C$19)*F828),Datos!$E$19-SQRT((Datos!$E$19-Datos!$C$19)*(Datos!$E$19-Datos!$D$19)*(1-F828)))</f>
        <v>43864.8782404509</v>
      </c>
      <c r="H828" s="24" t="n">
        <f aca="true">RAND()</f>
        <v>0.0180863795135774</v>
      </c>
      <c r="I828" s="25" t="n">
        <f aca="false">IF(H828&lt;=(Datos!$D$19-Datos!$C$19)/(Datos!$E$19-Datos!$C$19),Datos!$C$19+SQRT((Datos!$E$19-Datos!$C$19)*(Datos!$D$19-Datos!$C$19)*H828),Datos!$E$19-SQRT((Datos!$E$19-Datos!$C$19)*(Datos!$E$19-Datos!$D$19)*(1-H828)))</f>
        <v>31647.1056210931</v>
      </c>
      <c r="J828" s="24" t="n">
        <f aca="true">RAND()</f>
        <v>0.616468771727977</v>
      </c>
      <c r="K828" s="25" t="n">
        <f aca="false">IF(J828&lt;=(Datos!$D$19-Datos!$C$19)/(Datos!$E$19-Datos!$C$19),Datos!$C$19+SQRT((Datos!$E$19-Datos!$C$19)*(Datos!$D$19-Datos!$C$19)*J828),Datos!$E$19-SQRT((Datos!$E$19-Datos!$C$19)*(Datos!$E$19-Datos!$D$19)*(1-J828)))</f>
        <v>39616.1486968119</v>
      </c>
      <c r="L828" s="24" t="n">
        <f aca="true">RAND()</f>
        <v>0.514116952663361</v>
      </c>
      <c r="M828" s="25" t="n">
        <f aca="false">IF(L828&lt;=(Datos!$D$19-Datos!$C$19)/(Datos!$E$19-Datos!$C$19),Datos!$C$19+SQRT((Datos!$E$19-Datos!$C$19)*(Datos!$D$19-Datos!$C$19)*L828),Datos!$E$19-SQRT((Datos!$E$19-Datos!$C$19)*(Datos!$E$19-Datos!$D$19)*(1-L828)))</f>
        <v>38781.6594615997</v>
      </c>
      <c r="N828" s="24" t="n">
        <f aca="true">RAND()</f>
        <v>0.505429441596494</v>
      </c>
      <c r="O828" s="25" t="n">
        <f aca="false">IF(N828&lt;=(Datos!$D$19-Datos!$C$19)/(Datos!$E$19-Datos!$C$19),Datos!$C$19+SQRT((Datos!$E$19-Datos!$C$19)*(Datos!$D$19-Datos!$C$19)*N828),Datos!$E$19-SQRT((Datos!$E$19-Datos!$C$19)*(Datos!$E$19-Datos!$D$19)*(1-N828)))</f>
        <v>38707.1474226336</v>
      </c>
      <c r="P828" s="24" t="n">
        <f aca="true">RAND()</f>
        <v>0.73761841969316</v>
      </c>
      <c r="Q828" s="26" t="n">
        <f aca="false">IF(P828&lt;=(Datos!$D$23-Datos!$C$23)/(Datos!$E$23-Datos!$C$23),Datos!$C$23+SQRT((Datos!$E$23-Datos!$C$23)*(Datos!$D$23-Datos!$C$23)*P828),Datos!$E$23-SQRT((Datos!$E$23-Datos!$C$23)*(Datos!$E$23-Datos!$D$23)*(1-P828)))</f>
        <v>0.158267838474917</v>
      </c>
      <c r="R828" s="24" t="n">
        <f aca="true">RAND()</f>
        <v>0.489999443378811</v>
      </c>
      <c r="S828" s="26" t="n">
        <f aca="false">IF(R828&lt;=(Datos!$D$24-Datos!$C$24)/(Datos!$E$24-Datos!$C$24),Datos!$C$24+SQRT((Datos!$E$24-Datos!$C$24)*(Datos!$D$24-Datos!$C$24)*R828),Datos!$E$24-SQRT((Datos!$E$24-Datos!$C$24)*(Datos!$E$24-Datos!$D$24)*(1-R828)))</f>
        <v>0.149698467941661</v>
      </c>
      <c r="T828" s="24" t="n">
        <f aca="true">RAND()</f>
        <v>0.845183845687594</v>
      </c>
      <c r="U828" s="26" t="n">
        <f aca="false">IF(T828&lt;=(Datos!$D$25-Datos!$C$25)/(Datos!$E$25-Datos!$C$25),Datos!$C$25+SQRT((Datos!$E$25-Datos!$C$25)*(Datos!$D$25-Datos!$C$25)*T828),Datos!$E$25-SQRT((Datos!$E$25-Datos!$C$25)*(Datos!$E$25-Datos!$D$25)*(1-T828)))</f>
        <v>0.19917969183526</v>
      </c>
      <c r="V828" s="24" t="n">
        <f aca="true">RAND()</f>
        <v>0.352265106957634</v>
      </c>
      <c r="W828" s="26" t="n">
        <f aca="false">IF(V828&lt;=(Datos!$D$26-Datos!$C$26)/(Datos!$E$26-Datos!$C$26),Datos!$C$26+SQRT((Datos!$E$26-Datos!$C$26)*(Datos!$D$26-Datos!$C$26)*V828),Datos!$E$26-SQRT((Datos!$E$26-Datos!$C$26)*(Datos!$E$26-Datos!$D$26)*(1-V828)))</f>
        <v>0.202386219162429</v>
      </c>
      <c r="X828" s="24" t="n">
        <f aca="true">RAND()</f>
        <v>0.328918632643489</v>
      </c>
      <c r="Y828" s="26" t="n">
        <f aca="false">IF(X828&lt;=(Datos!$D$27-Datos!$C$27)/(Datos!$E$27-Datos!$C$27),Datos!$C$27+SQRT((Datos!$E$27-Datos!$C$27)*(Datos!$D$27-Datos!$C$27)*X828),Datos!$E$27-SQRT((Datos!$E$27-Datos!$C$27)*(Datos!$E$27-Datos!$D$27)*(1-X828)))</f>
        <v>0.219800676303356</v>
      </c>
      <c r="Z828" s="24" t="n">
        <f aca="false">(1+Q828)</f>
        <v>1.15826783847492</v>
      </c>
      <c r="AA828" s="24" t="n">
        <f aca="false">Z828*(1+S828)</f>
        <v>1.33165875936071</v>
      </c>
      <c r="AB828" s="24" t="n">
        <f aca="false">AA828*(1+U828)</f>
        <v>1.5968981406799</v>
      </c>
      <c r="AC828" s="24" t="n">
        <f aca="false">AB828*(1+W828)</f>
        <v>1.92008831775962</v>
      </c>
      <c r="AD828" s="24" t="n">
        <f aca="false">AC828*(1+Y828)</f>
        <v>2.34212502856536</v>
      </c>
      <c r="AE828" s="23" t="n">
        <f aca="false">E828*Q828</f>
        <v>5288.03370036505</v>
      </c>
      <c r="AF828" s="23" t="n">
        <f aca="false">AE828*(1+S828)</f>
        <v>6079.64424373357</v>
      </c>
      <c r="AG828" s="23" t="n">
        <f aca="false">AF828*(1+U828)</f>
        <v>7290.58591066844</v>
      </c>
      <c r="AH828" s="23" t="n">
        <f aca="false">AG828*(1+W828)</f>
        <v>8766.10002860749</v>
      </c>
      <c r="AI828" s="23" t="n">
        <f aca="false">AH828*(1+Y828)</f>
        <v>10692.8947434383</v>
      </c>
      <c r="AJ828" s="25" t="n">
        <f aca="false">G828*Z828</f>
        <v>50807.2777045324</v>
      </c>
      <c r="AK828" s="25" t="n">
        <f aca="false">I828*AA828</f>
        <v>42143.1454087423</v>
      </c>
      <c r="AL828" s="25" t="n">
        <f aca="false">K828*AB828</f>
        <v>63262.9541948374</v>
      </c>
      <c r="AM828" s="25" t="n">
        <f aca="false">M828*AC828</f>
        <v>74464.2112755495</v>
      </c>
      <c r="AN828" s="25" t="n">
        <f aca="false">O828*AD828</f>
        <v>90656.9787629191</v>
      </c>
      <c r="AO828" s="25" t="n">
        <f aca="false">C828/Datos!$D$8</f>
        <v>13858.3239581185</v>
      </c>
      <c r="AP828" s="25" t="n">
        <f aca="false">AJ828-AO828</f>
        <v>36948.9537464139</v>
      </c>
      <c r="AQ828" s="25" t="n">
        <f aca="false">AK828-AO828</f>
        <v>28284.8214506238</v>
      </c>
      <c r="AR828" s="25" t="n">
        <f aca="false">AL828-AO828</f>
        <v>49404.6302367189</v>
      </c>
      <c r="AS828" s="25" t="n">
        <f aca="false">AM828-AO828</f>
        <v>60605.887317431</v>
      </c>
      <c r="AT828" s="25" t="n">
        <f aca="false">AN828-AO828</f>
        <v>76798.6548048006</v>
      </c>
      <c r="AU828" s="25" t="n">
        <f aca="false">AP828*Datos!$D$6</f>
        <v>18474.476873207</v>
      </c>
      <c r="AV828" s="25" t="n">
        <f aca="false">AQ828*Datos!$D$6</f>
        <v>14142.4107253119</v>
      </c>
      <c r="AW828" s="25" t="n">
        <f aca="false">AR828*Datos!$D$6</f>
        <v>24702.3151183595</v>
      </c>
      <c r="AX828" s="25" t="n">
        <f aca="false">AS828*Datos!$D$6</f>
        <v>30302.9436587155</v>
      </c>
      <c r="AY828" s="25" t="n">
        <f aca="false">AT828*Datos!$D$6</f>
        <v>38399.3274024003</v>
      </c>
      <c r="AZ828" s="25" t="n">
        <f aca="false">AJ828-AU828-AE828</f>
        <v>27044.7671309604</v>
      </c>
      <c r="BA828" s="25" t="n">
        <f aca="false">AK828-AV828-AF828</f>
        <v>21921.0904396968</v>
      </c>
      <c r="BB828" s="25" t="n">
        <f aca="false">AL828-AW828-AG828</f>
        <v>31270.0531658095</v>
      </c>
      <c r="BC828" s="25" t="n">
        <f aca="false">AM828-AX828-AH828</f>
        <v>35395.1675882265</v>
      </c>
      <c r="BD828" s="25" t="n">
        <f aca="false">AN828-AY828-AI828</f>
        <v>41564.7566170805</v>
      </c>
      <c r="BE828" s="25" t="n">
        <f aca="false">AZ828/Z828</f>
        <v>23349.3206256768</v>
      </c>
      <c r="BF828" s="25" t="n">
        <f aca="false">BA828/AA828</f>
        <v>16461.4923197144</v>
      </c>
      <c r="BG828" s="25" t="n">
        <f aca="false">BB828/AB828</f>
        <v>19581.7456162206</v>
      </c>
      <c r="BH828" s="25" t="n">
        <f aca="false">BC828/AC828</f>
        <v>18434.1351701603</v>
      </c>
      <c r="BI828" s="25" t="n">
        <f aca="false">BD828/AD828</f>
        <v>17746.600249834</v>
      </c>
      <c r="BJ828" s="25" t="n">
        <f aca="false">E828*AD828</f>
        <v>78254.9139538856</v>
      </c>
      <c r="BK828" s="25" t="n">
        <f aca="false">0.2*C828*AD828</f>
        <v>32457.9273962762</v>
      </c>
      <c r="BL828" s="25" t="n">
        <f aca="false">BJ828+BK828</f>
        <v>110712.841350162</v>
      </c>
      <c r="BM828" s="25" t="n">
        <f aca="false">BK828*Datos!$D$6</f>
        <v>16228.9636981381</v>
      </c>
      <c r="BN828" s="25" t="n">
        <f aca="false">BL828-BM828</f>
        <v>94483.8776520237</v>
      </c>
      <c r="BO828" s="25" t="n">
        <f aca="false">BN828/AD828</f>
        <v>40341.0904625782</v>
      </c>
      <c r="BP828" s="25" t="n">
        <f aca="false">-(C828+E828)</f>
        <v>-102703.548274111</v>
      </c>
      <c r="BQ828" s="25" t="n">
        <f aca="false">BE828</f>
        <v>23349.3206256768</v>
      </c>
      <c r="BR828" s="25" t="n">
        <f aca="false">BF828</f>
        <v>16461.4923197144</v>
      </c>
      <c r="BS828" s="25" t="n">
        <f aca="false">BG828</f>
        <v>19581.7456162206</v>
      </c>
      <c r="BT828" s="25" t="n">
        <f aca="false">BH828</f>
        <v>18434.1351701603</v>
      </c>
      <c r="BU828" s="25" t="n">
        <f aca="false">BI828+BO828</f>
        <v>58087.6907124123</v>
      </c>
      <c r="BV828" s="27" t="n">
        <f aca="false">IFERROR(IRR(BP828:BU828,0.1),NA())*100</f>
        <v>8.52004449477514</v>
      </c>
    </row>
    <row r="829" customFormat="false" ht="15" hidden="false" customHeight="true" outlineLevel="0" collapsed="false">
      <c r="A829" s="23" t="n">
        <v>828</v>
      </c>
      <c r="B829" s="24" t="n">
        <f aca="true">RAND()</f>
        <v>0.970822346689511</v>
      </c>
      <c r="C829" s="25" t="n">
        <f aca="false">IF(B829&lt;=(Datos!$D$14-Datos!$C$14)/(Datos!$E$14-Datos!$C$14),Datos!$C$14+SQRT((Datos!$E$14-Datos!$C$14)*(Datos!$D$14-Datos!$C$14)*B829),Datos!$E$14-SQRT((Datos!$E$14-Datos!$C$14)*(Datos!$E$14-Datos!$D$14)*(1-B829)))</f>
        <v>94082.8060727583</v>
      </c>
      <c r="D829" s="24" t="n">
        <f aca="true">RAND()</f>
        <v>0.998690602974056</v>
      </c>
      <c r="E829" s="25" t="n">
        <f aca="false">IF(D829&lt;=(Datos!$D$15-Datos!$C$15)/(Datos!$E$15-Datos!$C$15),Datos!$C$15+SQRT((Datos!$E$15-Datos!$C$15)*(Datos!$D$15-Datos!$C$15)*D829),Datos!$E$15-SQRT((Datos!$E$15-Datos!$C$15)*(Datos!$E$15-Datos!$D$15)*(1-D829)))</f>
        <v>39556.8188249806</v>
      </c>
      <c r="F829" s="24" t="n">
        <f aca="true">RAND()</f>
        <v>0.98723368114223</v>
      </c>
      <c r="G829" s="25" t="n">
        <f aca="false">IF(F829&lt;=(Datos!$D$19-Datos!$C$19)/(Datos!$E$19-Datos!$C$19),Datos!$C$19+SQRT((Datos!$E$19-Datos!$C$19)*(Datos!$D$19-Datos!$C$19)*F829),Datos!$E$19-SQRT((Datos!$E$19-Datos!$C$19)*(Datos!$E$19-Datos!$D$19)*(1-F829)))</f>
        <v>44021.494039705</v>
      </c>
      <c r="H829" s="24" t="n">
        <f aca="true">RAND()</f>
        <v>0.802727388393549</v>
      </c>
      <c r="I829" s="25" t="n">
        <f aca="false">IF(H829&lt;=(Datos!$D$19-Datos!$C$19)/(Datos!$E$19-Datos!$C$19),Datos!$C$19+SQRT((Datos!$E$19-Datos!$C$19)*(Datos!$D$19-Datos!$C$19)*H829),Datos!$E$19-SQRT((Datos!$E$19-Datos!$C$19)*(Datos!$E$19-Datos!$D$19)*(1-H829)))</f>
        <v>41153.5151280053</v>
      </c>
      <c r="J829" s="24" t="n">
        <f aca="true">RAND()</f>
        <v>0.897108407821207</v>
      </c>
      <c r="K829" s="25" t="n">
        <f aca="false">IF(J829&lt;=(Datos!$D$19-Datos!$C$19)/(Datos!$E$19-Datos!$C$19),Datos!$C$19+SQRT((Datos!$E$19-Datos!$C$19)*(Datos!$D$19-Datos!$C$19)*J829),Datos!$E$19-SQRT((Datos!$E$19-Datos!$C$19)*(Datos!$E$19-Datos!$D$19)*(1-J829)))</f>
        <v>42222.0746206189</v>
      </c>
      <c r="L829" s="24" t="n">
        <f aca="true">RAND()</f>
        <v>0.0651581952254983</v>
      </c>
      <c r="M829" s="25" t="n">
        <f aca="false">IF(L829&lt;=(Datos!$D$19-Datos!$C$19)/(Datos!$E$19-Datos!$C$19),Datos!$C$19+SQRT((Datos!$E$19-Datos!$C$19)*(Datos!$D$19-Datos!$C$19)*L829),Datos!$E$19-SQRT((Datos!$E$19-Datos!$C$19)*(Datos!$E$19-Datos!$D$19)*(1-L829)))</f>
        <v>33126.2964165006</v>
      </c>
      <c r="N829" s="24" t="n">
        <f aca="true">RAND()</f>
        <v>0.456171273095537</v>
      </c>
      <c r="O829" s="25" t="n">
        <f aca="false">IF(N829&lt;=(Datos!$D$19-Datos!$C$19)/(Datos!$E$19-Datos!$C$19),Datos!$C$19+SQRT((Datos!$E$19-Datos!$C$19)*(Datos!$D$19-Datos!$C$19)*N829),Datos!$E$19-SQRT((Datos!$E$19-Datos!$C$19)*(Datos!$E$19-Datos!$D$19)*(1-N829)))</f>
        <v>38271.9822874768</v>
      </c>
      <c r="P829" s="24" t="n">
        <f aca="true">RAND()</f>
        <v>0.0510113394445485</v>
      </c>
      <c r="Q829" s="26" t="n">
        <f aca="false">IF(P829&lt;=(Datos!$D$23-Datos!$C$23)/(Datos!$E$23-Datos!$C$23),Datos!$C$23+SQRT((Datos!$E$23-Datos!$C$23)*(Datos!$D$23-Datos!$C$23)*P829),Datos!$E$23-SQRT((Datos!$E$23-Datos!$C$23)*(Datos!$E$23-Datos!$D$23)*(1-P829)))</f>
        <v>0.129582296749746</v>
      </c>
      <c r="R829" s="24" t="n">
        <f aca="true">RAND()</f>
        <v>0.514759084628209</v>
      </c>
      <c r="S829" s="26" t="n">
        <f aca="false">IF(R829&lt;=(Datos!$D$24-Datos!$C$24)/(Datos!$E$24-Datos!$C$24),Datos!$C$24+SQRT((Datos!$E$24-Datos!$C$24)*(Datos!$D$24-Datos!$C$24)*R829),Datos!$E$24-SQRT((Datos!$E$24-Datos!$C$24)*(Datos!$E$24-Datos!$D$24)*(1-R829)))</f>
        <v>0.150446089130722</v>
      </c>
      <c r="T829" s="24" t="n">
        <f aca="true">RAND()</f>
        <v>0.151330221285897</v>
      </c>
      <c r="U829" s="26" t="n">
        <f aca="false">IF(T829&lt;=(Datos!$D$25-Datos!$C$25)/(Datos!$E$25-Datos!$C$25),Datos!$C$25+SQRT((Datos!$E$25-Datos!$C$25)*(Datos!$D$25-Datos!$C$25)*T829),Datos!$E$25-SQRT((Datos!$E$25-Datos!$C$25)*(Datos!$E$25-Datos!$D$25)*(1-T829)))</f>
        <v>0.167826762597297</v>
      </c>
      <c r="V829" s="24" t="n">
        <f aca="true">RAND()</f>
        <v>0.560318449566627</v>
      </c>
      <c r="W829" s="26" t="n">
        <f aca="false">IF(V829&lt;=(Datos!$D$26-Datos!$C$26)/(Datos!$E$26-Datos!$C$26),Datos!$C$26+SQRT((Datos!$E$26-Datos!$C$26)*(Datos!$D$26-Datos!$C$26)*V829),Datos!$E$26-SQRT((Datos!$E$26-Datos!$C$26)*(Datos!$E$26-Datos!$D$26)*(1-V829)))</f>
        <v>0.210771369810854</v>
      </c>
      <c r="X829" s="24" t="n">
        <f aca="true">RAND()</f>
        <v>0.0849221914769195</v>
      </c>
      <c r="Y829" s="26" t="n">
        <f aca="false">IF(X829&lt;=(Datos!$D$27-Datos!$C$27)/(Datos!$E$27-Datos!$C$27),Datos!$C$27+SQRT((Datos!$E$27-Datos!$C$27)*(Datos!$D$27-Datos!$C$27)*X829),Datos!$E$27-SQRT((Datos!$E$27-Datos!$C$27)*(Datos!$E$27-Datos!$D$27)*(1-X829)))</f>
        <v>0.205142322047417</v>
      </c>
      <c r="Z829" s="24" t="n">
        <f aca="false">(1+Q829)</f>
        <v>1.12958229674975</v>
      </c>
      <c r="AA829" s="24" t="n">
        <f aca="false">Z829*(1+S829)</f>
        <v>1.29952353564704</v>
      </c>
      <c r="AB829" s="24" t="n">
        <f aca="false">AA829*(1+U829)</f>
        <v>1.51761836355368</v>
      </c>
      <c r="AC829" s="24" t="n">
        <f aca="false">AB829*(1+W829)</f>
        <v>1.83748886489</v>
      </c>
      <c r="AD829" s="24" t="n">
        <f aca="false">AC829*(1+Y829)</f>
        <v>2.2144355973698</v>
      </c>
      <c r="AE829" s="23" t="n">
        <f aca="false">E829*Q829</f>
        <v>5125.86343545457</v>
      </c>
      <c r="AF829" s="23" t="n">
        <f aca="false">AE829*(1+S829)</f>
        <v>5897.02954273687</v>
      </c>
      <c r="AG829" s="23" t="n">
        <f aca="false">AF829*(1+U829)</f>
        <v>6886.70891983502</v>
      </c>
      <c r="AH829" s="23" t="n">
        <f aca="false">AG829*(1+W829)</f>
        <v>8338.22999235727</v>
      </c>
      <c r="AI829" s="23" t="n">
        <f aca="false">AH829*(1+Y829)</f>
        <v>10048.7538547549</v>
      </c>
      <c r="AJ829" s="25" t="n">
        <f aca="false">G829*Z829</f>
        <v>49725.9003437253</v>
      </c>
      <c r="AK829" s="25" t="n">
        <f aca="false">I829*AA829</f>
        <v>53479.9614834496</v>
      </c>
      <c r="AL829" s="25" t="n">
        <f aca="false">K829*AB829</f>
        <v>64076.9957915851</v>
      </c>
      <c r="AM829" s="25" t="n">
        <f aca="false">M829*AC829</f>
        <v>60869.2008003653</v>
      </c>
      <c r="AN829" s="25" t="n">
        <f aca="false">O829*AD829</f>
        <v>84750.8399592952</v>
      </c>
      <c r="AO829" s="25" t="n">
        <f aca="false">C829/Datos!$D$8</f>
        <v>18816.5612145517</v>
      </c>
      <c r="AP829" s="25" t="n">
        <f aca="false">AJ829-AO829</f>
        <v>30909.3391291736</v>
      </c>
      <c r="AQ829" s="25" t="n">
        <f aca="false">AK829-AO829</f>
        <v>34663.4002688979</v>
      </c>
      <c r="AR829" s="25" t="n">
        <f aca="false">AL829-AO829</f>
        <v>45260.4345770334</v>
      </c>
      <c r="AS829" s="25" t="n">
        <f aca="false">AM829-AO829</f>
        <v>42052.6395858136</v>
      </c>
      <c r="AT829" s="25" t="n">
        <f aca="false">AN829-AO829</f>
        <v>65934.2787447435</v>
      </c>
      <c r="AU829" s="25" t="n">
        <f aca="false">AP829*Datos!$D$6</f>
        <v>15454.6695645868</v>
      </c>
      <c r="AV829" s="25" t="n">
        <f aca="false">AQ829*Datos!$D$6</f>
        <v>17331.700134449</v>
      </c>
      <c r="AW829" s="25" t="n">
        <f aca="false">AR829*Datos!$D$6</f>
        <v>22630.2172885167</v>
      </c>
      <c r="AX829" s="25" t="n">
        <f aca="false">AS829*Datos!$D$6</f>
        <v>21026.3197929068</v>
      </c>
      <c r="AY829" s="25" t="n">
        <f aca="false">AT829*Datos!$D$6</f>
        <v>32967.1393723718</v>
      </c>
      <c r="AZ829" s="25" t="n">
        <f aca="false">AJ829-AU829-AE829</f>
        <v>29145.3673436839</v>
      </c>
      <c r="BA829" s="25" t="n">
        <f aca="false">AK829-AV829-AF829</f>
        <v>30251.2318062638</v>
      </c>
      <c r="BB829" s="25" t="n">
        <f aca="false">AL829-AW829-AG829</f>
        <v>34560.0695832333</v>
      </c>
      <c r="BC829" s="25" t="n">
        <f aca="false">AM829-AX829-AH829</f>
        <v>31504.6510151012</v>
      </c>
      <c r="BD829" s="25" t="n">
        <f aca="false">AN829-AY829-AI829</f>
        <v>41734.9467321686</v>
      </c>
      <c r="BE829" s="25" t="n">
        <f aca="false">AZ829/Z829</f>
        <v>25801.8981242417</v>
      </c>
      <c r="BF829" s="25" t="n">
        <f aca="false">BA829/AA829</f>
        <v>23278.7102168191</v>
      </c>
      <c r="BG829" s="25" t="n">
        <f aca="false">BB829/AB829</f>
        <v>22772.5694504031</v>
      </c>
      <c r="BH829" s="25" t="n">
        <f aca="false">BC829/AC829</f>
        <v>17145.4922079146</v>
      </c>
      <c r="BI829" s="25" t="n">
        <f aca="false">BD829/AD829</f>
        <v>18846.7647384911</v>
      </c>
      <c r="BJ829" s="25" t="n">
        <f aca="false">E829*AD829</f>
        <v>87596.0277247449</v>
      </c>
      <c r="BK829" s="25" t="n">
        <f aca="false">0.2*C829*AD829</f>
        <v>41668.0629735911</v>
      </c>
      <c r="BL829" s="25" t="n">
        <f aca="false">BJ829+BK829</f>
        <v>129264.090698336</v>
      </c>
      <c r="BM829" s="25" t="n">
        <f aca="false">BK829*Datos!$D$6</f>
        <v>20834.0314867956</v>
      </c>
      <c r="BN829" s="25" t="n">
        <f aca="false">BL829-BM829</f>
        <v>108430.05921154</v>
      </c>
      <c r="BO829" s="25" t="n">
        <f aca="false">BN829/AD829</f>
        <v>48965.0994322564</v>
      </c>
      <c r="BP829" s="25" t="n">
        <f aca="false">-(C829+E829)</f>
        <v>-133639.624897739</v>
      </c>
      <c r="BQ829" s="25" t="n">
        <f aca="false">BE829</f>
        <v>25801.8981242417</v>
      </c>
      <c r="BR829" s="25" t="n">
        <f aca="false">BF829</f>
        <v>23278.7102168191</v>
      </c>
      <c r="BS829" s="25" t="n">
        <f aca="false">BG829</f>
        <v>22772.5694504031</v>
      </c>
      <c r="BT829" s="25" t="n">
        <f aca="false">BH829</f>
        <v>17145.4922079146</v>
      </c>
      <c r="BU829" s="25" t="n">
        <f aca="false">BI829+BO829</f>
        <v>67811.8641707475</v>
      </c>
      <c r="BV829" s="27" t="n">
        <f aca="false">IFERROR(IRR(BP829:BU829,0.1),NA())*100</f>
        <v>4.75714575012939</v>
      </c>
    </row>
    <row r="830" customFormat="false" ht="15" hidden="false" customHeight="true" outlineLevel="0" collapsed="false">
      <c r="A830" s="23" t="n">
        <v>829</v>
      </c>
      <c r="B830" s="24" t="n">
        <f aca="true">RAND()</f>
        <v>0.198880271798772</v>
      </c>
      <c r="C830" s="25" t="n">
        <f aca="false">IF(B830&lt;=(Datos!$D$14-Datos!$C$14)/(Datos!$E$14-Datos!$C$14),Datos!$C$14+SQRT((Datos!$E$14-Datos!$C$14)*(Datos!$D$14-Datos!$C$14)*B830),Datos!$E$14-SQRT((Datos!$E$14-Datos!$C$14)*(Datos!$E$14-Datos!$D$14)*(1-B830)))</f>
        <v>68919.1988832803</v>
      </c>
      <c r="D830" s="24" t="n">
        <f aca="true">RAND()</f>
        <v>0.0866896982657624</v>
      </c>
      <c r="E830" s="25" t="n">
        <f aca="false">IF(D830&lt;=(Datos!$D$15-Datos!$C$15)/(Datos!$E$15-Datos!$C$15),Datos!$C$15+SQRT((Datos!$E$15-Datos!$C$15)*(Datos!$D$15-Datos!$C$15)*D830),Datos!$E$15-SQRT((Datos!$E$15-Datos!$C$15)*(Datos!$E$15-Datos!$D$15)*(1-D830)))</f>
        <v>27549.8484994078</v>
      </c>
      <c r="F830" s="24" t="n">
        <f aca="true">RAND()</f>
        <v>0.993038823573723</v>
      </c>
      <c r="G830" s="25" t="n">
        <f aca="false">IF(F830&lt;=(Datos!$D$19-Datos!$C$19)/(Datos!$E$19-Datos!$C$19),Datos!$C$19+SQRT((Datos!$E$19-Datos!$C$19)*(Datos!$D$19-Datos!$C$19)*F830),Datos!$E$19-SQRT((Datos!$E$19-Datos!$C$19)*(Datos!$E$19-Datos!$D$19)*(1-F830)))</f>
        <v>44277.4432672995</v>
      </c>
      <c r="H830" s="24" t="n">
        <f aca="true">RAND()</f>
        <v>0.791437135474424</v>
      </c>
      <c r="I830" s="25" t="n">
        <f aca="false">IF(H830&lt;=(Datos!$D$19-Datos!$C$19)/(Datos!$E$19-Datos!$C$19),Datos!$C$19+SQRT((Datos!$E$19-Datos!$C$19)*(Datos!$D$19-Datos!$C$19)*H830),Datos!$E$19-SQRT((Datos!$E$19-Datos!$C$19)*(Datos!$E$19-Datos!$D$19)*(1-H830)))</f>
        <v>41044.9760001464</v>
      </c>
      <c r="J830" s="24" t="n">
        <f aca="true">RAND()</f>
        <v>0.67708052854923</v>
      </c>
      <c r="K830" s="25" t="n">
        <f aca="false">IF(J830&lt;=(Datos!$D$19-Datos!$C$19)/(Datos!$E$19-Datos!$C$19),Datos!$C$19+SQRT((Datos!$E$19-Datos!$C$19)*(Datos!$D$19-Datos!$C$19)*J830),Datos!$E$19-SQRT((Datos!$E$19-Datos!$C$19)*(Datos!$E$19-Datos!$D$19)*(1-J830)))</f>
        <v>40078.7237063128</v>
      </c>
      <c r="L830" s="24" t="n">
        <f aca="true">RAND()</f>
        <v>0.330380745227079</v>
      </c>
      <c r="M830" s="25" t="n">
        <f aca="false">IF(L830&lt;=(Datos!$D$19-Datos!$C$19)/(Datos!$E$19-Datos!$C$19),Datos!$C$19+SQRT((Datos!$E$19-Datos!$C$19)*(Datos!$D$19-Datos!$C$19)*L830),Datos!$E$19-SQRT((Datos!$E$19-Datos!$C$19)*(Datos!$E$19-Datos!$D$19)*(1-L830)))</f>
        <v>37039.6812274465</v>
      </c>
      <c r="N830" s="24" t="n">
        <f aca="true">RAND()</f>
        <v>0.848298071489823</v>
      </c>
      <c r="O830" s="25" t="n">
        <f aca="false">IF(N830&lt;=(Datos!$D$19-Datos!$C$19)/(Datos!$E$19-Datos!$C$19),Datos!$C$19+SQRT((Datos!$E$19-Datos!$C$19)*(Datos!$D$19-Datos!$C$19)*N830),Datos!$E$19-SQRT((Datos!$E$19-Datos!$C$19)*(Datos!$E$19-Datos!$D$19)*(1-N830)))</f>
        <v>41626.9235647167</v>
      </c>
      <c r="P830" s="24" t="n">
        <f aca="true">RAND()</f>
        <v>0.594907135726322</v>
      </c>
      <c r="Q830" s="26" t="n">
        <f aca="false">IF(P830&lt;=(Datos!$D$23-Datos!$C$23)/(Datos!$E$23-Datos!$C$23),Datos!$C$23+SQRT((Datos!$E$23-Datos!$C$23)*(Datos!$D$23-Datos!$C$23)*P830),Datos!$E$23-SQRT((Datos!$E$23-Datos!$C$23)*(Datos!$E$23-Datos!$D$23)*(1-P830)))</f>
        <v>0.152996904701634</v>
      </c>
      <c r="R830" s="24" t="n">
        <f aca="true">RAND()</f>
        <v>0.927220889337776</v>
      </c>
      <c r="S830" s="26" t="n">
        <f aca="false">IF(R830&lt;=(Datos!$D$24-Datos!$C$24)/(Datos!$E$24-Datos!$C$24),Datos!$C$24+SQRT((Datos!$E$24-Datos!$C$24)*(Datos!$D$24-Datos!$C$24)*R830),Datos!$E$24-SQRT((Datos!$E$24-Datos!$C$24)*(Datos!$E$24-Datos!$D$24)*(1-R830)))</f>
        <v>0.168554372049031</v>
      </c>
      <c r="T830" s="24" t="n">
        <f aca="true">RAND()</f>
        <v>0.213109558405071</v>
      </c>
      <c r="U830" s="26" t="n">
        <f aca="false">IF(T830&lt;=(Datos!$D$25-Datos!$C$25)/(Datos!$E$25-Datos!$C$25),Datos!$C$25+SQRT((Datos!$E$25-Datos!$C$25)*(Datos!$D$25-Datos!$C$25)*T830),Datos!$E$25-SQRT((Datos!$E$25-Datos!$C$25)*(Datos!$E$25-Datos!$D$25)*(1-T830)))</f>
        <v>0.171154906585723</v>
      </c>
      <c r="V830" s="24" t="n">
        <f aca="true">RAND()</f>
        <v>0.583387795928965</v>
      </c>
      <c r="W830" s="26" t="n">
        <f aca="false">IF(V830&lt;=(Datos!$D$26-Datos!$C$26)/(Datos!$E$26-Datos!$C$26),Datos!$C$26+SQRT((Datos!$E$26-Datos!$C$26)*(Datos!$D$26-Datos!$C$26)*V830),Datos!$E$26-SQRT((Datos!$E$26-Datos!$C$26)*(Datos!$E$26-Datos!$D$26)*(1-V830)))</f>
        <v>0.211814365079933</v>
      </c>
      <c r="X830" s="24" t="n">
        <f aca="true">RAND()</f>
        <v>0.653708755564798</v>
      </c>
      <c r="Y830" s="26" t="n">
        <f aca="false">IF(X830&lt;=(Datos!$D$27-Datos!$C$27)/(Datos!$E$27-Datos!$C$27),Datos!$C$27+SQRT((Datos!$E$27-Datos!$C$27)*(Datos!$D$27-Datos!$C$27)*X830),Datos!$E$27-SQRT((Datos!$E$27-Datos!$C$27)*(Datos!$E$27-Datos!$D$27)*(1-X830)))</f>
        <v>0.236756818804</v>
      </c>
      <c r="Z830" s="24" t="n">
        <f aca="false">(1+Q830)</f>
        <v>1.15299690470163</v>
      </c>
      <c r="AA830" s="24" t="n">
        <f aca="false">Z830*(1+S830)</f>
        <v>1.34733957394809</v>
      </c>
      <c r="AB830" s="24" t="n">
        <f aca="false">AA830*(1+U830)</f>
        <v>1.57794335286643</v>
      </c>
      <c r="AC830" s="24" t="n">
        <f aca="false">AB830*(1+W830)</f>
        <v>1.91217442228593</v>
      </c>
      <c r="AD830" s="24" t="n">
        <f aca="false">AC830*(1+Y830)</f>
        <v>2.36489475550473</v>
      </c>
      <c r="AE830" s="23" t="n">
        <f aca="false">E830*Q830</f>
        <v>4215.04154540836</v>
      </c>
      <c r="AF830" s="23" t="n">
        <f aca="false">AE830*(1+S830)</f>
        <v>4925.50522625524</v>
      </c>
      <c r="AG830" s="23" t="n">
        <f aca="false">AF830*(1+U830)</f>
        <v>5768.52961314244</v>
      </c>
      <c r="AH830" s="23" t="n">
        <f aca="false">AG830*(1+W830)</f>
        <v>6990.387050595</v>
      </c>
      <c r="AI830" s="23" t="n">
        <f aca="false">AH830*(1+Y830)</f>
        <v>8645.40885090255</v>
      </c>
      <c r="AJ830" s="25" t="n">
        <f aca="false">G830*Z830</f>
        <v>51051.7550352986</v>
      </c>
      <c r="AK830" s="25" t="n">
        <f aca="false">I830*AA830</f>
        <v>55301.520476747</v>
      </c>
      <c r="AL830" s="25" t="n">
        <f aca="false">K830*AB830</f>
        <v>63241.9556637464</v>
      </c>
      <c r="AM830" s="25" t="n">
        <f aca="false">M830*AC830</f>
        <v>70826.3310527475</v>
      </c>
      <c r="AN830" s="25" t="n">
        <f aca="false">O830*AD830</f>
        <v>98443.2932259947</v>
      </c>
      <c r="AO830" s="25" t="n">
        <f aca="false">C830/Datos!$D$8</f>
        <v>13783.8397766561</v>
      </c>
      <c r="AP830" s="25" t="n">
        <f aca="false">AJ830-AO830</f>
        <v>37267.9152586425</v>
      </c>
      <c r="AQ830" s="25" t="n">
        <f aca="false">AK830-AO830</f>
        <v>41517.6807000909</v>
      </c>
      <c r="AR830" s="25" t="n">
        <f aca="false">AL830-AO830</f>
        <v>49458.1158870903</v>
      </c>
      <c r="AS830" s="25" t="n">
        <f aca="false">AM830-AO830</f>
        <v>57042.4912760914</v>
      </c>
      <c r="AT830" s="25" t="n">
        <f aca="false">AN830-AO830</f>
        <v>84659.4534493386</v>
      </c>
      <c r="AU830" s="25" t="n">
        <f aca="false">AP830*Datos!$D$6</f>
        <v>18633.9576293213</v>
      </c>
      <c r="AV830" s="25" t="n">
        <f aca="false">AQ830*Datos!$D$6</f>
        <v>20758.8403500455</v>
      </c>
      <c r="AW830" s="25" t="n">
        <f aca="false">AR830*Datos!$D$6</f>
        <v>24729.0579435452</v>
      </c>
      <c r="AX830" s="25" t="n">
        <f aca="false">AS830*Datos!$D$6</f>
        <v>28521.2456380457</v>
      </c>
      <c r="AY830" s="25" t="n">
        <f aca="false">AT830*Datos!$D$6</f>
        <v>42329.7267246693</v>
      </c>
      <c r="AZ830" s="25" t="n">
        <f aca="false">AJ830-AU830-AE830</f>
        <v>28202.755860569</v>
      </c>
      <c r="BA830" s="25" t="n">
        <f aca="false">AK830-AV830-AF830</f>
        <v>29617.1749004463</v>
      </c>
      <c r="BB830" s="25" t="n">
        <f aca="false">AL830-AW830-AG830</f>
        <v>32744.3681070588</v>
      </c>
      <c r="BC830" s="25" t="n">
        <f aca="false">AM830-AX830-AH830</f>
        <v>35314.6983641068</v>
      </c>
      <c r="BD830" s="25" t="n">
        <f aca="false">AN830-AY830-AI830</f>
        <v>47468.1576504228</v>
      </c>
      <c r="BE830" s="25" t="n">
        <f aca="false">AZ830/Z830</f>
        <v>24460.3916502856</v>
      </c>
      <c r="BF830" s="25" t="n">
        <f aca="false">BA830/AA830</f>
        <v>21981.9676294814</v>
      </c>
      <c r="BG830" s="25" t="n">
        <f aca="false">BB830/AB830</f>
        <v>20751.295062384</v>
      </c>
      <c r="BH830" s="25" t="n">
        <f aca="false">BC830/AC830</f>
        <v>18468.3457494894</v>
      </c>
      <c r="BI830" s="25" t="n">
        <f aca="false">BD830/AD830</f>
        <v>20071.9958213498</v>
      </c>
      <c r="BJ830" s="25" t="n">
        <f aca="false">E830*AD830</f>
        <v>65152.4922311992</v>
      </c>
      <c r="BK830" s="25" t="n">
        <f aca="false">0.2*C830*AD830</f>
        <v>32597.3303985313</v>
      </c>
      <c r="BL830" s="25" t="n">
        <f aca="false">BJ830+BK830</f>
        <v>97749.8226297306</v>
      </c>
      <c r="BM830" s="25" t="n">
        <f aca="false">BK830*Datos!$D$6</f>
        <v>16298.6651992657</v>
      </c>
      <c r="BN830" s="25" t="n">
        <f aca="false">BL830-BM830</f>
        <v>81451.1574304649</v>
      </c>
      <c r="BO830" s="25" t="n">
        <f aca="false">BN830/AD830</f>
        <v>34441.7683877358</v>
      </c>
      <c r="BP830" s="25" t="n">
        <f aca="false">-(C830+E830)</f>
        <v>-96469.0473826881</v>
      </c>
      <c r="BQ830" s="25" t="n">
        <f aca="false">BE830</f>
        <v>24460.3916502856</v>
      </c>
      <c r="BR830" s="25" t="n">
        <f aca="false">BF830</f>
        <v>21981.9676294814</v>
      </c>
      <c r="BS830" s="25" t="n">
        <f aca="false">BG830</f>
        <v>20751.295062384</v>
      </c>
      <c r="BT830" s="25" t="n">
        <f aca="false">BH830</f>
        <v>18468.3457494894</v>
      </c>
      <c r="BU830" s="25" t="n">
        <f aca="false">BI830+BO830</f>
        <v>54513.7642090856</v>
      </c>
      <c r="BV830" s="27" t="n">
        <f aca="false">IFERROR(IRR(BP830:BU830,0.1),NA())*100</f>
        <v>12.1240143718001</v>
      </c>
    </row>
    <row r="831" customFormat="false" ht="15" hidden="false" customHeight="true" outlineLevel="0" collapsed="false">
      <c r="A831" s="23" t="n">
        <v>830</v>
      </c>
      <c r="B831" s="24" t="n">
        <f aca="true">RAND()</f>
        <v>0.171735512276608</v>
      </c>
      <c r="C831" s="25" t="n">
        <f aca="false">IF(B831&lt;=(Datos!$D$14-Datos!$C$14)/(Datos!$E$14-Datos!$C$14),Datos!$C$14+SQRT((Datos!$E$14-Datos!$C$14)*(Datos!$D$14-Datos!$C$14)*B831),Datos!$E$14-SQRT((Datos!$E$14-Datos!$C$14)*(Datos!$E$14-Datos!$D$14)*(1-B831)))</f>
        <v>68288.1967224869</v>
      </c>
      <c r="D831" s="24" t="n">
        <f aca="true">RAND()</f>
        <v>0.0761886865767986</v>
      </c>
      <c r="E831" s="25" t="n">
        <f aca="false">IF(D831&lt;=(Datos!$D$15-Datos!$C$15)/(Datos!$E$15-Datos!$C$15),Datos!$C$15+SQRT((Datos!$E$15-Datos!$C$15)*(Datos!$D$15-Datos!$C$15)*D831),Datos!$E$15-SQRT((Datos!$E$15-Datos!$C$15)*(Datos!$E$15-Datos!$D$15)*(1-D831)))</f>
        <v>27390.4291441622</v>
      </c>
      <c r="F831" s="24" t="n">
        <f aca="true">RAND()</f>
        <v>0.0282709435252398</v>
      </c>
      <c r="G831" s="25" t="n">
        <f aca="false">IF(F831&lt;=(Datos!$D$19-Datos!$C$19)/(Datos!$E$19-Datos!$C$19),Datos!$C$19+SQRT((Datos!$E$19-Datos!$C$19)*(Datos!$D$19-Datos!$C$19)*F831),Datos!$E$19-SQRT((Datos!$E$19-Datos!$C$19)*(Datos!$E$19-Datos!$D$19)*(1-F831)))</f>
        <v>32059.2817992655</v>
      </c>
      <c r="H831" s="24" t="n">
        <f aca="true">RAND()</f>
        <v>0.479708296171183</v>
      </c>
      <c r="I831" s="25" t="n">
        <f aca="false">IF(H831&lt;=(Datos!$D$19-Datos!$C$19)/(Datos!$E$19-Datos!$C$19),Datos!$C$19+SQRT((Datos!$E$19-Datos!$C$19)*(Datos!$D$19-Datos!$C$19)*H831),Datos!$E$19-SQRT((Datos!$E$19-Datos!$C$19)*(Datos!$E$19-Datos!$D$19)*(1-H831)))</f>
        <v>38482.7026604542</v>
      </c>
      <c r="J831" s="24" t="n">
        <f aca="true">RAND()</f>
        <v>0.0364272521079236</v>
      </c>
      <c r="K831" s="25" t="n">
        <f aca="false">IF(J831&lt;=(Datos!$D$19-Datos!$C$19)/(Datos!$E$19-Datos!$C$19),Datos!$C$19+SQRT((Datos!$E$19-Datos!$C$19)*(Datos!$D$19-Datos!$C$19)*J831),Datos!$E$19-SQRT((Datos!$E$19-Datos!$C$19)*(Datos!$E$19-Datos!$D$19)*(1-J831)))</f>
        <v>32337.5388373647</v>
      </c>
      <c r="L831" s="24" t="n">
        <f aca="true">RAND()</f>
        <v>0.957377307368259</v>
      </c>
      <c r="M831" s="25" t="n">
        <f aca="false">IF(L831&lt;=(Datos!$D$19-Datos!$C$19)/(Datos!$E$19-Datos!$C$19),Datos!$C$19+SQRT((Datos!$E$19-Datos!$C$19)*(Datos!$D$19-Datos!$C$19)*L831),Datos!$E$19-SQRT((Datos!$E$19-Datos!$C$19)*(Datos!$E$19-Datos!$D$19)*(1-L831)))</f>
        <v>43212.067689374</v>
      </c>
      <c r="N831" s="24" t="n">
        <f aca="true">RAND()</f>
        <v>0.580806311943003</v>
      </c>
      <c r="O831" s="25" t="n">
        <f aca="false">IF(N831&lt;=(Datos!$D$19-Datos!$C$19)/(Datos!$E$19-Datos!$C$19),Datos!$C$19+SQRT((Datos!$E$19-Datos!$C$19)*(Datos!$D$19-Datos!$C$19)*N831),Datos!$E$19-SQRT((Datos!$E$19-Datos!$C$19)*(Datos!$E$19-Datos!$D$19)*(1-N831)))</f>
        <v>39333.8602299076</v>
      </c>
      <c r="P831" s="24" t="n">
        <f aca="true">RAND()</f>
        <v>0.462775208207482</v>
      </c>
      <c r="Q831" s="26" t="n">
        <f aca="false">IF(P831&lt;=(Datos!$D$23-Datos!$C$23)/(Datos!$E$23-Datos!$C$23),Datos!$C$23+SQRT((Datos!$E$23-Datos!$C$23)*(Datos!$D$23-Datos!$C$23)*P831),Datos!$E$23-SQRT((Datos!$E$23-Datos!$C$23)*(Datos!$E$23-Datos!$D$23)*(1-P831)))</f>
        <v>0.148861659251912</v>
      </c>
      <c r="R831" s="24" t="n">
        <f aca="true">RAND()</f>
        <v>0.163819144578758</v>
      </c>
      <c r="S831" s="26" t="n">
        <f aca="false">IF(R831&lt;=(Datos!$D$24-Datos!$C$24)/(Datos!$E$24-Datos!$C$24),Datos!$C$24+SQRT((Datos!$E$24-Datos!$C$24)*(Datos!$D$24-Datos!$C$24)*R831),Datos!$E$24-SQRT((Datos!$E$24-Datos!$C$24)*(Datos!$E$24-Datos!$D$24)*(1-R831)))</f>
        <v>0.137171909044767</v>
      </c>
      <c r="T831" s="24" t="n">
        <f aca="true">RAND()</f>
        <v>0.699980692763578</v>
      </c>
      <c r="U831" s="26" t="n">
        <f aca="false">IF(T831&lt;=(Datos!$D$25-Datos!$C$25)/(Datos!$E$25-Datos!$C$25),Datos!$C$25+SQRT((Datos!$E$25-Datos!$C$25)*(Datos!$D$25-Datos!$C$25)*T831),Datos!$E$25-SQRT((Datos!$E$25-Datos!$C$25)*(Datos!$E$25-Datos!$D$25)*(1-T831)))</f>
        <v>0.191016313894503</v>
      </c>
      <c r="V831" s="24" t="n">
        <f aca="true">RAND()</f>
        <v>0.873518690186835</v>
      </c>
      <c r="W831" s="26" t="n">
        <f aca="false">IF(V831&lt;=(Datos!$D$26-Datos!$C$26)/(Datos!$E$26-Datos!$C$26),Datos!$C$26+SQRT((Datos!$E$26-Datos!$C$26)*(Datos!$D$26-Datos!$C$26)*V831),Datos!$E$26-SQRT((Datos!$E$26-Datos!$C$26)*(Datos!$E$26-Datos!$D$26)*(1-V831)))</f>
        <v>0.228959929079348</v>
      </c>
      <c r="X831" s="24" t="n">
        <f aca="true">RAND()</f>
        <v>0.996087732552615</v>
      </c>
      <c r="Y831" s="26" t="n">
        <f aca="false">IF(X831&lt;=(Datos!$D$27-Datos!$C$27)/(Datos!$E$27-Datos!$C$27),Datos!$C$27+SQRT((Datos!$E$27-Datos!$C$27)*(Datos!$D$27-Datos!$C$27)*X831),Datos!$E$27-SQRT((Datos!$E$27-Datos!$C$27)*(Datos!$E$27-Datos!$D$27)*(1-X831)))</f>
        <v>0.275403670571437</v>
      </c>
      <c r="Z831" s="24" t="n">
        <f aca="false">(1+Q831)</f>
        <v>1.14886165925191</v>
      </c>
      <c r="AA831" s="24" t="n">
        <f aca="false">Z831*(1+S831)</f>
        <v>1.30645320627984</v>
      </c>
      <c r="AB831" s="24" t="n">
        <f aca="false">AA831*(1+U831)</f>
        <v>1.55600708201906</v>
      </c>
      <c r="AC831" s="24" t="n">
        <f aca="false">AB831*(1+W831)</f>
        <v>1.91227035316511</v>
      </c>
      <c r="AD831" s="24" t="n">
        <f aca="false">AC831*(1+Y831)</f>
        <v>2.43891662755172</v>
      </c>
      <c r="AE831" s="23" t="n">
        <f aca="false">E831*Q831</f>
        <v>4077.3847300219</v>
      </c>
      <c r="AF831" s="23" t="n">
        <f aca="false">AE831*(1+S831)</f>
        <v>4636.68737734899</v>
      </c>
      <c r="AG831" s="23" t="n">
        <f aca="false">AF831*(1+U831)</f>
        <v>5522.37030885137</v>
      </c>
      <c r="AH831" s="23" t="n">
        <f aca="false">AG831*(1+W831)</f>
        <v>6786.77182311587</v>
      </c>
      <c r="AI831" s="23" t="n">
        <f aca="false">AH831*(1+Y831)</f>
        <v>8655.87369453278</v>
      </c>
      <c r="AJ831" s="25" t="n">
        <f aca="false">G831*Z831</f>
        <v>36831.6796823287</v>
      </c>
      <c r="AK831" s="25" t="n">
        <f aca="false">I831*AA831</f>
        <v>50275.850277064</v>
      </c>
      <c r="AL831" s="25" t="n">
        <f aca="false">K831*AB831</f>
        <v>50317.4394460061</v>
      </c>
      <c r="AM831" s="25" t="n">
        <f aca="false">M831*AC831</f>
        <v>82633.1559413539</v>
      </c>
      <c r="AN831" s="25" t="n">
        <f aca="false">O831*AD831</f>
        <v>95932.005740517</v>
      </c>
      <c r="AO831" s="25" t="n">
        <f aca="false">C831/Datos!$D$8</f>
        <v>13657.6393444974</v>
      </c>
      <c r="AP831" s="25" t="n">
        <f aca="false">AJ831-AO831</f>
        <v>23174.0403378313</v>
      </c>
      <c r="AQ831" s="25" t="n">
        <f aca="false">AK831-AO831</f>
        <v>36618.2109325666</v>
      </c>
      <c r="AR831" s="25" t="n">
        <f aca="false">AL831-AO831</f>
        <v>36659.8001015087</v>
      </c>
      <c r="AS831" s="25" t="n">
        <f aca="false">AM831-AO831</f>
        <v>68975.5165968565</v>
      </c>
      <c r="AT831" s="25" t="n">
        <f aca="false">AN831-AO831</f>
        <v>82274.3663960196</v>
      </c>
      <c r="AU831" s="25" t="n">
        <f aca="false">AP831*Datos!$D$6</f>
        <v>11587.0201689157</v>
      </c>
      <c r="AV831" s="25" t="n">
        <f aca="false">AQ831*Datos!$D$6</f>
        <v>18309.1054662833</v>
      </c>
      <c r="AW831" s="25" t="n">
        <f aca="false">AR831*Datos!$D$6</f>
        <v>18329.9000507544</v>
      </c>
      <c r="AX831" s="25" t="n">
        <f aca="false">AS831*Datos!$D$6</f>
        <v>34487.7582984283</v>
      </c>
      <c r="AY831" s="25" t="n">
        <f aca="false">AT831*Datos!$D$6</f>
        <v>41137.1831980098</v>
      </c>
      <c r="AZ831" s="25" t="n">
        <f aca="false">AJ831-AU831-AE831</f>
        <v>21167.2747833912</v>
      </c>
      <c r="BA831" s="25" t="n">
        <f aca="false">AK831-AV831-AF831</f>
        <v>27330.0574334317</v>
      </c>
      <c r="BB831" s="25" t="n">
        <f aca="false">AL831-AW831-AG831</f>
        <v>26465.1690864004</v>
      </c>
      <c r="BC831" s="25" t="n">
        <f aca="false">AM831-AX831-AH831</f>
        <v>41358.6258198098</v>
      </c>
      <c r="BD831" s="25" t="n">
        <f aca="false">AN831-AY831-AI831</f>
        <v>46138.9488479744</v>
      </c>
      <c r="BE831" s="25" t="n">
        <f aca="false">AZ831/Z831</f>
        <v>18424.5636651974</v>
      </c>
      <c r="BF831" s="25" t="n">
        <f aca="false">BA831/AA831</f>
        <v>20919.2777070484</v>
      </c>
      <c r="BG831" s="25" t="n">
        <f aca="false">BB831/AB831</f>
        <v>17008.3860107239</v>
      </c>
      <c r="BH831" s="25" t="n">
        <f aca="false">BC831/AC831</f>
        <v>21628.0222884566</v>
      </c>
      <c r="BI831" s="25" t="n">
        <f aca="false">BD831/AD831</f>
        <v>18917.8048674384</v>
      </c>
      <c r="BJ831" s="25" t="n">
        <f aca="false">E831*AD831</f>
        <v>66802.9730754744</v>
      </c>
      <c r="BK831" s="25" t="n">
        <f aca="false">0.2*C831*AD831</f>
        <v>33309.8436903993</v>
      </c>
      <c r="BL831" s="25" t="n">
        <f aca="false">BJ831+BK831</f>
        <v>100112.816765874</v>
      </c>
      <c r="BM831" s="25" t="n">
        <f aca="false">BK831*Datos!$D$6</f>
        <v>16654.9218451996</v>
      </c>
      <c r="BN831" s="25" t="n">
        <f aca="false">BL831-BM831</f>
        <v>83457.8949206741</v>
      </c>
      <c r="BO831" s="25" t="n">
        <f aca="false">BN831/AD831</f>
        <v>34219.2488164109</v>
      </c>
      <c r="BP831" s="25" t="n">
        <f aca="false">-(C831+E831)</f>
        <v>-95678.6258666491</v>
      </c>
      <c r="BQ831" s="25" t="n">
        <f aca="false">BE831</f>
        <v>18424.5636651974</v>
      </c>
      <c r="BR831" s="25" t="n">
        <f aca="false">BF831</f>
        <v>20919.2777070484</v>
      </c>
      <c r="BS831" s="25" t="n">
        <f aca="false">BG831</f>
        <v>17008.3860107239</v>
      </c>
      <c r="BT831" s="25" t="n">
        <f aca="false">BH831</f>
        <v>21628.0222884566</v>
      </c>
      <c r="BU831" s="25" t="n">
        <f aca="false">BI831+BO831</f>
        <v>53137.0536838493</v>
      </c>
      <c r="BV831" s="27" t="n">
        <f aca="false">IFERROR(IRR(BP831:BU831,0.1),NA())*100</f>
        <v>9.61920256611031</v>
      </c>
    </row>
    <row r="832" customFormat="false" ht="15" hidden="false" customHeight="true" outlineLevel="0" collapsed="false">
      <c r="A832" s="23" t="n">
        <v>831</v>
      </c>
      <c r="B832" s="24" t="n">
        <f aca="true">RAND()</f>
        <v>0.0151943306555913</v>
      </c>
      <c r="C832" s="25" t="n">
        <f aca="false">IF(B832&lt;=(Datos!$D$14-Datos!$C$14)/(Datos!$E$14-Datos!$C$14),Datos!$C$14+SQRT((Datos!$E$14-Datos!$C$14)*(Datos!$D$14-Datos!$C$14)*B832),Datos!$E$14-SQRT((Datos!$E$14-Datos!$C$14)*(Datos!$E$14-Datos!$D$14)*(1-B832)))</f>
        <v>62465.3057137476</v>
      </c>
      <c r="D832" s="24" t="n">
        <f aca="true">RAND()</f>
        <v>0.241273220094661</v>
      </c>
      <c r="E832" s="25" t="n">
        <f aca="false">IF(D832&lt;=(Datos!$D$15-Datos!$C$15)/(Datos!$E$15-Datos!$C$15),Datos!$C$15+SQRT((Datos!$E$15-Datos!$C$15)*(Datos!$D$15-Datos!$C$15)*D832),Datos!$E$15-SQRT((Datos!$E$15-Datos!$C$15)*(Datos!$E$15-Datos!$D$15)*(1-D832)))</f>
        <v>29253.8795830512</v>
      </c>
      <c r="F832" s="24" t="n">
        <f aca="true">RAND()</f>
        <v>0.302685559432158</v>
      </c>
      <c r="G832" s="25" t="n">
        <f aca="false">IF(F832&lt;=(Datos!$D$19-Datos!$C$19)/(Datos!$E$19-Datos!$C$19),Datos!$C$19+SQRT((Datos!$E$19-Datos!$C$19)*(Datos!$D$19-Datos!$C$19)*F832),Datos!$E$19-SQRT((Datos!$E$19-Datos!$C$19)*(Datos!$E$19-Datos!$D$19)*(1-F832)))</f>
        <v>36738.1625028507</v>
      </c>
      <c r="H832" s="24" t="n">
        <f aca="true">RAND()</f>
        <v>0.457018799445664</v>
      </c>
      <c r="I832" s="25" t="n">
        <f aca="false">IF(H832&lt;=(Datos!$D$19-Datos!$C$19)/(Datos!$E$19-Datos!$C$19),Datos!$C$19+SQRT((Datos!$E$19-Datos!$C$19)*(Datos!$D$19-Datos!$C$19)*H832),Datos!$E$19-SQRT((Datos!$E$19-Datos!$C$19)*(Datos!$E$19-Datos!$D$19)*(1-H832)))</f>
        <v>38279.6630316004</v>
      </c>
      <c r="J832" s="24" t="n">
        <f aca="true">RAND()</f>
        <v>0.0846831899949532</v>
      </c>
      <c r="K832" s="25" t="n">
        <f aca="false">IF(J832&lt;=(Datos!$D$19-Datos!$C$19)/(Datos!$E$19-Datos!$C$19),Datos!$C$19+SQRT((Datos!$E$19-Datos!$C$19)*(Datos!$D$19-Datos!$C$19)*J832),Datos!$E$19-SQRT((Datos!$E$19-Datos!$C$19)*(Datos!$E$19-Datos!$D$19)*(1-J832)))</f>
        <v>33564.053661106</v>
      </c>
      <c r="L832" s="24" t="n">
        <f aca="true">RAND()</f>
        <v>0.768544447355143</v>
      </c>
      <c r="M832" s="25" t="n">
        <f aca="false">IF(L832&lt;=(Datos!$D$19-Datos!$C$19)/(Datos!$E$19-Datos!$C$19),Datos!$C$19+SQRT((Datos!$E$19-Datos!$C$19)*(Datos!$D$19-Datos!$C$19)*L832),Datos!$E$19-SQRT((Datos!$E$19-Datos!$C$19)*(Datos!$E$19-Datos!$D$19)*(1-L832)))</f>
        <v>40833.5666993981</v>
      </c>
      <c r="N832" s="24" t="n">
        <f aca="true">RAND()</f>
        <v>0.64924102451665</v>
      </c>
      <c r="O832" s="25" t="n">
        <f aca="false">IF(N832&lt;=(Datos!$D$19-Datos!$C$19)/(Datos!$E$19-Datos!$C$19),Datos!$C$19+SQRT((Datos!$E$19-Datos!$C$19)*(Datos!$D$19-Datos!$C$19)*N832),Datos!$E$19-SQRT((Datos!$E$19-Datos!$C$19)*(Datos!$E$19-Datos!$D$19)*(1-N832)))</f>
        <v>39868.4423126194</v>
      </c>
      <c r="P832" s="24" t="n">
        <f aca="true">RAND()</f>
        <v>0.527592332204239</v>
      </c>
      <c r="Q832" s="26" t="n">
        <f aca="false">IF(P832&lt;=(Datos!$D$23-Datos!$C$23)/(Datos!$E$23-Datos!$C$23),Datos!$C$23+SQRT((Datos!$E$23-Datos!$C$23)*(Datos!$D$23-Datos!$C$23)*P832),Datos!$E$23-SQRT((Datos!$E$23-Datos!$C$23)*(Datos!$E$23-Datos!$D$23)*(1-P832)))</f>
        <v>0.150839516430066</v>
      </c>
      <c r="R832" s="24" t="n">
        <f aca="true">RAND()</f>
        <v>0.709993968095408</v>
      </c>
      <c r="S832" s="26" t="n">
        <f aca="false">IF(R832&lt;=(Datos!$D$24-Datos!$C$24)/(Datos!$E$24-Datos!$C$24),Datos!$C$24+SQRT((Datos!$E$24-Datos!$C$24)*(Datos!$D$24-Datos!$C$24)*R832),Datos!$E$24-SQRT((Datos!$E$24-Datos!$C$24)*(Datos!$E$24-Datos!$D$24)*(1-R832)))</f>
        <v>0.157152443075281</v>
      </c>
      <c r="T832" s="24" t="n">
        <f aca="true">RAND()</f>
        <v>0.27522863043912</v>
      </c>
      <c r="U832" s="26" t="n">
        <f aca="false">IF(T832&lt;=(Datos!$D$25-Datos!$C$25)/(Datos!$E$25-Datos!$C$25),Datos!$C$25+SQRT((Datos!$E$25-Datos!$C$25)*(Datos!$D$25-Datos!$C$25)*T832),Datos!$E$25-SQRT((Datos!$E$25-Datos!$C$25)*(Datos!$E$25-Datos!$D$25)*(1-T832)))</f>
        <v>0.174041217188864</v>
      </c>
      <c r="V832" s="24" t="n">
        <f aca="true">RAND()</f>
        <v>0.585531382191061</v>
      </c>
      <c r="W832" s="26" t="n">
        <f aca="false">IF(V832&lt;=(Datos!$D$26-Datos!$C$26)/(Datos!$E$26-Datos!$C$26),Datos!$C$26+SQRT((Datos!$E$26-Datos!$C$26)*(Datos!$D$26-Datos!$C$26)*V832),Datos!$E$26-SQRT((Datos!$E$26-Datos!$C$26)*(Datos!$E$26-Datos!$D$26)*(1-V832)))</f>
        <v>0.211912729655024</v>
      </c>
      <c r="X832" s="24" t="n">
        <f aca="true">RAND()</f>
        <v>0.0359928125315239</v>
      </c>
      <c r="Y832" s="26" t="n">
        <f aca="false">IF(X832&lt;=(Datos!$D$27-Datos!$C$27)/(Datos!$E$27-Datos!$C$27),Datos!$C$27+SQRT((Datos!$E$27-Datos!$C$27)*(Datos!$D$27-Datos!$C$27)*X832),Datos!$E$27-SQRT((Datos!$E$27-Datos!$C$27)*(Datos!$E$27-Datos!$D$27)*(1-X832)))</f>
        <v>0.199858021801311</v>
      </c>
      <c r="Z832" s="24" t="n">
        <f aca="false">(1+Q832)</f>
        <v>1.15083951643007</v>
      </c>
      <c r="AA832" s="24" t="n">
        <f aca="false">Z832*(1+S832)</f>
        <v>1.33169675802463</v>
      </c>
      <c r="AB832" s="24" t="n">
        <f aca="false">AA832*(1+U832)</f>
        <v>1.5634668827177</v>
      </c>
      <c r="AC832" s="24" t="n">
        <f aca="false">AB832*(1+W832)</f>
        <v>1.89478541755964</v>
      </c>
      <c r="AD832" s="24" t="n">
        <f aca="false">AC832*(1+Y832)</f>
        <v>2.27347348285108</v>
      </c>
      <c r="AE832" s="23" t="n">
        <f aca="false">E832*Q832</f>
        <v>4412.64105001083</v>
      </c>
      <c r="AF832" s="23" t="n">
        <f aca="false">AE832*(1+S832)</f>
        <v>5106.09837143431</v>
      </c>
      <c r="AG832" s="23" t="n">
        <f aca="false">AF832*(1+U832)</f>
        <v>5994.76994708481</v>
      </c>
      <c r="AH832" s="23" t="n">
        <f aca="false">AG832*(1+W832)</f>
        <v>7265.13801022546</v>
      </c>
      <c r="AI832" s="23" t="n">
        <f aca="false">AH832*(1+Y832)</f>
        <v>8717.13412106263</v>
      </c>
      <c r="AJ832" s="25" t="n">
        <f aca="false">G832*Z832</f>
        <v>42279.7291693099</v>
      </c>
      <c r="AK832" s="25" t="n">
        <f aca="false">I832*AA832</f>
        <v>50976.9031574573</v>
      </c>
      <c r="AL832" s="25" t="n">
        <f aca="false">K832*AB832</f>
        <v>52476.2863488989</v>
      </c>
      <c r="AM832" s="25" t="n">
        <f aca="false">M832*AC832</f>
        <v>77370.8467289683</v>
      </c>
      <c r="AN832" s="25" t="n">
        <f aca="false">O832*AD832</f>
        <v>90639.8464003181</v>
      </c>
      <c r="AO832" s="25" t="n">
        <f aca="false">C832/Datos!$D$8</f>
        <v>12493.0611427495</v>
      </c>
      <c r="AP832" s="25" t="n">
        <f aca="false">AJ832-AO832</f>
        <v>29786.6680265604</v>
      </c>
      <c r="AQ832" s="25" t="n">
        <f aca="false">AK832-AO832</f>
        <v>38483.8420147078</v>
      </c>
      <c r="AR832" s="25" t="n">
        <f aca="false">AL832-AO832</f>
        <v>39983.2252061494</v>
      </c>
      <c r="AS832" s="25" t="n">
        <f aca="false">AM832-AO832</f>
        <v>64877.7855862188</v>
      </c>
      <c r="AT832" s="25" t="n">
        <f aca="false">AN832-AO832</f>
        <v>78146.7852575686</v>
      </c>
      <c r="AU832" s="25" t="n">
        <f aca="false">AP832*Datos!$D$6</f>
        <v>14893.3340132802</v>
      </c>
      <c r="AV832" s="25" t="n">
        <f aca="false">AQ832*Datos!$D$6</f>
        <v>19241.9210073539</v>
      </c>
      <c r="AW832" s="25" t="n">
        <f aca="false">AR832*Datos!$D$6</f>
        <v>19991.6126030747</v>
      </c>
      <c r="AX832" s="25" t="n">
        <f aca="false">AS832*Datos!$D$6</f>
        <v>32438.8927931094</v>
      </c>
      <c r="AY832" s="25" t="n">
        <f aca="false">AT832*Datos!$D$6</f>
        <v>39073.3926287843</v>
      </c>
      <c r="AZ832" s="25" t="n">
        <f aca="false">AJ832-AU832-AE832</f>
        <v>22973.7541060189</v>
      </c>
      <c r="BA832" s="25" t="n">
        <f aca="false">AK832-AV832-AF832</f>
        <v>26628.8837786691</v>
      </c>
      <c r="BB832" s="25" t="n">
        <f aca="false">AL832-AW832-AG832</f>
        <v>26489.9037987394</v>
      </c>
      <c r="BC832" s="25" t="n">
        <f aca="false">AM832-AX832-AH832</f>
        <v>37666.8159256335</v>
      </c>
      <c r="BD832" s="25" t="n">
        <f aca="false">AN832-AY832-AI832</f>
        <v>42849.3196504712</v>
      </c>
      <c r="BE832" s="25" t="n">
        <f aca="false">AZ832/Z832</f>
        <v>19962.6044970059</v>
      </c>
      <c r="BF832" s="25" t="n">
        <f aca="false">BA832/AA832</f>
        <v>19996.2068077489</v>
      </c>
      <c r="BG832" s="25" t="n">
        <f aca="false">BB832/AB832</f>
        <v>16943.0539856996</v>
      </c>
      <c r="BH832" s="25" t="n">
        <f aca="false">BC832/AC832</f>
        <v>19879.198761275</v>
      </c>
      <c r="BI832" s="25" t="n">
        <f aca="false">BD832/AD832</f>
        <v>18847.5123962016</v>
      </c>
      <c r="BJ832" s="25" t="n">
        <f aca="false">E832*AD832</f>
        <v>66507.9195025853</v>
      </c>
      <c r="BK832" s="25" t="n">
        <f aca="false">0.2*C832*AD832</f>
        <v>28402.6432276782</v>
      </c>
      <c r="BL832" s="25" t="n">
        <f aca="false">BJ832+BK832</f>
        <v>94910.5627302635</v>
      </c>
      <c r="BM832" s="25" t="n">
        <f aca="false">BK832*Datos!$D$6</f>
        <v>14201.3216138391</v>
      </c>
      <c r="BN832" s="25" t="n">
        <f aca="false">BL832-BM832</f>
        <v>80709.2411164244</v>
      </c>
      <c r="BO832" s="25" t="n">
        <f aca="false">BN832/AD832</f>
        <v>35500.4101544259</v>
      </c>
      <c r="BP832" s="25" t="n">
        <f aca="false">-(C832+E832)</f>
        <v>-91719.1852967988</v>
      </c>
      <c r="BQ832" s="25" t="n">
        <f aca="false">BE832</f>
        <v>19962.6044970059</v>
      </c>
      <c r="BR832" s="25" t="n">
        <f aca="false">BF832</f>
        <v>19996.2068077489</v>
      </c>
      <c r="BS832" s="25" t="n">
        <f aca="false">BG832</f>
        <v>16943.0539856996</v>
      </c>
      <c r="BT832" s="25" t="n">
        <f aca="false">BH832</f>
        <v>19879.198761275</v>
      </c>
      <c r="BU832" s="25" t="n">
        <f aca="false">BI832+BO832</f>
        <v>54347.9225506275</v>
      </c>
      <c r="BV832" s="27" t="n">
        <f aca="false">IFERROR(IRR(BP832:BU832,0.1),NA())*100</f>
        <v>11.0852855113081</v>
      </c>
    </row>
    <row r="833" customFormat="false" ht="15" hidden="false" customHeight="true" outlineLevel="0" collapsed="false">
      <c r="A833" s="23" t="n">
        <v>832</v>
      </c>
      <c r="B833" s="24" t="n">
        <f aca="true">RAND()</f>
        <v>0.197980128274988</v>
      </c>
      <c r="C833" s="25" t="n">
        <f aca="false">IF(B833&lt;=(Datos!$D$14-Datos!$C$14)/(Datos!$E$14-Datos!$C$14),Datos!$C$14+SQRT((Datos!$E$14-Datos!$C$14)*(Datos!$D$14-Datos!$C$14)*B833),Datos!$E$14-SQRT((Datos!$E$14-Datos!$C$14)*(Datos!$E$14-Datos!$D$14)*(1-B833)))</f>
        <v>68898.9915895002</v>
      </c>
      <c r="D833" s="24" t="n">
        <f aca="true">RAND()</f>
        <v>0.878901489132403</v>
      </c>
      <c r="E833" s="25" t="n">
        <f aca="false">IF(D833&lt;=(Datos!$D$15-Datos!$C$15)/(Datos!$E$15-Datos!$C$15),Datos!$C$15+SQRT((Datos!$E$15-Datos!$C$15)*(Datos!$D$15-Datos!$C$15)*D833),Datos!$E$15-SQRT((Datos!$E$15-Datos!$C$15)*(Datos!$E$15-Datos!$D$15)*(1-D833)))</f>
        <v>35737.9844404156</v>
      </c>
      <c r="F833" s="24" t="n">
        <f aca="true">RAND()</f>
        <v>0.549717003119577</v>
      </c>
      <c r="G833" s="25" t="n">
        <f aca="false">IF(F833&lt;=(Datos!$D$19-Datos!$C$19)/(Datos!$E$19-Datos!$C$19),Datos!$C$19+SQRT((Datos!$E$19-Datos!$C$19)*(Datos!$D$19-Datos!$C$19)*F833),Datos!$E$19-SQRT((Datos!$E$19-Datos!$C$19)*(Datos!$E$19-Datos!$D$19)*(1-F833)))</f>
        <v>39080.6139917924</v>
      </c>
      <c r="H833" s="24" t="n">
        <f aca="true">RAND()</f>
        <v>0.112634669645482</v>
      </c>
      <c r="I833" s="25" t="n">
        <f aca="false">IF(H833&lt;=(Datos!$D$19-Datos!$C$19)/(Datos!$E$19-Datos!$C$19),Datos!$C$19+SQRT((Datos!$E$19-Datos!$C$19)*(Datos!$D$19-Datos!$C$19)*H833),Datos!$E$19-SQRT((Datos!$E$19-Datos!$C$19)*(Datos!$E$19-Datos!$D$19)*(1-H833)))</f>
        <v>34110.3771660059</v>
      </c>
      <c r="J833" s="24" t="n">
        <f aca="true">RAND()</f>
        <v>0.849995156820835</v>
      </c>
      <c r="K833" s="25" t="n">
        <f aca="false">IF(J833&lt;=(Datos!$D$19-Datos!$C$19)/(Datos!$E$19-Datos!$C$19),Datos!$C$19+SQRT((Datos!$E$19-Datos!$C$19)*(Datos!$D$19-Datos!$C$19)*J833),Datos!$E$19-SQRT((Datos!$E$19-Datos!$C$19)*(Datos!$E$19-Datos!$D$19)*(1-J833)))</f>
        <v>41645.8438857982</v>
      </c>
      <c r="L833" s="24" t="n">
        <f aca="true">RAND()</f>
        <v>0.0486094748062055</v>
      </c>
      <c r="M833" s="25" t="n">
        <f aca="false">IF(L833&lt;=(Datos!$D$19-Datos!$C$19)/(Datos!$E$19-Datos!$C$19),Datos!$C$19+SQRT((Datos!$E$19-Datos!$C$19)*(Datos!$D$19-Datos!$C$19)*L833),Datos!$E$19-SQRT((Datos!$E$19-Datos!$C$19)*(Datos!$E$19-Datos!$D$19)*(1-L833)))</f>
        <v>32700.263176235</v>
      </c>
      <c r="N833" s="24" t="n">
        <f aca="true">RAND()</f>
        <v>0.709481788347257</v>
      </c>
      <c r="O833" s="25" t="n">
        <f aca="false">IF(N833&lt;=(Datos!$D$19-Datos!$C$19)/(Datos!$E$19-Datos!$C$19),Datos!$C$19+SQRT((Datos!$E$19-Datos!$C$19)*(Datos!$D$19-Datos!$C$19)*N833),Datos!$E$19-SQRT((Datos!$E$19-Datos!$C$19)*(Datos!$E$19-Datos!$D$19)*(1-N833)))</f>
        <v>40332.1454742081</v>
      </c>
      <c r="P833" s="24" t="n">
        <f aca="true">RAND()</f>
        <v>0.907428882207844</v>
      </c>
      <c r="Q833" s="26" t="n">
        <f aca="false">IF(P833&lt;=(Datos!$D$23-Datos!$C$23)/(Datos!$E$23-Datos!$C$23),Datos!$C$23+SQRT((Datos!$E$23-Datos!$C$23)*(Datos!$D$23-Datos!$C$23)*P833),Datos!$E$23-SQRT((Datos!$E$23-Datos!$C$23)*(Datos!$E$23-Datos!$D$23)*(1-P833)))</f>
        <v>0.167091552687256</v>
      </c>
      <c r="R833" s="24" t="n">
        <f aca="true">RAND()</f>
        <v>0.991897152845553</v>
      </c>
      <c r="S833" s="26" t="n">
        <f aca="false">IF(R833&lt;=(Datos!$D$24-Datos!$C$24)/(Datos!$E$24-Datos!$C$24),Datos!$C$24+SQRT((Datos!$E$24-Datos!$C$24)*(Datos!$D$24-Datos!$C$24)*R833),Datos!$E$24-SQRT((Datos!$E$24-Datos!$C$24)*(Datos!$E$24-Datos!$D$24)*(1-R833)))</f>
        <v>0.176180952359815</v>
      </c>
      <c r="T833" s="24" t="n">
        <f aca="true">RAND()</f>
        <v>0.19239642489308</v>
      </c>
      <c r="U833" s="26" t="n">
        <f aca="false">IF(T833&lt;=(Datos!$D$25-Datos!$C$25)/(Datos!$E$25-Datos!$C$25),Datos!$C$25+SQRT((Datos!$E$25-Datos!$C$25)*(Datos!$D$25-Datos!$C$25)*T833),Datos!$E$25-SQRT((Datos!$E$25-Datos!$C$25)*(Datos!$E$25-Datos!$D$25)*(1-T833)))</f>
        <v>0.170100559501553</v>
      </c>
      <c r="V833" s="24" t="n">
        <f aca="true">RAND()</f>
        <v>0.704965822378984</v>
      </c>
      <c r="W833" s="26" t="n">
        <f aca="false">IF(V833&lt;=(Datos!$D$26-Datos!$C$26)/(Datos!$E$26-Datos!$C$26),Datos!$C$26+SQRT((Datos!$E$26-Datos!$C$26)*(Datos!$D$26-Datos!$C$26)*V833),Datos!$E$26-SQRT((Datos!$E$26-Datos!$C$26)*(Datos!$E$26-Datos!$D$26)*(1-V833)))</f>
        <v>0.217865600648626</v>
      </c>
      <c r="X833" s="24" t="n">
        <f aca="true">RAND()</f>
        <v>0.134064396971383</v>
      </c>
      <c r="Y833" s="26" t="n">
        <f aca="false">IF(X833&lt;=(Datos!$D$27-Datos!$C$27)/(Datos!$E$27-Datos!$C$27),Datos!$C$27+SQRT((Datos!$E$27-Datos!$C$27)*(Datos!$D$27-Datos!$C$27)*X833),Datos!$E$27-SQRT((Datos!$E$27-Datos!$C$27)*(Datos!$E$27-Datos!$D$27)*(1-X833)))</f>
        <v>0.209025610944796</v>
      </c>
      <c r="Z833" s="24" t="n">
        <f aca="false">(1+Q833)</f>
        <v>1.16709155268726</v>
      </c>
      <c r="AA833" s="24" t="n">
        <f aca="false">Z833*(1+S833)</f>
        <v>1.37271085393079</v>
      </c>
      <c r="AB833" s="24" t="n">
        <f aca="false">AA833*(1+U833)</f>
        <v>1.60620973821827</v>
      </c>
      <c r="AC833" s="24" t="n">
        <f aca="false">AB833*(1+W833)</f>
        <v>1.95614758760287</v>
      </c>
      <c r="AD833" s="24" t="n">
        <f aca="false">AC833*(1+Y833)</f>
        <v>2.36503253219975</v>
      </c>
      <c r="AE833" s="23" t="n">
        <f aca="false">E833*Q833</f>
        <v>5971.51531006205</v>
      </c>
      <c r="AF833" s="23" t="n">
        <f aca="false">AE833*(1+S833)</f>
        <v>7023.58256441999</v>
      </c>
      <c r="AG833" s="23" t="n">
        <f aca="false">AF833*(1+U833)</f>
        <v>8218.29788833318</v>
      </c>
      <c r="AH833" s="23" t="n">
        <f aca="false">AG833*(1+W833)</f>
        <v>10008.7822940842</v>
      </c>
      <c r="AI833" s="23" t="n">
        <f aca="false">AH833*(1+Y833)</f>
        <v>12100.8741279186</v>
      </c>
      <c r="AJ833" s="25" t="n">
        <f aca="false">G833*Z833</f>
        <v>45610.6544636524</v>
      </c>
      <c r="AK833" s="25" t="n">
        <f aca="false">I833*AA833</f>
        <v>46823.6849674493</v>
      </c>
      <c r="AL833" s="25" t="n">
        <f aca="false">K833*AB833</f>
        <v>66891.960005687</v>
      </c>
      <c r="AM833" s="25" t="n">
        <f aca="false">M833*AC833</f>
        <v>63966.5409261711</v>
      </c>
      <c r="AN833" s="25" t="n">
        <f aca="false">O833*AD833</f>
        <v>95386.8361399152</v>
      </c>
      <c r="AO833" s="25" t="n">
        <f aca="false">C833/Datos!$D$8</f>
        <v>13779.7983179</v>
      </c>
      <c r="AP833" s="25" t="n">
        <f aca="false">AJ833-AO833</f>
        <v>31830.8561457523</v>
      </c>
      <c r="AQ833" s="25" t="n">
        <f aca="false">AK833-AO833</f>
        <v>33043.8866495492</v>
      </c>
      <c r="AR833" s="25" t="n">
        <f aca="false">AL833-AO833</f>
        <v>53112.161687787</v>
      </c>
      <c r="AS833" s="25" t="n">
        <f aca="false">AM833-AO833</f>
        <v>50186.7426082711</v>
      </c>
      <c r="AT833" s="25" t="n">
        <f aca="false">AN833-AO833</f>
        <v>81607.0378220151</v>
      </c>
      <c r="AU833" s="25" t="n">
        <f aca="false">AP833*Datos!$D$6</f>
        <v>15915.4280728762</v>
      </c>
      <c r="AV833" s="25" t="n">
        <f aca="false">AQ833*Datos!$D$6</f>
        <v>16521.9433247746</v>
      </c>
      <c r="AW833" s="25" t="n">
        <f aca="false">AR833*Datos!$D$6</f>
        <v>26556.0808438935</v>
      </c>
      <c r="AX833" s="25" t="n">
        <f aca="false">AS833*Datos!$D$6</f>
        <v>25093.3713041356</v>
      </c>
      <c r="AY833" s="25" t="n">
        <f aca="false">AT833*Datos!$D$6</f>
        <v>40803.5189110076</v>
      </c>
      <c r="AZ833" s="25" t="n">
        <f aca="false">AJ833-AU833-AE833</f>
        <v>23723.7110807141</v>
      </c>
      <c r="BA833" s="25" t="n">
        <f aca="false">AK833-AV833-AF833</f>
        <v>23278.1590782547</v>
      </c>
      <c r="BB833" s="25" t="n">
        <f aca="false">AL833-AW833-AG833</f>
        <v>32117.5812734603</v>
      </c>
      <c r="BC833" s="25" t="n">
        <f aca="false">AM833-AX833-AH833</f>
        <v>28864.3873279514</v>
      </c>
      <c r="BD833" s="25" t="n">
        <f aca="false">AN833-AY833-AI833</f>
        <v>42482.443100989</v>
      </c>
      <c r="BE833" s="25" t="n">
        <f aca="false">AZ833/Z833</f>
        <v>20327.2065726889</v>
      </c>
      <c r="BF833" s="25" t="n">
        <f aca="false">BA833/AA833</f>
        <v>16957.802155929</v>
      </c>
      <c r="BG833" s="25" t="n">
        <f aca="false">BB833/AB833</f>
        <v>19995.8825483698</v>
      </c>
      <c r="BH833" s="25" t="n">
        <f aca="false">BC833/AC833</f>
        <v>14755.7308614544</v>
      </c>
      <c r="BI833" s="25" t="n">
        <f aca="false">BD833/AD833</f>
        <v>17962.7309656817</v>
      </c>
      <c r="BJ833" s="25" t="n">
        <f aca="false">E833*AD833</f>
        <v>84521.4958368314</v>
      </c>
      <c r="BK833" s="25" t="n">
        <f aca="false">0.2*C833*AD833</f>
        <v>32589.671308985</v>
      </c>
      <c r="BL833" s="25" t="n">
        <f aca="false">BJ833+BK833</f>
        <v>117111.167145816</v>
      </c>
      <c r="BM833" s="25" t="n">
        <f aca="false">BK833*Datos!$D$6</f>
        <v>16294.8356544925</v>
      </c>
      <c r="BN833" s="25" t="n">
        <f aca="false">BL833-BM833</f>
        <v>100816.331491324</v>
      </c>
      <c r="BO833" s="25" t="n">
        <f aca="false">BN833/AD833</f>
        <v>42627.8835993656</v>
      </c>
      <c r="BP833" s="25" t="n">
        <f aca="false">-(C833+E833)</f>
        <v>-104636.976029916</v>
      </c>
      <c r="BQ833" s="25" t="n">
        <f aca="false">BE833</f>
        <v>20327.2065726889</v>
      </c>
      <c r="BR833" s="25" t="n">
        <f aca="false">BF833</f>
        <v>16957.802155929</v>
      </c>
      <c r="BS833" s="25" t="n">
        <f aca="false">BG833</f>
        <v>19995.8825483698</v>
      </c>
      <c r="BT833" s="25" t="n">
        <f aca="false">BH833</f>
        <v>14755.7308614544</v>
      </c>
      <c r="BU833" s="25" t="n">
        <f aca="false">BI833+BO833</f>
        <v>60590.6145650473</v>
      </c>
      <c r="BV833" s="27" t="n">
        <f aca="false">IFERROR(IRR(BP833:BU833,0.1),NA())*100</f>
        <v>6.9856707966512</v>
      </c>
    </row>
    <row r="834" customFormat="false" ht="15" hidden="false" customHeight="true" outlineLevel="0" collapsed="false">
      <c r="A834" s="23" t="n">
        <v>833</v>
      </c>
      <c r="B834" s="24" t="n">
        <f aca="true">RAND()</f>
        <v>0.861505730591025</v>
      </c>
      <c r="C834" s="25" t="n">
        <f aca="false">IF(B834&lt;=(Datos!$D$14-Datos!$C$14)/(Datos!$E$14-Datos!$C$14),Datos!$C$14+SQRT((Datos!$E$14-Datos!$C$14)*(Datos!$D$14-Datos!$C$14)*B834),Datos!$E$14-SQRT((Datos!$E$14-Datos!$C$14)*(Datos!$E$14-Datos!$D$14)*(1-B834)))</f>
        <v>87108.4088146277</v>
      </c>
      <c r="D834" s="24" t="n">
        <f aca="true">RAND()</f>
        <v>0.933597945647253</v>
      </c>
      <c r="E834" s="25" t="n">
        <f aca="false">IF(D834&lt;=(Datos!$D$15-Datos!$C$15)/(Datos!$E$15-Datos!$C$15),Datos!$C$15+SQRT((Datos!$E$15-Datos!$C$15)*(Datos!$D$15-Datos!$C$15)*D834),Datos!$E$15-SQRT((Datos!$E$15-Datos!$C$15)*(Datos!$E$15-Datos!$D$15)*(1-D834)))</f>
        <v>36844.0044117724</v>
      </c>
      <c r="F834" s="24" t="n">
        <f aca="true">RAND()</f>
        <v>0.361081941280291</v>
      </c>
      <c r="G834" s="25" t="n">
        <f aca="false">IF(F834&lt;=(Datos!$D$19-Datos!$C$19)/(Datos!$E$19-Datos!$C$19),Datos!$C$19+SQRT((Datos!$E$19-Datos!$C$19)*(Datos!$D$19-Datos!$C$19)*F834),Datos!$E$19-SQRT((Datos!$E$19-Datos!$C$19)*(Datos!$E$19-Datos!$D$19)*(1-F834)))</f>
        <v>37359.503460971</v>
      </c>
      <c r="H834" s="24" t="n">
        <f aca="true">RAND()</f>
        <v>0.449352285704079</v>
      </c>
      <c r="I834" s="25" t="n">
        <f aca="false">IF(H834&lt;=(Datos!$D$19-Datos!$C$19)/(Datos!$E$19-Datos!$C$19),Datos!$C$19+SQRT((Datos!$E$19-Datos!$C$19)*(Datos!$D$19-Datos!$C$19)*H834),Datos!$E$19-SQRT((Datos!$E$19-Datos!$C$19)*(Datos!$E$19-Datos!$D$19)*(1-H834)))</f>
        <v>38209.9234378654</v>
      </c>
      <c r="J834" s="24" t="n">
        <f aca="true">RAND()</f>
        <v>0.124417301329652</v>
      </c>
      <c r="K834" s="25" t="n">
        <f aca="false">IF(J834&lt;=(Datos!$D$19-Datos!$C$19)/(Datos!$E$19-Datos!$C$19),Datos!$C$19+SQRT((Datos!$E$19-Datos!$C$19)*(Datos!$D$19-Datos!$C$19)*J834),Datos!$E$19-SQRT((Datos!$E$19-Datos!$C$19)*(Datos!$E$19-Datos!$D$19)*(1-J834)))</f>
        <v>34320.0225924696</v>
      </c>
      <c r="L834" s="24" t="n">
        <f aca="true">RAND()</f>
        <v>0.906315626925217</v>
      </c>
      <c r="M834" s="25" t="n">
        <f aca="false">IF(L834&lt;=(Datos!$D$19-Datos!$C$19)/(Datos!$E$19-Datos!$C$19),Datos!$C$19+SQRT((Datos!$E$19-Datos!$C$19)*(Datos!$D$19-Datos!$C$19)*L834),Datos!$E$19-SQRT((Datos!$E$19-Datos!$C$19)*(Datos!$E$19-Datos!$D$19)*(1-L834)))</f>
        <v>42349.2778379074</v>
      </c>
      <c r="N834" s="24" t="n">
        <f aca="true">RAND()</f>
        <v>0.745306128648112</v>
      </c>
      <c r="O834" s="25" t="n">
        <f aca="false">IF(N834&lt;=(Datos!$D$19-Datos!$C$19)/(Datos!$E$19-Datos!$C$19),Datos!$C$19+SQRT((Datos!$E$19-Datos!$C$19)*(Datos!$D$19-Datos!$C$19)*N834),Datos!$E$19-SQRT((Datos!$E$19-Datos!$C$19)*(Datos!$E$19-Datos!$D$19)*(1-N834)))</f>
        <v>40629.411898681</v>
      </c>
      <c r="P834" s="24" t="n">
        <f aca="true">RAND()</f>
        <v>0.723314859319658</v>
      </c>
      <c r="Q834" s="26" t="n">
        <f aca="false">IF(P834&lt;=(Datos!$D$23-Datos!$C$23)/(Datos!$E$23-Datos!$C$23),Datos!$C$23+SQRT((Datos!$E$23-Datos!$C$23)*(Datos!$D$23-Datos!$C$23)*P834),Datos!$E$23-SQRT((Datos!$E$23-Datos!$C$23)*(Datos!$E$23-Datos!$D$23)*(1-P834)))</f>
        <v>0.157683341351703</v>
      </c>
      <c r="R834" s="24" t="n">
        <f aca="true">RAND()</f>
        <v>0.0946872269569875</v>
      </c>
      <c r="S834" s="26" t="n">
        <f aca="false">IF(R834&lt;=(Datos!$D$24-Datos!$C$24)/(Datos!$E$24-Datos!$C$24),Datos!$C$24+SQRT((Datos!$E$24-Datos!$C$24)*(Datos!$D$24-Datos!$C$24)*R834),Datos!$E$24-SQRT((Datos!$E$24-Datos!$C$24)*(Datos!$E$24-Datos!$D$24)*(1-R834)))</f>
        <v>0.13305515256604</v>
      </c>
      <c r="T834" s="24" t="n">
        <f aca="true">RAND()</f>
        <v>0.667033052541588</v>
      </c>
      <c r="U834" s="26" t="n">
        <f aca="false">IF(T834&lt;=(Datos!$D$25-Datos!$C$25)/(Datos!$E$25-Datos!$C$25),Datos!$C$25+SQRT((Datos!$E$25-Datos!$C$25)*(Datos!$D$25-Datos!$C$25)*T834),Datos!$E$25-SQRT((Datos!$E$25-Datos!$C$25)*(Datos!$E$25-Datos!$D$25)*(1-T834)))</f>
        <v>0.189466289893242</v>
      </c>
      <c r="V834" s="24" t="n">
        <f aca="true">RAND()</f>
        <v>0.495828553145786</v>
      </c>
      <c r="W834" s="26" t="n">
        <f aca="false">IF(V834&lt;=(Datos!$D$26-Datos!$C$26)/(Datos!$E$26-Datos!$C$26),Datos!$C$26+SQRT((Datos!$E$26-Datos!$C$26)*(Datos!$D$26-Datos!$C$26)*V834),Datos!$E$26-SQRT((Datos!$E$26-Datos!$C$26)*(Datos!$E$26-Datos!$D$26)*(1-V834)))</f>
        <v>0.207992856988486</v>
      </c>
      <c r="X834" s="24" t="n">
        <f aca="true">RAND()</f>
        <v>0.0235596693557115</v>
      </c>
      <c r="Y834" s="26" t="n">
        <f aca="false">IF(X834&lt;=(Datos!$D$27-Datos!$C$27)/(Datos!$E$27-Datos!$C$27),Datos!$C$27+SQRT((Datos!$E$27-Datos!$C$27)*(Datos!$D$27-Datos!$C$27)*X834),Datos!$E$27-SQRT((Datos!$E$27-Datos!$C$27)*(Datos!$E$27-Datos!$D$27)*(1-X834)))</f>
        <v>0.197975657167934</v>
      </c>
      <c r="Z834" s="24" t="n">
        <f aca="false">(1+Q834)</f>
        <v>1.1576833413517</v>
      </c>
      <c r="AA834" s="24" t="n">
        <f aca="false">Z834*(1+S834)</f>
        <v>1.31171907495842</v>
      </c>
      <c r="AB834" s="24" t="n">
        <f aca="false">AA834*(1+U834)</f>
        <v>1.56024562147298</v>
      </c>
      <c r="AC834" s="24" t="n">
        <f aca="false">AB834*(1+W834)</f>
        <v>1.88476556588693</v>
      </c>
      <c r="AD834" s="24" t="n">
        <f aca="false">AC834*(1+Y834)</f>
        <v>2.25790326740088</v>
      </c>
      <c r="AE834" s="23" t="n">
        <f aca="false">E834*Q834</f>
        <v>5809.68572442515</v>
      </c>
      <c r="AF834" s="23" t="n">
        <f aca="false">AE834*(1+S834)</f>
        <v>6582.69434484929</v>
      </c>
      <c r="AG834" s="23" t="n">
        <f aca="false">AF834*(1+U834)</f>
        <v>7829.8930198691</v>
      </c>
      <c r="AH834" s="23" t="n">
        <f aca="false">AG834*(1+W834)</f>
        <v>9458.45483898589</v>
      </c>
      <c r="AI834" s="23" t="n">
        <f aca="false">AH834*(1+Y834)</f>
        <v>11330.9986515273</v>
      </c>
      <c r="AJ834" s="25" t="n">
        <f aca="false">G834*Z834</f>
        <v>43250.4747979374</v>
      </c>
      <c r="AK834" s="25" t="n">
        <f aca="false">I834*AA834</f>
        <v>50120.6854261487</v>
      </c>
      <c r="AL834" s="25" t="n">
        <f aca="false">K834*AB834</f>
        <v>53547.6649787546</v>
      </c>
      <c r="AM834" s="25" t="n">
        <f aca="false">M834*AC834</f>
        <v>79818.4606090662</v>
      </c>
      <c r="AN834" s="25" t="n">
        <f aca="false">O834*AD834</f>
        <v>91737.281878608</v>
      </c>
      <c r="AO834" s="25" t="n">
        <f aca="false">C834/Datos!$D$8</f>
        <v>17421.6817629255</v>
      </c>
      <c r="AP834" s="25" t="n">
        <f aca="false">AJ834-AO834</f>
        <v>25828.7930350118</v>
      </c>
      <c r="AQ834" s="25" t="n">
        <f aca="false">AK834-AO834</f>
        <v>32699.0036632232</v>
      </c>
      <c r="AR834" s="25" t="n">
        <f aca="false">AL834-AO834</f>
        <v>36125.983215829</v>
      </c>
      <c r="AS834" s="25" t="n">
        <f aca="false">AM834-AO834</f>
        <v>62396.7788461407</v>
      </c>
      <c r="AT834" s="25" t="n">
        <f aca="false">AN834-AO834</f>
        <v>74315.6001156825</v>
      </c>
      <c r="AU834" s="25" t="n">
        <f aca="false">AP834*Datos!$D$6</f>
        <v>12914.3965175059</v>
      </c>
      <c r="AV834" s="25" t="n">
        <f aca="false">AQ834*Datos!$D$6</f>
        <v>16349.5018316116</v>
      </c>
      <c r="AW834" s="25" t="n">
        <f aca="false">AR834*Datos!$D$6</f>
        <v>18062.9916079145</v>
      </c>
      <c r="AX834" s="25" t="n">
        <f aca="false">AS834*Datos!$D$6</f>
        <v>31198.3894230703</v>
      </c>
      <c r="AY834" s="25" t="n">
        <f aca="false">AT834*Datos!$D$6</f>
        <v>37157.8000578413</v>
      </c>
      <c r="AZ834" s="25" t="n">
        <f aca="false">AJ834-AU834-AE834</f>
        <v>24526.3925560063</v>
      </c>
      <c r="BA834" s="25" t="n">
        <f aca="false">AK834-AV834-AF834</f>
        <v>27188.4892496879</v>
      </c>
      <c r="BB834" s="25" t="n">
        <f aca="false">AL834-AW834-AG834</f>
        <v>27654.7803509709</v>
      </c>
      <c r="BC834" s="25" t="n">
        <f aca="false">AM834-AX834-AH834</f>
        <v>39161.61634701</v>
      </c>
      <c r="BD834" s="25" t="n">
        <f aca="false">AN834-AY834-AI834</f>
        <v>43248.4831692394</v>
      </c>
      <c r="BE834" s="25" t="n">
        <f aca="false">AZ834/Z834</f>
        <v>21185.7523382598</v>
      </c>
      <c r="BF834" s="25" t="n">
        <f aca="false">BA834/AA834</f>
        <v>20727.3720179374</v>
      </c>
      <c r="BG834" s="25" t="n">
        <f aca="false">BB834/AB834</f>
        <v>17724.6325644951</v>
      </c>
      <c r="BH834" s="25" t="n">
        <f aca="false">BC834/AC834</f>
        <v>20777.9774078064</v>
      </c>
      <c r="BI834" s="25" t="n">
        <f aca="false">BD834/AD834</f>
        <v>19154.2674983697</v>
      </c>
      <c r="BJ834" s="25" t="n">
        <f aca="false">E834*AD834</f>
        <v>83190.1979454734</v>
      </c>
      <c r="BK834" s="25" t="n">
        <f aca="false">0.2*C834*AD834</f>
        <v>39336.4721761279</v>
      </c>
      <c r="BL834" s="25" t="n">
        <f aca="false">BJ834+BK834</f>
        <v>122526.670121601</v>
      </c>
      <c r="BM834" s="25" t="n">
        <f aca="false">BK834*Datos!$D$6</f>
        <v>19668.236088064</v>
      </c>
      <c r="BN834" s="25" t="n">
        <f aca="false">BL834-BM834</f>
        <v>102858.434033537</v>
      </c>
      <c r="BO834" s="25" t="n">
        <f aca="false">BN834/AD834</f>
        <v>45554.8452932352</v>
      </c>
      <c r="BP834" s="25" t="n">
        <f aca="false">-(C834+E834)</f>
        <v>-123952.4132264</v>
      </c>
      <c r="BQ834" s="25" t="n">
        <f aca="false">BE834</f>
        <v>21185.7523382598</v>
      </c>
      <c r="BR834" s="25" t="n">
        <f aca="false">BF834</f>
        <v>20727.3720179374</v>
      </c>
      <c r="BS834" s="25" t="n">
        <f aca="false">BG834</f>
        <v>17724.6325644951</v>
      </c>
      <c r="BT834" s="25" t="n">
        <f aca="false">BH834</f>
        <v>20777.9774078064</v>
      </c>
      <c r="BU834" s="25" t="n">
        <f aca="false">BI834+BO834</f>
        <v>64709.1127916048</v>
      </c>
      <c r="BV834" s="27" t="n">
        <f aca="false">IFERROR(IRR(BP834:BU834,0.1),NA())*100</f>
        <v>4.54415573072672</v>
      </c>
    </row>
    <row r="835" customFormat="false" ht="15" hidden="false" customHeight="true" outlineLevel="0" collapsed="false">
      <c r="A835" s="23" t="n">
        <v>834</v>
      </c>
      <c r="B835" s="24" t="n">
        <f aca="true">RAND()</f>
        <v>0.753904567605018</v>
      </c>
      <c r="C835" s="25" t="n">
        <f aca="false">IF(B835&lt;=(Datos!$D$14-Datos!$C$14)/(Datos!$E$14-Datos!$C$14),Datos!$C$14+SQRT((Datos!$E$14-Datos!$C$14)*(Datos!$D$14-Datos!$C$14)*B835),Datos!$E$14-SQRT((Datos!$E$14-Datos!$C$14)*(Datos!$E$14-Datos!$D$14)*(1-B835)))</f>
        <v>82815.2824034266</v>
      </c>
      <c r="D835" s="24" t="n">
        <f aca="true">RAND()</f>
        <v>0.120110356257619</v>
      </c>
      <c r="E835" s="25" t="n">
        <f aca="false">IF(D835&lt;=(Datos!$D$15-Datos!$C$15)/(Datos!$E$15-Datos!$C$15),Datos!$C$15+SQRT((Datos!$E$15-Datos!$C$15)*(Datos!$D$15-Datos!$C$15)*D835),Datos!$E$15-SQRT((Datos!$E$15-Datos!$C$15)*(Datos!$E$15-Datos!$D$15)*(1-D835)))</f>
        <v>28001.3791362175</v>
      </c>
      <c r="F835" s="24" t="n">
        <f aca="true">RAND()</f>
        <v>0.505264319768129</v>
      </c>
      <c r="G835" s="25" t="n">
        <f aca="false">IF(F835&lt;=(Datos!$D$19-Datos!$C$19)/(Datos!$E$19-Datos!$C$19),Datos!$C$19+SQRT((Datos!$E$19-Datos!$C$19)*(Datos!$D$19-Datos!$C$19)*F835),Datos!$E$19-SQRT((Datos!$E$19-Datos!$C$19)*(Datos!$E$19-Datos!$D$19)*(1-F835)))</f>
        <v>38705.7250108891</v>
      </c>
      <c r="H835" s="24" t="n">
        <f aca="true">RAND()</f>
        <v>0.312514271078589</v>
      </c>
      <c r="I835" s="25" t="n">
        <f aca="false">IF(H835&lt;=(Datos!$D$19-Datos!$C$19)/(Datos!$E$19-Datos!$C$19),Datos!$C$19+SQRT((Datos!$E$19-Datos!$C$19)*(Datos!$D$19-Datos!$C$19)*H835),Datos!$E$19-SQRT((Datos!$E$19-Datos!$C$19)*(Datos!$E$19-Datos!$D$19)*(1-H835)))</f>
        <v>36846.6882988631</v>
      </c>
      <c r="J835" s="24" t="n">
        <f aca="true">RAND()</f>
        <v>0.0196980953928013</v>
      </c>
      <c r="K835" s="25" t="n">
        <f aca="false">IF(J835&lt;=(Datos!$D$19-Datos!$C$19)/(Datos!$E$19-Datos!$C$19),Datos!$C$19+SQRT((Datos!$E$19-Datos!$C$19)*(Datos!$D$19-Datos!$C$19)*J835),Datos!$E$19-SQRT((Datos!$E$19-Datos!$C$19)*(Datos!$E$19-Datos!$D$19)*(1-J835)))</f>
        <v>31718.9282442616</v>
      </c>
      <c r="L835" s="24" t="n">
        <f aca="true">RAND()</f>
        <v>0.688691317782782</v>
      </c>
      <c r="M835" s="25" t="n">
        <f aca="false">IF(L835&lt;=(Datos!$D$19-Datos!$C$19)/(Datos!$E$19-Datos!$C$19),Datos!$C$19+SQRT((Datos!$E$19-Datos!$C$19)*(Datos!$D$19-Datos!$C$19)*L835),Datos!$E$19-SQRT((Datos!$E$19-Datos!$C$19)*(Datos!$E$19-Datos!$D$19)*(1-L835)))</f>
        <v>40168.0075366065</v>
      </c>
      <c r="N835" s="24" t="n">
        <f aca="true">RAND()</f>
        <v>0.753129594057658</v>
      </c>
      <c r="O835" s="25" t="n">
        <f aca="false">IF(N835&lt;=(Datos!$D$19-Datos!$C$19)/(Datos!$E$19-Datos!$C$19),Datos!$C$19+SQRT((Datos!$E$19-Datos!$C$19)*(Datos!$D$19-Datos!$C$19)*N835),Datos!$E$19-SQRT((Datos!$E$19-Datos!$C$19)*(Datos!$E$19-Datos!$D$19)*(1-N835)))</f>
        <v>40697.0614173944</v>
      </c>
      <c r="P835" s="24" t="n">
        <f aca="true">RAND()</f>
        <v>0.752890803794146</v>
      </c>
      <c r="Q835" s="26" t="n">
        <f aca="false">IF(P835&lt;=(Datos!$D$23-Datos!$C$23)/(Datos!$E$23-Datos!$C$23),Datos!$C$23+SQRT((Datos!$E$23-Datos!$C$23)*(Datos!$D$23-Datos!$C$23)*P835),Datos!$E$23-SQRT((Datos!$E$23-Datos!$C$23)*(Datos!$E$23-Datos!$D$23)*(1-P835)))</f>
        <v>0.158909799593874</v>
      </c>
      <c r="R835" s="24" t="n">
        <f aca="true">RAND()</f>
        <v>0.689267688924472</v>
      </c>
      <c r="S835" s="26" t="n">
        <f aca="false">IF(R835&lt;=(Datos!$D$24-Datos!$C$24)/(Datos!$E$24-Datos!$C$24),Datos!$C$24+SQRT((Datos!$E$24-Datos!$C$24)*(Datos!$D$24-Datos!$C$24)*R835),Datos!$E$24-SQRT((Datos!$E$24-Datos!$C$24)*(Datos!$E$24-Datos!$D$24)*(1-R835)))</f>
        <v>0.156350091756289</v>
      </c>
      <c r="T835" s="24" t="n">
        <f aca="true">RAND()</f>
        <v>0.261795481667381</v>
      </c>
      <c r="U835" s="26" t="n">
        <f aca="false">IF(T835&lt;=(Datos!$D$25-Datos!$C$25)/(Datos!$E$25-Datos!$C$25),Datos!$C$25+SQRT((Datos!$E$25-Datos!$C$25)*(Datos!$D$25-Datos!$C$25)*T835),Datos!$E$25-SQRT((Datos!$E$25-Datos!$C$25)*(Datos!$E$25-Datos!$D$25)*(1-T835)))</f>
        <v>0.17344718557741</v>
      </c>
      <c r="V835" s="24" t="n">
        <f aca="true">RAND()</f>
        <v>0.692982488441725</v>
      </c>
      <c r="W835" s="26" t="n">
        <f aca="false">IF(V835&lt;=(Datos!$D$26-Datos!$C$26)/(Datos!$E$26-Datos!$C$26),Datos!$C$26+SQRT((Datos!$E$26-Datos!$C$26)*(Datos!$D$26-Datos!$C$26)*V835),Datos!$E$26-SQRT((Datos!$E$26-Datos!$C$26)*(Datos!$E$26-Datos!$D$26)*(1-V835)))</f>
        <v>0.217219498319062</v>
      </c>
      <c r="X835" s="24" t="n">
        <f aca="true">RAND()</f>
        <v>0.178660916102124</v>
      </c>
      <c r="Y835" s="26" t="n">
        <f aca="false">IF(X835&lt;=(Datos!$D$27-Datos!$C$27)/(Datos!$E$27-Datos!$C$27),Datos!$C$27+SQRT((Datos!$E$27-Datos!$C$27)*(Datos!$D$27-Datos!$C$27)*X835),Datos!$E$27-SQRT((Datos!$E$27-Datos!$C$27)*(Datos!$E$27-Datos!$D$27)*(1-X835)))</f>
        <v>0.211963252798157</v>
      </c>
      <c r="Z835" s="24" t="n">
        <f aca="false">(1+Q835)</f>
        <v>1.15890979959387</v>
      </c>
      <c r="AA835" s="24" t="n">
        <f aca="false">Z835*(1+S835)</f>
        <v>1.34010545309764</v>
      </c>
      <c r="AB835" s="24" t="n">
        <f aca="false">AA835*(1+U835)</f>
        <v>1.57254297231436</v>
      </c>
      <c r="AC835" s="24" t="n">
        <f aca="false">AB835*(1+W835)</f>
        <v>1.91412996784566</v>
      </c>
      <c r="AD835" s="24" t="n">
        <f aca="false">AC835*(1+Y835)</f>
        <v>2.31985518210865</v>
      </c>
      <c r="AE835" s="23" t="n">
        <f aca="false">E835*Q835</f>
        <v>4449.69354688841</v>
      </c>
      <c r="AF835" s="23" t="n">
        <f aca="false">AE835*(1+S835)</f>
        <v>5145.40354123178</v>
      </c>
      <c r="AG835" s="23" t="n">
        <f aca="false">AF835*(1+U835)</f>
        <v>6037.85930411848</v>
      </c>
      <c r="AH835" s="23" t="n">
        <f aca="false">AG835*(1+W835)</f>
        <v>7349.40007308017</v>
      </c>
      <c r="AI835" s="23" t="n">
        <f aca="false">AH835*(1+Y835)</f>
        <v>8907.20281868526</v>
      </c>
      <c r="AJ835" s="25" t="n">
        <f aca="false">G835*Z835</f>
        <v>44856.4440155051</v>
      </c>
      <c r="AK835" s="25" t="n">
        <f aca="false">I835*AA835</f>
        <v>49378.4479178954</v>
      </c>
      <c r="AL835" s="25" t="n">
        <f aca="false">K835*AB835</f>
        <v>49879.3776998572</v>
      </c>
      <c r="AM835" s="25" t="n">
        <f aca="false">M835*AC835</f>
        <v>76886.7869744688</v>
      </c>
      <c r="AN835" s="25" t="n">
        <f aca="false">O835*AD835</f>
        <v>94411.2888257366</v>
      </c>
      <c r="AO835" s="25" t="n">
        <f aca="false">C835/Datos!$D$8</f>
        <v>16563.0564806853</v>
      </c>
      <c r="AP835" s="25" t="n">
        <f aca="false">AJ835-AO835</f>
        <v>28293.3875348197</v>
      </c>
      <c r="AQ835" s="25" t="n">
        <f aca="false">AK835-AO835</f>
        <v>32815.39143721</v>
      </c>
      <c r="AR835" s="25" t="n">
        <f aca="false">AL835-AO835</f>
        <v>33316.3212191718</v>
      </c>
      <c r="AS835" s="25" t="n">
        <f aca="false">AM835-AO835</f>
        <v>60323.7304937835</v>
      </c>
      <c r="AT835" s="25" t="n">
        <f aca="false">AN835-AO835</f>
        <v>77848.2323450513</v>
      </c>
      <c r="AU835" s="25" t="n">
        <f aca="false">AP835*Datos!$D$6</f>
        <v>14146.6937674099</v>
      </c>
      <c r="AV835" s="25" t="n">
        <f aca="false">AQ835*Datos!$D$6</f>
        <v>16407.695718605</v>
      </c>
      <c r="AW835" s="25" t="n">
        <f aca="false">AR835*Datos!$D$6</f>
        <v>16658.1606095859</v>
      </c>
      <c r="AX835" s="25" t="n">
        <f aca="false">AS835*Datos!$D$6</f>
        <v>30161.8652468917</v>
      </c>
      <c r="AY835" s="25" t="n">
        <f aca="false">AT835*Datos!$D$6</f>
        <v>38924.1161725257</v>
      </c>
      <c r="AZ835" s="25" t="n">
        <f aca="false">AJ835-AU835-AE835</f>
        <v>26260.0567012068</v>
      </c>
      <c r="BA835" s="25" t="n">
        <f aca="false">AK835-AV835-AF835</f>
        <v>27825.3486580586</v>
      </c>
      <c r="BB835" s="25" t="n">
        <f aca="false">AL835-AW835-AG835</f>
        <v>27183.3577861528</v>
      </c>
      <c r="BC835" s="25" t="n">
        <f aca="false">AM835-AX835-AH835</f>
        <v>39375.5216544969</v>
      </c>
      <c r="BD835" s="25" t="n">
        <f aca="false">AN835-AY835-AI835</f>
        <v>46579.9698345257</v>
      </c>
      <c r="BE835" s="25" t="n">
        <f aca="false">AZ835/Z835</f>
        <v>22659.275735186</v>
      </c>
      <c r="BF835" s="25" t="n">
        <f aca="false">BA835/AA835</f>
        <v>20763.5515501714</v>
      </c>
      <c r="BG835" s="25" t="n">
        <f aca="false">BB835/AB835</f>
        <v>17286.2416256556</v>
      </c>
      <c r="BH835" s="25" t="n">
        <f aca="false">BC835/AC835</f>
        <v>20570.9760130937</v>
      </c>
      <c r="BI835" s="25" t="n">
        <f aca="false">BD835/AD835</f>
        <v>20078.826555107</v>
      </c>
      <c r="BJ835" s="25" t="n">
        <f aca="false">E835*AD835</f>
        <v>64959.1444953432</v>
      </c>
      <c r="BK835" s="25" t="n">
        <f aca="false">0.2*C835*AD835</f>
        <v>38423.8924082762</v>
      </c>
      <c r="BL835" s="25" t="n">
        <f aca="false">BJ835+BK835</f>
        <v>103383.036903619</v>
      </c>
      <c r="BM835" s="25" t="n">
        <f aca="false">BK835*Datos!$D$6</f>
        <v>19211.9462041381</v>
      </c>
      <c r="BN835" s="25" t="n">
        <f aca="false">BL835-BM835</f>
        <v>84171.0906994813</v>
      </c>
      <c r="BO835" s="25" t="n">
        <f aca="false">BN835/AD835</f>
        <v>36282.9073765601</v>
      </c>
      <c r="BP835" s="25" t="n">
        <f aca="false">-(C835+E835)</f>
        <v>-110816.661539644</v>
      </c>
      <c r="BQ835" s="25" t="n">
        <f aca="false">BE835</f>
        <v>22659.275735186</v>
      </c>
      <c r="BR835" s="25" t="n">
        <f aca="false">BF835</f>
        <v>20763.5515501714</v>
      </c>
      <c r="BS835" s="25" t="n">
        <f aca="false">BG835</f>
        <v>17286.2416256556</v>
      </c>
      <c r="BT835" s="25" t="n">
        <f aca="false">BH835</f>
        <v>20570.9760130937</v>
      </c>
      <c r="BU835" s="25" t="n">
        <f aca="false">BI835+BO835</f>
        <v>56361.7339316671</v>
      </c>
      <c r="BV835" s="27" t="n">
        <f aca="false">IFERROR(IRR(BP835:BU835,0.1),NA())*100</f>
        <v>6.55874839436554</v>
      </c>
    </row>
    <row r="836" customFormat="false" ht="15" hidden="false" customHeight="true" outlineLevel="0" collapsed="false">
      <c r="A836" s="23" t="n">
        <v>835</v>
      </c>
      <c r="B836" s="24" t="n">
        <f aca="true">RAND()</f>
        <v>0.621189492858675</v>
      </c>
      <c r="C836" s="25" t="n">
        <f aca="false">IF(B836&lt;=(Datos!$D$14-Datos!$C$14)/(Datos!$E$14-Datos!$C$14),Datos!$C$14+SQRT((Datos!$E$14-Datos!$C$14)*(Datos!$D$14-Datos!$C$14)*B836),Datos!$E$14-SQRT((Datos!$E$14-Datos!$C$14)*(Datos!$E$14-Datos!$D$14)*(1-B836)))</f>
        <v>78679.2915556356</v>
      </c>
      <c r="D836" s="24" t="n">
        <f aca="true">RAND()</f>
        <v>0.349036995447581</v>
      </c>
      <c r="E836" s="25" t="n">
        <f aca="false">IF(D836&lt;=(Datos!$D$15-Datos!$C$15)/(Datos!$E$15-Datos!$C$15),Datos!$C$15+SQRT((Datos!$E$15-Datos!$C$15)*(Datos!$D$15-Datos!$C$15)*D836),Datos!$E$15-SQRT((Datos!$E$15-Datos!$C$15)*(Datos!$E$15-Datos!$D$15)*(1-D836)))</f>
        <v>30118.4793334799</v>
      </c>
      <c r="F836" s="24" t="n">
        <f aca="true">RAND()</f>
        <v>0.544781435435047</v>
      </c>
      <c r="G836" s="25" t="n">
        <f aca="false">IF(F836&lt;=(Datos!$D$19-Datos!$C$19)/(Datos!$E$19-Datos!$C$19),Datos!$C$19+SQRT((Datos!$E$19-Datos!$C$19)*(Datos!$D$19-Datos!$C$19)*F836),Datos!$E$19-SQRT((Datos!$E$19-Datos!$C$19)*(Datos!$E$19-Datos!$D$19)*(1-F836)))</f>
        <v>39039.7574809979</v>
      </c>
      <c r="H836" s="24" t="n">
        <f aca="true">RAND()</f>
        <v>0.277046049145275</v>
      </c>
      <c r="I836" s="25" t="n">
        <f aca="false">IF(H836&lt;=(Datos!$D$19-Datos!$C$19)/(Datos!$E$19-Datos!$C$19),Datos!$C$19+SQRT((Datos!$E$19-Datos!$C$19)*(Datos!$D$19-Datos!$C$19)*H836),Datos!$E$19-SQRT((Datos!$E$19-Datos!$C$19)*(Datos!$E$19-Datos!$D$19)*(1-H836)))</f>
        <v>36446.4647188821</v>
      </c>
      <c r="J836" s="24" t="n">
        <f aca="true">RAND()</f>
        <v>0.299674228697414</v>
      </c>
      <c r="K836" s="25" t="n">
        <f aca="false">IF(J836&lt;=(Datos!$D$19-Datos!$C$19)/(Datos!$E$19-Datos!$C$19),Datos!$C$19+SQRT((Datos!$E$19-Datos!$C$19)*(Datos!$D$19-Datos!$C$19)*J836),Datos!$E$19-SQRT((Datos!$E$19-Datos!$C$19)*(Datos!$E$19-Datos!$D$19)*(1-J836)))</f>
        <v>36704.5607092942</v>
      </c>
      <c r="L836" s="24" t="n">
        <f aca="true">RAND()</f>
        <v>0.80509630853002</v>
      </c>
      <c r="M836" s="25" t="n">
        <f aca="false">IF(L836&lt;=(Datos!$D$19-Datos!$C$19)/(Datos!$E$19-Datos!$C$19),Datos!$C$19+SQRT((Datos!$E$19-Datos!$C$19)*(Datos!$D$19-Datos!$C$19)*L836),Datos!$E$19-SQRT((Datos!$E$19-Datos!$C$19)*(Datos!$E$19-Datos!$D$19)*(1-L836)))</f>
        <v>41176.6798642739</v>
      </c>
      <c r="N836" s="24" t="n">
        <f aca="true">RAND()</f>
        <v>0.58098768159054</v>
      </c>
      <c r="O836" s="25" t="n">
        <f aca="false">IF(N836&lt;=(Datos!$D$19-Datos!$C$19)/(Datos!$E$19-Datos!$C$19),Datos!$C$19+SQRT((Datos!$E$19-Datos!$C$19)*(Datos!$D$19-Datos!$C$19)*N836),Datos!$E$19-SQRT((Datos!$E$19-Datos!$C$19)*(Datos!$E$19-Datos!$D$19)*(1-N836)))</f>
        <v>39335.3174685482</v>
      </c>
      <c r="P836" s="24" t="n">
        <f aca="true">RAND()</f>
        <v>0.0912950507605015</v>
      </c>
      <c r="Q836" s="26" t="n">
        <f aca="false">IF(P836&lt;=(Datos!$D$23-Datos!$C$23)/(Datos!$E$23-Datos!$C$23),Datos!$C$23+SQRT((Datos!$E$23-Datos!$C$23)*(Datos!$D$23-Datos!$C$23)*P836),Datos!$E$23-SQRT((Datos!$E$23-Datos!$C$23)*(Datos!$E$23-Datos!$D$23)*(1-P836)))</f>
        <v>0.132819168903205</v>
      </c>
      <c r="R836" s="24" t="n">
        <f aca="true">RAND()</f>
        <v>0.153206702432329</v>
      </c>
      <c r="S836" s="26" t="n">
        <f aca="false">IF(R836&lt;=(Datos!$D$24-Datos!$C$24)/(Datos!$E$24-Datos!$C$24),Datos!$C$24+SQRT((Datos!$E$24-Datos!$C$24)*(Datos!$D$24-Datos!$C$24)*R836),Datos!$E$24-SQRT((Datos!$E$24-Datos!$C$24)*(Datos!$E$24-Datos!$D$24)*(1-R836)))</f>
        <v>0.13660638625283</v>
      </c>
      <c r="T836" s="24" t="n">
        <f aca="true">RAND()</f>
        <v>0.0426552306022117</v>
      </c>
      <c r="U836" s="26" t="n">
        <f aca="false">IF(T836&lt;=(Datos!$D$25-Datos!$C$25)/(Datos!$E$25-Datos!$C$25),Datos!$C$25+SQRT((Datos!$E$25-Datos!$C$25)*(Datos!$D$25-Datos!$C$25)*T836),Datos!$E$25-SQRT((Datos!$E$25-Datos!$C$25)*(Datos!$E$25-Datos!$D$25)*(1-T836)))</f>
        <v>0.159464459005387</v>
      </c>
      <c r="V836" s="24" t="n">
        <f aca="true">RAND()</f>
        <v>0.638421273330869</v>
      </c>
      <c r="W836" s="26" t="n">
        <f aca="false">IF(V836&lt;=(Datos!$D$26-Datos!$C$26)/(Datos!$E$26-Datos!$C$26),Datos!$C$26+SQRT((Datos!$E$26-Datos!$C$26)*(Datos!$D$26-Datos!$C$26)*V836),Datos!$E$26-SQRT((Datos!$E$26-Datos!$C$26)*(Datos!$E$26-Datos!$D$26)*(1-V836)))</f>
        <v>0.21442577417087</v>
      </c>
      <c r="X836" s="24" t="n">
        <f aca="true">RAND()</f>
        <v>0.596282403139979</v>
      </c>
      <c r="Y836" s="26" t="n">
        <f aca="false">IF(X836&lt;=(Datos!$D$27-Datos!$C$27)/(Datos!$E$27-Datos!$C$27),Datos!$C$27+SQRT((Datos!$E$27-Datos!$C$27)*(Datos!$D$27-Datos!$C$27)*X836),Datos!$E$27-SQRT((Datos!$E$27-Datos!$C$27)*(Datos!$E$27-Datos!$D$27)*(1-X836)))</f>
        <v>0.233308726478665</v>
      </c>
      <c r="Z836" s="24" t="n">
        <f aca="false">(1+Q836)</f>
        <v>1.13281916890321</v>
      </c>
      <c r="AA836" s="24" t="n">
        <f aca="false">Z836*(1+S836)</f>
        <v>1.28756950184501</v>
      </c>
      <c r="AB836" s="24" t="n">
        <f aca="false">AA836*(1+U836)</f>
        <v>1.49289107588856</v>
      </c>
      <c r="AC836" s="24" t="n">
        <f aca="false">AB836*(1+W836)</f>
        <v>1.81300540058874</v>
      </c>
      <c r="AD836" s="24" t="n">
        <f aca="false">AC836*(1+Y836)</f>
        <v>2.23599538169904</v>
      </c>
      <c r="AE836" s="23" t="n">
        <f aca="false">E836*Q836</f>
        <v>4000.31139370117</v>
      </c>
      <c r="AF836" s="23" t="n">
        <f aca="false">AE836*(1+S836)</f>
        <v>4546.77947708071</v>
      </c>
      <c r="AG836" s="23" t="n">
        <f aca="false">AF836*(1+U836)</f>
        <v>5271.82920661018</v>
      </c>
      <c r="AH836" s="23" t="n">
        <f aca="false">AG836*(1+W836)</f>
        <v>6402.24526553417</v>
      </c>
      <c r="AI836" s="23" t="n">
        <f aca="false">AH836*(1+Y836)</f>
        <v>7895.94495504001</v>
      </c>
      <c r="AJ836" s="25" t="n">
        <f aca="false">G836*Z836</f>
        <v>44224.9856238067</v>
      </c>
      <c r="AK836" s="25" t="n">
        <f aca="false">I836*AA836</f>
        <v>46927.3564221026</v>
      </c>
      <c r="AL836" s="25" t="n">
        <f aca="false">K836*AB836</f>
        <v>54795.9111273151</v>
      </c>
      <c r="AM836" s="25" t="n">
        <f aca="false">M836*AC836</f>
        <v>74653.5429722423</v>
      </c>
      <c r="AN836" s="25" t="n">
        <f aca="false">O836*AD836</f>
        <v>87953.5881973395</v>
      </c>
      <c r="AO836" s="25" t="n">
        <f aca="false">C836/Datos!$D$8</f>
        <v>15735.8583111271</v>
      </c>
      <c r="AP836" s="25" t="n">
        <f aca="false">AJ836-AO836</f>
        <v>28489.1273126796</v>
      </c>
      <c r="AQ836" s="25" t="n">
        <f aca="false">AK836-AO836</f>
        <v>31191.4981109755</v>
      </c>
      <c r="AR836" s="25" t="n">
        <f aca="false">AL836-AO836</f>
        <v>39060.052816188</v>
      </c>
      <c r="AS836" s="25" t="n">
        <f aca="false">AM836-AO836</f>
        <v>58917.6846611152</v>
      </c>
      <c r="AT836" s="25" t="n">
        <f aca="false">AN836-AO836</f>
        <v>72217.7298862123</v>
      </c>
      <c r="AU836" s="25" t="n">
        <f aca="false">AP836*Datos!$D$6</f>
        <v>14244.5636563398</v>
      </c>
      <c r="AV836" s="25" t="n">
        <f aca="false">AQ836*Datos!$D$6</f>
        <v>15595.7490554877</v>
      </c>
      <c r="AW836" s="25" t="n">
        <f aca="false">AR836*Datos!$D$6</f>
        <v>19530.026408094</v>
      </c>
      <c r="AX836" s="25" t="n">
        <f aca="false">AS836*Datos!$D$6</f>
        <v>29458.8423305576</v>
      </c>
      <c r="AY836" s="25" t="n">
        <f aca="false">AT836*Datos!$D$6</f>
        <v>36108.8649431062</v>
      </c>
      <c r="AZ836" s="25" t="n">
        <f aca="false">AJ836-AU836-AE836</f>
        <v>25980.1105737658</v>
      </c>
      <c r="BA836" s="25" t="n">
        <f aca="false">AK836-AV836-AF836</f>
        <v>26784.8278895342</v>
      </c>
      <c r="BB836" s="25" t="n">
        <f aca="false">AL836-AW836-AG836</f>
        <v>29994.0555126109</v>
      </c>
      <c r="BC836" s="25" t="n">
        <f aca="false">AM836-AX836-AH836</f>
        <v>38792.4553761506</v>
      </c>
      <c r="BD836" s="25" t="n">
        <f aca="false">AN836-AY836-AI836</f>
        <v>43948.7782991933</v>
      </c>
      <c r="BE836" s="25" t="n">
        <f aca="false">AZ836/Z836</f>
        <v>22934.0315620892</v>
      </c>
      <c r="BF836" s="25" t="n">
        <f aca="false">BA836/AA836</f>
        <v>20802.6268493881</v>
      </c>
      <c r="BG836" s="25" t="n">
        <f aca="false">BB836/AB836</f>
        <v>20091.2551471706</v>
      </c>
      <c r="BH836" s="25" t="n">
        <f aca="false">BC836/AC836</f>
        <v>21396.7676894693</v>
      </c>
      <c r="BI836" s="25" t="n">
        <f aca="false">BD836/AD836</f>
        <v>19655.1292810803</v>
      </c>
      <c r="BJ836" s="25" t="n">
        <f aca="false">E836*AD836</f>
        <v>67344.7806934593</v>
      </c>
      <c r="BK836" s="25" t="n">
        <f aca="false">0.2*C836*AD836</f>
        <v>35185.3065107508</v>
      </c>
      <c r="BL836" s="25" t="n">
        <f aca="false">BJ836+BK836</f>
        <v>102530.08720421</v>
      </c>
      <c r="BM836" s="25" t="n">
        <f aca="false">BK836*Datos!$D$6</f>
        <v>17592.6532553754</v>
      </c>
      <c r="BN836" s="25" t="n">
        <f aca="false">BL836-BM836</f>
        <v>84937.4339488346</v>
      </c>
      <c r="BO836" s="25" t="n">
        <f aca="false">BN836/AD836</f>
        <v>37986.4084890435</v>
      </c>
      <c r="BP836" s="25" t="n">
        <f aca="false">-(C836+E836)</f>
        <v>-108797.770889116</v>
      </c>
      <c r="BQ836" s="25" t="n">
        <f aca="false">BE836</f>
        <v>22934.0315620892</v>
      </c>
      <c r="BR836" s="25" t="n">
        <f aca="false">BF836</f>
        <v>20802.6268493881</v>
      </c>
      <c r="BS836" s="25" t="n">
        <f aca="false">BG836</f>
        <v>20091.2551471706</v>
      </c>
      <c r="BT836" s="25" t="n">
        <f aca="false">BH836</f>
        <v>21396.7676894693</v>
      </c>
      <c r="BU836" s="25" t="n">
        <f aca="false">BI836+BO836</f>
        <v>57641.5377701239</v>
      </c>
      <c r="BV836" s="27" t="n">
        <f aca="false">IFERROR(IRR(BP836:BU836,0.1),NA())*100</f>
        <v>8.35274428163048</v>
      </c>
    </row>
    <row r="837" customFormat="false" ht="15" hidden="false" customHeight="true" outlineLevel="0" collapsed="false">
      <c r="A837" s="23" t="n">
        <v>836</v>
      </c>
      <c r="B837" s="24" t="n">
        <f aca="true">RAND()</f>
        <v>0.0230387522451115</v>
      </c>
      <c r="C837" s="25" t="n">
        <f aca="false">IF(B837&lt;=(Datos!$D$14-Datos!$C$14)/(Datos!$E$14-Datos!$C$14),Datos!$C$14+SQRT((Datos!$E$14-Datos!$C$14)*(Datos!$D$14-Datos!$C$14)*B837),Datos!$E$14-SQRT((Datos!$E$14-Datos!$C$14)*(Datos!$E$14-Datos!$D$14)*(1-B837)))</f>
        <v>63035.7043495776</v>
      </c>
      <c r="D837" s="24" t="n">
        <f aca="true">RAND()</f>
        <v>0.288919085173042</v>
      </c>
      <c r="E837" s="25" t="n">
        <f aca="false">IF(D837&lt;=(Datos!$D$15-Datos!$C$15)/(Datos!$E$15-Datos!$C$15),Datos!$C$15+SQRT((Datos!$E$15-Datos!$C$15)*(Datos!$D$15-Datos!$C$15)*D837),Datos!$E$15-SQRT((Datos!$E$15-Datos!$C$15)*(Datos!$E$15-Datos!$D$15)*(1-D837)))</f>
        <v>29654.9899449922</v>
      </c>
      <c r="F837" s="24" t="n">
        <f aca="true">RAND()</f>
        <v>0.565990663260847</v>
      </c>
      <c r="G837" s="25" t="n">
        <f aca="false">IF(F837&lt;=(Datos!$D$19-Datos!$C$19)/(Datos!$E$19-Datos!$C$19),Datos!$C$19+SQRT((Datos!$E$19-Datos!$C$19)*(Datos!$D$19-Datos!$C$19)*F837),Datos!$E$19-SQRT((Datos!$E$19-Datos!$C$19)*(Datos!$E$19-Datos!$D$19)*(1-F837)))</f>
        <v>39214.043601434</v>
      </c>
      <c r="H837" s="24" t="n">
        <f aca="true">RAND()</f>
        <v>0.169468805106446</v>
      </c>
      <c r="I837" s="25" t="n">
        <f aca="false">IF(H837&lt;=(Datos!$D$19-Datos!$C$19)/(Datos!$E$19-Datos!$C$19),Datos!$C$19+SQRT((Datos!$E$19-Datos!$C$19)*(Datos!$D$19-Datos!$C$19)*H837),Datos!$E$19-SQRT((Datos!$E$19-Datos!$C$19)*(Datos!$E$19-Datos!$D$19)*(1-H837)))</f>
        <v>35041.8568767833</v>
      </c>
      <c r="J837" s="24" t="n">
        <f aca="true">RAND()</f>
        <v>0.835952274627963</v>
      </c>
      <c r="K837" s="25" t="n">
        <f aca="false">IF(J837&lt;=(Datos!$D$19-Datos!$C$19)/(Datos!$E$19-Datos!$C$19),Datos!$C$19+SQRT((Datos!$E$19-Datos!$C$19)*(Datos!$D$19-Datos!$C$19)*J837),Datos!$E$19-SQRT((Datos!$E$19-Datos!$C$19)*(Datos!$E$19-Datos!$D$19)*(1-J837)))</f>
        <v>41492.3541508723</v>
      </c>
      <c r="L837" s="24" t="n">
        <f aca="true">RAND()</f>
        <v>0.223115652860598</v>
      </c>
      <c r="M837" s="25" t="n">
        <f aca="false">IF(L837&lt;=(Datos!$D$19-Datos!$C$19)/(Datos!$E$19-Datos!$C$19),Datos!$C$19+SQRT((Datos!$E$19-Datos!$C$19)*(Datos!$D$19-Datos!$C$19)*L837),Datos!$E$19-SQRT((Datos!$E$19-Datos!$C$19)*(Datos!$E$19-Datos!$D$19)*(1-L837)))</f>
        <v>35785.0970544227</v>
      </c>
      <c r="N837" s="24" t="n">
        <f aca="true">RAND()</f>
        <v>0.863910497391483</v>
      </c>
      <c r="O837" s="25" t="n">
        <f aca="false">IF(N837&lt;=(Datos!$D$19-Datos!$C$19)/(Datos!$E$19-Datos!$C$19),Datos!$C$19+SQRT((Datos!$E$19-Datos!$C$19)*(Datos!$D$19-Datos!$C$19)*N837),Datos!$E$19-SQRT((Datos!$E$19-Datos!$C$19)*(Datos!$E$19-Datos!$D$19)*(1-N837)))</f>
        <v>41805.2053750454</v>
      </c>
      <c r="P837" s="24" t="n">
        <f aca="true">RAND()</f>
        <v>0.356776286491285</v>
      </c>
      <c r="Q837" s="26" t="n">
        <f aca="false">IF(P837&lt;=(Datos!$D$23-Datos!$C$23)/(Datos!$E$23-Datos!$C$23),Datos!$C$23+SQRT((Datos!$E$23-Datos!$C$23)*(Datos!$D$23-Datos!$C$23)*P837),Datos!$E$23-SQRT((Datos!$E$23-Datos!$C$23)*(Datos!$E$23-Datos!$D$23)*(1-P837)))</f>
        <v>0.145341612333952</v>
      </c>
      <c r="R837" s="24" t="n">
        <f aca="true">RAND()</f>
        <v>0.256199183021192</v>
      </c>
      <c r="S837" s="26" t="n">
        <f aca="false">IF(R837&lt;=(Datos!$D$24-Datos!$C$24)/(Datos!$E$24-Datos!$C$24),Datos!$C$24+SQRT((Datos!$E$24-Datos!$C$24)*(Datos!$D$24-Datos!$C$24)*R837),Datos!$E$24-SQRT((Datos!$E$24-Datos!$C$24)*(Datos!$E$24-Datos!$D$24)*(1-R837)))</f>
        <v>0.141474601962275</v>
      </c>
      <c r="T837" s="24" t="n">
        <f aca="true">RAND()</f>
        <v>0.92855273977852</v>
      </c>
      <c r="U837" s="26" t="n">
        <f aca="false">IF(T837&lt;=(Datos!$D$25-Datos!$C$25)/(Datos!$E$25-Datos!$C$25),Datos!$C$25+SQRT((Datos!$E$25-Datos!$C$25)*(Datos!$D$25-Datos!$C$25)*T837),Datos!$E$25-SQRT((Datos!$E$25-Datos!$C$25)*(Datos!$E$25-Datos!$D$25)*(1-T837)))</f>
        <v>0.205856014401162</v>
      </c>
      <c r="V837" s="24" t="n">
        <f aca="true">RAND()</f>
        <v>0.314496142731956</v>
      </c>
      <c r="W837" s="26" t="n">
        <f aca="false">IF(V837&lt;=(Datos!$D$26-Datos!$C$26)/(Datos!$E$26-Datos!$C$26),Datos!$C$26+SQRT((Datos!$E$26-Datos!$C$26)*(Datos!$D$26-Datos!$C$26)*V837),Datos!$E$26-SQRT((Datos!$E$26-Datos!$C$26)*(Datos!$E$26-Datos!$D$26)*(1-V837)))</f>
        <v>0.201017722588286</v>
      </c>
      <c r="X837" s="24" t="n">
        <f aca="true">RAND()</f>
        <v>0.647417361765843</v>
      </c>
      <c r="Y837" s="26" t="n">
        <f aca="false">IF(X837&lt;=(Datos!$D$27-Datos!$C$27)/(Datos!$E$27-Datos!$C$27),Datos!$C$27+SQRT((Datos!$E$27-Datos!$C$27)*(Datos!$D$27-Datos!$C$27)*X837),Datos!$E$27-SQRT((Datos!$E$27-Datos!$C$27)*(Datos!$E$27-Datos!$D$27)*(1-X837)))</f>
        <v>0.23636576749312</v>
      </c>
      <c r="Z837" s="24" t="n">
        <f aca="false">(1+Q837)</f>
        <v>1.14534161233395</v>
      </c>
      <c r="AA837" s="24" t="n">
        <f aca="false">Z837*(1+S837)</f>
        <v>1.30737836104973</v>
      </c>
      <c r="AB837" s="24" t="n">
        <f aca="false">AA837*(1+U837)</f>
        <v>1.57651005976975</v>
      </c>
      <c r="AC837" s="24" t="n">
        <f aca="false">AB837*(1+W837)</f>
        <v>1.89341652162218</v>
      </c>
      <c r="AD837" s="24" t="n">
        <f aca="false">AC837*(1+Y837)</f>
        <v>2.34095537093957</v>
      </c>
      <c r="AE837" s="23" t="n">
        <f aca="false">E837*Q837</f>
        <v>4310.1040523523</v>
      </c>
      <c r="AF837" s="23" t="n">
        <f aca="false">AE837*(1+S837)</f>
        <v>4919.87430757483</v>
      </c>
      <c r="AG837" s="23" t="n">
        <f aca="false">AF837*(1+U837)</f>
        <v>5932.66002388686</v>
      </c>
      <c r="AH837" s="23" t="n">
        <f aca="false">AG837*(1+W837)</f>
        <v>7125.22983077916</v>
      </c>
      <c r="AI837" s="23" t="n">
        <f aca="false">AH837*(1+Y837)</f>
        <v>8809.39024829615</v>
      </c>
      <c r="AJ837" s="25" t="n">
        <f aca="false">G837*Z837</f>
        <v>44913.4759246003</v>
      </c>
      <c r="AK837" s="25" t="n">
        <f aca="false">I837*AA837</f>
        <v>45812.9654117081</v>
      </c>
      <c r="AL837" s="25" t="n">
        <f aca="false">K837*AB837</f>
        <v>65413.1137223793</v>
      </c>
      <c r="AM837" s="25" t="n">
        <f aca="false">M837*AC837</f>
        <v>67756.0939906972</v>
      </c>
      <c r="AN837" s="25" t="n">
        <f aca="false">O837*AD837</f>
        <v>97864.1200559442</v>
      </c>
      <c r="AO837" s="25" t="n">
        <f aca="false">C837/Datos!$D$8</f>
        <v>12607.1408699155</v>
      </c>
      <c r="AP837" s="25" t="n">
        <f aca="false">AJ837-AO837</f>
        <v>32306.3350546848</v>
      </c>
      <c r="AQ837" s="25" t="n">
        <f aca="false">AK837-AO837</f>
        <v>33205.8245417926</v>
      </c>
      <c r="AR837" s="25" t="n">
        <f aca="false">AL837-AO837</f>
        <v>52805.9728524637</v>
      </c>
      <c r="AS837" s="25" t="n">
        <f aca="false">AM837-AO837</f>
        <v>55148.9531207817</v>
      </c>
      <c r="AT837" s="25" t="n">
        <f aca="false">AN837-AO837</f>
        <v>85256.9791860286</v>
      </c>
      <c r="AU837" s="25" t="n">
        <f aca="false">AP837*Datos!$D$6</f>
        <v>16153.1675273424</v>
      </c>
      <c r="AV837" s="25" t="n">
        <f aca="false">AQ837*Datos!$D$6</f>
        <v>16602.9122708963</v>
      </c>
      <c r="AW837" s="25" t="n">
        <f aca="false">AR837*Datos!$D$6</f>
        <v>26402.9864262319</v>
      </c>
      <c r="AX837" s="25" t="n">
        <f aca="false">AS837*Datos!$D$6</f>
        <v>27574.4765603908</v>
      </c>
      <c r="AY837" s="25" t="n">
        <f aca="false">AT837*Datos!$D$6</f>
        <v>42628.4895930143</v>
      </c>
      <c r="AZ837" s="25" t="n">
        <f aca="false">AJ837-AU837-AE837</f>
        <v>24450.2043449056</v>
      </c>
      <c r="BA837" s="25" t="n">
        <f aca="false">AK837-AV837-AF837</f>
        <v>24290.178833237</v>
      </c>
      <c r="BB837" s="25" t="n">
        <f aca="false">AL837-AW837-AG837</f>
        <v>33077.4672722605</v>
      </c>
      <c r="BC837" s="25" t="n">
        <f aca="false">AM837-AX837-AH837</f>
        <v>33056.3875995272</v>
      </c>
      <c r="BD837" s="25" t="n">
        <f aca="false">AN837-AY837-AI837</f>
        <v>46426.2402146337</v>
      </c>
      <c r="BE837" s="25" t="n">
        <f aca="false">AZ837/Z837</f>
        <v>21347.5211950796</v>
      </c>
      <c r="BF837" s="25" t="n">
        <f aca="false">BA837/AA837</f>
        <v>18579.3030976387</v>
      </c>
      <c r="BG837" s="25" t="n">
        <f aca="false">BB837/AB837</f>
        <v>20981.4501767858</v>
      </c>
      <c r="BH837" s="25" t="n">
        <f aca="false">BC837/AC837</f>
        <v>17458.5925611371</v>
      </c>
      <c r="BI837" s="25" t="n">
        <f aca="false">BD837/AD837</f>
        <v>19832.1765510634</v>
      </c>
      <c r="BJ837" s="25" t="n">
        <f aca="false">E837*AD837</f>
        <v>69421.0079868882</v>
      </c>
      <c r="BK837" s="25" t="n">
        <f aca="false">0.2*C837*AD837</f>
        <v>29512.7541316205</v>
      </c>
      <c r="BL837" s="25" t="n">
        <f aca="false">BJ837+BK837</f>
        <v>98933.7621185087</v>
      </c>
      <c r="BM837" s="25" t="n">
        <f aca="false">BK837*Datos!$D$6</f>
        <v>14756.3770658102</v>
      </c>
      <c r="BN837" s="25" t="n">
        <f aca="false">BL837-BM837</f>
        <v>84177.3850526985</v>
      </c>
      <c r="BO837" s="25" t="n">
        <f aca="false">BN837/AD837</f>
        <v>35958.5603799499</v>
      </c>
      <c r="BP837" s="25" t="n">
        <f aca="false">-(C837+E837)</f>
        <v>-92690.6942945698</v>
      </c>
      <c r="BQ837" s="25" t="n">
        <f aca="false">BE837</f>
        <v>21347.5211950796</v>
      </c>
      <c r="BR837" s="25" t="n">
        <f aca="false">BF837</f>
        <v>18579.3030976387</v>
      </c>
      <c r="BS837" s="25" t="n">
        <f aca="false">BG837</f>
        <v>20981.4501767858</v>
      </c>
      <c r="BT837" s="25" t="n">
        <f aca="false">BH837</f>
        <v>17458.5925611371</v>
      </c>
      <c r="BU837" s="25" t="n">
        <f aca="false">BI837+BO837</f>
        <v>55790.7369310134</v>
      </c>
      <c r="BV837" s="27" t="n">
        <f aca="false">IFERROR(IRR(BP837:BU837,0.1),NA())*100</f>
        <v>11.5757466736485</v>
      </c>
    </row>
    <row r="838" customFormat="false" ht="15" hidden="false" customHeight="true" outlineLevel="0" collapsed="false">
      <c r="A838" s="23" t="n">
        <v>837</v>
      </c>
      <c r="B838" s="24" t="n">
        <f aca="true">RAND()</f>
        <v>0.695222919673607</v>
      </c>
      <c r="C838" s="25" t="n">
        <f aca="false">IF(B838&lt;=(Datos!$D$14-Datos!$C$14)/(Datos!$E$14-Datos!$C$14),Datos!$C$14+SQRT((Datos!$E$14-Datos!$C$14)*(Datos!$D$14-Datos!$C$14)*B838),Datos!$E$14-SQRT((Datos!$E$14-Datos!$C$14)*(Datos!$E$14-Datos!$D$14)*(1-B838)))</f>
        <v>80875.8661270197</v>
      </c>
      <c r="D838" s="24" t="n">
        <f aca="true">RAND()</f>
        <v>0.62571842408106</v>
      </c>
      <c r="E838" s="25" t="n">
        <f aca="false">IF(D838&lt;=(Datos!$D$15-Datos!$C$15)/(Datos!$E$15-Datos!$C$15),Datos!$C$15+SQRT((Datos!$E$15-Datos!$C$15)*(Datos!$D$15-Datos!$C$15)*D838),Datos!$E$15-SQRT((Datos!$E$15-Datos!$C$15)*(Datos!$E$15-Datos!$D$15)*(1-D838)))</f>
        <v>32507.1876849983</v>
      </c>
      <c r="F838" s="24" t="n">
        <f aca="true">RAND()</f>
        <v>0.468292324414378</v>
      </c>
      <c r="G838" s="25" t="n">
        <f aca="false">IF(F838&lt;=(Datos!$D$19-Datos!$C$19)/(Datos!$E$19-Datos!$C$19),Datos!$C$19+SQRT((Datos!$E$19-Datos!$C$19)*(Datos!$D$19-Datos!$C$19)*F838),Datos!$E$19-SQRT((Datos!$E$19-Datos!$C$19)*(Datos!$E$19-Datos!$D$19)*(1-F838)))</f>
        <v>38381.1603410361</v>
      </c>
      <c r="H838" s="24" t="n">
        <f aca="true">RAND()</f>
        <v>0.452127931028992</v>
      </c>
      <c r="I838" s="25" t="n">
        <f aca="false">IF(H838&lt;=(Datos!$D$19-Datos!$C$19)/(Datos!$E$19-Datos!$C$19),Datos!$C$19+SQRT((Datos!$E$19-Datos!$C$19)*(Datos!$D$19-Datos!$C$19)*H838),Datos!$E$19-SQRT((Datos!$E$19-Datos!$C$19)*(Datos!$E$19-Datos!$D$19)*(1-H838)))</f>
        <v>38235.2407162359</v>
      </c>
      <c r="J838" s="24" t="n">
        <f aca="true">RAND()</f>
        <v>0.744893890228761</v>
      </c>
      <c r="K838" s="25" t="n">
        <f aca="false">IF(J838&lt;=(Datos!$D$19-Datos!$C$19)/(Datos!$E$19-Datos!$C$19),Datos!$C$19+SQRT((Datos!$E$19-Datos!$C$19)*(Datos!$D$19-Datos!$C$19)*J838),Datos!$E$19-SQRT((Datos!$E$19-Datos!$C$19)*(Datos!$E$19-Datos!$D$19)*(1-J838)))</f>
        <v>40625.8762897189</v>
      </c>
      <c r="L838" s="24" t="n">
        <f aca="true">RAND()</f>
        <v>0.79915133369953</v>
      </c>
      <c r="M838" s="25" t="n">
        <f aca="false">IF(L838&lt;=(Datos!$D$19-Datos!$C$19)/(Datos!$E$19-Datos!$C$19),Datos!$C$19+SQRT((Datos!$E$19-Datos!$C$19)*(Datos!$D$19-Datos!$C$19)*L838),Datos!$E$19-SQRT((Datos!$E$19-Datos!$C$19)*(Datos!$E$19-Datos!$D$19)*(1-L838)))</f>
        <v>41118.8081762769</v>
      </c>
      <c r="N838" s="24" t="n">
        <f aca="true">RAND()</f>
        <v>0.294670531241549</v>
      </c>
      <c r="O838" s="25" t="n">
        <f aca="false">IF(N838&lt;=(Datos!$D$19-Datos!$C$19)/(Datos!$E$19-Datos!$C$19),Datos!$C$19+SQRT((Datos!$E$19-Datos!$C$19)*(Datos!$D$19-Datos!$C$19)*N838),Datos!$E$19-SQRT((Datos!$E$19-Datos!$C$19)*(Datos!$E$19-Datos!$D$19)*(1-N838)))</f>
        <v>36648.3516518181</v>
      </c>
      <c r="P838" s="24" t="n">
        <f aca="true">RAND()</f>
        <v>0.444625094984622</v>
      </c>
      <c r="Q838" s="26" t="n">
        <f aca="false">IF(P838&lt;=(Datos!$D$23-Datos!$C$23)/(Datos!$E$23-Datos!$C$23),Datos!$C$23+SQRT((Datos!$E$23-Datos!$C$23)*(Datos!$D$23-Datos!$C$23)*P838),Datos!$E$23-SQRT((Datos!$E$23-Datos!$C$23)*(Datos!$E$23-Datos!$D$23)*(1-P838)))</f>
        <v>0.148290018928455</v>
      </c>
      <c r="R838" s="24" t="n">
        <f aca="true">RAND()</f>
        <v>0.685077289663799</v>
      </c>
      <c r="S838" s="26" t="n">
        <f aca="false">IF(R838&lt;=(Datos!$D$24-Datos!$C$24)/(Datos!$E$24-Datos!$C$24),Datos!$C$24+SQRT((Datos!$E$24-Datos!$C$24)*(Datos!$D$24-Datos!$C$24)*R838),Datos!$E$24-SQRT((Datos!$E$24-Datos!$C$24)*(Datos!$E$24-Datos!$D$24)*(1-R838)))</f>
        <v>0.156191159654339</v>
      </c>
      <c r="T838" s="24" t="n">
        <f aca="true">RAND()</f>
        <v>0.662937468723658</v>
      </c>
      <c r="U838" s="26" t="n">
        <f aca="false">IF(T838&lt;=(Datos!$D$25-Datos!$C$25)/(Datos!$E$25-Datos!$C$25),Datos!$C$25+SQRT((Datos!$E$25-Datos!$C$25)*(Datos!$D$25-Datos!$C$25)*T838),Datos!$E$25-SQRT((Datos!$E$25-Datos!$C$25)*(Datos!$E$25-Datos!$D$25)*(1-T838)))</f>
        <v>0.189279077364543</v>
      </c>
      <c r="V838" s="24" t="n">
        <f aca="true">RAND()</f>
        <v>0.17102779358913</v>
      </c>
      <c r="W838" s="26" t="n">
        <f aca="false">IF(V838&lt;=(Datos!$D$26-Datos!$C$26)/(Datos!$E$26-Datos!$C$26),Datos!$C$26+SQRT((Datos!$E$26-Datos!$C$26)*(Datos!$D$26-Datos!$C$26)*V838),Datos!$E$26-SQRT((Datos!$E$26-Datos!$C$26)*(Datos!$E$26-Datos!$D$26)*(1-V838)))</f>
        <v>0.195473813719468</v>
      </c>
      <c r="X838" s="24" t="n">
        <f aca="true">RAND()</f>
        <v>0.761172545084858</v>
      </c>
      <c r="Y838" s="26" t="n">
        <f aca="false">IF(X838&lt;=(Datos!$D$27-Datos!$C$27)/(Datos!$E$27-Datos!$C$27),Datos!$C$27+SQRT((Datos!$E$27-Datos!$C$27)*(Datos!$D$27-Datos!$C$27)*X838),Datos!$E$27-SQRT((Datos!$E$27-Datos!$C$27)*(Datos!$E$27-Datos!$D$27)*(1-X838)))</f>
        <v>0.244088048555644</v>
      </c>
      <c r="Z838" s="24" t="n">
        <f aca="false">(1+Q838)</f>
        <v>1.14829001892845</v>
      </c>
      <c r="AA838" s="24" t="n">
        <f aca="false">Z838*(1+S838)</f>
        <v>1.32764276860439</v>
      </c>
      <c r="AB838" s="24" t="n">
        <f aca="false">AA838*(1+U838)</f>
        <v>1.57893776691554</v>
      </c>
      <c r="AC838" s="24" t="n">
        <f aca="false">AB838*(1+W838)</f>
        <v>1.88757875384022</v>
      </c>
      <c r="AD838" s="24" t="n">
        <f aca="false">AC838*(1+Y838)</f>
        <v>2.34831416836017</v>
      </c>
      <c r="AE838" s="23" t="n">
        <f aca="false">E838*Q838</f>
        <v>4820.49147711923</v>
      </c>
      <c r="AF838" s="23" t="n">
        <f aca="false">AE838*(1+S838)</f>
        <v>5573.40963103434</v>
      </c>
      <c r="AG838" s="23" t="n">
        <f aca="false">AF838*(1+U838)</f>
        <v>6628.33946377117</v>
      </c>
      <c r="AH838" s="23" t="n">
        <f aca="false">AG838*(1+W838)</f>
        <v>7924.00625738177</v>
      </c>
      <c r="AI838" s="23" t="n">
        <f aca="false">AH838*(1+Y838)</f>
        <v>9858.1614814888</v>
      </c>
      <c r="AJ838" s="25" t="n">
        <f aca="false">G838*Z838</f>
        <v>44072.7033345044</v>
      </c>
      <c r="AK838" s="25" t="n">
        <f aca="false">I838*AA838</f>
        <v>50762.7408427588</v>
      </c>
      <c r="AL838" s="25" t="n">
        <f aca="false">K838*AB838</f>
        <v>64145.7303878758</v>
      </c>
      <c r="AM838" s="25" t="n">
        <f aca="false">M838*AC838</f>
        <v>77614.9886967718</v>
      </c>
      <c r="AN838" s="25" t="n">
        <f aca="false">O838*AD838</f>
        <v>86061.8434310104</v>
      </c>
      <c r="AO838" s="25" t="n">
        <f aca="false">C838/Datos!$D$8</f>
        <v>16175.1732254039</v>
      </c>
      <c r="AP838" s="25" t="n">
        <f aca="false">AJ838-AO838</f>
        <v>27897.5301091005</v>
      </c>
      <c r="AQ838" s="25" t="n">
        <f aca="false">AK838-AO838</f>
        <v>34587.5676173548</v>
      </c>
      <c r="AR838" s="25" t="n">
        <f aca="false">AL838-AO838</f>
        <v>47970.5571624719</v>
      </c>
      <c r="AS838" s="25" t="n">
        <f aca="false">AM838-AO838</f>
        <v>61439.8154713678</v>
      </c>
      <c r="AT838" s="25" t="n">
        <f aca="false">AN838-AO838</f>
        <v>69886.6702056065</v>
      </c>
      <c r="AU838" s="25" t="n">
        <f aca="false">AP838*Datos!$D$6</f>
        <v>13948.7650545502</v>
      </c>
      <c r="AV838" s="25" t="n">
        <f aca="false">AQ838*Datos!$D$6</f>
        <v>17293.7838086774</v>
      </c>
      <c r="AW838" s="25" t="n">
        <f aca="false">AR838*Datos!$D$6</f>
        <v>23985.2785812359</v>
      </c>
      <c r="AX838" s="25" t="n">
        <f aca="false">AS838*Datos!$D$6</f>
        <v>30719.9077356839</v>
      </c>
      <c r="AY838" s="25" t="n">
        <f aca="false">AT838*Datos!$D$6</f>
        <v>34943.3351028033</v>
      </c>
      <c r="AZ838" s="25" t="n">
        <f aca="false">AJ838-AU838-AE838</f>
        <v>25303.446802835</v>
      </c>
      <c r="BA838" s="25" t="n">
        <f aca="false">AK838-AV838-AF838</f>
        <v>27895.547403047</v>
      </c>
      <c r="BB838" s="25" t="n">
        <f aca="false">AL838-AW838-AG838</f>
        <v>33532.1123428687</v>
      </c>
      <c r="BC838" s="25" t="n">
        <f aca="false">AM838-AX838-AH838</f>
        <v>38971.0747037061</v>
      </c>
      <c r="BD838" s="25" t="n">
        <f aca="false">AN838-AY838-AI838</f>
        <v>41260.3468467184</v>
      </c>
      <c r="BE838" s="25" t="n">
        <f aca="false">AZ838/Z838</f>
        <v>22035.7630787798</v>
      </c>
      <c r="BF838" s="25" t="n">
        <f aca="false">BA838/AA838</f>
        <v>21011.3353250668</v>
      </c>
      <c r="BG838" s="25" t="n">
        <f aca="false">BB838/AB838</f>
        <v>21237.1336258387</v>
      </c>
      <c r="BH838" s="25" t="n">
        <f aca="false">BC838/AC838</f>
        <v>20646.0655611961</v>
      </c>
      <c r="BI838" s="25" t="n">
        <f aca="false">BD838/AD838</f>
        <v>17570.1988271571</v>
      </c>
      <c r="BJ838" s="25" t="n">
        <f aca="false">E838*AD838</f>
        <v>76337.0894142249</v>
      </c>
      <c r="BK838" s="25" t="n">
        <f aca="false">0.2*C838*AD838</f>
        <v>37984.3884608962</v>
      </c>
      <c r="BL838" s="25" t="n">
        <f aca="false">BJ838+BK838</f>
        <v>114321.477875121</v>
      </c>
      <c r="BM838" s="25" t="n">
        <f aca="false">BK838*Datos!$D$6</f>
        <v>18992.1942304481</v>
      </c>
      <c r="BN838" s="25" t="n">
        <f aca="false">BL838-BM838</f>
        <v>95329.283644673</v>
      </c>
      <c r="BO838" s="25" t="n">
        <f aca="false">BN838/AD838</f>
        <v>40594.7742977003</v>
      </c>
      <c r="BP838" s="25" t="n">
        <f aca="false">-(C838+E838)</f>
        <v>-113383.053812018</v>
      </c>
      <c r="BQ838" s="25" t="n">
        <f aca="false">BE838</f>
        <v>22035.7630787798</v>
      </c>
      <c r="BR838" s="25" t="n">
        <f aca="false">BF838</f>
        <v>21011.3353250668</v>
      </c>
      <c r="BS838" s="25" t="n">
        <f aca="false">BG838</f>
        <v>21237.1336258387</v>
      </c>
      <c r="BT838" s="25" t="n">
        <f aca="false">BH838</f>
        <v>20646.0655611961</v>
      </c>
      <c r="BU838" s="25" t="n">
        <f aca="false">BI838+BO838</f>
        <v>58164.9731248574</v>
      </c>
      <c r="BV838" s="27" t="n">
        <f aca="false">IFERROR(IRR(BP838:BU838,0.1),NA())*100</f>
        <v>7.03403418029353</v>
      </c>
    </row>
    <row r="839" customFormat="false" ht="15" hidden="false" customHeight="true" outlineLevel="0" collapsed="false">
      <c r="A839" s="23" t="n">
        <v>838</v>
      </c>
      <c r="B839" s="24" t="n">
        <f aca="true">RAND()</f>
        <v>0.113224931381832</v>
      </c>
      <c r="C839" s="25" t="n">
        <f aca="false">IF(B839&lt;=(Datos!$D$14-Datos!$C$14)/(Datos!$E$14-Datos!$C$14),Datos!$C$14+SQRT((Datos!$E$14-Datos!$C$14)*(Datos!$D$14-Datos!$C$14)*B839),Datos!$E$14-SQRT((Datos!$E$14-Datos!$C$14)*(Datos!$E$14-Datos!$D$14)*(1-B839)))</f>
        <v>66729.782504118</v>
      </c>
      <c r="D839" s="24" t="n">
        <f aca="true">RAND()</f>
        <v>0.586826619014516</v>
      </c>
      <c r="E839" s="25" t="n">
        <f aca="false">IF(D839&lt;=(Datos!$D$15-Datos!$C$15)/(Datos!$E$15-Datos!$C$15),Datos!$C$15+SQRT((Datos!$E$15-Datos!$C$15)*(Datos!$D$15-Datos!$C$15)*D839),Datos!$E$15-SQRT((Datos!$E$15-Datos!$C$15)*(Datos!$E$15-Datos!$D$15)*(1-D839)))</f>
        <v>32127.5158210497</v>
      </c>
      <c r="F839" s="24" t="n">
        <f aca="true">RAND()</f>
        <v>0.461300908509346</v>
      </c>
      <c r="G839" s="25" t="n">
        <f aca="false">IF(F839&lt;=(Datos!$D$19-Datos!$C$19)/(Datos!$E$19-Datos!$C$19),Datos!$C$19+SQRT((Datos!$E$19-Datos!$C$19)*(Datos!$D$19-Datos!$C$19)*F839),Datos!$E$19-SQRT((Datos!$E$19-Datos!$C$19)*(Datos!$E$19-Datos!$D$19)*(1-F839)))</f>
        <v>38318.3613937122</v>
      </c>
      <c r="H839" s="24" t="n">
        <f aca="true">RAND()</f>
        <v>0.467177816313328</v>
      </c>
      <c r="I839" s="25" t="n">
        <f aca="false">IF(H839&lt;=(Datos!$D$19-Datos!$C$19)/(Datos!$E$19-Datos!$C$19),Datos!$C$19+SQRT((Datos!$E$19-Datos!$C$19)*(Datos!$D$19-Datos!$C$19)*H839),Datos!$E$19-SQRT((Datos!$E$19-Datos!$C$19)*(Datos!$E$19-Datos!$D$19)*(1-H839)))</f>
        <v>38371.1810664326</v>
      </c>
      <c r="J839" s="24" t="n">
        <f aca="true">RAND()</f>
        <v>0.0480791633983753</v>
      </c>
      <c r="K839" s="25" t="n">
        <f aca="false">IF(J839&lt;=(Datos!$D$19-Datos!$C$19)/(Datos!$E$19-Datos!$C$19),Datos!$C$19+SQRT((Datos!$E$19-Datos!$C$19)*(Datos!$D$19-Datos!$C$19)*J839),Datos!$E$19-SQRT((Datos!$E$19-Datos!$C$19)*(Datos!$E$19-Datos!$D$19)*(1-J839)))</f>
        <v>32685.4933456921</v>
      </c>
      <c r="L839" s="24" t="n">
        <f aca="true">RAND()</f>
        <v>0.240394017857774</v>
      </c>
      <c r="M839" s="25" t="n">
        <f aca="false">IF(L839&lt;=(Datos!$D$19-Datos!$C$19)/(Datos!$E$19-Datos!$C$19),Datos!$C$19+SQRT((Datos!$E$19-Datos!$C$19)*(Datos!$D$19-Datos!$C$19)*L839),Datos!$E$19-SQRT((Datos!$E$19-Datos!$C$19)*(Datos!$E$19-Datos!$D$19)*(1-L839)))</f>
        <v>36004.9232033945</v>
      </c>
      <c r="N839" s="24" t="n">
        <f aca="true">RAND()</f>
        <v>0.17500897688197</v>
      </c>
      <c r="O839" s="25" t="n">
        <f aca="false">IF(N839&lt;=(Datos!$D$19-Datos!$C$19)/(Datos!$E$19-Datos!$C$19),Datos!$C$19+SQRT((Datos!$E$19-Datos!$C$19)*(Datos!$D$19-Datos!$C$19)*N839),Datos!$E$19-SQRT((Datos!$E$19-Datos!$C$19)*(Datos!$E$19-Datos!$D$19)*(1-N839)))</f>
        <v>35123.6067893912</v>
      </c>
      <c r="P839" s="24" t="n">
        <f aca="true">RAND()</f>
        <v>0.361583815736383</v>
      </c>
      <c r="Q839" s="26" t="n">
        <f aca="false">IF(P839&lt;=(Datos!$D$23-Datos!$C$23)/(Datos!$E$23-Datos!$C$23),Datos!$C$23+SQRT((Datos!$E$23-Datos!$C$23)*(Datos!$D$23-Datos!$C$23)*P839),Datos!$E$23-SQRT((Datos!$E$23-Datos!$C$23)*(Datos!$E$23-Datos!$D$23)*(1-P839)))</f>
        <v>0.14551177901138</v>
      </c>
      <c r="R839" s="24" t="n">
        <f aca="true">RAND()</f>
        <v>0.371715848493947</v>
      </c>
      <c r="S839" s="26" t="n">
        <f aca="false">IF(R839&lt;=(Datos!$D$24-Datos!$C$24)/(Datos!$E$24-Datos!$C$24),Datos!$C$24+SQRT((Datos!$E$24-Datos!$C$24)*(Datos!$D$24-Datos!$C$24)*R839),Datos!$E$24-SQRT((Datos!$E$24-Datos!$C$24)*(Datos!$E$24-Datos!$D$24)*(1-R839)))</f>
        <v>0.145866745587513</v>
      </c>
      <c r="T839" s="24" t="n">
        <f aca="true">RAND()</f>
        <v>0.220911882624972</v>
      </c>
      <c r="U839" s="26" t="n">
        <f aca="false">IF(T839&lt;=(Datos!$D$25-Datos!$C$25)/(Datos!$E$25-Datos!$C$25),Datos!$C$25+SQRT((Datos!$E$25-Datos!$C$25)*(Datos!$D$25-Datos!$C$25)*T839),Datos!$E$25-SQRT((Datos!$E$25-Datos!$C$25)*(Datos!$E$25-Datos!$D$25)*(1-T839)))</f>
        <v>0.171538685046038</v>
      </c>
      <c r="V839" s="24" t="n">
        <f aca="true">RAND()</f>
        <v>0.302222736194488</v>
      </c>
      <c r="W839" s="26" t="n">
        <f aca="false">IF(V839&lt;=(Datos!$D$26-Datos!$C$26)/(Datos!$E$26-Datos!$C$26),Datos!$C$26+SQRT((Datos!$E$26-Datos!$C$26)*(Datos!$D$26-Datos!$C$26)*V839),Datos!$E$26-SQRT((Datos!$E$26-Datos!$C$26)*(Datos!$E$26-Datos!$D$26)*(1-V839)))</f>
        <v>0.200581173391922</v>
      </c>
      <c r="X839" s="24" t="n">
        <f aca="true">RAND()</f>
        <v>0.531458076659985</v>
      </c>
      <c r="Y839" s="26" t="n">
        <f aca="false">IF(X839&lt;=(Datos!$D$27-Datos!$C$27)/(Datos!$E$27-Datos!$C$27),Datos!$C$27+SQRT((Datos!$E$27-Datos!$C$27)*(Datos!$D$27-Datos!$C$27)*X839),Datos!$E$27-SQRT((Datos!$E$27-Datos!$C$27)*(Datos!$E$27-Datos!$D$27)*(1-X839)))</f>
        <v>0.229699638311081</v>
      </c>
      <c r="Z839" s="24" t="n">
        <f aca="false">(1+Q839)</f>
        <v>1.14551177901138</v>
      </c>
      <c r="AA839" s="24" t="n">
        <f aca="false">Z839*(1+S839)</f>
        <v>1.31260385424793</v>
      </c>
      <c r="AB839" s="24" t="n">
        <f aca="false">AA839*(1+U839)</f>
        <v>1.53776619339198</v>
      </c>
      <c r="AC839" s="24" t="n">
        <f aca="false">AB839*(1+W839)</f>
        <v>1.84621314086498</v>
      </c>
      <c r="AD839" s="24" t="n">
        <f aca="false">AC839*(1+Y839)</f>
        <v>2.27028763156683</v>
      </c>
      <c r="AE839" s="23" t="n">
        <f aca="false">E839*Q839</f>
        <v>4674.9319823372</v>
      </c>
      <c r="AF839" s="23" t="n">
        <f aca="false">AE839*(1+S839)</f>
        <v>5356.84909644371</v>
      </c>
      <c r="AG839" s="23" t="n">
        <f aca="false">AF839*(1+U839)</f>
        <v>6275.75594643772</v>
      </c>
      <c r="AH839" s="23" t="n">
        <f aca="false">AG839*(1+W839)</f>
        <v>7534.55443809553</v>
      </c>
      <c r="AI839" s="23" t="n">
        <f aca="false">AH839*(1+Y839)</f>
        <v>9265.23886736122</v>
      </c>
      <c r="AJ839" s="25" t="n">
        <f aca="false">G839*Z839</f>
        <v>43894.1343289123</v>
      </c>
      <c r="AK839" s="25" t="n">
        <f aca="false">I839*AA839</f>
        <v>50366.1601598447</v>
      </c>
      <c r="AL839" s="25" t="n">
        <f aca="false">K839*AB839</f>
        <v>50262.6466813439</v>
      </c>
      <c r="AM839" s="25" t="n">
        <f aca="false">M839*AC839</f>
        <v>66472.7623539413</v>
      </c>
      <c r="AN839" s="25" t="n">
        <f aca="false">O839*AD839</f>
        <v>79740.6900699715</v>
      </c>
      <c r="AO839" s="25" t="n">
        <f aca="false">C839/Datos!$D$8</f>
        <v>13345.9565008236</v>
      </c>
      <c r="AP839" s="25" t="n">
        <f aca="false">AJ839-AO839</f>
        <v>30548.1778280887</v>
      </c>
      <c r="AQ839" s="25" t="n">
        <f aca="false">AK839-AO839</f>
        <v>37020.2036590211</v>
      </c>
      <c r="AR839" s="25" t="n">
        <f aca="false">AL839-AO839</f>
        <v>36916.6901805203</v>
      </c>
      <c r="AS839" s="25" t="n">
        <f aca="false">AM839-AO839</f>
        <v>53126.8058531177</v>
      </c>
      <c r="AT839" s="25" t="n">
        <f aca="false">AN839-AO839</f>
        <v>66394.7335691478</v>
      </c>
      <c r="AU839" s="25" t="n">
        <f aca="false">AP839*Datos!$D$6</f>
        <v>15274.0889140443</v>
      </c>
      <c r="AV839" s="25" t="n">
        <f aca="false">AQ839*Datos!$D$6</f>
        <v>18510.1018295105</v>
      </c>
      <c r="AW839" s="25" t="n">
        <f aca="false">AR839*Datos!$D$6</f>
        <v>18458.3450902602</v>
      </c>
      <c r="AX839" s="25" t="n">
        <f aca="false">AS839*Datos!$D$6</f>
        <v>26563.4029265589</v>
      </c>
      <c r="AY839" s="25" t="n">
        <f aca="false">AT839*Datos!$D$6</f>
        <v>33197.3667845739</v>
      </c>
      <c r="AZ839" s="25" t="n">
        <f aca="false">AJ839-AU839-AE839</f>
        <v>23945.1134325307</v>
      </c>
      <c r="BA839" s="25" t="n">
        <f aca="false">AK839-AV839-AF839</f>
        <v>26499.2092338904</v>
      </c>
      <c r="BB839" s="25" t="n">
        <f aca="false">AL839-AW839-AG839</f>
        <v>25528.545644646</v>
      </c>
      <c r="BC839" s="25" t="n">
        <f aca="false">AM839-AX839-AH839</f>
        <v>32374.8049892869</v>
      </c>
      <c r="BD839" s="25" t="n">
        <f aca="false">AN839-AY839-AI839</f>
        <v>37278.0844180363</v>
      </c>
      <c r="BE839" s="25" t="n">
        <f aca="false">AZ839/Z839</f>
        <v>20903.4196516043</v>
      </c>
      <c r="BF839" s="25" t="n">
        <f aca="false">BA839/AA839</f>
        <v>20188.2762633463</v>
      </c>
      <c r="BG839" s="25" t="n">
        <f aca="false">BB839/AB839</f>
        <v>16601.0579204733</v>
      </c>
      <c r="BH839" s="25" t="n">
        <f aca="false">BC839/AC839</f>
        <v>17535.7894885955</v>
      </c>
      <c r="BI839" s="25" t="n">
        <f aca="false">BD839/AD839</f>
        <v>16419.983045192</v>
      </c>
      <c r="BJ839" s="25" t="n">
        <f aca="false">E839*AD839</f>
        <v>72938.7018014967</v>
      </c>
      <c r="BK839" s="25" t="n">
        <f aca="false">0.2*C839*AD839</f>
        <v>30299.1599752487</v>
      </c>
      <c r="BL839" s="25" t="n">
        <f aca="false">BJ839+BK839</f>
        <v>103237.861776745</v>
      </c>
      <c r="BM839" s="25" t="n">
        <f aca="false">BK839*Datos!$D$6</f>
        <v>15149.5799876244</v>
      </c>
      <c r="BN839" s="25" t="n">
        <f aca="false">BL839-BM839</f>
        <v>88088.2817891211</v>
      </c>
      <c r="BO839" s="25" t="n">
        <f aca="false">BN839/AD839</f>
        <v>38800.4940714615</v>
      </c>
      <c r="BP839" s="25" t="n">
        <f aca="false">-(C839+E839)</f>
        <v>-98857.2983251677</v>
      </c>
      <c r="BQ839" s="25" t="n">
        <f aca="false">BE839</f>
        <v>20903.4196516043</v>
      </c>
      <c r="BR839" s="25" t="n">
        <f aca="false">BF839</f>
        <v>20188.2762633463</v>
      </c>
      <c r="BS839" s="25" t="n">
        <f aca="false">BG839</f>
        <v>16601.0579204733</v>
      </c>
      <c r="BT839" s="25" t="n">
        <f aca="false">BH839</f>
        <v>17535.7894885955</v>
      </c>
      <c r="BU839" s="25" t="n">
        <f aca="false">BI839+BO839</f>
        <v>55220.4771166535</v>
      </c>
      <c r="BV839" s="27" t="n">
        <f aca="false">IFERROR(IRR(BP839:BU839,0.1),NA())*100</f>
        <v>8.47749010697467</v>
      </c>
    </row>
    <row r="840" customFormat="false" ht="15" hidden="false" customHeight="true" outlineLevel="0" collapsed="false">
      <c r="A840" s="23" t="n">
        <v>839</v>
      </c>
      <c r="B840" s="24" t="n">
        <f aca="true">RAND()</f>
        <v>0.935705697052128</v>
      </c>
      <c r="C840" s="25" t="n">
        <f aca="false">IF(B840&lt;=(Datos!$D$14-Datos!$C$14)/(Datos!$E$14-Datos!$C$14),Datos!$C$14+SQRT((Datos!$E$14-Datos!$C$14)*(Datos!$D$14-Datos!$C$14)*B840),Datos!$E$14-SQRT((Datos!$E$14-Datos!$C$14)*(Datos!$E$14-Datos!$D$14)*(1-B840)))</f>
        <v>91216.3126457366</v>
      </c>
      <c r="D840" s="24" t="n">
        <f aca="true">RAND()</f>
        <v>0.28596997978573</v>
      </c>
      <c r="E840" s="25" t="n">
        <f aca="false">IF(D840&lt;=(Datos!$D$15-Datos!$C$15)/(Datos!$E$15-Datos!$C$15),Datos!$C$15+SQRT((Datos!$E$15-Datos!$C$15)*(Datos!$D$15-Datos!$C$15)*D840),Datos!$E$15-SQRT((Datos!$E$15-Datos!$C$15)*(Datos!$E$15-Datos!$D$15)*(1-D840)))</f>
        <v>29631.1713943591</v>
      </c>
      <c r="F840" s="24" t="n">
        <f aca="true">RAND()</f>
        <v>0.793962004137972</v>
      </c>
      <c r="G840" s="25" t="n">
        <f aca="false">IF(F840&lt;=(Datos!$D$19-Datos!$C$19)/(Datos!$E$19-Datos!$C$19),Datos!$C$19+SQRT((Datos!$E$19-Datos!$C$19)*(Datos!$D$19-Datos!$C$19)*F840),Datos!$E$19-SQRT((Datos!$E$19-Datos!$C$19)*(Datos!$E$19-Datos!$D$19)*(1-F840)))</f>
        <v>41068.9887192159</v>
      </c>
      <c r="H840" s="24" t="n">
        <f aca="true">RAND()</f>
        <v>0.81769091177231</v>
      </c>
      <c r="I840" s="25" t="n">
        <f aca="false">IF(H840&lt;=(Datos!$D$19-Datos!$C$19)/(Datos!$E$19-Datos!$C$19),Datos!$C$19+SQRT((Datos!$E$19-Datos!$C$19)*(Datos!$D$19-Datos!$C$19)*H840),Datos!$E$19-SQRT((Datos!$E$19-Datos!$C$19)*(Datos!$E$19-Datos!$D$19)*(1-H840)))</f>
        <v>41302.2734529069</v>
      </c>
      <c r="J840" s="24" t="n">
        <f aca="true">RAND()</f>
        <v>0.177848000681055</v>
      </c>
      <c r="K840" s="25" t="n">
        <f aca="false">IF(J840&lt;=(Datos!$D$19-Datos!$C$19)/(Datos!$E$19-Datos!$C$19),Datos!$C$19+SQRT((Datos!$E$19-Datos!$C$19)*(Datos!$D$19-Datos!$C$19)*J840),Datos!$E$19-SQRT((Datos!$E$19-Datos!$C$19)*(Datos!$E$19-Datos!$D$19)*(1-J840)))</f>
        <v>35164.9975897534</v>
      </c>
      <c r="L840" s="24" t="n">
        <f aca="true">RAND()</f>
        <v>0.490156799861685</v>
      </c>
      <c r="M840" s="25" t="n">
        <f aca="false">IF(L840&lt;=(Datos!$D$19-Datos!$C$19)/(Datos!$E$19-Datos!$C$19),Datos!$C$19+SQRT((Datos!$E$19-Datos!$C$19)*(Datos!$D$19-Datos!$C$19)*L840),Datos!$E$19-SQRT((Datos!$E$19-Datos!$C$19)*(Datos!$E$19-Datos!$D$19)*(1-L840)))</f>
        <v>38574.5857030677</v>
      </c>
      <c r="N840" s="24" t="n">
        <f aca="true">RAND()</f>
        <v>0.402968517553742</v>
      </c>
      <c r="O840" s="25" t="n">
        <f aca="false">IF(N840&lt;=(Datos!$D$19-Datos!$C$19)/(Datos!$E$19-Datos!$C$19),Datos!$C$19+SQRT((Datos!$E$19-Datos!$C$19)*(Datos!$D$19-Datos!$C$19)*N840),Datos!$E$19-SQRT((Datos!$E$19-Datos!$C$19)*(Datos!$E$19-Datos!$D$19)*(1-N840)))</f>
        <v>37774.6561102766</v>
      </c>
      <c r="P840" s="24" t="n">
        <f aca="true">RAND()</f>
        <v>0.656196635666665</v>
      </c>
      <c r="Q840" s="26" t="n">
        <f aca="false">IF(P840&lt;=(Datos!$D$23-Datos!$C$23)/(Datos!$E$23-Datos!$C$23),Datos!$C$23+SQRT((Datos!$E$23-Datos!$C$23)*(Datos!$D$23-Datos!$C$23)*P840),Datos!$E$23-SQRT((Datos!$E$23-Datos!$C$23)*(Datos!$E$23-Datos!$D$23)*(1-P840)))</f>
        <v>0.155123383353036</v>
      </c>
      <c r="R840" s="24" t="n">
        <f aca="true">RAND()</f>
        <v>0.0737252852091756</v>
      </c>
      <c r="S840" s="26" t="n">
        <f aca="false">IF(R840&lt;=(Datos!$D$24-Datos!$C$24)/(Datos!$E$24-Datos!$C$24),Datos!$C$24+SQRT((Datos!$E$24-Datos!$C$24)*(Datos!$D$24-Datos!$C$24)*R840),Datos!$E$24-SQRT((Datos!$E$24-Datos!$C$24)*(Datos!$E$24-Datos!$D$24)*(1-R840)))</f>
        <v>0.131519787905014</v>
      </c>
      <c r="T840" s="24" t="n">
        <f aca="true">RAND()</f>
        <v>0.658408321782722</v>
      </c>
      <c r="U840" s="26" t="n">
        <f aca="false">IF(T840&lt;=(Datos!$D$25-Datos!$C$25)/(Datos!$E$25-Datos!$C$25),Datos!$C$25+SQRT((Datos!$E$25-Datos!$C$25)*(Datos!$D$25-Datos!$C$25)*T840),Datos!$E$25-SQRT((Datos!$E$25-Datos!$C$25)*(Datos!$E$25-Datos!$D$25)*(1-T840)))</f>
        <v>0.189073365863574</v>
      </c>
      <c r="V840" s="24" t="n">
        <f aca="true">RAND()</f>
        <v>0.400539072651289</v>
      </c>
      <c r="W840" s="26" t="n">
        <f aca="false">IF(V840&lt;=(Datos!$D$26-Datos!$C$26)/(Datos!$E$26-Datos!$C$26),Datos!$C$26+SQRT((Datos!$E$26-Datos!$C$26)*(Datos!$D$26-Datos!$C$26)*V840),Datos!$E$26-SQRT((Datos!$E$26-Datos!$C$26)*(Datos!$E$26-Datos!$D$26)*(1-V840)))</f>
        <v>0.204194833853369</v>
      </c>
      <c r="X840" s="24" t="n">
        <f aca="true">RAND()</f>
        <v>0.756714946953849</v>
      </c>
      <c r="Y840" s="26" t="n">
        <f aca="false">IF(X840&lt;=(Datos!$D$27-Datos!$C$27)/(Datos!$E$27-Datos!$C$27),Datos!$C$27+SQRT((Datos!$E$27-Datos!$C$27)*(Datos!$D$27-Datos!$C$27)*X840),Datos!$E$27-SQRT((Datos!$E$27-Datos!$C$27)*(Datos!$E$27-Datos!$D$27)*(1-X840)))</f>
        <v>0.243754458392111</v>
      </c>
      <c r="Z840" s="24" t="n">
        <f aca="false">(1+Q840)</f>
        <v>1.15512338335304</v>
      </c>
      <c r="AA840" s="24" t="n">
        <f aca="false">Z840*(1+S840)</f>
        <v>1.30704496573575</v>
      </c>
      <c r="AB840" s="24" t="n">
        <f aca="false">AA840*(1+U840)</f>
        <v>1.55417235674245</v>
      </c>
      <c r="AC840" s="24" t="n">
        <f aca="false">AB840*(1+W840)</f>
        <v>1.87152632290697</v>
      </c>
      <c r="AD840" s="24" t="n">
        <f aca="false">AC840*(1+Y840)</f>
        <v>2.32771920811374</v>
      </c>
      <c r="AE840" s="23" t="n">
        <f aca="false">E840*Q840</f>
        <v>4596.48755940668</v>
      </c>
      <c r="AF840" s="23" t="n">
        <f aca="false">AE840*(1+S840)</f>
        <v>5201.01662832788</v>
      </c>
      <c r="AG840" s="23" t="n">
        <f aca="false">AF840*(1+U840)</f>
        <v>6184.39034815825</v>
      </c>
      <c r="AH840" s="23" t="n">
        <f aca="false">AG840*(1+W840)</f>
        <v>7447.2109077848</v>
      </c>
      <c r="AI840" s="23" t="n">
        <f aca="false">AH840*(1+Y840)</f>
        <v>9262.50176914371</v>
      </c>
      <c r="AJ840" s="25" t="n">
        <f aca="false">G840*Z840</f>
        <v>47439.7492002283</v>
      </c>
      <c r="AK840" s="25" t="n">
        <f aca="false">I840*AA840</f>
        <v>53983.9285900633</v>
      </c>
      <c r="AL840" s="25" t="n">
        <f aca="false">K840*AB840</f>
        <v>54652.4671789095</v>
      </c>
      <c r="AM840" s="25" t="n">
        <f aca="false">M840*AC840</f>
        <v>72193.352538522</v>
      </c>
      <c r="AN840" s="25" t="n">
        <f aca="false">O840*AD840</f>
        <v>87928.7926077818</v>
      </c>
      <c r="AO840" s="25" t="n">
        <f aca="false">C840/Datos!$D$8</f>
        <v>18243.2625291473</v>
      </c>
      <c r="AP840" s="25" t="n">
        <f aca="false">AJ840-AO840</f>
        <v>29196.486671081</v>
      </c>
      <c r="AQ840" s="25" t="n">
        <f aca="false">AK840-AO840</f>
        <v>35740.666060916</v>
      </c>
      <c r="AR840" s="25" t="n">
        <f aca="false">AL840-AO840</f>
        <v>36409.2046497622</v>
      </c>
      <c r="AS840" s="25" t="n">
        <f aca="false">AM840-AO840</f>
        <v>53950.0900093747</v>
      </c>
      <c r="AT840" s="25" t="n">
        <f aca="false">AN840-AO840</f>
        <v>69685.5300786345</v>
      </c>
      <c r="AU840" s="25" t="n">
        <f aca="false">AP840*Datos!$D$6</f>
        <v>14598.2433355405</v>
      </c>
      <c r="AV840" s="25" t="n">
        <f aca="false">AQ840*Datos!$D$6</f>
        <v>17870.333030458</v>
      </c>
      <c r="AW840" s="25" t="n">
        <f aca="false">AR840*Datos!$D$6</f>
        <v>18204.6023248811</v>
      </c>
      <c r="AX840" s="25" t="n">
        <f aca="false">AS840*Datos!$D$6</f>
        <v>26975.0450046874</v>
      </c>
      <c r="AY840" s="25" t="n">
        <f aca="false">AT840*Datos!$D$6</f>
        <v>34842.7650393172</v>
      </c>
      <c r="AZ840" s="25" t="n">
        <f aca="false">AJ840-AU840-AE840</f>
        <v>28245.0183052811</v>
      </c>
      <c r="BA840" s="25" t="n">
        <f aca="false">AK840-AV840-AF840</f>
        <v>30912.5789312774</v>
      </c>
      <c r="BB840" s="25" t="n">
        <f aca="false">AL840-AW840-AG840</f>
        <v>30263.4745058702</v>
      </c>
      <c r="BC840" s="25" t="n">
        <f aca="false">AM840-AX840-AH840</f>
        <v>37771.0966260499</v>
      </c>
      <c r="BD840" s="25" t="n">
        <f aca="false">AN840-AY840-AI840</f>
        <v>43823.5257993209</v>
      </c>
      <c r="BE840" s="25" t="n">
        <f aca="false">AZ840/Z840</f>
        <v>24451.9492136787</v>
      </c>
      <c r="BF840" s="25" t="n">
        <f aca="false">BA840/AA840</f>
        <v>23650.7386827938</v>
      </c>
      <c r="BG840" s="25" t="n">
        <f aca="false">BB840/AB840</f>
        <v>19472.4056019775</v>
      </c>
      <c r="BH840" s="25" t="n">
        <f aca="false">BC840/AC840</f>
        <v>20181.9745540001</v>
      </c>
      <c r="BI840" s="25" t="n">
        <f aca="false">BD840/AD840</f>
        <v>18826.8093705482</v>
      </c>
      <c r="BJ840" s="25" t="n">
        <f aca="false">E840*AD840</f>
        <v>68973.0468135599</v>
      </c>
      <c r="BK840" s="25" t="n">
        <f aca="false">0.2*C840*AD840</f>
        <v>42465.1926077578</v>
      </c>
      <c r="BL840" s="25" t="n">
        <f aca="false">BJ840+BK840</f>
        <v>111438.239421318</v>
      </c>
      <c r="BM840" s="25" t="n">
        <f aca="false">BK840*Datos!$D$6</f>
        <v>21232.5963038789</v>
      </c>
      <c r="BN840" s="25" t="n">
        <f aca="false">BL840-BM840</f>
        <v>90205.6431174389</v>
      </c>
      <c r="BO840" s="25" t="n">
        <f aca="false">BN840/AD840</f>
        <v>38752.8026589327</v>
      </c>
      <c r="BP840" s="25" t="n">
        <f aca="false">-(C840+E840)</f>
        <v>-120847.484040096</v>
      </c>
      <c r="BQ840" s="25" t="n">
        <f aca="false">BE840</f>
        <v>24451.9492136787</v>
      </c>
      <c r="BR840" s="25" t="n">
        <f aca="false">BF840</f>
        <v>23650.7386827938</v>
      </c>
      <c r="BS840" s="25" t="n">
        <f aca="false">BG840</f>
        <v>19472.4056019775</v>
      </c>
      <c r="BT840" s="25" t="n">
        <f aca="false">BH840</f>
        <v>20181.9745540001</v>
      </c>
      <c r="BU840" s="25" t="n">
        <f aca="false">BI840+BO840</f>
        <v>57579.612029481</v>
      </c>
      <c r="BV840" s="27" t="n">
        <f aca="false">IFERROR(IRR(BP840:BU840,0.1),NA())*100</f>
        <v>5.63441839330303</v>
      </c>
    </row>
    <row r="841" customFormat="false" ht="15" hidden="false" customHeight="true" outlineLevel="0" collapsed="false">
      <c r="A841" s="23" t="n">
        <v>840</v>
      </c>
      <c r="B841" s="24" t="n">
        <f aca="true">RAND()</f>
        <v>0.428182365627315</v>
      </c>
      <c r="C841" s="25" t="n">
        <f aca="false">IF(B841&lt;=(Datos!$D$14-Datos!$C$14)/(Datos!$E$14-Datos!$C$14),Datos!$C$14+SQRT((Datos!$E$14-Datos!$C$14)*(Datos!$D$14-Datos!$C$14)*B841),Datos!$E$14-SQRT((Datos!$E$14-Datos!$C$14)*(Datos!$E$14-Datos!$D$14)*(1-B841)))</f>
        <v>73804.9401365979</v>
      </c>
      <c r="D841" s="24" t="n">
        <f aca="true">RAND()</f>
        <v>0.741866679314829</v>
      </c>
      <c r="E841" s="25" t="n">
        <f aca="false">IF(D841&lt;=(Datos!$D$15-Datos!$C$15)/(Datos!$E$15-Datos!$C$15),Datos!$C$15+SQRT((Datos!$E$15-Datos!$C$15)*(Datos!$D$15-Datos!$C$15)*D841),Datos!$E$15-SQRT((Datos!$E$15-Datos!$C$15)*(Datos!$E$15-Datos!$D$15)*(1-D841)))</f>
        <v>33777.4604780061</v>
      </c>
      <c r="F841" s="24" t="n">
        <f aca="true">RAND()</f>
        <v>0.550274999501689</v>
      </c>
      <c r="G841" s="25" t="n">
        <f aca="false">IF(F841&lt;=(Datos!$D$19-Datos!$C$19)/(Datos!$E$19-Datos!$C$19),Datos!$C$19+SQRT((Datos!$E$19-Datos!$C$19)*(Datos!$D$19-Datos!$C$19)*F841),Datos!$E$19-SQRT((Datos!$E$19-Datos!$C$19)*(Datos!$E$19-Datos!$D$19)*(1-F841)))</f>
        <v>39085.2215121731</v>
      </c>
      <c r="H841" s="24" t="n">
        <f aca="true">RAND()</f>
        <v>0.0508795135262799</v>
      </c>
      <c r="I841" s="25" t="n">
        <f aca="false">IF(H841&lt;=(Datos!$D$19-Datos!$C$19)/(Datos!$E$19-Datos!$C$19),Datos!$C$19+SQRT((Datos!$E$19-Datos!$C$19)*(Datos!$D$19-Datos!$C$19)*H841),Datos!$E$19-SQRT((Datos!$E$19-Datos!$C$19)*(Datos!$E$19-Datos!$D$19)*(1-H841)))</f>
        <v>32762.594257024</v>
      </c>
      <c r="J841" s="24" t="n">
        <f aca="true">RAND()</f>
        <v>0.92333504014841</v>
      </c>
      <c r="K841" s="25" t="n">
        <f aca="false">IF(J841&lt;=(Datos!$D$19-Datos!$C$19)/(Datos!$E$19-Datos!$C$19),Datos!$C$19+SQRT((Datos!$E$19-Datos!$C$19)*(Datos!$D$19-Datos!$C$19)*J841),Datos!$E$19-SQRT((Datos!$E$19-Datos!$C$19)*(Datos!$E$19-Datos!$D$19)*(1-J841)))</f>
        <v>42602.1109306581</v>
      </c>
      <c r="L841" s="24" t="n">
        <f aca="true">RAND()</f>
        <v>0.396600916854017</v>
      </c>
      <c r="M841" s="25" t="n">
        <f aca="false">IF(L841&lt;=(Datos!$D$19-Datos!$C$19)/(Datos!$E$19-Datos!$C$19),Datos!$C$19+SQRT((Datos!$E$19-Datos!$C$19)*(Datos!$D$19-Datos!$C$19)*L841),Datos!$E$19-SQRT((Datos!$E$19-Datos!$C$19)*(Datos!$E$19-Datos!$D$19)*(1-L841)))</f>
        <v>37712.9849946764</v>
      </c>
      <c r="N841" s="24" t="n">
        <f aca="true">RAND()</f>
        <v>0.428113288645025</v>
      </c>
      <c r="O841" s="25" t="n">
        <f aca="false">IF(N841&lt;=(Datos!$D$19-Datos!$C$19)/(Datos!$E$19-Datos!$C$19),Datos!$C$19+SQRT((Datos!$E$19-Datos!$C$19)*(Datos!$D$19-Datos!$C$19)*N841),Datos!$E$19-SQRT((Datos!$E$19-Datos!$C$19)*(Datos!$E$19-Datos!$D$19)*(1-N841)))</f>
        <v>38013.5506048663</v>
      </c>
      <c r="P841" s="24" t="n">
        <f aca="true">RAND()</f>
        <v>0.469079639113311</v>
      </c>
      <c r="Q841" s="26" t="n">
        <f aca="false">IF(P841&lt;=(Datos!$D$23-Datos!$C$23)/(Datos!$E$23-Datos!$C$23),Datos!$C$23+SQRT((Datos!$E$23-Datos!$C$23)*(Datos!$D$23-Datos!$C$23)*P841),Datos!$E$23-SQRT((Datos!$E$23-Datos!$C$23)*(Datos!$E$23-Datos!$D$23)*(1-P841)))</f>
        <v>0.149057586795946</v>
      </c>
      <c r="R841" s="24" t="n">
        <f aca="true">RAND()</f>
        <v>0.816622499772993</v>
      </c>
      <c r="S841" s="26" t="n">
        <f aca="false">IF(R841&lt;=(Datos!$D$24-Datos!$C$24)/(Datos!$E$24-Datos!$C$24),Datos!$C$24+SQRT((Datos!$E$24-Datos!$C$24)*(Datos!$D$24-Datos!$C$24)*R841),Datos!$E$24-SQRT((Datos!$E$24-Datos!$C$24)*(Datos!$E$24-Datos!$D$24)*(1-R841)))</f>
        <v>0.161831909830458</v>
      </c>
      <c r="T841" s="24" t="n">
        <f aca="true">RAND()</f>
        <v>0.55476137979091</v>
      </c>
      <c r="U841" s="26" t="n">
        <f aca="false">IF(T841&lt;=(Datos!$D$25-Datos!$C$25)/(Datos!$E$25-Datos!$C$25),Datos!$C$25+SQRT((Datos!$E$25-Datos!$C$25)*(Datos!$D$25-Datos!$C$25)*T841),Datos!$E$25-SQRT((Datos!$E$25-Datos!$C$25)*(Datos!$E$25-Datos!$D$25)*(1-T841)))</f>
        <v>0.184691812046135</v>
      </c>
      <c r="V841" s="24" t="n">
        <f aca="true">RAND()</f>
        <v>0.119715192516561</v>
      </c>
      <c r="W841" s="26" t="n">
        <f aca="false">IF(V841&lt;=(Datos!$D$26-Datos!$C$26)/(Datos!$E$26-Datos!$C$26),Datos!$C$26+SQRT((Datos!$E$26-Datos!$C$26)*(Datos!$D$26-Datos!$C$26)*V841),Datos!$E$26-SQRT((Datos!$E$26-Datos!$C$26)*(Datos!$E$26-Datos!$D$26)*(1-V841)))</f>
        <v>0.192946090897378</v>
      </c>
      <c r="X841" s="24" t="n">
        <f aca="true">RAND()</f>
        <v>0.0225730720261326</v>
      </c>
      <c r="Y841" s="26" t="n">
        <f aca="false">IF(X841&lt;=(Datos!$D$27-Datos!$C$27)/(Datos!$E$27-Datos!$C$27),Datos!$C$27+SQRT((Datos!$E$27-Datos!$C$27)*(Datos!$D$27-Datos!$C$27)*X841),Datos!$E$27-SQRT((Datos!$E$27-Datos!$C$27)*(Datos!$E$27-Datos!$D$27)*(1-X841)))</f>
        <v>0.197806874820987</v>
      </c>
      <c r="Z841" s="24" t="n">
        <f aca="false">(1+Q841)</f>
        <v>1.14905758679595</v>
      </c>
      <c r="AA841" s="24" t="n">
        <f aca="false">Z841*(1+S841)</f>
        <v>1.33501177057231</v>
      </c>
      <c r="AB841" s="24" t="n">
        <f aca="false">AA841*(1+U841)</f>
        <v>1.58157751358223</v>
      </c>
      <c r="AC841" s="24" t="n">
        <f aca="false">AB841*(1+W841)</f>
        <v>1.88673671227912</v>
      </c>
      <c r="AD841" s="24" t="n">
        <f aca="false">AC841*(1+Y841)</f>
        <v>2.25994620494507</v>
      </c>
      <c r="AE841" s="23" t="n">
        <f aca="false">E841*Q841</f>
        <v>5034.78674694705</v>
      </c>
      <c r="AF841" s="23" t="n">
        <f aca="false">AE841*(1+S841)</f>
        <v>5849.57590179457</v>
      </c>
      <c r="AG841" s="23" t="n">
        <f aca="false">AF841*(1+U841)</f>
        <v>6929.94467479842</v>
      </c>
      <c r="AH841" s="23" t="n">
        <f aca="false">AG841*(1+W841)</f>
        <v>8267.05040993587</v>
      </c>
      <c r="AI841" s="23" t="n">
        <f aca="false">AH841*(1+Y841)</f>
        <v>9902.32981551285</v>
      </c>
      <c r="AJ841" s="25" t="n">
        <f aca="false">G841*Z841</f>
        <v>44911.1703101627</v>
      </c>
      <c r="AK841" s="25" t="n">
        <f aca="false">I841*AA841</f>
        <v>43738.4489676119</v>
      </c>
      <c r="AL841" s="25" t="n">
        <f aca="false">K841*AB841</f>
        <v>67378.5406790647</v>
      </c>
      <c r="AM841" s="25" t="n">
        <f aca="false">M841*AC841</f>
        <v>71154.4733190874</v>
      </c>
      <c r="AN841" s="25" t="n">
        <f aca="false">O841*AD841</f>
        <v>85908.5794259552</v>
      </c>
      <c r="AO841" s="25" t="n">
        <f aca="false">C841/Datos!$D$8</f>
        <v>14760.9880273196</v>
      </c>
      <c r="AP841" s="25" t="n">
        <f aca="false">AJ841-AO841</f>
        <v>30150.1822828431</v>
      </c>
      <c r="AQ841" s="25" t="n">
        <f aca="false">AK841-AO841</f>
        <v>28977.4609402923</v>
      </c>
      <c r="AR841" s="25" t="n">
        <f aca="false">AL841-AO841</f>
        <v>52617.5526517451</v>
      </c>
      <c r="AS841" s="25" t="n">
        <f aca="false">AM841-AO841</f>
        <v>56393.4852917678</v>
      </c>
      <c r="AT841" s="25" t="n">
        <f aca="false">AN841-AO841</f>
        <v>71147.5913986356</v>
      </c>
      <c r="AU841" s="25" t="n">
        <f aca="false">AP841*Datos!$D$6</f>
        <v>15075.0911414216</v>
      </c>
      <c r="AV841" s="25" t="n">
        <f aca="false">AQ841*Datos!$D$6</f>
        <v>14488.7304701461</v>
      </c>
      <c r="AW841" s="25" t="n">
        <f aca="false">AR841*Datos!$D$6</f>
        <v>26308.7763258726</v>
      </c>
      <c r="AX841" s="25" t="n">
        <f aca="false">AS841*Datos!$D$6</f>
        <v>28196.7426458839</v>
      </c>
      <c r="AY841" s="25" t="n">
        <f aca="false">AT841*Datos!$D$6</f>
        <v>35573.7956993178</v>
      </c>
      <c r="AZ841" s="25" t="n">
        <f aca="false">AJ841-AU841-AE841</f>
        <v>24801.2924217941</v>
      </c>
      <c r="BA841" s="25" t="n">
        <f aca="false">AK841-AV841-AF841</f>
        <v>23400.1425956711</v>
      </c>
      <c r="BB841" s="25" t="n">
        <f aca="false">AL841-AW841-AG841</f>
        <v>34139.8196783937</v>
      </c>
      <c r="BC841" s="25" t="n">
        <f aca="false">AM841-AX841-AH841</f>
        <v>34690.6802632676</v>
      </c>
      <c r="BD841" s="25" t="n">
        <f aca="false">AN841-AY841-AI841</f>
        <v>40432.4539111245</v>
      </c>
      <c r="BE841" s="25" t="n">
        <f aca="false">AZ841/Z841</f>
        <v>21584.0291268173</v>
      </c>
      <c r="BF841" s="25" t="n">
        <f aca="false">BA841/AA841</f>
        <v>17528.0421577404</v>
      </c>
      <c r="BG841" s="25" t="n">
        <f aca="false">BB841/AB841</f>
        <v>21585.9288496508</v>
      </c>
      <c r="BH841" s="25" t="n">
        <f aca="false">BC841/AC841</f>
        <v>18386.6037256265</v>
      </c>
      <c r="BI841" s="25" t="n">
        <f aca="false">BD841/AD841</f>
        <v>17890.8921914392</v>
      </c>
      <c r="BJ841" s="25" t="n">
        <f aca="false">E841*AD841</f>
        <v>76335.2436199522</v>
      </c>
      <c r="BK841" s="25" t="n">
        <f aca="false">0.2*C841*AD841</f>
        <v>33359.0388735805</v>
      </c>
      <c r="BL841" s="25" t="n">
        <f aca="false">BJ841+BK841</f>
        <v>109694.282493533</v>
      </c>
      <c r="BM841" s="25" t="n">
        <f aca="false">BK841*Datos!$D$6</f>
        <v>16679.5194367903</v>
      </c>
      <c r="BN841" s="25" t="n">
        <f aca="false">BL841-BM841</f>
        <v>93014.7630567425</v>
      </c>
      <c r="BO841" s="25" t="n">
        <f aca="false">BN841/AD841</f>
        <v>41157.9544916659</v>
      </c>
      <c r="BP841" s="25" t="n">
        <f aca="false">-(C841+E841)</f>
        <v>-107582.400614604</v>
      </c>
      <c r="BQ841" s="25" t="n">
        <f aca="false">BE841</f>
        <v>21584.0291268173</v>
      </c>
      <c r="BR841" s="25" t="n">
        <f aca="false">BF841</f>
        <v>17528.0421577404</v>
      </c>
      <c r="BS841" s="25" t="n">
        <f aca="false">BG841</f>
        <v>21585.9288496508</v>
      </c>
      <c r="BT841" s="25" t="n">
        <f aca="false">BH841</f>
        <v>18386.6037256265</v>
      </c>
      <c r="BU841" s="25" t="n">
        <f aca="false">BI841+BO841</f>
        <v>59048.8466831051</v>
      </c>
      <c r="BV841" s="27" t="n">
        <f aca="false">IFERROR(IRR(BP841:BU841,0.1),NA())*100</f>
        <v>7.48167732985391</v>
      </c>
    </row>
    <row r="842" customFormat="false" ht="15" hidden="false" customHeight="true" outlineLevel="0" collapsed="false">
      <c r="A842" s="23" t="n">
        <v>841</v>
      </c>
      <c r="B842" s="24" t="n">
        <f aca="true">RAND()</f>
        <v>0.121176296538629</v>
      </c>
      <c r="C842" s="25" t="n">
        <f aca="false">IF(B842&lt;=(Datos!$D$14-Datos!$C$14)/(Datos!$E$14-Datos!$C$14),Datos!$C$14+SQRT((Datos!$E$14-Datos!$C$14)*(Datos!$D$14-Datos!$C$14)*B842),Datos!$E$14-SQRT((Datos!$E$14-Datos!$C$14)*(Datos!$E$14-Datos!$D$14)*(1-B842)))</f>
        <v>66962.0771767808</v>
      </c>
      <c r="D842" s="24" t="n">
        <f aca="true">RAND()</f>
        <v>0.424685891605376</v>
      </c>
      <c r="E842" s="25" t="n">
        <f aca="false">IF(D842&lt;=(Datos!$D$15-Datos!$C$15)/(Datos!$E$15-Datos!$C$15),Datos!$C$15+SQRT((Datos!$E$15-Datos!$C$15)*(Datos!$D$15-Datos!$C$15)*D842),Datos!$E$15-SQRT((Datos!$E$15-Datos!$C$15)*(Datos!$E$15-Datos!$D$15)*(1-D842)))</f>
        <v>30710.3758817058</v>
      </c>
      <c r="F842" s="24" t="n">
        <f aca="true">RAND()</f>
        <v>0.525359913680463</v>
      </c>
      <c r="G842" s="25" t="n">
        <f aca="false">IF(F842&lt;=(Datos!$D$19-Datos!$C$19)/(Datos!$E$19-Datos!$C$19),Datos!$C$19+SQRT((Datos!$E$19-Datos!$C$19)*(Datos!$D$19-Datos!$C$19)*F842),Datos!$E$19-SQRT((Datos!$E$19-Datos!$C$19)*(Datos!$E$19-Datos!$D$19)*(1-F842)))</f>
        <v>38877.160979281</v>
      </c>
      <c r="H842" s="24" t="n">
        <f aca="true">RAND()</f>
        <v>0.818799867170059</v>
      </c>
      <c r="I842" s="25" t="n">
        <f aca="false">IF(H842&lt;=(Datos!$D$19-Datos!$C$19)/(Datos!$E$19-Datos!$C$19),Datos!$C$19+SQRT((Datos!$E$19-Datos!$C$19)*(Datos!$D$19-Datos!$C$19)*H842),Datos!$E$19-SQRT((Datos!$E$19-Datos!$C$19)*(Datos!$E$19-Datos!$D$19)*(1-H842)))</f>
        <v>41313.5369305735</v>
      </c>
      <c r="J842" s="24" t="n">
        <f aca="true">RAND()</f>
        <v>0.380622400978319</v>
      </c>
      <c r="K842" s="25" t="n">
        <f aca="false">IF(J842&lt;=(Datos!$D$19-Datos!$C$19)/(Datos!$E$19-Datos!$C$19),Datos!$C$19+SQRT((Datos!$E$19-Datos!$C$19)*(Datos!$D$19-Datos!$C$19)*J842),Datos!$E$19-SQRT((Datos!$E$19-Datos!$C$19)*(Datos!$E$19-Datos!$D$19)*(1-J842)))</f>
        <v>37556.0148323536</v>
      </c>
      <c r="L842" s="24" t="n">
        <f aca="true">RAND()</f>
        <v>0.432162155474068</v>
      </c>
      <c r="M842" s="25" t="n">
        <f aca="false">IF(L842&lt;=(Datos!$D$19-Datos!$C$19)/(Datos!$E$19-Datos!$C$19),Datos!$C$19+SQRT((Datos!$E$19-Datos!$C$19)*(Datos!$D$19-Datos!$C$19)*L842),Datos!$E$19-SQRT((Datos!$E$19-Datos!$C$19)*(Datos!$E$19-Datos!$D$19)*(1-L842)))</f>
        <v>38051.3553716819</v>
      </c>
      <c r="N842" s="24" t="n">
        <f aca="true">RAND()</f>
        <v>0.727960449365919</v>
      </c>
      <c r="O842" s="25" t="n">
        <f aca="false">IF(N842&lt;=(Datos!$D$19-Datos!$C$19)/(Datos!$E$19-Datos!$C$19),Datos!$C$19+SQRT((Datos!$E$19-Datos!$C$19)*(Datos!$D$19-Datos!$C$19)*N842),Datos!$E$19-SQRT((Datos!$E$19-Datos!$C$19)*(Datos!$E$19-Datos!$D$19)*(1-N842)))</f>
        <v>40483.0357210228</v>
      </c>
      <c r="P842" s="24" t="n">
        <f aca="true">RAND()</f>
        <v>0.823987536725609</v>
      </c>
      <c r="Q842" s="26" t="n">
        <f aca="false">IF(P842&lt;=(Datos!$D$23-Datos!$C$23)/(Datos!$E$23-Datos!$C$23),Datos!$C$23+SQRT((Datos!$E$23-Datos!$C$23)*(Datos!$D$23-Datos!$C$23)*P842),Datos!$E$23-SQRT((Datos!$E$23-Datos!$C$23)*(Datos!$E$23-Datos!$D$23)*(1-P842)))</f>
        <v>0.162200493436786</v>
      </c>
      <c r="R842" s="24" t="n">
        <f aca="true">RAND()</f>
        <v>0.430550637151984</v>
      </c>
      <c r="S842" s="26" t="n">
        <f aca="false">IF(R842&lt;=(Datos!$D$24-Datos!$C$24)/(Datos!$E$24-Datos!$C$24),Datos!$C$24+SQRT((Datos!$E$24-Datos!$C$24)*(Datos!$D$24-Datos!$C$24)*R842),Datos!$E$24-SQRT((Datos!$E$24-Datos!$C$24)*(Datos!$E$24-Datos!$D$24)*(1-R842)))</f>
        <v>0.147838662806851</v>
      </c>
      <c r="T842" s="24" t="n">
        <f aca="true">RAND()</f>
        <v>0.457400304163446</v>
      </c>
      <c r="U842" s="26" t="n">
        <f aca="false">IF(T842&lt;=(Datos!$D$25-Datos!$C$25)/(Datos!$E$25-Datos!$C$25),Datos!$C$25+SQRT((Datos!$E$25-Datos!$C$25)*(Datos!$D$25-Datos!$C$25)*T842),Datos!$E$25-SQRT((Datos!$E$25-Datos!$C$25)*(Datos!$E$25-Datos!$D$25)*(1-T842)))</f>
        <v>0.181022068444537</v>
      </c>
      <c r="V842" s="24" t="n">
        <f aca="true">RAND()</f>
        <v>0.0933547606691419</v>
      </c>
      <c r="W842" s="26" t="n">
        <f aca="false">IF(V842&lt;=(Datos!$D$26-Datos!$C$26)/(Datos!$E$26-Datos!$C$26),Datos!$C$26+SQRT((Datos!$E$26-Datos!$C$26)*(Datos!$D$26-Datos!$C$26)*V842),Datos!$E$26-SQRT((Datos!$E$26-Datos!$C$26)*(Datos!$E$26-Datos!$D$26)*(1-V842)))</f>
        <v>0.191432264208668</v>
      </c>
      <c r="X842" s="24" t="n">
        <f aca="true">RAND()</f>
        <v>0.208003013942603</v>
      </c>
      <c r="Y842" s="26" t="n">
        <f aca="false">IF(X842&lt;=(Datos!$D$27-Datos!$C$27)/(Datos!$E$27-Datos!$C$27),Datos!$C$27+SQRT((Datos!$E$27-Datos!$C$27)*(Datos!$D$27-Datos!$C$27)*X842),Datos!$E$27-SQRT((Datos!$E$27-Datos!$C$27)*(Datos!$E$27-Datos!$D$27)*(1-X842)))</f>
        <v>0.213698272883167</v>
      </c>
      <c r="Z842" s="24" t="n">
        <f aca="false">(1+Q842)</f>
        <v>1.16220049343679</v>
      </c>
      <c r="AA842" s="24" t="n">
        <f aca="false">Z842*(1+S842)</f>
        <v>1.33401866029994</v>
      </c>
      <c r="AB842" s="24" t="n">
        <f aca="false">AA842*(1+U842)</f>
        <v>1.57550547753105</v>
      </c>
      <c r="AC842" s="24" t="n">
        <f aca="false">AB842*(1+W842)</f>
        <v>1.87710805836798</v>
      </c>
      <c r="AD842" s="24" t="n">
        <f aca="false">AC842*(1+Y842)</f>
        <v>2.27824280845629</v>
      </c>
      <c r="AE842" s="23" t="n">
        <f aca="false">E842*Q842</f>
        <v>4981.23812164185</v>
      </c>
      <c r="AF842" s="23" t="n">
        <f aca="false">AE842*(1+S842)</f>
        <v>5717.65770466789</v>
      </c>
      <c r="AG842" s="23" t="n">
        <f aca="false">AF842*(1+U842)</f>
        <v>6752.67992902471</v>
      </c>
      <c r="AH842" s="23" t="n">
        <f aca="false">AG842*(1+W842)</f>
        <v>8045.36073731435</v>
      </c>
      <c r="AI842" s="23" t="n">
        <f aca="false">AH842*(1+Y842)</f>
        <v>9764.64043160046</v>
      </c>
      <c r="AJ842" s="25" t="n">
        <f aca="false">G842*Z842</f>
        <v>45183.0556735418</v>
      </c>
      <c r="AK842" s="25" t="n">
        <f aca="false">I842*AA842</f>
        <v>55113.0291883759</v>
      </c>
      <c r="AL842" s="25" t="n">
        <f aca="false">K842*AB842</f>
        <v>59169.7070826105</v>
      </c>
      <c r="AM842" s="25" t="n">
        <f aca="false">M842*AC842</f>
        <v>71426.5058000076</v>
      </c>
      <c r="AN842" s="25" t="n">
        <f aca="false">O842*AD842</f>
        <v>92230.1849958992</v>
      </c>
      <c r="AO842" s="25" t="n">
        <f aca="false">C842/Datos!$D$8</f>
        <v>13392.4154353562</v>
      </c>
      <c r="AP842" s="25" t="n">
        <f aca="false">AJ842-AO842</f>
        <v>31790.6402381856</v>
      </c>
      <c r="AQ842" s="25" t="n">
        <f aca="false">AK842-AO842</f>
        <v>41720.6137530197</v>
      </c>
      <c r="AR842" s="25" t="n">
        <f aca="false">AL842-AO842</f>
        <v>45777.2916472543</v>
      </c>
      <c r="AS842" s="25" t="n">
        <f aca="false">AM842-AO842</f>
        <v>58034.0903646514</v>
      </c>
      <c r="AT842" s="25" t="n">
        <f aca="false">AN842-AO842</f>
        <v>78837.7695605431</v>
      </c>
      <c r="AU842" s="25" t="n">
        <f aca="false">AP842*Datos!$D$6</f>
        <v>15895.3201190928</v>
      </c>
      <c r="AV842" s="25" t="n">
        <f aca="false">AQ842*Datos!$D$6</f>
        <v>20860.3068765099</v>
      </c>
      <c r="AW842" s="25" t="n">
        <f aca="false">AR842*Datos!$D$6</f>
        <v>22888.6458236271</v>
      </c>
      <c r="AX842" s="25" t="n">
        <f aca="false">AS842*Datos!$D$6</f>
        <v>29017.0451823257</v>
      </c>
      <c r="AY842" s="25" t="n">
        <f aca="false">AT842*Datos!$D$6</f>
        <v>39418.8847802715</v>
      </c>
      <c r="AZ842" s="25" t="n">
        <f aca="false">AJ842-AU842-AE842</f>
        <v>24306.4974328071</v>
      </c>
      <c r="BA842" s="25" t="n">
        <f aca="false">AK842-AV842-AF842</f>
        <v>28535.0646071981</v>
      </c>
      <c r="BB842" s="25" t="n">
        <f aca="false">AL842-AW842-AG842</f>
        <v>29528.3813299586</v>
      </c>
      <c r="BC842" s="25" t="n">
        <f aca="false">AM842-AX842-AH842</f>
        <v>34364.0998803675</v>
      </c>
      <c r="BD842" s="25" t="n">
        <f aca="false">AN842-AY842-AI842</f>
        <v>43046.6597840272</v>
      </c>
      <c r="BE842" s="25" t="n">
        <f aca="false">AZ842/Z842</f>
        <v>20914.2033324469</v>
      </c>
      <c r="BF842" s="25" t="n">
        <f aca="false">BA842/AA842</f>
        <v>21390.3039413124</v>
      </c>
      <c r="BG842" s="25" t="n">
        <f aca="false">BB842/AB842</f>
        <v>18742.1635475569</v>
      </c>
      <c r="BH842" s="25" t="n">
        <f aca="false">BC842/AC842</f>
        <v>18306.9374867235</v>
      </c>
      <c r="BI842" s="25" t="n">
        <f aca="false">BD842/AD842</f>
        <v>18894.6760302494</v>
      </c>
      <c r="BJ842" s="25" t="n">
        <f aca="false">E842*AD842</f>
        <v>69965.6929974856</v>
      </c>
      <c r="BK842" s="25" t="n">
        <f aca="false">0.2*C842*AD842</f>
        <v>30511.1741534591</v>
      </c>
      <c r="BL842" s="25" t="n">
        <f aca="false">BJ842+BK842</f>
        <v>100476.867150945</v>
      </c>
      <c r="BM842" s="25" t="n">
        <f aca="false">BK842*Datos!$D$6</f>
        <v>15255.5870767296</v>
      </c>
      <c r="BN842" s="25" t="n">
        <f aca="false">BL842-BM842</f>
        <v>85221.2800742152</v>
      </c>
      <c r="BO842" s="25" t="n">
        <f aca="false">BN842/AD842</f>
        <v>37406.5835993839</v>
      </c>
      <c r="BP842" s="25" t="n">
        <f aca="false">-(C842+E842)</f>
        <v>-97672.4530584865</v>
      </c>
      <c r="BQ842" s="25" t="n">
        <f aca="false">BE842</f>
        <v>20914.2033324469</v>
      </c>
      <c r="BR842" s="25" t="n">
        <f aca="false">BF842</f>
        <v>21390.3039413124</v>
      </c>
      <c r="BS842" s="25" t="n">
        <f aca="false">BG842</f>
        <v>18742.1635475569</v>
      </c>
      <c r="BT842" s="25" t="n">
        <f aca="false">BH842</f>
        <v>18306.9374867235</v>
      </c>
      <c r="BU842" s="25" t="n">
        <f aca="false">BI842+BO842</f>
        <v>56301.2596296333</v>
      </c>
      <c r="BV842" s="27" t="n">
        <f aca="false">IFERROR(IRR(BP842:BU842,0.1),NA())*100</f>
        <v>10.193249202135</v>
      </c>
    </row>
    <row r="843" customFormat="false" ht="15" hidden="false" customHeight="true" outlineLevel="0" collapsed="false">
      <c r="A843" s="23" t="n">
        <v>842</v>
      </c>
      <c r="B843" s="24" t="n">
        <f aca="true">RAND()</f>
        <v>0.984690193170048</v>
      </c>
      <c r="C843" s="25" t="n">
        <f aca="false">IF(B843&lt;=(Datos!$D$14-Datos!$C$14)/(Datos!$E$14-Datos!$C$14),Datos!$C$14+SQRT((Datos!$E$14-Datos!$C$14)*(Datos!$D$14-Datos!$C$14)*B843),Datos!$E$14-SQRT((Datos!$E$14-Datos!$C$14)*(Datos!$E$14-Datos!$D$14)*(1-B843)))</f>
        <v>95713.7699319866</v>
      </c>
      <c r="D843" s="24" t="n">
        <f aca="true">RAND()</f>
        <v>0.0419237643371925</v>
      </c>
      <c r="E843" s="25" t="n">
        <f aca="false">IF(D843&lt;=(Datos!$D$15-Datos!$C$15)/(Datos!$E$15-Datos!$C$15),Datos!$C$15+SQRT((Datos!$E$15-Datos!$C$15)*(Datos!$D$15-Datos!$C$15)*D843),Datos!$E$15-SQRT((Datos!$E$15-Datos!$C$15)*(Datos!$E$15-Datos!$D$15)*(1-D843)))</f>
        <v>26773.2124309539</v>
      </c>
      <c r="F843" s="24" t="n">
        <f aca="true">RAND()</f>
        <v>0.868093079140406</v>
      </c>
      <c r="G843" s="25" t="n">
        <f aca="false">IF(F843&lt;=(Datos!$D$19-Datos!$C$19)/(Datos!$E$19-Datos!$C$19),Datos!$C$19+SQRT((Datos!$E$19-Datos!$C$19)*(Datos!$D$19-Datos!$C$19)*F843),Datos!$E$19-SQRT((Datos!$E$19-Datos!$C$19)*(Datos!$E$19-Datos!$D$19)*(1-F843)))</f>
        <v>41854.6829945982</v>
      </c>
      <c r="H843" s="24" t="n">
        <f aca="true">RAND()</f>
        <v>0.819034451040696</v>
      </c>
      <c r="I843" s="25" t="n">
        <f aca="false">IF(H843&lt;=(Datos!$D$19-Datos!$C$19)/(Datos!$E$19-Datos!$C$19),Datos!$C$19+SQRT((Datos!$E$19-Datos!$C$19)*(Datos!$D$19-Datos!$C$19)*H843),Datos!$E$19-SQRT((Datos!$E$19-Datos!$C$19)*(Datos!$E$19-Datos!$D$19)*(1-H843)))</f>
        <v>41315.9239731043</v>
      </c>
      <c r="J843" s="24" t="n">
        <f aca="true">RAND()</f>
        <v>0.986742778324056</v>
      </c>
      <c r="K843" s="25" t="n">
        <f aca="false">IF(J843&lt;=(Datos!$D$19-Datos!$C$19)/(Datos!$E$19-Datos!$C$19),Datos!$C$19+SQRT((Datos!$E$19-Datos!$C$19)*(Datos!$D$19-Datos!$C$19)*J843),Datos!$E$19-SQRT((Datos!$E$19-Datos!$C$19)*(Datos!$E$19-Datos!$D$19)*(1-J843)))</f>
        <v>44002.8582720115</v>
      </c>
      <c r="L843" s="24" t="n">
        <f aca="true">RAND()</f>
        <v>0.123928821081122</v>
      </c>
      <c r="M843" s="25" t="n">
        <f aca="false">IF(L843&lt;=(Datos!$D$19-Datos!$C$19)/(Datos!$E$19-Datos!$C$19),Datos!$C$19+SQRT((Datos!$E$19-Datos!$C$19)*(Datos!$D$19-Datos!$C$19)*L843),Datos!$E$19-SQRT((Datos!$E$19-Datos!$C$19)*(Datos!$E$19-Datos!$D$19)*(1-L843)))</f>
        <v>34311.5337366381</v>
      </c>
      <c r="N843" s="24" t="n">
        <f aca="true">RAND()</f>
        <v>0.0784858404920088</v>
      </c>
      <c r="O843" s="25" t="n">
        <f aca="false">IF(N843&lt;=(Datos!$D$19-Datos!$C$19)/(Datos!$E$19-Datos!$C$19),Datos!$C$19+SQRT((Datos!$E$19-Datos!$C$19)*(Datos!$D$19-Datos!$C$19)*N843),Datos!$E$19-SQRT((Datos!$E$19-Datos!$C$19)*(Datos!$E$19-Datos!$D$19)*(1-N843)))</f>
        <v>33431.1624959773</v>
      </c>
      <c r="P843" s="24" t="n">
        <f aca="true">RAND()</f>
        <v>0.105536831542415</v>
      </c>
      <c r="Q843" s="26" t="n">
        <f aca="false">IF(P843&lt;=(Datos!$D$23-Datos!$C$23)/(Datos!$E$23-Datos!$C$23),Datos!$C$23+SQRT((Datos!$E$23-Datos!$C$23)*(Datos!$D$23-Datos!$C$23)*P843),Datos!$E$23-SQRT((Datos!$E$23-Datos!$C$23)*(Datos!$E$23-Datos!$D$23)*(1-P843)))</f>
        <v>0.133782826153454</v>
      </c>
      <c r="R843" s="24" t="n">
        <f aca="true">RAND()</f>
        <v>0.576186981160017</v>
      </c>
      <c r="S843" s="26" t="n">
        <f aca="false">IF(R843&lt;=(Datos!$D$24-Datos!$C$24)/(Datos!$E$24-Datos!$C$24),Datos!$C$24+SQRT((Datos!$E$24-Datos!$C$24)*(Datos!$D$24-Datos!$C$24)*R843),Datos!$E$24-SQRT((Datos!$E$24-Datos!$C$24)*(Datos!$E$24-Datos!$D$24)*(1-R843)))</f>
        <v>0.152380017488927</v>
      </c>
      <c r="T843" s="24" t="n">
        <f aca="true">RAND()</f>
        <v>0.0554763220674595</v>
      </c>
      <c r="U843" s="26" t="n">
        <f aca="false">IF(T843&lt;=(Datos!$D$25-Datos!$C$25)/(Datos!$E$25-Datos!$C$25),Datos!$C$25+SQRT((Datos!$E$25-Datos!$C$25)*(Datos!$D$25-Datos!$C$25)*T843),Datos!$E$25-SQRT((Datos!$E$25-Datos!$C$25)*(Datos!$E$25-Datos!$D$25)*(1-T843)))</f>
        <v>0.160793529373734</v>
      </c>
      <c r="V843" s="24" t="n">
        <f aca="true">RAND()</f>
        <v>0.196896368359881</v>
      </c>
      <c r="W843" s="26" t="n">
        <f aca="false">IF(V843&lt;=(Datos!$D$26-Datos!$C$26)/(Datos!$E$26-Datos!$C$26),Datos!$C$26+SQRT((Datos!$E$26-Datos!$C$26)*(Datos!$D$26-Datos!$C$26)*V843),Datos!$E$26-SQRT((Datos!$E$26-Datos!$C$26)*(Datos!$E$26-Datos!$D$26)*(1-V843)))</f>
        <v>0.196602858660599</v>
      </c>
      <c r="X843" s="24" t="n">
        <f aca="true">RAND()</f>
        <v>0.0724953838939652</v>
      </c>
      <c r="Y843" s="26" t="n">
        <f aca="false">IF(X843&lt;=(Datos!$D$27-Datos!$C$27)/(Datos!$E$27-Datos!$C$27),Datos!$C$27+SQRT((Datos!$E$27-Datos!$C$27)*(Datos!$D$27-Datos!$C$27)*X843),Datos!$E$27-SQRT((Datos!$E$27-Datos!$C$27)*(Datos!$E$27-Datos!$D$27)*(1-X843)))</f>
        <v>0.20399062316388</v>
      </c>
      <c r="Z843" s="24" t="n">
        <f aca="false">(1+Q843)</f>
        <v>1.13378282615345</v>
      </c>
      <c r="AA843" s="24" t="n">
        <f aca="false">Z843*(1+S843)</f>
        <v>1.30654867303136</v>
      </c>
      <c r="AB843" s="24" t="n">
        <f aca="false">AA843*(1+U843)</f>
        <v>1.51663324546665</v>
      </c>
      <c r="AC843" s="24" t="n">
        <f aca="false">AB843*(1+W843)</f>
        <v>1.81480767706509</v>
      </c>
      <c r="AD843" s="24" t="n">
        <f aca="false">AC843*(1+Y843)</f>
        <v>2.18501142603219</v>
      </c>
      <c r="AE843" s="23" t="n">
        <f aca="false">E843*Q843</f>
        <v>3581.79602421981</v>
      </c>
      <c r="AF843" s="23" t="n">
        <f aca="false">AE843*(1+S843)</f>
        <v>4127.5901650322</v>
      </c>
      <c r="AG843" s="23" t="n">
        <f aca="false">AF843*(1+U843)</f>
        <v>4791.27995547604</v>
      </c>
      <c r="AH843" s="23" t="n">
        <f aca="false">AG843*(1+W843)</f>
        <v>5733.25929136585</v>
      </c>
      <c r="AI843" s="23" t="n">
        <f aca="false">AH843*(1+Y843)</f>
        <v>6902.79042697168</v>
      </c>
      <c r="AJ843" s="25" t="n">
        <f aca="false">G843*Z843</f>
        <v>47454.1207733725</v>
      </c>
      <c r="AK843" s="25" t="n">
        <f aca="false">I843*AA843</f>
        <v>53981.2656421241</v>
      </c>
      <c r="AL843" s="25" t="n">
        <f aca="false">K843*AB843</f>
        <v>66736.1977508897</v>
      </c>
      <c r="AM843" s="25" t="n">
        <f aca="false">M843*AC843</f>
        <v>62268.8348371286</v>
      </c>
      <c r="AN843" s="25" t="n">
        <f aca="false">O843*AD843</f>
        <v>73047.4720392493</v>
      </c>
      <c r="AO843" s="25" t="n">
        <f aca="false">C843/Datos!$D$8</f>
        <v>19142.7539863973</v>
      </c>
      <c r="AP843" s="25" t="n">
        <f aca="false">AJ843-AO843</f>
        <v>28311.3667869752</v>
      </c>
      <c r="AQ843" s="25" t="n">
        <f aca="false">AK843-AO843</f>
        <v>34838.5116557268</v>
      </c>
      <c r="AR843" s="25" t="n">
        <f aca="false">AL843-AO843</f>
        <v>47593.4437644924</v>
      </c>
      <c r="AS843" s="25" t="n">
        <f aca="false">AM843-AO843</f>
        <v>43126.0808507313</v>
      </c>
      <c r="AT843" s="25" t="n">
        <f aca="false">AN843-AO843</f>
        <v>53904.718052852</v>
      </c>
      <c r="AU843" s="25" t="n">
        <f aca="false">AP843*Datos!$D$6</f>
        <v>14155.6833934876</v>
      </c>
      <c r="AV843" s="25" t="n">
        <f aca="false">AQ843*Datos!$D$6</f>
        <v>17419.2558278634</v>
      </c>
      <c r="AW843" s="25" t="n">
        <f aca="false">AR843*Datos!$D$6</f>
        <v>23796.7218822462</v>
      </c>
      <c r="AX843" s="25" t="n">
        <f aca="false">AS843*Datos!$D$6</f>
        <v>21563.0404253656</v>
      </c>
      <c r="AY843" s="25" t="n">
        <f aca="false">AT843*Datos!$D$6</f>
        <v>26952.359026426</v>
      </c>
      <c r="AZ843" s="25" t="n">
        <f aca="false">AJ843-AU843-AE843</f>
        <v>29716.6413556651</v>
      </c>
      <c r="BA843" s="25" t="n">
        <f aca="false">AK843-AV843-AF843</f>
        <v>32434.4196492285</v>
      </c>
      <c r="BB843" s="25" t="n">
        <f aca="false">AL843-AW843-AG843</f>
        <v>38148.1959131675</v>
      </c>
      <c r="BC843" s="25" t="n">
        <f aca="false">AM843-AX843-AH843</f>
        <v>34972.5351203971</v>
      </c>
      <c r="BD843" s="25" t="n">
        <f aca="false">AN843-AY843-AI843</f>
        <v>39192.3225858516</v>
      </c>
      <c r="BE843" s="25" t="n">
        <f aca="false">AZ843/Z843</f>
        <v>26210.1706518908</v>
      </c>
      <c r="BF843" s="25" t="n">
        <f aca="false">BA843/AA843</f>
        <v>24824.5016191983</v>
      </c>
      <c r="BG843" s="25" t="n">
        <f aca="false">BB843/AB843</f>
        <v>25153.2109210951</v>
      </c>
      <c r="BH843" s="25" t="n">
        <f aca="false">BC843/AC843</f>
        <v>19270.6563689188</v>
      </c>
      <c r="BI843" s="25" t="n">
        <f aca="false">BD843/AD843</f>
        <v>17936.8959443026</v>
      </c>
      <c r="BJ843" s="25" t="n">
        <f aca="false">E843*AD843</f>
        <v>58499.7750732214</v>
      </c>
      <c r="BK843" s="25" t="n">
        <f aca="false">0.2*C843*AD843</f>
        <v>41827.1361860014</v>
      </c>
      <c r="BL843" s="25" t="n">
        <f aca="false">BJ843+BK843</f>
        <v>100326.911259223</v>
      </c>
      <c r="BM843" s="25" t="n">
        <f aca="false">BK843*Datos!$D$6</f>
        <v>20913.5680930007</v>
      </c>
      <c r="BN843" s="25" t="n">
        <f aca="false">BL843-BM843</f>
        <v>79413.3431662221</v>
      </c>
      <c r="BO843" s="25" t="n">
        <f aca="false">BN843/AD843</f>
        <v>36344.5894241526</v>
      </c>
      <c r="BP843" s="25" t="n">
        <f aca="false">-(C843+E843)</f>
        <v>-122486.98236294</v>
      </c>
      <c r="BQ843" s="25" t="n">
        <f aca="false">BE843</f>
        <v>26210.1706518908</v>
      </c>
      <c r="BR843" s="25" t="n">
        <f aca="false">BF843</f>
        <v>24824.5016191983</v>
      </c>
      <c r="BS843" s="25" t="n">
        <f aca="false">BG843</f>
        <v>25153.2109210951</v>
      </c>
      <c r="BT843" s="25" t="n">
        <f aca="false">BH843</f>
        <v>19270.6563689188</v>
      </c>
      <c r="BU843" s="25" t="n">
        <f aca="false">BI843+BO843</f>
        <v>54281.4853684552</v>
      </c>
      <c r="BV843" s="27" t="n">
        <f aca="false">IFERROR(IRR(BP843:BU843,0.1),NA())*100</f>
        <v>6.3449612917831</v>
      </c>
    </row>
    <row r="844" customFormat="false" ht="15" hidden="false" customHeight="true" outlineLevel="0" collapsed="false">
      <c r="A844" s="23" t="n">
        <v>843</v>
      </c>
      <c r="B844" s="24" t="n">
        <f aca="true">RAND()</f>
        <v>0.282909585192711</v>
      </c>
      <c r="C844" s="25" t="n">
        <f aca="false">IF(B844&lt;=(Datos!$D$14-Datos!$C$14)/(Datos!$E$14-Datos!$C$14),Datos!$C$14+SQRT((Datos!$E$14-Datos!$C$14)*(Datos!$D$14-Datos!$C$14)*B844),Datos!$E$14-SQRT((Datos!$E$14-Datos!$C$14)*(Datos!$E$14-Datos!$D$14)*(1-B844)))</f>
        <v>70665.5748689574</v>
      </c>
      <c r="D844" s="24" t="n">
        <f aca="true">RAND()</f>
        <v>0.13057360397979</v>
      </c>
      <c r="E844" s="25" t="n">
        <f aca="false">IF(D844&lt;=(Datos!$D$15-Datos!$C$15)/(Datos!$E$15-Datos!$C$15),Datos!$C$15+SQRT((Datos!$E$15-Datos!$C$15)*(Datos!$D$15-Datos!$C$15)*D844),Datos!$E$15-SQRT((Datos!$E$15-Datos!$C$15)*(Datos!$E$15-Datos!$D$15)*(1-D844)))</f>
        <v>28129.380178004</v>
      </c>
      <c r="F844" s="24" t="n">
        <f aca="true">RAND()</f>
        <v>0.72937001080438</v>
      </c>
      <c r="G844" s="25" t="n">
        <f aca="false">IF(F844&lt;=(Datos!$D$19-Datos!$C$19)/(Datos!$E$19-Datos!$C$19),Datos!$C$19+SQRT((Datos!$E$19-Datos!$C$19)*(Datos!$D$19-Datos!$C$19)*F844),Datos!$E$19-SQRT((Datos!$E$19-Datos!$C$19)*(Datos!$E$19-Datos!$D$19)*(1-F844)))</f>
        <v>40494.7531488639</v>
      </c>
      <c r="H844" s="24" t="n">
        <f aca="true">RAND()</f>
        <v>0.853905688057906</v>
      </c>
      <c r="I844" s="25" t="n">
        <f aca="false">IF(H844&lt;=(Datos!$D$19-Datos!$C$19)/(Datos!$E$19-Datos!$C$19),Datos!$C$19+SQRT((Datos!$E$19-Datos!$C$19)*(Datos!$D$19-Datos!$C$19)*H844),Datos!$E$19-SQRT((Datos!$E$19-Datos!$C$19)*(Datos!$E$19-Datos!$D$19)*(1-H844)))</f>
        <v>41689.8529646469</v>
      </c>
      <c r="J844" s="24" t="n">
        <f aca="true">RAND()</f>
        <v>0.268580210361952</v>
      </c>
      <c r="K844" s="25" t="n">
        <f aca="false">IF(J844&lt;=(Datos!$D$19-Datos!$C$19)/(Datos!$E$19-Datos!$C$19),Datos!$C$19+SQRT((Datos!$E$19-Datos!$C$19)*(Datos!$D$19-Datos!$C$19)*J844),Datos!$E$19-SQRT((Datos!$E$19-Datos!$C$19)*(Datos!$E$19-Datos!$D$19)*(1-J844)))</f>
        <v>36347.206594581</v>
      </c>
      <c r="L844" s="24" t="n">
        <f aca="true">RAND()</f>
        <v>0.211399291068864</v>
      </c>
      <c r="M844" s="25" t="n">
        <f aca="false">IF(L844&lt;=(Datos!$D$19-Datos!$C$19)/(Datos!$E$19-Datos!$C$19),Datos!$C$19+SQRT((Datos!$E$19-Datos!$C$19)*(Datos!$D$19-Datos!$C$19)*L844),Datos!$E$19-SQRT((Datos!$E$19-Datos!$C$19)*(Datos!$E$19-Datos!$D$19)*(1-L844)))</f>
        <v>35631.153848043</v>
      </c>
      <c r="N844" s="24" t="n">
        <f aca="true">RAND()</f>
        <v>0.890930140771677</v>
      </c>
      <c r="O844" s="25" t="n">
        <f aca="false">IF(N844&lt;=(Datos!$D$19-Datos!$C$19)/(Datos!$E$19-Datos!$C$19),Datos!$C$19+SQRT((Datos!$E$19-Datos!$C$19)*(Datos!$D$19-Datos!$C$19)*N844),Datos!$E$19-SQRT((Datos!$E$19-Datos!$C$19)*(Datos!$E$19-Datos!$D$19)*(1-N844)))</f>
        <v>42139.8882116036</v>
      </c>
      <c r="P844" s="24" t="n">
        <f aca="true">RAND()</f>
        <v>0.299456193286993</v>
      </c>
      <c r="Q844" s="26" t="n">
        <f aca="false">IF(P844&lt;=(Datos!$D$23-Datos!$C$23)/(Datos!$E$23-Datos!$C$23),Datos!$C$23+SQRT((Datos!$E$23-Datos!$C$23)*(Datos!$D$23-Datos!$C$23)*P844),Datos!$E$23-SQRT((Datos!$E$23-Datos!$C$23)*(Datos!$E$23-Datos!$D$23)*(1-P844)))</f>
        <v>0.143216828980647</v>
      </c>
      <c r="R844" s="24" t="n">
        <f aca="true">RAND()</f>
        <v>0.697602471318146</v>
      </c>
      <c r="S844" s="26" t="n">
        <f aca="false">IF(R844&lt;=(Datos!$D$24-Datos!$C$24)/(Datos!$E$24-Datos!$C$24),Datos!$C$24+SQRT((Datos!$E$24-Datos!$C$24)*(Datos!$D$24-Datos!$C$24)*R844),Datos!$E$24-SQRT((Datos!$E$24-Datos!$C$24)*(Datos!$E$24-Datos!$D$24)*(1-R844)))</f>
        <v>0.156669428819094</v>
      </c>
      <c r="T844" s="24" t="n">
        <f aca="true">RAND()</f>
        <v>0.605403762927541</v>
      </c>
      <c r="U844" s="26" t="n">
        <f aca="false">IF(T844&lt;=(Datos!$D$25-Datos!$C$25)/(Datos!$E$25-Datos!$C$25),Datos!$C$25+SQRT((Datos!$E$25-Datos!$C$25)*(Datos!$D$25-Datos!$C$25)*T844),Datos!$E$25-SQRT((Datos!$E$25-Datos!$C$25)*(Datos!$E$25-Datos!$D$25)*(1-T844)))</f>
        <v>0.186760423230689</v>
      </c>
      <c r="V844" s="24" t="n">
        <f aca="true">RAND()</f>
        <v>0.0418457003263779</v>
      </c>
      <c r="W844" s="26" t="n">
        <f aca="false">IF(V844&lt;=(Datos!$D$26-Datos!$C$26)/(Datos!$E$26-Datos!$C$26),Datos!$C$26+SQRT((Datos!$E$26-Datos!$C$26)*(Datos!$D$26-Datos!$C$26)*V844),Datos!$E$26-SQRT((Datos!$E$26-Datos!$C$26)*(Datos!$E$26-Datos!$D$26)*(1-V844)))</f>
        <v>0.187654017275714</v>
      </c>
      <c r="X844" s="24" t="n">
        <f aca="true">RAND()</f>
        <v>0.11934873970229</v>
      </c>
      <c r="Y844" s="26" t="n">
        <f aca="false">IF(X844&lt;=(Datos!$D$27-Datos!$C$27)/(Datos!$E$27-Datos!$C$27),Datos!$C$27+SQRT((Datos!$E$27-Datos!$C$27)*(Datos!$D$27-Datos!$C$27)*X844),Datos!$E$27-SQRT((Datos!$E$27-Datos!$C$27)*(Datos!$E$27-Datos!$D$27)*(1-X844)))</f>
        <v>0.207951089025354</v>
      </c>
      <c r="Z844" s="24" t="n">
        <f aca="false">(1+Q844)</f>
        <v>1.14321682898065</v>
      </c>
      <c r="AA844" s="24" t="n">
        <f aca="false">Z844*(1+S844)</f>
        <v>1.32232395659342</v>
      </c>
      <c r="AB844" s="24" t="n">
        <f aca="false">AA844*(1+U844)</f>
        <v>1.56928173837489</v>
      </c>
      <c r="AC844" s="24" t="n">
        <f aca="false">AB844*(1+W844)</f>
        <v>1.86376376081835</v>
      </c>
      <c r="AD844" s="24" t="n">
        <f aca="false">AC844*(1+Y844)</f>
        <v>2.25133546456652</v>
      </c>
      <c r="AE844" s="23" t="n">
        <f aca="false">E844*Q844</f>
        <v>4028.60063028478</v>
      </c>
      <c r="AF844" s="23" t="n">
        <f aca="false">AE844*(1+S844)</f>
        <v>4659.75918997174</v>
      </c>
      <c r="AG844" s="23" t="n">
        <f aca="false">AF844*(1+U844)</f>
        <v>5530.01778844396</v>
      </c>
      <c r="AH844" s="23" t="n">
        <f aca="false">AG844*(1+W844)</f>
        <v>6567.74784205163</v>
      </c>
      <c r="AI844" s="23" t="n">
        <f aca="false">AH844*(1+Y844)</f>
        <v>7933.51815825018</v>
      </c>
      <c r="AJ844" s="25" t="n">
        <f aca="false">G844*Z844</f>
        <v>46294.2832851983</v>
      </c>
      <c r="AK844" s="25" t="n">
        <f aca="false">I844*AA844</f>
        <v>55127.4913220098</v>
      </c>
      <c r="AL844" s="25" t="n">
        <f aca="false">K844*AB844</f>
        <v>57039.0075498153</v>
      </c>
      <c r="AM844" s="25" t="n">
        <f aca="false">M844*AC844</f>
        <v>66408.0532981259</v>
      </c>
      <c r="AN844" s="25" t="n">
        <f aca="false">O844*AD844</f>
        <v>94871.0248036516</v>
      </c>
      <c r="AO844" s="25" t="n">
        <f aca="false">C844/Datos!$D$8</f>
        <v>14133.1149737915</v>
      </c>
      <c r="AP844" s="25" t="n">
        <f aca="false">AJ844-AO844</f>
        <v>32161.1683114068</v>
      </c>
      <c r="AQ844" s="25" t="n">
        <f aca="false">AK844-AO844</f>
        <v>40994.3763482183</v>
      </c>
      <c r="AR844" s="25" t="n">
        <f aca="false">AL844-AO844</f>
        <v>42905.8925760238</v>
      </c>
      <c r="AS844" s="25" t="n">
        <f aca="false">AM844-AO844</f>
        <v>52274.9383243344</v>
      </c>
      <c r="AT844" s="25" t="n">
        <f aca="false">AN844-AO844</f>
        <v>80737.9098298601</v>
      </c>
      <c r="AU844" s="25" t="n">
        <f aca="false">AP844*Datos!$D$6</f>
        <v>16080.5841557034</v>
      </c>
      <c r="AV844" s="25" t="n">
        <f aca="false">AQ844*Datos!$D$6</f>
        <v>20497.1881741092</v>
      </c>
      <c r="AW844" s="25" t="n">
        <f aca="false">AR844*Datos!$D$6</f>
        <v>21452.9462880119</v>
      </c>
      <c r="AX844" s="25" t="n">
        <f aca="false">AS844*Datos!$D$6</f>
        <v>26137.4691621672</v>
      </c>
      <c r="AY844" s="25" t="n">
        <f aca="false">AT844*Datos!$D$6</f>
        <v>40368.95491493</v>
      </c>
      <c r="AZ844" s="25" t="n">
        <f aca="false">AJ844-AU844-AE844</f>
        <v>26185.0984992101</v>
      </c>
      <c r="BA844" s="25" t="n">
        <f aca="false">AK844-AV844-AF844</f>
        <v>29970.5439579289</v>
      </c>
      <c r="BB844" s="25" t="n">
        <f aca="false">AL844-AW844-AG844</f>
        <v>30056.0434733594</v>
      </c>
      <c r="BC844" s="25" t="n">
        <f aca="false">AM844-AX844-AH844</f>
        <v>33702.836293907</v>
      </c>
      <c r="BD844" s="25" t="n">
        <f aca="false">AN844-AY844-AI844</f>
        <v>46568.5517304713</v>
      </c>
      <c r="BE844" s="25" t="n">
        <f aca="false">AZ844/Z844</f>
        <v>22904.752480383</v>
      </c>
      <c r="BF844" s="25" t="n">
        <f aca="false">BA844/AA844</f>
        <v>22665.0540576601</v>
      </c>
      <c r="BG844" s="25" t="n">
        <f aca="false">BB844/AB844</f>
        <v>19152.7389495304</v>
      </c>
      <c r="BH844" s="25" t="n">
        <f aca="false">BC844/AC844</f>
        <v>18083.2125843614</v>
      </c>
      <c r="BI844" s="25" t="n">
        <f aca="false">BD844/AD844</f>
        <v>20684.856816502</v>
      </c>
      <c r="BJ844" s="25" t="n">
        <f aca="false">E844*AD844</f>
        <v>63328.6711910147</v>
      </c>
      <c r="BK844" s="25" t="n">
        <f aca="false">0.2*C844*AD844</f>
        <v>31818.3829652928</v>
      </c>
      <c r="BL844" s="25" t="n">
        <f aca="false">BJ844+BK844</f>
        <v>95147.0541563075</v>
      </c>
      <c r="BM844" s="25" t="n">
        <f aca="false">BK844*Datos!$D$6</f>
        <v>15909.1914826464</v>
      </c>
      <c r="BN844" s="25" t="n">
        <f aca="false">BL844-BM844</f>
        <v>79237.8626736611</v>
      </c>
      <c r="BO844" s="25" t="n">
        <f aca="false">BN844/AD844</f>
        <v>35195.9376648997</v>
      </c>
      <c r="BP844" s="25" t="n">
        <f aca="false">-(C844+E844)</f>
        <v>-98794.9550469613</v>
      </c>
      <c r="BQ844" s="25" t="n">
        <f aca="false">BE844</f>
        <v>22904.752480383</v>
      </c>
      <c r="BR844" s="25" t="n">
        <f aca="false">BF844</f>
        <v>22665.0540576601</v>
      </c>
      <c r="BS844" s="25" t="n">
        <f aca="false">BG844</f>
        <v>19152.7389495304</v>
      </c>
      <c r="BT844" s="25" t="n">
        <f aca="false">BH844</f>
        <v>18083.2125843614</v>
      </c>
      <c r="BU844" s="25" t="n">
        <f aca="false">BI844+BO844</f>
        <v>55880.7944814017</v>
      </c>
      <c r="BV844" s="27" t="n">
        <f aca="false">IFERROR(IRR(BP844:BU844,0.1),NA())*100</f>
        <v>10.7580453920883</v>
      </c>
    </row>
    <row r="845" customFormat="false" ht="15" hidden="false" customHeight="true" outlineLevel="0" collapsed="false">
      <c r="A845" s="23" t="n">
        <v>844</v>
      </c>
      <c r="B845" s="24" t="n">
        <f aca="true">RAND()</f>
        <v>0.422009444550122</v>
      </c>
      <c r="C845" s="25" t="n">
        <f aca="false">IF(B845&lt;=(Datos!$D$14-Datos!$C$14)/(Datos!$E$14-Datos!$C$14),Datos!$C$14+SQRT((Datos!$E$14-Datos!$C$14)*(Datos!$D$14-Datos!$C$14)*B845),Datos!$E$14-SQRT((Datos!$E$14-Datos!$C$14)*(Datos!$E$14-Datos!$D$14)*(1-B845)))</f>
        <v>73663.9284148176</v>
      </c>
      <c r="D845" s="24" t="n">
        <f aca="true">RAND()</f>
        <v>0.39968752376425</v>
      </c>
      <c r="E845" s="25" t="n">
        <f aca="false">IF(D845&lt;=(Datos!$D$15-Datos!$C$15)/(Datos!$E$15-Datos!$C$15),Datos!$C$15+SQRT((Datos!$E$15-Datos!$C$15)*(Datos!$D$15-Datos!$C$15)*D845),Datos!$E$15-SQRT((Datos!$E$15-Datos!$C$15)*(Datos!$E$15-Datos!$D$15)*(1-D845)))</f>
        <v>30510.6969994966</v>
      </c>
      <c r="F845" s="24" t="n">
        <f aca="true">RAND()</f>
        <v>0.578317951334116</v>
      </c>
      <c r="G845" s="25" t="n">
        <f aca="false">IF(F845&lt;=(Datos!$D$19-Datos!$C$19)/(Datos!$E$19-Datos!$C$19),Datos!$C$19+SQRT((Datos!$E$19-Datos!$C$19)*(Datos!$D$19-Datos!$C$19)*F845),Datos!$E$19-SQRT((Datos!$E$19-Datos!$C$19)*(Datos!$E$19-Datos!$D$19)*(1-F845)))</f>
        <v>39313.8441419275</v>
      </c>
      <c r="H845" s="24" t="n">
        <f aca="true">RAND()</f>
        <v>0.914151039471489</v>
      </c>
      <c r="I845" s="25" t="n">
        <f aca="false">IF(H845&lt;=(Datos!$D$19-Datos!$C$19)/(Datos!$E$19-Datos!$C$19),Datos!$C$19+SQRT((Datos!$E$19-Datos!$C$19)*(Datos!$D$19-Datos!$C$19)*H845),Datos!$E$19-SQRT((Datos!$E$19-Datos!$C$19)*(Datos!$E$19-Datos!$D$19)*(1-H845)))</f>
        <v>42462.5461502446</v>
      </c>
      <c r="J845" s="24" t="n">
        <f aca="true">RAND()</f>
        <v>0.746632079844444</v>
      </c>
      <c r="K845" s="25" t="n">
        <f aca="false">IF(J845&lt;=(Datos!$D$19-Datos!$C$19)/(Datos!$E$19-Datos!$C$19),Datos!$C$19+SQRT((Datos!$E$19-Datos!$C$19)*(Datos!$D$19-Datos!$C$19)*J845),Datos!$E$19-SQRT((Datos!$E$19-Datos!$C$19)*(Datos!$E$19-Datos!$D$19)*(1-J845)))</f>
        <v>40640.8035130696</v>
      </c>
      <c r="L845" s="24" t="n">
        <f aca="true">RAND()</f>
        <v>0.946761697303325</v>
      </c>
      <c r="M845" s="25" t="n">
        <f aca="false">IF(L845&lt;=(Datos!$D$19-Datos!$C$19)/(Datos!$E$19-Datos!$C$19),Datos!$C$19+SQRT((Datos!$E$19-Datos!$C$19)*(Datos!$D$19-Datos!$C$19)*L845),Datos!$E$19-SQRT((Datos!$E$19-Datos!$C$19)*(Datos!$E$19-Datos!$D$19)*(1-L845)))</f>
        <v>43001.7826188698</v>
      </c>
      <c r="N845" s="24" t="n">
        <f aca="true">RAND()</f>
        <v>0.401606236391995</v>
      </c>
      <c r="O845" s="25" t="n">
        <f aca="false">IF(N845&lt;=(Datos!$D$19-Datos!$C$19)/(Datos!$E$19-Datos!$C$19),Datos!$C$19+SQRT((Datos!$E$19-Datos!$C$19)*(Datos!$D$19-Datos!$C$19)*N845),Datos!$E$19-SQRT((Datos!$E$19-Datos!$C$19)*(Datos!$E$19-Datos!$D$19)*(1-N845)))</f>
        <v>37761.5034277387</v>
      </c>
      <c r="P845" s="24" t="n">
        <f aca="true">RAND()</f>
        <v>0.264488300430426</v>
      </c>
      <c r="Q845" s="26" t="n">
        <f aca="false">IF(P845&lt;=(Datos!$D$23-Datos!$C$23)/(Datos!$E$23-Datos!$C$23),Datos!$C$23+SQRT((Datos!$E$23-Datos!$C$23)*(Datos!$D$23-Datos!$C$23)*P845),Datos!$E$23-SQRT((Datos!$E$23-Datos!$C$23)*(Datos!$E$23-Datos!$D$23)*(1-P845)))</f>
        <v>0.14181923327651</v>
      </c>
      <c r="R845" s="24" t="n">
        <f aca="true">RAND()</f>
        <v>0.667425217293864</v>
      </c>
      <c r="S845" s="26" t="n">
        <f aca="false">IF(R845&lt;=(Datos!$D$24-Datos!$C$24)/(Datos!$E$24-Datos!$C$24),Datos!$C$24+SQRT((Datos!$E$24-Datos!$C$24)*(Datos!$D$24-Datos!$C$24)*R845),Datos!$E$24-SQRT((Datos!$E$24-Datos!$C$24)*(Datos!$E$24-Datos!$D$24)*(1-R845)))</f>
        <v>0.155532989376079</v>
      </c>
      <c r="T845" s="24" t="n">
        <f aca="true">RAND()</f>
        <v>0.425804739733316</v>
      </c>
      <c r="U845" s="26" t="n">
        <f aca="false">IF(T845&lt;=(Datos!$D$25-Datos!$C$25)/(Datos!$E$25-Datos!$C$25),Datos!$C$25+SQRT((Datos!$E$25-Datos!$C$25)*(Datos!$D$25-Datos!$C$25)*T845),Datos!$E$25-SQRT((Datos!$E$25-Datos!$C$25)*(Datos!$E$25-Datos!$D$25)*(1-T845)))</f>
        <v>0.179903009103432</v>
      </c>
      <c r="V845" s="24" t="n">
        <f aca="true">RAND()</f>
        <v>0.689304507167184</v>
      </c>
      <c r="W845" s="26" t="n">
        <f aca="false">IF(V845&lt;=(Datos!$D$26-Datos!$C$26)/(Datos!$E$26-Datos!$C$26),Datos!$C$26+SQRT((Datos!$E$26-Datos!$C$26)*(Datos!$D$26-Datos!$C$26)*V845),Datos!$E$26-SQRT((Datos!$E$26-Datos!$C$26)*(Datos!$E$26-Datos!$D$26)*(1-V845)))</f>
        <v>0.217023732398665</v>
      </c>
      <c r="X845" s="24" t="n">
        <f aca="true">RAND()</f>
        <v>0.613469365093183</v>
      </c>
      <c r="Y845" s="26" t="n">
        <f aca="false">IF(X845&lt;=(Datos!$D$27-Datos!$C$27)/(Datos!$E$27-Datos!$C$27),Datos!$C$27+SQRT((Datos!$E$27-Datos!$C$27)*(Datos!$D$27-Datos!$C$27)*X845),Datos!$E$27-SQRT((Datos!$E$27-Datos!$C$27)*(Datos!$E$27-Datos!$D$27)*(1-X845)))</f>
        <v>0.234313399902194</v>
      </c>
      <c r="Z845" s="24" t="n">
        <f aca="false">(1+Q845)</f>
        <v>1.14181923327651</v>
      </c>
      <c r="AA845" s="24" t="n">
        <f aca="false">Z845*(1+S845)</f>
        <v>1.31940979195511</v>
      </c>
      <c r="AB845" s="24" t="n">
        <f aca="false">AA845*(1+U845)</f>
        <v>1.55677558376837</v>
      </c>
      <c r="AC845" s="24" t="n">
        <f aca="false">AB845*(1+W845)</f>
        <v>1.89463283146489</v>
      </c>
      <c r="AD845" s="24" t="n">
        <f aca="false">AC845*(1+Y845)</f>
        <v>2.33857069177175</v>
      </c>
      <c r="AE845" s="23" t="n">
        <f aca="false">E845*Q845</f>
        <v>4327.00365520053</v>
      </c>
      <c r="AF845" s="23" t="n">
        <f aca="false">AE845*(1+S845)</f>
        <v>4999.99546873509</v>
      </c>
      <c r="AG845" s="23" t="n">
        <f aca="false">AF845*(1+U845)</f>
        <v>5899.50969906406</v>
      </c>
      <c r="AH845" s="23" t="n">
        <f aca="false">AG845*(1+W845)</f>
        <v>7179.84331327706</v>
      </c>
      <c r="AI845" s="23" t="n">
        <f aca="false">AH845*(1+Y845)</f>
        <v>8862.17681077605</v>
      </c>
      <c r="AJ845" s="25" t="n">
        <f aca="false">G845*Z845</f>
        <v>44889.3033752879</v>
      </c>
      <c r="AK845" s="25" t="n">
        <f aca="false">I845*AA845</f>
        <v>56025.4991819785</v>
      </c>
      <c r="AL845" s="25" t="n">
        <f aca="false">K845*AB845</f>
        <v>63268.6106138743</v>
      </c>
      <c r="AM845" s="25" t="n">
        <f aca="false">M845*AC845</f>
        <v>81472.589161227</v>
      </c>
      <c r="AN845" s="25" t="n">
        <f aca="false">O845*AD845</f>
        <v>88307.945193348</v>
      </c>
      <c r="AO845" s="25" t="n">
        <f aca="false">C845/Datos!$D$8</f>
        <v>14732.7856829635</v>
      </c>
      <c r="AP845" s="25" t="n">
        <f aca="false">AJ845-AO845</f>
        <v>30156.5176923244</v>
      </c>
      <c r="AQ845" s="25" t="n">
        <f aca="false">AK845-AO845</f>
        <v>41292.713499015</v>
      </c>
      <c r="AR845" s="25" t="n">
        <f aca="false">AL845-AO845</f>
        <v>48535.8249309108</v>
      </c>
      <c r="AS845" s="25" t="n">
        <f aca="false">AM845-AO845</f>
        <v>66739.8034782635</v>
      </c>
      <c r="AT845" s="25" t="n">
        <f aca="false">AN845-AO845</f>
        <v>73575.1595103845</v>
      </c>
      <c r="AU845" s="25" t="n">
        <f aca="false">AP845*Datos!$D$6</f>
        <v>15078.2588461622</v>
      </c>
      <c r="AV845" s="25" t="n">
        <f aca="false">AQ845*Datos!$D$6</f>
        <v>20646.3567495075</v>
      </c>
      <c r="AW845" s="25" t="n">
        <f aca="false">AR845*Datos!$D$6</f>
        <v>24267.9124654554</v>
      </c>
      <c r="AX845" s="25" t="n">
        <f aca="false">AS845*Datos!$D$6</f>
        <v>33369.9017391317</v>
      </c>
      <c r="AY845" s="25" t="n">
        <f aca="false">AT845*Datos!$D$6</f>
        <v>36787.5797551923</v>
      </c>
      <c r="AZ845" s="25" t="n">
        <f aca="false">AJ845-AU845-AE845</f>
        <v>25484.0408739252</v>
      </c>
      <c r="BA845" s="25" t="n">
        <f aca="false">AK845-AV845-AF845</f>
        <v>30379.1469637359</v>
      </c>
      <c r="BB845" s="25" t="n">
        <f aca="false">AL845-AW845-AG845</f>
        <v>33101.1884493549</v>
      </c>
      <c r="BC845" s="25" t="n">
        <f aca="false">AM845-AX845-AH845</f>
        <v>40922.8441088182</v>
      </c>
      <c r="BD845" s="25" t="n">
        <f aca="false">AN845-AY845-AI845</f>
        <v>42658.1886273797</v>
      </c>
      <c r="BE845" s="25" t="n">
        <f aca="false">AZ845/Z845</f>
        <v>22318.8050535787</v>
      </c>
      <c r="BF845" s="25" t="n">
        <f aca="false">BA845/AA845</f>
        <v>23024.8002925004</v>
      </c>
      <c r="BG845" s="25" t="n">
        <f aca="false">BB845/AB845</f>
        <v>21262.6590463536</v>
      </c>
      <c r="BH845" s="25" t="n">
        <f aca="false">BC845/AC845</f>
        <v>21599.3534099045</v>
      </c>
      <c r="BI845" s="25" t="n">
        <f aca="false">BD845/AD845</f>
        <v>18241.1371088642</v>
      </c>
      <c r="BJ845" s="25" t="n">
        <f aca="false">E845*AD845</f>
        <v>71351.421788551</v>
      </c>
      <c r="BK845" s="25" t="n">
        <f aca="false">0.2*C845*AD845</f>
        <v>34453.6608063329</v>
      </c>
      <c r="BL845" s="25" t="n">
        <f aca="false">BJ845+BK845</f>
        <v>105805.082594884</v>
      </c>
      <c r="BM845" s="25" t="n">
        <f aca="false">BK845*Datos!$D$6</f>
        <v>17226.8304031664</v>
      </c>
      <c r="BN845" s="25" t="n">
        <f aca="false">BL845-BM845</f>
        <v>88578.2521917174</v>
      </c>
      <c r="BO845" s="25" t="n">
        <f aca="false">BN845/AD845</f>
        <v>37877.0898409784</v>
      </c>
      <c r="BP845" s="25" t="n">
        <f aca="false">-(C845+E845)</f>
        <v>-104174.625414314</v>
      </c>
      <c r="BQ845" s="25" t="n">
        <f aca="false">BE845</f>
        <v>22318.8050535787</v>
      </c>
      <c r="BR845" s="25" t="n">
        <f aca="false">BF845</f>
        <v>23024.8002925004</v>
      </c>
      <c r="BS845" s="25" t="n">
        <f aca="false">BG845</f>
        <v>21262.6590463536</v>
      </c>
      <c r="BT845" s="25" t="n">
        <f aca="false">BH845</f>
        <v>21599.3534099045</v>
      </c>
      <c r="BU845" s="25" t="n">
        <f aca="false">BI845+BO845</f>
        <v>56118.2269498425</v>
      </c>
      <c r="BV845" s="27" t="n">
        <f aca="false">IFERROR(IRR(BP845:BU845,0.1),NA())*100</f>
        <v>10.2333893997293</v>
      </c>
    </row>
    <row r="846" customFormat="false" ht="15" hidden="false" customHeight="true" outlineLevel="0" collapsed="false">
      <c r="A846" s="23" t="n">
        <v>845</v>
      </c>
      <c r="B846" s="24" t="n">
        <f aca="true">RAND()</f>
        <v>0.234577202482702</v>
      </c>
      <c r="C846" s="25" t="n">
        <f aca="false">IF(B846&lt;=(Datos!$D$14-Datos!$C$14)/(Datos!$E$14-Datos!$C$14),Datos!$C$14+SQRT((Datos!$E$14-Datos!$C$14)*(Datos!$D$14-Datos!$C$14)*B846),Datos!$E$14-SQRT((Datos!$E$14-Datos!$C$14)*(Datos!$E$14-Datos!$D$14)*(1-B846)))</f>
        <v>69686.6341415933</v>
      </c>
      <c r="D846" s="24" t="n">
        <f aca="true">RAND()</f>
        <v>0.392750149414744</v>
      </c>
      <c r="E846" s="25" t="n">
        <f aca="false">IF(D846&lt;=(Datos!$D$15-Datos!$C$15)/(Datos!$E$15-Datos!$C$15),Datos!$C$15+SQRT((Datos!$E$15-Datos!$C$15)*(Datos!$D$15-Datos!$C$15)*D846),Datos!$E$15-SQRT((Datos!$E$15-Datos!$C$15)*(Datos!$E$15-Datos!$D$15)*(1-D846)))</f>
        <v>30456.024015758</v>
      </c>
      <c r="F846" s="24" t="n">
        <f aca="true">RAND()</f>
        <v>0.239301127027911</v>
      </c>
      <c r="G846" s="25" t="n">
        <f aca="false">IF(F846&lt;=(Datos!$D$19-Datos!$C$19)/(Datos!$E$19-Datos!$C$19),Datos!$C$19+SQRT((Datos!$E$19-Datos!$C$19)*(Datos!$D$19-Datos!$C$19)*F846),Datos!$E$19-SQRT((Datos!$E$19-Datos!$C$19)*(Datos!$E$19-Datos!$D$19)*(1-F846)))</f>
        <v>35991.2577188923</v>
      </c>
      <c r="H846" s="24" t="n">
        <f aca="true">RAND()</f>
        <v>0.779464283945146</v>
      </c>
      <c r="I846" s="25" t="n">
        <f aca="false">IF(H846&lt;=(Datos!$D$19-Datos!$C$19)/(Datos!$E$19-Datos!$C$19),Datos!$C$19+SQRT((Datos!$E$19-Datos!$C$19)*(Datos!$D$19-Datos!$C$19)*H846),Datos!$E$19-SQRT((Datos!$E$19-Datos!$C$19)*(Datos!$E$19-Datos!$D$19)*(1-H846)))</f>
        <v>40933.0381481855</v>
      </c>
      <c r="J846" s="24" t="n">
        <f aca="true">RAND()</f>
        <v>0.286685080918418</v>
      </c>
      <c r="K846" s="25" t="n">
        <f aca="false">IF(J846&lt;=(Datos!$D$19-Datos!$C$19)/(Datos!$E$19-Datos!$C$19),Datos!$C$19+SQRT((Datos!$E$19-Datos!$C$19)*(Datos!$D$19-Datos!$C$19)*J846),Datos!$E$19-SQRT((Datos!$E$19-Datos!$C$19)*(Datos!$E$19-Datos!$D$19)*(1-J846)))</f>
        <v>36557.6491319499</v>
      </c>
      <c r="L846" s="24" t="n">
        <f aca="true">RAND()</f>
        <v>0.623277991226632</v>
      </c>
      <c r="M846" s="25" t="n">
        <f aca="false">IF(L846&lt;=(Datos!$D$19-Datos!$C$19)/(Datos!$E$19-Datos!$C$19),Datos!$C$19+SQRT((Datos!$E$19-Datos!$C$19)*(Datos!$D$19-Datos!$C$19)*L846),Datos!$E$19-SQRT((Datos!$E$19-Datos!$C$19)*(Datos!$E$19-Datos!$D$19)*(1-L846)))</f>
        <v>39669.1105425471</v>
      </c>
      <c r="N846" s="24" t="n">
        <f aca="true">RAND()</f>
        <v>0.33347069507069</v>
      </c>
      <c r="O846" s="25" t="n">
        <f aca="false">IF(N846&lt;=(Datos!$D$19-Datos!$C$19)/(Datos!$E$19-Datos!$C$19),Datos!$C$19+SQRT((Datos!$E$19-Datos!$C$19)*(Datos!$D$19-Datos!$C$19)*N846),Datos!$E$19-SQRT((Datos!$E$19-Datos!$C$19)*(Datos!$E$19-Datos!$D$19)*(1-N846)))</f>
        <v>37072.5246030398</v>
      </c>
      <c r="P846" s="24" t="n">
        <f aca="true">RAND()</f>
        <v>0.916462208172956</v>
      </c>
      <c r="Q846" s="26" t="n">
        <f aca="false">IF(P846&lt;=(Datos!$D$23-Datos!$C$23)/(Datos!$E$23-Datos!$C$23),Datos!$C$23+SQRT((Datos!$E$23-Datos!$C$23)*(Datos!$D$23-Datos!$C$23)*P846),Datos!$E$23-SQRT((Datos!$E$23-Datos!$C$23)*(Datos!$E$23-Datos!$D$23)*(1-P846)))</f>
        <v>0.167737535921004</v>
      </c>
      <c r="R846" s="24" t="n">
        <f aca="true">RAND()</f>
        <v>0.854141382717032</v>
      </c>
      <c r="S846" s="26" t="n">
        <f aca="false">IF(R846&lt;=(Datos!$D$24-Datos!$C$24)/(Datos!$E$24-Datos!$C$24),Datos!$C$24+SQRT((Datos!$E$24-Datos!$C$24)*(Datos!$D$24-Datos!$C$24)*R846),Datos!$E$24-SQRT((Datos!$E$24-Datos!$C$24)*(Datos!$E$24-Datos!$D$24)*(1-R846)))</f>
        <v>0.163796743811525</v>
      </c>
      <c r="T846" s="24" t="n">
        <f aca="true">RAND()</f>
        <v>0.736127745928116</v>
      </c>
      <c r="U846" s="26" t="n">
        <f aca="false">IF(T846&lt;=(Datos!$D$25-Datos!$C$25)/(Datos!$E$25-Datos!$C$25),Datos!$C$25+SQRT((Datos!$E$25-Datos!$C$25)*(Datos!$D$25-Datos!$C$25)*T846),Datos!$E$25-SQRT((Datos!$E$25-Datos!$C$25)*(Datos!$E$25-Datos!$D$25)*(1-T846)))</f>
        <v>0.192818346051035</v>
      </c>
      <c r="V846" s="24" t="n">
        <f aca="true">RAND()</f>
        <v>0.669721158269337</v>
      </c>
      <c r="W846" s="26" t="n">
        <f aca="false">IF(V846&lt;=(Datos!$D$26-Datos!$C$26)/(Datos!$E$26-Datos!$C$26),Datos!$C$26+SQRT((Datos!$E$26-Datos!$C$26)*(Datos!$D$26-Datos!$C$26)*V846),Datos!$E$26-SQRT((Datos!$E$26-Datos!$C$26)*(Datos!$E$26-Datos!$D$26)*(1-V846)))</f>
        <v>0.216000353736291</v>
      </c>
      <c r="X846" s="24" t="n">
        <f aca="true">RAND()</f>
        <v>0.7982068016083</v>
      </c>
      <c r="Y846" s="26" t="n">
        <f aca="false">IF(X846&lt;=(Datos!$D$27-Datos!$C$27)/(Datos!$E$27-Datos!$C$27),Datos!$C$27+SQRT((Datos!$E$27-Datos!$C$27)*(Datos!$D$27-Datos!$C$27)*X846),Datos!$E$27-SQRT((Datos!$E$27-Datos!$C$27)*(Datos!$E$27-Datos!$D$27)*(1-X846)))</f>
        <v>0.246989649027689</v>
      </c>
      <c r="Z846" s="24" t="n">
        <f aca="false">(1+Q846)</f>
        <v>1.167737535921</v>
      </c>
      <c r="AA846" s="24" t="n">
        <f aca="false">Z846*(1+S846)</f>
        <v>1.35900914193136</v>
      </c>
      <c r="AB846" s="24" t="n">
        <f aca="false">AA846*(1+U846)</f>
        <v>1.6210510369468</v>
      </c>
      <c r="AC846" s="24" t="n">
        <f aca="false">AB846*(1+W846)</f>
        <v>1.97119863435189</v>
      </c>
      <c r="AD846" s="24" t="n">
        <f aca="false">AC846*(1+Y846)</f>
        <v>2.45806429321432</v>
      </c>
      <c r="AE846" s="23" t="n">
        <f aca="false">E846*Q846</f>
        <v>5108.61842235415</v>
      </c>
      <c r="AF846" s="23" t="n">
        <f aca="false">AE846*(1+S846)</f>
        <v>5945.39348531133</v>
      </c>
      <c r="AG846" s="23" t="n">
        <f aca="false">AF846*(1+U846)</f>
        <v>7091.77442377166</v>
      </c>
      <c r="AH846" s="23" t="n">
        <f aca="false">AG846*(1+W846)</f>
        <v>8623.60020792432</v>
      </c>
      <c r="AI846" s="23" t="n">
        <f aca="false">AH846*(1+Y846)</f>
        <v>10753.5401966347</v>
      </c>
      <c r="AJ846" s="25" t="n">
        <f aca="false">G846*Z846</f>
        <v>42028.3426033571</v>
      </c>
      <c r="AK846" s="25" t="n">
        <f aca="false">I846*AA846</f>
        <v>55628.3730504092</v>
      </c>
      <c r="AL846" s="25" t="n">
        <f aca="false">K846*AB846</f>
        <v>59261.8150336846</v>
      </c>
      <c r="AM846" s="25" t="n">
        <f aca="false">M846*AC846</f>
        <v>78195.6965274229</v>
      </c>
      <c r="AN846" s="25" t="n">
        <f aca="false">O846*AD846</f>
        <v>91126.6489860416</v>
      </c>
      <c r="AO846" s="25" t="n">
        <f aca="false">C846/Datos!$D$8</f>
        <v>13937.3268283187</v>
      </c>
      <c r="AP846" s="25" t="n">
        <f aca="false">AJ846-AO846</f>
        <v>28091.0157750384</v>
      </c>
      <c r="AQ846" s="25" t="n">
        <f aca="false">AK846-AO846</f>
        <v>41691.0462220905</v>
      </c>
      <c r="AR846" s="25" t="n">
        <f aca="false">AL846-AO846</f>
        <v>45324.4882053659</v>
      </c>
      <c r="AS846" s="25" t="n">
        <f aca="false">AM846-AO846</f>
        <v>64258.3696991043</v>
      </c>
      <c r="AT846" s="25" t="n">
        <f aca="false">AN846-AO846</f>
        <v>77189.3221577229</v>
      </c>
      <c r="AU846" s="25" t="n">
        <f aca="false">AP846*Datos!$D$6</f>
        <v>14045.5078875192</v>
      </c>
      <c r="AV846" s="25" t="n">
        <f aca="false">AQ846*Datos!$D$6</f>
        <v>20845.5231110453</v>
      </c>
      <c r="AW846" s="25" t="n">
        <f aca="false">AR846*Datos!$D$6</f>
        <v>22662.244102683</v>
      </c>
      <c r="AX846" s="25" t="n">
        <f aca="false">AS846*Datos!$D$6</f>
        <v>32129.1848495521</v>
      </c>
      <c r="AY846" s="25" t="n">
        <f aca="false">AT846*Datos!$D$6</f>
        <v>38594.6610788615</v>
      </c>
      <c r="AZ846" s="25" t="n">
        <f aca="false">AJ846-AU846-AE846</f>
        <v>22874.2162934837</v>
      </c>
      <c r="BA846" s="25" t="n">
        <f aca="false">AK846-AV846-AF846</f>
        <v>28837.4564540526</v>
      </c>
      <c r="BB846" s="25" t="n">
        <f aca="false">AL846-AW846-AG846</f>
        <v>29507.79650723</v>
      </c>
      <c r="BC846" s="25" t="n">
        <f aca="false">AM846-AX846-AH846</f>
        <v>37442.9114699465</v>
      </c>
      <c r="BD846" s="25" t="n">
        <f aca="false">AN846-AY846-AI846</f>
        <v>41778.4477105455</v>
      </c>
      <c r="BE846" s="25" t="n">
        <f aca="false">AZ846/Z846</f>
        <v>19588.4910691362</v>
      </c>
      <c r="BF846" s="25" t="n">
        <f aca="false">BA846/AA846</f>
        <v>21219.4720140515</v>
      </c>
      <c r="BG846" s="25" t="n">
        <f aca="false">BB846/AB846</f>
        <v>18202.8793879353</v>
      </c>
      <c r="BH846" s="25" t="n">
        <f aca="false">BC846/AC846</f>
        <v>18994.9966570758</v>
      </c>
      <c r="BI846" s="25" t="n">
        <f aca="false">BD846/AD846</f>
        <v>16996.4828934207</v>
      </c>
      <c r="BJ846" s="25" t="n">
        <f aca="false">E846*AD846</f>
        <v>74862.8651464125</v>
      </c>
      <c r="BK846" s="25" t="n">
        <f aca="false">0.2*C846*AD846</f>
        <v>34258.8454195481</v>
      </c>
      <c r="BL846" s="25" t="n">
        <f aca="false">BJ846+BK846</f>
        <v>109121.710565961</v>
      </c>
      <c r="BM846" s="25" t="n">
        <f aca="false">BK846*Datos!$D$6</f>
        <v>17129.4227097741</v>
      </c>
      <c r="BN846" s="25" t="n">
        <f aca="false">BL846-BM846</f>
        <v>91992.2878561866</v>
      </c>
      <c r="BO846" s="25" t="n">
        <f aca="false">BN846/AD846</f>
        <v>37424.6874299173</v>
      </c>
      <c r="BP846" s="25" t="n">
        <f aca="false">-(C846+E846)</f>
        <v>-100142.658157351</v>
      </c>
      <c r="BQ846" s="25" t="n">
        <f aca="false">BE846</f>
        <v>19588.4910691362</v>
      </c>
      <c r="BR846" s="25" t="n">
        <f aca="false">BF846</f>
        <v>21219.4720140515</v>
      </c>
      <c r="BS846" s="25" t="n">
        <f aca="false">BG846</f>
        <v>18202.8793879353</v>
      </c>
      <c r="BT846" s="25" t="n">
        <f aca="false">BH846</f>
        <v>18994.9966570758</v>
      </c>
      <c r="BU846" s="25" t="n">
        <f aca="false">BI846+BO846</f>
        <v>54421.170323338</v>
      </c>
      <c r="BV846" s="27" t="n">
        <f aca="false">IFERROR(IRR(BP846:BU846,0.1),NA())*100</f>
        <v>8.52815944007986</v>
      </c>
    </row>
    <row r="847" customFormat="false" ht="15" hidden="false" customHeight="true" outlineLevel="0" collapsed="false">
      <c r="A847" s="23" t="n">
        <v>846</v>
      </c>
      <c r="B847" s="24" t="n">
        <f aca="true">RAND()</f>
        <v>0.396451509068239</v>
      </c>
      <c r="C847" s="25" t="n">
        <f aca="false">IF(B847&lt;=(Datos!$D$14-Datos!$C$14)/(Datos!$E$14-Datos!$C$14),Datos!$C$14+SQRT((Datos!$E$14-Datos!$C$14)*(Datos!$D$14-Datos!$C$14)*B847),Datos!$E$14-SQRT((Datos!$E$14-Datos!$C$14)*(Datos!$E$14-Datos!$D$14)*(1-B847)))</f>
        <v>73087.9545720116</v>
      </c>
      <c r="D847" s="24" t="n">
        <f aca="true">RAND()</f>
        <v>0.834982917752262</v>
      </c>
      <c r="E847" s="25" t="n">
        <f aca="false">IF(D847&lt;=(Datos!$D$15-Datos!$C$15)/(Datos!$E$15-Datos!$C$15),Datos!$C$15+SQRT((Datos!$E$15-Datos!$C$15)*(Datos!$D$15-Datos!$C$15)*D847),Datos!$E$15-SQRT((Datos!$E$15-Datos!$C$15)*(Datos!$E$15-Datos!$D$15)*(1-D847)))</f>
        <v>35024.8052965577</v>
      </c>
      <c r="F847" s="24" t="n">
        <f aca="true">RAND()</f>
        <v>0.529306399460993</v>
      </c>
      <c r="G847" s="25" t="n">
        <f aca="false">IF(F847&lt;=(Datos!$D$19-Datos!$C$19)/(Datos!$E$19-Datos!$C$19),Datos!$C$19+SQRT((Datos!$E$19-Datos!$C$19)*(Datos!$D$19-Datos!$C$19)*F847),Datos!$E$19-SQRT((Datos!$E$19-Datos!$C$19)*(Datos!$E$19-Datos!$D$19)*(1-F847)))</f>
        <v>38910.4410619873</v>
      </c>
      <c r="H847" s="24" t="n">
        <f aca="true">RAND()</f>
        <v>0.199527867305692</v>
      </c>
      <c r="I847" s="25" t="n">
        <f aca="false">IF(H847&lt;=(Datos!$D$19-Datos!$C$19)/(Datos!$E$19-Datos!$C$19),Datos!$C$19+SQRT((Datos!$E$19-Datos!$C$19)*(Datos!$D$19-Datos!$C$19)*H847),Datos!$E$19-SQRT((Datos!$E$19-Datos!$C$19)*(Datos!$E$19-Datos!$D$19)*(1-H847)))</f>
        <v>35470.7568119826</v>
      </c>
      <c r="J847" s="24" t="n">
        <f aca="true">RAND()</f>
        <v>0.795641949529141</v>
      </c>
      <c r="K847" s="25" t="n">
        <f aca="false">IF(J847&lt;=(Datos!$D$19-Datos!$C$19)/(Datos!$E$19-Datos!$C$19),Datos!$C$19+SQRT((Datos!$E$19-Datos!$C$19)*(Datos!$D$19-Datos!$C$19)*J847),Datos!$E$19-SQRT((Datos!$E$19-Datos!$C$19)*(Datos!$E$19-Datos!$D$19)*(1-J847)))</f>
        <v>41085.04740957</v>
      </c>
      <c r="L847" s="24" t="n">
        <f aca="true">RAND()</f>
        <v>0.259667409463199</v>
      </c>
      <c r="M847" s="25" t="n">
        <f aca="false">IF(L847&lt;=(Datos!$D$19-Datos!$C$19)/(Datos!$E$19-Datos!$C$19),Datos!$C$19+SQRT((Datos!$E$19-Datos!$C$19)*(Datos!$D$19-Datos!$C$19)*L847),Datos!$E$19-SQRT((Datos!$E$19-Datos!$C$19)*(Datos!$E$19-Datos!$D$19)*(1-L847)))</f>
        <v>36241.0024370673</v>
      </c>
      <c r="N847" s="24" t="n">
        <f aca="true">RAND()</f>
        <v>0.262605907156545</v>
      </c>
      <c r="O847" s="25" t="n">
        <f aca="false">IF(N847&lt;=(Datos!$D$19-Datos!$C$19)/(Datos!$E$19-Datos!$C$19),Datos!$C$19+SQRT((Datos!$E$19-Datos!$C$19)*(Datos!$D$19-Datos!$C$19)*N847),Datos!$E$19-SQRT((Datos!$E$19-Datos!$C$19)*(Datos!$E$19-Datos!$D$19)*(1-N847)))</f>
        <v>36276.2159039888</v>
      </c>
      <c r="P847" s="24" t="n">
        <f aca="true">RAND()</f>
        <v>0.151132037794627</v>
      </c>
      <c r="Q847" s="26" t="n">
        <f aca="false">IF(P847&lt;=(Datos!$D$23-Datos!$C$23)/(Datos!$E$23-Datos!$C$23),Datos!$C$23+SQRT((Datos!$E$23-Datos!$C$23)*(Datos!$D$23-Datos!$C$23)*P847),Datos!$E$23-SQRT((Datos!$E$23-Datos!$C$23)*(Datos!$E$23-Datos!$D$23)*(1-P847)))</f>
        <v>0.136493564442846</v>
      </c>
      <c r="R847" s="24" t="n">
        <f aca="true">RAND()</f>
        <v>0.128122083650409</v>
      </c>
      <c r="S847" s="26" t="n">
        <f aca="false">IF(R847&lt;=(Datos!$D$24-Datos!$C$24)/(Datos!$E$24-Datos!$C$24),Datos!$C$24+SQRT((Datos!$E$24-Datos!$C$24)*(Datos!$D$24-Datos!$C$24)*R847),Datos!$E$24-SQRT((Datos!$E$24-Datos!$C$24)*(Datos!$E$24-Datos!$D$24)*(1-R847)))</f>
        <v>0.135186169713616</v>
      </c>
      <c r="T847" s="24" t="n">
        <f aca="true">RAND()</f>
        <v>0.911302716269885</v>
      </c>
      <c r="U847" s="26" t="n">
        <f aca="false">IF(T847&lt;=(Datos!$D$25-Datos!$C$25)/(Datos!$E$25-Datos!$C$25),Datos!$C$25+SQRT((Datos!$E$25-Datos!$C$25)*(Datos!$D$25-Datos!$C$25)*T847),Datos!$E$25-SQRT((Datos!$E$25-Datos!$C$25)*(Datos!$E$25-Datos!$D$25)*(1-T847)))</f>
        <v>0.204240799688933</v>
      </c>
      <c r="V847" s="24" t="n">
        <f aca="true">RAND()</f>
        <v>0.0202136786552485</v>
      </c>
      <c r="W847" s="26" t="n">
        <f aca="false">IF(V847&lt;=(Datos!$D$26-Datos!$C$26)/(Datos!$E$26-Datos!$C$26),Datos!$C$26+SQRT((Datos!$E$26-Datos!$C$26)*(Datos!$D$26-Datos!$C$26)*V847),Datos!$E$26-SQRT((Datos!$E$26-Datos!$C$26)*(Datos!$E$26-Datos!$D$26)*(1-V847)))</f>
        <v>0.185319694551132</v>
      </c>
      <c r="X847" s="24" t="n">
        <f aca="true">RAND()</f>
        <v>0.0429890333684449</v>
      </c>
      <c r="Y847" s="26" t="n">
        <f aca="false">IF(X847&lt;=(Datos!$D$27-Datos!$C$27)/(Datos!$E$27-Datos!$C$27),Datos!$C$27+SQRT((Datos!$E$27-Datos!$C$27)*(Datos!$D$27-Datos!$C$27)*X847),Datos!$E$27-SQRT((Datos!$E$27-Datos!$C$27)*(Datos!$E$27-Datos!$D$27)*(1-X847)))</f>
        <v>0.200773596896803</v>
      </c>
      <c r="Z847" s="24" t="n">
        <f aca="false">(1+Q847)</f>
        <v>1.13649356444285</v>
      </c>
      <c r="AA847" s="24" t="n">
        <f aca="false">Z847*(1+S847)</f>
        <v>1.29013177632405</v>
      </c>
      <c r="AB847" s="24" t="n">
        <f aca="false">AA847*(1+U847)</f>
        <v>1.55362932202458</v>
      </c>
      <c r="AC847" s="24" t="n">
        <f aca="false">AB847*(1+W847)</f>
        <v>1.84154743342785</v>
      </c>
      <c r="AD847" s="24" t="n">
        <f aca="false">AC847*(1+Y847)</f>
        <v>2.21128153549324</v>
      </c>
      <c r="AE847" s="23" t="n">
        <f aca="false">E847*Q847</f>
        <v>4780.66051884384</v>
      </c>
      <c r="AF847" s="23" t="n">
        <f aca="false">AE847*(1+S847)</f>
        <v>5426.93970308745</v>
      </c>
      <c r="AG847" s="23" t="n">
        <f aca="false">AF847*(1+U847)</f>
        <v>6535.34220790965</v>
      </c>
      <c r="AH847" s="23" t="n">
        <f aca="false">AG847*(1+W847)</f>
        <v>7746.46982966659</v>
      </c>
      <c r="AI847" s="23" t="n">
        <f aca="false">AH847*(1+Y847)</f>
        <v>9301.75644062132</v>
      </c>
      <c r="AJ847" s="25" t="n">
        <f aca="false">G847*Z847</f>
        <v>44221.4658565812</v>
      </c>
      <c r="AK847" s="25" t="n">
        <f aca="false">I847*AA847</f>
        <v>45761.9504934014</v>
      </c>
      <c r="AL847" s="25" t="n">
        <f aca="false">K847*AB847</f>
        <v>63830.9343522779</v>
      </c>
      <c r="AM847" s="25" t="n">
        <f aca="false">M847*AC847</f>
        <v>66739.5250228339</v>
      </c>
      <c r="AN847" s="25" t="n">
        <f aca="false">O847*AD847</f>
        <v>80216.9264060566</v>
      </c>
      <c r="AO847" s="25" t="n">
        <f aca="false">C847/Datos!$D$8</f>
        <v>14617.5909144023</v>
      </c>
      <c r="AP847" s="25" t="n">
        <f aca="false">AJ847-AO847</f>
        <v>29603.8749421789</v>
      </c>
      <c r="AQ847" s="25" t="n">
        <f aca="false">AK847-AO847</f>
        <v>31144.3595789991</v>
      </c>
      <c r="AR847" s="25" t="n">
        <f aca="false">AL847-AO847</f>
        <v>49213.3434378756</v>
      </c>
      <c r="AS847" s="25" t="n">
        <f aca="false">AM847-AO847</f>
        <v>52121.9341084316</v>
      </c>
      <c r="AT847" s="25" t="n">
        <f aca="false">AN847-AO847</f>
        <v>65599.3354916543</v>
      </c>
      <c r="AU847" s="25" t="n">
        <f aca="false">AP847*Datos!$D$6</f>
        <v>14801.9374710895</v>
      </c>
      <c r="AV847" s="25" t="n">
        <f aca="false">AQ847*Datos!$D$6</f>
        <v>15572.1797894996</v>
      </c>
      <c r="AW847" s="25" t="n">
        <f aca="false">AR847*Datos!$D$6</f>
        <v>24606.6717189378</v>
      </c>
      <c r="AX847" s="25" t="n">
        <f aca="false">AS847*Datos!$D$6</f>
        <v>26060.9670542158</v>
      </c>
      <c r="AY847" s="25" t="n">
        <f aca="false">AT847*Datos!$D$6</f>
        <v>32799.6677458272</v>
      </c>
      <c r="AZ847" s="25" t="n">
        <f aca="false">AJ847-AU847-AE847</f>
        <v>24638.8678666479</v>
      </c>
      <c r="BA847" s="25" t="n">
        <f aca="false">AK847-AV847-AF847</f>
        <v>24762.8310008144</v>
      </c>
      <c r="BB847" s="25" t="n">
        <f aca="false">AL847-AW847-AG847</f>
        <v>32688.9204254304</v>
      </c>
      <c r="BC847" s="25" t="n">
        <f aca="false">AM847-AX847-AH847</f>
        <v>32932.0881389515</v>
      </c>
      <c r="BD847" s="25" t="n">
        <f aca="false">AN847-AY847-AI847</f>
        <v>38115.5022196082</v>
      </c>
      <c r="BE847" s="25" t="n">
        <f aca="false">AZ847/Z847</f>
        <v>21679.7249342339</v>
      </c>
      <c r="BF847" s="25" t="n">
        <f aca="false">BA847/AA847</f>
        <v>19194.0323114673</v>
      </c>
      <c r="BG847" s="25" t="n">
        <f aca="false">BB847/AB847</f>
        <v>21040.360118096</v>
      </c>
      <c r="BH847" s="25" t="n">
        <f aca="false">BC847/AC847</f>
        <v>17882.8345885459</v>
      </c>
      <c r="BI847" s="25" t="n">
        <f aca="false">BD847/AD847</f>
        <v>17236.8382803442</v>
      </c>
      <c r="BJ847" s="25" t="n">
        <f aca="false">E847*AD847</f>
        <v>77449.7052365238</v>
      </c>
      <c r="BK847" s="25" t="n">
        <f aca="false">0.2*C847*AD847</f>
        <v>32323.6088824116</v>
      </c>
      <c r="BL847" s="25" t="n">
        <f aca="false">BJ847+BK847</f>
        <v>109773.314118935</v>
      </c>
      <c r="BM847" s="25" t="n">
        <f aca="false">BK847*Datos!$D$6</f>
        <v>16161.8044412058</v>
      </c>
      <c r="BN847" s="25" t="n">
        <f aca="false">BL847-BM847</f>
        <v>93611.5096777296</v>
      </c>
      <c r="BO847" s="25" t="n">
        <f aca="false">BN847/AD847</f>
        <v>42333.6007537588</v>
      </c>
      <c r="BP847" s="25" t="n">
        <f aca="false">-(C847+E847)</f>
        <v>-108112.759868569</v>
      </c>
      <c r="BQ847" s="25" t="n">
        <f aca="false">BE847</f>
        <v>21679.7249342339</v>
      </c>
      <c r="BR847" s="25" t="n">
        <f aca="false">BF847</f>
        <v>19194.0323114673</v>
      </c>
      <c r="BS847" s="25" t="n">
        <f aca="false">BG847</f>
        <v>21040.360118096</v>
      </c>
      <c r="BT847" s="25" t="n">
        <f aca="false">BH847</f>
        <v>17882.8345885459</v>
      </c>
      <c r="BU847" s="25" t="n">
        <f aca="false">BI847+BO847</f>
        <v>59570.439034103</v>
      </c>
      <c r="BV847" s="27" t="n">
        <f aca="false">IFERROR(IRR(BP847:BU847,0.1),NA())*100</f>
        <v>7.64332146121624</v>
      </c>
    </row>
    <row r="848" customFormat="false" ht="15" hidden="false" customHeight="true" outlineLevel="0" collapsed="false">
      <c r="A848" s="23" t="n">
        <v>847</v>
      </c>
      <c r="B848" s="24" t="n">
        <f aca="true">RAND()</f>
        <v>0.958566841857159</v>
      </c>
      <c r="C848" s="25" t="n">
        <f aca="false">IF(B848&lt;=(Datos!$D$14-Datos!$C$14)/(Datos!$E$14-Datos!$C$14),Datos!$C$14+SQRT((Datos!$E$14-Datos!$C$14)*(Datos!$D$14-Datos!$C$14)*B848),Datos!$E$14-SQRT((Datos!$E$14-Datos!$C$14)*(Datos!$E$14-Datos!$D$14)*(1-B848)))</f>
        <v>92948.7738816991</v>
      </c>
      <c r="D848" s="24" t="n">
        <f aca="true">RAND()</f>
        <v>0.755732096819784</v>
      </c>
      <c r="E848" s="25" t="n">
        <f aca="false">IF(D848&lt;=(Datos!$D$15-Datos!$C$15)/(Datos!$E$15-Datos!$C$15),Datos!$C$15+SQRT((Datos!$E$15-Datos!$C$15)*(Datos!$D$15-Datos!$C$15)*D848),Datos!$E$15-SQRT((Datos!$E$15-Datos!$C$15)*(Datos!$E$15-Datos!$D$15)*(1-D848)))</f>
        <v>33946.8862990166</v>
      </c>
      <c r="F848" s="24" t="n">
        <f aca="true">RAND()</f>
        <v>0.142236345664307</v>
      </c>
      <c r="G848" s="25" t="n">
        <f aca="false">IF(F848&lt;=(Datos!$D$19-Datos!$C$19)/(Datos!$E$19-Datos!$C$19),Datos!$C$19+SQRT((Datos!$E$19-Datos!$C$19)*(Datos!$D$19-Datos!$C$19)*F848),Datos!$E$19-SQRT((Datos!$E$19-Datos!$C$19)*(Datos!$E$19-Datos!$D$19)*(1-F848)))</f>
        <v>34619.0314839418</v>
      </c>
      <c r="H848" s="24" t="n">
        <f aca="true">RAND()</f>
        <v>0.21142099101027</v>
      </c>
      <c r="I848" s="25" t="n">
        <f aca="false">IF(H848&lt;=(Datos!$D$19-Datos!$C$19)/(Datos!$E$19-Datos!$C$19),Datos!$C$19+SQRT((Datos!$E$19-Datos!$C$19)*(Datos!$D$19-Datos!$C$19)*H848),Datos!$E$19-SQRT((Datos!$E$19-Datos!$C$19)*(Datos!$E$19-Datos!$D$19)*(1-H848)))</f>
        <v>35631.4428569897</v>
      </c>
      <c r="J848" s="24" t="n">
        <f aca="true">RAND()</f>
        <v>0.027617294380269</v>
      </c>
      <c r="K848" s="25" t="n">
        <f aca="false">IF(J848&lt;=(Datos!$D$19-Datos!$C$19)/(Datos!$E$19-Datos!$C$19),Datos!$C$19+SQRT((Datos!$E$19-Datos!$C$19)*(Datos!$D$19-Datos!$C$19)*J848),Datos!$E$19-SQRT((Datos!$E$19-Datos!$C$19)*(Datos!$E$19-Datos!$D$19)*(1-J848)))</f>
        <v>32035.3363744208</v>
      </c>
      <c r="L848" s="24" t="n">
        <f aca="true">RAND()</f>
        <v>0.0411942983605704</v>
      </c>
      <c r="M848" s="25" t="n">
        <f aca="false">IF(L848&lt;=(Datos!$D$19-Datos!$C$19)/(Datos!$E$19-Datos!$C$19),Datos!$C$19+SQRT((Datos!$E$19-Datos!$C$19)*(Datos!$D$19-Datos!$C$19)*L848),Datos!$E$19-SQRT((Datos!$E$19-Datos!$C$19)*(Datos!$E$19-Datos!$D$19)*(1-L848)))</f>
        <v>32485.7885577992</v>
      </c>
      <c r="N848" s="24" t="n">
        <f aca="true">RAND()</f>
        <v>0.212896075002019</v>
      </c>
      <c r="O848" s="25" t="n">
        <f aca="false">IF(N848&lt;=(Datos!$D$19-Datos!$C$19)/(Datos!$E$19-Datos!$C$19),Datos!$C$19+SQRT((Datos!$E$19-Datos!$C$19)*(Datos!$D$19-Datos!$C$19)*N848),Datos!$E$19-SQRT((Datos!$E$19-Datos!$C$19)*(Datos!$E$19-Datos!$D$19)*(1-N848)))</f>
        <v>35651.053994637</v>
      </c>
      <c r="P848" s="24" t="n">
        <f aca="true">RAND()</f>
        <v>0.414808704331791</v>
      </c>
      <c r="Q848" s="26" t="n">
        <f aca="false">IF(P848&lt;=(Datos!$D$23-Datos!$C$23)/(Datos!$E$23-Datos!$C$23),Datos!$C$23+SQRT((Datos!$E$23-Datos!$C$23)*(Datos!$D$23-Datos!$C$23)*P848),Datos!$E$23-SQRT((Datos!$E$23-Datos!$C$23)*(Datos!$E$23-Datos!$D$23)*(1-P848)))</f>
        <v>0.147325000783115</v>
      </c>
      <c r="R848" s="24" t="n">
        <f aca="true">RAND()</f>
        <v>0.634939018130105</v>
      </c>
      <c r="S848" s="26" t="n">
        <f aca="false">IF(R848&lt;=(Datos!$D$24-Datos!$C$24)/(Datos!$E$24-Datos!$C$24),Datos!$C$24+SQRT((Datos!$E$24-Datos!$C$24)*(Datos!$D$24-Datos!$C$24)*R848),Datos!$E$24-SQRT((Datos!$E$24-Datos!$C$24)*(Datos!$E$24-Datos!$D$24)*(1-R848)))</f>
        <v>0.154365847637072</v>
      </c>
      <c r="T848" s="24" t="n">
        <f aca="true">RAND()</f>
        <v>0.375738813202925</v>
      </c>
      <c r="U848" s="26" t="n">
        <f aca="false">IF(T848&lt;=(Datos!$D$25-Datos!$C$25)/(Datos!$E$25-Datos!$C$25),Datos!$C$25+SQRT((Datos!$E$25-Datos!$C$25)*(Datos!$D$25-Datos!$C$25)*T848),Datos!$E$25-SQRT((Datos!$E$25-Datos!$C$25)*(Datos!$E$25-Datos!$D$25)*(1-T848)))</f>
        <v>0.178090060657217</v>
      </c>
      <c r="V848" s="24" t="n">
        <f aca="true">RAND()</f>
        <v>0.464755702934164</v>
      </c>
      <c r="W848" s="26" t="n">
        <f aca="false">IF(V848&lt;=(Datos!$D$26-Datos!$C$26)/(Datos!$E$26-Datos!$C$26),Datos!$C$26+SQRT((Datos!$E$26-Datos!$C$26)*(Datos!$D$26-Datos!$C$26)*V848),Datos!$E$26-SQRT((Datos!$E$26-Datos!$C$26)*(Datos!$E$26-Datos!$D$26)*(1-V848)))</f>
        <v>0.206717728343692</v>
      </c>
      <c r="X848" s="24" t="n">
        <f aca="true">RAND()</f>
        <v>0.839320877078519</v>
      </c>
      <c r="Y848" s="26" t="n">
        <f aca="false">IF(X848&lt;=(Datos!$D$27-Datos!$C$27)/(Datos!$E$27-Datos!$C$27),Datos!$C$27+SQRT((Datos!$E$27-Datos!$C$27)*(Datos!$D$27-Datos!$C$27)*X848),Datos!$E$27-SQRT((Datos!$E$27-Datos!$C$27)*(Datos!$E$27-Datos!$D$27)*(1-X848)))</f>
        <v>0.250543807717629</v>
      </c>
      <c r="Z848" s="24" t="n">
        <f aca="false">(1+Q848)</f>
        <v>1.14732500078311</v>
      </c>
      <c r="AA848" s="24" t="n">
        <f aca="false">Z848*(1+S848)</f>
        <v>1.3244327970442</v>
      </c>
      <c r="AB848" s="24" t="n">
        <f aca="false">AA848*(1+U848)</f>
        <v>1.56030111420621</v>
      </c>
      <c r="AC848" s="24" t="n">
        <f aca="false">AB848*(1+W848)</f>
        <v>1.88284301606706</v>
      </c>
      <c r="AD848" s="24" t="n">
        <f aca="false">AC848*(1+Y848)</f>
        <v>2.35457767464704</v>
      </c>
      <c r="AE848" s="23" t="n">
        <f aca="false">E848*Q848</f>
        <v>5001.22505058694</v>
      </c>
      <c r="AF848" s="23" t="n">
        <f aca="false">AE848*(1+S848)</f>
        <v>5773.24339474455</v>
      </c>
      <c r="AG848" s="23" t="n">
        <f aca="false">AF848*(1+U848)</f>
        <v>6801.40066110348</v>
      </c>
      <c r="AH848" s="23" t="n">
        <f aca="false">AG848*(1+W848)</f>
        <v>8207.37075532208</v>
      </c>
      <c r="AI848" s="23" t="n">
        <f aca="false">AH848*(1+Y848)</f>
        <v>10263.6766757108</v>
      </c>
      <c r="AJ848" s="25" t="n">
        <f aca="false">G848*Z848</f>
        <v>39719.2803244243</v>
      </c>
      <c r="AK848" s="25" t="n">
        <f aca="false">I848*AA848</f>
        <v>47191.4515258036</v>
      </c>
      <c r="AL848" s="25" t="n">
        <f aca="false">K848*AB848</f>
        <v>49984.7710389796</v>
      </c>
      <c r="AM848" s="25" t="n">
        <f aca="false">M848*AC848</f>
        <v>61165.6401074833</v>
      </c>
      <c r="AN848" s="25" t="n">
        <f aca="false">O848*AD848</f>
        <v>83943.1758134085</v>
      </c>
      <c r="AO848" s="25" t="n">
        <f aca="false">C848/Datos!$D$8</f>
        <v>18589.7547763398</v>
      </c>
      <c r="AP848" s="25" t="n">
        <f aca="false">AJ848-AO848</f>
        <v>21129.5255480844</v>
      </c>
      <c r="AQ848" s="25" t="n">
        <f aca="false">AK848-AO848</f>
        <v>28601.6967494638</v>
      </c>
      <c r="AR848" s="25" t="n">
        <f aca="false">AL848-AO848</f>
        <v>31395.0162626398</v>
      </c>
      <c r="AS848" s="25" t="n">
        <f aca="false">AM848-AO848</f>
        <v>42575.8853311435</v>
      </c>
      <c r="AT848" s="25" t="n">
        <f aca="false">AN848-AO848</f>
        <v>65353.4210370687</v>
      </c>
      <c r="AU848" s="25" t="n">
        <f aca="false">AP848*Datos!$D$6</f>
        <v>10564.7627740422</v>
      </c>
      <c r="AV848" s="25" t="n">
        <f aca="false">AQ848*Datos!$D$6</f>
        <v>14300.8483747319</v>
      </c>
      <c r="AW848" s="25" t="n">
        <f aca="false">AR848*Datos!$D$6</f>
        <v>15697.5081313199</v>
      </c>
      <c r="AX848" s="25" t="n">
        <f aca="false">AS848*Datos!$D$6</f>
        <v>21287.9426655718</v>
      </c>
      <c r="AY848" s="25" t="n">
        <f aca="false">AT848*Datos!$D$6</f>
        <v>32676.7105185343</v>
      </c>
      <c r="AZ848" s="25" t="n">
        <f aca="false">AJ848-AU848-AE848</f>
        <v>24153.2924997951</v>
      </c>
      <c r="BA848" s="25" t="n">
        <f aca="false">AK848-AV848-AF848</f>
        <v>27117.3597563272</v>
      </c>
      <c r="BB848" s="25" t="n">
        <f aca="false">AL848-AW848-AG848</f>
        <v>27485.8622465562</v>
      </c>
      <c r="BC848" s="25" t="n">
        <f aca="false">AM848-AX848-AH848</f>
        <v>31670.3266865895</v>
      </c>
      <c r="BD848" s="25" t="n">
        <f aca="false">AN848-AY848-AI848</f>
        <v>41002.7886191634</v>
      </c>
      <c r="BE848" s="25" t="n">
        <f aca="false">AZ848/Z848</f>
        <v>21051.8314194401</v>
      </c>
      <c r="BF848" s="25" t="n">
        <f aca="false">BA848/AA848</f>
        <v>20474.6966526699</v>
      </c>
      <c r="BG848" s="25" t="n">
        <f aca="false">BB848/AB848</f>
        <v>17615.7422412272</v>
      </c>
      <c r="BH848" s="25" t="n">
        <f aca="false">BC848/AC848</f>
        <v>16820.4818013684</v>
      </c>
      <c r="BI848" s="25" t="n">
        <f aca="false">BD848/AD848</f>
        <v>17414.0734708656</v>
      </c>
      <c r="BJ848" s="25" t="n">
        <f aca="false">E848*AD848</f>
        <v>79930.5806034461</v>
      </c>
      <c r="BK848" s="25" t="n">
        <f aca="false">0.2*C848*AD848</f>
        <v>43771.0215735329</v>
      </c>
      <c r="BL848" s="25" t="n">
        <f aca="false">BJ848+BK848</f>
        <v>123701.602176979</v>
      </c>
      <c r="BM848" s="25" t="n">
        <f aca="false">BK848*Datos!$D$6</f>
        <v>21885.5107867665</v>
      </c>
      <c r="BN848" s="25" t="n">
        <f aca="false">BL848-BM848</f>
        <v>101816.091390213</v>
      </c>
      <c r="BO848" s="25" t="n">
        <f aca="false">BN848/AD848</f>
        <v>43241.7636871866</v>
      </c>
      <c r="BP848" s="25" t="n">
        <f aca="false">-(C848+E848)</f>
        <v>-126895.660180716</v>
      </c>
      <c r="BQ848" s="25" t="n">
        <f aca="false">BE848</f>
        <v>21051.8314194401</v>
      </c>
      <c r="BR848" s="25" t="n">
        <f aca="false">BF848</f>
        <v>20474.6966526699</v>
      </c>
      <c r="BS848" s="25" t="n">
        <f aca="false">BG848</f>
        <v>17615.7422412272</v>
      </c>
      <c r="BT848" s="25" t="n">
        <f aca="false">BH848</f>
        <v>16820.4818013684</v>
      </c>
      <c r="BU848" s="25" t="n">
        <f aca="false">BI848+BO848</f>
        <v>60655.8371580521</v>
      </c>
      <c r="BV848" s="27" t="n">
        <f aca="false">IFERROR(IRR(BP848:BU848,0.1),NA())*100</f>
        <v>2.11454556694038</v>
      </c>
    </row>
    <row r="849" customFormat="false" ht="15" hidden="false" customHeight="true" outlineLevel="0" collapsed="false">
      <c r="A849" s="23" t="n">
        <v>848</v>
      </c>
      <c r="B849" s="24" t="n">
        <f aca="true">RAND()</f>
        <v>0.941857222595772</v>
      </c>
      <c r="C849" s="25" t="n">
        <f aca="false">IF(B849&lt;=(Datos!$D$14-Datos!$C$14)/(Datos!$E$14-Datos!$C$14),Datos!$C$14+SQRT((Datos!$E$14-Datos!$C$14)*(Datos!$D$14-Datos!$C$14)*B849),Datos!$E$14-SQRT((Datos!$E$14-Datos!$C$14)*(Datos!$E$14-Datos!$D$14)*(1-B849)))</f>
        <v>91647.0763869725</v>
      </c>
      <c r="D849" s="24" t="n">
        <f aca="true">RAND()</f>
        <v>0.0535519229652156</v>
      </c>
      <c r="E849" s="25" t="n">
        <f aca="false">IF(D849&lt;=(Datos!$D$15-Datos!$C$15)/(Datos!$E$15-Datos!$C$15),Datos!$C$15+SQRT((Datos!$E$15-Datos!$C$15)*(Datos!$D$15-Datos!$C$15)*D849),Datos!$E$15-SQRT((Datos!$E$15-Datos!$C$15)*(Datos!$E$15-Datos!$D$15)*(1-D849)))</f>
        <v>27004.0943646423</v>
      </c>
      <c r="F849" s="24" t="n">
        <f aca="true">RAND()</f>
        <v>0.90418143568437</v>
      </c>
      <c r="G849" s="25" t="n">
        <f aca="false">IF(F849&lt;=(Datos!$D$19-Datos!$C$19)/(Datos!$E$19-Datos!$C$19),Datos!$C$19+SQRT((Datos!$E$19-Datos!$C$19)*(Datos!$D$19-Datos!$C$19)*F849),Datos!$E$19-SQRT((Datos!$E$19-Datos!$C$19)*(Datos!$E$19-Datos!$D$19)*(1-F849)))</f>
        <v>42319.2552669692</v>
      </c>
      <c r="H849" s="24" t="n">
        <f aca="true">RAND()</f>
        <v>0.107760039612666</v>
      </c>
      <c r="I849" s="25" t="n">
        <f aca="false">IF(H849&lt;=(Datos!$D$19-Datos!$C$19)/(Datos!$E$19-Datos!$C$19),Datos!$C$19+SQRT((Datos!$E$19-Datos!$C$19)*(Datos!$D$19-Datos!$C$19)*H849),Datos!$E$19-SQRT((Datos!$E$19-Datos!$C$19)*(Datos!$E$19-Datos!$D$19)*(1-H849)))</f>
        <v>34020.4484752201</v>
      </c>
      <c r="J849" s="24" t="n">
        <f aca="true">RAND()</f>
        <v>0.427004650920605</v>
      </c>
      <c r="K849" s="25" t="n">
        <f aca="false">IF(J849&lt;=(Datos!$D$19-Datos!$C$19)/(Datos!$E$19-Datos!$C$19),Datos!$C$19+SQRT((Datos!$E$19-Datos!$C$19)*(Datos!$D$19-Datos!$C$19)*J849),Datos!$E$19-SQRT((Datos!$E$19-Datos!$C$19)*(Datos!$E$19-Datos!$D$19)*(1-J849)))</f>
        <v>38003.1679751265</v>
      </c>
      <c r="L849" s="24" t="n">
        <f aca="true">RAND()</f>
        <v>0.925732553180555</v>
      </c>
      <c r="M849" s="25" t="n">
        <f aca="false">IF(L849&lt;=(Datos!$D$19-Datos!$C$19)/(Datos!$E$19-Datos!$C$19),Datos!$C$19+SQRT((Datos!$E$19-Datos!$C$19)*(Datos!$D$19-Datos!$C$19)*L849),Datos!$E$19-SQRT((Datos!$E$19-Datos!$C$19)*(Datos!$E$19-Datos!$D$19)*(1-L849)))</f>
        <v>42639.9028597411</v>
      </c>
      <c r="N849" s="24" t="n">
        <f aca="true">RAND()</f>
        <v>0.359316056749042</v>
      </c>
      <c r="O849" s="25" t="n">
        <f aca="false">IF(N849&lt;=(Datos!$D$19-Datos!$C$19)/(Datos!$E$19-Datos!$C$19),Datos!$C$19+SQRT((Datos!$E$19-Datos!$C$19)*(Datos!$D$19-Datos!$C$19)*N849),Datos!$E$19-SQRT((Datos!$E$19-Datos!$C$19)*(Datos!$E$19-Datos!$D$19)*(1-N849)))</f>
        <v>37341.4854431754</v>
      </c>
      <c r="P849" s="24" t="n">
        <f aca="true">RAND()</f>
        <v>0.613483003109513</v>
      </c>
      <c r="Q849" s="26" t="n">
        <f aca="false">IF(P849&lt;=(Datos!$D$23-Datos!$C$23)/(Datos!$E$23-Datos!$C$23),Datos!$C$23+SQRT((Datos!$E$23-Datos!$C$23)*(Datos!$D$23-Datos!$C$23)*P849),Datos!$E$23-SQRT((Datos!$E$23-Datos!$C$23)*(Datos!$E$23-Datos!$D$23)*(1-P849)))</f>
        <v>0.153623294474046</v>
      </c>
      <c r="R849" s="24" t="n">
        <f aca="true">RAND()</f>
        <v>0.9574906086257</v>
      </c>
      <c r="S849" s="26" t="n">
        <f aca="false">IF(R849&lt;=(Datos!$D$24-Datos!$C$24)/(Datos!$E$24-Datos!$C$24),Datos!$C$24+SQRT((Datos!$E$24-Datos!$C$24)*(Datos!$D$24-Datos!$C$24)*R849),Datos!$E$24-SQRT((Datos!$E$24-Datos!$C$24)*(Datos!$E$24-Datos!$D$24)*(1-R849)))</f>
        <v>0.171252605846668</v>
      </c>
      <c r="T849" s="24" t="n">
        <f aca="true">RAND()</f>
        <v>0.585548227576049</v>
      </c>
      <c r="U849" s="26" t="n">
        <f aca="false">IF(T849&lt;=(Datos!$D$25-Datos!$C$25)/(Datos!$E$25-Datos!$C$25),Datos!$C$25+SQRT((Datos!$E$25-Datos!$C$25)*(Datos!$D$25-Datos!$C$25)*T849),Datos!$E$25-SQRT((Datos!$E$25-Datos!$C$25)*(Datos!$E$25-Datos!$D$25)*(1-T849)))</f>
        <v>0.185934402063268</v>
      </c>
      <c r="V849" s="24" t="n">
        <f aca="true">RAND()</f>
        <v>0.746934606811315</v>
      </c>
      <c r="W849" s="26" t="n">
        <f aca="false">IF(V849&lt;=(Datos!$D$26-Datos!$C$26)/(Datos!$E$26-Datos!$C$26),Datos!$C$26+SQRT((Datos!$E$26-Datos!$C$26)*(Datos!$D$26-Datos!$C$26)*V849),Datos!$E$26-SQRT((Datos!$E$26-Datos!$C$26)*(Datos!$E$26-Datos!$D$26)*(1-V849)))</f>
        <v>0.220238802507957</v>
      </c>
      <c r="X849" s="24" t="n">
        <f aca="true">RAND()</f>
        <v>0.657283759270943</v>
      </c>
      <c r="Y849" s="26" t="n">
        <f aca="false">IF(X849&lt;=(Datos!$D$27-Datos!$C$27)/(Datos!$E$27-Datos!$C$27),Datos!$C$27+SQRT((Datos!$E$27-Datos!$C$27)*(Datos!$D$27-Datos!$C$27)*X849),Datos!$E$27-SQRT((Datos!$E$27-Datos!$C$27)*(Datos!$E$27-Datos!$D$27)*(1-X849)))</f>
        <v>0.236980612510905</v>
      </c>
      <c r="Z849" s="24" t="n">
        <f aca="false">(1+Q849)</f>
        <v>1.15362329447405</v>
      </c>
      <c r="AA849" s="24" t="n">
        <f aca="false">Z849*(1+S849)</f>
        <v>1.35118428981815</v>
      </c>
      <c r="AB849" s="24" t="n">
        <f aca="false">AA849*(1+U849)</f>
        <v>1.60241593282276</v>
      </c>
      <c r="AC849" s="24" t="n">
        <f aca="false">AB849*(1+W849)</f>
        <v>1.95533009898732</v>
      </c>
      <c r="AD849" s="24" t="n">
        <f aca="false">AC849*(1+Y849)</f>
        <v>2.41870542350634</v>
      </c>
      <c r="AE849" s="23" t="n">
        <f aca="false">E849*Q849</f>
        <v>4148.45794058438</v>
      </c>
      <c r="AF849" s="23" t="n">
        <f aca="false">AE849*(1+S849)</f>
        <v>4858.89217315476</v>
      </c>
      <c r="AG849" s="23" t="n">
        <f aca="false">AF849*(1+U849)</f>
        <v>5762.32738406019</v>
      </c>
      <c r="AH849" s="23" t="n">
        <f aca="false">AG849*(1+W849)</f>
        <v>7031.41546678441</v>
      </c>
      <c r="AI849" s="23" t="n">
        <f aca="false">AH849*(1+Y849)</f>
        <v>8697.72461092163</v>
      </c>
      <c r="AJ849" s="25" t="n">
        <f aca="false">G849*Z849</f>
        <v>48820.4786807692</v>
      </c>
      <c r="AK849" s="25" t="n">
        <f aca="false">I849*AA849</f>
        <v>45967.8955122851</v>
      </c>
      <c r="AL849" s="25" t="n">
        <f aca="false">K849*AB849</f>
        <v>60896.8818610826</v>
      </c>
      <c r="AM849" s="25" t="n">
        <f aca="false">M849*AC849</f>
        <v>83375.0854795472</v>
      </c>
      <c r="AN849" s="25" t="n">
        <f aca="false">O849*AD849</f>
        <v>90318.0533631916</v>
      </c>
      <c r="AO849" s="25" t="n">
        <f aca="false">C849/Datos!$D$8</f>
        <v>18329.4152773945</v>
      </c>
      <c r="AP849" s="25" t="n">
        <f aca="false">AJ849-AO849</f>
        <v>30491.0634033747</v>
      </c>
      <c r="AQ849" s="25" t="n">
        <f aca="false">AK849-AO849</f>
        <v>27638.4802348906</v>
      </c>
      <c r="AR849" s="25" t="n">
        <f aca="false">AL849-AO849</f>
        <v>42567.4665836881</v>
      </c>
      <c r="AS849" s="25" t="n">
        <f aca="false">AM849-AO849</f>
        <v>65045.6702021527</v>
      </c>
      <c r="AT849" s="25" t="n">
        <f aca="false">AN849-AO849</f>
        <v>71988.6380857971</v>
      </c>
      <c r="AU849" s="25" t="n">
        <f aca="false">AP849*Datos!$D$6</f>
        <v>15245.5317016873</v>
      </c>
      <c r="AV849" s="25" t="n">
        <f aca="false">AQ849*Datos!$D$6</f>
        <v>13819.2401174453</v>
      </c>
      <c r="AW849" s="25" t="n">
        <f aca="false">AR849*Datos!$D$6</f>
        <v>21283.733291844</v>
      </c>
      <c r="AX849" s="25" t="n">
        <f aca="false">AS849*Datos!$D$6</f>
        <v>32522.8351010764</v>
      </c>
      <c r="AY849" s="25" t="n">
        <f aca="false">AT849*Datos!$D$6</f>
        <v>35994.3190428985</v>
      </c>
      <c r="AZ849" s="25" t="n">
        <f aca="false">AJ849-AU849-AE849</f>
        <v>29426.4890384974</v>
      </c>
      <c r="BA849" s="25" t="n">
        <f aca="false">AK849-AV849-AF849</f>
        <v>27289.763221685</v>
      </c>
      <c r="BB849" s="25" t="n">
        <f aca="false">AL849-AW849-AG849</f>
        <v>33850.8211851783</v>
      </c>
      <c r="BC849" s="25" t="n">
        <f aca="false">AM849-AX849-AH849</f>
        <v>43820.8349116864</v>
      </c>
      <c r="BD849" s="25" t="n">
        <f aca="false">AN849-AY849-AI849</f>
        <v>45626.0097093714</v>
      </c>
      <c r="BE849" s="25" t="n">
        <f aca="false">AZ849/Z849</f>
        <v>25507.883881552</v>
      </c>
      <c r="BF849" s="25" t="n">
        <f aca="false">BA849/AA849</f>
        <v>20196.9216392813</v>
      </c>
      <c r="BG849" s="25" t="n">
        <f aca="false">BB849/AB849</f>
        <v>21124.8655806535</v>
      </c>
      <c r="BH849" s="25" t="n">
        <f aca="false">BC849/AC849</f>
        <v>22410.965255627</v>
      </c>
      <c r="BI849" s="25" t="n">
        <f aca="false">BD849/AD849</f>
        <v>18863.8141982699</v>
      </c>
      <c r="BJ849" s="25" t="n">
        <f aca="false">E849*AD849</f>
        <v>65314.9494966375</v>
      </c>
      <c r="BK849" s="25" t="n">
        <f aca="false">0.2*C849*AD849</f>
        <v>44333.4561411341</v>
      </c>
      <c r="BL849" s="25" t="n">
        <f aca="false">BJ849+BK849</f>
        <v>109648.405637772</v>
      </c>
      <c r="BM849" s="25" t="n">
        <f aca="false">BK849*Datos!$D$6</f>
        <v>22166.728070567</v>
      </c>
      <c r="BN849" s="25" t="n">
        <f aca="false">BL849-BM849</f>
        <v>87481.6775672046</v>
      </c>
      <c r="BO849" s="25" t="n">
        <f aca="false">BN849/AD849</f>
        <v>36168.8020033396</v>
      </c>
      <c r="BP849" s="25" t="n">
        <f aca="false">-(C849+E849)</f>
        <v>-118651.170751615</v>
      </c>
      <c r="BQ849" s="25" t="n">
        <f aca="false">BE849</f>
        <v>25507.883881552</v>
      </c>
      <c r="BR849" s="25" t="n">
        <f aca="false">BF849</f>
        <v>20196.9216392813</v>
      </c>
      <c r="BS849" s="25" t="n">
        <f aca="false">BG849</f>
        <v>21124.8655806535</v>
      </c>
      <c r="BT849" s="25" t="n">
        <f aca="false">BH849</f>
        <v>22410.965255627</v>
      </c>
      <c r="BU849" s="25" t="n">
        <f aca="false">BI849+BO849</f>
        <v>55032.6162016095</v>
      </c>
      <c r="BV849" s="27" t="n">
        <f aca="false">IFERROR(IRR(BP849:BU849,0.1),NA())*100</f>
        <v>6.00001612208755</v>
      </c>
    </row>
    <row r="850" customFormat="false" ht="15" hidden="false" customHeight="true" outlineLevel="0" collapsed="false">
      <c r="A850" s="23" t="n">
        <v>849</v>
      </c>
      <c r="B850" s="24" t="n">
        <f aca="true">RAND()</f>
        <v>0.0413183770571541</v>
      </c>
      <c r="C850" s="25" t="n">
        <f aca="false">IF(B850&lt;=(Datos!$D$14-Datos!$C$14)/(Datos!$E$14-Datos!$C$14),Datos!$C$14+SQRT((Datos!$E$14-Datos!$C$14)*(Datos!$D$14-Datos!$C$14)*B850),Datos!$E$14-SQRT((Datos!$E$14-Datos!$C$14)*(Datos!$E$14-Datos!$D$14)*(1-B850)))</f>
        <v>64065.3844618759</v>
      </c>
      <c r="D850" s="24" t="n">
        <f aca="true">RAND()</f>
        <v>0.00709979448557349</v>
      </c>
      <c r="E850" s="25" t="n">
        <f aca="false">IF(D850&lt;=(Datos!$D$15-Datos!$C$15)/(Datos!$E$15-Datos!$C$15),Datos!$C$15+SQRT((Datos!$E$15-Datos!$C$15)*(Datos!$D$15-Datos!$C$15)*D850),Datos!$E$15-SQRT((Datos!$E$15-Datos!$C$15)*(Datos!$E$15-Datos!$D$15)*(1-D850)))</f>
        <v>25729.7154146775</v>
      </c>
      <c r="F850" s="24" t="n">
        <f aca="true">RAND()</f>
        <v>0.276263135992979</v>
      </c>
      <c r="G850" s="25" t="n">
        <f aca="false">IF(F850&lt;=(Datos!$D$19-Datos!$C$19)/(Datos!$E$19-Datos!$C$19),Datos!$C$19+SQRT((Datos!$E$19-Datos!$C$19)*(Datos!$D$19-Datos!$C$19)*F850),Datos!$E$19-SQRT((Datos!$E$19-Datos!$C$19)*(Datos!$E$19-Datos!$D$19)*(1-F850)))</f>
        <v>36437.3496408807</v>
      </c>
      <c r="H850" s="24" t="n">
        <f aca="true">RAND()</f>
        <v>0.1996356163948</v>
      </c>
      <c r="I850" s="25" t="n">
        <f aca="false">IF(H850&lt;=(Datos!$D$19-Datos!$C$19)/(Datos!$E$19-Datos!$C$19),Datos!$C$19+SQRT((Datos!$E$19-Datos!$C$19)*(Datos!$D$19-Datos!$C$19)*H850),Datos!$E$19-SQRT((Datos!$E$19-Datos!$C$19)*(Datos!$E$19-Datos!$D$19)*(1-H850)))</f>
        <v>35472.2337723475</v>
      </c>
      <c r="J850" s="24" t="n">
        <f aca="true">RAND()</f>
        <v>0.175215157331327</v>
      </c>
      <c r="K850" s="25" t="n">
        <f aca="false">IF(J850&lt;=(Datos!$D$19-Datos!$C$19)/(Datos!$E$19-Datos!$C$19),Datos!$C$19+SQRT((Datos!$E$19-Datos!$C$19)*(Datos!$D$19-Datos!$C$19)*J850),Datos!$E$19-SQRT((Datos!$E$19-Datos!$C$19)*(Datos!$E$19-Datos!$D$19)*(1-J850)))</f>
        <v>35126.6239963254</v>
      </c>
      <c r="L850" s="24" t="n">
        <f aca="true">RAND()</f>
        <v>0.867633660518185</v>
      </c>
      <c r="M850" s="25" t="n">
        <f aca="false">IF(L850&lt;=(Datos!$D$19-Datos!$C$19)/(Datos!$E$19-Datos!$C$19),Datos!$C$19+SQRT((Datos!$E$19-Datos!$C$19)*(Datos!$D$19-Datos!$C$19)*L850),Datos!$E$19-SQRT((Datos!$E$19-Datos!$C$19)*(Datos!$E$19-Datos!$D$19)*(1-L850)))</f>
        <v>41849.2103432415</v>
      </c>
      <c r="N850" s="24" t="n">
        <f aca="true">RAND()</f>
        <v>0.808368737165097</v>
      </c>
      <c r="O850" s="25" t="n">
        <f aca="false">IF(N850&lt;=(Datos!$D$19-Datos!$C$19)/(Datos!$E$19-Datos!$C$19),Datos!$C$19+SQRT((Datos!$E$19-Datos!$C$19)*(Datos!$D$19-Datos!$C$19)*N850),Datos!$E$19-SQRT((Datos!$E$19-Datos!$C$19)*(Datos!$E$19-Datos!$D$19)*(1-N850)))</f>
        <v>41208.9124630764</v>
      </c>
      <c r="P850" s="24" t="n">
        <f aca="true">RAND()</f>
        <v>0.0924346442643714</v>
      </c>
      <c r="Q850" s="26" t="n">
        <f aca="false">IF(P850&lt;=(Datos!$D$23-Datos!$C$23)/(Datos!$E$23-Datos!$C$23),Datos!$C$23+SQRT((Datos!$E$23-Datos!$C$23)*(Datos!$D$23-Datos!$C$23)*P850),Datos!$E$23-SQRT((Datos!$E$23-Datos!$C$23)*(Datos!$E$23-Datos!$D$23)*(1-P850)))</f>
        <v>0.132898928625117</v>
      </c>
      <c r="R850" s="24" t="n">
        <f aca="true">RAND()</f>
        <v>0.778353572055406</v>
      </c>
      <c r="S850" s="26" t="n">
        <f aca="false">IF(R850&lt;=(Datos!$D$24-Datos!$C$24)/(Datos!$E$24-Datos!$C$24),Datos!$C$24+SQRT((Datos!$E$24-Datos!$C$24)*(Datos!$D$24-Datos!$C$24)*R850),Datos!$E$24-SQRT((Datos!$E$24-Datos!$C$24)*(Datos!$E$24-Datos!$D$24)*(1-R850)))</f>
        <v>0.160025927548437</v>
      </c>
      <c r="T850" s="24" t="n">
        <f aca="true">RAND()</f>
        <v>0.520428663584983</v>
      </c>
      <c r="U850" s="26" t="n">
        <f aca="false">IF(T850&lt;=(Datos!$D$25-Datos!$C$25)/(Datos!$E$25-Datos!$C$25),Datos!$C$25+SQRT((Datos!$E$25-Datos!$C$25)*(Datos!$D$25-Datos!$C$25)*T850),Datos!$E$25-SQRT((Datos!$E$25-Datos!$C$25)*(Datos!$E$25-Datos!$D$25)*(1-T850)))</f>
        <v>0.183355767957808</v>
      </c>
      <c r="V850" s="24" t="n">
        <f aca="true">RAND()</f>
        <v>0.645994796707791</v>
      </c>
      <c r="W850" s="26" t="n">
        <f aca="false">IF(V850&lt;=(Datos!$D$26-Datos!$C$26)/(Datos!$E$26-Datos!$C$26),Datos!$C$26+SQRT((Datos!$E$26-Datos!$C$26)*(Datos!$D$26-Datos!$C$26)*V850),Datos!$E$26-SQRT((Datos!$E$26-Datos!$C$26)*(Datos!$E$26-Datos!$D$26)*(1-V850)))</f>
        <v>0.214800309496776</v>
      </c>
      <c r="X850" s="24" t="n">
        <f aca="true">RAND()</f>
        <v>0.773484770249112</v>
      </c>
      <c r="Y850" s="26" t="n">
        <f aca="false">IF(X850&lt;=(Datos!$D$27-Datos!$C$27)/(Datos!$E$27-Datos!$C$27),Datos!$C$27+SQRT((Datos!$E$27-Datos!$C$27)*(Datos!$D$27-Datos!$C$27)*X850),Datos!$E$27-SQRT((Datos!$E$27-Datos!$C$27)*(Datos!$E$27-Datos!$D$27)*(1-X850)))</f>
        <v>0.245025977631179</v>
      </c>
      <c r="Z850" s="24" t="n">
        <f aca="false">(1+Q850)</f>
        <v>1.13289892862512</v>
      </c>
      <c r="AA850" s="24" t="n">
        <f aca="false">Z850*(1+S850)</f>
        <v>1.31419213049698</v>
      </c>
      <c r="AB850" s="24" t="n">
        <f aca="false">AA850*(1+U850)</f>
        <v>1.55515683782836</v>
      </c>
      <c r="AC850" s="24" t="n">
        <f aca="false">AB850*(1+W850)</f>
        <v>1.88920500790992</v>
      </c>
      <c r="AD850" s="24" t="n">
        <f aca="false">AC850*(1+Y850)</f>
        <v>2.35210931191877</v>
      </c>
      <c r="AE850" s="23" t="n">
        <f aca="false">E850*Q850</f>
        <v>3419.45161243981</v>
      </c>
      <c r="AF850" s="23" t="n">
        <f aca="false">AE850*(1+S850)</f>
        <v>3966.65252842749</v>
      </c>
      <c r="AG850" s="23" t="n">
        <f aca="false">AF850*(1+U850)</f>
        <v>4693.96114899909</v>
      </c>
      <c r="AH850" s="23" t="n">
        <f aca="false">AG850*(1+W850)</f>
        <v>5702.22545656994</v>
      </c>
      <c r="AI850" s="23" t="n">
        <f aca="false">AH850*(1+Y850)</f>
        <v>7099.41882373938</v>
      </c>
      <c r="AJ850" s="25" t="n">
        <f aca="false">G850*Z850</f>
        <v>41279.8343700925</v>
      </c>
      <c r="AK850" s="25" t="n">
        <f aca="false">I850*AA850</f>
        <v>46617.3304747683</v>
      </c>
      <c r="AL850" s="25" t="n">
        <f aca="false">K850*AB850</f>
        <v>54627.4094977113</v>
      </c>
      <c r="AM850" s="25" t="n">
        <f aca="false">M850*AC850</f>
        <v>79061.7377575277</v>
      </c>
      <c r="AN850" s="25" t="n">
        <f aca="false">O850*AD850</f>
        <v>96927.8667384475</v>
      </c>
      <c r="AO850" s="25" t="n">
        <f aca="false">C850/Datos!$D$8</f>
        <v>12813.0768923752</v>
      </c>
      <c r="AP850" s="25" t="n">
        <f aca="false">AJ850-AO850</f>
        <v>28466.7574777174</v>
      </c>
      <c r="AQ850" s="25" t="n">
        <f aca="false">AK850-AO850</f>
        <v>33804.2535823931</v>
      </c>
      <c r="AR850" s="25" t="n">
        <f aca="false">AL850-AO850</f>
        <v>41814.3326053361</v>
      </c>
      <c r="AS850" s="25" t="n">
        <f aca="false">AM850-AO850</f>
        <v>66248.6608651526</v>
      </c>
      <c r="AT850" s="25" t="n">
        <f aca="false">AN850-AO850</f>
        <v>84114.7898460723</v>
      </c>
      <c r="AU850" s="25" t="n">
        <f aca="false">AP850*Datos!$D$6</f>
        <v>14233.3787388587</v>
      </c>
      <c r="AV850" s="25" t="n">
        <f aca="false">AQ850*Datos!$D$6</f>
        <v>16902.1267911966</v>
      </c>
      <c r="AW850" s="25" t="n">
        <f aca="false">AR850*Datos!$D$6</f>
        <v>20907.1663026681</v>
      </c>
      <c r="AX850" s="25" t="n">
        <f aca="false">AS850*Datos!$D$6</f>
        <v>33124.3304325763</v>
      </c>
      <c r="AY850" s="25" t="n">
        <f aca="false">AT850*Datos!$D$6</f>
        <v>42057.3949230362</v>
      </c>
      <c r="AZ850" s="25" t="n">
        <f aca="false">AJ850-AU850-AE850</f>
        <v>23627.004018794</v>
      </c>
      <c r="BA850" s="25" t="n">
        <f aca="false">AK850-AV850-AF850</f>
        <v>25748.5511551443</v>
      </c>
      <c r="BB850" s="25" t="n">
        <f aca="false">AL850-AW850-AG850</f>
        <v>29026.2820460441</v>
      </c>
      <c r="BC850" s="25" t="n">
        <f aca="false">AM850-AX850-AH850</f>
        <v>40235.1818683815</v>
      </c>
      <c r="BD850" s="25" t="n">
        <f aca="false">AN850-AY850-AI850</f>
        <v>47771.052991672</v>
      </c>
      <c r="BE850" s="25" t="n">
        <f aca="false">AZ850/Z850</f>
        <v>20855.3503069049</v>
      </c>
      <c r="BF850" s="25" t="n">
        <f aca="false">BA850/AA850</f>
        <v>19592.6840205679</v>
      </c>
      <c r="BG850" s="25" t="n">
        <f aca="false">BB850/AB850</f>
        <v>18664.5368106902</v>
      </c>
      <c r="BH850" s="25" t="n">
        <f aca="false">BC850/AC850</f>
        <v>21297.4143620838</v>
      </c>
      <c r="BI850" s="25" t="n">
        <f aca="false">BD850/AD850</f>
        <v>20309.8779251471</v>
      </c>
      <c r="BJ850" s="25" t="n">
        <f aca="false">E850*AD850</f>
        <v>60519.103219883</v>
      </c>
      <c r="BK850" s="25" t="n">
        <f aca="false">0.2*C850*AD850</f>
        <v>30137.7574728869</v>
      </c>
      <c r="BL850" s="25" t="n">
        <f aca="false">BJ850+BK850</f>
        <v>90656.8606927699</v>
      </c>
      <c r="BM850" s="25" t="n">
        <f aca="false">BK850*Datos!$D$6</f>
        <v>15068.8787364434</v>
      </c>
      <c r="BN850" s="25" t="n">
        <f aca="false">BL850-BM850</f>
        <v>75587.9819563265</v>
      </c>
      <c r="BO850" s="25" t="n">
        <f aca="false">BN850/AD850</f>
        <v>32136.2538608651</v>
      </c>
      <c r="BP850" s="25" t="n">
        <f aca="false">-(C850+E850)</f>
        <v>-89795.0998765534</v>
      </c>
      <c r="BQ850" s="25" t="n">
        <f aca="false">BE850</f>
        <v>20855.3503069049</v>
      </c>
      <c r="BR850" s="25" t="n">
        <f aca="false">BF850</f>
        <v>19592.6840205679</v>
      </c>
      <c r="BS850" s="25" t="n">
        <f aca="false">BG850</f>
        <v>18664.5368106902</v>
      </c>
      <c r="BT850" s="25" t="n">
        <f aca="false">BH850</f>
        <v>21297.4143620838</v>
      </c>
      <c r="BU850" s="25" t="n">
        <f aca="false">BI850+BO850</f>
        <v>52446.1317860122</v>
      </c>
      <c r="BV850" s="27" t="n">
        <f aca="false">IFERROR(IRR(BP850:BU850,0.1),NA())*100</f>
        <v>12.3954126966331</v>
      </c>
    </row>
    <row r="851" customFormat="false" ht="15" hidden="false" customHeight="true" outlineLevel="0" collapsed="false">
      <c r="A851" s="23" t="n">
        <v>850</v>
      </c>
      <c r="B851" s="24" t="n">
        <f aca="true">RAND()</f>
        <v>0.46344975278074</v>
      </c>
      <c r="C851" s="25" t="n">
        <f aca="false">IF(B851&lt;=(Datos!$D$14-Datos!$C$14)/(Datos!$E$14-Datos!$C$14),Datos!$C$14+SQRT((Datos!$E$14-Datos!$C$14)*(Datos!$D$14-Datos!$C$14)*B851),Datos!$E$14-SQRT((Datos!$E$14-Datos!$C$14)*(Datos!$E$14-Datos!$D$14)*(1-B851)))</f>
        <v>74625.5976097345</v>
      </c>
      <c r="D851" s="24" t="n">
        <f aca="true">RAND()</f>
        <v>0.99822093523429</v>
      </c>
      <c r="E851" s="25" t="n">
        <f aca="false">IF(D851&lt;=(Datos!$D$15-Datos!$C$15)/(Datos!$E$15-Datos!$C$15),Datos!$C$15+SQRT((Datos!$E$15-Datos!$C$15)*(Datos!$D$15-Datos!$C$15)*D851),Datos!$E$15-SQRT((Datos!$E$15-Datos!$C$15)*(Datos!$E$15-Datos!$D$15)*(1-D851)))</f>
        <v>39483.4153362162</v>
      </c>
      <c r="F851" s="24" t="n">
        <f aca="true">RAND()</f>
        <v>0.866783862906876</v>
      </c>
      <c r="G851" s="25" t="n">
        <f aca="false">IF(F851&lt;=(Datos!$D$19-Datos!$C$19)/(Datos!$E$19-Datos!$C$19),Datos!$C$19+SQRT((Datos!$E$19-Datos!$C$19)*(Datos!$D$19-Datos!$C$19)*F851),Datos!$E$19-SQRT((Datos!$E$19-Datos!$C$19)*(Datos!$E$19-Datos!$D$19)*(1-F851)))</f>
        <v>41839.1124218055</v>
      </c>
      <c r="H851" s="24" t="n">
        <f aca="true">RAND()</f>
        <v>0.0791147850466381</v>
      </c>
      <c r="I851" s="25" t="n">
        <f aca="false">IF(H851&lt;=(Datos!$D$19-Datos!$C$19)/(Datos!$E$19-Datos!$C$19),Datos!$C$19+SQRT((Datos!$E$19-Datos!$C$19)*(Datos!$D$19-Datos!$C$19)*H851),Datos!$E$19-SQRT((Datos!$E$19-Datos!$C$19)*(Datos!$E$19-Datos!$D$19)*(1-H851)))</f>
        <v>33444.8828364686</v>
      </c>
      <c r="J851" s="24" t="n">
        <f aca="true">RAND()</f>
        <v>0.047951072358167</v>
      </c>
      <c r="K851" s="25" t="n">
        <f aca="false">IF(J851&lt;=(Datos!$D$19-Datos!$C$19)/(Datos!$E$19-Datos!$C$19),Datos!$C$19+SQRT((Datos!$E$19-Datos!$C$19)*(Datos!$D$19-Datos!$C$19)*J851),Datos!$E$19-SQRT((Datos!$E$19-Datos!$C$19)*(Datos!$E$19-Datos!$D$19)*(1-J851)))</f>
        <v>32681.9136551584</v>
      </c>
      <c r="L851" s="24" t="n">
        <f aca="true">RAND()</f>
        <v>0.406052463669385</v>
      </c>
      <c r="M851" s="25" t="n">
        <f aca="false">IF(L851&lt;=(Datos!$D$19-Datos!$C$19)/(Datos!$E$19-Datos!$C$19),Datos!$C$19+SQRT((Datos!$E$19-Datos!$C$19)*(Datos!$D$19-Datos!$C$19)*L851),Datos!$E$19-SQRT((Datos!$E$19-Datos!$C$19)*(Datos!$E$19-Datos!$D$19)*(1-L851)))</f>
        <v>37804.3493995597</v>
      </c>
      <c r="N851" s="24" t="n">
        <f aca="true">RAND()</f>
        <v>0.723284228435273</v>
      </c>
      <c r="O851" s="25" t="n">
        <f aca="false">IF(N851&lt;=(Datos!$D$19-Datos!$C$19)/(Datos!$E$19-Datos!$C$19),Datos!$C$19+SQRT((Datos!$E$19-Datos!$C$19)*(Datos!$D$19-Datos!$C$19)*N851),Datos!$E$19-SQRT((Datos!$E$19-Datos!$C$19)*(Datos!$E$19-Datos!$D$19)*(1-N851)))</f>
        <v>40444.3789811537</v>
      </c>
      <c r="P851" s="24" t="n">
        <f aca="true">RAND()</f>
        <v>0.470619548234358</v>
      </c>
      <c r="Q851" s="26" t="n">
        <f aca="false">IF(P851&lt;=(Datos!$D$23-Datos!$C$23)/(Datos!$E$23-Datos!$C$23),Datos!$C$23+SQRT((Datos!$E$23-Datos!$C$23)*(Datos!$D$23-Datos!$C$23)*P851),Datos!$E$23-SQRT((Datos!$E$23-Datos!$C$23)*(Datos!$E$23-Datos!$D$23)*(1-P851)))</f>
        <v>0.149105243287453</v>
      </c>
      <c r="R851" s="24" t="n">
        <f aca="true">RAND()</f>
        <v>0.132695301668002</v>
      </c>
      <c r="S851" s="26" t="n">
        <f aca="false">IF(R851&lt;=(Datos!$D$24-Datos!$C$24)/(Datos!$E$24-Datos!$C$24),Datos!$C$24+SQRT((Datos!$E$24-Datos!$C$24)*(Datos!$D$24-Datos!$C$24)*R851),Datos!$E$24-SQRT((Datos!$E$24-Datos!$C$24)*(Datos!$E$24-Datos!$D$24)*(1-R851)))</f>
        <v>0.135454822645453</v>
      </c>
      <c r="T851" s="24" t="n">
        <f aca="true">RAND()</f>
        <v>0.274614333118768</v>
      </c>
      <c r="U851" s="26" t="n">
        <f aca="false">IF(T851&lt;=(Datos!$D$25-Datos!$C$25)/(Datos!$E$25-Datos!$C$25),Datos!$C$25+SQRT((Datos!$E$25-Datos!$C$25)*(Datos!$D$25-Datos!$C$25)*T851),Datos!$E$25-SQRT((Datos!$E$25-Datos!$C$25)*(Datos!$E$25-Datos!$D$25)*(1-T851)))</f>
        <v>0.174014372770269</v>
      </c>
      <c r="V851" s="24" t="n">
        <f aca="true">RAND()</f>
        <v>0.698479151017811</v>
      </c>
      <c r="W851" s="26" t="n">
        <f aca="false">IF(V851&lt;=(Datos!$D$26-Datos!$C$26)/(Datos!$E$26-Datos!$C$26),Datos!$C$26+SQRT((Datos!$E$26-Datos!$C$26)*(Datos!$D$26-Datos!$C$26)*V851),Datos!$E$26-SQRT((Datos!$E$26-Datos!$C$26)*(Datos!$E$26-Datos!$D$26)*(1-V851)))</f>
        <v>0.217514265108549</v>
      </c>
      <c r="X851" s="24" t="n">
        <f aca="true">RAND()</f>
        <v>0.325196168282703</v>
      </c>
      <c r="Y851" s="26" t="n">
        <f aca="false">IF(X851&lt;=(Datos!$D$27-Datos!$C$27)/(Datos!$E$27-Datos!$C$27),Datos!$C$27+SQRT((Datos!$E$27-Datos!$C$27)*(Datos!$D$27-Datos!$C$27)*X851),Datos!$E$27-SQRT((Datos!$E$27-Datos!$C$27)*(Datos!$E$27-Datos!$D$27)*(1-X851)))</f>
        <v>0.219631565168976</v>
      </c>
      <c r="Z851" s="24" t="n">
        <f aca="false">(1+Q851)</f>
        <v>1.14910524328745</v>
      </c>
      <c r="AA851" s="24" t="n">
        <f aca="false">Z851*(1+S851)</f>
        <v>1.30475709021792</v>
      </c>
      <c r="AB851" s="24" t="n">
        <f aca="false">AA851*(1+U851)</f>
        <v>1.53180357688975</v>
      </c>
      <c r="AC851" s="24" t="n">
        <f aca="false">AB851*(1+W851)</f>
        <v>1.86499270620757</v>
      </c>
      <c r="AD851" s="24" t="n">
        <f aca="false">AC851*(1+Y851)</f>
        <v>2.27460397330066</v>
      </c>
      <c r="AE851" s="23" t="n">
        <f aca="false">E851*Q851</f>
        <v>5887.18424952609</v>
      </c>
      <c r="AF851" s="23" t="n">
        <f aca="false">AE851*(1+S851)</f>
        <v>6684.63174792675</v>
      </c>
      <c r="AG851" s="23" t="n">
        <f aca="false">AF851*(1+U851)</f>
        <v>7847.85374874244</v>
      </c>
      <c r="AH851" s="23" t="n">
        <f aca="false">AG851*(1+W851)</f>
        <v>9554.87388957952</v>
      </c>
      <c r="AI851" s="23" t="n">
        <f aca="false">AH851*(1+Y851)</f>
        <v>11653.4257969401</v>
      </c>
      <c r="AJ851" s="25" t="n">
        <f aca="false">G851*Z851</f>
        <v>48077.5434583899</v>
      </c>
      <c r="AK851" s="25" t="n">
        <f aca="false">I851*AA851</f>
        <v>43637.4480123898</v>
      </c>
      <c r="AL851" s="25" t="n">
        <f aca="false">K851*AB851</f>
        <v>50062.2722365735</v>
      </c>
      <c r="AM851" s="25" t="n">
        <f aca="false">M851*AC851</f>
        <v>70504.8358931012</v>
      </c>
      <c r="AN851" s="25" t="n">
        <f aca="false">O851*AD851</f>
        <v>91994.9451282097</v>
      </c>
      <c r="AO851" s="25" t="n">
        <f aca="false">C851/Datos!$D$8</f>
        <v>14925.1195219469</v>
      </c>
      <c r="AP851" s="25" t="n">
        <f aca="false">AJ851-AO851</f>
        <v>33152.423936443</v>
      </c>
      <c r="AQ851" s="25" t="n">
        <f aca="false">AK851-AO851</f>
        <v>28712.3284904429</v>
      </c>
      <c r="AR851" s="25" t="n">
        <f aca="false">AL851-AO851</f>
        <v>35137.1527146266</v>
      </c>
      <c r="AS851" s="25" t="n">
        <f aca="false">AM851-AO851</f>
        <v>55579.7163711543</v>
      </c>
      <c r="AT851" s="25" t="n">
        <f aca="false">AN851-AO851</f>
        <v>77069.8256062629</v>
      </c>
      <c r="AU851" s="25" t="n">
        <f aca="false">AP851*Datos!$D$6</f>
        <v>16576.2119682215</v>
      </c>
      <c r="AV851" s="25" t="n">
        <f aca="false">AQ851*Datos!$D$6</f>
        <v>14356.1642452215</v>
      </c>
      <c r="AW851" s="25" t="n">
        <f aca="false">AR851*Datos!$D$6</f>
        <v>17568.5763573133</v>
      </c>
      <c r="AX851" s="25" t="n">
        <f aca="false">AS851*Datos!$D$6</f>
        <v>27789.8581855772</v>
      </c>
      <c r="AY851" s="25" t="n">
        <f aca="false">AT851*Datos!$D$6</f>
        <v>38534.9128031314</v>
      </c>
      <c r="AZ851" s="25" t="n">
        <f aca="false">AJ851-AU851-AE851</f>
        <v>25614.1472406423</v>
      </c>
      <c r="BA851" s="25" t="n">
        <f aca="false">AK851-AV851-AF851</f>
        <v>22596.6520192416</v>
      </c>
      <c r="BB851" s="25" t="n">
        <f aca="false">AL851-AW851-AG851</f>
        <v>24645.8421305177</v>
      </c>
      <c r="BC851" s="25" t="n">
        <f aca="false">AM851-AX851-AH851</f>
        <v>33160.1038179445</v>
      </c>
      <c r="BD851" s="25" t="n">
        <f aca="false">AN851-AY851-AI851</f>
        <v>41806.6065281383</v>
      </c>
      <c r="BE851" s="25" t="n">
        <f aca="false">AZ851/Z851</f>
        <v>22290.5146332492</v>
      </c>
      <c r="BF851" s="25" t="n">
        <f aca="false">BA851/AA851</f>
        <v>17318.6658180701</v>
      </c>
      <c r="BG851" s="25" t="n">
        <f aca="false">BB851/AB851</f>
        <v>16089.42719703</v>
      </c>
      <c r="BH851" s="25" t="n">
        <f aca="false">BC851/AC851</f>
        <v>17780.286060944</v>
      </c>
      <c r="BI851" s="25" t="n">
        <f aca="false">BD851/AD851</f>
        <v>18379.7298425858</v>
      </c>
      <c r="BJ851" s="25" t="n">
        <f aca="false">E851*AD851</f>
        <v>89809.1334032376</v>
      </c>
      <c r="BK851" s="25" t="n">
        <f aca="false">0.2*C851*AD851</f>
        <v>33948.7361666076</v>
      </c>
      <c r="BL851" s="25" t="n">
        <f aca="false">BJ851+BK851</f>
        <v>123757.869569845</v>
      </c>
      <c r="BM851" s="25" t="n">
        <f aca="false">BK851*Datos!$D$6</f>
        <v>16974.3680833038</v>
      </c>
      <c r="BN851" s="25" t="n">
        <f aca="false">BL851-BM851</f>
        <v>106783.501486541</v>
      </c>
      <c r="BO851" s="25" t="n">
        <f aca="false">BN851/AD851</f>
        <v>46945.9750971897</v>
      </c>
      <c r="BP851" s="25" t="n">
        <f aca="false">-(C851+E851)</f>
        <v>-114109.012945951</v>
      </c>
      <c r="BQ851" s="25" t="n">
        <f aca="false">BE851</f>
        <v>22290.5146332492</v>
      </c>
      <c r="BR851" s="25" t="n">
        <f aca="false">BF851</f>
        <v>17318.6658180701</v>
      </c>
      <c r="BS851" s="25" t="n">
        <f aca="false">BG851</f>
        <v>16089.42719703</v>
      </c>
      <c r="BT851" s="25" t="n">
        <f aca="false">BH851</f>
        <v>17780.286060944</v>
      </c>
      <c r="BU851" s="25" t="n">
        <f aca="false">BI851+BO851</f>
        <v>65325.7049397755</v>
      </c>
      <c r="BV851" s="27" t="n">
        <f aca="false">IFERROR(IRR(BP851:BU851,0.1),NA())*100</f>
        <v>5.6630846644721</v>
      </c>
    </row>
    <row r="852" customFormat="false" ht="15" hidden="false" customHeight="true" outlineLevel="0" collapsed="false">
      <c r="A852" s="23" t="n">
        <v>851</v>
      </c>
      <c r="B852" s="24" t="n">
        <f aca="true">RAND()</f>
        <v>0.21398558356175</v>
      </c>
      <c r="C852" s="25" t="n">
        <f aca="false">IF(B852&lt;=(Datos!$D$14-Datos!$C$14)/(Datos!$E$14-Datos!$C$14),Datos!$C$14+SQRT((Datos!$E$14-Datos!$C$14)*(Datos!$D$14-Datos!$C$14)*B852),Datos!$E$14-SQRT((Datos!$E$14-Datos!$C$14)*(Datos!$E$14-Datos!$D$14)*(1-B852)))</f>
        <v>69251.715161239</v>
      </c>
      <c r="D852" s="24" t="n">
        <f aca="true">RAND()</f>
        <v>0.216088992145898</v>
      </c>
      <c r="E852" s="25" t="n">
        <f aca="false">IF(D852&lt;=(Datos!$D$15-Datos!$C$15)/(Datos!$E$15-Datos!$C$15),Datos!$C$15+SQRT((Datos!$E$15-Datos!$C$15)*(Datos!$D$15-Datos!$C$15)*D852),Datos!$E$15-SQRT((Datos!$E$15-Datos!$C$15)*(Datos!$E$15-Datos!$D$15)*(1-D852)))</f>
        <v>29025.7514094815</v>
      </c>
      <c r="F852" s="24" t="n">
        <f aca="true">RAND()</f>
        <v>0.638775154147965</v>
      </c>
      <c r="G852" s="25" t="n">
        <f aca="false">IF(F852&lt;=(Datos!$D$19-Datos!$C$19)/(Datos!$E$19-Datos!$C$19),Datos!$C$19+SQRT((Datos!$E$19-Datos!$C$19)*(Datos!$D$19-Datos!$C$19)*F852),Datos!$E$19-SQRT((Datos!$E$19-Datos!$C$19)*(Datos!$E$19-Datos!$D$19)*(1-F852)))</f>
        <v>39788.5787079736</v>
      </c>
      <c r="H852" s="24" t="n">
        <f aca="true">RAND()</f>
        <v>0.550592779514852</v>
      </c>
      <c r="I852" s="25" t="n">
        <f aca="false">IF(H852&lt;=(Datos!$D$19-Datos!$C$19)/(Datos!$E$19-Datos!$C$19),Datos!$C$19+SQRT((Datos!$E$19-Datos!$C$19)*(Datos!$D$19-Datos!$C$19)*H852),Datos!$E$19-SQRT((Datos!$E$19-Datos!$C$19)*(Datos!$E$19-Datos!$D$19)*(1-H852)))</f>
        <v>39087.8444598941</v>
      </c>
      <c r="J852" s="24" t="n">
        <f aca="true">RAND()</f>
        <v>0.261555084290597</v>
      </c>
      <c r="K852" s="25" t="n">
        <f aca="false">IF(J852&lt;=(Datos!$D$19-Datos!$C$19)/(Datos!$E$19-Datos!$C$19),Datos!$C$19+SQRT((Datos!$E$19-Datos!$C$19)*(Datos!$D$19-Datos!$C$19)*J852),Datos!$E$19-SQRT((Datos!$E$19-Datos!$C$19)*(Datos!$E$19-Datos!$D$19)*(1-J852)))</f>
        <v>36263.6461141726</v>
      </c>
      <c r="L852" s="24" t="n">
        <f aca="true">RAND()</f>
        <v>0.41801458266174</v>
      </c>
      <c r="M852" s="25" t="n">
        <f aca="false">IF(L852&lt;=(Datos!$D$19-Datos!$C$19)/(Datos!$E$19-Datos!$C$19),Datos!$C$19+SQRT((Datos!$E$19-Datos!$C$19)*(Datos!$D$19-Datos!$C$19)*L852),Datos!$E$19-SQRT((Datos!$E$19-Datos!$C$19)*(Datos!$E$19-Datos!$D$19)*(1-L852)))</f>
        <v>37918.4712791839</v>
      </c>
      <c r="N852" s="24" t="n">
        <f aca="true">RAND()</f>
        <v>0.705982957483198</v>
      </c>
      <c r="O852" s="25" t="n">
        <f aca="false">IF(N852&lt;=(Datos!$D$19-Datos!$C$19)/(Datos!$E$19-Datos!$C$19),Datos!$C$19+SQRT((Datos!$E$19-Datos!$C$19)*(Datos!$D$19-Datos!$C$19)*N852),Datos!$E$19-SQRT((Datos!$E$19-Datos!$C$19)*(Datos!$E$19-Datos!$D$19)*(1-N852)))</f>
        <v>40304.1211484153</v>
      </c>
      <c r="P852" s="24" t="n">
        <f aca="true">RAND()</f>
        <v>0.8052037376284</v>
      </c>
      <c r="Q852" s="26" t="n">
        <f aca="false">IF(P852&lt;=(Datos!$D$23-Datos!$C$23)/(Datos!$E$23-Datos!$C$23),Datos!$C$23+SQRT((Datos!$E$23-Datos!$C$23)*(Datos!$D$23-Datos!$C$23)*P852),Datos!$E$23-SQRT((Datos!$E$23-Datos!$C$23)*(Datos!$E$23-Datos!$D$23)*(1-P852)))</f>
        <v>0.161274795801677</v>
      </c>
      <c r="R852" s="24" t="n">
        <f aca="true">RAND()</f>
        <v>0.0156765334486359</v>
      </c>
      <c r="S852" s="26" t="n">
        <f aca="false">IF(R852&lt;=(Datos!$D$24-Datos!$C$24)/(Datos!$E$24-Datos!$C$24),Datos!$C$24+SQRT((Datos!$E$24-Datos!$C$24)*(Datos!$D$24-Datos!$C$24)*R852),Datos!$E$24-SQRT((Datos!$E$24-Datos!$C$24)*(Datos!$E$24-Datos!$D$24)*(1-R852)))</f>
        <v>0.125312039176018</v>
      </c>
      <c r="T852" s="24" t="n">
        <f aca="true">RAND()</f>
        <v>0.338909785127522</v>
      </c>
      <c r="U852" s="26" t="n">
        <f aca="false">IF(T852&lt;=(Datos!$D$25-Datos!$C$25)/(Datos!$E$25-Datos!$C$25),Datos!$C$25+SQRT((Datos!$E$25-Datos!$C$25)*(Datos!$D$25-Datos!$C$25)*T852),Datos!$E$25-SQRT((Datos!$E$25-Datos!$C$25)*(Datos!$E$25-Datos!$D$25)*(1-T852)))</f>
        <v>0.176677903755127</v>
      </c>
      <c r="V852" s="24" t="n">
        <f aca="true">RAND()</f>
        <v>0.251618629635097</v>
      </c>
      <c r="W852" s="26" t="n">
        <f aca="false">IF(V852&lt;=(Datos!$D$26-Datos!$C$26)/(Datos!$E$26-Datos!$C$26),Datos!$C$26+SQRT((Datos!$E$26-Datos!$C$26)*(Datos!$D$26-Datos!$C$26)*V852),Datos!$E$26-SQRT((Datos!$E$26-Datos!$C$26)*(Datos!$E$26-Datos!$D$26)*(1-V852)))</f>
        <v>0.198768752795248</v>
      </c>
      <c r="X852" s="24" t="n">
        <f aca="true">RAND()</f>
        <v>0.0614341028682403</v>
      </c>
      <c r="Y852" s="26" t="n">
        <f aca="false">IF(X852&lt;=(Datos!$D$27-Datos!$C$27)/(Datos!$E$27-Datos!$C$27),Datos!$C$27+SQRT((Datos!$E$27-Datos!$C$27)*(Datos!$D$27-Datos!$C$27)*X852),Datos!$E$27-SQRT((Datos!$E$27-Datos!$C$27)*(Datos!$E$27-Datos!$D$27)*(1-X852)))</f>
        <v>0.202879133423653</v>
      </c>
      <c r="Z852" s="24" t="n">
        <f aca="false">(1+Q852)</f>
        <v>1.16127479580168</v>
      </c>
      <c r="AA852" s="24" t="n">
        <f aca="false">Z852*(1+S852)</f>
        <v>1.3067965085073</v>
      </c>
      <c r="AB852" s="24" t="n">
        <f aca="false">AA852*(1+U852)</f>
        <v>1.53767857626489</v>
      </c>
      <c r="AC852" s="24" t="n">
        <f aca="false">AB852*(1+W852)</f>
        <v>1.84332102906903</v>
      </c>
      <c r="AD852" s="24" t="n">
        <f aca="false">AC852*(1+Y852)</f>
        <v>2.21729240206815</v>
      </c>
      <c r="AE852" s="23" t="n">
        <f aca="false">E852*Q852</f>
        <v>4681.12213155438</v>
      </c>
      <c r="AF852" s="23" t="n">
        <f aca="false">AE852*(1+S852)</f>
        <v>5267.72309149144</v>
      </c>
      <c r="AG852" s="23" t="n">
        <f aca="false">AF852*(1+U852)</f>
        <v>6198.41336485863</v>
      </c>
      <c r="AH852" s="23" t="n">
        <f aca="false">AG852*(1+W852)</f>
        <v>7430.46425870097</v>
      </c>
      <c r="AI852" s="23" t="n">
        <f aca="false">AH852*(1+Y852)</f>
        <v>8937.95040844165</v>
      </c>
      <c r="AJ852" s="25" t="n">
        <f aca="false">G852*Z852</f>
        <v>46205.4736143411</v>
      </c>
      <c r="AK852" s="25" t="n">
        <f aca="false">I852*AA852</f>
        <v>51079.858665266</v>
      </c>
      <c r="AL852" s="25" t="n">
        <f aca="false">K852*AB852</f>
        <v>55761.8317270146</v>
      </c>
      <c r="AM852" s="25" t="n">
        <f aca="false">M852*AC852</f>
        <v>69895.9154990698</v>
      </c>
      <c r="AN852" s="25" t="n">
        <f aca="false">O852*AD852</f>
        <v>89366.0215944156</v>
      </c>
      <c r="AO852" s="25" t="n">
        <f aca="false">C852/Datos!$D$8</f>
        <v>13850.3430322478</v>
      </c>
      <c r="AP852" s="25" t="n">
        <f aca="false">AJ852-AO852</f>
        <v>32355.1305820932</v>
      </c>
      <c r="AQ852" s="25" t="n">
        <f aca="false">AK852-AO852</f>
        <v>37229.5156330182</v>
      </c>
      <c r="AR852" s="25" t="n">
        <f aca="false">AL852-AO852</f>
        <v>41911.4886947668</v>
      </c>
      <c r="AS852" s="25" t="n">
        <f aca="false">AM852-AO852</f>
        <v>56045.572466822</v>
      </c>
      <c r="AT852" s="25" t="n">
        <f aca="false">AN852-AO852</f>
        <v>75515.6785621678</v>
      </c>
      <c r="AU852" s="25" t="n">
        <f aca="false">AP852*Datos!$D$6</f>
        <v>16177.5652910466</v>
      </c>
      <c r="AV852" s="25" t="n">
        <f aca="false">AQ852*Datos!$D$6</f>
        <v>18614.7578165091</v>
      </c>
      <c r="AW852" s="25" t="n">
        <f aca="false">AR852*Datos!$D$6</f>
        <v>20955.7443473834</v>
      </c>
      <c r="AX852" s="25" t="n">
        <f aca="false">AS852*Datos!$D$6</f>
        <v>28022.786233411</v>
      </c>
      <c r="AY852" s="25" t="n">
        <f aca="false">AT852*Datos!$D$6</f>
        <v>37757.8392810839</v>
      </c>
      <c r="AZ852" s="25" t="n">
        <f aca="false">AJ852-AU852-AE852</f>
        <v>25346.78619174</v>
      </c>
      <c r="BA852" s="25" t="n">
        <f aca="false">AK852-AV852-AF852</f>
        <v>27197.3777572654</v>
      </c>
      <c r="BB852" s="25" t="n">
        <f aca="false">AL852-AW852-AG852</f>
        <v>28607.6740147726</v>
      </c>
      <c r="BC852" s="25" t="n">
        <f aca="false">AM852-AX852-AH852</f>
        <v>34442.6650069578</v>
      </c>
      <c r="BD852" s="25" t="n">
        <f aca="false">AN852-AY852-AI852</f>
        <v>42670.2319048901</v>
      </c>
      <c r="BE852" s="25" t="n">
        <f aca="false">AZ852/Z852</f>
        <v>21826.6910496771</v>
      </c>
      <c r="BF852" s="25" t="n">
        <f aca="false">BA852/AA852</f>
        <v>20812.2516246481</v>
      </c>
      <c r="BG852" s="25" t="n">
        <f aca="false">BB852/AB852</f>
        <v>18604.4563905302</v>
      </c>
      <c r="BH852" s="25" t="n">
        <f aca="false">BC852/AC852</f>
        <v>18685.1147813103</v>
      </c>
      <c r="BI852" s="25" t="n">
        <f aca="false">BD852/AD852</f>
        <v>19244.296271024</v>
      </c>
      <c r="BJ852" s="25" t="n">
        <f aca="false">E852*AD852</f>
        <v>64358.5780645623</v>
      </c>
      <c r="BK852" s="25" t="n">
        <f aca="false">0.2*C852*AD852</f>
        <v>30710.2603714406</v>
      </c>
      <c r="BL852" s="25" t="n">
        <f aca="false">BJ852+BK852</f>
        <v>95068.8384360029</v>
      </c>
      <c r="BM852" s="25" t="n">
        <f aca="false">BK852*Datos!$D$6</f>
        <v>15355.1301857203</v>
      </c>
      <c r="BN852" s="25" t="n">
        <f aca="false">BL852-BM852</f>
        <v>79713.7082502826</v>
      </c>
      <c r="BO852" s="25" t="n">
        <f aca="false">BN852/AD852</f>
        <v>35950.9229256054</v>
      </c>
      <c r="BP852" s="25" t="n">
        <f aca="false">-(C852+E852)</f>
        <v>-98277.4665707205</v>
      </c>
      <c r="BQ852" s="25" t="n">
        <f aca="false">BE852</f>
        <v>21826.6910496771</v>
      </c>
      <c r="BR852" s="25" t="n">
        <f aca="false">BF852</f>
        <v>20812.2516246481</v>
      </c>
      <c r="BS852" s="25" t="n">
        <f aca="false">BG852</f>
        <v>18604.4563905302</v>
      </c>
      <c r="BT852" s="25" t="n">
        <f aca="false">BH852</f>
        <v>18685.1147813103</v>
      </c>
      <c r="BU852" s="25" t="n">
        <f aca="false">BI852+BO852</f>
        <v>55195.2191966295</v>
      </c>
      <c r="BV852" s="27" t="n">
        <f aca="false">IFERROR(IRR(BP852:BU852,0.1),NA())*100</f>
        <v>9.9231599287019</v>
      </c>
    </row>
    <row r="853" customFormat="false" ht="15" hidden="false" customHeight="true" outlineLevel="0" collapsed="false">
      <c r="A853" s="23" t="n">
        <v>852</v>
      </c>
      <c r="B853" s="24" t="n">
        <f aca="true">RAND()</f>
        <v>0.853300809584473</v>
      </c>
      <c r="C853" s="25" t="n">
        <f aca="false">IF(B853&lt;=(Datos!$D$14-Datos!$C$14)/(Datos!$E$14-Datos!$C$14),Datos!$C$14+SQRT((Datos!$E$14-Datos!$C$14)*(Datos!$D$14-Datos!$C$14)*B853),Datos!$E$14-SQRT((Datos!$E$14-Datos!$C$14)*(Datos!$E$14-Datos!$D$14)*(1-B853)))</f>
        <v>86732.0299782283</v>
      </c>
      <c r="D853" s="24" t="n">
        <f aca="true">RAND()</f>
        <v>0.890497293006716</v>
      </c>
      <c r="E853" s="25" t="n">
        <f aca="false">IF(D853&lt;=(Datos!$D$15-Datos!$C$15)/(Datos!$E$15-Datos!$C$15),Datos!$C$15+SQRT((Datos!$E$15-Datos!$C$15)*(Datos!$D$15-Datos!$C$15)*D853),Datos!$E$15-SQRT((Datos!$E$15-Datos!$C$15)*(Datos!$E$15-Datos!$D$15)*(1-D853)))</f>
        <v>35947.1730793195</v>
      </c>
      <c r="F853" s="24" t="n">
        <f aca="true">RAND()</f>
        <v>0.270291375974526</v>
      </c>
      <c r="G853" s="25" t="n">
        <f aca="false">IF(F853&lt;=(Datos!$D$19-Datos!$C$19)/(Datos!$E$19-Datos!$C$19),Datos!$C$19+SQRT((Datos!$E$19-Datos!$C$19)*(Datos!$D$19-Datos!$C$19)*F853),Datos!$E$19-SQRT((Datos!$E$19-Datos!$C$19)*(Datos!$E$19-Datos!$D$19)*(1-F853)))</f>
        <v>36367.3940035291</v>
      </c>
      <c r="H853" s="24" t="n">
        <f aca="true">RAND()</f>
        <v>0.640169468958766</v>
      </c>
      <c r="I853" s="25" t="n">
        <f aca="false">IF(H853&lt;=(Datos!$D$19-Datos!$C$19)/(Datos!$E$19-Datos!$C$19),Datos!$C$19+SQRT((Datos!$E$19-Datos!$C$19)*(Datos!$D$19-Datos!$C$19)*H853),Datos!$E$19-SQRT((Datos!$E$19-Datos!$C$19)*(Datos!$E$19-Datos!$D$19)*(1-H853)))</f>
        <v>39799.2561117574</v>
      </c>
      <c r="J853" s="24" t="n">
        <f aca="true">RAND()</f>
        <v>0.842332023846265</v>
      </c>
      <c r="K853" s="25" t="n">
        <f aca="false">IF(J853&lt;=(Datos!$D$19-Datos!$C$19)/(Datos!$E$19-Datos!$C$19),Datos!$C$19+SQRT((Datos!$E$19-Datos!$C$19)*(Datos!$D$19-Datos!$C$19)*J853),Datos!$E$19-SQRT((Datos!$E$19-Datos!$C$19)*(Datos!$E$19-Datos!$D$19)*(1-J853)))</f>
        <v>41561.2359470981</v>
      </c>
      <c r="L853" s="24" t="n">
        <f aca="true">RAND()</f>
        <v>0.078214417292724</v>
      </c>
      <c r="M853" s="25" t="n">
        <f aca="false">IF(L853&lt;=(Datos!$D$19-Datos!$C$19)/(Datos!$E$19-Datos!$C$19),Datos!$C$19+SQRT((Datos!$E$19-Datos!$C$19)*(Datos!$D$19-Datos!$C$19)*L853),Datos!$E$19-SQRT((Datos!$E$19-Datos!$C$19)*(Datos!$E$19-Datos!$D$19)*(1-L853)))</f>
        <v>33425.224458909</v>
      </c>
      <c r="N853" s="24" t="n">
        <f aca="true">RAND()</f>
        <v>0.0339892660932708</v>
      </c>
      <c r="O853" s="25" t="n">
        <f aca="false">IF(N853&lt;=(Datos!$D$19-Datos!$C$19)/(Datos!$E$19-Datos!$C$19),Datos!$C$19+SQRT((Datos!$E$19-Datos!$C$19)*(Datos!$D$19-Datos!$C$19)*N853),Datos!$E$19-SQRT((Datos!$E$19-Datos!$C$19)*(Datos!$E$19-Datos!$D$19)*(1-N853)))</f>
        <v>32257.9614509532</v>
      </c>
      <c r="P853" s="24" t="n">
        <f aca="true">RAND()</f>
        <v>0.671979877839649</v>
      </c>
      <c r="Q853" s="26" t="n">
        <f aca="false">IF(P853&lt;=(Datos!$D$23-Datos!$C$23)/(Datos!$E$23-Datos!$C$23),Datos!$C$23+SQRT((Datos!$E$23-Datos!$C$23)*(Datos!$D$23-Datos!$C$23)*P853),Datos!$E$23-SQRT((Datos!$E$23-Datos!$C$23)*(Datos!$E$23-Datos!$D$23)*(1-P853)))</f>
        <v>0.155701106611851</v>
      </c>
      <c r="R853" s="24" t="n">
        <f aca="true">RAND()</f>
        <v>0.108175032094907</v>
      </c>
      <c r="S853" s="26" t="n">
        <f aca="false">IF(R853&lt;=(Datos!$D$24-Datos!$C$24)/(Datos!$E$24-Datos!$C$24),Datos!$C$24+SQRT((Datos!$E$24-Datos!$C$24)*(Datos!$D$24-Datos!$C$24)*R853),Datos!$E$24-SQRT((Datos!$E$24-Datos!$C$24)*(Datos!$E$24-Datos!$D$24)*(1-R853)))</f>
        <v>0.13395403374551</v>
      </c>
      <c r="T853" s="24" t="n">
        <f aca="true">RAND()</f>
        <v>0.950887629626062</v>
      </c>
      <c r="U853" s="26" t="n">
        <f aca="false">IF(T853&lt;=(Datos!$D$25-Datos!$C$25)/(Datos!$E$25-Datos!$C$25),Datos!$C$25+SQRT((Datos!$E$25-Datos!$C$25)*(Datos!$D$25-Datos!$C$25)*T853),Datos!$E$25-SQRT((Datos!$E$25-Datos!$C$25)*(Datos!$E$25-Datos!$D$25)*(1-T853)))</f>
        <v>0.208273336491268</v>
      </c>
      <c r="V853" s="24" t="n">
        <f aca="true">RAND()</f>
        <v>0.958650569711697</v>
      </c>
      <c r="W853" s="26" t="n">
        <f aca="false">IF(V853&lt;=(Datos!$D$26-Datos!$C$26)/(Datos!$E$26-Datos!$C$26),Datos!$C$26+SQRT((Datos!$E$26-Datos!$C$26)*(Datos!$D$26-Datos!$C$26)*V853),Datos!$E$26-SQRT((Datos!$E$26-Datos!$C$26)*(Datos!$E$26-Datos!$D$26)*(1-V853)))</f>
        <v>0.23796991246877</v>
      </c>
      <c r="X853" s="24" t="n">
        <f aca="true">RAND()</f>
        <v>0.328790674324499</v>
      </c>
      <c r="Y853" s="26" t="n">
        <f aca="false">IF(X853&lt;=(Datos!$D$27-Datos!$C$27)/(Datos!$E$27-Datos!$C$27),Datos!$C$27+SQRT((Datos!$E$27-Datos!$C$27)*(Datos!$D$27-Datos!$C$27)*X853),Datos!$E$27-SQRT((Datos!$E$27-Datos!$C$27)*(Datos!$E$27-Datos!$D$27)*(1-X853)))</f>
        <v>0.219794879101553</v>
      </c>
      <c r="Z853" s="24" t="n">
        <f aca="false">(1+Q853)</f>
        <v>1.15570110661185</v>
      </c>
      <c r="AA853" s="24" t="n">
        <f aca="false">Z853*(1+S853)</f>
        <v>1.31051193164666</v>
      </c>
      <c r="AB853" s="24" t="n">
        <f aca="false">AA853*(1+U853)</f>
        <v>1.58345662416232</v>
      </c>
      <c r="AC853" s="24" t="n">
        <f aca="false">AB853*(1+W853)</f>
        <v>1.96027165841233</v>
      </c>
      <c r="AD853" s="24" t="n">
        <f aca="false">AC853*(1+Y853)</f>
        <v>2.39112933057926</v>
      </c>
      <c r="AE853" s="23" t="n">
        <f aca="false">E853*Q853</f>
        <v>5597.01462801779</v>
      </c>
      <c r="AF853" s="23" t="n">
        <f aca="false">AE853*(1+S853)</f>
        <v>6346.75731437339</v>
      </c>
      <c r="AG853" s="23" t="n">
        <f aca="false">AF853*(1+U853)</f>
        <v>7668.6176361383</v>
      </c>
      <c r="AH853" s="23" t="n">
        <f aca="false">AG853*(1+W853)</f>
        <v>9493.51790376659</v>
      </c>
      <c r="AI853" s="23" t="n">
        <f aca="false">AH853*(1+Y853)</f>
        <v>11580.1445236734</v>
      </c>
      <c r="AJ853" s="25" t="n">
        <f aca="false">G853*Z853</f>
        <v>42029.8374944678</v>
      </c>
      <c r="AK853" s="25" t="n">
        <f aca="false">I853*AA853</f>
        <v>52157.4000051193</v>
      </c>
      <c r="AL853" s="25" t="n">
        <f aca="false">K853*AB853</f>
        <v>65810.4143688058</v>
      </c>
      <c r="AM853" s="25" t="n">
        <f aca="false">M853*AC853</f>
        <v>65522.5201828698</v>
      </c>
      <c r="AN853" s="25" t="n">
        <f aca="false">O853*AD853</f>
        <v>77132.9577700694</v>
      </c>
      <c r="AO853" s="25" t="n">
        <f aca="false">C853/Datos!$D$8</f>
        <v>17346.4059956457</v>
      </c>
      <c r="AP853" s="25" t="n">
        <f aca="false">AJ853-AO853</f>
        <v>24683.4314988222</v>
      </c>
      <c r="AQ853" s="25" t="n">
        <f aca="false">AK853-AO853</f>
        <v>34810.9940094736</v>
      </c>
      <c r="AR853" s="25" t="n">
        <f aca="false">AL853-AO853</f>
        <v>48464.0083731602</v>
      </c>
      <c r="AS853" s="25" t="n">
        <f aca="false">AM853-AO853</f>
        <v>48176.1141872242</v>
      </c>
      <c r="AT853" s="25" t="n">
        <f aca="false">AN853-AO853</f>
        <v>59786.5517744237</v>
      </c>
      <c r="AU853" s="25" t="n">
        <f aca="false">AP853*Datos!$D$6</f>
        <v>12341.7157494111</v>
      </c>
      <c r="AV853" s="25" t="n">
        <f aca="false">AQ853*Datos!$D$6</f>
        <v>17405.4970047368</v>
      </c>
      <c r="AW853" s="25" t="n">
        <f aca="false">AR853*Datos!$D$6</f>
        <v>24232.0041865801</v>
      </c>
      <c r="AX853" s="25" t="n">
        <f aca="false">AS853*Datos!$D$6</f>
        <v>24088.0570936121</v>
      </c>
      <c r="AY853" s="25" t="n">
        <f aca="false">AT853*Datos!$D$6</f>
        <v>29893.2758872119</v>
      </c>
      <c r="AZ853" s="25" t="n">
        <f aca="false">AJ853-AU853-AE853</f>
        <v>24091.107117039</v>
      </c>
      <c r="BA853" s="25" t="n">
        <f aca="false">AK853-AV853-AF853</f>
        <v>28405.1456860091</v>
      </c>
      <c r="BB853" s="25" t="n">
        <f aca="false">AL853-AW853-AG853</f>
        <v>33909.7925460875</v>
      </c>
      <c r="BC853" s="25" t="n">
        <f aca="false">AM853-AX853-AH853</f>
        <v>31940.9451854912</v>
      </c>
      <c r="BD853" s="25" t="n">
        <f aca="false">AN853-AY853-AI853</f>
        <v>35659.5373591841</v>
      </c>
      <c r="BE853" s="25" t="n">
        <f aca="false">AZ853/Z853</f>
        <v>20845.4478231542</v>
      </c>
      <c r="BF853" s="25" t="n">
        <f aca="false">BA853/AA853</f>
        <v>21674.8470579112</v>
      </c>
      <c r="BG853" s="25" t="n">
        <f aca="false">BB853/AB853</f>
        <v>21415.0435374422</v>
      </c>
      <c r="BH853" s="25" t="n">
        <f aca="false">BC853/AC853</f>
        <v>16294.1422166767</v>
      </c>
      <c r="BI853" s="25" t="n">
        <f aca="false">BD853/AD853</f>
        <v>14913.2616555481</v>
      </c>
      <c r="BJ853" s="25" t="n">
        <f aca="false">E853*AD853</f>
        <v>85954.3399013702</v>
      </c>
      <c r="BK853" s="25" t="n">
        <f aca="false">0.2*C853*AD853</f>
        <v>41477.5001563243</v>
      </c>
      <c r="BL853" s="25" t="n">
        <f aca="false">BJ853+BK853</f>
        <v>127431.840057694</v>
      </c>
      <c r="BM853" s="25" t="n">
        <f aca="false">BK853*Datos!$D$6</f>
        <v>20738.7500781622</v>
      </c>
      <c r="BN853" s="25" t="n">
        <f aca="false">BL853-BM853</f>
        <v>106693.089979532</v>
      </c>
      <c r="BO853" s="25" t="n">
        <f aca="false">BN853/AD853</f>
        <v>44620.3760771423</v>
      </c>
      <c r="BP853" s="25" t="n">
        <f aca="false">-(C853+E853)</f>
        <v>-122679.203057548</v>
      </c>
      <c r="BQ853" s="25" t="n">
        <f aca="false">BE853</f>
        <v>20845.4478231542</v>
      </c>
      <c r="BR853" s="25" t="n">
        <f aca="false">BF853</f>
        <v>21674.8470579112</v>
      </c>
      <c r="BS853" s="25" t="n">
        <f aca="false">BG853</f>
        <v>21415.0435374422</v>
      </c>
      <c r="BT853" s="25" t="n">
        <f aca="false">BH853</f>
        <v>16294.1422166767</v>
      </c>
      <c r="BU853" s="25" t="n">
        <f aca="false">BI853+BO853</f>
        <v>59533.6377326904</v>
      </c>
      <c r="BV853" s="27" t="n">
        <f aca="false">IFERROR(IRR(BP853:BU853,0.1),NA())*100</f>
        <v>3.82706518744491</v>
      </c>
    </row>
    <row r="854" customFormat="false" ht="15" hidden="false" customHeight="true" outlineLevel="0" collapsed="false">
      <c r="A854" s="23" t="n">
        <v>853</v>
      </c>
      <c r="B854" s="24" t="n">
        <f aca="true">RAND()</f>
        <v>0.115210322938916</v>
      </c>
      <c r="C854" s="25" t="n">
        <f aca="false">IF(B854&lt;=(Datos!$D$14-Datos!$C$14)/(Datos!$E$14-Datos!$C$14),Datos!$C$14+SQRT((Datos!$E$14-Datos!$C$14)*(Datos!$D$14-Datos!$C$14)*B854),Datos!$E$14-SQRT((Datos!$E$14-Datos!$C$14)*(Datos!$E$14-Datos!$D$14)*(1-B854)))</f>
        <v>66788.5292350822</v>
      </c>
      <c r="D854" s="24" t="n">
        <f aca="true">RAND()</f>
        <v>0.754757683658118</v>
      </c>
      <c r="E854" s="25" t="n">
        <f aca="false">IF(D854&lt;=(Datos!$D$15-Datos!$C$15)/(Datos!$E$15-Datos!$C$15),Datos!$C$15+SQRT((Datos!$E$15-Datos!$C$15)*(Datos!$D$15-Datos!$C$15)*D854),Datos!$E$15-SQRT((Datos!$E$15-Datos!$C$15)*(Datos!$E$15-Datos!$D$15)*(1-D854)))</f>
        <v>33934.8250271503</v>
      </c>
      <c r="F854" s="24" t="n">
        <f aca="true">RAND()</f>
        <v>0.498811648621766</v>
      </c>
      <c r="G854" s="25" t="n">
        <f aca="false">IF(F854&lt;=(Datos!$D$19-Datos!$C$19)/(Datos!$E$19-Datos!$C$19),Datos!$C$19+SQRT((Datos!$E$19-Datos!$C$19)*(Datos!$D$19-Datos!$C$19)*F854),Datos!$E$19-SQRT((Datos!$E$19-Datos!$C$19)*(Datos!$E$19-Datos!$D$19)*(1-F854)))</f>
        <v>38649.9564908307</v>
      </c>
      <c r="H854" s="24" t="n">
        <f aca="true">RAND()</f>
        <v>0.730566822495263</v>
      </c>
      <c r="I854" s="25" t="n">
        <f aca="false">IF(H854&lt;=(Datos!$D$19-Datos!$C$19)/(Datos!$E$19-Datos!$C$19),Datos!$C$19+SQRT((Datos!$E$19-Datos!$C$19)*(Datos!$D$19-Datos!$C$19)*H854),Datos!$E$19-SQRT((Datos!$E$19-Datos!$C$19)*(Datos!$E$19-Datos!$D$19)*(1-H854)))</f>
        <v>40504.7260024716</v>
      </c>
      <c r="J854" s="24" t="n">
        <f aca="true">RAND()</f>
        <v>0.60745229058626</v>
      </c>
      <c r="K854" s="25" t="n">
        <f aca="false">IF(J854&lt;=(Datos!$D$19-Datos!$C$19)/(Datos!$E$19-Datos!$C$19),Datos!$C$19+SQRT((Datos!$E$19-Datos!$C$19)*(Datos!$D$19-Datos!$C$19)*J854),Datos!$E$19-SQRT((Datos!$E$19-Datos!$C$19)*(Datos!$E$19-Datos!$D$19)*(1-J854)))</f>
        <v>39545.5666981033</v>
      </c>
      <c r="L854" s="24" t="n">
        <f aca="true">RAND()</f>
        <v>0.25938329669392</v>
      </c>
      <c r="M854" s="25" t="n">
        <f aca="false">IF(L854&lt;=(Datos!$D$19-Datos!$C$19)/(Datos!$E$19-Datos!$C$19),Datos!$C$19+SQRT((Datos!$E$19-Datos!$C$19)*(Datos!$D$19-Datos!$C$19)*L854),Datos!$E$19-SQRT((Datos!$E$19-Datos!$C$19)*(Datos!$E$19-Datos!$D$19)*(1-L854)))</f>
        <v>36237.5872341866</v>
      </c>
      <c r="N854" s="24" t="n">
        <f aca="true">RAND()</f>
        <v>0.851335340201862</v>
      </c>
      <c r="O854" s="25" t="n">
        <f aca="false">IF(N854&lt;=(Datos!$D$19-Datos!$C$19)/(Datos!$E$19-Datos!$C$19),Datos!$C$19+SQRT((Datos!$E$19-Datos!$C$19)*(Datos!$D$19-Datos!$C$19)*N854),Datos!$E$19-SQRT((Datos!$E$19-Datos!$C$19)*(Datos!$E$19-Datos!$D$19)*(1-N854)))</f>
        <v>41660.8609665274</v>
      </c>
      <c r="P854" s="24" t="n">
        <f aca="true">RAND()</f>
        <v>0.0336624269299619</v>
      </c>
      <c r="Q854" s="26" t="n">
        <f aca="false">IF(P854&lt;=(Datos!$D$23-Datos!$C$23)/(Datos!$E$23-Datos!$C$23),Datos!$C$23+SQRT((Datos!$E$23-Datos!$C$23)*(Datos!$D$23-Datos!$C$23)*P854),Datos!$E$23-SQRT((Datos!$E$23-Datos!$C$23)*(Datos!$E$23-Datos!$D$23)*(1-P854)))</f>
        <v>0.127784109998833</v>
      </c>
      <c r="R854" s="24" t="n">
        <f aca="true">RAND()</f>
        <v>0.344907560391652</v>
      </c>
      <c r="S854" s="26" t="n">
        <f aca="false">IF(R854&lt;=(Datos!$D$24-Datos!$C$24)/(Datos!$E$24-Datos!$C$24),Datos!$C$24+SQRT((Datos!$E$24-Datos!$C$24)*(Datos!$D$24-Datos!$C$24)*R854),Datos!$E$24-SQRT((Datos!$E$24-Datos!$C$24)*(Datos!$E$24-Datos!$D$24)*(1-R854)))</f>
        <v>0.144916532838759</v>
      </c>
      <c r="T854" s="24" t="n">
        <f aca="true">RAND()</f>
        <v>0.235712910844178</v>
      </c>
      <c r="U854" s="26" t="n">
        <f aca="false">IF(T854&lt;=(Datos!$D$25-Datos!$C$25)/(Datos!$E$25-Datos!$C$25),Datos!$C$25+SQRT((Datos!$E$25-Datos!$C$25)*(Datos!$D$25-Datos!$C$25)*T854),Datos!$E$25-SQRT((Datos!$E$25-Datos!$C$25)*(Datos!$E$25-Datos!$D$25)*(1-T854)))</f>
        <v>0.172248530575586</v>
      </c>
      <c r="V854" s="24" t="n">
        <f aca="true">RAND()</f>
        <v>0.990961139759635</v>
      </c>
      <c r="W854" s="26" t="n">
        <f aca="false">IF(V854&lt;=(Datos!$D$26-Datos!$C$26)/(Datos!$E$26-Datos!$C$26),Datos!$C$26+SQRT((Datos!$E$26-Datos!$C$26)*(Datos!$D$26-Datos!$C$26)*V854),Datos!$E$26-SQRT((Datos!$E$26-Datos!$C$26)*(Datos!$E$26-Datos!$D$26)*(1-V854)))</f>
        <v>0.244375410162396</v>
      </c>
      <c r="X854" s="24" t="n">
        <f aca="true">RAND()</f>
        <v>0.562290854757666</v>
      </c>
      <c r="Y854" s="26" t="n">
        <f aca="false">IF(X854&lt;=(Datos!$D$27-Datos!$C$27)/(Datos!$E$27-Datos!$C$27),Datos!$C$27+SQRT((Datos!$E$27-Datos!$C$27)*(Datos!$D$27-Datos!$C$27)*X854),Datos!$E$27-SQRT((Datos!$E$27-Datos!$C$27)*(Datos!$E$27-Datos!$D$27)*(1-X854)))</f>
        <v>0.23138282829793</v>
      </c>
      <c r="Z854" s="24" t="n">
        <f aca="false">(1+Q854)</f>
        <v>1.12778410999883</v>
      </c>
      <c r="AA854" s="24" t="n">
        <f aca="false">Z854*(1+S854)</f>
        <v>1.29121867301051</v>
      </c>
      <c r="AB854" s="24" t="n">
        <f aca="false">AA854*(1+U854)</f>
        <v>1.51362919208833</v>
      </c>
      <c r="AC854" s="24" t="n">
        <f aca="false">AB854*(1+W854)</f>
        <v>1.88352294673869</v>
      </c>
      <c r="AD854" s="24" t="n">
        <f aca="false">AC854*(1+Y854)</f>
        <v>2.31933781331914</v>
      </c>
      <c r="AE854" s="23" t="n">
        <f aca="false">E854*Q854</f>
        <v>4336.33141406052</v>
      </c>
      <c r="AF854" s="23" t="n">
        <f aca="false">AE854*(1+S854)</f>
        <v>4964.73752782597</v>
      </c>
      <c r="AG854" s="23" t="n">
        <f aca="false">AF854*(1+U854)</f>
        <v>5819.90627168746</v>
      </c>
      <c r="AH854" s="23" t="n">
        <f aca="false">AG854*(1+W854)</f>
        <v>7242.14825393778</v>
      </c>
      <c r="AI854" s="23" t="n">
        <f aca="false">AH854*(1+Y854)</f>
        <v>8917.85699988682</v>
      </c>
      <c r="AJ854" s="25" t="n">
        <f aca="false">G854*Z854</f>
        <v>43588.8067825052</v>
      </c>
      <c r="AK854" s="25" t="n">
        <f aca="false">I854*AA854</f>
        <v>52300.4585595656</v>
      </c>
      <c r="AL854" s="25" t="n">
        <f aca="false">K854*AB854</f>
        <v>59857.3241719252</v>
      </c>
      <c r="AM854" s="25" t="n">
        <f aca="false">M854*AC854</f>
        <v>68254.3270900355</v>
      </c>
      <c r="AN854" s="25" t="n">
        <f aca="false">O854*AD854</f>
        <v>96625.6101750983</v>
      </c>
      <c r="AO854" s="25" t="n">
        <f aca="false">C854/Datos!$D$8</f>
        <v>13357.7058470164</v>
      </c>
      <c r="AP854" s="25" t="n">
        <f aca="false">AJ854-AO854</f>
        <v>30231.1009354887</v>
      </c>
      <c r="AQ854" s="25" t="n">
        <f aca="false">AK854-AO854</f>
        <v>38942.7527125492</v>
      </c>
      <c r="AR854" s="25" t="n">
        <f aca="false">AL854-AO854</f>
        <v>46499.6183249088</v>
      </c>
      <c r="AS854" s="25" t="n">
        <f aca="false">AM854-AO854</f>
        <v>54896.6212430191</v>
      </c>
      <c r="AT854" s="25" t="n">
        <f aca="false">AN854-AO854</f>
        <v>83267.9043280818</v>
      </c>
      <c r="AU854" s="25" t="n">
        <f aca="false">AP854*Datos!$D$6</f>
        <v>15115.5504677444</v>
      </c>
      <c r="AV854" s="25" t="n">
        <f aca="false">AQ854*Datos!$D$6</f>
        <v>19471.3763562746</v>
      </c>
      <c r="AW854" s="25" t="n">
        <f aca="false">AR854*Datos!$D$6</f>
        <v>23249.8091624544</v>
      </c>
      <c r="AX854" s="25" t="n">
        <f aca="false">AS854*Datos!$D$6</f>
        <v>27448.3106215095</v>
      </c>
      <c r="AY854" s="25" t="n">
        <f aca="false">AT854*Datos!$D$6</f>
        <v>41633.9521640409</v>
      </c>
      <c r="AZ854" s="25" t="n">
        <f aca="false">AJ854-AU854-AE854</f>
        <v>24136.9249007003</v>
      </c>
      <c r="BA854" s="25" t="n">
        <f aca="false">AK854-AV854-AF854</f>
        <v>27864.3446754651</v>
      </c>
      <c r="BB854" s="25" t="n">
        <f aca="false">AL854-AW854-AG854</f>
        <v>30787.6087377834</v>
      </c>
      <c r="BC854" s="25" t="n">
        <f aca="false">AM854-AX854-AH854</f>
        <v>33563.8682145882</v>
      </c>
      <c r="BD854" s="25" t="n">
        <f aca="false">AN854-AY854-AI854</f>
        <v>46073.8010111705</v>
      </c>
      <c r="BE854" s="25" t="n">
        <f aca="false">AZ854/Z854</f>
        <v>21402.0792514316</v>
      </c>
      <c r="BF854" s="25" t="n">
        <f aca="false">BA854/AA854</f>
        <v>21579.8805097038</v>
      </c>
      <c r="BG854" s="25" t="n">
        <f aca="false">BB854/AB854</f>
        <v>20340.2583001893</v>
      </c>
      <c r="BH854" s="25" t="n">
        <f aca="false">BC854/AC854</f>
        <v>17819.7288611237</v>
      </c>
      <c r="BI854" s="25" t="n">
        <f aca="false">BD854/AD854</f>
        <v>19865.0669801462</v>
      </c>
      <c r="BJ854" s="25" t="n">
        <f aca="false">E854*AD854</f>
        <v>78706.3228738383</v>
      </c>
      <c r="BK854" s="25" t="n">
        <f aca="false">0.2*C854*AD854</f>
        <v>30981.0322701794</v>
      </c>
      <c r="BL854" s="25" t="n">
        <f aca="false">BJ854+BK854</f>
        <v>109687.355144018</v>
      </c>
      <c r="BM854" s="25" t="n">
        <f aca="false">BK854*Datos!$D$6</f>
        <v>15490.5161350897</v>
      </c>
      <c r="BN854" s="25" t="n">
        <f aca="false">BL854-BM854</f>
        <v>94196.839008928</v>
      </c>
      <c r="BO854" s="25" t="n">
        <f aca="false">BN854/AD854</f>
        <v>40613.6779506585</v>
      </c>
      <c r="BP854" s="25" t="n">
        <f aca="false">-(C854+E854)</f>
        <v>-100723.354262233</v>
      </c>
      <c r="BQ854" s="25" t="n">
        <f aca="false">BE854</f>
        <v>21402.0792514316</v>
      </c>
      <c r="BR854" s="25" t="n">
        <f aca="false">BF854</f>
        <v>21579.8805097038</v>
      </c>
      <c r="BS854" s="25" t="n">
        <f aca="false">BG854</f>
        <v>20340.2583001893</v>
      </c>
      <c r="BT854" s="25" t="n">
        <f aca="false">BH854</f>
        <v>17819.7288611237</v>
      </c>
      <c r="BU854" s="25" t="n">
        <f aca="false">BI854+BO854</f>
        <v>60478.7449308047</v>
      </c>
      <c r="BV854" s="27" t="n">
        <f aca="false">IFERROR(IRR(BP854:BU854,0.1),NA())*100</f>
        <v>10.519003901044</v>
      </c>
    </row>
    <row r="855" customFormat="false" ht="15" hidden="false" customHeight="true" outlineLevel="0" collapsed="false">
      <c r="A855" s="23" t="n">
        <v>854</v>
      </c>
      <c r="B855" s="24" t="n">
        <f aca="true">RAND()</f>
        <v>0.243263673810565</v>
      </c>
      <c r="C855" s="25" t="n">
        <f aca="false">IF(B855&lt;=(Datos!$D$14-Datos!$C$14)/(Datos!$E$14-Datos!$C$14),Datos!$C$14+SQRT((Datos!$E$14-Datos!$C$14)*(Datos!$D$14-Datos!$C$14)*B855),Datos!$E$14-SQRT((Datos!$E$14-Datos!$C$14)*(Datos!$E$14-Datos!$D$14)*(1-B855)))</f>
        <v>69864.3534772547</v>
      </c>
      <c r="D855" s="24" t="n">
        <f aca="true">RAND()</f>
        <v>0.165329399128386</v>
      </c>
      <c r="E855" s="25" t="n">
        <f aca="false">IF(D855&lt;=(Datos!$D$15-Datos!$C$15)/(Datos!$E$15-Datos!$C$15),Datos!$C$15+SQRT((Datos!$E$15-Datos!$C$15)*(Datos!$D$15-Datos!$C$15)*D855),Datos!$E$15-SQRT((Datos!$E$15-Datos!$C$15)*(Datos!$E$15-Datos!$D$15)*(1-D855)))</f>
        <v>28521.3214756152</v>
      </c>
      <c r="F855" s="24" t="n">
        <f aca="true">RAND()</f>
        <v>0.656498363190949</v>
      </c>
      <c r="G855" s="25" t="n">
        <f aca="false">IF(F855&lt;=(Datos!$D$19-Datos!$C$19)/(Datos!$E$19-Datos!$C$19),Datos!$C$19+SQRT((Datos!$E$19-Datos!$C$19)*(Datos!$D$19-Datos!$C$19)*F855),Datos!$E$19-SQRT((Datos!$E$19-Datos!$C$19)*(Datos!$E$19-Datos!$D$19)*(1-F855)))</f>
        <v>39923.4446881434</v>
      </c>
      <c r="H855" s="24" t="n">
        <f aca="true">RAND()</f>
        <v>0.689399175638443</v>
      </c>
      <c r="I855" s="25" t="n">
        <f aca="false">IF(H855&lt;=(Datos!$D$19-Datos!$C$19)/(Datos!$E$19-Datos!$C$19),Datos!$C$19+SQRT((Datos!$E$19-Datos!$C$19)*(Datos!$D$19-Datos!$C$19)*H855),Datos!$E$19-SQRT((Datos!$E$19-Datos!$C$19)*(Datos!$E$19-Datos!$D$19)*(1-H855)))</f>
        <v>40173.5041875998</v>
      </c>
      <c r="J855" s="24" t="n">
        <f aca="true">RAND()</f>
        <v>0.842827698971939</v>
      </c>
      <c r="K855" s="25" t="n">
        <f aca="false">IF(J855&lt;=(Datos!$D$19-Datos!$C$19)/(Datos!$E$19-Datos!$C$19),Datos!$C$19+SQRT((Datos!$E$19-Datos!$C$19)*(Datos!$D$19-Datos!$C$19)*J855),Datos!$E$19-SQRT((Datos!$E$19-Datos!$C$19)*(Datos!$E$19-Datos!$D$19)*(1-J855)))</f>
        <v>41566.6455794508</v>
      </c>
      <c r="L855" s="24" t="n">
        <f aca="true">RAND()</f>
        <v>0.489043950464185</v>
      </c>
      <c r="M855" s="25" t="n">
        <f aca="false">IF(L855&lt;=(Datos!$D$19-Datos!$C$19)/(Datos!$E$19-Datos!$C$19),Datos!$C$19+SQRT((Datos!$E$19-Datos!$C$19)*(Datos!$D$19-Datos!$C$19)*L855),Datos!$E$19-SQRT((Datos!$E$19-Datos!$C$19)*(Datos!$E$19-Datos!$D$19)*(1-L855)))</f>
        <v>38564.8463249277</v>
      </c>
      <c r="N855" s="24" t="n">
        <f aca="true">RAND()</f>
        <v>0.47922823611514</v>
      </c>
      <c r="O855" s="25" t="n">
        <f aca="false">IF(N855&lt;=(Datos!$D$19-Datos!$C$19)/(Datos!$E$19-Datos!$C$19),Datos!$C$19+SQRT((Datos!$E$19-Datos!$C$19)*(Datos!$D$19-Datos!$C$19)*N855),Datos!$E$19-SQRT((Datos!$E$19-Datos!$C$19)*(Datos!$E$19-Datos!$D$19)*(1-N855)))</f>
        <v>38478.4571366063</v>
      </c>
      <c r="P855" s="24" t="n">
        <f aca="true">RAND()</f>
        <v>0.236299221573709</v>
      </c>
      <c r="Q855" s="26" t="n">
        <f aca="false">IF(P855&lt;=(Datos!$D$23-Datos!$C$23)/(Datos!$E$23-Datos!$C$23),Datos!$C$23+SQRT((Datos!$E$23-Datos!$C$23)*(Datos!$D$23-Datos!$C$23)*P855),Datos!$E$23-SQRT((Datos!$E$23-Datos!$C$23)*(Datos!$E$23-Datos!$D$23)*(1-P855)))</f>
        <v>0.140623738721015</v>
      </c>
      <c r="R855" s="24" t="n">
        <f aca="true">RAND()</f>
        <v>0.0206575429119954</v>
      </c>
      <c r="S855" s="26" t="n">
        <f aca="false">IF(R855&lt;=(Datos!$D$24-Datos!$C$24)/(Datos!$E$24-Datos!$C$24),Datos!$C$24+SQRT((Datos!$E$24-Datos!$C$24)*(Datos!$D$24-Datos!$C$24)*R855),Datos!$E$24-SQRT((Datos!$E$24-Datos!$C$24)*(Datos!$E$24-Datos!$D$24)*(1-R855)))</f>
        <v>0.126097833815511</v>
      </c>
      <c r="T855" s="24" t="n">
        <f aca="true">RAND()</f>
        <v>0.534428400601517</v>
      </c>
      <c r="U855" s="26" t="n">
        <f aca="false">IF(T855&lt;=(Datos!$D$25-Datos!$C$25)/(Datos!$E$25-Datos!$C$25),Datos!$C$25+SQRT((Datos!$E$25-Datos!$C$25)*(Datos!$D$25-Datos!$C$25)*T855),Datos!$E$25-SQRT((Datos!$E$25-Datos!$C$25)*(Datos!$E$25-Datos!$D$25)*(1-T855)))</f>
        <v>0.183894592118136</v>
      </c>
      <c r="V855" s="24" t="n">
        <f aca="true">RAND()</f>
        <v>0.919861696917654</v>
      </c>
      <c r="W855" s="26" t="n">
        <f aca="false">IF(V855&lt;=(Datos!$D$26-Datos!$C$26)/(Datos!$E$26-Datos!$C$26),Datos!$C$26+SQRT((Datos!$E$26-Datos!$C$26)*(Datos!$D$26-Datos!$C$26)*V855),Datos!$E$26-SQRT((Datos!$E$26-Datos!$C$26)*(Datos!$E$26-Datos!$D$26)*(1-V855)))</f>
        <v>0.233252341632688</v>
      </c>
      <c r="X855" s="24" t="n">
        <f aca="true">RAND()</f>
        <v>0.338216515472262</v>
      </c>
      <c r="Y855" s="26" t="n">
        <f aca="false">IF(X855&lt;=(Datos!$D$27-Datos!$C$27)/(Datos!$E$27-Datos!$C$27),Datos!$C$27+SQRT((Datos!$E$27-Datos!$C$27)*(Datos!$D$27-Datos!$C$27)*X855),Datos!$E$27-SQRT((Datos!$E$27-Datos!$C$27)*(Datos!$E$27-Datos!$D$27)*(1-X855)))</f>
        <v>0.220220147069018</v>
      </c>
      <c r="Z855" s="24" t="n">
        <f aca="false">(1+Q855)</f>
        <v>1.14062373872101</v>
      </c>
      <c r="AA855" s="24" t="n">
        <f aca="false">Z855*(1+S855)</f>
        <v>1.28445392137228</v>
      </c>
      <c r="AB855" s="24" t="n">
        <f aca="false">AA855*(1+U855)</f>
        <v>1.52065805133758</v>
      </c>
      <c r="AC855" s="24" t="n">
        <f aca="false">AB855*(1+W855)</f>
        <v>1.87535510263467</v>
      </c>
      <c r="AD855" s="24" t="n">
        <f aca="false">AC855*(1+Y855)</f>
        <v>2.28834607914351</v>
      </c>
      <c r="AE855" s="23" t="n">
        <f aca="false">E855*Q855</f>
        <v>4010.77485916498</v>
      </c>
      <c r="AF855" s="23" t="n">
        <f aca="false">AE855*(1+S855)</f>
        <v>4516.52488082739</v>
      </c>
      <c r="AG855" s="23" t="n">
        <f aca="false">AF855*(1+U855)</f>
        <v>5347.08938157856</v>
      </c>
      <c r="AH855" s="23" t="n">
        <f aca="false">AG855*(1+W855)</f>
        <v>6594.31050075104</v>
      </c>
      <c r="AI855" s="23" t="n">
        <f aca="false">AH855*(1+Y855)</f>
        <v>8046.51052904521</v>
      </c>
      <c r="AJ855" s="25" t="n">
        <f aca="false">G855*Z855</f>
        <v>45537.6287428118</v>
      </c>
      <c r="AK855" s="25" t="n">
        <f aca="false">I855*AA855</f>
        <v>51601.0149890284</v>
      </c>
      <c r="AL855" s="25" t="n">
        <f aca="false">K855*AB855</f>
        <v>63208.6542674876</v>
      </c>
      <c r="AM855" s="25" t="n">
        <f aca="false">M855*AC855</f>
        <v>72322.7813377751</v>
      </c>
      <c r="AN855" s="25" t="n">
        <f aca="false">O855*AD855</f>
        <v>88052.0265200448</v>
      </c>
      <c r="AO855" s="25" t="n">
        <f aca="false">C855/Datos!$D$8</f>
        <v>13972.8706954509</v>
      </c>
      <c r="AP855" s="25" t="n">
        <f aca="false">AJ855-AO855</f>
        <v>31564.7580473609</v>
      </c>
      <c r="AQ855" s="25" t="n">
        <f aca="false">AK855-AO855</f>
        <v>37628.1442935775</v>
      </c>
      <c r="AR855" s="25" t="n">
        <f aca="false">AL855-AO855</f>
        <v>49235.7835720366</v>
      </c>
      <c r="AS855" s="25" t="n">
        <f aca="false">AM855-AO855</f>
        <v>58349.9106423242</v>
      </c>
      <c r="AT855" s="25" t="n">
        <f aca="false">AN855-AO855</f>
        <v>74079.1558245939</v>
      </c>
      <c r="AU855" s="25" t="n">
        <f aca="false">AP855*Datos!$D$6</f>
        <v>15782.3790236804</v>
      </c>
      <c r="AV855" s="25" t="n">
        <f aca="false">AQ855*Datos!$D$6</f>
        <v>18814.0721467887</v>
      </c>
      <c r="AW855" s="25" t="n">
        <f aca="false">AR855*Datos!$D$6</f>
        <v>24617.8917860183</v>
      </c>
      <c r="AX855" s="25" t="n">
        <f aca="false">AS855*Datos!$D$6</f>
        <v>29174.9553211621</v>
      </c>
      <c r="AY855" s="25" t="n">
        <f aca="false">AT855*Datos!$D$6</f>
        <v>37039.577912297</v>
      </c>
      <c r="AZ855" s="25" t="n">
        <f aca="false">AJ855-AU855-AE855</f>
        <v>25744.4748599664</v>
      </c>
      <c r="BA855" s="25" t="n">
        <f aca="false">AK855-AV855-AF855</f>
        <v>28270.4179614123</v>
      </c>
      <c r="BB855" s="25" t="n">
        <f aca="false">AL855-AW855-AG855</f>
        <v>33243.6730998907</v>
      </c>
      <c r="BC855" s="25" t="n">
        <f aca="false">AM855-AX855-AH855</f>
        <v>36553.515515862</v>
      </c>
      <c r="BD855" s="25" t="n">
        <f aca="false">AN855-AY855-AI855</f>
        <v>42965.9380787027</v>
      </c>
      <c r="BE855" s="25" t="n">
        <f aca="false">AZ855/Z855</f>
        <v>22570.523465375</v>
      </c>
      <c r="BF855" s="25" t="n">
        <f aca="false">BA855/AA855</f>
        <v>22009.6785809247</v>
      </c>
      <c r="BG855" s="25" t="n">
        <f aca="false">BB855/AB855</f>
        <v>21861.3731539772</v>
      </c>
      <c r="BH855" s="25" t="n">
        <f aca="false">BC855/AC855</f>
        <v>19491.51681434</v>
      </c>
      <c r="BI855" s="25" t="n">
        <f aca="false">BD855/AD855</f>
        <v>18775.9790664112</v>
      </c>
      <c r="BJ855" s="25" t="n">
        <f aca="false">E855*AD855</f>
        <v>65266.6541707158</v>
      </c>
      <c r="BK855" s="25" t="n">
        <f aca="false">0.2*C855*AD855</f>
        <v>31974.7638703144</v>
      </c>
      <c r="BL855" s="25" t="n">
        <f aca="false">BJ855+BK855</f>
        <v>97241.4180410302</v>
      </c>
      <c r="BM855" s="25" t="n">
        <f aca="false">BK855*Datos!$D$6</f>
        <v>15987.3819351572</v>
      </c>
      <c r="BN855" s="25" t="n">
        <f aca="false">BL855-BM855</f>
        <v>81254.036105873</v>
      </c>
      <c r="BO855" s="25" t="n">
        <f aca="false">BN855/AD855</f>
        <v>35507.7568233407</v>
      </c>
      <c r="BP855" s="25" t="n">
        <f aca="false">-(C855+E855)</f>
        <v>-98385.6749528699</v>
      </c>
      <c r="BQ855" s="25" t="n">
        <f aca="false">BE855</f>
        <v>22570.523465375</v>
      </c>
      <c r="BR855" s="25" t="n">
        <f aca="false">BF855</f>
        <v>22009.6785809247</v>
      </c>
      <c r="BS855" s="25" t="n">
        <f aca="false">BG855</f>
        <v>21861.3731539772</v>
      </c>
      <c r="BT855" s="25" t="n">
        <f aca="false">BH855</f>
        <v>19491.51681434</v>
      </c>
      <c r="BU855" s="25" t="n">
        <f aca="false">BI855+BO855</f>
        <v>54283.7358897519</v>
      </c>
      <c r="BV855" s="27" t="n">
        <f aca="false">IFERROR(IRR(BP855:BU855,0.1),NA())*100</f>
        <v>11.3004830965271</v>
      </c>
    </row>
    <row r="856" customFormat="false" ht="15" hidden="false" customHeight="true" outlineLevel="0" collapsed="false">
      <c r="A856" s="23" t="n">
        <v>855</v>
      </c>
      <c r="B856" s="24" t="n">
        <f aca="true">RAND()</f>
        <v>0.672383297551266</v>
      </c>
      <c r="C856" s="25" t="n">
        <f aca="false">IF(B856&lt;=(Datos!$D$14-Datos!$C$14)/(Datos!$E$14-Datos!$C$14),Datos!$C$14+SQRT((Datos!$E$14-Datos!$C$14)*(Datos!$D$14-Datos!$C$14)*B856),Datos!$E$14-SQRT((Datos!$E$14-Datos!$C$14)*(Datos!$E$14-Datos!$D$14)*(1-B856)))</f>
        <v>80172.2405971204</v>
      </c>
      <c r="D856" s="24" t="n">
        <f aca="true">RAND()</f>
        <v>0.204508528515433</v>
      </c>
      <c r="E856" s="25" t="n">
        <f aca="false">IF(D856&lt;=(Datos!$D$15-Datos!$C$15)/(Datos!$E$15-Datos!$C$15),Datos!$C$15+SQRT((Datos!$E$15-Datos!$C$15)*(Datos!$D$15-Datos!$C$15)*D856),Datos!$E$15-SQRT((Datos!$E$15-Datos!$C$15)*(Datos!$E$15-Datos!$D$15)*(1-D856)))</f>
        <v>28916.3937032246</v>
      </c>
      <c r="F856" s="24" t="n">
        <f aca="true">RAND()</f>
        <v>0.975934994300453</v>
      </c>
      <c r="G856" s="25" t="n">
        <f aca="false">IF(F856&lt;=(Datos!$D$19-Datos!$C$19)/(Datos!$E$19-Datos!$C$19),Datos!$C$19+SQRT((Datos!$E$19-Datos!$C$19)*(Datos!$D$19-Datos!$C$19)*F856),Datos!$E$19-SQRT((Datos!$E$19-Datos!$C$19)*(Datos!$E$19-Datos!$D$19)*(1-F856)))</f>
        <v>43656.5434776421</v>
      </c>
      <c r="H856" s="24" t="n">
        <f aca="true">RAND()</f>
        <v>0.955044990089216</v>
      </c>
      <c r="I856" s="25" t="n">
        <f aca="false">IF(H856&lt;=(Datos!$D$19-Datos!$C$19)/(Datos!$E$19-Datos!$C$19),Datos!$C$19+SQRT((Datos!$E$19-Datos!$C$19)*(Datos!$D$19-Datos!$C$19)*H856),Datos!$E$19-SQRT((Datos!$E$19-Datos!$C$19)*(Datos!$E$19-Datos!$D$19)*(1-H856)))</f>
        <v>43163.8012789165</v>
      </c>
      <c r="J856" s="24" t="n">
        <f aca="true">RAND()</f>
        <v>0.18168100373614</v>
      </c>
      <c r="K856" s="25" t="n">
        <f aca="false">IF(J856&lt;=(Datos!$D$19-Datos!$C$19)/(Datos!$E$19-Datos!$C$19),Datos!$C$19+SQRT((Datos!$E$19-Datos!$C$19)*(Datos!$D$19-Datos!$C$19)*J856),Datos!$E$19-SQRT((Datos!$E$19-Datos!$C$19)*(Datos!$E$19-Datos!$D$19)*(1-J856)))</f>
        <v>35220.3592367213</v>
      </c>
      <c r="L856" s="24" t="n">
        <f aca="true">RAND()</f>
        <v>0.167695748630901</v>
      </c>
      <c r="M856" s="25" t="n">
        <f aca="false">IF(L856&lt;=(Datos!$D$19-Datos!$C$19)/(Datos!$E$19-Datos!$C$19),Datos!$C$19+SQRT((Datos!$E$19-Datos!$C$19)*(Datos!$D$19-Datos!$C$19)*L856),Datos!$E$19-SQRT((Datos!$E$19-Datos!$C$19)*(Datos!$E$19-Datos!$D$19)*(1-L856)))</f>
        <v>35015.4124750249</v>
      </c>
      <c r="N856" s="24" t="n">
        <f aca="true">RAND()</f>
        <v>0.41445503504862</v>
      </c>
      <c r="O856" s="25" t="n">
        <f aca="false">IF(N856&lt;=(Datos!$D$19-Datos!$C$19)/(Datos!$E$19-Datos!$C$19),Datos!$C$19+SQRT((Datos!$E$19-Datos!$C$19)*(Datos!$D$19-Datos!$C$19)*N856),Datos!$E$19-SQRT((Datos!$E$19-Datos!$C$19)*(Datos!$E$19-Datos!$D$19)*(1-N856)))</f>
        <v>37884.6848546593</v>
      </c>
      <c r="P856" s="24" t="n">
        <f aca="true">RAND()</f>
        <v>0.146372934778629</v>
      </c>
      <c r="Q856" s="26" t="n">
        <f aca="false">IF(P856&lt;=(Datos!$D$23-Datos!$C$23)/(Datos!$E$23-Datos!$C$23),Datos!$C$23+SQRT((Datos!$E$23-Datos!$C$23)*(Datos!$D$23-Datos!$C$23)*P856),Datos!$E$23-SQRT((Datos!$E$23-Datos!$C$23)*(Datos!$E$23-Datos!$D$23)*(1-P856)))</f>
        <v>0.136231798501754</v>
      </c>
      <c r="R856" s="24" t="n">
        <f aca="true">RAND()</f>
        <v>0.243721797785388</v>
      </c>
      <c r="S856" s="26" t="n">
        <f aca="false">IF(R856&lt;=(Datos!$D$24-Datos!$C$24)/(Datos!$E$24-Datos!$C$24),Datos!$C$24+SQRT((Datos!$E$24-Datos!$C$24)*(Datos!$D$24-Datos!$C$24)*R856),Datos!$E$24-SQRT((Datos!$E$24-Datos!$C$24)*(Datos!$E$24-Datos!$D$24)*(1-R856)))</f>
        <v>0.140945148269079</v>
      </c>
      <c r="T856" s="24" t="n">
        <f aca="true">RAND()</f>
        <v>0.0846561927111025</v>
      </c>
      <c r="U856" s="26" t="n">
        <f aca="false">IF(T856&lt;=(Datos!$D$25-Datos!$C$25)/(Datos!$E$25-Datos!$C$25),Datos!$C$25+SQRT((Datos!$E$25-Datos!$C$25)*(Datos!$D$25-Datos!$C$25)*T856),Datos!$E$25-SQRT((Datos!$E$25-Datos!$C$25)*(Datos!$E$25-Datos!$D$25)*(1-T856)))</f>
        <v>0.163333341842663</v>
      </c>
      <c r="V856" s="24" t="n">
        <f aca="true">RAND()</f>
        <v>0.462482690863427</v>
      </c>
      <c r="W856" s="26" t="n">
        <f aca="false">IF(V856&lt;=(Datos!$D$26-Datos!$C$26)/(Datos!$E$26-Datos!$C$26),Datos!$C$26+SQRT((Datos!$E$26-Datos!$C$26)*(Datos!$D$26-Datos!$C$26)*V856),Datos!$E$26-SQRT((Datos!$E$26-Datos!$C$26)*(Datos!$E$26-Datos!$D$26)*(1-V856)))</f>
        <v>0.206625922695947</v>
      </c>
      <c r="X856" s="24" t="n">
        <f aca="true">RAND()</f>
        <v>0.984402025509215</v>
      </c>
      <c r="Y856" s="26" t="n">
        <f aca="false">IF(X856&lt;=(Datos!$D$27-Datos!$C$27)/(Datos!$E$27-Datos!$C$27),Datos!$C$27+SQRT((Datos!$E$27-Datos!$C$27)*(Datos!$D$27-Datos!$C$27)*X856),Datos!$E$27-SQRT((Datos!$E$27-Datos!$C$27)*(Datos!$E$27-Datos!$D$27)*(1-X856)))</f>
        <v>0.270822360747434</v>
      </c>
      <c r="Z856" s="24" t="n">
        <f aca="false">(1+Q856)</f>
        <v>1.13623179850175</v>
      </c>
      <c r="AA856" s="24" t="n">
        <f aca="false">Z856*(1+S856)</f>
        <v>1.29637815780963</v>
      </c>
      <c r="AB856" s="24" t="n">
        <f aca="false">AA856*(1+U856)</f>
        <v>1.50811993461651</v>
      </c>
      <c r="AC856" s="24" t="n">
        <f aca="false">AB856*(1+W856)</f>
        <v>1.81973660764279</v>
      </c>
      <c r="AD856" s="24" t="n">
        <f aca="false">AC856*(1+Y856)</f>
        <v>2.31256197166314</v>
      </c>
      <c r="AE856" s="23" t="n">
        <f aca="false">E856*Q856</f>
        <v>3939.33232037508</v>
      </c>
      <c r="AF856" s="23" t="n">
        <f aca="false">AE856*(1+S856)</f>
        <v>4494.56209835152</v>
      </c>
      <c r="AG856" s="23" t="n">
        <f aca="false">AF856*(1+U856)</f>
        <v>5228.67394599464</v>
      </c>
      <c r="AH856" s="23" t="n">
        <f aca="false">AG856*(1+W856)</f>
        <v>6309.05352456204</v>
      </c>
      <c r="AI856" s="23" t="n">
        <f aca="false">AH856*(1+Y856)</f>
        <v>8017.68629416585</v>
      </c>
      <c r="AJ856" s="25" t="n">
        <f aca="false">G856*Z856</f>
        <v>49603.9529119713</v>
      </c>
      <c r="AK856" s="25" t="n">
        <f aca="false">I856*AA856</f>
        <v>55956.6091860225</v>
      </c>
      <c r="AL856" s="25" t="n">
        <f aca="false">K856*AB856</f>
        <v>53116.525869254</v>
      </c>
      <c r="AM856" s="25" t="n">
        <f aca="false">M856*AC856</f>
        <v>63718.8279125149</v>
      </c>
      <c r="AN856" s="25" t="n">
        <f aca="false">O856*AD856</f>
        <v>87610.6815033276</v>
      </c>
      <c r="AO856" s="25" t="n">
        <f aca="false">C856/Datos!$D$8</f>
        <v>16034.4481194241</v>
      </c>
      <c r="AP856" s="25" t="n">
        <f aca="false">AJ856-AO856</f>
        <v>33569.5047925472</v>
      </c>
      <c r="AQ856" s="25" t="n">
        <f aca="false">AK856-AO856</f>
        <v>39922.1610665984</v>
      </c>
      <c r="AR856" s="25" t="n">
        <f aca="false">AL856-AO856</f>
        <v>37082.0777498299</v>
      </c>
      <c r="AS856" s="25" t="n">
        <f aca="false">AM856-AO856</f>
        <v>47684.3797930908</v>
      </c>
      <c r="AT856" s="25" t="n">
        <f aca="false">AN856-AO856</f>
        <v>71576.2333839035</v>
      </c>
      <c r="AU856" s="25" t="n">
        <f aca="false">AP856*Datos!$D$6</f>
        <v>16784.7523962736</v>
      </c>
      <c r="AV856" s="25" t="n">
        <f aca="false">AQ856*Datos!$D$6</f>
        <v>19961.0805332992</v>
      </c>
      <c r="AW856" s="25" t="n">
        <f aca="false">AR856*Datos!$D$6</f>
        <v>18541.0388749149</v>
      </c>
      <c r="AX856" s="25" t="n">
        <f aca="false">AS856*Datos!$D$6</f>
        <v>23842.1898965454</v>
      </c>
      <c r="AY856" s="25" t="n">
        <f aca="false">AT856*Datos!$D$6</f>
        <v>35788.1166919518</v>
      </c>
      <c r="AZ856" s="25" t="n">
        <f aca="false">AJ856-AU856-AE856</f>
        <v>28879.8681953226</v>
      </c>
      <c r="BA856" s="25" t="n">
        <f aca="false">AK856-AV856-AF856</f>
        <v>31500.9665543718</v>
      </c>
      <c r="BB856" s="25" t="n">
        <f aca="false">AL856-AW856-AG856</f>
        <v>29346.8130483444</v>
      </c>
      <c r="BC856" s="25" t="n">
        <f aca="false">AM856-AX856-AH856</f>
        <v>33567.5844914075</v>
      </c>
      <c r="BD856" s="25" t="n">
        <f aca="false">AN856-AY856-AI856</f>
        <v>43804.87851721</v>
      </c>
      <c r="BE856" s="25" t="n">
        <f aca="false">AZ856/Z856</f>
        <v>25417.2328510819</v>
      </c>
      <c r="BF856" s="25" t="n">
        <f aca="false">BA856/AA856</f>
        <v>24299.2111249361</v>
      </c>
      <c r="BG856" s="25" t="n">
        <f aca="false">BB856/AB856</f>
        <v>19459.203724276</v>
      </c>
      <c r="BH856" s="25" t="n">
        <f aca="false">BC856/AC856</f>
        <v>18446.3973249895</v>
      </c>
      <c r="BI856" s="25" t="n">
        <f aca="false">BD856/AD856</f>
        <v>18942.1425475169</v>
      </c>
      <c r="BJ856" s="25" t="n">
        <f aca="false">E856*AD856</f>
        <v>66870.9524357168</v>
      </c>
      <c r="BK856" s="25" t="n">
        <f aca="false">0.2*C856*AD856</f>
        <v>37080.6549575857</v>
      </c>
      <c r="BL856" s="25" t="n">
        <f aca="false">BJ856+BK856</f>
        <v>103951.607393303</v>
      </c>
      <c r="BM856" s="25" t="n">
        <f aca="false">BK856*Datos!$D$6</f>
        <v>18540.3274787929</v>
      </c>
      <c r="BN856" s="25" t="n">
        <f aca="false">BL856-BM856</f>
        <v>85411.2799145097</v>
      </c>
      <c r="BO856" s="25" t="n">
        <f aca="false">BN856/AD856</f>
        <v>36933.6177629367</v>
      </c>
      <c r="BP856" s="25" t="n">
        <f aca="false">-(C856+E856)</f>
        <v>-109088.634300345</v>
      </c>
      <c r="BQ856" s="25" t="n">
        <f aca="false">BE856</f>
        <v>25417.2328510819</v>
      </c>
      <c r="BR856" s="25" t="n">
        <f aca="false">BF856</f>
        <v>24299.2111249361</v>
      </c>
      <c r="BS856" s="25" t="n">
        <f aca="false">BG856</f>
        <v>19459.203724276</v>
      </c>
      <c r="BT856" s="25" t="n">
        <f aca="false">BH856</f>
        <v>18446.3973249895</v>
      </c>
      <c r="BU856" s="25" t="n">
        <f aca="false">BI856+BO856</f>
        <v>55875.7603104536</v>
      </c>
      <c r="BV856" s="27" t="n">
        <f aca="false">IFERROR(IRR(BP856:BU856,0.1),NA())*100</f>
        <v>8.7132874384723</v>
      </c>
    </row>
    <row r="857" customFormat="false" ht="15" hidden="false" customHeight="true" outlineLevel="0" collapsed="false">
      <c r="A857" s="23" t="n">
        <v>856</v>
      </c>
      <c r="B857" s="24" t="n">
        <f aca="true">RAND()</f>
        <v>0.468871482515143</v>
      </c>
      <c r="C857" s="25" t="n">
        <f aca="false">IF(B857&lt;=(Datos!$D$14-Datos!$C$14)/(Datos!$E$14-Datos!$C$14),Datos!$C$14+SQRT((Datos!$E$14-Datos!$C$14)*(Datos!$D$14-Datos!$C$14)*B857),Datos!$E$14-SQRT((Datos!$E$14-Datos!$C$14)*(Datos!$E$14-Datos!$D$14)*(1-B857)))</f>
        <v>74754.1246738833</v>
      </c>
      <c r="D857" s="24" t="n">
        <f aca="true">RAND()</f>
        <v>0.928625030892846</v>
      </c>
      <c r="E857" s="25" t="n">
        <f aca="false">IF(D857&lt;=(Datos!$D$15-Datos!$C$15)/(Datos!$E$15-Datos!$C$15),Datos!$C$15+SQRT((Datos!$E$15-Datos!$C$15)*(Datos!$D$15-Datos!$C$15)*D857),Datos!$E$15-SQRT((Datos!$E$15-Datos!$C$15)*(Datos!$E$15-Datos!$D$15)*(1-D857)))</f>
        <v>36727.9600604404</v>
      </c>
      <c r="F857" s="24" t="n">
        <f aca="true">RAND()</f>
        <v>0.824276093706957</v>
      </c>
      <c r="G857" s="25" t="n">
        <f aca="false">IF(F857&lt;=(Datos!$D$19-Datos!$C$19)/(Datos!$E$19-Datos!$C$19),Datos!$C$19+SQRT((Datos!$E$19-Datos!$C$19)*(Datos!$D$19-Datos!$C$19)*F857),Datos!$E$19-SQRT((Datos!$E$19-Datos!$C$19)*(Datos!$E$19-Datos!$D$19)*(1-F857)))</f>
        <v>41369.6704044979</v>
      </c>
      <c r="H857" s="24" t="n">
        <f aca="true">RAND()</f>
        <v>0.0883183588799411</v>
      </c>
      <c r="I857" s="25" t="n">
        <f aca="false">IF(H857&lt;=(Datos!$D$19-Datos!$C$19)/(Datos!$E$19-Datos!$C$19),Datos!$C$19+SQRT((Datos!$E$19-Datos!$C$19)*(Datos!$D$19-Datos!$C$19)*H857),Datos!$E$19-SQRT((Datos!$E$19-Datos!$C$19)*(Datos!$E$19-Datos!$D$19)*(1-H857)))</f>
        <v>33639.7463966589</v>
      </c>
      <c r="J857" s="24" t="n">
        <f aca="true">RAND()</f>
        <v>0.355953582916887</v>
      </c>
      <c r="K857" s="25" t="n">
        <f aca="false">IF(J857&lt;=(Datos!$D$19-Datos!$C$19)/(Datos!$E$19-Datos!$C$19),Datos!$C$19+SQRT((Datos!$E$19-Datos!$C$19)*(Datos!$D$19-Datos!$C$19)*J857),Datos!$E$19-SQRT((Datos!$E$19-Datos!$C$19)*(Datos!$E$19-Datos!$D$19)*(1-J857)))</f>
        <v>37307.0539506379</v>
      </c>
      <c r="L857" s="24" t="n">
        <f aca="true">RAND()</f>
        <v>0.296099191586559</v>
      </c>
      <c r="M857" s="25" t="n">
        <f aca="false">IF(L857&lt;=(Datos!$D$19-Datos!$C$19)/(Datos!$E$19-Datos!$C$19),Datos!$C$19+SQRT((Datos!$E$19-Datos!$C$19)*(Datos!$D$19-Datos!$C$19)*L857),Datos!$E$19-SQRT((Datos!$E$19-Datos!$C$19)*(Datos!$E$19-Datos!$D$19)*(1-L857)))</f>
        <v>36664.4488697854</v>
      </c>
      <c r="N857" s="24" t="n">
        <f aca="true">RAND()</f>
        <v>0.596451728688291</v>
      </c>
      <c r="O857" s="25" t="n">
        <f aca="false">IF(N857&lt;=(Datos!$D$19-Datos!$C$19)/(Datos!$E$19-Datos!$C$19),Datos!$C$19+SQRT((Datos!$E$19-Datos!$C$19)*(Datos!$D$19-Datos!$C$19)*N857),Datos!$E$19-SQRT((Datos!$E$19-Datos!$C$19)*(Datos!$E$19-Datos!$D$19)*(1-N857)))</f>
        <v>39458.7398369573</v>
      </c>
      <c r="P857" s="24" t="n">
        <f aca="true">RAND()</f>
        <v>0.275103252687102</v>
      </c>
      <c r="Q857" s="26" t="n">
        <f aca="false">IF(P857&lt;=(Datos!$D$23-Datos!$C$23)/(Datos!$E$23-Datos!$C$23),Datos!$C$23+SQRT((Datos!$E$23-Datos!$C$23)*(Datos!$D$23-Datos!$C$23)*P857),Datos!$E$23-SQRT((Datos!$E$23-Datos!$C$23)*(Datos!$E$23-Datos!$D$23)*(1-P857)))</f>
        <v>0.142252771846149</v>
      </c>
      <c r="R857" s="24" t="n">
        <f aca="true">RAND()</f>
        <v>0.885286027809957</v>
      </c>
      <c r="S857" s="26" t="n">
        <f aca="false">IF(R857&lt;=(Datos!$D$24-Datos!$C$24)/(Datos!$E$24-Datos!$C$24),Datos!$C$24+SQRT((Datos!$E$24-Datos!$C$24)*(Datos!$D$24-Datos!$C$24)*R857),Datos!$E$24-SQRT((Datos!$E$24-Datos!$C$24)*(Datos!$E$24-Datos!$D$24)*(1-R857)))</f>
        <v>0.165630408845688</v>
      </c>
      <c r="T857" s="24" t="n">
        <f aca="true">RAND()</f>
        <v>0.241135777222476</v>
      </c>
      <c r="U857" s="26" t="n">
        <f aca="false">IF(T857&lt;=(Datos!$D$25-Datos!$C$25)/(Datos!$E$25-Datos!$C$25),Datos!$C$25+SQRT((Datos!$E$25-Datos!$C$25)*(Datos!$D$25-Datos!$C$25)*T857),Datos!$E$25-SQRT((Datos!$E$25-Datos!$C$25)*(Datos!$E$25-Datos!$D$25)*(1-T857)))</f>
        <v>0.172503002736684</v>
      </c>
      <c r="V857" s="24" t="n">
        <f aca="true">RAND()</f>
        <v>0.802299364865906</v>
      </c>
      <c r="W857" s="26" t="n">
        <f aca="false">IF(V857&lt;=(Datos!$D$26-Datos!$C$26)/(Datos!$E$26-Datos!$C$26),Datos!$C$26+SQRT((Datos!$E$26-Datos!$C$26)*(Datos!$D$26-Datos!$C$26)*V857),Datos!$E$26-SQRT((Datos!$E$26-Datos!$C$26)*(Datos!$E$26-Datos!$D$26)*(1-V857)))</f>
        <v>0.223695015244838</v>
      </c>
      <c r="X857" s="24" t="n">
        <f aca="true">RAND()</f>
        <v>0.383255357862592</v>
      </c>
      <c r="Y857" s="26" t="n">
        <f aca="false">IF(X857&lt;=(Datos!$D$27-Datos!$C$27)/(Datos!$E$27-Datos!$C$27),Datos!$C$27+SQRT((Datos!$E$27-Datos!$C$27)*(Datos!$D$27-Datos!$C$27)*X857),Datos!$E$27-SQRT((Datos!$E$27-Datos!$C$27)*(Datos!$E$27-Datos!$D$27)*(1-X857)))</f>
        <v>0.222290199553785</v>
      </c>
      <c r="Z857" s="24" t="n">
        <f aca="false">(1+Q857)</f>
        <v>1.14225277184615</v>
      </c>
      <c r="AA857" s="24" t="n">
        <f aca="false">Z857*(1+S857)</f>
        <v>1.33144456545215</v>
      </c>
      <c r="AB857" s="24" t="n">
        <f aca="false">AA857*(1+U857)</f>
        <v>1.56112275097008</v>
      </c>
      <c r="AC857" s="24" t="n">
        <f aca="false">AB857*(1+W857)</f>
        <v>1.9103381285474</v>
      </c>
      <c r="AD857" s="24" t="n">
        <f aca="false">AC857*(1+Y857)</f>
        <v>2.3349875723574</v>
      </c>
      <c r="AE857" s="23" t="n">
        <f aca="false">E857*Q857</f>
        <v>5224.65412285232</v>
      </c>
      <c r="AF857" s="23" t="n">
        <f aca="false">AE857*(1+S857)</f>
        <v>6090.01572129766</v>
      </c>
      <c r="AG857" s="23" t="n">
        <f aca="false">AF857*(1+U857)</f>
        <v>7140.56171993512</v>
      </c>
      <c r="AH857" s="23" t="n">
        <f aca="false">AG857*(1+W857)</f>
        <v>8737.86978273271</v>
      </c>
      <c r="AI857" s="23" t="n">
        <f aca="false">AH857*(1+Y857)</f>
        <v>10680.2126004113</v>
      </c>
      <c r="AJ857" s="25" t="n">
        <f aca="false">G857*Z857</f>
        <v>47254.6206898994</v>
      </c>
      <c r="AK857" s="25" t="n">
        <f aca="false">I857*AA857</f>
        <v>44789.4575230199</v>
      </c>
      <c r="AL857" s="25" t="n">
        <f aca="false">K857*AB857</f>
        <v>58240.8906940091</v>
      </c>
      <c r="AM857" s="25" t="n">
        <f aca="false">M857*AC857</f>
        <v>70041.4946381276</v>
      </c>
      <c r="AN857" s="25" t="n">
        <f aca="false">O857*AD857</f>
        <v>92135.6671401793</v>
      </c>
      <c r="AO857" s="25" t="n">
        <f aca="false">C857/Datos!$D$8</f>
        <v>14950.8249347767</v>
      </c>
      <c r="AP857" s="25" t="n">
        <f aca="false">AJ857-AO857</f>
        <v>32303.7957551227</v>
      </c>
      <c r="AQ857" s="25" t="n">
        <f aca="false">AK857-AO857</f>
        <v>29838.6325882433</v>
      </c>
      <c r="AR857" s="25" t="n">
        <f aca="false">AL857-AO857</f>
        <v>43290.0657592325</v>
      </c>
      <c r="AS857" s="25" t="n">
        <f aca="false">AM857-AO857</f>
        <v>55090.6697033509</v>
      </c>
      <c r="AT857" s="25" t="n">
        <f aca="false">AN857-AO857</f>
        <v>77184.8422054027</v>
      </c>
      <c r="AU857" s="25" t="n">
        <f aca="false">AP857*Datos!$D$6</f>
        <v>16151.8978775614</v>
      </c>
      <c r="AV857" s="25" t="n">
        <f aca="false">AQ857*Datos!$D$6</f>
        <v>14919.3162941216</v>
      </c>
      <c r="AW857" s="25" t="n">
        <f aca="false">AR857*Datos!$D$6</f>
        <v>21645.0328796162</v>
      </c>
      <c r="AX857" s="25" t="n">
        <f aca="false">AS857*Datos!$D$6</f>
        <v>27545.3348516755</v>
      </c>
      <c r="AY857" s="25" t="n">
        <f aca="false">AT857*Datos!$D$6</f>
        <v>38592.4211027013</v>
      </c>
      <c r="AZ857" s="25" t="n">
        <f aca="false">AJ857-AU857-AE857</f>
        <v>25878.0686894857</v>
      </c>
      <c r="BA857" s="25" t="n">
        <f aca="false">AK857-AV857-AF857</f>
        <v>23780.1255076006</v>
      </c>
      <c r="BB857" s="25" t="n">
        <f aca="false">AL857-AW857-AG857</f>
        <v>29455.2960944578</v>
      </c>
      <c r="BC857" s="25" t="n">
        <f aca="false">AM857-AX857-AH857</f>
        <v>33758.2900037194</v>
      </c>
      <c r="BD857" s="25" t="n">
        <f aca="false">AN857-AY857-AI857</f>
        <v>42863.0334370667</v>
      </c>
      <c r="BE857" s="25" t="n">
        <f aca="false">AZ857/Z857</f>
        <v>22655.2907791685</v>
      </c>
      <c r="BF857" s="25" t="n">
        <f aca="false">BA857/AA857</f>
        <v>17860.394735642</v>
      </c>
      <c r="BG857" s="25" t="n">
        <f aca="false">BB857/AB857</f>
        <v>18868.020516743</v>
      </c>
      <c r="BH857" s="25" t="n">
        <f aca="false">BC857/AC857</f>
        <v>17671.3690101495</v>
      </c>
      <c r="BI857" s="25" t="n">
        <f aca="false">BD857/AD857</f>
        <v>18356.8572032236</v>
      </c>
      <c r="BJ857" s="25" t="n">
        <f aca="false">E857*AD857</f>
        <v>85759.3302991674</v>
      </c>
      <c r="BK857" s="25" t="n">
        <f aca="false">0.2*C857*AD857</f>
        <v>34909.9904191947</v>
      </c>
      <c r="BL857" s="25" t="n">
        <f aca="false">BJ857+BK857</f>
        <v>120669.320718362</v>
      </c>
      <c r="BM857" s="25" t="n">
        <f aca="false">BK857*Datos!$D$6</f>
        <v>17454.9952095973</v>
      </c>
      <c r="BN857" s="25" t="n">
        <f aca="false">BL857-BM857</f>
        <v>103214.325508765</v>
      </c>
      <c r="BO857" s="25" t="n">
        <f aca="false">BN857/AD857</f>
        <v>44203.3725278287</v>
      </c>
      <c r="BP857" s="25" t="n">
        <f aca="false">-(C857+E857)</f>
        <v>-111482.084734324</v>
      </c>
      <c r="BQ857" s="25" t="n">
        <f aca="false">BE857</f>
        <v>22655.2907791685</v>
      </c>
      <c r="BR857" s="25" t="n">
        <f aca="false">BF857</f>
        <v>17860.394735642</v>
      </c>
      <c r="BS857" s="25" t="n">
        <f aca="false">BG857</f>
        <v>18868.020516743</v>
      </c>
      <c r="BT857" s="25" t="n">
        <f aca="false">BH857</f>
        <v>17671.3690101495</v>
      </c>
      <c r="BU857" s="25" t="n">
        <f aca="false">BI857+BO857</f>
        <v>62560.2297310524</v>
      </c>
      <c r="BV857" s="27" t="n">
        <f aca="false">IFERROR(IRR(BP857:BU857,0.1),NA())*100</f>
        <v>6.65496040201676</v>
      </c>
    </row>
    <row r="858" customFormat="false" ht="15" hidden="false" customHeight="true" outlineLevel="0" collapsed="false">
      <c r="A858" s="23" t="n">
        <v>857</v>
      </c>
      <c r="B858" s="24" t="n">
        <f aca="true">RAND()</f>
        <v>0.566792794208423</v>
      </c>
      <c r="C858" s="25" t="n">
        <f aca="false">IF(B858&lt;=(Datos!$D$14-Datos!$C$14)/(Datos!$E$14-Datos!$C$14),Datos!$C$14+SQRT((Datos!$E$14-Datos!$C$14)*(Datos!$D$14-Datos!$C$14)*B858),Datos!$E$14-SQRT((Datos!$E$14-Datos!$C$14)*(Datos!$E$14-Datos!$D$14)*(1-B858)))</f>
        <v>77199.8103746944</v>
      </c>
      <c r="D858" s="24" t="n">
        <f aca="true">RAND()</f>
        <v>0.198765017229932</v>
      </c>
      <c r="E858" s="25" t="n">
        <f aca="false">IF(D858&lt;=(Datos!$D$15-Datos!$C$15)/(Datos!$E$15-Datos!$C$15),Datos!$C$15+SQRT((Datos!$E$15-Datos!$C$15)*(Datos!$D$15-Datos!$C$15)*D858),Datos!$E$15-SQRT((Datos!$E$15-Datos!$C$15)*(Datos!$E$15-Datos!$D$15)*(1-D858)))</f>
        <v>28861.0071603462</v>
      </c>
      <c r="F858" s="24" t="n">
        <f aca="true">RAND()</f>
        <v>0.341877975203051</v>
      </c>
      <c r="G858" s="25" t="n">
        <f aca="false">IF(F858&lt;=(Datos!$D$19-Datos!$C$19)/(Datos!$E$19-Datos!$C$19),Datos!$C$19+SQRT((Datos!$E$19-Datos!$C$19)*(Datos!$D$19-Datos!$C$19)*F858),Datos!$E$19-SQRT((Datos!$E$19-Datos!$C$19)*(Datos!$E$19-Datos!$D$19)*(1-F858)))</f>
        <v>37161.1239537141</v>
      </c>
      <c r="H858" s="24" t="n">
        <f aca="true">RAND()</f>
        <v>0.641839992957627</v>
      </c>
      <c r="I858" s="25" t="n">
        <f aca="false">IF(H858&lt;=(Datos!$D$19-Datos!$C$19)/(Datos!$E$19-Datos!$C$19),Datos!$C$19+SQRT((Datos!$E$19-Datos!$C$19)*(Datos!$D$19-Datos!$C$19)*H858),Datos!$E$19-SQRT((Datos!$E$19-Datos!$C$19)*(Datos!$E$19-Datos!$D$19)*(1-H858)))</f>
        <v>39812.0333745684</v>
      </c>
      <c r="J858" s="24" t="n">
        <f aca="true">RAND()</f>
        <v>0.894715171282323</v>
      </c>
      <c r="K858" s="25" t="n">
        <f aca="false">IF(J858&lt;=(Datos!$D$19-Datos!$C$19)/(Datos!$E$19-Datos!$C$19),Datos!$C$19+SQRT((Datos!$E$19-Datos!$C$19)*(Datos!$D$19-Datos!$C$19)*J858),Datos!$E$19-SQRT((Datos!$E$19-Datos!$C$19)*(Datos!$E$19-Datos!$D$19)*(1-J858)))</f>
        <v>42189.953353799</v>
      </c>
      <c r="L858" s="24" t="n">
        <f aca="true">RAND()</f>
        <v>0.182928897599526</v>
      </c>
      <c r="M858" s="25" t="n">
        <f aca="false">IF(L858&lt;=(Datos!$D$19-Datos!$C$19)/(Datos!$E$19-Datos!$C$19),Datos!$C$19+SQRT((Datos!$E$19-Datos!$C$19)*(Datos!$D$19-Datos!$C$19)*L858),Datos!$E$19-SQRT((Datos!$E$19-Datos!$C$19)*(Datos!$E$19-Datos!$D$19)*(1-L858)))</f>
        <v>35238.2568321846</v>
      </c>
      <c r="N858" s="24" t="n">
        <f aca="true">RAND()</f>
        <v>0.926585892612853</v>
      </c>
      <c r="O858" s="25" t="n">
        <f aca="false">IF(N858&lt;=(Datos!$D$19-Datos!$C$19)/(Datos!$E$19-Datos!$C$19),Datos!$C$19+SQRT((Datos!$E$19-Datos!$C$19)*(Datos!$D$19-Datos!$C$19)*N858),Datos!$E$19-SQRT((Datos!$E$19-Datos!$C$19)*(Datos!$E$19-Datos!$D$19)*(1-N858)))</f>
        <v>42653.5008940901</v>
      </c>
      <c r="P858" s="24" t="n">
        <f aca="true">RAND()</f>
        <v>0.234455434966653</v>
      </c>
      <c r="Q858" s="26" t="n">
        <f aca="false">IF(P858&lt;=(Datos!$D$23-Datos!$C$23)/(Datos!$E$23-Datos!$C$23),Datos!$C$23+SQRT((Datos!$E$23-Datos!$C$23)*(Datos!$D$23-Datos!$C$23)*P858),Datos!$E$23-SQRT((Datos!$E$23-Datos!$C$23)*(Datos!$E$23-Datos!$D$23)*(1-P858)))</f>
        <v>0.140543120087756</v>
      </c>
      <c r="R858" s="24" t="n">
        <f aca="true">RAND()</f>
        <v>0.458263880080553</v>
      </c>
      <c r="S858" s="26" t="n">
        <f aca="false">IF(R858&lt;=(Datos!$D$24-Datos!$C$24)/(Datos!$E$24-Datos!$C$24),Datos!$C$24+SQRT((Datos!$E$24-Datos!$C$24)*(Datos!$D$24-Datos!$C$24)*R858),Datos!$E$24-SQRT((Datos!$E$24-Datos!$C$24)*(Datos!$E$24-Datos!$D$24)*(1-R858)))</f>
        <v>0.14872063690354</v>
      </c>
      <c r="T858" s="24" t="n">
        <f aca="true">RAND()</f>
        <v>0.511337912408549</v>
      </c>
      <c r="U858" s="26" t="n">
        <f aca="false">IF(T858&lt;=(Datos!$D$25-Datos!$C$25)/(Datos!$E$25-Datos!$C$25),Datos!$C$25+SQRT((Datos!$E$25-Datos!$C$25)*(Datos!$D$25-Datos!$C$25)*T858),Datos!$E$25-SQRT((Datos!$E$25-Datos!$C$25)*(Datos!$E$25-Datos!$D$25)*(1-T858)))</f>
        <v>0.183010084546514</v>
      </c>
      <c r="V858" s="24" t="n">
        <f aca="true">RAND()</f>
        <v>0.664315955080244</v>
      </c>
      <c r="W858" s="26" t="n">
        <f aca="false">IF(V858&lt;=(Datos!$D$26-Datos!$C$26)/(Datos!$E$26-Datos!$C$26),Datos!$C$26+SQRT((Datos!$E$26-Datos!$C$26)*(Datos!$D$26-Datos!$C$26)*V858),Datos!$E$26-SQRT((Datos!$E$26-Datos!$C$26)*(Datos!$E$26-Datos!$D$26)*(1-V858)))</f>
        <v>0.215723270908397</v>
      </c>
      <c r="X858" s="24" t="n">
        <f aca="true">RAND()</f>
        <v>0.434249517103126</v>
      </c>
      <c r="Y858" s="26" t="n">
        <f aca="false">IF(X858&lt;=(Datos!$D$27-Datos!$C$27)/(Datos!$E$27-Datos!$C$27),Datos!$C$27+SQRT((Datos!$E$27-Datos!$C$27)*(Datos!$D$27-Datos!$C$27)*X858),Datos!$E$27-SQRT((Datos!$E$27-Datos!$C$27)*(Datos!$E$27-Datos!$D$27)*(1-X858)))</f>
        <v>0.224727469683005</v>
      </c>
      <c r="Z858" s="24" t="n">
        <f aca="false">(1+Q858)</f>
        <v>1.14054312008776</v>
      </c>
      <c r="AA858" s="24" t="n">
        <f aca="false">Z858*(1+S858)</f>
        <v>1.31016541932316</v>
      </c>
      <c r="AB858" s="24" t="n">
        <f aca="false">AA858*(1+U858)</f>
        <v>1.54993890348341</v>
      </c>
      <c r="AC858" s="24" t="n">
        <f aca="false">AB858*(1+W858)</f>
        <v>1.88429679345102</v>
      </c>
      <c r="AD858" s="24" t="n">
        <f aca="false">AC858*(1+Y858)</f>
        <v>2.30775004397507</v>
      </c>
      <c r="AE858" s="23" t="n">
        <f aca="false">E858*Q858</f>
        <v>4056.21599519014</v>
      </c>
      <c r="AF858" s="23" t="n">
        <f aca="false">AE858*(1+S858)</f>
        <v>4659.45902141314</v>
      </c>
      <c r="AG858" s="23" t="n">
        <f aca="false">AF858*(1+U858)</f>
        <v>5512.18701086297</v>
      </c>
      <c r="AH858" s="23" t="n">
        <f aca="false">AG858*(1+W858)</f>
        <v>6701.29402270511</v>
      </c>
      <c r="AI858" s="23" t="n">
        <f aca="false">AH858*(1+Y858)</f>
        <v>8207.25887202948</v>
      </c>
      <c r="AJ858" s="25" t="n">
        <f aca="false">G858*Z858</f>
        <v>42383.8642601369</v>
      </c>
      <c r="AK858" s="25" t="n">
        <f aca="false">I858*AA858</f>
        <v>52160.349400299</v>
      </c>
      <c r="AL858" s="25" t="n">
        <f aca="false">K858*AB858</f>
        <v>65391.8500392033</v>
      </c>
      <c r="AM858" s="25" t="n">
        <f aca="false">M858*AC858</f>
        <v>66399.3343556891</v>
      </c>
      <c r="AN858" s="25" t="n">
        <f aca="false">O858*AD858</f>
        <v>98433.6185640271</v>
      </c>
      <c r="AO858" s="25" t="n">
        <f aca="false">C858/Datos!$D$8</f>
        <v>15439.9620749389</v>
      </c>
      <c r="AP858" s="25" t="n">
        <f aca="false">AJ858-AO858</f>
        <v>26943.902185198</v>
      </c>
      <c r="AQ858" s="25" t="n">
        <f aca="false">AK858-AO858</f>
        <v>36720.3873253601</v>
      </c>
      <c r="AR858" s="25" t="n">
        <f aca="false">AL858-AO858</f>
        <v>49951.8879642644</v>
      </c>
      <c r="AS858" s="25" t="n">
        <f aca="false">AM858-AO858</f>
        <v>50959.3722807502</v>
      </c>
      <c r="AT858" s="25" t="n">
        <f aca="false">AN858-AO858</f>
        <v>82993.6564890882</v>
      </c>
      <c r="AU858" s="25" t="n">
        <f aca="false">AP858*Datos!$D$6</f>
        <v>13471.951092599</v>
      </c>
      <c r="AV858" s="25" t="n">
        <f aca="false">AQ858*Datos!$D$6</f>
        <v>18360.19366268</v>
      </c>
      <c r="AW858" s="25" t="n">
        <f aca="false">AR858*Datos!$D$6</f>
        <v>24975.9439821322</v>
      </c>
      <c r="AX858" s="25" t="n">
        <f aca="false">AS858*Datos!$D$6</f>
        <v>25479.6861403751</v>
      </c>
      <c r="AY858" s="25" t="n">
        <f aca="false">AT858*Datos!$D$6</f>
        <v>41496.8282445441</v>
      </c>
      <c r="AZ858" s="25" t="n">
        <f aca="false">AJ858-AU858-AE858</f>
        <v>24855.6971723478</v>
      </c>
      <c r="BA858" s="25" t="n">
        <f aca="false">AK858-AV858-AF858</f>
        <v>29140.6967162058</v>
      </c>
      <c r="BB858" s="25" t="n">
        <f aca="false">AL858-AW858-AG858</f>
        <v>34903.7190462081</v>
      </c>
      <c r="BC858" s="25" t="n">
        <f aca="false">AM858-AX858-AH858</f>
        <v>34218.3541926089</v>
      </c>
      <c r="BD858" s="25" t="n">
        <f aca="false">AN858-AY858-AI858</f>
        <v>48729.5314474535</v>
      </c>
      <c r="BE858" s="25" t="n">
        <f aca="false">AZ858/Z858</f>
        <v>21792.8605543956</v>
      </c>
      <c r="BF858" s="25" t="n">
        <f aca="false">BA858/AA858</f>
        <v>22241.9980610235</v>
      </c>
      <c r="BG858" s="25" t="n">
        <f aca="false">BB858/AB858</f>
        <v>22519.4160671519</v>
      </c>
      <c r="BH858" s="25" t="n">
        <f aca="false">BC858/AC858</f>
        <v>18159.74761064</v>
      </c>
      <c r="BI858" s="25" t="n">
        <f aca="false">BD858/AD858</f>
        <v>21115.6020014704</v>
      </c>
      <c r="BJ858" s="25" t="n">
        <f aca="false">E858*AD858</f>
        <v>66603.9905434539</v>
      </c>
      <c r="BK858" s="25" t="n">
        <f aca="false">0.2*C858*AD858</f>
        <v>35631.5731574136</v>
      </c>
      <c r="BL858" s="25" t="n">
        <f aca="false">BJ858+BK858</f>
        <v>102235.563700868</v>
      </c>
      <c r="BM858" s="25" t="n">
        <f aca="false">BK858*Datos!$D$6</f>
        <v>17815.7865787068</v>
      </c>
      <c r="BN858" s="25" t="n">
        <f aca="false">BL858-BM858</f>
        <v>84419.7771221607</v>
      </c>
      <c r="BO858" s="25" t="n">
        <f aca="false">BN858/AD858</f>
        <v>36580.9881978157</v>
      </c>
      <c r="BP858" s="25" t="n">
        <f aca="false">-(C858+E858)</f>
        <v>-106060.817535041</v>
      </c>
      <c r="BQ858" s="25" t="n">
        <f aca="false">BE858</f>
        <v>21792.8605543956</v>
      </c>
      <c r="BR858" s="25" t="n">
        <f aca="false">BF858</f>
        <v>22241.9980610235</v>
      </c>
      <c r="BS858" s="25" t="n">
        <f aca="false">BG858</f>
        <v>22519.4160671519</v>
      </c>
      <c r="BT858" s="25" t="n">
        <f aca="false">BH858</f>
        <v>18159.74761064</v>
      </c>
      <c r="BU858" s="25" t="n">
        <f aca="false">BI858+BO858</f>
        <v>57696.5901992861</v>
      </c>
      <c r="BV858" s="27" t="n">
        <f aca="false">IFERROR(IRR(BP858:BU858,0.1),NA())*100</f>
        <v>9.12734960886852</v>
      </c>
    </row>
    <row r="859" customFormat="false" ht="15" hidden="false" customHeight="true" outlineLevel="0" collapsed="false">
      <c r="A859" s="23" t="n">
        <v>858</v>
      </c>
      <c r="B859" s="24" t="n">
        <f aca="true">RAND()</f>
        <v>0.276431976815358</v>
      </c>
      <c r="C859" s="25" t="n">
        <f aca="false">IF(B859&lt;=(Datos!$D$14-Datos!$C$14)/(Datos!$E$14-Datos!$C$14),Datos!$C$14+SQRT((Datos!$E$14-Datos!$C$14)*(Datos!$D$14-Datos!$C$14)*B859),Datos!$E$14-SQRT((Datos!$E$14-Datos!$C$14)*(Datos!$E$14-Datos!$D$14)*(1-B859)))</f>
        <v>70533.3811267467</v>
      </c>
      <c r="D859" s="24" t="n">
        <f aca="true">RAND()</f>
        <v>0.306145270003671</v>
      </c>
      <c r="E859" s="25" t="n">
        <f aca="false">IF(D859&lt;=(Datos!$D$15-Datos!$C$15)/(Datos!$E$15-Datos!$C$15),Datos!$C$15+SQRT((Datos!$E$15-Datos!$C$15)*(Datos!$D$15-Datos!$C$15)*D859),Datos!$E$15-SQRT((Datos!$E$15-Datos!$C$15)*(Datos!$E$15-Datos!$D$15)*(1-D859)))</f>
        <v>29791.7528369351</v>
      </c>
      <c r="F859" s="24" t="n">
        <f aca="true">RAND()</f>
        <v>0.93568768561137</v>
      </c>
      <c r="G859" s="25" t="n">
        <f aca="false">IF(F859&lt;=(Datos!$D$19-Datos!$C$19)/(Datos!$E$19-Datos!$C$19),Datos!$C$19+SQRT((Datos!$E$19-Datos!$C$19)*(Datos!$D$19-Datos!$C$19)*F859),Datos!$E$19-SQRT((Datos!$E$19-Datos!$C$19)*(Datos!$E$19-Datos!$D$19)*(1-F859)))</f>
        <v>42803.7705996078</v>
      </c>
      <c r="H859" s="24" t="n">
        <f aca="true">RAND()</f>
        <v>0.62522450457115</v>
      </c>
      <c r="I859" s="25" t="n">
        <f aca="false">IF(H859&lt;=(Datos!$D$19-Datos!$C$19)/(Datos!$E$19-Datos!$C$19),Datos!$C$19+SQRT((Datos!$E$19-Datos!$C$19)*(Datos!$D$19-Datos!$C$19)*H859),Datos!$E$19-SQRT((Datos!$E$19-Datos!$C$19)*(Datos!$E$19-Datos!$D$19)*(1-H859)))</f>
        <v>39684.1972143112</v>
      </c>
      <c r="J859" s="24" t="n">
        <f aca="true">RAND()</f>
        <v>0.0781992647314766</v>
      </c>
      <c r="K859" s="25" t="n">
        <f aca="false">IF(J859&lt;=(Datos!$D$19-Datos!$C$19)/(Datos!$E$19-Datos!$C$19),Datos!$C$19+SQRT((Datos!$E$19-Datos!$C$19)*(Datos!$D$19-Datos!$C$19)*J859),Datos!$E$19-SQRT((Datos!$E$19-Datos!$C$19)*(Datos!$E$19-Datos!$D$19)*(1-J859)))</f>
        <v>33424.8926566714</v>
      </c>
      <c r="L859" s="24" t="n">
        <f aca="true">RAND()</f>
        <v>0.746645667500631</v>
      </c>
      <c r="M859" s="25" t="n">
        <f aca="false">IF(L859&lt;=(Datos!$D$19-Datos!$C$19)/(Datos!$E$19-Datos!$C$19),Datos!$C$19+SQRT((Datos!$E$19-Datos!$C$19)*(Datos!$D$19-Datos!$C$19)*L859),Datos!$E$19-SQRT((Datos!$E$19-Datos!$C$19)*(Datos!$E$19-Datos!$D$19)*(1-L859)))</f>
        <v>40640.9204024872</v>
      </c>
      <c r="N859" s="24" t="n">
        <f aca="true">RAND()</f>
        <v>0.26400002028881</v>
      </c>
      <c r="O859" s="25" t="n">
        <f aca="false">IF(N859&lt;=(Datos!$D$19-Datos!$C$19)/(Datos!$E$19-Datos!$C$19),Datos!$C$19+SQRT((Datos!$E$19-Datos!$C$19)*(Datos!$D$19-Datos!$C$19)*N859),Datos!$E$19-SQRT((Datos!$E$19-Datos!$C$19)*(Datos!$E$19-Datos!$D$19)*(1-N859)))</f>
        <v>36292.8533308287</v>
      </c>
      <c r="P859" s="24" t="n">
        <f aca="true">RAND()</f>
        <v>0.565682656594228</v>
      </c>
      <c r="Q859" s="26" t="n">
        <f aca="false">IF(P859&lt;=(Datos!$D$23-Datos!$C$23)/(Datos!$E$23-Datos!$C$23),Datos!$C$23+SQRT((Datos!$E$23-Datos!$C$23)*(Datos!$D$23-Datos!$C$23)*P859),Datos!$E$23-SQRT((Datos!$E$23-Datos!$C$23)*(Datos!$E$23-Datos!$D$23)*(1-P859)))</f>
        <v>0.152039828002489</v>
      </c>
      <c r="R859" s="24" t="n">
        <f aca="true">RAND()</f>
        <v>0.31908440493828</v>
      </c>
      <c r="S859" s="26" t="n">
        <f aca="false">IF(R859&lt;=(Datos!$D$24-Datos!$C$24)/(Datos!$E$24-Datos!$C$24),Datos!$C$24+SQRT((Datos!$E$24-Datos!$C$24)*(Datos!$D$24-Datos!$C$24)*R859),Datos!$E$24-SQRT((Datos!$E$24-Datos!$C$24)*(Datos!$E$24-Datos!$D$24)*(1-R859)))</f>
        <v>0.143965640589997</v>
      </c>
      <c r="T859" s="24" t="n">
        <f aca="true">RAND()</f>
        <v>0.620388047135326</v>
      </c>
      <c r="U859" s="26" t="n">
        <f aca="false">IF(T859&lt;=(Datos!$D$25-Datos!$C$25)/(Datos!$E$25-Datos!$C$25),Datos!$C$25+SQRT((Datos!$E$25-Datos!$C$25)*(Datos!$D$25-Datos!$C$25)*T859),Datos!$E$25-SQRT((Datos!$E$25-Datos!$C$25)*(Datos!$E$25-Datos!$D$25)*(1-T859)))</f>
        <v>0.187397646280965</v>
      </c>
      <c r="V859" s="24" t="n">
        <f aca="true">RAND()</f>
        <v>0.107202250533413</v>
      </c>
      <c r="W859" s="26" t="n">
        <f aca="false">IF(V859&lt;=(Datos!$D$26-Datos!$C$26)/(Datos!$E$26-Datos!$C$26),Datos!$C$26+SQRT((Datos!$E$26-Datos!$C$26)*(Datos!$D$26-Datos!$C$26)*V859),Datos!$E$26-SQRT((Datos!$E$26-Datos!$C$26)*(Datos!$E$26-Datos!$D$26)*(1-V859)))</f>
        <v>0.192250842858627</v>
      </c>
      <c r="X859" s="24" t="n">
        <f aca="true">RAND()</f>
        <v>0.578847367686393</v>
      </c>
      <c r="Y859" s="26" t="n">
        <f aca="false">IF(X859&lt;=(Datos!$D$27-Datos!$C$27)/(Datos!$E$27-Datos!$C$27),Datos!$C$27+SQRT((Datos!$E$27-Datos!$C$27)*(Datos!$D$27-Datos!$C$27)*X859),Datos!$E$27-SQRT((Datos!$E$27-Datos!$C$27)*(Datos!$E$27-Datos!$D$27)*(1-X859)))</f>
        <v>0.232311173064401</v>
      </c>
      <c r="Z859" s="24" t="n">
        <f aca="false">(1+Q859)</f>
        <v>1.15203982800249</v>
      </c>
      <c r="AA859" s="24" t="n">
        <f aca="false">Z859*(1+S859)</f>
        <v>1.31789397982606</v>
      </c>
      <c r="AB859" s="24" t="n">
        <f aca="false">AA859*(1+U859)</f>
        <v>1.56486420969331</v>
      </c>
      <c r="AC859" s="24" t="n">
        <f aca="false">AB859*(1+W859)</f>
        <v>1.86571067296615</v>
      </c>
      <c r="AD859" s="24" t="n">
        <f aca="false">AC859*(1+Y859)</f>
        <v>2.29913610800169</v>
      </c>
      <c r="AE859" s="23" t="n">
        <f aca="false">E859*Q859</f>
        <v>4529.53297722028</v>
      </c>
      <c r="AF859" s="23" t="n">
        <f aca="false">AE859*(1+S859)</f>
        <v>5181.63009385931</v>
      </c>
      <c r="AG859" s="23" t="n">
        <f aca="false">AF859*(1+U859)</f>
        <v>6152.65537734716</v>
      </c>
      <c r="AH859" s="23" t="n">
        <f aca="false">AG859*(1+W859)</f>
        <v>7335.50855946082</v>
      </c>
      <c r="AI859" s="23" t="n">
        <f aca="false">AH859*(1+Y859)</f>
        <v>9039.62915793312</v>
      </c>
      <c r="AJ859" s="25" t="n">
        <f aca="false">G859*Z859</f>
        <v>49311.6485194301</v>
      </c>
      <c r="AK859" s="25" t="n">
        <f aca="false">I859*AA859</f>
        <v>52299.5646029707</v>
      </c>
      <c r="AL859" s="25" t="n">
        <f aca="false">K859*AB859</f>
        <v>52305.4182312659</v>
      </c>
      <c r="AM859" s="25" t="n">
        <f aca="false">M859*AC859</f>
        <v>75824.1989540882</v>
      </c>
      <c r="AN859" s="25" t="n">
        <f aca="false">O859*AD859</f>
        <v>83442.2095553177</v>
      </c>
      <c r="AO859" s="25" t="n">
        <f aca="false">C859/Datos!$D$8</f>
        <v>14106.6762253493</v>
      </c>
      <c r="AP859" s="25" t="n">
        <f aca="false">AJ859-AO859</f>
        <v>35204.9722940808</v>
      </c>
      <c r="AQ859" s="25" t="n">
        <f aca="false">AK859-AO859</f>
        <v>38192.8883776214</v>
      </c>
      <c r="AR859" s="25" t="n">
        <f aca="false">AL859-AO859</f>
        <v>38198.7420059165</v>
      </c>
      <c r="AS859" s="25" t="n">
        <f aca="false">AM859-AO859</f>
        <v>61717.5227287388</v>
      </c>
      <c r="AT859" s="25" t="n">
        <f aca="false">AN859-AO859</f>
        <v>69335.5333299684</v>
      </c>
      <c r="AU859" s="25" t="n">
        <f aca="false">AP859*Datos!$D$6</f>
        <v>17602.4861470404</v>
      </c>
      <c r="AV859" s="25" t="n">
        <f aca="false">AQ859*Datos!$D$6</f>
        <v>19096.4441888107</v>
      </c>
      <c r="AW859" s="25" t="n">
        <f aca="false">AR859*Datos!$D$6</f>
        <v>19099.3710029583</v>
      </c>
      <c r="AX859" s="25" t="n">
        <f aca="false">AS859*Datos!$D$6</f>
        <v>30858.7613643694</v>
      </c>
      <c r="AY859" s="25" t="n">
        <f aca="false">AT859*Datos!$D$6</f>
        <v>34667.7666649842</v>
      </c>
      <c r="AZ859" s="25" t="n">
        <f aca="false">AJ859-AU859-AE859</f>
        <v>27179.6293951694</v>
      </c>
      <c r="BA859" s="25" t="n">
        <f aca="false">AK859-AV859-AF859</f>
        <v>28021.4903203007</v>
      </c>
      <c r="BB859" s="25" t="n">
        <f aca="false">AL859-AW859-AG859</f>
        <v>27053.3918509604</v>
      </c>
      <c r="BC859" s="25" t="n">
        <f aca="false">AM859-AX859-AH859</f>
        <v>37629.9290302579</v>
      </c>
      <c r="BD859" s="25" t="n">
        <f aca="false">AN859-AY859-AI859</f>
        <v>39734.8137324004</v>
      </c>
      <c r="BE859" s="25" t="n">
        <f aca="false">AZ859/Z859</f>
        <v>23592.6126289366</v>
      </c>
      <c r="BF859" s="25" t="n">
        <f aca="false">BA859/AA859</f>
        <v>21262.325156079</v>
      </c>
      <c r="BG859" s="25" t="n">
        <f aca="false">BB859/AB859</f>
        <v>17288.0123932686</v>
      </c>
      <c r="BH859" s="25" t="n">
        <f aca="false">BC859/AC859</f>
        <v>20169.2200058185</v>
      </c>
      <c r="BI859" s="25" t="n">
        <f aca="false">BD859/AD859</f>
        <v>17282.4973667767</v>
      </c>
      <c r="BJ859" s="25" t="n">
        <f aca="false">E859*AD859</f>
        <v>68495.2946680593</v>
      </c>
      <c r="BK859" s="25" t="n">
        <f aca="false">0.2*C859*AD859</f>
        <v>32433.1686735897</v>
      </c>
      <c r="BL859" s="25" t="n">
        <f aca="false">BJ859+BK859</f>
        <v>100928.463341649</v>
      </c>
      <c r="BM859" s="25" t="n">
        <f aca="false">BK859*Datos!$D$6</f>
        <v>16216.5843367948</v>
      </c>
      <c r="BN859" s="25" t="n">
        <f aca="false">BL859-BM859</f>
        <v>84711.8790048541</v>
      </c>
      <c r="BO859" s="25" t="n">
        <f aca="false">BN859/AD859</f>
        <v>36845.0909496097</v>
      </c>
      <c r="BP859" s="25" t="n">
        <f aca="false">-(C859+E859)</f>
        <v>-100325.133963682</v>
      </c>
      <c r="BQ859" s="25" t="n">
        <f aca="false">BE859</f>
        <v>23592.6126289366</v>
      </c>
      <c r="BR859" s="25" t="n">
        <f aca="false">BF859</f>
        <v>21262.325156079</v>
      </c>
      <c r="BS859" s="25" t="n">
        <f aca="false">BG859</f>
        <v>17288.0123932686</v>
      </c>
      <c r="BT859" s="25" t="n">
        <f aca="false">BH859</f>
        <v>20169.2200058185</v>
      </c>
      <c r="BU859" s="25" t="n">
        <f aca="false">BI859+BO859</f>
        <v>54127.5883163864</v>
      </c>
      <c r="BV859" s="27" t="n">
        <f aca="false">IFERROR(IRR(BP859:BU859,0.1),NA())*100</f>
        <v>9.68079419559163</v>
      </c>
    </row>
    <row r="860" customFormat="false" ht="15" hidden="false" customHeight="true" outlineLevel="0" collapsed="false">
      <c r="A860" s="23" t="n">
        <v>859</v>
      </c>
      <c r="B860" s="24" t="n">
        <f aca="true">RAND()</f>
        <v>0.606602100661135</v>
      </c>
      <c r="C860" s="25" t="n">
        <f aca="false">IF(B860&lt;=(Datos!$D$14-Datos!$C$14)/(Datos!$E$14-Datos!$C$14),Datos!$C$14+SQRT((Datos!$E$14-Datos!$C$14)*(Datos!$D$14-Datos!$C$14)*B860),Datos!$E$14-SQRT((Datos!$E$14-Datos!$C$14)*(Datos!$E$14-Datos!$D$14)*(1-B860)))</f>
        <v>78272.6559559932</v>
      </c>
      <c r="D860" s="24" t="n">
        <f aca="true">RAND()</f>
        <v>0.228154453410535</v>
      </c>
      <c r="E860" s="25" t="n">
        <f aca="false">IF(D860&lt;=(Datos!$D$15-Datos!$C$15)/(Datos!$E$15-Datos!$C$15),Datos!$C$15+SQRT((Datos!$E$15-Datos!$C$15)*(Datos!$D$15-Datos!$C$15)*D860),Datos!$E$15-SQRT((Datos!$E$15-Datos!$C$15)*(Datos!$E$15-Datos!$D$15)*(1-D860)))</f>
        <v>29136.6150420108</v>
      </c>
      <c r="F860" s="24" t="n">
        <f aca="true">RAND()</f>
        <v>0.694438495638922</v>
      </c>
      <c r="G860" s="25" t="n">
        <f aca="false">IF(F860&lt;=(Datos!$D$19-Datos!$C$19)/(Datos!$E$19-Datos!$C$19),Datos!$C$19+SQRT((Datos!$E$19-Datos!$C$19)*(Datos!$D$19-Datos!$C$19)*F860),Datos!$E$19-SQRT((Datos!$E$19-Datos!$C$19)*(Datos!$E$19-Datos!$D$19)*(1-F860)))</f>
        <v>40212.8178615097</v>
      </c>
      <c r="H860" s="24" t="n">
        <f aca="true">RAND()</f>
        <v>0.334510414571723</v>
      </c>
      <c r="I860" s="25" t="n">
        <f aca="false">IF(H860&lt;=(Datos!$D$19-Datos!$C$19)/(Datos!$E$19-Datos!$C$19),Datos!$C$19+SQRT((Datos!$E$19-Datos!$C$19)*(Datos!$D$19-Datos!$C$19)*H860),Datos!$E$19-SQRT((Datos!$E$19-Datos!$C$19)*(Datos!$E$19-Datos!$D$19)*(1-H860)))</f>
        <v>37083.5416414219</v>
      </c>
      <c r="J860" s="24" t="n">
        <f aca="true">RAND()</f>
        <v>0.431267927158686</v>
      </c>
      <c r="K860" s="25" t="n">
        <f aca="false">IF(J860&lt;=(Datos!$D$19-Datos!$C$19)/(Datos!$E$19-Datos!$C$19),Datos!$C$19+SQRT((Datos!$E$19-Datos!$C$19)*(Datos!$D$19-Datos!$C$19)*J860),Datos!$E$19-SQRT((Datos!$E$19-Datos!$C$19)*(Datos!$E$19-Datos!$D$19)*(1-J860)))</f>
        <v>38043.0211409521</v>
      </c>
      <c r="L860" s="24" t="n">
        <f aca="true">RAND()</f>
        <v>0.229922024826089</v>
      </c>
      <c r="M860" s="25" t="n">
        <f aca="false">IF(L860&lt;=(Datos!$D$19-Datos!$C$19)/(Datos!$E$19-Datos!$C$19),Datos!$C$19+SQRT((Datos!$E$19-Datos!$C$19)*(Datos!$D$19-Datos!$C$19)*L860),Datos!$E$19-SQRT((Datos!$E$19-Datos!$C$19)*(Datos!$E$19-Datos!$D$19)*(1-L860)))</f>
        <v>35872.6743246934</v>
      </c>
      <c r="N860" s="24" t="n">
        <f aca="true">RAND()</f>
        <v>0.14950628625748</v>
      </c>
      <c r="O860" s="25" t="n">
        <f aca="false">IF(N860&lt;=(Datos!$D$19-Datos!$C$19)/(Datos!$E$19-Datos!$C$19),Datos!$C$19+SQRT((Datos!$E$19-Datos!$C$19)*(Datos!$D$19-Datos!$C$19)*N860),Datos!$E$19-SQRT((Datos!$E$19-Datos!$C$19)*(Datos!$E$19-Datos!$D$19)*(1-N860)))</f>
        <v>34735.6037565048</v>
      </c>
      <c r="P860" s="24" t="n">
        <f aca="true">RAND()</f>
        <v>0.191229528163321</v>
      </c>
      <c r="Q860" s="26" t="n">
        <f aca="false">IF(P860&lt;=(Datos!$D$23-Datos!$C$23)/(Datos!$E$23-Datos!$C$23),Datos!$C$23+SQRT((Datos!$E$23-Datos!$C$23)*(Datos!$D$23-Datos!$C$23)*P860),Datos!$E$23-SQRT((Datos!$E$23-Datos!$C$23)*(Datos!$E$23-Datos!$D$23)*(1-P860)))</f>
        <v>0.138552982258763</v>
      </c>
      <c r="R860" s="24" t="n">
        <f aca="true">RAND()</f>
        <v>0.334889580624124</v>
      </c>
      <c r="S860" s="26" t="n">
        <f aca="false">IF(R860&lt;=(Datos!$D$24-Datos!$C$24)/(Datos!$E$24-Datos!$C$24),Datos!$C$24+SQRT((Datos!$E$24-Datos!$C$24)*(Datos!$D$24-Datos!$C$24)*R860),Datos!$E$24-SQRT((Datos!$E$24-Datos!$C$24)*(Datos!$E$24-Datos!$D$24)*(1-R860)))</f>
        <v>0.144552011019943</v>
      </c>
      <c r="T860" s="24" t="n">
        <f aca="true">RAND()</f>
        <v>0.975660660338674</v>
      </c>
      <c r="U860" s="26" t="n">
        <f aca="false">IF(T860&lt;=(Datos!$D$25-Datos!$C$25)/(Datos!$E$25-Datos!$C$25),Datos!$C$25+SQRT((Datos!$E$25-Datos!$C$25)*(Datos!$D$25-Datos!$C$25)*T860),Datos!$E$25-SQRT((Datos!$E$25-Datos!$C$25)*(Datos!$E$25-Datos!$D$25)*(1-T860)))</f>
        <v>0.211744689524209</v>
      </c>
      <c r="V860" s="24" t="n">
        <f aca="true">RAND()</f>
        <v>0.534143736989002</v>
      </c>
      <c r="W860" s="26" t="n">
        <f aca="false">IF(V860&lt;=(Datos!$D$26-Datos!$C$26)/(Datos!$E$26-Datos!$C$26),Datos!$C$26+SQRT((Datos!$E$26-Datos!$C$26)*(Datos!$D$26-Datos!$C$26)*V860),Datos!$E$26-SQRT((Datos!$E$26-Datos!$C$26)*(Datos!$E$26-Datos!$D$26)*(1-V860)))</f>
        <v>0.209620587912421</v>
      </c>
      <c r="X860" s="24" t="n">
        <f aca="true">RAND()</f>
        <v>0.660499754288257</v>
      </c>
      <c r="Y860" s="26" t="n">
        <f aca="false">IF(X860&lt;=(Datos!$D$27-Datos!$C$27)/(Datos!$E$27-Datos!$C$27),Datos!$C$27+SQRT((Datos!$E$27-Datos!$C$27)*(Datos!$D$27-Datos!$C$27)*X860),Datos!$E$27-SQRT((Datos!$E$27-Datos!$C$27)*(Datos!$E$27-Datos!$D$27)*(1-X860)))</f>
        <v>0.237182931828027</v>
      </c>
      <c r="Z860" s="24" t="n">
        <f aca="false">(1+Q860)</f>
        <v>1.13855298225876</v>
      </c>
      <c r="AA860" s="24" t="n">
        <f aca="false">Z860*(1+S860)</f>
        <v>1.30313310549702</v>
      </c>
      <c r="AB860" s="24" t="n">
        <f aca="false">AA860*(1+U860)</f>
        <v>1.57906462032921</v>
      </c>
      <c r="AC860" s="24" t="n">
        <f aca="false">AB860*(1+W860)</f>
        <v>1.91006907439432</v>
      </c>
      <c r="AD860" s="24" t="n">
        <f aca="false">AC860*(1+Y860)</f>
        <v>2.36310485745321</v>
      </c>
      <c r="AE860" s="23" t="n">
        <f aca="false">E860*Q860</f>
        <v>4036.96490699613</v>
      </c>
      <c r="AF860" s="23" t="n">
        <f aca="false">AE860*(1+S860)</f>
        <v>4620.51630271936</v>
      </c>
      <c r="AG860" s="23" t="n">
        <f aca="false">AF860*(1+U860)</f>
        <v>5598.88609268022</v>
      </c>
      <c r="AH860" s="23" t="n">
        <f aca="false">AG860*(1+W860)</f>
        <v>6772.52788708253</v>
      </c>
      <c r="AI860" s="23" t="n">
        <f aca="false">AH860*(1+Y860)</f>
        <v>8378.85590722783</v>
      </c>
      <c r="AJ860" s="25" t="n">
        <f aca="false">G860*Z860</f>
        <v>45784.4237012503</v>
      </c>
      <c r="AK860" s="25" t="n">
        <f aca="false">I860*AA860</f>
        <v>48324.7907820143</v>
      </c>
      <c r="AL860" s="25" t="n">
        <f aca="false">K860*AB860</f>
        <v>60072.3887341135</v>
      </c>
      <c r="AM860" s="25" t="n">
        <f aca="false">M860*AC860</f>
        <v>68519.285843416</v>
      </c>
      <c r="AN860" s="25" t="n">
        <f aca="false">O860*AD860</f>
        <v>82083.8739635663</v>
      </c>
      <c r="AO860" s="25" t="n">
        <f aca="false">C860/Datos!$D$8</f>
        <v>15654.5311911986</v>
      </c>
      <c r="AP860" s="25" t="n">
        <f aca="false">AJ860-AO860</f>
        <v>30129.8925100516</v>
      </c>
      <c r="AQ860" s="25" t="n">
        <f aca="false">AK860-AO860</f>
        <v>32670.2595908156</v>
      </c>
      <c r="AR860" s="25" t="n">
        <f aca="false">AL860-AO860</f>
        <v>44417.8575429149</v>
      </c>
      <c r="AS860" s="25" t="n">
        <f aca="false">AM860-AO860</f>
        <v>52864.7546522174</v>
      </c>
      <c r="AT860" s="25" t="n">
        <f aca="false">AN860-AO860</f>
        <v>66429.3427723676</v>
      </c>
      <c r="AU860" s="25" t="n">
        <f aca="false">AP860*Datos!$D$6</f>
        <v>15064.9462550258</v>
      </c>
      <c r="AV860" s="25" t="n">
        <f aca="false">AQ860*Datos!$D$6</f>
        <v>16335.1297954078</v>
      </c>
      <c r="AW860" s="25" t="n">
        <f aca="false">AR860*Datos!$D$6</f>
        <v>22208.9287714574</v>
      </c>
      <c r="AX860" s="25" t="n">
        <f aca="false">AS860*Datos!$D$6</f>
        <v>26432.3773261087</v>
      </c>
      <c r="AY860" s="25" t="n">
        <f aca="false">AT860*Datos!$D$6</f>
        <v>33214.6713861838</v>
      </c>
      <c r="AZ860" s="25" t="n">
        <f aca="false">AJ860-AU860-AE860</f>
        <v>26682.5125392283</v>
      </c>
      <c r="BA860" s="25" t="n">
        <f aca="false">AK860-AV860-AF860</f>
        <v>27369.1446838871</v>
      </c>
      <c r="BB860" s="25" t="n">
        <f aca="false">AL860-AW860-AG860</f>
        <v>32264.5738699759</v>
      </c>
      <c r="BC860" s="25" t="n">
        <f aca="false">AM860-AX860-AH860</f>
        <v>35314.3806302248</v>
      </c>
      <c r="BD860" s="25" t="n">
        <f aca="false">AN860-AY860-AI860</f>
        <v>40490.3466701546</v>
      </c>
      <c r="BE860" s="25" t="n">
        <f aca="false">AZ860/Z860</f>
        <v>23435.4597063135</v>
      </c>
      <c r="BF860" s="25" t="n">
        <f aca="false">BA860/AA860</f>
        <v>21002.5703195134</v>
      </c>
      <c r="BG860" s="25" t="n">
        <f aca="false">BB860/AB860</f>
        <v>20432.712793761</v>
      </c>
      <c r="BH860" s="25" t="n">
        <f aca="false">BC860/AC860</f>
        <v>18488.5358878568</v>
      </c>
      <c r="BI860" s="25" t="n">
        <f aca="false">BD860/AD860</f>
        <v>17134.384258256</v>
      </c>
      <c r="BJ860" s="25" t="n">
        <f aca="false">E860*AD860</f>
        <v>68852.8765355199</v>
      </c>
      <c r="BK860" s="25" t="n">
        <f aca="false">0.2*C860*AD860</f>
        <v>36993.2986990743</v>
      </c>
      <c r="BL860" s="25" t="n">
        <f aca="false">BJ860+BK860</f>
        <v>105846.175234594</v>
      </c>
      <c r="BM860" s="25" t="n">
        <f aca="false">BK860*Datos!$D$6</f>
        <v>18496.6493495371</v>
      </c>
      <c r="BN860" s="25" t="n">
        <f aca="false">BL860-BM860</f>
        <v>87349.5258850571</v>
      </c>
      <c r="BO860" s="25" t="n">
        <f aca="false">BN860/AD860</f>
        <v>36963.8806376101</v>
      </c>
      <c r="BP860" s="25" t="n">
        <f aca="false">-(C860+E860)</f>
        <v>-107409.270998004</v>
      </c>
      <c r="BQ860" s="25" t="n">
        <f aca="false">BE860</f>
        <v>23435.4597063135</v>
      </c>
      <c r="BR860" s="25" t="n">
        <f aca="false">BF860</f>
        <v>21002.5703195134</v>
      </c>
      <c r="BS860" s="25" t="n">
        <f aca="false">BG860</f>
        <v>20432.712793761</v>
      </c>
      <c r="BT860" s="25" t="n">
        <f aca="false">BH860</f>
        <v>18488.5358878568</v>
      </c>
      <c r="BU860" s="25" t="n">
        <f aca="false">BI860+BO860</f>
        <v>54098.2648958662</v>
      </c>
      <c r="BV860" s="27" t="n">
        <f aca="false">IFERROR(IRR(BP860:BU860,0.1),NA())*100</f>
        <v>7.66580795734932</v>
      </c>
    </row>
    <row r="861" customFormat="false" ht="15" hidden="false" customHeight="true" outlineLevel="0" collapsed="false">
      <c r="A861" s="23" t="n">
        <v>860</v>
      </c>
      <c r="B861" s="24" t="n">
        <f aca="true">RAND()</f>
        <v>0.904742500579502</v>
      </c>
      <c r="C861" s="25" t="n">
        <f aca="false">IF(B861&lt;=(Datos!$D$14-Datos!$C$14)/(Datos!$E$14-Datos!$C$14),Datos!$C$14+SQRT((Datos!$E$14-Datos!$C$14)*(Datos!$D$14-Datos!$C$14)*B861),Datos!$E$14-SQRT((Datos!$E$14-Datos!$C$14)*(Datos!$E$14-Datos!$D$14)*(1-B861)))</f>
        <v>89308.4613219332</v>
      </c>
      <c r="D861" s="24" t="n">
        <f aca="true">RAND()</f>
        <v>0.96158944195472</v>
      </c>
      <c r="E861" s="25" t="n">
        <f aca="false">IF(D861&lt;=(Datos!$D$15-Datos!$C$15)/(Datos!$E$15-Datos!$C$15),Datos!$C$15+SQRT((Datos!$E$15-Datos!$C$15)*(Datos!$D$15-Datos!$C$15)*D861),Datos!$E$15-SQRT((Datos!$E$15-Datos!$C$15)*(Datos!$E$15-Datos!$D$15)*(1-D861)))</f>
        <v>37599.670083761</v>
      </c>
      <c r="F861" s="24" t="n">
        <f aca="true">RAND()</f>
        <v>0.190680013305349</v>
      </c>
      <c r="G861" s="25" t="n">
        <f aca="false">IF(F861&lt;=(Datos!$D$19-Datos!$C$19)/(Datos!$E$19-Datos!$C$19),Datos!$C$19+SQRT((Datos!$E$19-Datos!$C$19)*(Datos!$D$19-Datos!$C$19)*F861),Datos!$E$19-SQRT((Datos!$E$19-Datos!$C$19)*(Datos!$E$19-Datos!$D$19)*(1-F861)))</f>
        <v>35348.0839555679</v>
      </c>
      <c r="H861" s="24" t="n">
        <f aca="true">RAND()</f>
        <v>0.966726707356237</v>
      </c>
      <c r="I861" s="25" t="n">
        <f aca="false">IF(H861&lt;=(Datos!$D$19-Datos!$C$19)/(Datos!$E$19-Datos!$C$19),Datos!$C$19+SQRT((Datos!$E$19-Datos!$C$19)*(Datos!$D$19-Datos!$C$19)*H861),Datos!$E$19-SQRT((Datos!$E$19-Datos!$C$19)*(Datos!$E$19-Datos!$D$19)*(1-H861)))</f>
        <v>43420.285801709</v>
      </c>
      <c r="J861" s="24" t="n">
        <f aca="true">RAND()</f>
        <v>0.868745267843026</v>
      </c>
      <c r="K861" s="25" t="n">
        <f aca="false">IF(J861&lt;=(Datos!$D$19-Datos!$C$19)/(Datos!$E$19-Datos!$C$19),Datos!$C$19+SQRT((Datos!$E$19-Datos!$C$19)*(Datos!$D$19-Datos!$C$19)*J861),Datos!$E$19-SQRT((Datos!$E$19-Datos!$C$19)*(Datos!$E$19-Datos!$D$19)*(1-J861)))</f>
        <v>41862.468340913</v>
      </c>
      <c r="L861" s="24" t="n">
        <f aca="true">RAND()</f>
        <v>0.303918134753843</v>
      </c>
      <c r="M861" s="25" t="n">
        <f aca="false">IF(L861&lt;=(Datos!$D$19-Datos!$C$19)/(Datos!$E$19-Datos!$C$19),Datos!$C$19+SQRT((Datos!$E$19-Datos!$C$19)*(Datos!$D$19-Datos!$C$19)*L861),Datos!$E$19-SQRT((Datos!$E$19-Datos!$C$19)*(Datos!$E$19-Datos!$D$19)*(1-L861)))</f>
        <v>36751.8679054819</v>
      </c>
      <c r="N861" s="24" t="n">
        <f aca="true">RAND()</f>
        <v>0.546855700675746</v>
      </c>
      <c r="O861" s="25" t="n">
        <f aca="false">IF(N861&lt;=(Datos!$D$19-Datos!$C$19)/(Datos!$E$19-Datos!$C$19),Datos!$C$19+SQRT((Datos!$E$19-Datos!$C$19)*(Datos!$D$19-Datos!$C$19)*N861),Datos!$E$19-SQRT((Datos!$E$19-Datos!$C$19)*(Datos!$E$19-Datos!$D$19)*(1-N861)))</f>
        <v>39056.9506513706</v>
      </c>
      <c r="P861" s="24" t="n">
        <f aca="true">RAND()</f>
        <v>0.644473823402375</v>
      </c>
      <c r="Q861" s="26" t="n">
        <f aca="false">IF(P861&lt;=(Datos!$D$23-Datos!$C$23)/(Datos!$E$23-Datos!$C$23),Datos!$C$23+SQRT((Datos!$E$23-Datos!$C$23)*(Datos!$D$23-Datos!$C$23)*P861),Datos!$E$23-SQRT((Datos!$E$23-Datos!$C$23)*(Datos!$E$23-Datos!$D$23)*(1-P861)))</f>
        <v>0.154702823914995</v>
      </c>
      <c r="R861" s="24" t="n">
        <f aca="true">RAND()</f>
        <v>0.294564118095715</v>
      </c>
      <c r="S861" s="26" t="n">
        <f aca="false">IF(R861&lt;=(Datos!$D$24-Datos!$C$24)/(Datos!$E$24-Datos!$C$24),Datos!$C$24+SQRT((Datos!$E$24-Datos!$C$24)*(Datos!$D$24-Datos!$C$24)*R861),Datos!$E$24-SQRT((Datos!$E$24-Datos!$C$24)*(Datos!$E$24-Datos!$D$24)*(1-R861)))</f>
        <v>0.143026406853269</v>
      </c>
      <c r="T861" s="24" t="n">
        <f aca="true">RAND()</f>
        <v>0.800607886807582</v>
      </c>
      <c r="U861" s="26" t="n">
        <f aca="false">IF(T861&lt;=(Datos!$D$25-Datos!$C$25)/(Datos!$E$25-Datos!$C$25),Datos!$C$25+SQRT((Datos!$E$25-Datos!$C$25)*(Datos!$D$25-Datos!$C$25)*T861),Datos!$E$25-SQRT((Datos!$E$25-Datos!$C$25)*(Datos!$E$25-Datos!$D$25)*(1-T861)))</f>
        <v>0.196371671304581</v>
      </c>
      <c r="V861" s="24" t="n">
        <f aca="true">RAND()</f>
        <v>0.425271368547596</v>
      </c>
      <c r="W861" s="26" t="n">
        <f aca="false">IF(V861&lt;=(Datos!$D$26-Datos!$C$26)/(Datos!$E$26-Datos!$C$26),Datos!$C$26+SQRT((Datos!$E$26-Datos!$C$26)*(Datos!$D$26-Datos!$C$26)*V861),Datos!$E$26-SQRT((Datos!$E$26-Datos!$C$26)*(Datos!$E$26-Datos!$D$26)*(1-V861)))</f>
        <v>0.205149691081516</v>
      </c>
      <c r="X861" s="24" t="n">
        <f aca="true">RAND()</f>
        <v>0.206297212593212</v>
      </c>
      <c r="Y861" s="26" t="n">
        <f aca="false">IF(X861&lt;=(Datos!$D$27-Datos!$C$27)/(Datos!$E$27-Datos!$C$27),Datos!$C$27+SQRT((Datos!$E$27-Datos!$C$27)*(Datos!$D$27-Datos!$C$27)*X861),Datos!$E$27-SQRT((Datos!$E$27-Datos!$C$27)*(Datos!$E$27-Datos!$D$27)*(1-X861)))</f>
        <v>0.213600899855761</v>
      </c>
      <c r="Z861" s="24" t="n">
        <f aca="false">(1+Q861)</f>
        <v>1.154702823915</v>
      </c>
      <c r="AA861" s="24" t="n">
        <f aca="false">Z861*(1+S861)</f>
        <v>1.31985581980288</v>
      </c>
      <c r="AB861" s="24" t="n">
        <f aca="false">AA861*(1+U861)</f>
        <v>1.57903811301865</v>
      </c>
      <c r="AC861" s="24" t="n">
        <f aca="false">AB861*(1+W861)</f>
        <v>1.90297729411037</v>
      </c>
      <c r="AD861" s="24" t="n">
        <f aca="false">AC861*(1+Y861)</f>
        <v>2.30945495653742</v>
      </c>
      <c r="AE861" s="23" t="n">
        <f aca="false">E861*Q861</f>
        <v>5816.77514023</v>
      </c>
      <c r="AF861" s="23" t="n">
        <f aca="false">AE861*(1+S861)</f>
        <v>6648.72758801052</v>
      </c>
      <c r="AG861" s="23" t="n">
        <f aca="false">AF861*(1+U861)</f>
        <v>7954.34933651702</v>
      </c>
      <c r="AH861" s="23" t="n">
        <f aca="false">AG861*(1+W861)</f>
        <v>9586.18164565795</v>
      </c>
      <c r="AI861" s="23" t="n">
        <f aca="false">AH861*(1+Y861)</f>
        <v>11633.7986713513</v>
      </c>
      <c r="AJ861" s="25" t="n">
        <f aca="false">G861*Z861</f>
        <v>40816.5323634785</v>
      </c>
      <c r="AK861" s="25" t="n">
        <f aca="false">I861*AA861</f>
        <v>57308.51691289</v>
      </c>
      <c r="AL861" s="25" t="n">
        <f aca="false">K861*AB861</f>
        <v>66102.4330153383</v>
      </c>
      <c r="AM861" s="25" t="n">
        <f aca="false">M861*AC861</f>
        <v>69937.9701402756</v>
      </c>
      <c r="AN861" s="25" t="n">
        <f aca="false">O861*AD861</f>
        <v>90200.2682690453</v>
      </c>
      <c r="AO861" s="25" t="n">
        <f aca="false">C861/Datos!$D$8</f>
        <v>17861.6922643866</v>
      </c>
      <c r="AP861" s="25" t="n">
        <f aca="false">AJ861-AO861</f>
        <v>22954.8400990919</v>
      </c>
      <c r="AQ861" s="25" t="n">
        <f aca="false">AK861-AO861</f>
        <v>39446.8246485033</v>
      </c>
      <c r="AR861" s="25" t="n">
        <f aca="false">AL861-AO861</f>
        <v>48240.7407509517</v>
      </c>
      <c r="AS861" s="25" t="n">
        <f aca="false">AM861-AO861</f>
        <v>52076.2778758889</v>
      </c>
      <c r="AT861" s="25" t="n">
        <f aca="false">AN861-AO861</f>
        <v>72338.5760046587</v>
      </c>
      <c r="AU861" s="25" t="n">
        <f aca="false">AP861*Datos!$D$6</f>
        <v>11477.420049546</v>
      </c>
      <c r="AV861" s="25" t="n">
        <f aca="false">AQ861*Datos!$D$6</f>
        <v>19723.4123242517</v>
      </c>
      <c r="AW861" s="25" t="n">
        <f aca="false">AR861*Datos!$D$6</f>
        <v>24120.3703754758</v>
      </c>
      <c r="AX861" s="25" t="n">
        <f aca="false">AS861*Datos!$D$6</f>
        <v>26038.1389379445</v>
      </c>
      <c r="AY861" s="25" t="n">
        <f aca="false">AT861*Datos!$D$6</f>
        <v>36169.2880023293</v>
      </c>
      <c r="AZ861" s="25" t="n">
        <f aca="false">AJ861-AU861-AE861</f>
        <v>23522.3371737026</v>
      </c>
      <c r="BA861" s="25" t="n">
        <f aca="false">AK861-AV861-AF861</f>
        <v>30936.3770006278</v>
      </c>
      <c r="BB861" s="25" t="n">
        <f aca="false">AL861-AW861-AG861</f>
        <v>34027.7133033454</v>
      </c>
      <c r="BC861" s="25" t="n">
        <f aca="false">AM861-AX861-AH861</f>
        <v>34313.6495566732</v>
      </c>
      <c r="BD861" s="25" t="n">
        <f aca="false">AN861-AY861-AI861</f>
        <v>42397.1815953647</v>
      </c>
      <c r="BE861" s="25" t="n">
        <f aca="false">AZ861/Z861</f>
        <v>20370.9012280325</v>
      </c>
      <c r="BF861" s="25" t="n">
        <f aca="false">BA861/AA861</f>
        <v>23439.2094473229</v>
      </c>
      <c r="BG861" s="25" t="n">
        <f aca="false">BB861/AB861</f>
        <v>21549.646599913</v>
      </c>
      <c r="BH861" s="25" t="n">
        <f aca="false">BC861/AC861</f>
        <v>18031.5601572717</v>
      </c>
      <c r="BI861" s="25" t="n">
        <f aca="false">BD861/AD861</f>
        <v>18358.089849447</v>
      </c>
      <c r="BJ861" s="25" t="n">
        <f aca="false">E861*AD861</f>
        <v>86834.7444391137</v>
      </c>
      <c r="BK861" s="25" t="n">
        <f aca="false">0.2*C861*AD861</f>
        <v>41250.7737321339</v>
      </c>
      <c r="BL861" s="25" t="n">
        <f aca="false">BJ861+BK861</f>
        <v>128085.518171248</v>
      </c>
      <c r="BM861" s="25" t="n">
        <f aca="false">BK861*Datos!$D$6</f>
        <v>20625.3868660669</v>
      </c>
      <c r="BN861" s="25" t="n">
        <f aca="false">BL861-BM861</f>
        <v>107460.131305181</v>
      </c>
      <c r="BO861" s="25" t="n">
        <f aca="false">BN861/AD861</f>
        <v>46530.5162159543</v>
      </c>
      <c r="BP861" s="25" t="n">
        <f aca="false">-(C861+E861)</f>
        <v>-126908.131405694</v>
      </c>
      <c r="BQ861" s="25" t="n">
        <f aca="false">BE861</f>
        <v>20370.9012280325</v>
      </c>
      <c r="BR861" s="25" t="n">
        <f aca="false">BF861</f>
        <v>23439.2094473229</v>
      </c>
      <c r="BS861" s="25" t="n">
        <f aca="false">BG861</f>
        <v>21549.646599913</v>
      </c>
      <c r="BT861" s="25" t="n">
        <f aca="false">BH861</f>
        <v>18031.5601572717</v>
      </c>
      <c r="BU861" s="25" t="n">
        <f aca="false">BI861+BO861</f>
        <v>64888.6060654013</v>
      </c>
      <c r="BV861" s="27" t="n">
        <f aca="false">IFERROR(IRR(BP861:BU861,0.1),NA())*100</f>
        <v>4.52945898048646</v>
      </c>
    </row>
    <row r="862" customFormat="false" ht="15" hidden="false" customHeight="true" outlineLevel="0" collapsed="false">
      <c r="A862" s="23" t="n">
        <v>861</v>
      </c>
      <c r="B862" s="24" t="n">
        <f aca="true">RAND()</f>
        <v>0.292886631120934</v>
      </c>
      <c r="C862" s="25" t="n">
        <f aca="false">IF(B862&lt;=(Datos!$D$14-Datos!$C$14)/(Datos!$E$14-Datos!$C$14),Datos!$C$14+SQRT((Datos!$E$14-Datos!$C$14)*(Datos!$D$14-Datos!$C$14)*B862),Datos!$E$14-SQRT((Datos!$E$14-Datos!$C$14)*(Datos!$E$14-Datos!$D$14)*(1-B862)))</f>
        <v>70870.3580067506</v>
      </c>
      <c r="D862" s="24" t="n">
        <f aca="true">RAND()</f>
        <v>0.120402656741637</v>
      </c>
      <c r="E862" s="25" t="n">
        <f aca="false">IF(D862&lt;=(Datos!$D$15-Datos!$C$15)/(Datos!$E$15-Datos!$C$15),Datos!$C$15+SQRT((Datos!$E$15-Datos!$C$15)*(Datos!$D$15-Datos!$C$15)*D862),Datos!$E$15-SQRT((Datos!$E$15-Datos!$C$15)*(Datos!$E$15-Datos!$D$15)*(1-D862)))</f>
        <v>28005.0289941401</v>
      </c>
      <c r="F862" s="24" t="n">
        <f aca="true">RAND()</f>
        <v>0.0487328794758064</v>
      </c>
      <c r="G862" s="25" t="n">
        <f aca="false">IF(F862&lt;=(Datos!$D$19-Datos!$C$19)/(Datos!$E$19-Datos!$C$19),Datos!$C$19+SQRT((Datos!$E$19-Datos!$C$19)*(Datos!$D$19-Datos!$C$19)*F862),Datos!$E$19-SQRT((Datos!$E$19-Datos!$C$19)*(Datos!$E$19-Datos!$D$19)*(1-F862)))</f>
        <v>32703.6885769946</v>
      </c>
      <c r="H862" s="24" t="n">
        <f aca="true">RAND()</f>
        <v>0.066035485388677</v>
      </c>
      <c r="I862" s="25" t="n">
        <f aca="false">IF(H862&lt;=(Datos!$D$19-Datos!$C$19)/(Datos!$E$19-Datos!$C$19),Datos!$C$19+SQRT((Datos!$E$19-Datos!$C$19)*(Datos!$D$19-Datos!$C$19)*H862),Datos!$E$19-SQRT((Datos!$E$19-Datos!$C$19)*(Datos!$E$19-Datos!$D$19)*(1-H862)))</f>
        <v>33147.2722806109</v>
      </c>
      <c r="J862" s="24" t="n">
        <f aca="true">RAND()</f>
        <v>0.3722308109113</v>
      </c>
      <c r="K862" s="25" t="n">
        <f aca="false">IF(J862&lt;=(Datos!$D$19-Datos!$C$19)/(Datos!$E$19-Datos!$C$19),Datos!$C$19+SQRT((Datos!$E$19-Datos!$C$19)*(Datos!$D$19-Datos!$C$19)*J862),Datos!$E$19-SQRT((Datos!$E$19-Datos!$C$19)*(Datos!$E$19-Datos!$D$19)*(1-J862)))</f>
        <v>37472.2567967579</v>
      </c>
      <c r="L862" s="24" t="n">
        <f aca="true">RAND()</f>
        <v>0.374009733825863</v>
      </c>
      <c r="M862" s="25" t="n">
        <f aca="false">IF(L862&lt;=(Datos!$D$19-Datos!$C$19)/(Datos!$E$19-Datos!$C$19),Datos!$C$19+SQRT((Datos!$E$19-Datos!$C$19)*(Datos!$D$19-Datos!$C$19)*L862),Datos!$E$19-SQRT((Datos!$E$19-Datos!$C$19)*(Datos!$E$19-Datos!$D$19)*(1-L862)))</f>
        <v>37490.0907920986</v>
      </c>
      <c r="N862" s="24" t="n">
        <f aca="true">RAND()</f>
        <v>0.98536727495689</v>
      </c>
      <c r="O862" s="25" t="n">
        <f aca="false">IF(N862&lt;=(Datos!$D$19-Datos!$C$19)/(Datos!$E$19-Datos!$C$19),Datos!$C$19+SQRT((Datos!$E$19-Datos!$C$19)*(Datos!$D$19-Datos!$C$19)*N862),Datos!$E$19-SQRT((Datos!$E$19-Datos!$C$19)*(Datos!$E$19-Datos!$D$19)*(1-N862)))</f>
        <v>43952.4054323197</v>
      </c>
      <c r="P862" s="24" t="n">
        <f aca="true">RAND()</f>
        <v>0.0918451273052433</v>
      </c>
      <c r="Q862" s="26" t="n">
        <f aca="false">IF(P862&lt;=(Datos!$D$23-Datos!$C$23)/(Datos!$E$23-Datos!$C$23),Datos!$C$23+SQRT((Datos!$E$23-Datos!$C$23)*(Datos!$D$23-Datos!$C$23)*P862),Datos!$E$23-SQRT((Datos!$E$23-Datos!$C$23)*(Datos!$E$23-Datos!$D$23)*(1-P862)))</f>
        <v>0.132857730326517</v>
      </c>
      <c r="R862" s="24" t="n">
        <f aca="true">RAND()</f>
        <v>0.114462973458616</v>
      </c>
      <c r="S862" s="26" t="n">
        <f aca="false">IF(R862&lt;=(Datos!$D$24-Datos!$C$24)/(Datos!$E$24-Datos!$C$24),Datos!$C$24+SQRT((Datos!$E$24-Datos!$C$24)*(Datos!$D$24-Datos!$C$24)*R862),Datos!$E$24-SQRT((Datos!$E$24-Datos!$C$24)*(Datos!$E$24-Datos!$D$24)*(1-R862)))</f>
        <v>0.134353861927214</v>
      </c>
      <c r="T862" s="24" t="n">
        <f aca="true">RAND()</f>
        <v>0.97950805111147</v>
      </c>
      <c r="U862" s="26" t="n">
        <f aca="false">IF(T862&lt;=(Datos!$D$25-Datos!$C$25)/(Datos!$E$25-Datos!$C$25),Datos!$C$25+SQRT((Datos!$E$25-Datos!$C$25)*(Datos!$D$25-Datos!$C$25)*T862),Datos!$E$25-SQRT((Datos!$E$25-Datos!$C$25)*(Datos!$E$25-Datos!$D$25)*(1-T862)))</f>
        <v>0.212425209119198</v>
      </c>
      <c r="V862" s="24" t="n">
        <f aca="true">RAND()</f>
        <v>0.889768951243558</v>
      </c>
      <c r="W862" s="26" t="n">
        <f aca="false">IF(V862&lt;=(Datos!$D$26-Datos!$C$26)/(Datos!$E$26-Datos!$C$26),Datos!$C$26+SQRT((Datos!$E$26-Datos!$C$26)*(Datos!$D$26-Datos!$C$26)*V862),Datos!$E$26-SQRT((Datos!$E$26-Datos!$C$26)*(Datos!$E$26-Datos!$D$26)*(1-V862)))</f>
        <v>0.230357987102958</v>
      </c>
      <c r="X862" s="24" t="n">
        <f aca="true">RAND()</f>
        <v>0.352794537520302</v>
      </c>
      <c r="Y862" s="26" t="n">
        <f aca="false">IF(X862&lt;=(Datos!$D$27-Datos!$C$27)/(Datos!$E$27-Datos!$C$27),Datos!$C$27+SQRT((Datos!$E$27-Datos!$C$27)*(Datos!$D$27-Datos!$C$27)*X862),Datos!$E$27-SQRT((Datos!$E$27-Datos!$C$27)*(Datos!$E$27-Datos!$D$27)*(1-X862)))</f>
        <v>0.220882240423115</v>
      </c>
      <c r="Z862" s="24" t="n">
        <f aca="false">(1+Q862)</f>
        <v>1.13285773032652</v>
      </c>
      <c r="AA862" s="24" t="n">
        <f aca="false">Z862*(1+S862)</f>
        <v>1.28506154140998</v>
      </c>
      <c r="AB862" s="24" t="n">
        <f aca="false">AA862*(1+U862)</f>
        <v>1.55804100807504</v>
      </c>
      <c r="AC862" s="24" t="n">
        <f aca="false">AB862*(1+W862)</f>
        <v>1.91694819851907</v>
      </c>
      <c r="AD862" s="24" t="n">
        <f aca="false">AC862*(1+Y862)</f>
        <v>2.34036801138301</v>
      </c>
      <c r="AE862" s="23" t="n">
        <f aca="false">E862*Q862</f>
        <v>3720.68458988976</v>
      </c>
      <c r="AF862" s="23" t="n">
        <f aca="false">AE862*(1+S862)</f>
        <v>4220.57293355452</v>
      </c>
      <c r="AG862" s="23" t="n">
        <f aca="false">AF862*(1+U862)</f>
        <v>5117.12902156767</v>
      </c>
      <c r="AH862" s="23" t="n">
        <f aca="false">AG862*(1+W862)</f>
        <v>6295.90056272212</v>
      </c>
      <c r="AI862" s="23" t="n">
        <f aca="false">AH862*(1+Y862)</f>
        <v>7686.55318449734</v>
      </c>
      <c r="AJ862" s="25" t="n">
        <f aca="false">G862*Z862</f>
        <v>37048.6264146393</v>
      </c>
      <c r="AK862" s="25" t="n">
        <f aca="false">I862*AA862</f>
        <v>42596.2848104582</v>
      </c>
      <c r="AL862" s="25" t="n">
        <f aca="false">K862*AB862</f>
        <v>58383.3127544674</v>
      </c>
      <c r="AM862" s="25" t="n">
        <f aca="false">M862*AC862</f>
        <v>71866.5620062296</v>
      </c>
      <c r="AN862" s="25" t="n">
        <f aca="false">O862*AD862</f>
        <v>102864.803697138</v>
      </c>
      <c r="AO862" s="25" t="n">
        <f aca="false">C862/Datos!$D$8</f>
        <v>14174.0716013501</v>
      </c>
      <c r="AP862" s="25" t="n">
        <f aca="false">AJ862-AO862</f>
        <v>22874.5548132892</v>
      </c>
      <c r="AQ862" s="25" t="n">
        <f aca="false">AK862-AO862</f>
        <v>28422.2132091081</v>
      </c>
      <c r="AR862" s="25" t="n">
        <f aca="false">AL862-AO862</f>
        <v>44209.2411531172</v>
      </c>
      <c r="AS862" s="25" t="n">
        <f aca="false">AM862-AO862</f>
        <v>57692.4904048794</v>
      </c>
      <c r="AT862" s="25" t="n">
        <f aca="false">AN862-AO862</f>
        <v>88690.7320957878</v>
      </c>
      <c r="AU862" s="25" t="n">
        <f aca="false">AP862*Datos!$D$6</f>
        <v>11437.2774066446</v>
      </c>
      <c r="AV862" s="25" t="n">
        <f aca="false">AQ862*Datos!$D$6</f>
        <v>14211.106604554</v>
      </c>
      <c r="AW862" s="25" t="n">
        <f aca="false">AR862*Datos!$D$6</f>
        <v>22104.6205765586</v>
      </c>
      <c r="AX862" s="25" t="n">
        <f aca="false">AS862*Datos!$D$6</f>
        <v>28846.2452024397</v>
      </c>
      <c r="AY862" s="25" t="n">
        <f aca="false">AT862*Datos!$D$6</f>
        <v>44345.3660478939</v>
      </c>
      <c r="AZ862" s="25" t="n">
        <f aca="false">AJ862-AU862-AE862</f>
        <v>21890.664418105</v>
      </c>
      <c r="BA862" s="25" t="n">
        <f aca="false">AK862-AV862-AF862</f>
        <v>24164.6052723496</v>
      </c>
      <c r="BB862" s="25" t="n">
        <f aca="false">AL862-AW862-AG862</f>
        <v>31161.5631563411</v>
      </c>
      <c r="BC862" s="25" t="n">
        <f aca="false">AM862-AX862-AH862</f>
        <v>36724.4162410677</v>
      </c>
      <c r="BD862" s="25" t="n">
        <f aca="false">AN862-AY862-AI862</f>
        <v>50832.8844647467</v>
      </c>
      <c r="BE862" s="25" t="n">
        <f aca="false">AZ862/Z862</f>
        <v>19323.4011933657</v>
      </c>
      <c r="BF862" s="25" t="n">
        <f aca="false">BA862/AA862</f>
        <v>18804.2397143377</v>
      </c>
      <c r="BG862" s="25" t="n">
        <f aca="false">BB862/AB862</f>
        <v>20000.4768775895</v>
      </c>
      <c r="BH862" s="25" t="n">
        <f aca="false">BC862/AC862</f>
        <v>19157.7509864059</v>
      </c>
      <c r="BI862" s="25" t="n">
        <f aca="false">BD862/AD862</f>
        <v>21720.0389928025</v>
      </c>
      <c r="BJ862" s="25" t="n">
        <f aca="false">E862*AD862</f>
        <v>65542.0740157393</v>
      </c>
      <c r="BK862" s="25" t="n">
        <f aca="false">0.2*C862*AD862</f>
        <v>33172.5437668522</v>
      </c>
      <c r="BL862" s="25" t="n">
        <f aca="false">BJ862+BK862</f>
        <v>98714.6177825915</v>
      </c>
      <c r="BM862" s="25" t="n">
        <f aca="false">BK862*Datos!$D$6</f>
        <v>16586.2718834261</v>
      </c>
      <c r="BN862" s="25" t="n">
        <f aca="false">BL862-BM862</f>
        <v>82128.3458991654</v>
      </c>
      <c r="BO862" s="25" t="n">
        <f aca="false">BN862/AD862</f>
        <v>35092.0647948152</v>
      </c>
      <c r="BP862" s="25" t="n">
        <f aca="false">-(C862+E862)</f>
        <v>-98875.3870008907</v>
      </c>
      <c r="BQ862" s="25" t="n">
        <f aca="false">BE862</f>
        <v>19323.4011933657</v>
      </c>
      <c r="BR862" s="25" t="n">
        <f aca="false">BF862</f>
        <v>18804.2397143377</v>
      </c>
      <c r="BS862" s="25" t="n">
        <f aca="false">BG862</f>
        <v>20000.4768775895</v>
      </c>
      <c r="BT862" s="25" t="n">
        <f aca="false">BH862</f>
        <v>19157.7509864059</v>
      </c>
      <c r="BU862" s="25" t="n">
        <f aca="false">BI862+BO862</f>
        <v>56812.1037876177</v>
      </c>
      <c r="BV862" s="27" t="n">
        <f aca="false">IFERROR(IRR(BP862:BU862,0.1),NA())*100</f>
        <v>9.20274713136277</v>
      </c>
    </row>
    <row r="863" customFormat="false" ht="15" hidden="false" customHeight="true" outlineLevel="0" collapsed="false">
      <c r="A863" s="23" t="n">
        <v>862</v>
      </c>
      <c r="B863" s="24" t="n">
        <f aca="true">RAND()</f>
        <v>0.498481029069683</v>
      </c>
      <c r="C863" s="25" t="n">
        <f aca="false">IF(B863&lt;=(Datos!$D$14-Datos!$C$14)/(Datos!$E$14-Datos!$C$14),Datos!$C$14+SQRT((Datos!$E$14-Datos!$C$14)*(Datos!$D$14-Datos!$C$14)*B863),Datos!$E$14-SQRT((Datos!$E$14-Datos!$C$14)*(Datos!$E$14-Datos!$D$14)*(1-B863)))</f>
        <v>75467.9237503961</v>
      </c>
      <c r="D863" s="24" t="n">
        <f aca="true">RAND()</f>
        <v>0.851168731259114</v>
      </c>
      <c r="E863" s="25" t="n">
        <f aca="false">IF(D863&lt;=(Datos!$D$15-Datos!$C$15)/(Datos!$E$15-Datos!$C$15),Datos!$C$15+SQRT((Datos!$E$15-Datos!$C$15)*(Datos!$D$15-Datos!$C$15)*D863),Datos!$E$15-SQRT((Datos!$E$15-Datos!$C$15)*(Datos!$E$15-Datos!$D$15)*(1-D863)))</f>
        <v>35275.0989099101</v>
      </c>
      <c r="F863" s="24" t="n">
        <f aca="true">RAND()</f>
        <v>0.628074035924364</v>
      </c>
      <c r="G863" s="25" t="n">
        <f aca="false">IF(F863&lt;=(Datos!$D$19-Datos!$C$19)/(Datos!$E$19-Datos!$C$19),Datos!$C$19+SQRT((Datos!$E$19-Datos!$C$19)*(Datos!$D$19-Datos!$C$19)*F863),Datos!$E$19-SQRT((Datos!$E$19-Datos!$C$19)*(Datos!$E$19-Datos!$D$19)*(1-F863)))</f>
        <v>39706.2405383678</v>
      </c>
      <c r="H863" s="24" t="n">
        <f aca="true">RAND()</f>
        <v>0.840173997222484</v>
      </c>
      <c r="I863" s="25" t="n">
        <f aca="false">IF(H863&lt;=(Datos!$D$19-Datos!$C$19)/(Datos!$E$19-Datos!$C$19),Datos!$C$19+SQRT((Datos!$E$19-Datos!$C$19)*(Datos!$D$19-Datos!$C$19)*H863),Datos!$E$19-SQRT((Datos!$E$19-Datos!$C$19)*(Datos!$E$19-Datos!$D$19)*(1-H863)))</f>
        <v>41537.7824724154</v>
      </c>
      <c r="J863" s="24" t="n">
        <f aca="true">RAND()</f>
        <v>0.708712782256543</v>
      </c>
      <c r="K863" s="25" t="n">
        <f aca="false">IF(J863&lt;=(Datos!$D$19-Datos!$C$19)/(Datos!$E$19-Datos!$C$19),Datos!$C$19+SQRT((Datos!$E$19-Datos!$C$19)*(Datos!$D$19-Datos!$C$19)*J863),Datos!$E$19-SQRT((Datos!$E$19-Datos!$C$19)*(Datos!$E$19-Datos!$D$19)*(1-J863)))</f>
        <v>40325.9716163935</v>
      </c>
      <c r="L863" s="24" t="n">
        <f aca="true">RAND()</f>
        <v>0.814223134545541</v>
      </c>
      <c r="M863" s="25" t="n">
        <f aca="false">IF(L863&lt;=(Datos!$D$19-Datos!$C$19)/(Datos!$E$19-Datos!$C$19),Datos!$C$19+SQRT((Datos!$E$19-Datos!$C$19)*(Datos!$D$19-Datos!$C$19)*L863),Datos!$E$19-SQRT((Datos!$E$19-Datos!$C$19)*(Datos!$E$19-Datos!$D$19)*(1-L863)))</f>
        <v>41267.2711176561</v>
      </c>
      <c r="N863" s="24" t="n">
        <f aca="true">RAND()</f>
        <v>0.940665032579321</v>
      </c>
      <c r="O863" s="25" t="n">
        <f aca="false">IF(N863&lt;=(Datos!$D$19-Datos!$C$19)/(Datos!$E$19-Datos!$C$19),Datos!$C$19+SQRT((Datos!$E$19-Datos!$C$19)*(Datos!$D$19-Datos!$C$19)*N863),Datos!$E$19-SQRT((Datos!$E$19-Datos!$C$19)*(Datos!$E$19-Datos!$D$19)*(1-N863)))</f>
        <v>42890.4686405386</v>
      </c>
      <c r="P863" s="24" t="n">
        <f aca="true">RAND()</f>
        <v>0.218396427382169</v>
      </c>
      <c r="Q863" s="26" t="n">
        <f aca="false">IF(P863&lt;=(Datos!$D$23-Datos!$C$23)/(Datos!$E$23-Datos!$C$23),Datos!$C$23+SQRT((Datos!$E$23-Datos!$C$23)*(Datos!$D$23-Datos!$C$23)*P863),Datos!$E$23-SQRT((Datos!$E$23-Datos!$C$23)*(Datos!$E$23-Datos!$D$23)*(1-P863)))</f>
        <v>0.139827091801066</v>
      </c>
      <c r="R863" s="24" t="n">
        <f aca="true">RAND()</f>
        <v>0.307387918218079</v>
      </c>
      <c r="S863" s="26" t="n">
        <f aca="false">IF(R863&lt;=(Datos!$D$24-Datos!$C$24)/(Datos!$E$24-Datos!$C$24),Datos!$C$24+SQRT((Datos!$E$24-Datos!$C$24)*(Datos!$D$24-Datos!$C$24)*R863),Datos!$E$24-SQRT((Datos!$E$24-Datos!$C$24)*(Datos!$E$24-Datos!$D$24)*(1-R863)))</f>
        <v>0.143522292677215</v>
      </c>
      <c r="T863" s="24" t="n">
        <f aca="true">RAND()</f>
        <v>0.303438184335567</v>
      </c>
      <c r="U863" s="26" t="n">
        <f aca="false">IF(T863&lt;=(Datos!$D$25-Datos!$C$25)/(Datos!$E$25-Datos!$C$25),Datos!$C$25+SQRT((Datos!$E$25-Datos!$C$25)*(Datos!$D$25-Datos!$C$25)*T863),Datos!$E$25-SQRT((Datos!$E$25-Datos!$C$25)*(Datos!$E$25-Datos!$D$25)*(1-T863)))</f>
        <v>0.175243220616726</v>
      </c>
      <c r="V863" s="24" t="n">
        <f aca="true">RAND()</f>
        <v>0.680835491726375</v>
      </c>
      <c r="W863" s="26" t="n">
        <f aca="false">IF(V863&lt;=(Datos!$D$26-Datos!$C$26)/(Datos!$E$26-Datos!$C$26),Datos!$C$26+SQRT((Datos!$E$26-Datos!$C$26)*(Datos!$D$26-Datos!$C$26)*V863),Datos!$E$26-SQRT((Datos!$E$26-Datos!$C$26)*(Datos!$E$26-Datos!$D$26)*(1-V863)))</f>
        <v>0.216577316401018</v>
      </c>
      <c r="X863" s="24" t="n">
        <f aca="true">RAND()</f>
        <v>0.86777996900123</v>
      </c>
      <c r="Y863" s="26" t="n">
        <f aca="false">IF(X863&lt;=(Datos!$D$27-Datos!$C$27)/(Datos!$E$27-Datos!$C$27),Datos!$C$27+SQRT((Datos!$E$27-Datos!$C$27)*(Datos!$D$27-Datos!$C$27)*X863),Datos!$E$27-SQRT((Datos!$E$27-Datos!$C$27)*(Datos!$E$27-Datos!$D$27)*(1-X863)))</f>
        <v>0.25327944298123</v>
      </c>
      <c r="Z863" s="24" t="n">
        <f aca="false">(1+Q863)</f>
        <v>1.13982709180107</v>
      </c>
      <c r="AA863" s="24" t="n">
        <f aca="false">Z863*(1+S863)</f>
        <v>1.30341768927196</v>
      </c>
      <c r="AB863" s="24" t="n">
        <f aca="false">AA863*(1+U863)</f>
        <v>1.53183280294879</v>
      </c>
      <c r="AC863" s="24" t="n">
        <f aca="false">AB863*(1+W863)</f>
        <v>1.86359304058648</v>
      </c>
      <c r="AD863" s="24" t="n">
        <f aca="false">AC863*(1+Y863)</f>
        <v>2.33560284784992</v>
      </c>
      <c r="AE863" s="23" t="n">
        <f aca="false">E863*Q863</f>
        <v>4932.41449356769</v>
      </c>
      <c r="AF863" s="23" t="n">
        <f aca="false">AE863*(1+S863)</f>
        <v>5640.32593011884</v>
      </c>
      <c r="AG863" s="23" t="n">
        <f aca="false">AF863*(1+U863)</f>
        <v>6628.7548114409</v>
      </c>
      <c r="AH863" s="23" t="n">
        <f aca="false">AG863*(1+W863)</f>
        <v>8064.3927395831</v>
      </c>
      <c r="AI863" s="23" t="n">
        <f aca="false">AH863*(1+Y863)</f>
        <v>10106.9376406466</v>
      </c>
      <c r="AJ863" s="25" t="n">
        <f aca="false">G863*Z863</f>
        <v>45258.2486792014</v>
      </c>
      <c r="AK863" s="25" t="n">
        <f aca="false">I863*AA863</f>
        <v>54141.0804476769</v>
      </c>
      <c r="AL863" s="25" t="n">
        <f aca="false">K863*AB863</f>
        <v>61772.6461327732</v>
      </c>
      <c r="AM863" s="25" t="n">
        <f aca="false">M863*AC863</f>
        <v>76905.3992588594</v>
      </c>
      <c r="AN863" s="25" t="n">
        <f aca="false">O863*AD863</f>
        <v>100175.10070246</v>
      </c>
      <c r="AO863" s="25" t="n">
        <f aca="false">C863/Datos!$D$8</f>
        <v>15093.5847500792</v>
      </c>
      <c r="AP863" s="25" t="n">
        <f aca="false">AJ863-AO863</f>
        <v>30164.6639291222</v>
      </c>
      <c r="AQ863" s="25" t="n">
        <f aca="false">AK863-AO863</f>
        <v>39047.4956975977</v>
      </c>
      <c r="AR863" s="25" t="n">
        <f aca="false">AL863-AO863</f>
        <v>46679.061382694</v>
      </c>
      <c r="AS863" s="25" t="n">
        <f aca="false">AM863-AO863</f>
        <v>61811.8145087802</v>
      </c>
      <c r="AT863" s="25" t="n">
        <f aca="false">AN863-AO863</f>
        <v>85081.5159523806</v>
      </c>
      <c r="AU863" s="25" t="n">
        <f aca="false">AP863*Datos!$D$6</f>
        <v>15082.3319645611</v>
      </c>
      <c r="AV863" s="25" t="n">
        <f aca="false">AQ863*Datos!$D$6</f>
        <v>19523.7478487989</v>
      </c>
      <c r="AW863" s="25" t="n">
        <f aca="false">AR863*Datos!$D$6</f>
        <v>23339.530691347</v>
      </c>
      <c r="AX863" s="25" t="n">
        <f aca="false">AS863*Datos!$D$6</f>
        <v>30905.9072543901</v>
      </c>
      <c r="AY863" s="25" t="n">
        <f aca="false">AT863*Datos!$D$6</f>
        <v>42540.7579761903</v>
      </c>
      <c r="AZ863" s="25" t="n">
        <f aca="false">AJ863-AU863-AE863</f>
        <v>25243.5022210726</v>
      </c>
      <c r="BA863" s="25" t="n">
        <f aca="false">AK863-AV863-AF863</f>
        <v>28977.0066687592</v>
      </c>
      <c r="BB863" s="25" t="n">
        <f aca="false">AL863-AW863-AG863</f>
        <v>31804.3606299853</v>
      </c>
      <c r="BC863" s="25" t="n">
        <f aca="false">AM863-AX863-AH863</f>
        <v>37935.0992648862</v>
      </c>
      <c r="BD863" s="25" t="n">
        <f aca="false">AN863-AY863-AI863</f>
        <v>47527.405085623</v>
      </c>
      <c r="BE863" s="25" t="n">
        <f aca="false">AZ863/Z863</f>
        <v>22146.7820888384</v>
      </c>
      <c r="BF863" s="25" t="n">
        <f aca="false">BA863/AA863</f>
        <v>22231.5585458601</v>
      </c>
      <c r="BG863" s="25" t="n">
        <f aca="false">BB863/AB863</f>
        <v>20762.2924439023</v>
      </c>
      <c r="BH863" s="25" t="n">
        <f aca="false">BC863/AC863</f>
        <v>20355.8923212913</v>
      </c>
      <c r="BI863" s="25" t="n">
        <f aca="false">BD863/AD863</f>
        <v>20349.0953649826</v>
      </c>
      <c r="BJ863" s="25" t="n">
        <f aca="false">E863*AD863</f>
        <v>82388.6214721737</v>
      </c>
      <c r="BK863" s="25" t="n">
        <f aca="false">0.2*C863*AD863</f>
        <v>35252.6195265492</v>
      </c>
      <c r="BL863" s="25" t="n">
        <f aca="false">BJ863+BK863</f>
        <v>117641.240998723</v>
      </c>
      <c r="BM863" s="25" t="n">
        <f aca="false">BK863*Datos!$D$6</f>
        <v>17626.3097632746</v>
      </c>
      <c r="BN863" s="25" t="n">
        <f aca="false">BL863-BM863</f>
        <v>100014.931235448</v>
      </c>
      <c r="BO863" s="25" t="n">
        <f aca="false">BN863/AD863</f>
        <v>42821.8912849497</v>
      </c>
      <c r="BP863" s="25" t="n">
        <f aca="false">-(C863+E863)</f>
        <v>-110743.022660306</v>
      </c>
      <c r="BQ863" s="25" t="n">
        <f aca="false">BE863</f>
        <v>22146.7820888384</v>
      </c>
      <c r="BR863" s="25" t="n">
        <f aca="false">BF863</f>
        <v>22231.5585458601</v>
      </c>
      <c r="BS863" s="25" t="n">
        <f aca="false">BG863</f>
        <v>20762.2924439023</v>
      </c>
      <c r="BT863" s="25" t="n">
        <f aca="false">BH863</f>
        <v>20355.8923212913</v>
      </c>
      <c r="BU863" s="25" t="n">
        <f aca="false">BI863+BO863</f>
        <v>63170.9866499323</v>
      </c>
      <c r="BV863" s="27" t="n">
        <f aca="false">IFERROR(IRR(BP863:BU863,0.1),NA())*100</f>
        <v>8.94000371571941</v>
      </c>
    </row>
    <row r="864" customFormat="false" ht="15" hidden="false" customHeight="true" outlineLevel="0" collapsed="false">
      <c r="A864" s="23" t="n">
        <v>863</v>
      </c>
      <c r="B864" s="24" t="n">
        <f aca="true">RAND()</f>
        <v>0.0505310880069801</v>
      </c>
      <c r="C864" s="25" t="n">
        <f aca="false">IF(B864&lt;=(Datos!$D$14-Datos!$C$14)/(Datos!$E$14-Datos!$C$14),Datos!$C$14+SQRT((Datos!$E$14-Datos!$C$14)*(Datos!$D$14-Datos!$C$14)*B864),Datos!$E$14-SQRT((Datos!$E$14-Datos!$C$14)*(Datos!$E$14-Datos!$D$14)*(1-B864)))</f>
        <v>64495.8241961616</v>
      </c>
      <c r="D864" s="24" t="n">
        <f aca="true">RAND()</f>
        <v>0.963793371420247</v>
      </c>
      <c r="E864" s="25" t="n">
        <f aca="false">IF(D864&lt;=(Datos!$D$15-Datos!$C$15)/(Datos!$E$15-Datos!$C$15),Datos!$C$15+SQRT((Datos!$E$15-Datos!$C$15)*(Datos!$D$15-Datos!$C$15)*D864),Datos!$E$15-SQRT((Datos!$E$15-Datos!$C$15)*(Datos!$E$15-Datos!$D$15)*(1-D864)))</f>
        <v>37669.550625531</v>
      </c>
      <c r="F864" s="24" t="n">
        <f aca="true">RAND()</f>
        <v>0.542346962761297</v>
      </c>
      <c r="G864" s="25" t="n">
        <f aca="false">IF(F864&lt;=(Datos!$D$19-Datos!$C$19)/(Datos!$E$19-Datos!$C$19),Datos!$C$19+SQRT((Datos!$E$19-Datos!$C$19)*(Datos!$D$19-Datos!$C$19)*F864),Datos!$E$19-SQRT((Datos!$E$19-Datos!$C$19)*(Datos!$E$19-Datos!$D$19)*(1-F864)))</f>
        <v>39019.5368181628</v>
      </c>
      <c r="H864" s="24" t="n">
        <f aca="true">RAND()</f>
        <v>0.817611234582584</v>
      </c>
      <c r="I864" s="25" t="n">
        <f aca="false">IF(H864&lt;=(Datos!$D$19-Datos!$C$19)/(Datos!$E$19-Datos!$C$19),Datos!$C$19+SQRT((Datos!$E$19-Datos!$C$19)*(Datos!$D$19-Datos!$C$19)*H864),Datos!$E$19-SQRT((Datos!$E$19-Datos!$C$19)*(Datos!$E$19-Datos!$D$19)*(1-H864)))</f>
        <v>41301.4655055947</v>
      </c>
      <c r="J864" s="24" t="n">
        <f aca="true">RAND()</f>
        <v>0.54188581207471</v>
      </c>
      <c r="K864" s="25" t="n">
        <f aca="false">IF(J864&lt;=(Datos!$D$19-Datos!$C$19)/(Datos!$E$19-Datos!$C$19),Datos!$C$19+SQRT((Datos!$E$19-Datos!$C$19)*(Datos!$D$19-Datos!$C$19)*J864),Datos!$E$19-SQRT((Datos!$E$19-Datos!$C$19)*(Datos!$E$19-Datos!$D$19)*(1-J864)))</f>
        <v>39015.7014042839</v>
      </c>
      <c r="L864" s="24" t="n">
        <f aca="true">RAND()</f>
        <v>0.0540521243028887</v>
      </c>
      <c r="M864" s="25" t="n">
        <f aca="false">IF(L864&lt;=(Datos!$D$19-Datos!$C$19)/(Datos!$E$19-Datos!$C$19),Datos!$C$19+SQRT((Datos!$E$19-Datos!$C$19)*(Datos!$D$19-Datos!$C$19)*L864),Datos!$E$19-SQRT((Datos!$E$19-Datos!$C$19)*(Datos!$E$19-Datos!$D$19)*(1-L864)))</f>
        <v>32847.4231588286</v>
      </c>
      <c r="N864" s="24" t="n">
        <f aca="true">RAND()</f>
        <v>0.30364618618196</v>
      </c>
      <c r="O864" s="25" t="n">
        <f aca="false">IF(N864&lt;=(Datos!$D$19-Datos!$C$19)/(Datos!$E$19-Datos!$C$19),Datos!$C$19+SQRT((Datos!$E$19-Datos!$C$19)*(Datos!$D$19-Datos!$C$19)*N864),Datos!$E$19-SQRT((Datos!$E$19-Datos!$C$19)*(Datos!$E$19-Datos!$D$19)*(1-N864)))</f>
        <v>36748.8464145581</v>
      </c>
      <c r="P864" s="24" t="n">
        <f aca="true">RAND()</f>
        <v>0.296163549451816</v>
      </c>
      <c r="Q864" s="26" t="n">
        <f aca="false">IF(P864&lt;=(Datos!$D$23-Datos!$C$23)/(Datos!$E$23-Datos!$C$23),Datos!$C$23+SQRT((Datos!$E$23-Datos!$C$23)*(Datos!$D$23-Datos!$C$23)*P864),Datos!$E$23-SQRT((Datos!$E$23-Datos!$C$23)*(Datos!$E$23-Datos!$D$23)*(1-P864)))</f>
        <v>0.143088836891738</v>
      </c>
      <c r="R864" s="24" t="n">
        <f aca="true">RAND()</f>
        <v>0.74488563921323</v>
      </c>
      <c r="S864" s="26" t="n">
        <f aca="false">IF(R864&lt;=(Datos!$D$24-Datos!$C$24)/(Datos!$E$24-Datos!$C$24),Datos!$C$24+SQRT((Datos!$E$24-Datos!$C$24)*(Datos!$D$24-Datos!$C$24)*R864),Datos!$E$24-SQRT((Datos!$E$24-Datos!$C$24)*(Datos!$E$24-Datos!$D$24)*(1-R864)))</f>
        <v>0.158570911138917</v>
      </c>
      <c r="T864" s="24" t="n">
        <f aca="true">RAND()</f>
        <v>0.528548192733691</v>
      </c>
      <c r="U864" s="26" t="n">
        <f aca="false">IF(T864&lt;=(Datos!$D$25-Datos!$C$25)/(Datos!$E$25-Datos!$C$25),Datos!$C$25+SQRT((Datos!$E$25-Datos!$C$25)*(Datos!$D$25-Datos!$C$25)*T864),Datos!$E$25-SQRT((Datos!$E$25-Datos!$C$25)*(Datos!$E$25-Datos!$D$25)*(1-T864)))</f>
        <v>0.183667300398324</v>
      </c>
      <c r="V864" s="24" t="n">
        <f aca="true">RAND()</f>
        <v>0.189060974809202</v>
      </c>
      <c r="W864" s="26" t="n">
        <f aca="false">IF(V864&lt;=(Datos!$D$26-Datos!$C$26)/(Datos!$E$26-Datos!$C$26),Datos!$C$26+SQRT((Datos!$E$26-Datos!$C$26)*(Datos!$D$26-Datos!$C$26)*V864),Datos!$E$26-SQRT((Datos!$E$26-Datos!$C$26)*(Datos!$E$26-Datos!$D$26)*(1-V864)))</f>
        <v>0.196269153780479</v>
      </c>
      <c r="X864" s="24" t="n">
        <f aca="true">RAND()</f>
        <v>0.558709104156408</v>
      </c>
      <c r="Y864" s="26" t="n">
        <f aca="false">IF(X864&lt;=(Datos!$D$27-Datos!$C$27)/(Datos!$E$27-Datos!$C$27),Datos!$C$27+SQRT((Datos!$E$27-Datos!$C$27)*(Datos!$D$27-Datos!$C$27)*X864),Datos!$E$27-SQRT((Datos!$E$27-Datos!$C$27)*(Datos!$E$27-Datos!$D$27)*(1-X864)))</f>
        <v>0.2311843177088</v>
      </c>
      <c r="Z864" s="24" t="n">
        <f aca="false">(1+Q864)</f>
        <v>1.14308883689174</v>
      </c>
      <c r="AA864" s="24" t="n">
        <f aca="false">Z864*(1+S864)</f>
        <v>1.32434947527039</v>
      </c>
      <c r="AB864" s="24" t="n">
        <f aca="false">AA864*(1+U864)</f>
        <v>1.56758916817723</v>
      </c>
      <c r="AC864" s="24" t="n">
        <f aca="false">AB864*(1+W864)</f>
        <v>1.87525856769082</v>
      </c>
      <c r="AD864" s="24" t="n">
        <f aca="false">AC864*(1+Y864)</f>
        <v>2.30878894019001</v>
      </c>
      <c r="AE864" s="23" t="n">
        <f aca="false">E864*Q864</f>
        <v>5390.09218524166</v>
      </c>
      <c r="AF864" s="23" t="n">
        <f aca="false">AE864*(1+S864)</f>
        <v>6244.80401417819</v>
      </c>
      <c r="AG864" s="23" t="n">
        <f aca="false">AF864*(1+U864)</f>
        <v>7391.77030897891</v>
      </c>
      <c r="AH864" s="23" t="n">
        <f aca="false">AG864*(1+W864)</f>
        <v>8842.54681246188</v>
      </c>
      <c r="AI864" s="23" t="n">
        <f aca="false">AH864*(1+Y864)</f>
        <v>10886.804964109</v>
      </c>
      <c r="AJ864" s="25" t="n">
        <f aca="false">G864*Z864</f>
        <v>44602.7969575281</v>
      </c>
      <c r="AK864" s="25" t="n">
        <f aca="false">I864*AA864</f>
        <v>54697.5741702322</v>
      </c>
      <c r="AL864" s="25" t="n">
        <f aca="false">K864*AB864</f>
        <v>61160.5909101927</v>
      </c>
      <c r="AM864" s="25" t="n">
        <f aca="false">M864*AC864</f>
        <v>61597.4117051593</v>
      </c>
      <c r="AN864" s="25" t="n">
        <f aca="false">O864*AD864</f>
        <v>84845.3301666731</v>
      </c>
      <c r="AO864" s="25" t="n">
        <f aca="false">C864/Datos!$D$8</f>
        <v>12899.1648392323</v>
      </c>
      <c r="AP864" s="25" t="n">
        <f aca="false">AJ864-AO864</f>
        <v>31703.6321182957</v>
      </c>
      <c r="AQ864" s="25" t="n">
        <f aca="false">AK864-AO864</f>
        <v>41798.4093309999</v>
      </c>
      <c r="AR864" s="25" t="n">
        <f aca="false">AL864-AO864</f>
        <v>48261.4260709604</v>
      </c>
      <c r="AS864" s="25" t="n">
        <f aca="false">AM864-AO864</f>
        <v>48698.246865927</v>
      </c>
      <c r="AT864" s="25" t="n">
        <f aca="false">AN864-AO864</f>
        <v>71946.1653274407</v>
      </c>
      <c r="AU864" s="25" t="n">
        <f aca="false">AP864*Datos!$D$6</f>
        <v>15851.8160591479</v>
      </c>
      <c r="AV864" s="25" t="n">
        <f aca="false">AQ864*Datos!$D$6</f>
        <v>20899.2046655</v>
      </c>
      <c r="AW864" s="25" t="n">
        <f aca="false">AR864*Datos!$D$6</f>
        <v>24130.7130354802</v>
      </c>
      <c r="AX864" s="25" t="n">
        <f aca="false">AS864*Datos!$D$6</f>
        <v>24349.1234329635</v>
      </c>
      <c r="AY864" s="25" t="n">
        <f aca="false">AT864*Datos!$D$6</f>
        <v>35973.0826637204</v>
      </c>
      <c r="AZ864" s="25" t="n">
        <f aca="false">AJ864-AU864-AE864</f>
        <v>23360.8887131385</v>
      </c>
      <c r="BA864" s="25" t="n">
        <f aca="false">AK864-AV864-AF864</f>
        <v>27553.5654905541</v>
      </c>
      <c r="BB864" s="25" t="n">
        <f aca="false">AL864-AW864-AG864</f>
        <v>29638.1075657336</v>
      </c>
      <c r="BC864" s="25" t="n">
        <f aca="false">AM864-AX864-AH864</f>
        <v>28405.7414597339</v>
      </c>
      <c r="BD864" s="25" t="n">
        <f aca="false">AN864-AY864-AI864</f>
        <v>37985.4425388437</v>
      </c>
      <c r="BE864" s="25" t="n">
        <f aca="false">AZ864/Z864</f>
        <v>20436.6344584914</v>
      </c>
      <c r="BF864" s="25" t="n">
        <f aca="false">BA864/AA864</f>
        <v>20805.3584080808</v>
      </c>
      <c r="BG864" s="25" t="n">
        <f aca="false">BB864/AB864</f>
        <v>18906.8080893901</v>
      </c>
      <c r="BH864" s="25" t="n">
        <f aca="false">BC864/AC864</f>
        <v>15147.6398770504</v>
      </c>
      <c r="BI864" s="25" t="n">
        <f aca="false">BD864/AD864</f>
        <v>16452.5400644537</v>
      </c>
      <c r="BJ864" s="25" t="n">
        <f aca="false">E864*AD864</f>
        <v>86971.0418661536</v>
      </c>
      <c r="BK864" s="25" t="n">
        <f aca="false">0.2*C864*AD864</f>
        <v>29781.4491185074</v>
      </c>
      <c r="BL864" s="25" t="n">
        <f aca="false">BJ864+BK864</f>
        <v>116752.490984661</v>
      </c>
      <c r="BM864" s="25" t="n">
        <f aca="false">BK864*Datos!$D$6</f>
        <v>14890.7245592537</v>
      </c>
      <c r="BN864" s="25" t="n">
        <f aca="false">BL864-BM864</f>
        <v>101861.766425407</v>
      </c>
      <c r="BO864" s="25" t="n">
        <f aca="false">BN864/AD864</f>
        <v>44119.1330451472</v>
      </c>
      <c r="BP864" s="25" t="n">
        <f aca="false">-(C864+E864)</f>
        <v>-102165.374821693</v>
      </c>
      <c r="BQ864" s="25" t="n">
        <f aca="false">BE864</f>
        <v>20436.6344584914</v>
      </c>
      <c r="BR864" s="25" t="n">
        <f aca="false">BF864</f>
        <v>20805.3584080808</v>
      </c>
      <c r="BS864" s="25" t="n">
        <f aca="false">BG864</f>
        <v>18906.8080893901</v>
      </c>
      <c r="BT864" s="25" t="n">
        <f aca="false">BH864</f>
        <v>15147.6398770504</v>
      </c>
      <c r="BU864" s="25" t="n">
        <f aca="false">BI864+BO864</f>
        <v>60571.6731096008</v>
      </c>
      <c r="BV864" s="27" t="n">
        <f aca="false">IFERROR(IRR(BP864:BU864,0.1),NA())*100</f>
        <v>8.6135634125236</v>
      </c>
    </row>
    <row r="865" customFormat="false" ht="15" hidden="false" customHeight="true" outlineLevel="0" collapsed="false">
      <c r="A865" s="23" t="n">
        <v>864</v>
      </c>
      <c r="B865" s="24" t="n">
        <f aca="true">RAND()</f>
        <v>0.152684252258422</v>
      </c>
      <c r="C865" s="25" t="n">
        <f aca="false">IF(B865&lt;=(Datos!$D$14-Datos!$C$14)/(Datos!$E$14-Datos!$C$14),Datos!$C$14+SQRT((Datos!$E$14-Datos!$C$14)*(Datos!$D$14-Datos!$C$14)*B865),Datos!$E$14-SQRT((Datos!$E$14-Datos!$C$14)*(Datos!$E$14-Datos!$D$14)*(1-B865)))</f>
        <v>67814.9664684737</v>
      </c>
      <c r="D865" s="24" t="n">
        <f aca="true">RAND()</f>
        <v>0.605476397362294</v>
      </c>
      <c r="E865" s="25" t="n">
        <f aca="false">IF(D865&lt;=(Datos!$D$15-Datos!$C$15)/(Datos!$E$15-Datos!$C$15),Datos!$C$15+SQRT((Datos!$E$15-Datos!$C$15)*(Datos!$D$15-Datos!$C$15)*D865),Datos!$E$15-SQRT((Datos!$E$15-Datos!$C$15)*(Datos!$E$15-Datos!$D$15)*(1-D865)))</f>
        <v>32307.2410413652</v>
      </c>
      <c r="F865" s="24" t="n">
        <f aca="true">RAND()</f>
        <v>0.423785867980353</v>
      </c>
      <c r="G865" s="25" t="n">
        <f aca="false">IF(F865&lt;=(Datos!$D$19-Datos!$C$19)/(Datos!$E$19-Datos!$C$19),Datos!$C$19+SQRT((Datos!$E$19-Datos!$C$19)*(Datos!$D$19-Datos!$C$19)*F865),Datos!$E$19-SQRT((Datos!$E$19-Datos!$C$19)*(Datos!$E$19-Datos!$D$19)*(1-F865)))</f>
        <v>37972.9467699874</v>
      </c>
      <c r="H865" s="24" t="n">
        <f aca="true">RAND()</f>
        <v>0.297589160897988</v>
      </c>
      <c r="I865" s="25" t="n">
        <f aca="false">IF(H865&lt;=(Datos!$D$19-Datos!$C$19)/(Datos!$E$19-Datos!$C$19),Datos!$C$19+SQRT((Datos!$E$19-Datos!$C$19)*(Datos!$D$19-Datos!$C$19)*H865),Datos!$E$19-SQRT((Datos!$E$19-Datos!$C$19)*(Datos!$E$19-Datos!$D$19)*(1-H865)))</f>
        <v>36681.1955617762</v>
      </c>
      <c r="J865" s="24" t="n">
        <f aca="true">RAND()</f>
        <v>0.935042340272159</v>
      </c>
      <c r="K865" s="25" t="n">
        <f aca="false">IF(J865&lt;=(Datos!$D$19-Datos!$C$19)/(Datos!$E$19-Datos!$C$19),Datos!$C$19+SQRT((Datos!$E$19-Datos!$C$19)*(Datos!$D$19-Datos!$C$19)*J865),Datos!$E$19-SQRT((Datos!$E$19-Datos!$C$19)*(Datos!$E$19-Datos!$D$19)*(1-J865)))</f>
        <v>42792.7790143286</v>
      </c>
      <c r="L865" s="24" t="n">
        <f aca="true">RAND()</f>
        <v>0.97057160392098</v>
      </c>
      <c r="M865" s="25" t="n">
        <f aca="false">IF(L865&lt;=(Datos!$D$19-Datos!$C$19)/(Datos!$E$19-Datos!$C$19),Datos!$C$19+SQRT((Datos!$E$19-Datos!$C$19)*(Datos!$D$19-Datos!$C$19)*L865),Datos!$E$19-SQRT((Datos!$E$19-Datos!$C$19)*(Datos!$E$19-Datos!$D$19)*(1-L865)))</f>
        <v>43514.3588232933</v>
      </c>
      <c r="N865" s="24" t="n">
        <f aca="true">RAND()</f>
        <v>0.00604435242564715</v>
      </c>
      <c r="O865" s="25" t="n">
        <f aca="false">IF(N865&lt;=(Datos!$D$19-Datos!$C$19)/(Datos!$E$19-Datos!$C$19),Datos!$C$19+SQRT((Datos!$E$19-Datos!$C$19)*(Datos!$D$19-Datos!$C$19)*N865),Datos!$E$19-SQRT((Datos!$E$19-Datos!$C$19)*(Datos!$E$19-Datos!$D$19)*(1-N865)))</f>
        <v>30952.1832091814</v>
      </c>
      <c r="P865" s="24" t="n">
        <f aca="true">RAND()</f>
        <v>0.491592839447769</v>
      </c>
      <c r="Q865" s="26" t="n">
        <f aca="false">IF(P865&lt;=(Datos!$D$23-Datos!$C$23)/(Datos!$E$23-Datos!$C$23),Datos!$C$23+SQRT((Datos!$E$23-Datos!$C$23)*(Datos!$D$23-Datos!$C$23)*P865),Datos!$E$23-SQRT((Datos!$E$23-Datos!$C$23)*(Datos!$E$23-Datos!$D$23)*(1-P865)))</f>
        <v>0.149746715970103</v>
      </c>
      <c r="R865" s="24" t="n">
        <f aca="true">RAND()</f>
        <v>0.867999566802949</v>
      </c>
      <c r="S865" s="26" t="n">
        <f aca="false">IF(R865&lt;=(Datos!$D$24-Datos!$C$24)/(Datos!$E$24-Datos!$C$24),Datos!$C$24+SQRT((Datos!$E$24-Datos!$C$24)*(Datos!$D$24-Datos!$C$24)*R865),Datos!$E$24-SQRT((Datos!$E$24-Datos!$C$24)*(Datos!$E$24-Datos!$D$24)*(1-R865)))</f>
        <v>0.164585695612364</v>
      </c>
      <c r="T865" s="24" t="n">
        <f aca="true">RAND()</f>
        <v>0.856782661722408</v>
      </c>
      <c r="U865" s="26" t="n">
        <f aca="false">IF(T865&lt;=(Datos!$D$25-Datos!$C$25)/(Datos!$E$25-Datos!$C$25),Datos!$C$25+SQRT((Datos!$E$25-Datos!$C$25)*(Datos!$D$25-Datos!$C$25)*T865),Datos!$E$25-SQRT((Datos!$E$25-Datos!$C$25)*(Datos!$E$25-Datos!$D$25)*(1-T865)))</f>
        <v>0.199974802193805</v>
      </c>
      <c r="V865" s="24" t="n">
        <f aca="true">RAND()</f>
        <v>0.221847722837214</v>
      </c>
      <c r="W865" s="26" t="n">
        <f aca="false">IF(V865&lt;=(Datos!$D$26-Datos!$C$26)/(Datos!$E$26-Datos!$C$26),Datos!$C$26+SQRT((Datos!$E$26-Datos!$C$26)*(Datos!$D$26-Datos!$C$26)*V865),Datos!$E$26-SQRT((Datos!$E$26-Datos!$C$26)*(Datos!$E$26-Datos!$D$26)*(1-V865)))</f>
        <v>0.197623473323159</v>
      </c>
      <c r="X865" s="24" t="n">
        <f aca="true">RAND()</f>
        <v>0.781043749216408</v>
      </c>
      <c r="Y865" s="26" t="n">
        <f aca="false">IF(X865&lt;=(Datos!$D$27-Datos!$C$27)/(Datos!$E$27-Datos!$C$27),Datos!$C$27+SQRT((Datos!$E$27-Datos!$C$27)*(Datos!$D$27-Datos!$C$27)*X865),Datos!$E$27-SQRT((Datos!$E$27-Datos!$C$27)*(Datos!$E$27-Datos!$D$27)*(1-X865)))</f>
        <v>0.245614483365356</v>
      </c>
      <c r="Z865" s="24" t="n">
        <f aca="false">(1+Q865)</f>
        <v>1.1497467159701</v>
      </c>
      <c r="AA865" s="24" t="n">
        <f aca="false">Z865*(1+S865)</f>
        <v>1.33897857899607</v>
      </c>
      <c r="AB865" s="24" t="n">
        <f aca="false">AA865*(1+U865)</f>
        <v>1.60674055547256</v>
      </c>
      <c r="AC865" s="24" t="n">
        <f aca="false">AB865*(1+W865)</f>
        <v>1.92427020477422</v>
      </c>
      <c r="AD865" s="24" t="n">
        <f aca="false">AC865*(1+Y865)</f>
        <v>2.39689883697519</v>
      </c>
      <c r="AE865" s="23" t="n">
        <f aca="false">E865*Q865</f>
        <v>4837.90324799897</v>
      </c>
      <c r="AF865" s="23" t="n">
        <f aca="false">AE865*(1+S865)</f>
        <v>5634.1529193762</v>
      </c>
      <c r="AG865" s="23" t="n">
        <f aca="false">AF865*(1+U865)</f>
        <v>6760.8415349581</v>
      </c>
      <c r="AH865" s="23" t="n">
        <f aca="false">AG865*(1+W865)</f>
        <v>8096.942521684</v>
      </c>
      <c r="AI865" s="23" t="n">
        <f aca="false">AH865*(1+Y865)</f>
        <v>10085.6688759864</v>
      </c>
      <c r="AJ865" s="25" t="n">
        <f aca="false">G865*Z865</f>
        <v>43659.2708445006</v>
      </c>
      <c r="AK865" s="25" t="n">
        <f aca="false">I865*AA865</f>
        <v>49115.3351091842</v>
      </c>
      <c r="AL865" s="25" t="n">
        <f aca="false">K865*AB865</f>
        <v>68756.8935236967</v>
      </c>
      <c r="AM865" s="25" t="n">
        <f aca="false">M865*AC865</f>
        <v>83733.3841635176</v>
      </c>
      <c r="AN865" s="25" t="n">
        <f aca="false">O865*AD865</f>
        <v>74189.2519359301</v>
      </c>
      <c r="AO865" s="25" t="n">
        <f aca="false">C865/Datos!$D$8</f>
        <v>13562.9932936947</v>
      </c>
      <c r="AP865" s="25" t="n">
        <f aca="false">AJ865-AO865</f>
        <v>30096.2775508058</v>
      </c>
      <c r="AQ865" s="25" t="n">
        <f aca="false">AK865-AO865</f>
        <v>35552.3418154895</v>
      </c>
      <c r="AR865" s="25" t="n">
        <f aca="false">AL865-AO865</f>
        <v>55193.9002300019</v>
      </c>
      <c r="AS865" s="25" t="n">
        <f aca="false">AM865-AO865</f>
        <v>70170.3908698229</v>
      </c>
      <c r="AT865" s="25" t="n">
        <f aca="false">AN865-AO865</f>
        <v>60626.2586422353</v>
      </c>
      <c r="AU865" s="25" t="n">
        <f aca="false">AP865*Datos!$D$6</f>
        <v>15048.1387754029</v>
      </c>
      <c r="AV865" s="25" t="n">
        <f aca="false">AQ865*Datos!$D$6</f>
        <v>17776.1709077447</v>
      </c>
      <c r="AW865" s="25" t="n">
        <f aca="false">AR865*Datos!$D$6</f>
        <v>27596.950115001</v>
      </c>
      <c r="AX865" s="25" t="n">
        <f aca="false">AS865*Datos!$D$6</f>
        <v>35085.1954349114</v>
      </c>
      <c r="AY865" s="25" t="n">
        <f aca="false">AT865*Datos!$D$6</f>
        <v>30313.1293211177</v>
      </c>
      <c r="AZ865" s="25" t="n">
        <f aca="false">AJ865-AU865-AE865</f>
        <v>23773.2288210987</v>
      </c>
      <c r="BA865" s="25" t="n">
        <f aca="false">AK865-AV865-AF865</f>
        <v>25705.0112820633</v>
      </c>
      <c r="BB865" s="25" t="n">
        <f aca="false">AL865-AW865-AG865</f>
        <v>34399.1018737376</v>
      </c>
      <c r="BC865" s="25" t="n">
        <f aca="false">AM865-AX865-AH865</f>
        <v>40551.2462069222</v>
      </c>
      <c r="BD865" s="25" t="n">
        <f aca="false">AN865-AY865-AI865</f>
        <v>33790.453738826</v>
      </c>
      <c r="BE865" s="25" t="n">
        <f aca="false">AZ865/Z865</f>
        <v>20676.9269186735</v>
      </c>
      <c r="BF865" s="25" t="n">
        <f aca="false">BA865/AA865</f>
        <v>19197.4776036642</v>
      </c>
      <c r="BG865" s="25" t="n">
        <f aca="false">BB865/AB865</f>
        <v>21409.2447947333</v>
      </c>
      <c r="BH865" s="25" t="n">
        <f aca="false">BC865/AC865</f>
        <v>21073.5717397236</v>
      </c>
      <c r="BI865" s="25" t="n">
        <f aca="false">BD865/AD865</f>
        <v>14097.5719198347</v>
      </c>
      <c r="BJ865" s="25" t="n">
        <f aca="false">E865*AD865</f>
        <v>77437.1884779254</v>
      </c>
      <c r="BK865" s="25" t="n">
        <f aca="false">0.2*C865*AD865</f>
        <v>32509.1228515593</v>
      </c>
      <c r="BL865" s="25" t="n">
        <f aca="false">BJ865+BK865</f>
        <v>109946.311329485</v>
      </c>
      <c r="BM865" s="25" t="n">
        <f aca="false">BK865*Datos!$D$6</f>
        <v>16254.5614257796</v>
      </c>
      <c r="BN865" s="25" t="n">
        <f aca="false">BL865-BM865</f>
        <v>93691.7499037051</v>
      </c>
      <c r="BO865" s="25" t="n">
        <f aca="false">BN865/AD865</f>
        <v>39088.7376882126</v>
      </c>
      <c r="BP865" s="25" t="n">
        <f aca="false">-(C865+E865)</f>
        <v>-100122.207509839</v>
      </c>
      <c r="BQ865" s="25" t="n">
        <f aca="false">BE865</f>
        <v>20676.9269186735</v>
      </c>
      <c r="BR865" s="25" t="n">
        <f aca="false">BF865</f>
        <v>19197.4776036642</v>
      </c>
      <c r="BS865" s="25" t="n">
        <f aca="false">BG865</f>
        <v>21409.2447947333</v>
      </c>
      <c r="BT865" s="25" t="n">
        <f aca="false">BH865</f>
        <v>21073.5717397236</v>
      </c>
      <c r="BU865" s="25" t="n">
        <f aca="false">BI865+BO865</f>
        <v>53186.3096080473</v>
      </c>
      <c r="BV865" s="27" t="n">
        <f aca="false">IFERROR(IRR(BP865:BU865,0.1),NA())*100</f>
        <v>9.34064519225</v>
      </c>
    </row>
    <row r="866" customFormat="false" ht="15" hidden="false" customHeight="true" outlineLevel="0" collapsed="false">
      <c r="A866" s="23" t="n">
        <v>865</v>
      </c>
      <c r="B866" s="24" t="n">
        <f aca="true">RAND()</f>
        <v>0.329620585597338</v>
      </c>
      <c r="C866" s="25" t="n">
        <f aca="false">IF(B866&lt;=(Datos!$D$14-Datos!$C$14)/(Datos!$E$14-Datos!$C$14),Datos!$C$14+SQRT((Datos!$E$14-Datos!$C$14)*(Datos!$D$14-Datos!$C$14)*B866),Datos!$E$14-SQRT((Datos!$E$14-Datos!$C$14)*(Datos!$E$14-Datos!$D$14)*(1-B866)))</f>
        <v>71637.0788302193</v>
      </c>
      <c r="D866" s="24" t="n">
        <f aca="true">RAND()</f>
        <v>0.293698065370697</v>
      </c>
      <c r="E866" s="25" t="n">
        <f aca="false">IF(D866&lt;=(Datos!$D$15-Datos!$C$15)/(Datos!$E$15-Datos!$C$15),Datos!$C$15+SQRT((Datos!$E$15-Datos!$C$15)*(Datos!$D$15-Datos!$C$15)*D866),Datos!$E$15-SQRT((Datos!$E$15-Datos!$C$15)*(Datos!$E$15-Datos!$D$15)*(1-D866)))</f>
        <v>29693.330896368</v>
      </c>
      <c r="F866" s="24" t="n">
        <f aca="true">RAND()</f>
        <v>0.636347965557729</v>
      </c>
      <c r="G866" s="25" t="n">
        <f aca="false">IF(F866&lt;=(Datos!$D$19-Datos!$C$19)/(Datos!$E$19-Datos!$C$19),Datos!$C$19+SQRT((Datos!$E$19-Datos!$C$19)*(Datos!$D$19-Datos!$C$19)*F866),Datos!$E$19-SQRT((Datos!$E$19-Datos!$C$19)*(Datos!$E$19-Datos!$D$19)*(1-F866)))</f>
        <v>39769.9639115843</v>
      </c>
      <c r="H866" s="24" t="n">
        <f aca="true">RAND()</f>
        <v>0.963329917540953</v>
      </c>
      <c r="I866" s="25" t="n">
        <f aca="false">IF(H866&lt;=(Datos!$D$19-Datos!$C$19)/(Datos!$E$19-Datos!$C$19),Datos!$C$19+SQRT((Datos!$E$19-Datos!$C$19)*(Datos!$D$19-Datos!$C$19)*H866),Datos!$E$19-SQRT((Datos!$E$19-Datos!$C$19)*(Datos!$E$19-Datos!$D$19)*(1-H866)))</f>
        <v>43341.6103641097</v>
      </c>
      <c r="J866" s="24" t="n">
        <f aca="true">RAND()</f>
        <v>0.435006942792545</v>
      </c>
      <c r="K866" s="25" t="n">
        <f aca="false">IF(J866&lt;=(Datos!$D$19-Datos!$C$19)/(Datos!$E$19-Datos!$C$19),Datos!$C$19+SQRT((Datos!$E$19-Datos!$C$19)*(Datos!$D$19-Datos!$C$19)*J866),Datos!$E$19-SQRT((Datos!$E$19-Datos!$C$19)*(Datos!$E$19-Datos!$D$19)*(1-J866)))</f>
        <v>38077.811672655</v>
      </c>
      <c r="L866" s="24" t="n">
        <f aca="true">RAND()</f>
        <v>0.725828032177327</v>
      </c>
      <c r="M866" s="25" t="n">
        <f aca="false">IF(L866&lt;=(Datos!$D$19-Datos!$C$19)/(Datos!$E$19-Datos!$C$19),Datos!$C$19+SQRT((Datos!$E$19-Datos!$C$19)*(Datos!$D$19-Datos!$C$19)*L866),Datos!$E$19-SQRT((Datos!$E$19-Datos!$C$19)*(Datos!$E$19-Datos!$D$19)*(1-L866)))</f>
        <v>40465.366874079</v>
      </c>
      <c r="N866" s="24" t="n">
        <f aca="true">RAND()</f>
        <v>0.967989762903871</v>
      </c>
      <c r="O866" s="25" t="n">
        <f aca="false">IF(N866&lt;=(Datos!$D$19-Datos!$C$19)/(Datos!$E$19-Datos!$C$19),Datos!$C$19+SQRT((Datos!$E$19-Datos!$C$19)*(Datos!$D$19-Datos!$C$19)*N866),Datos!$E$19-SQRT((Datos!$E$19-Datos!$C$19)*(Datos!$E$19-Datos!$D$19)*(1-N866)))</f>
        <v>43450.5588806897</v>
      </c>
      <c r="P866" s="24" t="n">
        <f aca="true">RAND()</f>
        <v>0.766338138343548</v>
      </c>
      <c r="Q866" s="26" t="n">
        <f aca="false">IF(P866&lt;=(Datos!$D$23-Datos!$C$23)/(Datos!$E$23-Datos!$C$23),Datos!$C$23+SQRT((Datos!$E$23-Datos!$C$23)*(Datos!$D$23-Datos!$C$23)*P866),Datos!$E$23-SQRT((Datos!$E$23-Datos!$C$23)*(Datos!$E$23-Datos!$D$23)*(1-P866)))</f>
        <v>0.159491676056254</v>
      </c>
      <c r="R866" s="24" t="n">
        <f aca="true">RAND()</f>
        <v>0.476435037705982</v>
      </c>
      <c r="S866" s="26" t="n">
        <f aca="false">IF(R866&lt;=(Datos!$D$24-Datos!$C$24)/(Datos!$E$24-Datos!$C$24),Datos!$C$24+SQRT((Datos!$E$24-Datos!$C$24)*(Datos!$D$24-Datos!$C$24)*R866),Datos!$E$24-SQRT((Datos!$E$24-Datos!$C$24)*(Datos!$E$24-Datos!$D$24)*(1-R866)))</f>
        <v>0.149284519252854</v>
      </c>
      <c r="T866" s="24" t="n">
        <f aca="true">RAND()</f>
        <v>0.699815297853011</v>
      </c>
      <c r="U866" s="26" t="n">
        <f aca="false">IF(T866&lt;=(Datos!$D$25-Datos!$C$25)/(Datos!$E$25-Datos!$C$25),Datos!$C$25+SQRT((Datos!$E$25-Datos!$C$25)*(Datos!$D$25-Datos!$C$25)*T866),Datos!$E$25-SQRT((Datos!$E$25-Datos!$C$25)*(Datos!$E$25-Datos!$D$25)*(1-T866)))</f>
        <v>0.191008325919127</v>
      </c>
      <c r="V866" s="24" t="n">
        <f aca="true">RAND()</f>
        <v>0.379294286087431</v>
      </c>
      <c r="W866" s="26" t="n">
        <f aca="false">IF(V866&lt;=(Datos!$D$26-Datos!$C$26)/(Datos!$E$26-Datos!$C$26),Datos!$C$26+SQRT((Datos!$E$26-Datos!$C$26)*(Datos!$D$26-Datos!$C$26)*V866),Datos!$E$26-SQRT((Datos!$E$26-Datos!$C$26)*(Datos!$E$26-Datos!$D$26)*(1-V866)))</f>
        <v>0.203390237088202</v>
      </c>
      <c r="X866" s="24" t="n">
        <f aca="true">RAND()</f>
        <v>0.612952989127104</v>
      </c>
      <c r="Y866" s="26" t="n">
        <f aca="false">IF(X866&lt;=(Datos!$D$27-Datos!$C$27)/(Datos!$E$27-Datos!$C$27),Datos!$C$27+SQRT((Datos!$E$27-Datos!$C$27)*(Datos!$D$27-Datos!$C$27)*X866),Datos!$E$27-SQRT((Datos!$E$27-Datos!$C$27)*(Datos!$E$27-Datos!$D$27)*(1-X866)))</f>
        <v>0.234282893150226</v>
      </c>
      <c r="Z866" s="24" t="n">
        <f aca="false">(1+Q866)</f>
        <v>1.15949167605625</v>
      </c>
      <c r="AA866" s="24" t="n">
        <f aca="false">Z866*(1+S866)</f>
        <v>1.332585833494</v>
      </c>
      <c r="AB866" s="24" t="n">
        <f aca="false">AA866*(1+U866)</f>
        <v>1.58712082269323</v>
      </c>
      <c r="AC866" s="24" t="n">
        <f aca="false">AB866*(1+W866)</f>
        <v>1.90992570310843</v>
      </c>
      <c r="AD866" s="24" t="n">
        <f aca="false">AC866*(1+Y866)</f>
        <v>2.35738862253465</v>
      </c>
      <c r="AE866" s="23" t="n">
        <f aca="false">E866*Q866</f>
        <v>4735.83911235469</v>
      </c>
      <c r="AF866" s="23" t="n">
        <f aca="false">AE866*(1+S866)</f>
        <v>5442.82657750142</v>
      </c>
      <c r="AG866" s="23" t="n">
        <f aca="false">AF866*(1+U866)</f>
        <v>6482.4517703381</v>
      </c>
      <c r="AH866" s="23" t="n">
        <f aca="false">AG866*(1+W866)</f>
        <v>7800.91917282</v>
      </c>
      <c r="AI866" s="23" t="n">
        <f aca="false">AH866*(1+Y866)</f>
        <v>9628.54108585934</v>
      </c>
      <c r="AJ866" s="25" t="n">
        <f aca="false">G866*Z866</f>
        <v>46112.9421125396</v>
      </c>
      <c r="AK866" s="25" t="n">
        <f aca="false">I866*AA866</f>
        <v>57756.4159720292</v>
      </c>
      <c r="AL866" s="25" t="n">
        <f aca="false">K866*AB866</f>
        <v>60434.0877882621</v>
      </c>
      <c r="AM866" s="25" t="n">
        <f aca="false">M866*AC866</f>
        <v>77285.8442785158</v>
      </c>
      <c r="AN866" s="25" t="n">
        <f aca="false">O866*AD866</f>
        <v>102429.85314811</v>
      </c>
      <c r="AO866" s="25" t="n">
        <f aca="false">C866/Datos!$D$8</f>
        <v>14327.4157660439</v>
      </c>
      <c r="AP866" s="25" t="n">
        <f aca="false">AJ866-AO866</f>
        <v>31785.5263464958</v>
      </c>
      <c r="AQ866" s="25" t="n">
        <f aca="false">AK866-AO866</f>
        <v>43429.0002059853</v>
      </c>
      <c r="AR866" s="25" t="n">
        <f aca="false">AL866-AO866</f>
        <v>46106.6720222183</v>
      </c>
      <c r="AS866" s="25" t="n">
        <f aca="false">AM866-AO866</f>
        <v>62958.428512472</v>
      </c>
      <c r="AT866" s="25" t="n">
        <f aca="false">AN866-AO866</f>
        <v>88102.4373820659</v>
      </c>
      <c r="AU866" s="25" t="n">
        <f aca="false">AP866*Datos!$D$6</f>
        <v>15892.7631732479</v>
      </c>
      <c r="AV866" s="25" t="n">
        <f aca="false">AQ866*Datos!$D$6</f>
        <v>21714.5001029927</v>
      </c>
      <c r="AW866" s="25" t="n">
        <f aca="false">AR866*Datos!$D$6</f>
        <v>23053.3360111091</v>
      </c>
      <c r="AX866" s="25" t="n">
        <f aca="false">AS866*Datos!$D$6</f>
        <v>31479.214256236</v>
      </c>
      <c r="AY866" s="25" t="n">
        <f aca="false">AT866*Datos!$D$6</f>
        <v>44051.218691033</v>
      </c>
      <c r="AZ866" s="25" t="n">
        <f aca="false">AJ866-AU866-AE866</f>
        <v>25484.3398269371</v>
      </c>
      <c r="BA866" s="25" t="n">
        <f aca="false">AK866-AV866-AF866</f>
        <v>30599.0892915351</v>
      </c>
      <c r="BB866" s="25" t="n">
        <f aca="false">AL866-AW866-AG866</f>
        <v>30898.3000068149</v>
      </c>
      <c r="BC866" s="25" t="n">
        <f aca="false">AM866-AX866-AH866</f>
        <v>38005.7108494598</v>
      </c>
      <c r="BD866" s="25" t="n">
        <f aca="false">AN866-AY866-AI866</f>
        <v>48750.0933712175</v>
      </c>
      <c r="BE866" s="25" t="n">
        <f aca="false">AZ866/Z866</f>
        <v>21978.8898473305</v>
      </c>
      <c r="BF866" s="25" t="n">
        <f aca="false">BA866/AA866</f>
        <v>22962.1901437337</v>
      </c>
      <c r="BG866" s="25" t="n">
        <f aca="false">BB866/AB866</f>
        <v>19468.1460699272</v>
      </c>
      <c r="BH866" s="25" t="n">
        <f aca="false">BC866/AC866</f>
        <v>19899.0519828101</v>
      </c>
      <c r="BI866" s="25" t="n">
        <f aca="false">BD866/AD866</f>
        <v>20679.7016432537</v>
      </c>
      <c r="BJ866" s="25" t="n">
        <f aca="false">E866*AD866</f>
        <v>69998.7204202546</v>
      </c>
      <c r="BK866" s="25" t="n">
        <f aca="false">0.2*C866*AD866</f>
        <v>33775.2869171954</v>
      </c>
      <c r="BL866" s="25" t="n">
        <f aca="false">BJ866+BK866</f>
        <v>103774.00733745</v>
      </c>
      <c r="BM866" s="25" t="n">
        <f aca="false">BK866*Datos!$D$6</f>
        <v>16887.6434585977</v>
      </c>
      <c r="BN866" s="25" t="n">
        <f aca="false">BL866-BM866</f>
        <v>86886.3638788523</v>
      </c>
      <c r="BO866" s="25" t="n">
        <f aca="false">BN866/AD866</f>
        <v>36857.0387793899</v>
      </c>
      <c r="BP866" s="25" t="n">
        <f aca="false">-(C866+E866)</f>
        <v>-101330.409726587</v>
      </c>
      <c r="BQ866" s="25" t="n">
        <f aca="false">BE866</f>
        <v>21978.8898473305</v>
      </c>
      <c r="BR866" s="25" t="n">
        <f aca="false">BF866</f>
        <v>22962.1901437337</v>
      </c>
      <c r="BS866" s="25" t="n">
        <f aca="false">BG866</f>
        <v>19468.1460699272</v>
      </c>
      <c r="BT866" s="25" t="n">
        <f aca="false">BH866</f>
        <v>19899.0519828101</v>
      </c>
      <c r="BU866" s="25" t="n">
        <f aca="false">BI866+BO866</f>
        <v>57536.7404226436</v>
      </c>
      <c r="BV866" s="27" t="n">
        <f aca="false">IFERROR(IRR(BP866:BU866,0.1),NA())*100</f>
        <v>10.52235643559</v>
      </c>
    </row>
    <row r="867" customFormat="false" ht="15" hidden="false" customHeight="true" outlineLevel="0" collapsed="false">
      <c r="A867" s="23" t="n">
        <v>866</v>
      </c>
      <c r="B867" s="24" t="n">
        <f aca="true">RAND()</f>
        <v>0.650557979235731</v>
      </c>
      <c r="C867" s="25" t="n">
        <f aca="false">IF(B867&lt;=(Datos!$D$14-Datos!$C$14)/(Datos!$E$14-Datos!$C$14),Datos!$C$14+SQRT((Datos!$E$14-Datos!$C$14)*(Datos!$D$14-Datos!$C$14)*B867),Datos!$E$14-SQRT((Datos!$E$14-Datos!$C$14)*(Datos!$E$14-Datos!$D$14)*(1-B867)))</f>
        <v>79522.4409433858</v>
      </c>
      <c r="D867" s="24" t="n">
        <f aca="true">RAND()</f>
        <v>0.122481483238619</v>
      </c>
      <c r="E867" s="25" t="n">
        <f aca="false">IF(D867&lt;=(Datos!$D$15-Datos!$C$15)/(Datos!$E$15-Datos!$C$15),Datos!$C$15+SQRT((Datos!$E$15-Datos!$C$15)*(Datos!$D$15-Datos!$C$15)*D867),Datos!$E$15-SQRT((Datos!$E$15-Datos!$C$15)*(Datos!$E$15-Datos!$D$15)*(1-D867)))</f>
        <v>28030.8598190772</v>
      </c>
      <c r="F867" s="24" t="n">
        <f aca="true">RAND()</f>
        <v>0.262262388886877</v>
      </c>
      <c r="G867" s="25" t="n">
        <f aca="false">IF(F867&lt;=(Datos!$D$19-Datos!$C$19)/(Datos!$E$19-Datos!$C$19),Datos!$C$19+SQRT((Datos!$E$19-Datos!$C$19)*(Datos!$D$19-Datos!$C$19)*F867),Datos!$E$19-SQRT((Datos!$E$19-Datos!$C$19)*(Datos!$E$19-Datos!$D$19)*(1-F867)))</f>
        <v>36272.1095600309</v>
      </c>
      <c r="H867" s="24" t="n">
        <f aca="true">RAND()</f>
        <v>0.850168275710278</v>
      </c>
      <c r="I867" s="25" t="n">
        <f aca="false">IF(H867&lt;=(Datos!$D$19-Datos!$C$19)/(Datos!$E$19-Datos!$C$19),Datos!$C$19+SQRT((Datos!$E$19-Datos!$C$19)*(Datos!$D$19-Datos!$C$19)*H867),Datos!$E$19-SQRT((Datos!$E$19-Datos!$C$19)*(Datos!$E$19-Datos!$D$19)*(1-H867)))</f>
        <v>41647.779941333</v>
      </c>
      <c r="J867" s="24" t="n">
        <f aca="true">RAND()</f>
        <v>0.738086274073947</v>
      </c>
      <c r="K867" s="25" t="n">
        <f aca="false">IF(J867&lt;=(Datos!$D$19-Datos!$C$19)/(Datos!$E$19-Datos!$C$19),Datos!$C$19+SQRT((Datos!$E$19-Datos!$C$19)*(Datos!$D$19-Datos!$C$19)*J867),Datos!$E$19-SQRT((Datos!$E$19-Datos!$C$19)*(Datos!$E$19-Datos!$D$19)*(1-J867)))</f>
        <v>40567.8978526602</v>
      </c>
      <c r="L867" s="24" t="n">
        <f aca="true">RAND()</f>
        <v>0.744977076319659</v>
      </c>
      <c r="M867" s="25" t="n">
        <f aca="false">IF(L867&lt;=(Datos!$D$19-Datos!$C$19)/(Datos!$E$19-Datos!$C$19),Datos!$C$19+SQRT((Datos!$E$19-Datos!$C$19)*(Datos!$D$19-Datos!$C$19)*L867),Datos!$E$19-SQRT((Datos!$E$19-Datos!$C$19)*(Datos!$E$19-Datos!$D$19)*(1-L867)))</f>
        <v>40626.5895143463</v>
      </c>
      <c r="N867" s="24" t="n">
        <f aca="true">RAND()</f>
        <v>0.396678952351549</v>
      </c>
      <c r="O867" s="25" t="n">
        <f aca="false">IF(N867&lt;=(Datos!$D$19-Datos!$C$19)/(Datos!$E$19-Datos!$C$19),Datos!$C$19+SQRT((Datos!$E$19-Datos!$C$19)*(Datos!$D$19-Datos!$C$19)*N867),Datos!$E$19-SQRT((Datos!$E$19-Datos!$C$19)*(Datos!$E$19-Datos!$D$19)*(1-N867)))</f>
        <v>37713.7437637461</v>
      </c>
      <c r="P867" s="24" t="n">
        <f aca="true">RAND()</f>
        <v>0.535818193462013</v>
      </c>
      <c r="Q867" s="26" t="n">
        <f aca="false">IF(P867&lt;=(Datos!$D$23-Datos!$C$23)/(Datos!$E$23-Datos!$C$23),Datos!$C$23+SQRT((Datos!$E$23-Datos!$C$23)*(Datos!$D$23-Datos!$C$23)*P867),Datos!$E$23-SQRT((Datos!$E$23-Datos!$C$23)*(Datos!$E$23-Datos!$D$23)*(1-P867)))</f>
        <v>0.151094511736205</v>
      </c>
      <c r="R867" s="24" t="n">
        <f aca="true">RAND()</f>
        <v>0.450740888363654</v>
      </c>
      <c r="S867" s="26" t="n">
        <f aca="false">IF(R867&lt;=(Datos!$D$24-Datos!$C$24)/(Datos!$E$24-Datos!$C$24),Datos!$C$24+SQRT((Datos!$E$24-Datos!$C$24)*(Datos!$D$24-Datos!$C$24)*R867),Datos!$E$24-SQRT((Datos!$E$24-Datos!$C$24)*(Datos!$E$24-Datos!$D$24)*(1-R867)))</f>
        <v>0.148483918253193</v>
      </c>
      <c r="T867" s="24" t="n">
        <f aca="true">RAND()</f>
        <v>0.814472140539589</v>
      </c>
      <c r="U867" s="26" t="n">
        <f aca="false">IF(T867&lt;=(Datos!$D$25-Datos!$C$25)/(Datos!$E$25-Datos!$C$25),Datos!$C$25+SQRT((Datos!$E$25-Datos!$C$25)*(Datos!$D$25-Datos!$C$25)*T867),Datos!$E$25-SQRT((Datos!$E$25-Datos!$C$25)*(Datos!$E$25-Datos!$D$25)*(1-T867)))</f>
        <v>0.197207939836664</v>
      </c>
      <c r="V867" s="24" t="n">
        <f aca="true">RAND()</f>
        <v>0.493072051353453</v>
      </c>
      <c r="W867" s="26" t="n">
        <f aca="false">IF(V867&lt;=(Datos!$D$26-Datos!$C$26)/(Datos!$E$26-Datos!$C$26),Datos!$C$26+SQRT((Datos!$E$26-Datos!$C$26)*(Datos!$D$26-Datos!$C$26)*V867),Datos!$E$26-SQRT((Datos!$E$26-Datos!$C$26)*(Datos!$E$26-Datos!$D$26)*(1-V867)))</f>
        <v>0.20787817881118</v>
      </c>
      <c r="X867" s="24" t="n">
        <f aca="true">RAND()</f>
        <v>0.470676316955896</v>
      </c>
      <c r="Y867" s="26" t="n">
        <f aca="false">IF(X867&lt;=(Datos!$D$27-Datos!$C$27)/(Datos!$E$27-Datos!$C$27),Datos!$C$27+SQRT((Datos!$E$27-Datos!$C$27)*(Datos!$D$27-Datos!$C$27)*X867),Datos!$E$27-SQRT((Datos!$E$27-Datos!$C$27)*(Datos!$E$27-Datos!$D$27)*(1-X867)))</f>
        <v>0.226536480770172</v>
      </c>
      <c r="Z867" s="24" t="n">
        <f aca="false">(1+Q867)</f>
        <v>1.15109451173621</v>
      </c>
      <c r="AA867" s="24" t="n">
        <f aca="false">Z867*(1+S867)</f>
        <v>1.32201353511854</v>
      </c>
      <c r="AB867" s="24" t="n">
        <f aca="false">AA867*(1+U867)</f>
        <v>1.58272510081546</v>
      </c>
      <c r="AC867" s="24" t="n">
        <f aca="false">AB867*(1+W867)</f>
        <v>1.91173911233171</v>
      </c>
      <c r="AD867" s="24" t="n">
        <f aca="false">AC867*(1+Y867)</f>
        <v>2.34481776299003</v>
      </c>
      <c r="AE867" s="23" t="n">
        <f aca="false">E867*Q867</f>
        <v>4235.30907790948</v>
      </c>
      <c r="AF867" s="23" t="n">
        <f aca="false">AE867*(1+S867)</f>
        <v>4864.18436481079</v>
      </c>
      <c r="AG867" s="23" t="n">
        <f aca="false">AF867*(1+U867)</f>
        <v>5823.44014238084</v>
      </c>
      <c r="AH867" s="23" t="n">
        <f aca="false">AG867*(1+W867)</f>
        <v>7034.00627359489</v>
      </c>
      <c r="AI867" s="23" t="n">
        <f aca="false">AH867*(1+Y867)</f>
        <v>8627.46530053039</v>
      </c>
      <c r="AJ867" s="25" t="n">
        <f aca="false">G867*Z867</f>
        <v>41752.626243646</v>
      </c>
      <c r="AK867" s="25" t="n">
        <f aca="false">I867*AA867</f>
        <v>55058.9287900808</v>
      </c>
      <c r="AL867" s="25" t="n">
        <f aca="false">K867*AB867</f>
        <v>64207.8302187227</v>
      </c>
      <c r="AM867" s="25" t="n">
        <f aca="false">M867*AC867</f>
        <v>77667.4401752213</v>
      </c>
      <c r="AN867" s="25" t="n">
        <f aca="false">O867*AD867</f>
        <v>88431.8562860865</v>
      </c>
      <c r="AO867" s="25" t="n">
        <f aca="false">C867/Datos!$D$8</f>
        <v>15904.4881886772</v>
      </c>
      <c r="AP867" s="25" t="n">
        <f aca="false">AJ867-AO867</f>
        <v>25848.1380549688</v>
      </c>
      <c r="AQ867" s="25" t="n">
        <f aca="false">AK867-AO867</f>
        <v>39154.4406014037</v>
      </c>
      <c r="AR867" s="25" t="n">
        <f aca="false">AL867-AO867</f>
        <v>48303.3420300456</v>
      </c>
      <c r="AS867" s="25" t="n">
        <f aca="false">AM867-AO867</f>
        <v>61762.9519865442</v>
      </c>
      <c r="AT867" s="25" t="n">
        <f aca="false">AN867-AO867</f>
        <v>72527.3680974093</v>
      </c>
      <c r="AU867" s="25" t="n">
        <f aca="false">AP867*Datos!$D$6</f>
        <v>12924.0690274844</v>
      </c>
      <c r="AV867" s="25" t="n">
        <f aca="false">AQ867*Datos!$D$6</f>
        <v>19577.2203007018</v>
      </c>
      <c r="AW867" s="25" t="n">
        <f aca="false">AR867*Datos!$D$6</f>
        <v>24151.6710150228</v>
      </c>
      <c r="AX867" s="25" t="n">
        <f aca="false">AS867*Datos!$D$6</f>
        <v>30881.4759932721</v>
      </c>
      <c r="AY867" s="25" t="n">
        <f aca="false">AT867*Datos!$D$6</f>
        <v>36263.6840487047</v>
      </c>
      <c r="AZ867" s="25" t="n">
        <f aca="false">AJ867-AU867-AE867</f>
        <v>24593.2481382521</v>
      </c>
      <c r="BA867" s="25" t="n">
        <f aca="false">AK867-AV867-AF867</f>
        <v>30617.5241245682</v>
      </c>
      <c r="BB867" s="25" t="n">
        <f aca="false">AL867-AW867-AG867</f>
        <v>34232.7190613191</v>
      </c>
      <c r="BC867" s="25" t="n">
        <f aca="false">AM867-AX867-AH867</f>
        <v>39751.9579083544</v>
      </c>
      <c r="BD867" s="25" t="n">
        <f aca="false">AN867-AY867-AI867</f>
        <v>43540.7069368515</v>
      </c>
      <c r="BE867" s="25" t="n">
        <f aca="false">AZ867/Z867</f>
        <v>21365.0989449666</v>
      </c>
      <c r="BF867" s="25" t="n">
        <f aca="false">BA867/AA867</f>
        <v>23159.7660018078</v>
      </c>
      <c r="BG867" s="25" t="n">
        <f aca="false">BB867/AB867</f>
        <v>21628.97337237</v>
      </c>
      <c r="BH867" s="25" t="n">
        <f aca="false">BC867/AC867</f>
        <v>20793.6102012735</v>
      </c>
      <c r="BI867" s="25" t="n">
        <f aca="false">BD867/AD867</f>
        <v>18568.9086905115</v>
      </c>
      <c r="BJ867" s="25" t="n">
        <f aca="false">E867*AD867</f>
        <v>65727.2580156557</v>
      </c>
      <c r="BK867" s="25" t="n">
        <f aca="false">0.2*C867*AD867</f>
        <v>37293.1264160754</v>
      </c>
      <c r="BL867" s="25" t="n">
        <f aca="false">BJ867+BK867</f>
        <v>103020.384431731</v>
      </c>
      <c r="BM867" s="25" t="n">
        <f aca="false">BK867*Datos!$D$6</f>
        <v>18646.5632080377</v>
      </c>
      <c r="BN867" s="25" t="n">
        <f aca="false">BL867-BM867</f>
        <v>84373.8212236934</v>
      </c>
      <c r="BO867" s="25" t="n">
        <f aca="false">BN867/AD867</f>
        <v>35983.1039134157</v>
      </c>
      <c r="BP867" s="25" t="n">
        <f aca="false">-(C867+E867)</f>
        <v>-107553.300762463</v>
      </c>
      <c r="BQ867" s="25" t="n">
        <f aca="false">BE867</f>
        <v>21365.0989449666</v>
      </c>
      <c r="BR867" s="25" t="n">
        <f aca="false">BF867</f>
        <v>23159.7660018078</v>
      </c>
      <c r="BS867" s="25" t="n">
        <f aca="false">BG867</f>
        <v>21628.97337237</v>
      </c>
      <c r="BT867" s="25" t="n">
        <f aca="false">BH867</f>
        <v>20793.6102012735</v>
      </c>
      <c r="BU867" s="25" t="n">
        <f aca="false">BI867+BO867</f>
        <v>54552.0126039273</v>
      </c>
      <c r="BV867" s="27" t="n">
        <f aca="false">IFERROR(IRR(BP867:BU867,0.1),NA())*100</f>
        <v>8.50878038710154</v>
      </c>
    </row>
    <row r="868" customFormat="false" ht="15" hidden="false" customHeight="true" outlineLevel="0" collapsed="false">
      <c r="A868" s="23" t="n">
        <v>867</v>
      </c>
      <c r="B868" s="24" t="n">
        <f aca="true">RAND()</f>
        <v>0.862173054274294</v>
      </c>
      <c r="C868" s="25" t="n">
        <f aca="false">IF(B868&lt;=(Datos!$D$14-Datos!$C$14)/(Datos!$E$14-Datos!$C$14),Datos!$C$14+SQRT((Datos!$E$14-Datos!$C$14)*(Datos!$D$14-Datos!$C$14)*B868),Datos!$E$14-SQRT((Datos!$E$14-Datos!$C$14)*(Datos!$E$14-Datos!$D$14)*(1-B868)))</f>
        <v>87139.5048745841</v>
      </c>
      <c r="D868" s="24" t="n">
        <f aca="true">RAND()</f>
        <v>0.288359578935776</v>
      </c>
      <c r="E868" s="25" t="n">
        <f aca="false">IF(D868&lt;=(Datos!$D$15-Datos!$C$15)/(Datos!$E$15-Datos!$C$15),Datos!$C$15+SQRT((Datos!$E$15-Datos!$C$15)*(Datos!$D$15-Datos!$C$15)*D868),Datos!$E$15-SQRT((Datos!$E$15-Datos!$C$15)*(Datos!$E$15-Datos!$D$15)*(1-D868)))</f>
        <v>29650.4804504678</v>
      </c>
      <c r="F868" s="24" t="n">
        <f aca="true">RAND()</f>
        <v>0.684391484618244</v>
      </c>
      <c r="G868" s="25" t="n">
        <f aca="false">IF(F868&lt;=(Datos!$D$19-Datos!$C$19)/(Datos!$E$19-Datos!$C$19),Datos!$C$19+SQRT((Datos!$E$19-Datos!$C$19)*(Datos!$D$19-Datos!$C$19)*F868),Datos!$E$19-SQRT((Datos!$E$19-Datos!$C$19)*(Datos!$E$19-Datos!$D$19)*(1-F868)))</f>
        <v>40134.751943258</v>
      </c>
      <c r="H868" s="24" t="n">
        <f aca="true">RAND()</f>
        <v>0.801280267112511</v>
      </c>
      <c r="I868" s="25" t="n">
        <f aca="false">IF(H868&lt;=(Datos!$D$19-Datos!$C$19)/(Datos!$E$19-Datos!$C$19),Datos!$C$19+SQRT((Datos!$E$19-Datos!$C$19)*(Datos!$D$19-Datos!$C$19)*H868),Datos!$E$19-SQRT((Datos!$E$19-Datos!$C$19)*(Datos!$E$19-Datos!$D$19)*(1-H868)))</f>
        <v>41139.4326885079</v>
      </c>
      <c r="J868" s="24" t="n">
        <f aca="true">RAND()</f>
        <v>0.801015094902149</v>
      </c>
      <c r="K868" s="25" t="n">
        <f aca="false">IF(J868&lt;=(Datos!$D$19-Datos!$C$19)/(Datos!$E$19-Datos!$C$19),Datos!$C$19+SQRT((Datos!$E$19-Datos!$C$19)*(Datos!$D$19-Datos!$C$19)*J868),Datos!$E$19-SQRT((Datos!$E$19-Datos!$C$19)*(Datos!$E$19-Datos!$D$19)*(1-J868)))</f>
        <v>41136.8577708892</v>
      </c>
      <c r="L868" s="24" t="n">
        <f aca="true">RAND()</f>
        <v>0.166805979350435</v>
      </c>
      <c r="M868" s="25" t="n">
        <f aca="false">IF(L868&lt;=(Datos!$D$19-Datos!$C$19)/(Datos!$E$19-Datos!$C$19),Datos!$C$19+SQRT((Datos!$E$19-Datos!$C$19)*(Datos!$D$19-Datos!$C$19)*L868),Datos!$E$19-SQRT((Datos!$E$19-Datos!$C$19)*(Datos!$E$19-Datos!$D$19)*(1-L868)))</f>
        <v>35002.0892537584</v>
      </c>
      <c r="N868" s="24" t="n">
        <f aca="true">RAND()</f>
        <v>0.356809252190037</v>
      </c>
      <c r="O868" s="25" t="n">
        <f aca="false">IF(N868&lt;=(Datos!$D$19-Datos!$C$19)/(Datos!$E$19-Datos!$C$19),Datos!$C$19+SQRT((Datos!$E$19-Datos!$C$19)*(Datos!$D$19-Datos!$C$19)*N868),Datos!$E$19-SQRT((Datos!$E$19-Datos!$C$19)*(Datos!$E$19-Datos!$D$19)*(1-N868)))</f>
        <v>37315.8313149297</v>
      </c>
      <c r="P868" s="24" t="n">
        <f aca="true">RAND()</f>
        <v>0.88257005389827</v>
      </c>
      <c r="Q868" s="26" t="n">
        <f aca="false">IF(P868&lt;=(Datos!$D$23-Datos!$C$23)/(Datos!$E$23-Datos!$C$23),Datos!$C$23+SQRT((Datos!$E$23-Datos!$C$23)*(Datos!$D$23-Datos!$C$23)*P868),Datos!$E$23-SQRT((Datos!$E$23-Datos!$C$23)*(Datos!$E$23-Datos!$D$23)*(1-P868)))</f>
        <v>0.165461296378868</v>
      </c>
      <c r="R868" s="24" t="n">
        <f aca="true">RAND()</f>
        <v>0.365027915623427</v>
      </c>
      <c r="S868" s="26" t="n">
        <f aca="false">IF(R868&lt;=(Datos!$D$24-Datos!$C$24)/(Datos!$E$24-Datos!$C$24),Datos!$C$24+SQRT((Datos!$E$24-Datos!$C$24)*(Datos!$D$24-Datos!$C$24)*R868),Datos!$E$24-SQRT((Datos!$E$24-Datos!$C$24)*(Datos!$E$24-Datos!$D$24)*(1-R868)))</f>
        <v>0.145632991400189</v>
      </c>
      <c r="T868" s="24" t="n">
        <f aca="true">RAND()</f>
        <v>0.771877754565161</v>
      </c>
      <c r="U868" s="26" t="n">
        <f aca="false">IF(T868&lt;=(Datos!$D$25-Datos!$C$25)/(Datos!$E$25-Datos!$C$25),Datos!$C$25+SQRT((Datos!$E$25-Datos!$C$25)*(Datos!$D$25-Datos!$C$25)*T868),Datos!$E$25-SQRT((Datos!$E$25-Datos!$C$25)*(Datos!$E$25-Datos!$D$25)*(1-T868)))</f>
        <v>0.194726648674591</v>
      </c>
      <c r="V868" s="24" t="n">
        <f aca="true">RAND()</f>
        <v>0.15694941801359</v>
      </c>
      <c r="W868" s="26" t="n">
        <f aca="false">IF(V868&lt;=(Datos!$D$26-Datos!$C$26)/(Datos!$E$26-Datos!$C$26),Datos!$C$26+SQRT((Datos!$E$26-Datos!$C$26)*(Datos!$D$26-Datos!$C$26)*V868),Datos!$E$26-SQRT((Datos!$E$26-Datos!$C$26)*(Datos!$E$26-Datos!$D$26)*(1-V868)))</f>
        <v>0.19482326499861</v>
      </c>
      <c r="X868" s="24" t="n">
        <f aca="true">RAND()</f>
        <v>0.399681994409616</v>
      </c>
      <c r="Y868" s="26" t="n">
        <f aca="false">IF(X868&lt;=(Datos!$D$27-Datos!$C$27)/(Datos!$E$27-Datos!$C$27),Datos!$C$27+SQRT((Datos!$E$27-Datos!$C$27)*(Datos!$D$27-Datos!$C$27)*X868),Datos!$E$27-SQRT((Datos!$E$27-Datos!$C$27)*(Datos!$E$27-Datos!$D$27)*(1-X868)))</f>
        <v>0.223063919785534</v>
      </c>
      <c r="Z868" s="24" t="n">
        <f aca="false">(1+Q868)</f>
        <v>1.16546129637887</v>
      </c>
      <c r="AA868" s="24" t="n">
        <f aca="false">Z868*(1+S868)</f>
        <v>1.33519091133167</v>
      </c>
      <c r="AB868" s="24" t="n">
        <f aca="false">AA868*(1+U868)</f>
        <v>1.59518816283605</v>
      </c>
      <c r="AC868" s="24" t="n">
        <f aca="false">AB868*(1+W868)</f>
        <v>1.90596792900691</v>
      </c>
      <c r="AD868" s="24" t="n">
        <f aca="false">AC868*(1+Y868)</f>
        <v>2.33112060623671</v>
      </c>
      <c r="AE868" s="23" t="n">
        <f aca="false">E868*Q868</f>
        <v>4906.00693359069</v>
      </c>
      <c r="AF868" s="23" t="n">
        <f aca="false">AE868*(1+S868)</f>
        <v>5620.48339915957</v>
      </c>
      <c r="AG868" s="23" t="n">
        <f aca="false">AF868*(1+U868)</f>
        <v>6714.94129540908</v>
      </c>
      <c r="AH868" s="23" t="n">
        <f aca="false">AG868*(1+W868)</f>
        <v>8023.16808285468</v>
      </c>
      <c r="AI868" s="23" t="n">
        <f aca="false">AH868*(1+Y868)</f>
        <v>9812.84740451443</v>
      </c>
      <c r="AJ868" s="25" t="n">
        <f aca="false">G868*Z868</f>
        <v>46775.5000296338</v>
      </c>
      <c r="AK868" s="25" t="n">
        <f aca="false">I868*AA868</f>
        <v>54928.9966230365</v>
      </c>
      <c r="AL868" s="25" t="n">
        <f aca="false">K868*AB868</f>
        <v>65621.0285723928</v>
      </c>
      <c r="AM868" s="25" t="n">
        <f aca="false">M868*AC868</f>
        <v>66712.8595659009</v>
      </c>
      <c r="AN868" s="25" t="n">
        <f aca="false">O868*AD868</f>
        <v>86987.7033170855</v>
      </c>
      <c r="AO868" s="25" t="n">
        <f aca="false">C868/Datos!$D$8</f>
        <v>17427.9009749168</v>
      </c>
      <c r="AP868" s="25" t="n">
        <f aca="false">AJ868-AO868</f>
        <v>29347.599054717</v>
      </c>
      <c r="AQ868" s="25" t="n">
        <f aca="false">AK868-AO868</f>
        <v>37501.0956481197</v>
      </c>
      <c r="AR868" s="25" t="n">
        <f aca="false">AL868-AO868</f>
        <v>48193.127597476</v>
      </c>
      <c r="AS868" s="25" t="n">
        <f aca="false">AM868-AO868</f>
        <v>49284.958590984</v>
      </c>
      <c r="AT868" s="25" t="n">
        <f aca="false">AN868-AO868</f>
        <v>69559.8023421687</v>
      </c>
      <c r="AU868" s="25" t="n">
        <f aca="false">AP868*Datos!$D$6</f>
        <v>14673.7995273585</v>
      </c>
      <c r="AV868" s="25" t="n">
        <f aca="false">AQ868*Datos!$D$6</f>
        <v>18750.5478240598</v>
      </c>
      <c r="AW868" s="25" t="n">
        <f aca="false">AR868*Datos!$D$6</f>
        <v>24096.563798738</v>
      </c>
      <c r="AX868" s="25" t="n">
        <f aca="false">AS868*Datos!$D$6</f>
        <v>24642.479295492</v>
      </c>
      <c r="AY868" s="25" t="n">
        <f aca="false">AT868*Datos!$D$6</f>
        <v>34779.9011710844</v>
      </c>
      <c r="AZ868" s="25" t="n">
        <f aca="false">AJ868-AU868-AE868</f>
        <v>27195.6935686846</v>
      </c>
      <c r="BA868" s="25" t="n">
        <f aca="false">AK868-AV868-AF868</f>
        <v>30557.9653998171</v>
      </c>
      <c r="BB868" s="25" t="n">
        <f aca="false">AL868-AW868-AG868</f>
        <v>34809.5234782457</v>
      </c>
      <c r="BC868" s="25" t="n">
        <f aca="false">AM868-AX868-AH868</f>
        <v>34047.2121875542</v>
      </c>
      <c r="BD868" s="25" t="n">
        <f aca="false">AN868-AY868-AI868</f>
        <v>42394.9547414867</v>
      </c>
      <c r="BE868" s="25" t="n">
        <f aca="false">AZ868/Z868</f>
        <v>23334.7033086235</v>
      </c>
      <c r="BF868" s="25" t="n">
        <f aca="false">BA868/AA868</f>
        <v>22886.5888319595</v>
      </c>
      <c r="BG868" s="25" t="n">
        <f aca="false">BB868/AB868</f>
        <v>21821.5783499538</v>
      </c>
      <c r="BH868" s="25" t="n">
        <f aca="false">BC868/AC868</f>
        <v>17863.4759113152</v>
      </c>
      <c r="BI868" s="25" t="n">
        <f aca="false">BD868/AD868</f>
        <v>18186.5127990644</v>
      </c>
      <c r="BJ868" s="25" t="n">
        <f aca="false">E868*AD868</f>
        <v>69118.8459629041</v>
      </c>
      <c r="BK868" s="25" t="n">
        <f aca="false">0.2*C868*AD868</f>
        <v>40626.5390860814</v>
      </c>
      <c r="BL868" s="25" t="n">
        <f aca="false">BJ868+BK868</f>
        <v>109745.385048985</v>
      </c>
      <c r="BM868" s="25" t="n">
        <f aca="false">BK868*Datos!$D$6</f>
        <v>20313.2695430407</v>
      </c>
      <c r="BN868" s="25" t="n">
        <f aca="false">BL868-BM868</f>
        <v>89432.1155059448</v>
      </c>
      <c r="BO868" s="25" t="n">
        <f aca="false">BN868/AD868</f>
        <v>38364.4309379262</v>
      </c>
      <c r="BP868" s="25" t="n">
        <f aca="false">-(C868+E868)</f>
        <v>-116789.985325052</v>
      </c>
      <c r="BQ868" s="25" t="n">
        <f aca="false">BE868</f>
        <v>23334.7033086235</v>
      </c>
      <c r="BR868" s="25" t="n">
        <f aca="false">BF868</f>
        <v>22886.5888319595</v>
      </c>
      <c r="BS868" s="25" t="n">
        <f aca="false">BG868</f>
        <v>21821.5783499538</v>
      </c>
      <c r="BT868" s="25" t="n">
        <f aca="false">BH868</f>
        <v>17863.4759113152</v>
      </c>
      <c r="BU868" s="25" t="n">
        <f aca="false">BI868+BO868</f>
        <v>56550.9437369907</v>
      </c>
      <c r="BV868" s="27" t="n">
        <f aca="false">IFERROR(IRR(BP868:BU868,0.1),NA())*100</f>
        <v>6.08880814207427</v>
      </c>
    </row>
    <row r="869" customFormat="false" ht="15" hidden="false" customHeight="true" outlineLevel="0" collapsed="false">
      <c r="A869" s="23" t="n">
        <v>868</v>
      </c>
      <c r="B869" s="24" t="n">
        <f aca="true">RAND()</f>
        <v>0.311160175938946</v>
      </c>
      <c r="C869" s="25" t="n">
        <f aca="false">IF(B869&lt;=(Datos!$D$14-Datos!$C$14)/(Datos!$E$14-Datos!$C$14),Datos!$C$14+SQRT((Datos!$E$14-Datos!$C$14)*(Datos!$D$14-Datos!$C$14)*B869),Datos!$E$14-SQRT((Datos!$E$14-Datos!$C$14)*(Datos!$E$14-Datos!$D$14)*(1-B869)))</f>
        <v>71249.2123782101</v>
      </c>
      <c r="D869" s="24" t="n">
        <f aca="true">RAND()</f>
        <v>0.576578964809815</v>
      </c>
      <c r="E869" s="25" t="n">
        <f aca="false">IF(D869&lt;=(Datos!$D$15-Datos!$C$15)/(Datos!$E$15-Datos!$C$15),Datos!$C$15+SQRT((Datos!$E$15-Datos!$C$15)*(Datos!$D$15-Datos!$C$15)*D869),Datos!$E$15-SQRT((Datos!$E$15-Datos!$C$15)*(Datos!$E$15-Datos!$D$15)*(1-D869)))</f>
        <v>32030.4858819042</v>
      </c>
      <c r="F869" s="24" t="n">
        <f aca="true">RAND()</f>
        <v>0.10171323560678</v>
      </c>
      <c r="G869" s="25" t="n">
        <f aca="false">IF(F869&lt;=(Datos!$D$19-Datos!$C$19)/(Datos!$E$19-Datos!$C$19),Datos!$C$19+SQRT((Datos!$E$19-Datos!$C$19)*(Datos!$D$19-Datos!$C$19)*F869),Datos!$E$19-SQRT((Datos!$E$19-Datos!$C$19)*(Datos!$E$19-Datos!$D$19)*(1-F869)))</f>
        <v>33906.0191168269</v>
      </c>
      <c r="H869" s="24" t="n">
        <f aca="true">RAND()</f>
        <v>0.468124985732494</v>
      </c>
      <c r="I869" s="25" t="n">
        <f aca="false">IF(H869&lt;=(Datos!$D$19-Datos!$C$19)/(Datos!$E$19-Datos!$C$19),Datos!$C$19+SQRT((Datos!$E$19-Datos!$C$19)*(Datos!$D$19-Datos!$C$19)*H869),Datos!$E$19-SQRT((Datos!$E$19-Datos!$C$19)*(Datos!$E$19-Datos!$D$19)*(1-H869)))</f>
        <v>38379.6627533496</v>
      </c>
      <c r="J869" s="24" t="n">
        <f aca="true">RAND()</f>
        <v>0.00762108685278782</v>
      </c>
      <c r="K869" s="25" t="n">
        <f aca="false">IF(J869&lt;=(Datos!$D$19-Datos!$C$19)/(Datos!$E$19-Datos!$C$19),Datos!$C$19+SQRT((Datos!$E$19-Datos!$C$19)*(Datos!$D$19-Datos!$C$19)*J869),Datos!$E$19-SQRT((Datos!$E$19-Datos!$C$19)*(Datos!$E$19-Datos!$D$19)*(1-J869)))</f>
        <v>31069.1880227155</v>
      </c>
      <c r="L869" s="24" t="n">
        <f aca="true">RAND()</f>
        <v>0.309670361779238</v>
      </c>
      <c r="M869" s="25" t="n">
        <f aca="false">IF(L869&lt;=(Datos!$D$19-Datos!$C$19)/(Datos!$E$19-Datos!$C$19),Datos!$C$19+SQRT((Datos!$E$19-Datos!$C$19)*(Datos!$D$19-Datos!$C$19)*L869),Datos!$E$19-SQRT((Datos!$E$19-Datos!$C$19)*(Datos!$E$19-Datos!$D$19)*(1-L869)))</f>
        <v>36815.4643471216</v>
      </c>
      <c r="N869" s="24" t="n">
        <f aca="true">RAND()</f>
        <v>0.0396001695699728</v>
      </c>
      <c r="O869" s="25" t="n">
        <f aca="false">IF(N869&lt;=(Datos!$D$19-Datos!$C$19)/(Datos!$E$19-Datos!$C$19),Datos!$C$19+SQRT((Datos!$E$19-Datos!$C$19)*(Datos!$D$19-Datos!$C$19)*N869),Datos!$E$19-SQRT((Datos!$E$19-Datos!$C$19)*(Datos!$E$19-Datos!$D$19)*(1-N869)))</f>
        <v>32437.2167395404</v>
      </c>
      <c r="P869" s="24" t="n">
        <f aca="true">RAND()</f>
        <v>0.560133890836082</v>
      </c>
      <c r="Q869" s="26" t="n">
        <f aca="false">IF(P869&lt;=(Datos!$D$23-Datos!$C$23)/(Datos!$E$23-Datos!$C$23),Datos!$C$23+SQRT((Datos!$E$23-Datos!$C$23)*(Datos!$D$23-Datos!$C$23)*P869),Datos!$E$23-SQRT((Datos!$E$23-Datos!$C$23)*(Datos!$E$23-Datos!$D$23)*(1-P869)))</f>
        <v>0.151861787610172</v>
      </c>
      <c r="R869" s="24" t="n">
        <f aca="true">RAND()</f>
        <v>0.352477900610988</v>
      </c>
      <c r="S869" s="26" t="n">
        <f aca="false">IF(R869&lt;=(Datos!$D$24-Datos!$C$24)/(Datos!$E$24-Datos!$C$24),Datos!$C$24+SQRT((Datos!$E$24-Datos!$C$24)*(Datos!$D$24-Datos!$C$24)*R869),Datos!$E$24-SQRT((Datos!$E$24-Datos!$C$24)*(Datos!$E$24-Datos!$D$24)*(1-R869)))</f>
        <v>0.145188493823565</v>
      </c>
      <c r="T869" s="24" t="n">
        <f aca="true">RAND()</f>
        <v>0.853355607514949</v>
      </c>
      <c r="U869" s="26" t="n">
        <f aca="false">IF(T869&lt;=(Datos!$D$25-Datos!$C$25)/(Datos!$E$25-Datos!$C$25),Datos!$C$25+SQRT((Datos!$E$25-Datos!$C$25)*(Datos!$D$25-Datos!$C$25)*T869),Datos!$E$25-SQRT((Datos!$E$25-Datos!$C$25)*(Datos!$E$25-Datos!$D$25)*(1-T869)))</f>
        <v>0.199736626663901</v>
      </c>
      <c r="V869" s="24" t="n">
        <f aca="true">RAND()</f>
        <v>0.590898256663092</v>
      </c>
      <c r="W869" s="26" t="n">
        <f aca="false">IF(V869&lt;=(Datos!$D$26-Datos!$C$26)/(Datos!$E$26-Datos!$C$26),Datos!$C$26+SQRT((Datos!$E$26-Datos!$C$26)*(Datos!$D$26-Datos!$C$26)*V869),Datos!$E$26-SQRT((Datos!$E$26-Datos!$C$26)*(Datos!$E$26-Datos!$D$26)*(1-V869)))</f>
        <v>0.212160125506562</v>
      </c>
      <c r="X869" s="24" t="n">
        <f aca="true">RAND()</f>
        <v>0.590301244351785</v>
      </c>
      <c r="Y869" s="26" t="n">
        <f aca="false">IF(X869&lt;=(Datos!$D$27-Datos!$C$27)/(Datos!$E$27-Datos!$C$27),Datos!$C$27+SQRT((Datos!$E$27-Datos!$C$27)*(Datos!$D$27-Datos!$C$27)*X869),Datos!$E$27-SQRT((Datos!$E$27-Datos!$C$27)*(Datos!$E$27-Datos!$D$27)*(1-X869)))</f>
        <v>0.232964127726805</v>
      </c>
      <c r="Z869" s="24" t="n">
        <f aca="false">(1+Q869)</f>
        <v>1.15186178761017</v>
      </c>
      <c r="AA869" s="24" t="n">
        <f aca="false">Z869*(1+S869)</f>
        <v>1.31909886564621</v>
      </c>
      <c r="AB869" s="24" t="n">
        <f aca="false">AA869*(1+U869)</f>
        <v>1.58257122330657</v>
      </c>
      <c r="AC869" s="24" t="n">
        <f aca="false">AB869*(1+W869)</f>
        <v>1.91832973266636</v>
      </c>
      <c r="AD869" s="24" t="n">
        <f aca="false">AC869*(1+Y869)</f>
        <v>2.36523174552937</v>
      </c>
      <c r="AE869" s="23" t="n">
        <f aca="false">E869*Q869</f>
        <v>4864.20684404836</v>
      </c>
      <c r="AF869" s="23" t="n">
        <f aca="false">AE869*(1+S869)</f>
        <v>5570.43370938202</v>
      </c>
      <c r="AG869" s="23" t="n">
        <f aca="false">AF869*(1+U869)</f>
        <v>6683.05334754887</v>
      </c>
      <c r="AH869" s="23" t="n">
        <f aca="false">AG869*(1+W869)</f>
        <v>8100.93078453188</v>
      </c>
      <c r="AI869" s="23" t="n">
        <f aca="false">AH869*(1+Y869)</f>
        <v>9988.15705852557</v>
      </c>
      <c r="AJ869" s="25" t="n">
        <f aca="false">G869*Z869</f>
        <v>39055.0477906529</v>
      </c>
      <c r="AK869" s="25" t="n">
        <f aca="false">I869*AA869</f>
        <v>50626.5696018276</v>
      </c>
      <c r="AL869" s="25" t="n">
        <f aca="false">K869*AB869</f>
        <v>49169.2028962505</v>
      </c>
      <c r="AM869" s="25" t="n">
        <f aca="false">M869*AC869</f>
        <v>70624.1998790017</v>
      </c>
      <c r="AN869" s="25" t="n">
        <f aca="false">O869*AD869</f>
        <v>76721.5347689777</v>
      </c>
      <c r="AO869" s="25" t="n">
        <f aca="false">C869/Datos!$D$8</f>
        <v>14249.842475642</v>
      </c>
      <c r="AP869" s="25" t="n">
        <f aca="false">AJ869-AO869</f>
        <v>24805.2053150109</v>
      </c>
      <c r="AQ869" s="25" t="n">
        <f aca="false">AK869-AO869</f>
        <v>36376.7271261856</v>
      </c>
      <c r="AR869" s="25" t="n">
        <f aca="false">AL869-AO869</f>
        <v>34919.3604206085</v>
      </c>
      <c r="AS869" s="25" t="n">
        <f aca="false">AM869-AO869</f>
        <v>56374.3574033596</v>
      </c>
      <c r="AT869" s="25" t="n">
        <f aca="false">AN869-AO869</f>
        <v>62471.6922933357</v>
      </c>
      <c r="AU869" s="25" t="n">
        <f aca="false">AP869*Datos!$D$6</f>
        <v>12402.6026575054</v>
      </c>
      <c r="AV869" s="25" t="n">
        <f aca="false">AQ869*Datos!$D$6</f>
        <v>18188.3635630928</v>
      </c>
      <c r="AW869" s="25" t="n">
        <f aca="false">AR869*Datos!$D$6</f>
        <v>17459.6802103042</v>
      </c>
      <c r="AX869" s="25" t="n">
        <f aca="false">AS869*Datos!$D$6</f>
        <v>28187.1787016798</v>
      </c>
      <c r="AY869" s="25" t="n">
        <f aca="false">AT869*Datos!$D$6</f>
        <v>31235.8461466678</v>
      </c>
      <c r="AZ869" s="25" t="n">
        <f aca="false">AJ869-AU869-AE869</f>
        <v>21788.2382890991</v>
      </c>
      <c r="BA869" s="25" t="n">
        <f aca="false">AK869-AV869-AF869</f>
        <v>26867.7723293528</v>
      </c>
      <c r="BB869" s="25" t="n">
        <f aca="false">AL869-AW869-AG869</f>
        <v>25026.4693383974</v>
      </c>
      <c r="BC869" s="25" t="n">
        <f aca="false">AM869-AX869-AH869</f>
        <v>34336.09039279</v>
      </c>
      <c r="BD869" s="25" t="n">
        <f aca="false">AN869-AY869-AI869</f>
        <v>35497.5315637843</v>
      </c>
      <c r="BE869" s="25" t="n">
        <f aca="false">AZ869/Z869</f>
        <v>18915.6707197521</v>
      </c>
      <c r="BF869" s="25" t="n">
        <f aca="false">BA869/AA869</f>
        <v>20368.2779426776</v>
      </c>
      <c r="BG869" s="25" t="n">
        <f aca="false">BB869/AB869</f>
        <v>15813.8028607066</v>
      </c>
      <c r="BH869" s="25" t="n">
        <f aca="false">BC869/AC869</f>
        <v>17898.951263746</v>
      </c>
      <c r="BI869" s="25" t="n">
        <f aca="false">BD869/AD869</f>
        <v>15008.0564540366</v>
      </c>
      <c r="BJ869" s="25" t="n">
        <f aca="false">E869*AD869</f>
        <v>75759.5220326102</v>
      </c>
      <c r="BK869" s="25" t="n">
        <f aca="false">0.2*C869*AD869</f>
        <v>33704.1797921814</v>
      </c>
      <c r="BL869" s="25" t="n">
        <f aca="false">BJ869+BK869</f>
        <v>109463.701824792</v>
      </c>
      <c r="BM869" s="25" t="n">
        <f aca="false">BK869*Datos!$D$6</f>
        <v>16852.0898960907</v>
      </c>
      <c r="BN869" s="25" t="n">
        <f aca="false">BL869-BM869</f>
        <v>92611.6119287009</v>
      </c>
      <c r="BO869" s="25" t="n">
        <f aca="false">BN869/AD869</f>
        <v>39155.4071197252</v>
      </c>
      <c r="BP869" s="25" t="n">
        <f aca="false">-(C869+E869)</f>
        <v>-103279.698260114</v>
      </c>
      <c r="BQ869" s="25" t="n">
        <f aca="false">BE869</f>
        <v>18915.6707197521</v>
      </c>
      <c r="BR869" s="25" t="n">
        <f aca="false">BF869</f>
        <v>20368.2779426776</v>
      </c>
      <c r="BS869" s="25" t="n">
        <f aca="false">BG869</f>
        <v>15813.8028607066</v>
      </c>
      <c r="BT869" s="25" t="n">
        <f aca="false">BH869</f>
        <v>17898.951263746</v>
      </c>
      <c r="BU869" s="25" t="n">
        <f aca="false">BI869+BO869</f>
        <v>54163.4635737618</v>
      </c>
      <c r="BV869" s="27" t="n">
        <f aca="false">IFERROR(IRR(BP869:BU869,0.1),NA())*100</f>
        <v>6.18769754503529</v>
      </c>
    </row>
    <row r="870" customFormat="false" ht="15" hidden="false" customHeight="true" outlineLevel="0" collapsed="false">
      <c r="A870" s="23" t="n">
        <v>869</v>
      </c>
      <c r="B870" s="24" t="n">
        <f aca="true">RAND()</f>
        <v>0.303941424036439</v>
      </c>
      <c r="C870" s="25" t="n">
        <f aca="false">IF(B870&lt;=(Datos!$D$14-Datos!$C$14)/(Datos!$E$14-Datos!$C$14),Datos!$C$14+SQRT((Datos!$E$14-Datos!$C$14)*(Datos!$D$14-Datos!$C$14)*B870),Datos!$E$14-SQRT((Datos!$E$14-Datos!$C$14)*(Datos!$E$14-Datos!$D$14)*(1-B870)))</f>
        <v>71098.9569192343</v>
      </c>
      <c r="D870" s="24" t="n">
        <f aca="true">RAND()</f>
        <v>0.851560826952134</v>
      </c>
      <c r="E870" s="25" t="n">
        <f aca="false">IF(D870&lt;=(Datos!$D$15-Datos!$C$15)/(Datos!$E$15-Datos!$C$15),Datos!$C$15+SQRT((Datos!$E$15-Datos!$C$15)*(Datos!$D$15-Datos!$C$15)*D870),Datos!$E$15-SQRT((Datos!$E$15-Datos!$C$15)*(Datos!$E$15-Datos!$D$15)*(1-D870)))</f>
        <v>35281.3268859583</v>
      </c>
      <c r="F870" s="24" t="n">
        <f aca="true">RAND()</f>
        <v>0.158287067866708</v>
      </c>
      <c r="G870" s="25" t="n">
        <f aca="false">IF(F870&lt;=(Datos!$D$19-Datos!$C$19)/(Datos!$E$19-Datos!$C$19),Datos!$C$19+SQRT((Datos!$E$19-Datos!$C$19)*(Datos!$D$19-Datos!$C$19)*F870),Datos!$E$19-SQRT((Datos!$E$19-Datos!$C$19)*(Datos!$E$19-Datos!$D$19)*(1-F870)))</f>
        <v>34872.6851098759</v>
      </c>
      <c r="H870" s="24" t="n">
        <f aca="true">RAND()</f>
        <v>0.353974202518202</v>
      </c>
      <c r="I870" s="25" t="n">
        <f aca="false">IF(H870&lt;=(Datos!$D$19-Datos!$C$19)/(Datos!$E$19-Datos!$C$19),Datos!$C$19+SQRT((Datos!$E$19-Datos!$C$19)*(Datos!$D$19-Datos!$C$19)*H870),Datos!$E$19-SQRT((Datos!$E$19-Datos!$C$19)*(Datos!$E$19-Datos!$D$19)*(1-H870)))</f>
        <v>37286.7091596777</v>
      </c>
      <c r="J870" s="24" t="n">
        <f aca="true">RAND()</f>
        <v>0.70406472417888</v>
      </c>
      <c r="K870" s="25" t="n">
        <f aca="false">IF(J870&lt;=(Datos!$D$19-Datos!$C$19)/(Datos!$E$19-Datos!$C$19),Datos!$C$19+SQRT((Datos!$E$19-Datos!$C$19)*(Datos!$D$19-Datos!$C$19)*J870),Datos!$E$19-SQRT((Datos!$E$19-Datos!$C$19)*(Datos!$E$19-Datos!$D$19)*(1-J870)))</f>
        <v>40288.8275677297</v>
      </c>
      <c r="L870" s="24" t="n">
        <f aca="true">RAND()</f>
        <v>0.733895504793076</v>
      </c>
      <c r="M870" s="25" t="n">
        <f aca="false">IF(L870&lt;=(Datos!$D$19-Datos!$C$19)/(Datos!$E$19-Datos!$C$19),Datos!$C$19+SQRT((Datos!$E$19-Datos!$C$19)*(Datos!$D$19-Datos!$C$19)*L870),Datos!$E$19-SQRT((Datos!$E$19-Datos!$C$19)*(Datos!$E$19-Datos!$D$19)*(1-L870)))</f>
        <v>40532.5804830395</v>
      </c>
      <c r="N870" s="24" t="n">
        <f aca="true">RAND()</f>
        <v>0.349916944354102</v>
      </c>
      <c r="O870" s="25" t="n">
        <f aca="false">IF(N870&lt;=(Datos!$D$19-Datos!$C$19)/(Datos!$E$19-Datos!$C$19),Datos!$C$19+SQRT((Datos!$E$19-Datos!$C$19)*(Datos!$D$19-Datos!$C$19)*N870),Datos!$E$19-SQRT((Datos!$E$19-Datos!$C$19)*(Datos!$E$19-Datos!$D$19)*(1-N870)))</f>
        <v>37244.828614475</v>
      </c>
      <c r="P870" s="24" t="n">
        <f aca="true">RAND()</f>
        <v>0.613517072029896</v>
      </c>
      <c r="Q870" s="26" t="n">
        <f aca="false">IF(P870&lt;=(Datos!$D$23-Datos!$C$23)/(Datos!$E$23-Datos!$C$23),Datos!$C$23+SQRT((Datos!$E$23-Datos!$C$23)*(Datos!$D$23-Datos!$C$23)*P870),Datos!$E$23-SQRT((Datos!$E$23-Datos!$C$23)*(Datos!$E$23-Datos!$D$23)*(1-P870)))</f>
        <v>0.153624456965852</v>
      </c>
      <c r="R870" s="24" t="n">
        <f aca="true">RAND()</f>
        <v>0.459989800906139</v>
      </c>
      <c r="S870" s="26" t="n">
        <f aca="false">IF(R870&lt;=(Datos!$D$24-Datos!$C$24)/(Datos!$E$24-Datos!$C$24),Datos!$C$24+SQRT((Datos!$E$24-Datos!$C$24)*(Datos!$D$24-Datos!$C$24)*R870),Datos!$E$24-SQRT((Datos!$E$24-Datos!$C$24)*(Datos!$E$24-Datos!$D$24)*(1-R870)))</f>
        <v>0.148774670139396</v>
      </c>
      <c r="T870" s="24" t="n">
        <f aca="true">RAND()</f>
        <v>0.634762512768562</v>
      </c>
      <c r="U870" s="26" t="n">
        <f aca="false">IF(T870&lt;=(Datos!$D$25-Datos!$C$25)/(Datos!$E$25-Datos!$C$25),Datos!$C$25+SQRT((Datos!$E$25-Datos!$C$25)*(Datos!$D$25-Datos!$C$25)*T870),Datos!$E$25-SQRT((Datos!$E$25-Datos!$C$25)*(Datos!$E$25-Datos!$D$25)*(1-T870)))</f>
        <v>0.188020866737073</v>
      </c>
      <c r="V870" s="24" t="n">
        <f aca="true">RAND()</f>
        <v>0.242935426902706</v>
      </c>
      <c r="W870" s="26" t="n">
        <f aca="false">IF(V870&lt;=(Datos!$D$26-Datos!$C$26)/(Datos!$E$26-Datos!$C$26),Datos!$C$26+SQRT((Datos!$E$26-Datos!$C$26)*(Datos!$D$26-Datos!$C$26)*V870),Datos!$E$26-SQRT((Datos!$E$26-Datos!$C$26)*(Datos!$E$26-Datos!$D$26)*(1-V870)))</f>
        <v>0.198442060559053</v>
      </c>
      <c r="X870" s="24" t="n">
        <f aca="true">RAND()</f>
        <v>0.208455647060152</v>
      </c>
      <c r="Y870" s="26" t="n">
        <f aca="false">IF(X870&lt;=(Datos!$D$27-Datos!$C$27)/(Datos!$E$27-Datos!$C$27),Datos!$C$27+SQRT((Datos!$E$27-Datos!$C$27)*(Datos!$D$27-Datos!$C$27)*X870),Datos!$E$27-SQRT((Datos!$E$27-Datos!$C$27)*(Datos!$E$27-Datos!$D$27)*(1-X870)))</f>
        <v>0.213724043649058</v>
      </c>
      <c r="Z870" s="24" t="n">
        <f aca="false">(1+Q870)</f>
        <v>1.15362445696585</v>
      </c>
      <c r="AA870" s="24" t="n">
        <f aca="false">Z870*(1+S870)</f>
        <v>1.32525455501569</v>
      </c>
      <c r="AB870" s="24" t="n">
        <f aca="false">AA870*(1+U870)</f>
        <v>1.57443006509699</v>
      </c>
      <c r="AC870" s="24" t="n">
        <f aca="false">AB870*(1+W870)</f>
        <v>1.88686321142096</v>
      </c>
      <c r="AD870" s="24" t="n">
        <f aca="false">AC870*(1+Y870)</f>
        <v>2.2901312467785</v>
      </c>
      <c r="AE870" s="23" t="n">
        <f aca="false">E870*Q870</f>
        <v>5420.07468389006</v>
      </c>
      <c r="AF870" s="23" t="n">
        <f aca="false">AE870*(1+S870)</f>
        <v>6226.4445071167</v>
      </c>
      <c r="AG870" s="23" t="n">
        <f aca="false">AF870*(1+U870)</f>
        <v>7397.14600003507</v>
      </c>
      <c r="AH870" s="23" t="n">
        <f aca="false">AG870*(1+W870)</f>
        <v>8865.05089453819</v>
      </c>
      <c r="AI870" s="23" t="n">
        <f aca="false">AH870*(1+Y870)</f>
        <v>10759.7254188736</v>
      </c>
      <c r="AJ870" s="25" t="n">
        <f aca="false">G870*Z870</f>
        <v>40229.9824228217</v>
      </c>
      <c r="AK870" s="25" t="n">
        <f aca="false">I870*AA870</f>
        <v>49414.3811554079</v>
      </c>
      <c r="AL870" s="25" t="n">
        <f aca="false">K870*AB870</f>
        <v>63431.941410142</v>
      </c>
      <c r="AM870" s="25" t="n">
        <f aca="false">M870*AC870</f>
        <v>76479.4349774066</v>
      </c>
      <c r="AN870" s="25" t="n">
        <f aca="false">O870*AD870</f>
        <v>85295.545790919</v>
      </c>
      <c r="AO870" s="25" t="n">
        <f aca="false">C870/Datos!$D$8</f>
        <v>14219.7913838469</v>
      </c>
      <c r="AP870" s="25" t="n">
        <f aca="false">AJ870-AO870</f>
        <v>26010.1910389749</v>
      </c>
      <c r="AQ870" s="25" t="n">
        <f aca="false">AK870-AO870</f>
        <v>35194.5897715611</v>
      </c>
      <c r="AR870" s="25" t="n">
        <f aca="false">AL870-AO870</f>
        <v>49212.1500262952</v>
      </c>
      <c r="AS870" s="25" t="n">
        <f aca="false">AM870-AO870</f>
        <v>62259.6435935597</v>
      </c>
      <c r="AT870" s="25" t="n">
        <f aca="false">AN870-AO870</f>
        <v>71075.7544070721</v>
      </c>
      <c r="AU870" s="25" t="n">
        <f aca="false">AP870*Datos!$D$6</f>
        <v>13005.0955194874</v>
      </c>
      <c r="AV870" s="25" t="n">
        <f aca="false">AQ870*Datos!$D$6</f>
        <v>17597.2948857805</v>
      </c>
      <c r="AW870" s="25" t="n">
        <f aca="false">AR870*Datos!$D$6</f>
        <v>24606.0750131476</v>
      </c>
      <c r="AX870" s="25" t="n">
        <f aca="false">AS870*Datos!$D$6</f>
        <v>31129.8217967799</v>
      </c>
      <c r="AY870" s="25" t="n">
        <f aca="false">AT870*Datos!$D$6</f>
        <v>35537.8772035361</v>
      </c>
      <c r="AZ870" s="25" t="n">
        <f aca="false">AJ870-AU870-AE870</f>
        <v>21804.8122194442</v>
      </c>
      <c r="BA870" s="25" t="n">
        <f aca="false">AK870-AV870-AF870</f>
        <v>25590.6417625107</v>
      </c>
      <c r="BB870" s="25" t="n">
        <f aca="false">AL870-AW870-AG870</f>
        <v>31428.7203969594</v>
      </c>
      <c r="BC870" s="25" t="n">
        <f aca="false">AM870-AX870-AH870</f>
        <v>36484.5622860885</v>
      </c>
      <c r="BD870" s="25" t="n">
        <f aca="false">AN870-AY870-AI870</f>
        <v>38997.9431685093</v>
      </c>
      <c r="BE870" s="25" t="n">
        <f aca="false">AZ870/Z870</f>
        <v>18901.1355365966</v>
      </c>
      <c r="BF870" s="25" t="n">
        <f aca="false">BA870/AA870</f>
        <v>19309.9821205352</v>
      </c>
      <c r="BG870" s="25" t="n">
        <f aca="false">BB870/AB870</f>
        <v>19961.966614899</v>
      </c>
      <c r="BH870" s="25" t="n">
        <f aca="false">BC870/AC870</f>
        <v>19336.0928684452</v>
      </c>
      <c r="BI870" s="25" t="n">
        <f aca="false">BD870/AD870</f>
        <v>17028.6935403232</v>
      </c>
      <c r="BJ870" s="25" t="n">
        <f aca="false">E870*AD870</f>
        <v>80798.8691293394</v>
      </c>
      <c r="BK870" s="25" t="n">
        <f aca="false">0.2*C870*AD870</f>
        <v>32565.1885708194</v>
      </c>
      <c r="BL870" s="25" t="n">
        <f aca="false">BJ870+BK870</f>
        <v>113364.057700159</v>
      </c>
      <c r="BM870" s="25" t="n">
        <f aca="false">BK870*Datos!$D$6</f>
        <v>16282.5942854097</v>
      </c>
      <c r="BN870" s="25" t="n">
        <f aca="false">BL870-BM870</f>
        <v>97081.4634147491</v>
      </c>
      <c r="BO870" s="25" t="n">
        <f aca="false">BN870/AD870</f>
        <v>42391.2225778817</v>
      </c>
      <c r="BP870" s="25" t="n">
        <f aca="false">-(C870+E870)</f>
        <v>-106380.283805193</v>
      </c>
      <c r="BQ870" s="25" t="n">
        <f aca="false">BE870</f>
        <v>18901.1355365966</v>
      </c>
      <c r="BR870" s="25" t="n">
        <f aca="false">BF870</f>
        <v>19309.9821205352</v>
      </c>
      <c r="BS870" s="25" t="n">
        <f aca="false">BG870</f>
        <v>19961.966614899</v>
      </c>
      <c r="BT870" s="25" t="n">
        <f aca="false">BH870</f>
        <v>19336.0928684452</v>
      </c>
      <c r="BU870" s="25" t="n">
        <f aca="false">BI870+BO870</f>
        <v>59419.9161182049</v>
      </c>
      <c r="BV870" s="27" t="n">
        <f aca="false">IFERROR(IRR(BP870:BU870,0.1),NA())*100</f>
        <v>7.45535880349972</v>
      </c>
    </row>
    <row r="871" customFormat="false" ht="15" hidden="false" customHeight="true" outlineLevel="0" collapsed="false">
      <c r="A871" s="23" t="n">
        <v>870</v>
      </c>
      <c r="B871" s="24" t="n">
        <f aca="true">RAND()</f>
        <v>0.188947981532098</v>
      </c>
      <c r="C871" s="25" t="n">
        <f aca="false">IF(B871&lt;=(Datos!$D$14-Datos!$C$14)/(Datos!$E$14-Datos!$C$14),Datos!$C$14+SQRT((Datos!$E$14-Datos!$C$14)*(Datos!$D$14-Datos!$C$14)*B871),Datos!$E$14-SQRT((Datos!$E$14-Datos!$C$14)*(Datos!$E$14-Datos!$D$14)*(1-B871)))</f>
        <v>68693.6294269332</v>
      </c>
      <c r="D871" s="24" t="n">
        <f aca="true">RAND()</f>
        <v>0.691151347504328</v>
      </c>
      <c r="E871" s="25" t="n">
        <f aca="false">IF(D871&lt;=(Datos!$D$15-Datos!$C$15)/(Datos!$E$15-Datos!$C$15),Datos!$C$15+SQRT((Datos!$E$15-Datos!$C$15)*(Datos!$D$15-Datos!$C$15)*D871),Datos!$E$15-SQRT((Datos!$E$15-Datos!$C$15)*(Datos!$E$15-Datos!$D$15)*(1-D871)))</f>
        <v>33193.5840654313</v>
      </c>
      <c r="F871" s="24" t="n">
        <f aca="true">RAND()</f>
        <v>0.8338474530936</v>
      </c>
      <c r="G871" s="25" t="n">
        <f aca="false">IF(F871&lt;=(Datos!$D$19-Datos!$C$19)/(Datos!$E$19-Datos!$C$19),Datos!$C$19+SQRT((Datos!$E$19-Datos!$C$19)*(Datos!$D$19-Datos!$C$19)*F871),Datos!$E$19-SQRT((Datos!$E$19-Datos!$C$19)*(Datos!$E$19-Datos!$D$19)*(1-F871)))</f>
        <v>41469.9233693898</v>
      </c>
      <c r="H871" s="24" t="n">
        <f aca="true">RAND()</f>
        <v>0.568250335935521</v>
      </c>
      <c r="I871" s="25" t="n">
        <f aca="false">IF(H871&lt;=(Datos!$D$19-Datos!$C$19)/(Datos!$E$19-Datos!$C$19),Datos!$C$19+SQRT((Datos!$E$19-Datos!$C$19)*(Datos!$D$19-Datos!$C$19)*H871),Datos!$E$19-SQRT((Datos!$E$19-Datos!$C$19)*(Datos!$E$19-Datos!$D$19)*(1-H871)))</f>
        <v>39232.4184475319</v>
      </c>
      <c r="J871" s="24" t="n">
        <f aca="true">RAND()</f>
        <v>0.276569642032413</v>
      </c>
      <c r="K871" s="25" t="n">
        <f aca="false">IF(J871&lt;=(Datos!$D$19-Datos!$C$19)/(Datos!$E$19-Datos!$C$19),Datos!$C$19+SQRT((Datos!$E$19-Datos!$C$19)*(Datos!$D$19-Datos!$C$19)*J871),Datos!$E$19-SQRT((Datos!$E$19-Datos!$C$19)*(Datos!$E$19-Datos!$D$19)*(1-J871)))</f>
        <v>36440.9196784979</v>
      </c>
      <c r="L871" s="24" t="n">
        <f aca="true">RAND()</f>
        <v>0.294690031886015</v>
      </c>
      <c r="M871" s="25" t="n">
        <f aca="false">IF(L871&lt;=(Datos!$D$19-Datos!$C$19)/(Datos!$E$19-Datos!$C$19),Datos!$C$19+SQRT((Datos!$E$19-Datos!$C$19)*(Datos!$D$19-Datos!$C$19)*L871),Datos!$E$19-SQRT((Datos!$E$19-Datos!$C$19)*(Datos!$E$19-Datos!$D$19)*(1-L871)))</f>
        <v>36648.5716347876</v>
      </c>
      <c r="N871" s="24" t="n">
        <f aca="true">RAND()</f>
        <v>0.165273901423344</v>
      </c>
      <c r="O871" s="25" t="n">
        <f aca="false">IF(N871&lt;=(Datos!$D$19-Datos!$C$19)/(Datos!$E$19-Datos!$C$19),Datos!$C$19+SQRT((Datos!$E$19-Datos!$C$19)*(Datos!$D$19-Datos!$C$19)*N871),Datos!$E$19-SQRT((Datos!$E$19-Datos!$C$19)*(Datos!$E$19-Datos!$D$19)*(1-N871)))</f>
        <v>34979.0646926407</v>
      </c>
      <c r="P871" s="24" t="n">
        <f aca="true">RAND()</f>
        <v>0.262890482505556</v>
      </c>
      <c r="Q871" s="26" t="n">
        <f aca="false">IF(P871&lt;=(Datos!$D$23-Datos!$C$23)/(Datos!$E$23-Datos!$C$23),Datos!$C$23+SQRT((Datos!$E$23-Datos!$C$23)*(Datos!$D$23-Datos!$C$23)*P871),Datos!$E$23-SQRT((Datos!$E$23-Datos!$C$23)*(Datos!$E$23-Datos!$D$23)*(1-P871)))</f>
        <v>0.141753226622963</v>
      </c>
      <c r="R871" s="24" t="n">
        <f aca="true">RAND()</f>
        <v>0.760002140549225</v>
      </c>
      <c r="S871" s="26" t="n">
        <f aca="false">IF(R871&lt;=(Datos!$D$24-Datos!$C$24)/(Datos!$E$24-Datos!$C$24),Datos!$C$24+SQRT((Datos!$E$24-Datos!$C$24)*(Datos!$D$24-Datos!$C$24)*R871),Datos!$E$24-SQRT((Datos!$E$24-Datos!$C$24)*(Datos!$E$24-Datos!$D$24)*(1-R871)))</f>
        <v>0.15921548299788</v>
      </c>
      <c r="T871" s="24" t="n">
        <f aca="true">RAND()</f>
        <v>0.444817160705761</v>
      </c>
      <c r="U871" s="26" t="n">
        <f aca="false">IF(T871&lt;=(Datos!$D$25-Datos!$C$25)/(Datos!$E$25-Datos!$C$25),Datos!$C$25+SQRT((Datos!$E$25-Datos!$C$25)*(Datos!$D$25-Datos!$C$25)*T871),Datos!$E$25-SQRT((Datos!$E$25-Datos!$C$25)*(Datos!$E$25-Datos!$D$25)*(1-T871)))</f>
        <v>0.18057270044723</v>
      </c>
      <c r="V871" s="24" t="n">
        <f aca="true">RAND()</f>
        <v>0.243733830741344</v>
      </c>
      <c r="W871" s="26" t="n">
        <f aca="false">IF(V871&lt;=(Datos!$D$26-Datos!$C$26)/(Datos!$E$26-Datos!$C$26),Datos!$C$26+SQRT((Datos!$E$26-Datos!$C$26)*(Datos!$D$26-Datos!$C$26)*V871),Datos!$E$26-SQRT((Datos!$E$26-Datos!$C$26)*(Datos!$E$26-Datos!$D$26)*(1-V871)))</f>
        <v>0.198472340486194</v>
      </c>
      <c r="X871" s="24" t="n">
        <f aca="true">RAND()</f>
        <v>0.663503938778643</v>
      </c>
      <c r="Y871" s="26" t="n">
        <f aca="false">IF(X871&lt;=(Datos!$D$27-Datos!$C$27)/(Datos!$E$27-Datos!$C$27),Datos!$C$27+SQRT((Datos!$E$27-Datos!$C$27)*(Datos!$D$27-Datos!$C$27)*X871),Datos!$E$27-SQRT((Datos!$E$27-Datos!$C$27)*(Datos!$E$27-Datos!$D$27)*(1-X871)))</f>
        <v>0.237372793539861</v>
      </c>
      <c r="Z871" s="24" t="n">
        <f aca="false">(1+Q871)</f>
        <v>1.14175322662296</v>
      </c>
      <c r="AA871" s="24" t="n">
        <f aca="false">Z871*(1+S871)</f>
        <v>1.32353801806413</v>
      </c>
      <c r="AB871" s="24" t="n">
        <f aca="false">AA871*(1+U871)</f>
        <v>1.56253285213054</v>
      </c>
      <c r="AC871" s="24" t="n">
        <f aca="false">AB871*(1+W871)</f>
        <v>1.87265240437946</v>
      </c>
      <c r="AD871" s="24" t="n">
        <f aca="false">AC871*(1+Y871)</f>
        <v>2.31716913693615</v>
      </c>
      <c r="AE871" s="23" t="n">
        <f aca="false">E871*Q871</f>
        <v>4705.29764445547</v>
      </c>
      <c r="AF871" s="23" t="n">
        <f aca="false">AE871*(1+S871)</f>
        <v>5454.45388156624</v>
      </c>
      <c r="AG871" s="23" t="n">
        <f aca="false">AF871*(1+U871)</f>
        <v>6439.37934842553</v>
      </c>
      <c r="AH871" s="23" t="n">
        <f aca="false">AG871*(1+W871)</f>
        <v>7717.418038986</v>
      </c>
      <c r="AI871" s="23" t="n">
        <f aca="false">AH871*(1+Y871)</f>
        <v>9549.32311781502</v>
      </c>
      <c r="AJ871" s="25" t="n">
        <f aca="false">G871*Z871</f>
        <v>47348.4188148079</v>
      </c>
      <c r="AK871" s="25" t="n">
        <f aca="false">I871*AA871</f>
        <v>51925.5973559089</v>
      </c>
      <c r="AL871" s="25" t="n">
        <f aca="false">K871*AB871</f>
        <v>56940.1341595033</v>
      </c>
      <c r="AM871" s="25" t="n">
        <f aca="false">M871*AC871</f>
        <v>68630.0357889578</v>
      </c>
      <c r="AN871" s="25" t="n">
        <f aca="false">O871*AD871</f>
        <v>81052.40914468</v>
      </c>
      <c r="AO871" s="25" t="n">
        <f aca="false">C871/Datos!$D$8</f>
        <v>13738.7258853866</v>
      </c>
      <c r="AP871" s="25" t="n">
        <f aca="false">AJ871-AO871</f>
        <v>33609.6929294212</v>
      </c>
      <c r="AQ871" s="25" t="n">
        <f aca="false">AK871-AO871</f>
        <v>38186.8714705223</v>
      </c>
      <c r="AR871" s="25" t="n">
        <f aca="false">AL871-AO871</f>
        <v>43201.4082741167</v>
      </c>
      <c r="AS871" s="25" t="n">
        <f aca="false">AM871-AO871</f>
        <v>54891.3099035711</v>
      </c>
      <c r="AT871" s="25" t="n">
        <f aca="false">AN871-AO871</f>
        <v>67313.6832592933</v>
      </c>
      <c r="AU871" s="25" t="n">
        <f aca="false">AP871*Datos!$D$6</f>
        <v>16804.8464647106</v>
      </c>
      <c r="AV871" s="25" t="n">
        <f aca="false">AQ871*Datos!$D$6</f>
        <v>19093.4357352611</v>
      </c>
      <c r="AW871" s="25" t="n">
        <f aca="false">AR871*Datos!$D$6</f>
        <v>21600.7041370583</v>
      </c>
      <c r="AX871" s="25" t="n">
        <f aca="false">AS871*Datos!$D$6</f>
        <v>27445.6549517856</v>
      </c>
      <c r="AY871" s="25" t="n">
        <f aca="false">AT871*Datos!$D$6</f>
        <v>33656.8416296467</v>
      </c>
      <c r="AZ871" s="25" t="n">
        <f aca="false">AJ871-AU871-AE871</f>
        <v>25838.2747056418</v>
      </c>
      <c r="BA871" s="25" t="n">
        <f aca="false">AK871-AV871-AF871</f>
        <v>27377.7077390815</v>
      </c>
      <c r="BB871" s="25" t="n">
        <f aca="false">AL871-AW871-AG871</f>
        <v>28900.0506740195</v>
      </c>
      <c r="BC871" s="25" t="n">
        <f aca="false">AM871-AX871-AH871</f>
        <v>33466.9627981862</v>
      </c>
      <c r="BD871" s="25" t="n">
        <f aca="false">AN871-AY871-AI871</f>
        <v>37846.2443972183</v>
      </c>
      <c r="BE871" s="25" t="n">
        <f aca="false">AZ871/Z871</f>
        <v>22630.3496264822</v>
      </c>
      <c r="BF871" s="25" t="n">
        <f aca="false">BA871/AA871</f>
        <v>20685.2446740635</v>
      </c>
      <c r="BG871" s="25" t="n">
        <f aca="false">BB871/AB871</f>
        <v>18495.6435537427</v>
      </c>
      <c r="BH871" s="25" t="n">
        <f aca="false">BC871/AC871</f>
        <v>17871.4227583929</v>
      </c>
      <c r="BI871" s="25" t="n">
        <f aca="false">BD871/AD871</f>
        <v>16332.9658564588</v>
      </c>
      <c r="BJ871" s="25" t="n">
        <f aca="false">E871*AD871</f>
        <v>76915.1485407129</v>
      </c>
      <c r="BK871" s="25" t="n">
        <f aca="false">0.2*C871*AD871</f>
        <v>31834.9516024437</v>
      </c>
      <c r="BL871" s="25" t="n">
        <f aca="false">BJ871+BK871</f>
        <v>108750.100143157</v>
      </c>
      <c r="BM871" s="25" t="n">
        <f aca="false">BK871*Datos!$D$6</f>
        <v>15917.4758012218</v>
      </c>
      <c r="BN871" s="25" t="n">
        <f aca="false">BL871-BM871</f>
        <v>92832.6243419347</v>
      </c>
      <c r="BO871" s="25" t="n">
        <f aca="false">BN871/AD871</f>
        <v>40062.9470081246</v>
      </c>
      <c r="BP871" s="25" t="n">
        <f aca="false">-(C871+E871)</f>
        <v>-101887.213492365</v>
      </c>
      <c r="BQ871" s="25" t="n">
        <f aca="false">BE871</f>
        <v>22630.3496264822</v>
      </c>
      <c r="BR871" s="25" t="n">
        <f aca="false">BF871</f>
        <v>20685.2446740635</v>
      </c>
      <c r="BS871" s="25" t="n">
        <f aca="false">BG871</f>
        <v>18495.6435537427</v>
      </c>
      <c r="BT871" s="25" t="n">
        <f aca="false">BH871</f>
        <v>17871.4227583929</v>
      </c>
      <c r="BU871" s="25" t="n">
        <f aca="false">BI871+BO871</f>
        <v>56395.9128645835</v>
      </c>
      <c r="BV871" s="27" t="n">
        <f aca="false">IFERROR(IRR(BP871:BU871,0.1),NA())*100</f>
        <v>8.96100635981251</v>
      </c>
    </row>
    <row r="872" customFormat="false" ht="15" hidden="false" customHeight="true" outlineLevel="0" collapsed="false">
      <c r="A872" s="23" t="n">
        <v>871</v>
      </c>
      <c r="B872" s="24" t="n">
        <f aca="true">RAND()</f>
        <v>0.663599505210872</v>
      </c>
      <c r="C872" s="25" t="n">
        <f aca="false">IF(B872&lt;=(Datos!$D$14-Datos!$C$14)/(Datos!$E$14-Datos!$C$14),Datos!$C$14+SQRT((Datos!$E$14-Datos!$C$14)*(Datos!$D$14-Datos!$C$14)*B872),Datos!$E$14-SQRT((Datos!$E$14-Datos!$C$14)*(Datos!$E$14-Datos!$D$14)*(1-B872)))</f>
        <v>79908.195856346</v>
      </c>
      <c r="D872" s="24" t="n">
        <f aca="true">RAND()</f>
        <v>0.851509196302233</v>
      </c>
      <c r="E872" s="25" t="n">
        <f aca="false">IF(D872&lt;=(Datos!$D$15-Datos!$C$15)/(Datos!$E$15-Datos!$C$15),Datos!$C$15+SQRT((Datos!$E$15-Datos!$C$15)*(Datos!$D$15-Datos!$C$15)*D872),Datos!$E$15-SQRT((Datos!$E$15-Datos!$C$15)*(Datos!$E$15-Datos!$D$15)*(1-D872)))</f>
        <v>35280.5063243325</v>
      </c>
      <c r="F872" s="24" t="n">
        <f aca="true">RAND()</f>
        <v>0.0873620313864557</v>
      </c>
      <c r="G872" s="25" t="n">
        <f aca="false">IF(F872&lt;=(Datos!$D$19-Datos!$C$19)/(Datos!$E$19-Datos!$C$19),Datos!$C$19+SQRT((Datos!$E$19-Datos!$C$19)*(Datos!$D$19-Datos!$C$19)*F872),Datos!$E$19-SQRT((Datos!$E$19-Datos!$C$19)*(Datos!$E$19-Datos!$D$19)*(1-F872)))</f>
        <v>33619.9868380932</v>
      </c>
      <c r="H872" s="24" t="n">
        <f aca="true">RAND()</f>
        <v>0.135647425065008</v>
      </c>
      <c r="I872" s="25" t="n">
        <f aca="false">IF(H872&lt;=(Datos!$D$19-Datos!$C$19)/(Datos!$E$19-Datos!$C$19),Datos!$C$19+SQRT((Datos!$E$19-Datos!$C$19)*(Datos!$D$19-Datos!$C$19)*H872),Datos!$E$19-SQRT((Datos!$E$19-Datos!$C$19)*(Datos!$E$19-Datos!$D$19)*(1-H872)))</f>
        <v>34510.777511666</v>
      </c>
      <c r="J872" s="24" t="n">
        <f aca="true">RAND()</f>
        <v>0.698231692612381</v>
      </c>
      <c r="K872" s="25" t="n">
        <f aca="false">IF(J872&lt;=(Datos!$D$19-Datos!$C$19)/(Datos!$E$19-Datos!$C$19),Datos!$C$19+SQRT((Datos!$E$19-Datos!$C$19)*(Datos!$D$19-Datos!$C$19)*J872),Datos!$E$19-SQRT((Datos!$E$19-Datos!$C$19)*(Datos!$E$19-Datos!$D$19)*(1-J872)))</f>
        <v>40242.624352222</v>
      </c>
      <c r="L872" s="24" t="n">
        <f aca="true">RAND()</f>
        <v>0.647489104556005</v>
      </c>
      <c r="M872" s="25" t="n">
        <f aca="false">IF(L872&lt;=(Datos!$D$19-Datos!$C$19)/(Datos!$E$19-Datos!$C$19),Datos!$C$19+SQRT((Datos!$E$19-Datos!$C$19)*(Datos!$D$19-Datos!$C$19)*L872),Datos!$E$19-SQRT((Datos!$E$19-Datos!$C$19)*(Datos!$E$19-Datos!$D$19)*(1-L872)))</f>
        <v>39855.1187554185</v>
      </c>
      <c r="N872" s="24" t="n">
        <f aca="true">RAND()</f>
        <v>0.10553617572828</v>
      </c>
      <c r="O872" s="25" t="n">
        <f aca="false">IF(N872&lt;=(Datos!$D$19-Datos!$C$19)/(Datos!$E$19-Datos!$C$19),Datos!$C$19+SQRT((Datos!$E$19-Datos!$C$19)*(Datos!$D$19-Datos!$C$19)*N872),Datos!$E$19-SQRT((Datos!$E$19-Datos!$C$19)*(Datos!$E$19-Datos!$D$19)*(1-N872)))</f>
        <v>33978.7468327656</v>
      </c>
      <c r="P872" s="24" t="n">
        <f aca="true">RAND()</f>
        <v>0.455911876467228</v>
      </c>
      <c r="Q872" s="26" t="n">
        <f aca="false">IF(P872&lt;=(Datos!$D$23-Datos!$C$23)/(Datos!$E$23-Datos!$C$23),Datos!$C$23+SQRT((Datos!$E$23-Datos!$C$23)*(Datos!$D$23-Datos!$C$23)*P872),Datos!$E$23-SQRT((Datos!$E$23-Datos!$C$23)*(Datos!$E$23-Datos!$D$23)*(1-P872)))</f>
        <v>0.148646838876934</v>
      </c>
      <c r="R872" s="24" t="n">
        <f aca="true">RAND()</f>
        <v>0.695418133518363</v>
      </c>
      <c r="S872" s="26" t="n">
        <f aca="false">IF(R872&lt;=(Datos!$D$24-Datos!$C$24)/(Datos!$E$24-Datos!$C$24),Datos!$C$24+SQRT((Datos!$E$24-Datos!$C$24)*(Datos!$D$24-Datos!$C$24)*R872),Datos!$E$24-SQRT((Datos!$E$24-Datos!$C$24)*(Datos!$E$24-Datos!$D$24)*(1-R872)))</f>
        <v>0.156585317433991</v>
      </c>
      <c r="T872" s="24" t="n">
        <f aca="true">RAND()</f>
        <v>0.373499844032577</v>
      </c>
      <c r="U872" s="26" t="n">
        <f aca="false">IF(T872&lt;=(Datos!$D$25-Datos!$C$25)/(Datos!$E$25-Datos!$C$25),Datos!$C$25+SQRT((Datos!$E$25-Datos!$C$25)*(Datos!$D$25-Datos!$C$25)*T872),Datos!$E$25-SQRT((Datos!$E$25-Datos!$C$25)*(Datos!$E$25-Datos!$D$25)*(1-T872)))</f>
        <v>0.178006243455137</v>
      </c>
      <c r="V872" s="24" t="n">
        <f aca="true">RAND()</f>
        <v>0.486054073716786</v>
      </c>
      <c r="W872" s="26" t="n">
        <f aca="false">IF(V872&lt;=(Datos!$D$26-Datos!$C$26)/(Datos!$E$26-Datos!$C$26),Datos!$C$26+SQRT((Datos!$E$26-Datos!$C$26)*(Datos!$D$26-Datos!$C$26)*V872),Datos!$E$26-SQRT((Datos!$E$26-Datos!$C$26)*(Datos!$E$26-Datos!$D$26)*(1-V872)))</f>
        <v>0.207587610984628</v>
      </c>
      <c r="X872" s="24" t="n">
        <f aca="true">RAND()</f>
        <v>0.632260678339693</v>
      </c>
      <c r="Y872" s="26" t="n">
        <f aca="false">IF(X872&lt;=(Datos!$D$27-Datos!$C$27)/(Datos!$E$27-Datos!$C$27),Datos!$C$27+SQRT((Datos!$E$27-Datos!$C$27)*(Datos!$D$27-Datos!$C$27)*X872),Datos!$E$27-SQRT((Datos!$E$27-Datos!$C$27)*(Datos!$E$27-Datos!$D$27)*(1-X872)))</f>
        <v>0.235437770062915</v>
      </c>
      <c r="Z872" s="24" t="n">
        <f aca="false">(1+Q872)</f>
        <v>1.14864683887693</v>
      </c>
      <c r="AA872" s="24" t="n">
        <f aca="false">Z872*(1+S872)</f>
        <v>1.32850806876203</v>
      </c>
      <c r="AB872" s="24" t="n">
        <f aca="false">AA872*(1+U872)</f>
        <v>1.5649907994822</v>
      </c>
      <c r="AC872" s="24" t="n">
        <f aca="false">AB872*(1+W872)</f>
        <v>1.88986350075963</v>
      </c>
      <c r="AD872" s="24" t="n">
        <f aca="false">AC872*(1+Y872)</f>
        <v>2.33480874910177</v>
      </c>
      <c r="AE872" s="23" t="n">
        <f aca="false">E872*Q872</f>
        <v>5244.33573908971</v>
      </c>
      <c r="AF872" s="23" t="n">
        <f aca="false">AE872*(1+S872)</f>
        <v>6065.52171552549</v>
      </c>
      <c r="AG872" s="23" t="n">
        <f aca="false">AF872*(1+U872)</f>
        <v>7145.22245070175</v>
      </c>
      <c r="AH872" s="23" t="n">
        <f aca="false">AG872*(1+W872)</f>
        <v>8628.48210919665</v>
      </c>
      <c r="AI872" s="23" t="n">
        <f aca="false">AH872*(1+Y872)</f>
        <v>10659.9526960137</v>
      </c>
      <c r="AJ872" s="25" t="n">
        <f aca="false">G872*Z872</f>
        <v>38617.4916046599</v>
      </c>
      <c r="AK872" s="25" t="n">
        <f aca="false">I872*AA872</f>
        <v>45847.8463834994</v>
      </c>
      <c r="AL872" s="25" t="n">
        <f aca="false">K872*AB872</f>
        <v>62979.3368582456</v>
      </c>
      <c r="AM872" s="25" t="n">
        <f aca="false">M872*AC872</f>
        <v>75320.7342543059</v>
      </c>
      <c r="AN872" s="25" t="n">
        <f aca="false">O872*AD872</f>
        <v>79333.8753886551</v>
      </c>
      <c r="AO872" s="25" t="n">
        <f aca="false">C872/Datos!$D$8</f>
        <v>15981.6391712692</v>
      </c>
      <c r="AP872" s="25" t="n">
        <f aca="false">AJ872-AO872</f>
        <v>22635.8524333907</v>
      </c>
      <c r="AQ872" s="25" t="n">
        <f aca="false">AK872-AO872</f>
        <v>29866.2072122302</v>
      </c>
      <c r="AR872" s="25" t="n">
        <f aca="false">AL872-AO872</f>
        <v>46997.6976869764</v>
      </c>
      <c r="AS872" s="25" t="n">
        <f aca="false">AM872-AO872</f>
        <v>59339.0950830367</v>
      </c>
      <c r="AT872" s="25" t="n">
        <f aca="false">AN872-AO872</f>
        <v>63352.2362173859</v>
      </c>
      <c r="AU872" s="25" t="n">
        <f aca="false">AP872*Datos!$D$6</f>
        <v>11317.9262166954</v>
      </c>
      <c r="AV872" s="25" t="n">
        <f aca="false">AQ872*Datos!$D$6</f>
        <v>14933.1036061151</v>
      </c>
      <c r="AW872" s="25" t="n">
        <f aca="false">AR872*Datos!$D$6</f>
        <v>23498.8488434882</v>
      </c>
      <c r="AX872" s="25" t="n">
        <f aca="false">AS872*Datos!$D$6</f>
        <v>29669.5475415184</v>
      </c>
      <c r="AY872" s="25" t="n">
        <f aca="false">AT872*Datos!$D$6</f>
        <v>31676.118108693</v>
      </c>
      <c r="AZ872" s="25" t="n">
        <f aca="false">AJ872-AU872-AE872</f>
        <v>22055.2296488749</v>
      </c>
      <c r="BA872" s="25" t="n">
        <f aca="false">AK872-AV872-AF872</f>
        <v>24849.2210618588</v>
      </c>
      <c r="BB872" s="25" t="n">
        <f aca="false">AL872-AW872-AG872</f>
        <v>32335.2655640557</v>
      </c>
      <c r="BC872" s="25" t="n">
        <f aca="false">AM872-AX872-AH872</f>
        <v>37022.7046035909</v>
      </c>
      <c r="BD872" s="25" t="n">
        <f aca="false">AN872-AY872-AI872</f>
        <v>36997.8045839485</v>
      </c>
      <c r="BE872" s="25" t="n">
        <f aca="false">AZ872/Z872</f>
        <v>19201.0537115472</v>
      </c>
      <c r="BF872" s="25" t="n">
        <f aca="false">BA872/AA872</f>
        <v>18704.606803792</v>
      </c>
      <c r="BG872" s="25" t="n">
        <f aca="false">BB872/AB872</f>
        <v>20661.6330107208</v>
      </c>
      <c r="BH872" s="25" t="n">
        <f aca="false">BC872/AC872</f>
        <v>19590.1474306</v>
      </c>
      <c r="BI872" s="25" t="n">
        <f aca="false">BD872/AD872</f>
        <v>15846.1820901528</v>
      </c>
      <c r="BJ872" s="25" t="n">
        <f aca="false">E872*AD872</f>
        <v>82373.234838792</v>
      </c>
      <c r="BK872" s="25" t="n">
        <f aca="false">0.2*C872*AD872</f>
        <v>37314.0709620669</v>
      </c>
      <c r="BL872" s="25" t="n">
        <f aca="false">BJ872+BK872</f>
        <v>119687.305800859</v>
      </c>
      <c r="BM872" s="25" t="n">
        <f aca="false">BK872*Datos!$D$6</f>
        <v>18657.0354810334</v>
      </c>
      <c r="BN872" s="25" t="n">
        <f aca="false">BL872-BM872</f>
        <v>101030.270319825</v>
      </c>
      <c r="BO872" s="25" t="n">
        <f aca="false">BN872/AD872</f>
        <v>43271.3259099671</v>
      </c>
      <c r="BP872" s="25" t="n">
        <f aca="false">-(C872+E872)</f>
        <v>-115188.702180678</v>
      </c>
      <c r="BQ872" s="25" t="n">
        <f aca="false">BE872</f>
        <v>19201.0537115472</v>
      </c>
      <c r="BR872" s="25" t="n">
        <f aca="false">BF872</f>
        <v>18704.606803792</v>
      </c>
      <c r="BS872" s="25" t="n">
        <f aca="false">BG872</f>
        <v>20661.6330107208</v>
      </c>
      <c r="BT872" s="25" t="n">
        <f aca="false">BH872</f>
        <v>19590.1474306</v>
      </c>
      <c r="BU872" s="25" t="n">
        <f aca="false">BI872+BO872</f>
        <v>59117.5080001199</v>
      </c>
      <c r="BV872" s="27" t="n">
        <f aca="false">IFERROR(IRR(BP872:BU872,0.1),NA())*100</f>
        <v>5.0913775610392</v>
      </c>
    </row>
    <row r="873" customFormat="false" ht="15" hidden="false" customHeight="true" outlineLevel="0" collapsed="false">
      <c r="A873" s="23" t="n">
        <v>872</v>
      </c>
      <c r="B873" s="24" t="n">
        <f aca="true">RAND()</f>
        <v>0.284380976303653</v>
      </c>
      <c r="C873" s="25" t="n">
        <f aca="false">IF(B873&lt;=(Datos!$D$14-Datos!$C$14)/(Datos!$E$14-Datos!$C$14),Datos!$C$14+SQRT((Datos!$E$14-Datos!$C$14)*(Datos!$D$14-Datos!$C$14)*B873),Datos!$E$14-SQRT((Datos!$E$14-Datos!$C$14)*(Datos!$E$14-Datos!$D$14)*(1-B873)))</f>
        <v>70695.6858391872</v>
      </c>
      <c r="D873" s="24" t="n">
        <f aca="true">RAND()</f>
        <v>0.0609133146919854</v>
      </c>
      <c r="E873" s="25" t="n">
        <f aca="false">IF(D873&lt;=(Datos!$D$15-Datos!$C$15)/(Datos!$E$15-Datos!$C$15),Datos!$C$15+SQRT((Datos!$E$15-Datos!$C$15)*(Datos!$D$15-Datos!$C$15)*D873),Datos!$E$15-SQRT((Datos!$E$15-Datos!$C$15)*(Datos!$E$15-Datos!$D$15)*(1-D873)))</f>
        <v>27137.404641592</v>
      </c>
      <c r="F873" s="24" t="n">
        <f aca="true">RAND()</f>
        <v>0.817826623909509</v>
      </c>
      <c r="G873" s="25" t="n">
        <f aca="false">IF(F873&lt;=(Datos!$D$19-Datos!$C$19)/(Datos!$E$19-Datos!$C$19),Datos!$C$19+SQRT((Datos!$E$19-Datos!$C$19)*(Datos!$D$19-Datos!$C$19)*F873),Datos!$E$19-SQRT((Datos!$E$19-Datos!$C$19)*(Datos!$E$19-Datos!$D$19)*(1-F873)))</f>
        <v>41303.6500156524</v>
      </c>
      <c r="H873" s="24" t="n">
        <f aca="true">RAND()</f>
        <v>0.827116502474027</v>
      </c>
      <c r="I873" s="25" t="n">
        <f aca="false">IF(H873&lt;=(Datos!$D$19-Datos!$C$19)/(Datos!$E$19-Datos!$C$19),Datos!$C$19+SQRT((Datos!$E$19-Datos!$C$19)*(Datos!$D$19-Datos!$C$19)*H873),Datos!$E$19-SQRT((Datos!$E$19-Datos!$C$19)*(Datos!$E$19-Datos!$D$19)*(1-H873)))</f>
        <v>41399.1303391475</v>
      </c>
      <c r="J873" s="24" t="n">
        <f aca="true">RAND()</f>
        <v>0.790081862898211</v>
      </c>
      <c r="K873" s="25" t="n">
        <f aca="false">IF(J873&lt;=(Datos!$D$19-Datos!$C$19)/(Datos!$E$19-Datos!$C$19),Datos!$C$19+SQRT((Datos!$E$19-Datos!$C$19)*(Datos!$D$19-Datos!$C$19)*J873),Datos!$E$19-SQRT((Datos!$E$19-Datos!$C$19)*(Datos!$E$19-Datos!$D$19)*(1-J873)))</f>
        <v>41032.1466404825</v>
      </c>
      <c r="L873" s="24" t="n">
        <f aca="true">RAND()</f>
        <v>0.730928536219061</v>
      </c>
      <c r="M873" s="25" t="n">
        <f aca="false">IF(L873&lt;=(Datos!$D$19-Datos!$C$19)/(Datos!$E$19-Datos!$C$19),Datos!$C$19+SQRT((Datos!$E$19-Datos!$C$19)*(Datos!$D$19-Datos!$C$19)*L873),Datos!$E$19-SQRT((Datos!$E$19-Datos!$C$19)*(Datos!$E$19-Datos!$D$19)*(1-L873)))</f>
        <v>40507.7444659091</v>
      </c>
      <c r="N873" s="24" t="n">
        <f aca="true">RAND()</f>
        <v>0.878698419257956</v>
      </c>
      <c r="O873" s="25" t="n">
        <f aca="false">IF(N873&lt;=(Datos!$D$19-Datos!$C$19)/(Datos!$E$19-Datos!$C$19),Datos!$C$19+SQRT((Datos!$E$19-Datos!$C$19)*(Datos!$D$19-Datos!$C$19)*N873),Datos!$E$19-SQRT((Datos!$E$19-Datos!$C$19)*(Datos!$E$19-Datos!$D$19)*(1-N873)))</f>
        <v>41983.7741205849</v>
      </c>
      <c r="P873" s="24" t="n">
        <f aca="true">RAND()</f>
        <v>0.055480591055887</v>
      </c>
      <c r="Q873" s="26" t="n">
        <f aca="false">IF(P873&lt;=(Datos!$D$23-Datos!$C$23)/(Datos!$E$23-Datos!$C$23),Datos!$C$23+SQRT((Datos!$E$23-Datos!$C$23)*(Datos!$D$23-Datos!$C$23)*P873),Datos!$E$23-SQRT((Datos!$E$23-Datos!$C$23)*(Datos!$E$23-Datos!$D$23)*(1-P873)))</f>
        <v>0.129993250917524</v>
      </c>
      <c r="R873" s="24" t="n">
        <f aca="true">RAND()</f>
        <v>0.170140366265502</v>
      </c>
      <c r="S873" s="26" t="n">
        <f aca="false">IF(R873&lt;=(Datos!$D$24-Datos!$C$24)/(Datos!$E$24-Datos!$C$24),Datos!$C$24+SQRT((Datos!$E$24-Datos!$C$24)*(Datos!$D$24-Datos!$C$24)*R873),Datos!$E$24-SQRT((Datos!$E$24-Datos!$C$24)*(Datos!$E$24-Datos!$D$24)*(1-R873)))</f>
        <v>0.137500075979204</v>
      </c>
      <c r="T873" s="24" t="n">
        <f aca="true">RAND()</f>
        <v>0.805481640904284</v>
      </c>
      <c r="U873" s="26" t="n">
        <f aca="false">IF(T873&lt;=(Datos!$D$25-Datos!$C$25)/(Datos!$E$25-Datos!$C$25),Datos!$C$25+SQRT((Datos!$E$25-Datos!$C$25)*(Datos!$D$25-Datos!$C$25)*T873),Datos!$E$25-SQRT((Datos!$E$25-Datos!$C$25)*(Datos!$E$25-Datos!$D$25)*(1-T873)))</f>
        <v>0.196662232208971</v>
      </c>
      <c r="V873" s="24" t="n">
        <f aca="true">RAND()</f>
        <v>0.630491042949934</v>
      </c>
      <c r="W873" s="26" t="n">
        <f aca="false">IF(V873&lt;=(Datos!$D$26-Datos!$C$26)/(Datos!$E$26-Datos!$C$26),Datos!$C$26+SQRT((Datos!$E$26-Datos!$C$26)*(Datos!$D$26-Datos!$C$26)*V873),Datos!$E$26-SQRT((Datos!$E$26-Datos!$C$26)*(Datos!$E$26-Datos!$D$26)*(1-V873)))</f>
        <v>0.214037778855093</v>
      </c>
      <c r="X873" s="24" t="n">
        <f aca="true">RAND()</f>
        <v>0.214149153720738</v>
      </c>
      <c r="Y873" s="26" t="n">
        <f aca="false">IF(X873&lt;=(Datos!$D$27-Datos!$C$27)/(Datos!$E$27-Datos!$C$27),Datos!$C$27+SQRT((Datos!$E$27-Datos!$C$27)*(Datos!$D$27-Datos!$C$27)*X873),Datos!$E$27-SQRT((Datos!$E$27-Datos!$C$27)*(Datos!$E$27-Datos!$D$27)*(1-X873)))</f>
        <v>0.214045846107925</v>
      </c>
      <c r="Z873" s="24" t="n">
        <f aca="false">(1+Q873)</f>
        <v>1.12999325091752</v>
      </c>
      <c r="AA873" s="24" t="n">
        <f aca="false">Z873*(1+S873)</f>
        <v>1.28536740877467</v>
      </c>
      <c r="AB873" s="24" t="n">
        <f aca="false">AA873*(1+U873)</f>
        <v>1.53815063259296</v>
      </c>
      <c r="AC873" s="24" t="n">
        <f aca="false">AB873*(1+W873)</f>
        <v>1.86737297753771</v>
      </c>
      <c r="AD873" s="24" t="n">
        <f aca="false">AC873*(1+Y873)</f>
        <v>2.26707640651384</v>
      </c>
      <c r="AE873" s="23" t="n">
        <f aca="false">E873*Q873</f>
        <v>3527.67945082485</v>
      </c>
      <c r="AF873" s="23" t="n">
        <f aca="false">AE873*(1+S873)</f>
        <v>4012.73564334354</v>
      </c>
      <c r="AG873" s="23" t="n">
        <f aca="false">AF873*(1+U873)</f>
        <v>4801.88919222798</v>
      </c>
      <c r="AH873" s="23" t="n">
        <f aca="false">AG873*(1+W873)</f>
        <v>5829.67488924073</v>
      </c>
      <c r="AI873" s="23" t="n">
        <f aca="false">AH873*(1+Y873)</f>
        <v>7077.49258344239</v>
      </c>
      <c r="AJ873" s="25" t="n">
        <f aca="false">G873*Z873</f>
        <v>46672.8457559467</v>
      </c>
      <c r="AK873" s="25" t="n">
        <f aca="false">I873*AA873</f>
        <v>53213.0928895549</v>
      </c>
      <c r="AL873" s="25" t="n">
        <f aca="false">K873*AB873</f>
        <v>63113.6223117052</v>
      </c>
      <c r="AM873" s="25" t="n">
        <f aca="false">M873*AC873</f>
        <v>75643.0673966414</v>
      </c>
      <c r="AN873" s="25" t="n">
        <f aca="false">O873*AD873</f>
        <v>95180.4237651846</v>
      </c>
      <c r="AO873" s="25" t="n">
        <f aca="false">C873/Datos!$D$8</f>
        <v>14139.1371678374</v>
      </c>
      <c r="AP873" s="25" t="n">
        <f aca="false">AJ873-AO873</f>
        <v>32533.7085881092</v>
      </c>
      <c r="AQ873" s="25" t="n">
        <f aca="false">AK873-AO873</f>
        <v>39073.9557217175</v>
      </c>
      <c r="AR873" s="25" t="n">
        <f aca="false">AL873-AO873</f>
        <v>48974.4851438678</v>
      </c>
      <c r="AS873" s="25" t="n">
        <f aca="false">AM873-AO873</f>
        <v>61503.930228804</v>
      </c>
      <c r="AT873" s="25" t="n">
        <f aca="false">AN873-AO873</f>
        <v>81041.2865973471</v>
      </c>
      <c r="AU873" s="25" t="n">
        <f aca="false">AP873*Datos!$D$6</f>
        <v>16266.8542940546</v>
      </c>
      <c r="AV873" s="25" t="n">
        <f aca="false">AQ873*Datos!$D$6</f>
        <v>19536.9778608587</v>
      </c>
      <c r="AW873" s="25" t="n">
        <f aca="false">AR873*Datos!$D$6</f>
        <v>24487.2425719339</v>
      </c>
      <c r="AX873" s="25" t="n">
        <f aca="false">AS873*Datos!$D$6</f>
        <v>30751.965114402</v>
      </c>
      <c r="AY873" s="25" t="n">
        <f aca="false">AT873*Datos!$D$6</f>
        <v>40520.6432986736</v>
      </c>
      <c r="AZ873" s="25" t="n">
        <f aca="false">AJ873-AU873-AE873</f>
        <v>26878.3120110672</v>
      </c>
      <c r="BA873" s="25" t="n">
        <f aca="false">AK873-AV873-AF873</f>
        <v>29663.3793853526</v>
      </c>
      <c r="BB873" s="25" t="n">
        <f aca="false">AL873-AW873-AG873</f>
        <v>33824.4905475433</v>
      </c>
      <c r="BC873" s="25" t="n">
        <f aca="false">AM873-AX873-AH873</f>
        <v>39061.4273929987</v>
      </c>
      <c r="BD873" s="25" t="n">
        <f aca="false">AN873-AY873-AI873</f>
        <v>47582.2878830686</v>
      </c>
      <c r="BE873" s="25" t="n">
        <f aca="false">AZ873/Z873</f>
        <v>23786.2588906993</v>
      </c>
      <c r="BF873" s="25" t="n">
        <f aca="false">BA873/AA873</f>
        <v>23077.74351742</v>
      </c>
      <c r="BG873" s="25" t="n">
        <f aca="false">BB873/AB873</f>
        <v>21990.3628622661</v>
      </c>
      <c r="BH873" s="25" t="n">
        <f aca="false">BC873/AC873</f>
        <v>20917.8497615964</v>
      </c>
      <c r="BI873" s="25" t="n">
        <f aca="false">BD873/AD873</f>
        <v>20988.3918099776</v>
      </c>
      <c r="BJ873" s="25" t="n">
        <f aca="false">E873*AD873</f>
        <v>61522.5697969725</v>
      </c>
      <c r="BK873" s="25" t="n">
        <f aca="false">0.2*C873*AD873</f>
        <v>32054.5042816672</v>
      </c>
      <c r="BL873" s="25" t="n">
        <f aca="false">BJ873+BK873</f>
        <v>93577.0740786397</v>
      </c>
      <c r="BM873" s="25" t="n">
        <f aca="false">BK873*Datos!$D$6</f>
        <v>16027.2521408336</v>
      </c>
      <c r="BN873" s="25" t="n">
        <f aca="false">BL873-BM873</f>
        <v>77549.8219378061</v>
      </c>
      <c r="BO873" s="25" t="n">
        <f aca="false">BN873/AD873</f>
        <v>34206.9732255107</v>
      </c>
      <c r="BP873" s="25" t="n">
        <f aca="false">-(C873+E873)</f>
        <v>-97833.0904807791</v>
      </c>
      <c r="BQ873" s="25" t="n">
        <f aca="false">BE873</f>
        <v>23786.2588906993</v>
      </c>
      <c r="BR873" s="25" t="n">
        <f aca="false">BF873</f>
        <v>23077.74351742</v>
      </c>
      <c r="BS873" s="25" t="n">
        <f aca="false">BG873</f>
        <v>21990.3628622661</v>
      </c>
      <c r="BT873" s="25" t="n">
        <f aca="false">BH873</f>
        <v>20917.8497615964</v>
      </c>
      <c r="BU873" s="25" t="n">
        <f aca="false">BI873+BO873</f>
        <v>55195.3650354883</v>
      </c>
      <c r="BV873" s="27" t="n">
        <f aca="false">IFERROR(IRR(BP873:BU873,0.1),NA())*100</f>
        <v>12.7477207507553</v>
      </c>
    </row>
    <row r="874" customFormat="false" ht="15" hidden="false" customHeight="true" outlineLevel="0" collapsed="false">
      <c r="A874" s="23" t="n">
        <v>873</v>
      </c>
      <c r="B874" s="24" t="n">
        <f aca="true">RAND()</f>
        <v>0.845124793008183</v>
      </c>
      <c r="C874" s="25" t="n">
        <f aca="false">IF(B874&lt;=(Datos!$D$14-Datos!$C$14)/(Datos!$E$14-Datos!$C$14),Datos!$C$14+SQRT((Datos!$E$14-Datos!$C$14)*(Datos!$D$14-Datos!$C$14)*B874),Datos!$E$14-SQRT((Datos!$E$14-Datos!$C$14)*(Datos!$E$14-Datos!$D$14)*(1-B874)))</f>
        <v>86367.3095689009</v>
      </c>
      <c r="D874" s="24" t="n">
        <f aca="true">RAND()</f>
        <v>0.120368026532673</v>
      </c>
      <c r="E874" s="25" t="n">
        <f aca="false">IF(D874&lt;=(Datos!$D$15-Datos!$C$15)/(Datos!$E$15-Datos!$C$15),Datos!$C$15+SQRT((Datos!$E$15-Datos!$C$15)*(Datos!$D$15-Datos!$C$15)*D874),Datos!$E$15-SQRT((Datos!$E$15-Datos!$C$15)*(Datos!$E$15-Datos!$D$15)*(1-D874)))</f>
        <v>28004.5968098816</v>
      </c>
      <c r="F874" s="24" t="n">
        <f aca="true">RAND()</f>
        <v>0.0860219836689147</v>
      </c>
      <c r="G874" s="25" t="n">
        <f aca="false">IF(F874&lt;=(Datos!$D$19-Datos!$C$19)/(Datos!$E$19-Datos!$C$19),Datos!$C$19+SQRT((Datos!$E$19-Datos!$C$19)*(Datos!$D$19-Datos!$C$19)*F874),Datos!$E$19-SQRT((Datos!$E$19-Datos!$C$19)*(Datos!$E$19-Datos!$D$19)*(1-F874)))</f>
        <v>33592.1160268479</v>
      </c>
      <c r="H874" s="24" t="n">
        <f aca="true">RAND()</f>
        <v>0.545027183626432</v>
      </c>
      <c r="I874" s="25" t="n">
        <f aca="false">IF(H874&lt;=(Datos!$D$19-Datos!$C$19)/(Datos!$E$19-Datos!$C$19),Datos!$C$19+SQRT((Datos!$E$19-Datos!$C$19)*(Datos!$D$19-Datos!$C$19)*H874),Datos!$E$19-SQRT((Datos!$E$19-Datos!$C$19)*(Datos!$E$19-Datos!$D$19)*(1-H874)))</f>
        <v>39041.7961458974</v>
      </c>
      <c r="J874" s="24" t="n">
        <f aca="true">RAND()</f>
        <v>0.0231526555804628</v>
      </c>
      <c r="K874" s="25" t="n">
        <f aca="false">IF(J874&lt;=(Datos!$D$19-Datos!$C$19)/(Datos!$E$19-Datos!$C$19),Datos!$C$19+SQRT((Datos!$E$19-Datos!$C$19)*(Datos!$D$19-Datos!$C$19)*J874),Datos!$E$19-SQRT((Datos!$E$19-Datos!$C$19)*(Datos!$E$19-Datos!$D$19)*(1-J874)))</f>
        <v>31863.5713930702</v>
      </c>
      <c r="L874" s="24" t="n">
        <f aca="true">RAND()</f>
        <v>0.356986961702757</v>
      </c>
      <c r="M874" s="25" t="n">
        <f aca="false">IF(L874&lt;=(Datos!$D$19-Datos!$C$19)/(Datos!$E$19-Datos!$C$19),Datos!$C$19+SQRT((Datos!$E$19-Datos!$C$19)*(Datos!$D$19-Datos!$C$19)*L874),Datos!$E$19-SQRT((Datos!$E$19-Datos!$C$19)*(Datos!$E$19-Datos!$D$19)*(1-L874)))</f>
        <v>37317.6529198517</v>
      </c>
      <c r="N874" s="24" t="n">
        <f aca="true">RAND()</f>
        <v>0.749247743557718</v>
      </c>
      <c r="O874" s="25" t="n">
        <f aca="false">IF(N874&lt;=(Datos!$D$19-Datos!$C$19)/(Datos!$E$19-Datos!$C$19),Datos!$C$19+SQRT((Datos!$E$19-Datos!$C$19)*(Datos!$D$19-Datos!$C$19)*N874),Datos!$E$19-SQRT((Datos!$E$19-Datos!$C$19)*(Datos!$E$19-Datos!$D$19)*(1-N874)))</f>
        <v>40663.3631425757</v>
      </c>
      <c r="P874" s="24" t="n">
        <f aca="true">RAND()</f>
        <v>0.25095802391289</v>
      </c>
      <c r="Q874" s="26" t="n">
        <f aca="false">IF(P874&lt;=(Datos!$D$23-Datos!$C$23)/(Datos!$E$23-Datos!$C$23),Datos!$C$23+SQRT((Datos!$E$23-Datos!$C$23)*(Datos!$D$23-Datos!$C$23)*P874),Datos!$E$23-SQRT((Datos!$E$23-Datos!$C$23)*(Datos!$E$23-Datos!$D$23)*(1-P874)))</f>
        <v>0.141253810082976</v>
      </c>
      <c r="R874" s="24" t="n">
        <f aca="true">RAND()</f>
        <v>0.156292959629624</v>
      </c>
      <c r="S874" s="26" t="n">
        <f aca="false">IF(R874&lt;=(Datos!$D$24-Datos!$C$24)/(Datos!$E$24-Datos!$C$24),Datos!$C$24+SQRT((Datos!$E$24-Datos!$C$24)*(Datos!$D$24-Datos!$C$24)*R874),Datos!$E$24-SQRT((Datos!$E$24-Datos!$C$24)*(Datos!$E$24-Datos!$D$24)*(1-R874)))</f>
        <v>0.136772815128455</v>
      </c>
      <c r="T874" s="24" t="n">
        <f aca="true">RAND()</f>
        <v>0.777646897279178</v>
      </c>
      <c r="U874" s="26" t="n">
        <f aca="false">IF(T874&lt;=(Datos!$D$25-Datos!$C$25)/(Datos!$E$25-Datos!$C$25),Datos!$C$25+SQRT((Datos!$E$25-Datos!$C$25)*(Datos!$D$25-Datos!$C$25)*T874),Datos!$E$25-SQRT((Datos!$E$25-Datos!$C$25)*(Datos!$E$25-Datos!$D$25)*(1-T874)))</f>
        <v>0.195048272853001</v>
      </c>
      <c r="V874" s="24" t="n">
        <f aca="true">RAND()</f>
        <v>0.227511648752936</v>
      </c>
      <c r="W874" s="26" t="n">
        <f aca="false">IF(V874&lt;=(Datos!$D$26-Datos!$C$26)/(Datos!$E$26-Datos!$C$26),Datos!$C$26+SQRT((Datos!$E$26-Datos!$C$26)*(Datos!$D$26-Datos!$C$26)*V874),Datos!$E$26-SQRT((Datos!$E$26-Datos!$C$26)*(Datos!$E$26-Datos!$D$26)*(1-V874)))</f>
        <v>0.197847025193407</v>
      </c>
      <c r="X874" s="24" t="n">
        <f aca="true">RAND()</f>
        <v>0.799749082555712</v>
      </c>
      <c r="Y874" s="26" t="n">
        <f aca="false">IF(X874&lt;=(Datos!$D$27-Datos!$C$27)/(Datos!$E$27-Datos!$C$27),Datos!$C$27+SQRT((Datos!$E$27-Datos!$C$27)*(Datos!$D$27-Datos!$C$27)*X874),Datos!$E$27-SQRT((Datos!$E$27-Datos!$C$27)*(Datos!$E$27-Datos!$D$27)*(1-X874)))</f>
        <v>0.247116038039811</v>
      </c>
      <c r="Z874" s="24" t="n">
        <f aca="false">(1+Q874)</f>
        <v>1.14125381008298</v>
      </c>
      <c r="AA874" s="24" t="n">
        <f aca="false">Z874*(1+S874)</f>
        <v>1.2973463064641</v>
      </c>
      <c r="AB874" s="24" t="n">
        <f aca="false">AA874*(1+U874)</f>
        <v>1.55039146283214</v>
      </c>
      <c r="AC874" s="24" t="n">
        <f aca="false">AB874*(1+W874)</f>
        <v>1.85713180163874</v>
      </c>
      <c r="AD874" s="24" t="n">
        <f aca="false">AC874*(1+Y874)</f>
        <v>2.31605885457744</v>
      </c>
      <c r="AE874" s="23" t="n">
        <f aca="false">E874*Q874</f>
        <v>3955.75599923332</v>
      </c>
      <c r="AF874" s="23" t="n">
        <f aca="false">AE874*(1+S874)</f>
        <v>4496.79588320974</v>
      </c>
      <c r="AG874" s="23" t="n">
        <f aca="false">AF874*(1+U874)</f>
        <v>5373.88815360228</v>
      </c>
      <c r="AH874" s="23" t="n">
        <f aca="false">AG874*(1+W874)</f>
        <v>6437.09593851458</v>
      </c>
      <c r="AI874" s="23" t="n">
        <f aca="false">AH874*(1+Y874)</f>
        <v>8027.80558332246</v>
      </c>
      <c r="AJ874" s="25" t="n">
        <f aca="false">G874*Z874</f>
        <v>38337.1304043895</v>
      </c>
      <c r="AK874" s="25" t="n">
        <f aca="false">I874*AA874</f>
        <v>50650.7300276043</v>
      </c>
      <c r="AL874" s="25" t="n">
        <f aca="false">K874*AB874</f>
        <v>49401.0090631584</v>
      </c>
      <c r="AM874" s="25" t="n">
        <f aca="false">M874*AC874</f>
        <v>69303.7999999732</v>
      </c>
      <c r="AN874" s="25" t="n">
        <f aca="false">O874*AD874</f>
        <v>94178.7422632602</v>
      </c>
      <c r="AO874" s="25" t="n">
        <f aca="false">C874/Datos!$D$8</f>
        <v>17273.4619137802</v>
      </c>
      <c r="AP874" s="25" t="n">
        <f aca="false">AJ874-AO874</f>
        <v>21063.6684906093</v>
      </c>
      <c r="AQ874" s="25" t="n">
        <f aca="false">AK874-AO874</f>
        <v>33377.2681138241</v>
      </c>
      <c r="AR874" s="25" t="n">
        <f aca="false">AL874-AO874</f>
        <v>32127.5471493782</v>
      </c>
      <c r="AS874" s="25" t="n">
        <f aca="false">AM874-AO874</f>
        <v>52030.338086193</v>
      </c>
      <c r="AT874" s="25" t="n">
        <f aca="false">AN874-AO874</f>
        <v>76905.28034948</v>
      </c>
      <c r="AU874" s="25" t="n">
        <f aca="false">AP874*Datos!$D$6</f>
        <v>10531.8342453047</v>
      </c>
      <c r="AV874" s="25" t="n">
        <f aca="false">AQ874*Datos!$D$6</f>
        <v>16688.634056912</v>
      </c>
      <c r="AW874" s="25" t="n">
        <f aca="false">AR874*Datos!$D$6</f>
        <v>16063.7735746891</v>
      </c>
      <c r="AX874" s="25" t="n">
        <f aca="false">AS874*Datos!$D$6</f>
        <v>26015.1690430965</v>
      </c>
      <c r="AY874" s="25" t="n">
        <f aca="false">AT874*Datos!$D$6</f>
        <v>38452.64017474</v>
      </c>
      <c r="AZ874" s="25" t="n">
        <f aca="false">AJ874-AU874-AE874</f>
        <v>23849.5401598515</v>
      </c>
      <c r="BA874" s="25" t="n">
        <f aca="false">AK874-AV874-AF874</f>
        <v>29465.3000874825</v>
      </c>
      <c r="BB874" s="25" t="n">
        <f aca="false">AL874-AW874-AG874</f>
        <v>27963.347334867</v>
      </c>
      <c r="BC874" s="25" t="n">
        <f aca="false">AM874-AX874-AH874</f>
        <v>36851.5350183621</v>
      </c>
      <c r="BD874" s="25" t="n">
        <f aca="false">AN874-AY874-AI874</f>
        <v>47698.2965051977</v>
      </c>
      <c r="BE874" s="25" t="n">
        <f aca="false">AZ874/Z874</f>
        <v>20897.665312607</v>
      </c>
      <c r="BF874" s="25" t="n">
        <f aca="false">BA874/AA874</f>
        <v>22711.9774733007</v>
      </c>
      <c r="BG874" s="25" t="n">
        <f aca="false">BB874/AB874</f>
        <v>18036.314056958</v>
      </c>
      <c r="BH874" s="25" t="n">
        <f aca="false">BC874/AC874</f>
        <v>19843.2523668187</v>
      </c>
      <c r="BI874" s="25" t="n">
        <f aca="false">BD874/AD874</f>
        <v>20594.5960358163</v>
      </c>
      <c r="BJ874" s="25" t="n">
        <f aca="false">E874*AD874</f>
        <v>64860.2944103972</v>
      </c>
      <c r="BK874" s="25" t="n">
        <f aca="false">0.2*C874*AD874</f>
        <v>40006.3544146167</v>
      </c>
      <c r="BL874" s="25" t="n">
        <f aca="false">BJ874+BK874</f>
        <v>104866.648825014</v>
      </c>
      <c r="BM874" s="25" t="n">
        <f aca="false">BK874*Datos!$D$6</f>
        <v>20003.1772073084</v>
      </c>
      <c r="BN874" s="25" t="n">
        <f aca="false">BL874-BM874</f>
        <v>84863.4716177056</v>
      </c>
      <c r="BO874" s="25" t="n">
        <f aca="false">BN874/AD874</f>
        <v>36641.3277667717</v>
      </c>
      <c r="BP874" s="25" t="n">
        <f aca="false">-(C874+E874)</f>
        <v>-114371.906378782</v>
      </c>
      <c r="BQ874" s="25" t="n">
        <f aca="false">BE874</f>
        <v>20897.665312607</v>
      </c>
      <c r="BR874" s="25" t="n">
        <f aca="false">BF874</f>
        <v>22711.9774733007</v>
      </c>
      <c r="BS874" s="25" t="n">
        <f aca="false">BG874</f>
        <v>18036.314056958</v>
      </c>
      <c r="BT874" s="25" t="n">
        <f aca="false">BH874</f>
        <v>19843.2523668187</v>
      </c>
      <c r="BU874" s="25" t="n">
        <f aca="false">BI874+BO874</f>
        <v>57235.923802588</v>
      </c>
      <c r="BV874" s="27" t="n">
        <f aca="false">IFERROR(IRR(BP874:BU874,0.1),NA())*100</f>
        <v>5.77600870695355</v>
      </c>
    </row>
    <row r="875" customFormat="false" ht="15" hidden="false" customHeight="true" outlineLevel="0" collapsed="false">
      <c r="A875" s="23" t="n">
        <v>874</v>
      </c>
      <c r="B875" s="24" t="n">
        <f aca="true">RAND()</f>
        <v>0.638839860128409</v>
      </c>
      <c r="C875" s="25" t="n">
        <f aca="false">IF(B875&lt;=(Datos!$D$14-Datos!$C$14)/(Datos!$E$14-Datos!$C$14),Datos!$C$14+SQRT((Datos!$E$14-Datos!$C$14)*(Datos!$D$14-Datos!$C$14)*B875),Datos!$E$14-SQRT((Datos!$E$14-Datos!$C$14)*(Datos!$E$14-Datos!$D$14)*(1-B875)))</f>
        <v>79181.9268940204</v>
      </c>
      <c r="D875" s="24" t="n">
        <f aca="true">RAND()</f>
        <v>0.304741663379719</v>
      </c>
      <c r="E875" s="25" t="n">
        <f aca="false">IF(D875&lt;=(Datos!$D$15-Datos!$C$15)/(Datos!$E$15-Datos!$C$15),Datos!$C$15+SQRT((Datos!$E$15-Datos!$C$15)*(Datos!$D$15-Datos!$C$15)*D875),Datos!$E$15-SQRT((Datos!$E$15-Datos!$C$15)*(Datos!$E$15-Datos!$D$15)*(1-D875)))</f>
        <v>29780.7556676198</v>
      </c>
      <c r="F875" s="24" t="n">
        <f aca="true">RAND()</f>
        <v>0.844971055862654</v>
      </c>
      <c r="G875" s="25" t="n">
        <f aca="false">IF(F875&lt;=(Datos!$D$19-Datos!$C$19)/(Datos!$E$19-Datos!$C$19),Datos!$C$19+SQRT((Datos!$E$19-Datos!$C$19)*(Datos!$D$19-Datos!$C$19)*F875),Datos!$E$19-SQRT((Datos!$E$19-Datos!$C$19)*(Datos!$E$19-Datos!$D$19)*(1-F875)))</f>
        <v>41590.1362475458</v>
      </c>
      <c r="H875" s="24" t="n">
        <f aca="true">RAND()</f>
        <v>0.185704039848469</v>
      </c>
      <c r="I875" s="25" t="n">
        <f aca="false">IF(H875&lt;=(Datos!$D$19-Datos!$C$19)/(Datos!$E$19-Datos!$C$19),Datos!$C$19+SQRT((Datos!$E$19-Datos!$C$19)*(Datos!$D$19-Datos!$C$19)*H875),Datos!$E$19-SQRT((Datos!$E$19-Datos!$C$19)*(Datos!$E$19-Datos!$D$19)*(1-H875)))</f>
        <v>35277.8410337249</v>
      </c>
      <c r="J875" s="24" t="n">
        <f aca="true">RAND()</f>
        <v>0.738735934416144</v>
      </c>
      <c r="K875" s="25" t="n">
        <f aca="false">IF(J875&lt;=(Datos!$D$19-Datos!$C$19)/(Datos!$E$19-Datos!$C$19),Datos!$C$19+SQRT((Datos!$E$19-Datos!$C$19)*(Datos!$D$19-Datos!$C$19)*J875),Datos!$E$19-SQRT((Datos!$E$19-Datos!$C$19)*(Datos!$E$19-Datos!$D$19)*(1-J875)))</f>
        <v>40573.3980392643</v>
      </c>
      <c r="L875" s="24" t="n">
        <f aca="true">RAND()</f>
        <v>0.762957113303932</v>
      </c>
      <c r="M875" s="25" t="n">
        <f aca="false">IF(L875&lt;=(Datos!$D$19-Datos!$C$19)/(Datos!$E$19-Datos!$C$19),Datos!$C$19+SQRT((Datos!$E$19-Datos!$C$19)*(Datos!$D$19-Datos!$C$19)*L875),Datos!$E$19-SQRT((Datos!$E$19-Datos!$C$19)*(Datos!$E$19-Datos!$D$19)*(1-L875)))</f>
        <v>40783.5777604461</v>
      </c>
      <c r="N875" s="24" t="n">
        <f aca="true">RAND()</f>
        <v>0.626461470969938</v>
      </c>
      <c r="O875" s="25" t="n">
        <f aca="false">IF(N875&lt;=(Datos!$D$19-Datos!$C$19)/(Datos!$E$19-Datos!$C$19),Datos!$C$19+SQRT((Datos!$E$19-Datos!$C$19)*(Datos!$D$19-Datos!$C$19)*N875),Datos!$E$19-SQRT((Datos!$E$19-Datos!$C$19)*(Datos!$E$19-Datos!$D$19)*(1-N875)))</f>
        <v>39693.7722608637</v>
      </c>
      <c r="P875" s="24" t="n">
        <f aca="true">RAND()</f>
        <v>0.319189850939435</v>
      </c>
      <c r="Q875" s="26" t="n">
        <f aca="false">IF(P875&lt;=(Datos!$D$23-Datos!$C$23)/(Datos!$E$23-Datos!$C$23),Datos!$C$23+SQRT((Datos!$E$23-Datos!$C$23)*(Datos!$D$23-Datos!$C$23)*P875),Datos!$E$23-SQRT((Datos!$E$23-Datos!$C$23)*(Datos!$E$23-Datos!$D$23)*(1-P875)))</f>
        <v>0.143969600157094</v>
      </c>
      <c r="R875" s="24" t="n">
        <f aca="true">RAND()</f>
        <v>0.0522839570026719</v>
      </c>
      <c r="S875" s="26" t="n">
        <f aca="false">IF(R875&lt;=(Datos!$D$24-Datos!$C$24)/(Datos!$E$24-Datos!$C$24),Datos!$C$24+SQRT((Datos!$E$24-Datos!$C$24)*(Datos!$D$24-Datos!$C$24)*R875),Datos!$E$24-SQRT((Datos!$E$24-Datos!$C$24)*(Datos!$E$24-Datos!$D$24)*(1-R875)))</f>
        <v>0.129701088732962</v>
      </c>
      <c r="T875" s="24" t="n">
        <f aca="true">RAND()</f>
        <v>0.780301339369116</v>
      </c>
      <c r="U875" s="26" t="n">
        <f aca="false">IF(T875&lt;=(Datos!$D$25-Datos!$C$25)/(Datos!$E$25-Datos!$C$25),Datos!$C$25+SQRT((Datos!$E$25-Datos!$C$25)*(Datos!$D$25-Datos!$C$25)*T875),Datos!$E$25-SQRT((Datos!$E$25-Datos!$C$25)*(Datos!$E$25-Datos!$D$25)*(1-T875)))</f>
        <v>0.195197656365447</v>
      </c>
      <c r="V875" s="24" t="n">
        <f aca="true">RAND()</f>
        <v>0.80701023735536</v>
      </c>
      <c r="W875" s="26" t="n">
        <f aca="false">IF(V875&lt;=(Datos!$D$26-Datos!$C$26)/(Datos!$E$26-Datos!$C$26),Datos!$C$26+SQRT((Datos!$E$26-Datos!$C$26)*(Datos!$D$26-Datos!$C$26)*V875),Datos!$E$26-SQRT((Datos!$E$26-Datos!$C$26)*(Datos!$E$26-Datos!$D$26)*(1-V875)))</f>
        <v>0.22401030648014</v>
      </c>
      <c r="X875" s="24" t="n">
        <f aca="true">RAND()</f>
        <v>0.0838327212518437</v>
      </c>
      <c r="Y875" s="26" t="n">
        <f aca="false">IF(X875&lt;=(Datos!$D$27-Datos!$C$27)/(Datos!$E$27-Datos!$C$27),Datos!$C$27+SQRT((Datos!$E$27-Datos!$C$27)*(Datos!$D$27-Datos!$C$27)*X875),Datos!$E$27-SQRT((Datos!$E$27-Datos!$C$27)*(Datos!$E$27-Datos!$D$27)*(1-X875)))</f>
        <v>0.205044877778832</v>
      </c>
      <c r="Z875" s="24" t="n">
        <f aca="false">(1+Q875)</f>
        <v>1.14396960015709</v>
      </c>
      <c r="AA875" s="24" t="n">
        <f aca="false">Z875*(1+S875)</f>
        <v>1.29234370277488</v>
      </c>
      <c r="AB875" s="24" t="n">
        <f aca="false">AA875*(1+U875)</f>
        <v>1.54460616477518</v>
      </c>
      <c r="AC875" s="24" t="n">
        <f aca="false">AB875*(1+W875)</f>
        <v>1.89061386513758</v>
      </c>
      <c r="AD875" s="24" t="n">
        <f aca="false">AC875*(1+Y875)</f>
        <v>2.27827455404168</v>
      </c>
      <c r="AE875" s="23" t="n">
        <f aca="false">E875*Q875</f>
        <v>4287.52348584335</v>
      </c>
      <c r="AF875" s="23" t="n">
        <f aca="false">AE875*(1+S875)</f>
        <v>4843.61994992538</v>
      </c>
      <c r="AG875" s="23" t="n">
        <f aca="false">AF875*(1+U875)</f>
        <v>5789.08321247573</v>
      </c>
      <c r="AH875" s="23" t="n">
        <f aca="false">AG875*(1+W875)</f>
        <v>7085.89751714146</v>
      </c>
      <c r="AI875" s="23" t="n">
        <f aca="false">AH875*(1+Y875)</f>
        <v>8538.82450749705</v>
      </c>
      <c r="AJ875" s="25" t="n">
        <f aca="false">G875*Z875</f>
        <v>47577.8515335841</v>
      </c>
      <c r="AK875" s="25" t="n">
        <f aca="false">I875*AA875</f>
        <v>45591.0957074277</v>
      </c>
      <c r="AL875" s="25" t="n">
        <f aca="false">K875*AB875</f>
        <v>62669.9207373249</v>
      </c>
      <c r="AM875" s="25" t="n">
        <f aca="false">M875*AC875</f>
        <v>77105.9975838161</v>
      </c>
      <c r="AN875" s="25" t="n">
        <f aca="false">O875*AD875</f>
        <v>90433.3112958514</v>
      </c>
      <c r="AO875" s="25" t="n">
        <f aca="false">C875/Datos!$D$8</f>
        <v>15836.3853788041</v>
      </c>
      <c r="AP875" s="25" t="n">
        <f aca="false">AJ875-AO875</f>
        <v>31741.46615478</v>
      </c>
      <c r="AQ875" s="25" t="n">
        <f aca="false">AK875-AO875</f>
        <v>29754.7103286236</v>
      </c>
      <c r="AR875" s="25" t="n">
        <f aca="false">AL875-AO875</f>
        <v>46833.5353585208</v>
      </c>
      <c r="AS875" s="25" t="n">
        <f aca="false">AM875-AO875</f>
        <v>61269.612205012</v>
      </c>
      <c r="AT875" s="25" t="n">
        <f aca="false">AN875-AO875</f>
        <v>74596.9259170473</v>
      </c>
      <c r="AU875" s="25" t="n">
        <f aca="false">AP875*Datos!$D$6</f>
        <v>15870.73307739</v>
      </c>
      <c r="AV875" s="25" t="n">
        <f aca="false">AQ875*Datos!$D$6</f>
        <v>14877.3551643118</v>
      </c>
      <c r="AW875" s="25" t="n">
        <f aca="false">AR875*Datos!$D$6</f>
        <v>23416.7676792604</v>
      </c>
      <c r="AX875" s="25" t="n">
        <f aca="false">AS875*Datos!$D$6</f>
        <v>30634.806102506</v>
      </c>
      <c r="AY875" s="25" t="n">
        <f aca="false">AT875*Datos!$D$6</f>
        <v>37298.4629585237</v>
      </c>
      <c r="AZ875" s="25" t="n">
        <f aca="false">AJ875-AU875-AE875</f>
        <v>27419.5949703507</v>
      </c>
      <c r="BA875" s="25" t="n">
        <f aca="false">AK875-AV875-AF875</f>
        <v>25870.1205931905</v>
      </c>
      <c r="BB875" s="25" t="n">
        <f aca="false">AL875-AW875-AG875</f>
        <v>33464.0698455888</v>
      </c>
      <c r="BC875" s="25" t="n">
        <f aca="false">AM875-AX875-AH875</f>
        <v>39385.2939641686</v>
      </c>
      <c r="BD875" s="25" t="n">
        <f aca="false">AN875-AY875-AI875</f>
        <v>44596.0238298307</v>
      </c>
      <c r="BE875" s="25" t="n">
        <f aca="false">AZ875/Z875</f>
        <v>23968.8143518721</v>
      </c>
      <c r="BF875" s="25" t="n">
        <f aca="false">BA875/AA875</f>
        <v>20017.9878910254</v>
      </c>
      <c r="BG875" s="25" t="n">
        <f aca="false">BB875/AB875</f>
        <v>21665.114777306</v>
      </c>
      <c r="BH875" s="25" t="n">
        <f aca="false">BC875/AC875</f>
        <v>20832.0137128067</v>
      </c>
      <c r="BI875" s="25" t="n">
        <f aca="false">BD875/AD875</f>
        <v>19574.4730373769</v>
      </c>
      <c r="BJ875" s="25" t="n">
        <f aca="false">E875*AD875</f>
        <v>67848.7378376709</v>
      </c>
      <c r="BK875" s="25" t="n">
        <f aca="false">0.2*C875*AD875</f>
        <v>36079.6338365271</v>
      </c>
      <c r="BL875" s="25" t="n">
        <f aca="false">BJ875+BK875</f>
        <v>103928.371674198</v>
      </c>
      <c r="BM875" s="25" t="n">
        <f aca="false">BK875*Datos!$D$6</f>
        <v>18039.8169182636</v>
      </c>
      <c r="BN875" s="25" t="n">
        <f aca="false">BL875-BM875</f>
        <v>85888.5547559344</v>
      </c>
      <c r="BO875" s="25" t="n">
        <f aca="false">BN875/AD875</f>
        <v>37698.9483570218</v>
      </c>
      <c r="BP875" s="25" t="n">
        <f aca="false">-(C875+E875)</f>
        <v>-108962.68256164</v>
      </c>
      <c r="BQ875" s="25" t="n">
        <f aca="false">BE875</f>
        <v>23968.8143518721</v>
      </c>
      <c r="BR875" s="25" t="n">
        <f aca="false">BF875</f>
        <v>20017.9878910254</v>
      </c>
      <c r="BS875" s="25" t="n">
        <f aca="false">BG875</f>
        <v>21665.114777306</v>
      </c>
      <c r="BT875" s="25" t="n">
        <f aca="false">BH875</f>
        <v>20832.0137128067</v>
      </c>
      <c r="BU875" s="25" t="n">
        <f aca="false">BI875+BO875</f>
        <v>57273.4213943987</v>
      </c>
      <c r="BV875" s="27" t="n">
        <f aca="false">IFERROR(IRR(BP875:BU875,0.1),NA())*100</f>
        <v>8.56559571340016</v>
      </c>
    </row>
    <row r="876" customFormat="false" ht="15" hidden="false" customHeight="true" outlineLevel="0" collapsed="false">
      <c r="A876" s="23" t="n">
        <v>875</v>
      </c>
      <c r="B876" s="24" t="n">
        <f aca="true">RAND()</f>
        <v>0.692247628885451</v>
      </c>
      <c r="C876" s="25" t="n">
        <f aca="false">IF(B876&lt;=(Datos!$D$14-Datos!$C$14)/(Datos!$E$14-Datos!$C$14),Datos!$C$14+SQRT((Datos!$E$14-Datos!$C$14)*(Datos!$D$14-Datos!$C$14)*B876),Datos!$E$14-SQRT((Datos!$E$14-Datos!$C$14)*(Datos!$E$14-Datos!$D$14)*(1-B876)))</f>
        <v>80782.7461551485</v>
      </c>
      <c r="D876" s="24" t="n">
        <f aca="true">RAND()</f>
        <v>0.58309229882721</v>
      </c>
      <c r="E876" s="25" t="n">
        <f aca="false">IF(D876&lt;=(Datos!$D$15-Datos!$C$15)/(Datos!$E$15-Datos!$C$15),Datos!$C$15+SQRT((Datos!$E$15-Datos!$C$15)*(Datos!$D$15-Datos!$C$15)*D876),Datos!$E$15-SQRT((Datos!$E$15-Datos!$C$15)*(Datos!$E$15-Datos!$D$15)*(1-D876)))</f>
        <v>32092.0195260788</v>
      </c>
      <c r="F876" s="24" t="n">
        <f aca="true">RAND()</f>
        <v>0.719938207826036</v>
      </c>
      <c r="G876" s="25" t="n">
        <f aca="false">IF(F876&lt;=(Datos!$D$19-Datos!$C$19)/(Datos!$E$19-Datos!$C$19),Datos!$C$19+SQRT((Datos!$E$19-Datos!$C$19)*(Datos!$D$19-Datos!$C$19)*F876),Datos!$E$19-SQRT((Datos!$E$19-Datos!$C$19)*(Datos!$E$19-Datos!$D$19)*(1-F876)))</f>
        <v>40416.9186770201</v>
      </c>
      <c r="H876" s="24" t="n">
        <f aca="true">RAND()</f>
        <v>0.87564040218956</v>
      </c>
      <c r="I876" s="25" t="n">
        <f aca="false">IF(H876&lt;=(Datos!$D$19-Datos!$C$19)/(Datos!$E$19-Datos!$C$19),Datos!$C$19+SQRT((Datos!$E$19-Datos!$C$19)*(Datos!$D$19-Datos!$C$19)*H876),Datos!$E$19-SQRT((Datos!$E$19-Datos!$C$19)*(Datos!$E$19-Datos!$D$19)*(1-H876)))</f>
        <v>41945.9911860338</v>
      </c>
      <c r="J876" s="24" t="n">
        <f aca="true">RAND()</f>
        <v>0.772795784319767</v>
      </c>
      <c r="K876" s="25" t="n">
        <f aca="false">IF(J876&lt;=(Datos!$D$19-Datos!$C$19)/(Datos!$E$19-Datos!$C$19),Datos!$C$19+SQRT((Datos!$E$19-Datos!$C$19)*(Datos!$D$19-Datos!$C$19)*J876),Datos!$E$19-SQRT((Datos!$E$19-Datos!$C$19)*(Datos!$E$19-Datos!$D$19)*(1-J876)))</f>
        <v>40872.0082151223</v>
      </c>
      <c r="L876" s="24" t="n">
        <f aca="true">RAND()</f>
        <v>0.253975176358056</v>
      </c>
      <c r="M876" s="25" t="n">
        <f aca="false">IF(L876&lt;=(Datos!$D$19-Datos!$C$19)/(Datos!$E$19-Datos!$C$19),Datos!$C$19+SQRT((Datos!$E$19-Datos!$C$19)*(Datos!$D$19-Datos!$C$19)*L876),Datos!$E$19-SQRT((Datos!$E$19-Datos!$C$19)*(Datos!$E$19-Datos!$D$19)*(1-L876)))</f>
        <v>36172.2181145605</v>
      </c>
      <c r="N876" s="24" t="n">
        <f aca="true">RAND()</f>
        <v>0.444949618654481</v>
      </c>
      <c r="O876" s="25" t="n">
        <f aca="false">IF(N876&lt;=(Datos!$D$19-Datos!$C$19)/(Datos!$E$19-Datos!$C$19),Datos!$C$19+SQRT((Datos!$E$19-Datos!$C$19)*(Datos!$D$19-Datos!$C$19)*N876),Datos!$E$19-SQRT((Datos!$E$19-Datos!$C$19)*(Datos!$E$19-Datos!$D$19)*(1-N876)))</f>
        <v>38169.6048128518</v>
      </c>
      <c r="P876" s="24" t="n">
        <f aca="true">RAND()</f>
        <v>0.958814218627761</v>
      </c>
      <c r="Q876" s="26" t="n">
        <f aca="false">IF(P876&lt;=(Datos!$D$23-Datos!$C$23)/(Datos!$E$23-Datos!$C$23),Datos!$C$23+SQRT((Datos!$E$23-Datos!$C$23)*(Datos!$D$23-Datos!$C$23)*P876),Datos!$E$23-SQRT((Datos!$E$23-Datos!$C$23)*(Datos!$E$23-Datos!$D$23)*(1-P876)))</f>
        <v>0.171389866059693</v>
      </c>
      <c r="R876" s="24" t="n">
        <f aca="true">RAND()</f>
        <v>0.375655805651387</v>
      </c>
      <c r="S876" s="26" t="n">
        <f aca="false">IF(R876&lt;=(Datos!$D$24-Datos!$C$24)/(Datos!$E$24-Datos!$C$24),Datos!$C$24+SQRT((Datos!$E$24-Datos!$C$24)*(Datos!$D$24-Datos!$C$24)*R876),Datos!$E$24-SQRT((Datos!$E$24-Datos!$C$24)*(Datos!$E$24-Datos!$D$24)*(1-R876)))</f>
        <v>0.146003469964074</v>
      </c>
      <c r="T876" s="24" t="n">
        <f aca="true">RAND()</f>
        <v>0.0329078523991473</v>
      </c>
      <c r="U876" s="26" t="n">
        <f aca="false">IF(T876&lt;=(Datos!$D$25-Datos!$C$25)/(Datos!$E$25-Datos!$C$25),Datos!$C$25+SQRT((Datos!$E$25-Datos!$C$25)*(Datos!$D$25-Datos!$C$25)*T876),Datos!$E$25-SQRT((Datos!$E$25-Datos!$C$25)*(Datos!$E$25-Datos!$D$25)*(1-T876)))</f>
        <v>0.1583130313387</v>
      </c>
      <c r="V876" s="24" t="n">
        <f aca="true">RAND()</f>
        <v>0.824983302563697</v>
      </c>
      <c r="W876" s="26" t="n">
        <f aca="false">IF(V876&lt;=(Datos!$D$26-Datos!$C$26)/(Datos!$E$26-Datos!$C$26),Datos!$C$26+SQRT((Datos!$E$26-Datos!$C$26)*(Datos!$D$26-Datos!$C$26)*V876),Datos!$E$26-SQRT((Datos!$E$26-Datos!$C$26)*(Datos!$E$26-Datos!$D$26)*(1-V876)))</f>
        <v>0.225250081999589</v>
      </c>
      <c r="X876" s="24" t="n">
        <f aca="true">RAND()</f>
        <v>0.598466686296487</v>
      </c>
      <c r="Y876" s="26" t="n">
        <f aca="false">IF(X876&lt;=(Datos!$D$27-Datos!$C$27)/(Datos!$E$27-Datos!$C$27),Datos!$C$27+SQRT((Datos!$E$27-Datos!$C$27)*(Datos!$D$27-Datos!$C$27)*X876),Datos!$E$27-SQRT((Datos!$E$27-Datos!$C$27)*(Datos!$E$27-Datos!$D$27)*(1-X876)))</f>
        <v>0.233435207570537</v>
      </c>
      <c r="Z876" s="24" t="n">
        <f aca="false">(1+Q876)</f>
        <v>1.17138986605969</v>
      </c>
      <c r="AA876" s="24" t="n">
        <f aca="false">Z876*(1+S876)</f>
        <v>1.34241685118516</v>
      </c>
      <c r="AB876" s="24" t="n">
        <f aca="false">AA876*(1+U876)</f>
        <v>1.55493893221644</v>
      </c>
      <c r="AC876" s="24" t="n">
        <f aca="false">AB876*(1+W876)</f>
        <v>1.90518905420254</v>
      </c>
      <c r="AD876" s="24" t="n">
        <f aca="false">AC876*(1+Y876)</f>
        <v>2.34992725653143</v>
      </c>
      <c r="AE876" s="23" t="n">
        <f aca="false">E876*Q876</f>
        <v>5500.2469281597</v>
      </c>
      <c r="AF876" s="23" t="n">
        <f aca="false">AE876*(1+S876)</f>
        <v>6303.30206533025</v>
      </c>
      <c r="AG876" s="23" t="n">
        <f aca="false">AF876*(1+U876)</f>
        <v>7301.19692273617</v>
      </c>
      <c r="AH876" s="23" t="n">
        <f aca="false">AG876*(1+W876)</f>
        <v>8945.79212827764</v>
      </c>
      <c r="AI876" s="23" t="n">
        <f aca="false">AH876*(1+Y876)</f>
        <v>11034.054970625</v>
      </c>
      <c r="AJ876" s="25" t="n">
        <f aca="false">G876*Z876</f>
        <v>47343.9689556201</v>
      </c>
      <c r="AK876" s="25" t="n">
        <f aca="false">I876*AA876</f>
        <v>56309.005407796</v>
      </c>
      <c r="AL876" s="25" t="n">
        <f aca="false">K876*AB876</f>
        <v>63553.4768115637</v>
      </c>
      <c r="AM876" s="25" t="n">
        <f aca="false">M876*AC876</f>
        <v>68914.9140180875</v>
      </c>
      <c r="AN876" s="25" t="n">
        <f aca="false">O876*AD876</f>
        <v>89695.7947207536</v>
      </c>
      <c r="AO876" s="25" t="n">
        <f aca="false">C876/Datos!$D$8</f>
        <v>16156.5492310297</v>
      </c>
      <c r="AP876" s="25" t="n">
        <f aca="false">AJ876-AO876</f>
        <v>31187.4197245904</v>
      </c>
      <c r="AQ876" s="25" t="n">
        <f aca="false">AK876-AO876</f>
        <v>40152.4561767663</v>
      </c>
      <c r="AR876" s="25" t="n">
        <f aca="false">AL876-AO876</f>
        <v>47396.927580534</v>
      </c>
      <c r="AS876" s="25" t="n">
        <f aca="false">AM876-AO876</f>
        <v>52758.3647870578</v>
      </c>
      <c r="AT876" s="25" t="n">
        <f aca="false">AN876-AO876</f>
        <v>73539.2454897239</v>
      </c>
      <c r="AU876" s="25" t="n">
        <f aca="false">AP876*Datos!$D$6</f>
        <v>15593.7098622952</v>
      </c>
      <c r="AV876" s="25" t="n">
        <f aca="false">AQ876*Datos!$D$6</f>
        <v>20076.2280883832</v>
      </c>
      <c r="AW876" s="25" t="n">
        <f aca="false">AR876*Datos!$D$6</f>
        <v>23698.463790267</v>
      </c>
      <c r="AX876" s="25" t="n">
        <f aca="false">AS876*Datos!$D$6</f>
        <v>26379.1823935289</v>
      </c>
      <c r="AY876" s="25" t="n">
        <f aca="false">AT876*Datos!$D$6</f>
        <v>36769.622744862</v>
      </c>
      <c r="AZ876" s="25" t="n">
        <f aca="false">AJ876-AU876-AE876</f>
        <v>26250.0121651652</v>
      </c>
      <c r="BA876" s="25" t="n">
        <f aca="false">AK876-AV876-AF876</f>
        <v>29929.4752540826</v>
      </c>
      <c r="BB876" s="25" t="n">
        <f aca="false">AL876-AW876-AG876</f>
        <v>32553.8160985605</v>
      </c>
      <c r="BC876" s="25" t="n">
        <f aca="false">AM876-AX876-AH876</f>
        <v>33589.9394962809</v>
      </c>
      <c r="BD876" s="25" t="n">
        <f aca="false">AN876-AY876-AI876</f>
        <v>41892.1170052667</v>
      </c>
      <c r="BE876" s="25" t="n">
        <f aca="false">AZ876/Z876</f>
        <v>22409.2873993051</v>
      </c>
      <c r="BF876" s="25" t="n">
        <f aca="false">BA876/AA876</f>
        <v>22295.2171880584</v>
      </c>
      <c r="BG876" s="25" t="n">
        <f aca="false">BB876/AB876</f>
        <v>20935.7521534031</v>
      </c>
      <c r="BH876" s="25" t="n">
        <f aca="false">BC876/AC876</f>
        <v>17630.764475676</v>
      </c>
      <c r="BI876" s="25" t="n">
        <f aca="false">BD876/AD876</f>
        <v>17826.9845965789</v>
      </c>
      <c r="BJ876" s="25" t="n">
        <f aca="false">E876*AD876</f>
        <v>75413.9114014714</v>
      </c>
      <c r="BK876" s="25" t="n">
        <f aca="false">0.2*C876*AD876</f>
        <v>37966.7154094886</v>
      </c>
      <c r="BL876" s="25" t="n">
        <f aca="false">BJ876+BK876</f>
        <v>113380.62681096</v>
      </c>
      <c r="BM876" s="25" t="n">
        <f aca="false">BK876*Datos!$D$6</f>
        <v>18983.3577047443</v>
      </c>
      <c r="BN876" s="25" t="n">
        <f aca="false">BL876-BM876</f>
        <v>94397.2691062156</v>
      </c>
      <c r="BO876" s="25" t="n">
        <f aca="false">BN876/AD876</f>
        <v>40170.2941415937</v>
      </c>
      <c r="BP876" s="25" t="n">
        <f aca="false">-(C876+E876)</f>
        <v>-112874.765681227</v>
      </c>
      <c r="BQ876" s="25" t="n">
        <f aca="false">BE876</f>
        <v>22409.2873993051</v>
      </c>
      <c r="BR876" s="25" t="n">
        <f aca="false">BF876</f>
        <v>22295.2171880584</v>
      </c>
      <c r="BS876" s="25" t="n">
        <f aca="false">BG876</f>
        <v>20935.7521534031</v>
      </c>
      <c r="BT876" s="25" t="n">
        <f aca="false">BH876</f>
        <v>17630.764475676</v>
      </c>
      <c r="BU876" s="25" t="n">
        <f aca="false">BI876+BO876</f>
        <v>57997.2787381726</v>
      </c>
      <c r="BV876" s="27" t="n">
        <f aca="false">IFERROR(IRR(BP876:BU876,0.1),NA())*100</f>
        <v>6.83755302610867</v>
      </c>
    </row>
    <row r="877" customFormat="false" ht="15" hidden="false" customHeight="true" outlineLevel="0" collapsed="false">
      <c r="A877" s="23" t="n">
        <v>876</v>
      </c>
      <c r="B877" s="24" t="n">
        <f aca="true">RAND()</f>
        <v>0.457364511945314</v>
      </c>
      <c r="C877" s="25" t="n">
        <f aca="false">IF(B877&lt;=(Datos!$D$14-Datos!$C$14)/(Datos!$E$14-Datos!$C$14),Datos!$C$14+SQRT((Datos!$E$14-Datos!$C$14)*(Datos!$D$14-Datos!$C$14)*B877),Datos!$E$14-SQRT((Datos!$E$14-Datos!$C$14)*(Datos!$E$14-Datos!$D$14)*(1-B877)))</f>
        <v>74482.1124372408</v>
      </c>
      <c r="D877" s="24" t="n">
        <f aca="true">RAND()</f>
        <v>0.256020113441238</v>
      </c>
      <c r="E877" s="25" t="n">
        <f aca="false">IF(D877&lt;=(Datos!$D$15-Datos!$C$15)/(Datos!$E$15-Datos!$C$15),Datos!$C$15+SQRT((Datos!$E$15-Datos!$C$15)*(Datos!$D$15-Datos!$C$15)*D877),Datos!$E$15-SQRT((Datos!$E$15-Datos!$C$15)*(Datos!$E$15-Datos!$D$15)*(1-D877)))</f>
        <v>29381.9525908084</v>
      </c>
      <c r="F877" s="24" t="n">
        <f aca="true">RAND()</f>
        <v>0.735500711896415</v>
      </c>
      <c r="G877" s="25" t="n">
        <f aca="false">IF(F877&lt;=(Datos!$D$19-Datos!$C$19)/(Datos!$E$19-Datos!$C$19),Datos!$C$19+SQRT((Datos!$E$19-Datos!$C$19)*(Datos!$D$19-Datos!$C$19)*F877),Datos!$E$19-SQRT((Datos!$E$19-Datos!$C$19)*(Datos!$E$19-Datos!$D$19)*(1-F877)))</f>
        <v>40546.075145698</v>
      </c>
      <c r="H877" s="24" t="n">
        <f aca="true">RAND()</f>
        <v>0.976806958501264</v>
      </c>
      <c r="I877" s="25" t="n">
        <f aca="false">IF(H877&lt;=(Datos!$D$19-Datos!$C$19)/(Datos!$E$19-Datos!$C$19),Datos!$C$19+SQRT((Datos!$E$19-Datos!$C$19)*(Datos!$D$19-Datos!$C$19)*H877),Datos!$E$19-SQRT((Datos!$E$19-Datos!$C$19)*(Datos!$E$19-Datos!$D$19)*(1-H877)))</f>
        <v>43681.1072399906</v>
      </c>
      <c r="J877" s="24" t="n">
        <f aca="true">RAND()</f>
        <v>0.199406012391371</v>
      </c>
      <c r="K877" s="25" t="n">
        <f aca="false">IF(J877&lt;=(Datos!$D$19-Datos!$C$19)/(Datos!$E$19-Datos!$C$19),Datos!$C$19+SQRT((Datos!$E$19-Datos!$C$19)*(Datos!$D$19-Datos!$C$19)*J877),Datos!$E$19-SQRT((Datos!$E$19-Datos!$C$19)*(Datos!$E$19-Datos!$D$19)*(1-J877)))</f>
        <v>35469.0860167587</v>
      </c>
      <c r="L877" s="24" t="n">
        <f aca="true">RAND()</f>
        <v>0.439593689171207</v>
      </c>
      <c r="M877" s="25" t="n">
        <f aca="false">IF(L877&lt;=(Datos!$D$19-Datos!$C$19)/(Datos!$E$19-Datos!$C$19),Datos!$C$19+SQRT((Datos!$E$19-Datos!$C$19)*(Datos!$D$19-Datos!$C$19)*L877),Datos!$E$19-SQRT((Datos!$E$19-Datos!$C$19)*(Datos!$E$19-Datos!$D$19)*(1-L877)))</f>
        <v>38120.2865328559</v>
      </c>
      <c r="N877" s="24" t="n">
        <f aca="true">RAND()</f>
        <v>0.913887540297653</v>
      </c>
      <c r="O877" s="25" t="n">
        <f aca="false">IF(N877&lt;=(Datos!$D$19-Datos!$C$19)/(Datos!$E$19-Datos!$C$19),Datos!$C$19+SQRT((Datos!$E$19-Datos!$C$19)*(Datos!$D$19-Datos!$C$19)*N877),Datos!$E$19-SQRT((Datos!$E$19-Datos!$C$19)*(Datos!$E$19-Datos!$D$19)*(1-N877)))</f>
        <v>42458.6549864932</v>
      </c>
      <c r="P877" s="24" t="n">
        <f aca="true">RAND()</f>
        <v>0.420727761505783</v>
      </c>
      <c r="Q877" s="26" t="n">
        <f aca="false">IF(P877&lt;=(Datos!$D$23-Datos!$C$23)/(Datos!$E$23-Datos!$C$23),Datos!$C$23+SQRT((Datos!$E$23-Datos!$C$23)*(Datos!$D$23-Datos!$C$23)*P877),Datos!$E$23-SQRT((Datos!$E$23-Datos!$C$23)*(Datos!$E$23-Datos!$D$23)*(1-P877)))</f>
        <v>0.147519265446418</v>
      </c>
      <c r="R877" s="24" t="n">
        <f aca="true">RAND()</f>
        <v>0.445797398727242</v>
      </c>
      <c r="S877" s="26" t="n">
        <f aca="false">IF(R877&lt;=(Datos!$D$24-Datos!$C$24)/(Datos!$E$24-Datos!$C$24),Datos!$C$24+SQRT((Datos!$E$24-Datos!$C$24)*(Datos!$D$24-Datos!$C$24)*R877),Datos!$E$24-SQRT((Datos!$E$24-Datos!$C$24)*(Datos!$E$24-Datos!$D$24)*(1-R877)))</f>
        <v>0.148327289275697</v>
      </c>
      <c r="T877" s="24" t="n">
        <f aca="true">RAND()</f>
        <v>0.368383548532514</v>
      </c>
      <c r="U877" s="26" t="n">
        <f aca="false">IF(T877&lt;=(Datos!$D$25-Datos!$C$25)/(Datos!$E$25-Datos!$C$25),Datos!$C$25+SQRT((Datos!$E$25-Datos!$C$25)*(Datos!$D$25-Datos!$C$25)*T877),Datos!$E$25-SQRT((Datos!$E$25-Datos!$C$25)*(Datos!$E$25-Datos!$D$25)*(1-T877)))</f>
        <v>0.177813763713642</v>
      </c>
      <c r="V877" s="24" t="n">
        <f aca="true">RAND()</f>
        <v>0.659885989373058</v>
      </c>
      <c r="W877" s="26" t="n">
        <f aca="false">IF(V877&lt;=(Datos!$D$26-Datos!$C$26)/(Datos!$E$26-Datos!$C$26),Datos!$C$26+SQRT((Datos!$E$26-Datos!$C$26)*(Datos!$D$26-Datos!$C$26)*V877),Datos!$E$26-SQRT((Datos!$E$26-Datos!$C$26)*(Datos!$E$26-Datos!$D$26)*(1-V877)))</f>
        <v>0.215497840108273</v>
      </c>
      <c r="X877" s="24" t="n">
        <f aca="true">RAND()</f>
        <v>0.994722048955119</v>
      </c>
      <c r="Y877" s="26" t="n">
        <f aca="false">IF(X877&lt;=(Datos!$D$27-Datos!$C$27)/(Datos!$E$27-Datos!$C$27),Datos!$C$27+SQRT((Datos!$E$27-Datos!$C$27)*(Datos!$D$27-Datos!$C$27)*X877),Datos!$E$27-SQRT((Datos!$E$27-Datos!$C$27)*(Datos!$E$27-Datos!$D$27)*(1-X877)))</f>
        <v>0.274661373243768</v>
      </c>
      <c r="Z877" s="24" t="n">
        <f aca="false">(1+Q877)</f>
        <v>1.14751926544642</v>
      </c>
      <c r="AA877" s="24" t="n">
        <f aca="false">Z877*(1+S877)</f>
        <v>1.31772768748172</v>
      </c>
      <c r="AB877" s="24" t="n">
        <f aca="false">AA877*(1+U877)</f>
        <v>1.55203780714252</v>
      </c>
      <c r="AC877" s="24" t="n">
        <f aca="false">AB877*(1+W877)</f>
        <v>1.88649860234812</v>
      </c>
      <c r="AD877" s="24" t="n">
        <f aca="false">AC877*(1+Y877)</f>
        <v>2.4046468990915</v>
      </c>
      <c r="AE877" s="23" t="n">
        <f aca="false">E877*Q877</f>
        <v>4334.40406357754</v>
      </c>
      <c r="AF877" s="23" t="n">
        <f aca="false">AE877*(1+S877)</f>
        <v>4977.31446895356</v>
      </c>
      <c r="AG877" s="23" t="n">
        <f aca="false">AF877*(1+U877)</f>
        <v>5862.34948786456</v>
      </c>
      <c r="AH877" s="23" t="n">
        <f aca="false">AG877*(1+W877)</f>
        <v>7125.67314045921</v>
      </c>
      <c r="AI877" s="23" t="n">
        <f aca="false">AH877*(1+Y877)</f>
        <v>9082.82031050397</v>
      </c>
      <c r="AJ877" s="25" t="n">
        <f aca="false">G877*Z877</f>
        <v>46527.4023679267</v>
      </c>
      <c r="AK877" s="25" t="n">
        <f aca="false">I877*AA877</f>
        <v>57559.804429994</v>
      </c>
      <c r="AL877" s="25" t="n">
        <f aca="false">K877*AB877</f>
        <v>55049.3624827997</v>
      </c>
      <c r="AM877" s="25" t="n">
        <f aca="false">M877*AC877</f>
        <v>71913.8672653424</v>
      </c>
      <c r="AN877" s="25" t="n">
        <f aca="false">O877*AD877</f>
        <v>102098.073052867</v>
      </c>
      <c r="AO877" s="25" t="n">
        <f aca="false">C877/Datos!$D$8</f>
        <v>14896.4224874482</v>
      </c>
      <c r="AP877" s="25" t="n">
        <f aca="false">AJ877-AO877</f>
        <v>31630.9798804785</v>
      </c>
      <c r="AQ877" s="25" t="n">
        <f aca="false">AK877-AO877</f>
        <v>42663.3819425459</v>
      </c>
      <c r="AR877" s="25" t="n">
        <f aca="false">AL877-AO877</f>
        <v>40152.9399953516</v>
      </c>
      <c r="AS877" s="25" t="n">
        <f aca="false">AM877-AO877</f>
        <v>57017.4447778943</v>
      </c>
      <c r="AT877" s="25" t="n">
        <f aca="false">AN877-AO877</f>
        <v>87201.6505654185</v>
      </c>
      <c r="AU877" s="25" t="n">
        <f aca="false">AP877*Datos!$D$6</f>
        <v>15815.4899402393</v>
      </c>
      <c r="AV877" s="25" t="n">
        <f aca="false">AQ877*Datos!$D$6</f>
        <v>21331.6909712729</v>
      </c>
      <c r="AW877" s="25" t="n">
        <f aca="false">AR877*Datos!$D$6</f>
        <v>20076.4699976758</v>
      </c>
      <c r="AX877" s="25" t="n">
        <f aca="false">AS877*Datos!$D$6</f>
        <v>28508.7223889471</v>
      </c>
      <c r="AY877" s="25" t="n">
        <f aca="false">AT877*Datos!$D$6</f>
        <v>43600.8252827093</v>
      </c>
      <c r="AZ877" s="25" t="n">
        <f aca="false">AJ877-AU877-AE877</f>
        <v>26377.5083641099</v>
      </c>
      <c r="BA877" s="25" t="n">
        <f aca="false">AK877-AV877-AF877</f>
        <v>31250.7989897675</v>
      </c>
      <c r="BB877" s="25" t="n">
        <f aca="false">AL877-AW877-AG877</f>
        <v>29110.5429972594</v>
      </c>
      <c r="BC877" s="25" t="n">
        <f aca="false">AM877-AX877-AH877</f>
        <v>36279.4717359361</v>
      </c>
      <c r="BD877" s="25" t="n">
        <f aca="false">AN877-AY877-AI877</f>
        <v>49414.4274596534</v>
      </c>
      <c r="BE877" s="25" t="n">
        <f aca="false">AZ877/Z877</f>
        <v>22986.5494710002</v>
      </c>
      <c r="BF877" s="25" t="n">
        <f aca="false">BA877/AA877</f>
        <v>23715.6730382513</v>
      </c>
      <c r="BG877" s="25" t="n">
        <f aca="false">BB877/AB877</f>
        <v>18756.3362588797</v>
      </c>
      <c r="BH877" s="25" t="n">
        <f aca="false">BC877/AC877</f>
        <v>19231.1150884391</v>
      </c>
      <c r="BI877" s="25" t="n">
        <f aca="false">BD877/AD877</f>
        <v>20549.5565599767</v>
      </c>
      <c r="BJ877" s="25" t="n">
        <f aca="false">E877*AD877</f>
        <v>70653.221186741</v>
      </c>
      <c r="BK877" s="25" t="n">
        <f aca="false">0.2*C877*AD877</f>
        <v>35820.6361419991</v>
      </c>
      <c r="BL877" s="25" t="n">
        <f aca="false">BJ877+BK877</f>
        <v>106473.85732874</v>
      </c>
      <c r="BM877" s="25" t="n">
        <f aca="false">BK877*Datos!$D$6</f>
        <v>17910.3180709995</v>
      </c>
      <c r="BN877" s="25" t="n">
        <f aca="false">BL877-BM877</f>
        <v>88563.5392577405</v>
      </c>
      <c r="BO877" s="25" t="n">
        <f aca="false">BN877/AD877</f>
        <v>36830.1638345325</v>
      </c>
      <c r="BP877" s="25" t="n">
        <f aca="false">-(C877+E877)</f>
        <v>-103864.065028049</v>
      </c>
      <c r="BQ877" s="25" t="n">
        <f aca="false">BE877</f>
        <v>22986.5494710002</v>
      </c>
      <c r="BR877" s="25" t="n">
        <f aca="false">BF877</f>
        <v>23715.6730382513</v>
      </c>
      <c r="BS877" s="25" t="n">
        <f aca="false">BG877</f>
        <v>18756.3362588797</v>
      </c>
      <c r="BT877" s="25" t="n">
        <f aca="false">BH877</f>
        <v>19231.1150884391</v>
      </c>
      <c r="BU877" s="25" t="n">
        <f aca="false">BI877+BO877</f>
        <v>57379.7203945093</v>
      </c>
      <c r="BV877" s="27" t="n">
        <f aca="false">IFERROR(IRR(BP877:BU877,0.1),NA())*100</f>
        <v>9.83149189429874</v>
      </c>
    </row>
    <row r="878" customFormat="false" ht="15" hidden="false" customHeight="true" outlineLevel="0" collapsed="false">
      <c r="A878" s="23" t="n">
        <v>877</v>
      </c>
      <c r="B878" s="24" t="n">
        <f aca="true">RAND()</f>
        <v>0.243149341234437</v>
      </c>
      <c r="C878" s="25" t="n">
        <f aca="false">IF(B878&lt;=(Datos!$D$14-Datos!$C$14)/(Datos!$E$14-Datos!$C$14),Datos!$C$14+SQRT((Datos!$E$14-Datos!$C$14)*(Datos!$D$14-Datos!$C$14)*B878),Datos!$E$14-SQRT((Datos!$E$14-Datos!$C$14)*(Datos!$E$14-Datos!$D$14)*(1-B878)))</f>
        <v>69862.0351091332</v>
      </c>
      <c r="D878" s="24" t="n">
        <f aca="true">RAND()</f>
        <v>0.415601201701842</v>
      </c>
      <c r="E878" s="25" t="n">
        <f aca="false">IF(D878&lt;=(Datos!$D$15-Datos!$C$15)/(Datos!$E$15-Datos!$C$15),Datos!$C$15+SQRT((Datos!$E$15-Datos!$C$15)*(Datos!$D$15-Datos!$C$15)*D878),Datos!$E$15-SQRT((Datos!$E$15-Datos!$C$15)*(Datos!$E$15-Datos!$D$15)*(1-D878)))</f>
        <v>30637.3177056613</v>
      </c>
      <c r="F878" s="24" t="n">
        <f aca="true">RAND()</f>
        <v>0.925776702540345</v>
      </c>
      <c r="G878" s="25" t="n">
        <f aca="false">IF(F878&lt;=(Datos!$D$19-Datos!$C$19)/(Datos!$E$19-Datos!$C$19),Datos!$C$19+SQRT((Datos!$E$19-Datos!$C$19)*(Datos!$D$19-Datos!$C$19)*F878),Datos!$E$19-SQRT((Datos!$E$19-Datos!$C$19)*(Datos!$E$19-Datos!$D$19)*(1-F878)))</f>
        <v>42640.6044609955</v>
      </c>
      <c r="H878" s="24" t="n">
        <f aca="true">RAND()</f>
        <v>0.470086489457481</v>
      </c>
      <c r="I878" s="25" t="n">
        <f aca="false">IF(H878&lt;=(Datos!$D$19-Datos!$C$19)/(Datos!$E$19-Datos!$C$19),Datos!$C$19+SQRT((Datos!$E$19-Datos!$C$19)*(Datos!$D$19-Datos!$C$19)*H878),Datos!$E$19-SQRT((Datos!$E$19-Datos!$C$19)*(Datos!$E$19-Datos!$D$19)*(1-H878)))</f>
        <v>38397.2003321716</v>
      </c>
      <c r="J878" s="24" t="n">
        <f aca="true">RAND()</f>
        <v>0.253198932427468</v>
      </c>
      <c r="K878" s="25" t="n">
        <f aca="false">IF(J878&lt;=(Datos!$D$19-Datos!$C$19)/(Datos!$E$19-Datos!$C$19),Datos!$C$19+SQRT((Datos!$E$19-Datos!$C$19)*(Datos!$D$19-Datos!$C$19)*J878),Datos!$E$19-SQRT((Datos!$E$19-Datos!$C$19)*(Datos!$E$19-Datos!$D$19)*(1-J878)))</f>
        <v>36162.7785830841</v>
      </c>
      <c r="L878" s="24" t="n">
        <f aca="true">RAND()</f>
        <v>0.756162709484732</v>
      </c>
      <c r="M878" s="25" t="n">
        <f aca="false">IF(L878&lt;=(Datos!$D$19-Datos!$C$19)/(Datos!$E$19-Datos!$C$19),Datos!$C$19+SQRT((Datos!$E$19-Datos!$C$19)*(Datos!$D$19-Datos!$C$19)*L878),Datos!$E$19-SQRT((Datos!$E$19-Datos!$C$19)*(Datos!$E$19-Datos!$D$19)*(1-L878)))</f>
        <v>40723.5766359439</v>
      </c>
      <c r="N878" s="24" t="n">
        <f aca="true">RAND()</f>
        <v>0.358667688522304</v>
      </c>
      <c r="O878" s="25" t="n">
        <f aca="false">IF(N878&lt;=(Datos!$D$19-Datos!$C$19)/(Datos!$E$19-Datos!$C$19),Datos!$C$19+SQRT((Datos!$E$19-Datos!$C$19)*(Datos!$D$19-Datos!$C$19)*N878),Datos!$E$19-SQRT((Datos!$E$19-Datos!$C$19)*(Datos!$E$19-Datos!$D$19)*(1-N878)))</f>
        <v>37334.8587769872</v>
      </c>
      <c r="P878" s="24" t="n">
        <f aca="true">RAND()</f>
        <v>0.0335098247946034</v>
      </c>
      <c r="Q878" s="26" t="n">
        <f aca="false">IF(P878&lt;=(Datos!$D$23-Datos!$C$23)/(Datos!$E$23-Datos!$C$23),Datos!$C$23+SQRT((Datos!$E$23-Datos!$C$23)*(Datos!$D$23-Datos!$C$23)*P878),Datos!$E$23-SQRT((Datos!$E$23-Datos!$C$23)*(Datos!$E$23-Datos!$D$23)*(1-P878)))</f>
        <v>0.12776644607464</v>
      </c>
      <c r="R878" s="24" t="n">
        <f aca="true">RAND()</f>
        <v>0.879792500235526</v>
      </c>
      <c r="S878" s="26" t="n">
        <f aca="false">IF(R878&lt;=(Datos!$D$24-Datos!$C$24)/(Datos!$E$24-Datos!$C$24),Datos!$C$24+SQRT((Datos!$E$24-Datos!$C$24)*(Datos!$D$24-Datos!$C$24)*R878),Datos!$E$24-SQRT((Datos!$E$24-Datos!$C$24)*(Datos!$E$24-Datos!$D$24)*(1-R878)))</f>
        <v>0.165290360317939</v>
      </c>
      <c r="T878" s="24" t="n">
        <f aca="true">RAND()</f>
        <v>0.396663390264805</v>
      </c>
      <c r="U878" s="26" t="n">
        <f aca="false">IF(T878&lt;=(Datos!$D$25-Datos!$C$25)/(Datos!$E$25-Datos!$C$25),Datos!$C$25+SQRT((Datos!$E$25-Datos!$C$25)*(Datos!$D$25-Datos!$C$25)*T878),Datos!$E$25-SQRT((Datos!$E$25-Datos!$C$25)*(Datos!$E$25-Datos!$D$25)*(1-T878)))</f>
        <v>0.178861620182452</v>
      </c>
      <c r="V878" s="24" t="n">
        <f aca="true">RAND()</f>
        <v>0.804568671971242</v>
      </c>
      <c r="W878" s="26" t="n">
        <f aca="false">IF(V878&lt;=(Datos!$D$26-Datos!$C$26)/(Datos!$E$26-Datos!$C$26),Datos!$C$26+SQRT((Datos!$E$26-Datos!$C$26)*(Datos!$D$26-Datos!$C$26)*V878),Datos!$E$26-SQRT((Datos!$E$26-Datos!$C$26)*(Datos!$E$26-Datos!$D$26)*(1-V878)))</f>
        <v>0.223846421887232</v>
      </c>
      <c r="X878" s="24" t="n">
        <f aca="true">RAND()</f>
        <v>0.410038920312751</v>
      </c>
      <c r="Y878" s="26" t="n">
        <f aca="false">IF(X878&lt;=(Datos!$D$27-Datos!$C$27)/(Datos!$E$27-Datos!$C$27),Datos!$C$27+SQRT((Datos!$E$27-Datos!$C$27)*(Datos!$D$27-Datos!$C$27)*X878),Datos!$E$27-SQRT((Datos!$E$27-Datos!$C$27)*(Datos!$E$27-Datos!$D$27)*(1-X878)))</f>
        <v>0.223557198596179</v>
      </c>
      <c r="Z878" s="24" t="n">
        <f aca="false">(1+Q878)</f>
        <v>1.12776644607464</v>
      </c>
      <c r="AA878" s="24" t="n">
        <f aca="false">Z878*(1+S878)</f>
        <v>1.3141753683008</v>
      </c>
      <c r="AB878" s="24" t="n">
        <f aca="false">AA878*(1+U878)</f>
        <v>1.54923090387895</v>
      </c>
      <c r="AC878" s="24" t="n">
        <f aca="false">AB878*(1+W878)</f>
        <v>1.89602069838937</v>
      </c>
      <c r="AD878" s="24" t="n">
        <f aca="false">AC878*(1+Y878)</f>
        <v>2.31988977420167</v>
      </c>
      <c r="AE878" s="23" t="n">
        <f aca="false">E878*Q878</f>
        <v>3914.42120051198</v>
      </c>
      <c r="AF878" s="23" t="n">
        <f aca="false">AE878*(1+S878)</f>
        <v>4561.43729118078</v>
      </c>
      <c r="AG878" s="23" t="n">
        <f aca="false">AF878*(1+U878)</f>
        <v>5377.30335544203</v>
      </c>
      <c r="AH878" s="23" t="n">
        <f aca="false">AG878*(1+W878)</f>
        <v>6580.99347095993</v>
      </c>
      <c r="AI878" s="23" t="n">
        <f aca="false">AH878*(1+Y878)</f>
        <v>8052.22193530748</v>
      </c>
      <c r="AJ878" s="25" t="n">
        <f aca="false">G878*Z878</f>
        <v>48088.6429514514</v>
      </c>
      <c r="AK878" s="25" t="n">
        <f aca="false">I878*AA878</f>
        <v>50460.6548882511</v>
      </c>
      <c r="AL878" s="25" t="n">
        <f aca="false">K878*AB878</f>
        <v>56024.4941510457</v>
      </c>
      <c r="AM878" s="25" t="n">
        <f aca="false">M878*AC878</f>
        <v>77212.7442141955</v>
      </c>
      <c r="AN878" s="25" t="n">
        <f aca="false">O878*AD878</f>
        <v>86612.7570979962</v>
      </c>
      <c r="AO878" s="25" t="n">
        <f aca="false">C878/Datos!$D$8</f>
        <v>13972.4070218266</v>
      </c>
      <c r="AP878" s="25" t="n">
        <f aca="false">AJ878-AO878</f>
        <v>34116.2359296247</v>
      </c>
      <c r="AQ878" s="25" t="n">
        <f aca="false">AK878-AO878</f>
        <v>36488.2478664245</v>
      </c>
      <c r="AR878" s="25" t="n">
        <f aca="false">AL878-AO878</f>
        <v>42052.0871292191</v>
      </c>
      <c r="AS878" s="25" t="n">
        <f aca="false">AM878-AO878</f>
        <v>63240.3371923689</v>
      </c>
      <c r="AT878" s="25" t="n">
        <f aca="false">AN878-AO878</f>
        <v>72640.3500761695</v>
      </c>
      <c r="AU878" s="25" t="n">
        <f aca="false">AP878*Datos!$D$6</f>
        <v>17058.1179648124</v>
      </c>
      <c r="AV878" s="25" t="n">
        <f aca="false">AQ878*Datos!$D$6</f>
        <v>18244.1239332122</v>
      </c>
      <c r="AW878" s="25" t="n">
        <f aca="false">AR878*Datos!$D$6</f>
        <v>21026.0435646095</v>
      </c>
      <c r="AX878" s="25" t="n">
        <f aca="false">AS878*Datos!$D$6</f>
        <v>31620.1685961844</v>
      </c>
      <c r="AY878" s="25" t="n">
        <f aca="false">AT878*Datos!$D$6</f>
        <v>36320.1750380848</v>
      </c>
      <c r="AZ878" s="25" t="n">
        <f aca="false">AJ878-AU878-AE878</f>
        <v>27116.103786127</v>
      </c>
      <c r="BA878" s="25" t="n">
        <f aca="false">AK878-AV878-AF878</f>
        <v>27655.0936638581</v>
      </c>
      <c r="BB878" s="25" t="n">
        <f aca="false">AL878-AW878-AG878</f>
        <v>29621.1472309941</v>
      </c>
      <c r="BC878" s="25" t="n">
        <f aca="false">AM878-AX878-AH878</f>
        <v>39011.5821470511</v>
      </c>
      <c r="BD878" s="25" t="n">
        <f aca="false">AN878-AY878-AI878</f>
        <v>42240.3601246039</v>
      </c>
      <c r="BE878" s="25" t="n">
        <f aca="false">AZ878/Z878</f>
        <v>24044.0774599286</v>
      </c>
      <c r="BF878" s="25" t="n">
        <f aca="false">BA878/AA878</f>
        <v>21043.6858968187</v>
      </c>
      <c r="BG878" s="25" t="n">
        <f aca="false">BB878/AB878</f>
        <v>19119.9046938897</v>
      </c>
      <c r="BH878" s="25" t="n">
        <f aca="false">BC878/AC878</f>
        <v>20575.5043603641</v>
      </c>
      <c r="BI878" s="25" t="n">
        <f aca="false">BD878/AD878</f>
        <v>18207.9168563686</v>
      </c>
      <c r="BJ878" s="25" t="n">
        <f aca="false">E878*AD878</f>
        <v>71075.2000543315</v>
      </c>
      <c r="BK878" s="25" t="n">
        <f aca="false">0.2*C878*AD878</f>
        <v>32414.4441709193</v>
      </c>
      <c r="BL878" s="25" t="n">
        <f aca="false">BJ878+BK878</f>
        <v>103489.644225251</v>
      </c>
      <c r="BM878" s="25" t="n">
        <f aca="false">BK878*Datos!$D$6</f>
        <v>16207.2220854596</v>
      </c>
      <c r="BN878" s="25" t="n">
        <f aca="false">BL878-BM878</f>
        <v>87282.4221397912</v>
      </c>
      <c r="BO878" s="25" t="n">
        <f aca="false">BN878/AD878</f>
        <v>37623.5212165746</v>
      </c>
      <c r="BP878" s="25" t="n">
        <f aca="false">-(C878+E878)</f>
        <v>-100499.352814794</v>
      </c>
      <c r="BQ878" s="25" t="n">
        <f aca="false">BE878</f>
        <v>24044.0774599286</v>
      </c>
      <c r="BR878" s="25" t="n">
        <f aca="false">BF878</f>
        <v>21043.6858968187</v>
      </c>
      <c r="BS878" s="25" t="n">
        <f aca="false">BG878</f>
        <v>19119.9046938897</v>
      </c>
      <c r="BT878" s="25" t="n">
        <f aca="false">BH878</f>
        <v>20575.5043603641</v>
      </c>
      <c r="BU878" s="25" t="n">
        <f aca="false">BI878+BO878</f>
        <v>55831.4380729432</v>
      </c>
      <c r="BV878" s="27" t="n">
        <f aca="false">IFERROR(IRR(BP878:BU878,0.1),NA())*100</f>
        <v>10.6218966288177</v>
      </c>
    </row>
    <row r="879" customFormat="false" ht="15" hidden="false" customHeight="true" outlineLevel="0" collapsed="false">
      <c r="A879" s="23" t="n">
        <v>878</v>
      </c>
      <c r="B879" s="24" t="n">
        <f aca="true">RAND()</f>
        <v>0.0620662015343491</v>
      </c>
      <c r="C879" s="25" t="n">
        <f aca="false">IF(B879&lt;=(Datos!$D$14-Datos!$C$14)/(Datos!$E$14-Datos!$C$14),Datos!$C$14+SQRT((Datos!$E$14-Datos!$C$14)*(Datos!$D$14-Datos!$C$14)*B879),Datos!$E$14-SQRT((Datos!$E$14-Datos!$C$14)*(Datos!$E$14-Datos!$D$14)*(1-B879)))</f>
        <v>64982.6178474512</v>
      </c>
      <c r="D879" s="24" t="n">
        <f aca="true">RAND()</f>
        <v>0.521937131860727</v>
      </c>
      <c r="E879" s="25" t="n">
        <f aca="false">IF(D879&lt;=(Datos!$D$15-Datos!$C$15)/(Datos!$E$15-Datos!$C$15),Datos!$C$15+SQRT((Datos!$E$15-Datos!$C$15)*(Datos!$D$15-Datos!$C$15)*D879),Datos!$E$15-SQRT((Datos!$E$15-Datos!$C$15)*(Datos!$E$15-Datos!$D$15)*(1-D879)))</f>
        <v>31531.8579239073</v>
      </c>
      <c r="F879" s="24" t="n">
        <f aca="true">RAND()</f>
        <v>0.746841824982333</v>
      </c>
      <c r="G879" s="25" t="n">
        <f aca="false">IF(F879&lt;=(Datos!$D$19-Datos!$C$19)/(Datos!$E$19-Datos!$C$19),Datos!$C$19+SQRT((Datos!$E$19-Datos!$C$19)*(Datos!$D$19-Datos!$C$19)*F879),Datos!$E$19-SQRT((Datos!$E$19-Datos!$C$19)*(Datos!$E$19-Datos!$D$19)*(1-F879)))</f>
        <v>40642.6082197804</v>
      </c>
      <c r="H879" s="24" t="n">
        <f aca="true">RAND()</f>
        <v>0.943749559985303</v>
      </c>
      <c r="I879" s="25" t="n">
        <f aca="false">IF(H879&lt;=(Datos!$D$19-Datos!$C$19)/(Datos!$E$19-Datos!$C$19),Datos!$C$19+SQRT((Datos!$E$19-Datos!$C$19)*(Datos!$D$19-Datos!$C$19)*H879),Datos!$E$19-SQRT((Datos!$E$19-Datos!$C$19)*(Datos!$E$19-Datos!$D$19)*(1-H879)))</f>
        <v>42946.0323758388</v>
      </c>
      <c r="J879" s="24" t="n">
        <f aca="true">RAND()</f>
        <v>0.238282464086497</v>
      </c>
      <c r="K879" s="25" t="n">
        <f aca="false">IF(J879&lt;=(Datos!$D$19-Datos!$C$19)/(Datos!$E$19-Datos!$C$19),Datos!$C$19+SQRT((Datos!$E$19-Datos!$C$19)*(Datos!$D$19-Datos!$C$19)*J879),Datos!$E$19-SQRT((Datos!$E$19-Datos!$C$19)*(Datos!$E$19-Datos!$D$19)*(1-J879)))</f>
        <v>35978.4922524809</v>
      </c>
      <c r="L879" s="24" t="n">
        <f aca="true">RAND()</f>
        <v>0.378083375562968</v>
      </c>
      <c r="M879" s="25" t="n">
        <f aca="false">IF(L879&lt;=(Datos!$D$19-Datos!$C$19)/(Datos!$E$19-Datos!$C$19),Datos!$C$19+SQRT((Datos!$E$19-Datos!$C$19)*(Datos!$D$19-Datos!$C$19)*L879),Datos!$E$19-SQRT((Datos!$E$19-Datos!$C$19)*(Datos!$E$19-Datos!$D$19)*(1-L879)))</f>
        <v>37530.7706335039</v>
      </c>
      <c r="N879" s="24" t="n">
        <f aca="true">RAND()</f>
        <v>0.585731163536475</v>
      </c>
      <c r="O879" s="25" t="n">
        <f aca="false">IF(N879&lt;=(Datos!$D$19-Datos!$C$19)/(Datos!$E$19-Datos!$C$19),Datos!$C$19+SQRT((Datos!$E$19-Datos!$C$19)*(Datos!$D$19-Datos!$C$19)*N879),Datos!$E$19-SQRT((Datos!$E$19-Datos!$C$19)*(Datos!$E$19-Datos!$D$19)*(1-N879)))</f>
        <v>39373.3491629444</v>
      </c>
      <c r="P879" s="24" t="n">
        <f aca="true">RAND()</f>
        <v>0.939005649196826</v>
      </c>
      <c r="Q879" s="26" t="n">
        <f aca="false">IF(P879&lt;=(Datos!$D$23-Datos!$C$23)/(Datos!$E$23-Datos!$C$23),Datos!$C$23+SQRT((Datos!$E$23-Datos!$C$23)*(Datos!$D$23-Datos!$C$23)*P879),Datos!$E$23-SQRT((Datos!$E$23-Datos!$C$23)*(Datos!$E$23-Datos!$D$23)*(1-P879)))</f>
        <v>0.169521935701394</v>
      </c>
      <c r="R879" s="24" t="n">
        <f aca="true">RAND()</f>
        <v>0.430312453999359</v>
      </c>
      <c r="S879" s="26" t="n">
        <f aca="false">IF(R879&lt;=(Datos!$D$24-Datos!$C$24)/(Datos!$E$24-Datos!$C$24),Datos!$C$24+SQRT((Datos!$E$24-Datos!$C$24)*(Datos!$D$24-Datos!$C$24)*R879),Datos!$E$24-SQRT((Datos!$E$24-Datos!$C$24)*(Datos!$E$24-Datos!$D$24)*(1-R879)))</f>
        <v>0.147830961485347</v>
      </c>
      <c r="T879" s="24" t="n">
        <f aca="true">RAND()</f>
        <v>0.238404288978111</v>
      </c>
      <c r="U879" s="26" t="n">
        <f aca="false">IF(T879&lt;=(Datos!$D$25-Datos!$C$25)/(Datos!$E$25-Datos!$C$25),Datos!$C$25+SQRT((Datos!$E$25-Datos!$C$25)*(Datos!$D$25-Datos!$C$25)*T879),Datos!$E$25-SQRT((Datos!$E$25-Datos!$C$25)*(Datos!$E$25-Datos!$D$25)*(1-T879)))</f>
        <v>0.172375187303217</v>
      </c>
      <c r="V879" s="24" t="n">
        <f aca="true">RAND()</f>
        <v>0.990782397060634</v>
      </c>
      <c r="W879" s="26" t="n">
        <f aca="false">IF(V879&lt;=(Datos!$D$26-Datos!$C$26)/(Datos!$E$26-Datos!$C$26),Datos!$C$26+SQRT((Datos!$E$26-Datos!$C$26)*(Datos!$D$26-Datos!$C$26)*V879),Datos!$E$26-SQRT((Datos!$E$26-Datos!$C$26)*(Datos!$E$26-Datos!$D$26)*(1-V879)))</f>
        <v>0.244320069517346</v>
      </c>
      <c r="X879" s="24" t="n">
        <f aca="true">RAND()</f>
        <v>0.108273872271148</v>
      </c>
      <c r="Y879" s="26" t="n">
        <f aca="false">IF(X879&lt;=(Datos!$D$27-Datos!$C$27)/(Datos!$E$27-Datos!$C$27),Datos!$C$27+SQRT((Datos!$E$27-Datos!$C$27)*(Datos!$D$27-Datos!$C$27)*X879),Datos!$E$27-SQRT((Datos!$E$27-Datos!$C$27)*(Datos!$E$27-Datos!$D$27)*(1-X879)))</f>
        <v>0.20709793716014</v>
      </c>
      <c r="Z879" s="24" t="n">
        <f aca="false">(1+Q879)</f>
        <v>1.16952193570139</v>
      </c>
      <c r="AA879" s="24" t="n">
        <f aca="false">Z879*(1+S879)</f>
        <v>1.34241348793434</v>
      </c>
      <c r="AB879" s="24" t="n">
        <f aca="false">AA879*(1+U879)</f>
        <v>1.57381226435538</v>
      </c>
      <c r="AC879" s="24" t="n">
        <f aca="false">AB879*(1+W879)</f>
        <v>1.95832618618994</v>
      </c>
      <c r="AD879" s="24" t="n">
        <f aca="false">AC879*(1+Y879)</f>
        <v>2.36389149963656</v>
      </c>
      <c r="AE879" s="23" t="n">
        <f aca="false">E879*Q879</f>
        <v>5345.34159152212</v>
      </c>
      <c r="AF879" s="23" t="n">
        <f aca="false">AE879*(1+S879)</f>
        <v>6135.54857846445</v>
      </c>
      <c r="AG879" s="23" t="n">
        <f aca="false">AF879*(1+U879)</f>
        <v>7193.16491388525</v>
      </c>
      <c r="AH879" s="23" t="n">
        <f aca="false">AG879*(1+W879)</f>
        <v>8950.59946569543</v>
      </c>
      <c r="AI879" s="23" t="n">
        <f aca="false">AH879*(1+Y879)</f>
        <v>10804.2501513876</v>
      </c>
      <c r="AJ879" s="25" t="n">
        <f aca="false">G879*Z879</f>
        <v>47532.421837151</v>
      </c>
      <c r="AK879" s="25" t="n">
        <f aca="false">I879*AA879</f>
        <v>57651.3331145907</v>
      </c>
      <c r="AL879" s="25" t="n">
        <f aca="false">K879*AB879</f>
        <v>56623.3923599696</v>
      </c>
      <c r="AM879" s="25" t="n">
        <f aca="false">M879*AC879</f>
        <v>73497.4909194791</v>
      </c>
      <c r="AN879" s="25" t="n">
        <f aca="false">O879*AD879</f>
        <v>93074.3253985066</v>
      </c>
      <c r="AO879" s="25" t="n">
        <f aca="false">C879/Datos!$D$8</f>
        <v>12996.5235694902</v>
      </c>
      <c r="AP879" s="25" t="n">
        <f aca="false">AJ879-AO879</f>
        <v>34535.8982676608</v>
      </c>
      <c r="AQ879" s="25" t="n">
        <f aca="false">AK879-AO879</f>
        <v>44654.8095451005</v>
      </c>
      <c r="AR879" s="25" t="n">
        <f aca="false">AL879-AO879</f>
        <v>43626.8687904793</v>
      </c>
      <c r="AS879" s="25" t="n">
        <f aca="false">AM879-AO879</f>
        <v>60500.9673499889</v>
      </c>
      <c r="AT879" s="25" t="n">
        <f aca="false">AN879-AO879</f>
        <v>80077.8018290164</v>
      </c>
      <c r="AU879" s="25" t="n">
        <f aca="false">AP879*Datos!$D$6</f>
        <v>17267.9491338304</v>
      </c>
      <c r="AV879" s="25" t="n">
        <f aca="false">AQ879*Datos!$D$6</f>
        <v>22327.4047725502</v>
      </c>
      <c r="AW879" s="25" t="n">
        <f aca="false">AR879*Datos!$D$6</f>
        <v>21813.4343952397</v>
      </c>
      <c r="AX879" s="25" t="n">
        <f aca="false">AS879*Datos!$D$6</f>
        <v>30250.4836749944</v>
      </c>
      <c r="AY879" s="25" t="n">
        <f aca="false">AT879*Datos!$D$6</f>
        <v>40038.9009145082</v>
      </c>
      <c r="AZ879" s="25" t="n">
        <f aca="false">AJ879-AU879-AE879</f>
        <v>24919.1311117985</v>
      </c>
      <c r="BA879" s="25" t="n">
        <f aca="false">AK879-AV879-AF879</f>
        <v>29188.379763576</v>
      </c>
      <c r="BB879" s="25" t="n">
        <f aca="false">AL879-AW879-AG879</f>
        <v>27616.7930508446</v>
      </c>
      <c r="BC879" s="25" t="n">
        <f aca="false">AM879-AX879-AH879</f>
        <v>34296.4077787893</v>
      </c>
      <c r="BD879" s="25" t="n">
        <f aca="false">AN879-AY879-AI879</f>
        <v>42231.1743326108</v>
      </c>
      <c r="BE879" s="25" t="n">
        <f aca="false">AZ879/Z879</f>
        <v>21307.1087861672</v>
      </c>
      <c r="BF879" s="25" t="n">
        <f aca="false">BA879/AA879</f>
        <v>21743.2110343961</v>
      </c>
      <c r="BG879" s="25" t="n">
        <f aca="false">BB879/AB879</f>
        <v>17547.7048160863</v>
      </c>
      <c r="BH879" s="25" t="n">
        <f aca="false">BC879/AC879</f>
        <v>17513.1232072811</v>
      </c>
      <c r="BI879" s="25" t="n">
        <f aca="false">BD879/AD879</f>
        <v>17865.1068964475</v>
      </c>
      <c r="BJ879" s="25" t="n">
        <f aca="false">E879*AD879</f>
        <v>74537.8909140723</v>
      </c>
      <c r="BK879" s="25" t="n">
        <f aca="false">0.2*C879*AD879</f>
        <v>30722.3715907442</v>
      </c>
      <c r="BL879" s="25" t="n">
        <f aca="false">BJ879+BK879</f>
        <v>105260.262504816</v>
      </c>
      <c r="BM879" s="25" t="n">
        <f aca="false">BK879*Datos!$D$6</f>
        <v>15361.1857953721</v>
      </c>
      <c r="BN879" s="25" t="n">
        <f aca="false">BL879-BM879</f>
        <v>89899.0767094444</v>
      </c>
      <c r="BO879" s="25" t="n">
        <f aca="false">BN879/AD879</f>
        <v>38030.1197086525</v>
      </c>
      <c r="BP879" s="25" t="n">
        <f aca="false">-(C879+E879)</f>
        <v>-96514.4757713586</v>
      </c>
      <c r="BQ879" s="25" t="n">
        <f aca="false">BE879</f>
        <v>21307.1087861672</v>
      </c>
      <c r="BR879" s="25" t="n">
        <f aca="false">BF879</f>
        <v>21743.2110343961</v>
      </c>
      <c r="BS879" s="25" t="n">
        <f aca="false">BG879</f>
        <v>17547.7048160863</v>
      </c>
      <c r="BT879" s="25" t="n">
        <f aca="false">BH879</f>
        <v>17513.1232072811</v>
      </c>
      <c r="BU879" s="25" t="n">
        <f aca="false">BI879+BO879</f>
        <v>55895.2266051</v>
      </c>
      <c r="BV879" s="27" t="n">
        <f aca="false">IFERROR(IRR(BP879:BU879,0.1),NA())*100</f>
        <v>10.2368645070995</v>
      </c>
    </row>
    <row r="880" customFormat="false" ht="15" hidden="false" customHeight="true" outlineLevel="0" collapsed="false">
      <c r="A880" s="23" t="n">
        <v>879</v>
      </c>
      <c r="B880" s="24" t="n">
        <f aca="true">RAND()</f>
        <v>0.123336581651714</v>
      </c>
      <c r="C880" s="25" t="n">
        <f aca="false">IF(B880&lt;=(Datos!$D$14-Datos!$C$14)/(Datos!$E$14-Datos!$C$14),Datos!$C$14+SQRT((Datos!$E$14-Datos!$C$14)*(Datos!$D$14-Datos!$C$14)*B880),Datos!$E$14-SQRT((Datos!$E$14-Datos!$C$14)*(Datos!$E$14-Datos!$D$14)*(1-B880)))</f>
        <v>67023.8616629804</v>
      </c>
      <c r="D880" s="24" t="n">
        <f aca="true">RAND()</f>
        <v>0.249294455217076</v>
      </c>
      <c r="E880" s="25" t="n">
        <f aca="false">IF(D880&lt;=(Datos!$D$15-Datos!$C$15)/(Datos!$E$15-Datos!$C$15),Datos!$C$15+SQRT((Datos!$E$15-Datos!$C$15)*(Datos!$D$15-Datos!$C$15)*D880),Datos!$E$15-SQRT((Datos!$E$15-Datos!$C$15)*(Datos!$E$15-Datos!$D$15)*(1-D880)))</f>
        <v>29324.0125047554</v>
      </c>
      <c r="F880" s="24" t="n">
        <f aca="true">RAND()</f>
        <v>0.673389306403049</v>
      </c>
      <c r="G880" s="25" t="n">
        <f aca="false">IF(F880&lt;=(Datos!$D$19-Datos!$C$19)/(Datos!$E$19-Datos!$C$19),Datos!$C$19+SQRT((Datos!$E$19-Datos!$C$19)*(Datos!$D$19-Datos!$C$19)*F880),Datos!$E$19-SQRT((Datos!$E$19-Datos!$C$19)*(Datos!$E$19-Datos!$D$19)*(1-F880)))</f>
        <v>40050.676609902</v>
      </c>
      <c r="H880" s="24" t="n">
        <f aca="true">RAND()</f>
        <v>0.561240804594489</v>
      </c>
      <c r="I880" s="25" t="n">
        <f aca="false">IF(H880&lt;=(Datos!$D$19-Datos!$C$19)/(Datos!$E$19-Datos!$C$19),Datos!$C$19+SQRT((Datos!$E$19-Datos!$C$19)*(Datos!$D$19-Datos!$C$19)*H880),Datos!$E$19-SQRT((Datos!$E$19-Datos!$C$19)*(Datos!$E$19-Datos!$D$19)*(1-H880)))</f>
        <v>39175.2994877101</v>
      </c>
      <c r="J880" s="24" t="n">
        <f aca="true">RAND()</f>
        <v>0.558202992547528</v>
      </c>
      <c r="K880" s="25" t="n">
        <f aca="false">IF(J880&lt;=(Datos!$D$19-Datos!$C$19)/(Datos!$E$19-Datos!$C$19),Datos!$C$19+SQRT((Datos!$E$19-Datos!$C$19)*(Datos!$D$19-Datos!$C$19)*J880),Datos!$E$19-SQRT((Datos!$E$19-Datos!$C$19)*(Datos!$E$19-Datos!$D$19)*(1-J880)))</f>
        <v>39150.4343548342</v>
      </c>
      <c r="L880" s="24" t="n">
        <f aca="true">RAND()</f>
        <v>0.217724881905866</v>
      </c>
      <c r="M880" s="25" t="n">
        <f aca="false">IF(L880&lt;=(Datos!$D$19-Datos!$C$19)/(Datos!$E$19-Datos!$C$19),Datos!$C$19+SQRT((Datos!$E$19-Datos!$C$19)*(Datos!$D$19-Datos!$C$19)*L880),Datos!$E$19-SQRT((Datos!$E$19-Datos!$C$19)*(Datos!$E$19-Datos!$D$19)*(1-L880)))</f>
        <v>35714.7819106139</v>
      </c>
      <c r="N880" s="24" t="n">
        <f aca="true">RAND()</f>
        <v>0.00135823257774465</v>
      </c>
      <c r="O880" s="25" t="n">
        <f aca="false">IF(N880&lt;=(Datos!$D$19-Datos!$C$19)/(Datos!$E$19-Datos!$C$19),Datos!$C$19+SQRT((Datos!$E$19-Datos!$C$19)*(Datos!$D$19-Datos!$C$19)*N880),Datos!$E$19-SQRT((Datos!$E$19-Datos!$C$19)*(Datos!$E$19-Datos!$D$19)*(1-N880)))</f>
        <v>30451.3700108134</v>
      </c>
      <c r="P880" s="24" t="n">
        <f aca="true">RAND()</f>
        <v>0.985591028441734</v>
      </c>
      <c r="Q880" s="26" t="n">
        <f aca="false">IF(P880&lt;=(Datos!$D$23-Datos!$C$23)/(Datos!$E$23-Datos!$C$23),Datos!$C$23+SQRT((Datos!$E$23-Datos!$C$23)*(Datos!$D$23-Datos!$C$23)*P880),Datos!$E$23-SQRT((Datos!$E$23-Datos!$C$23)*(Datos!$E$23-Datos!$D$23)*(1-P880)))</f>
        <v>0.174907245459982</v>
      </c>
      <c r="R880" s="24" t="n">
        <f aca="true">RAND()</f>
        <v>0.265058642030643</v>
      </c>
      <c r="S880" s="26" t="n">
        <f aca="false">IF(R880&lt;=(Datos!$D$24-Datos!$C$24)/(Datos!$E$24-Datos!$C$24),Datos!$C$24+SQRT((Datos!$E$24-Datos!$C$24)*(Datos!$D$24-Datos!$C$24)*R880),Datos!$E$24-SQRT((Datos!$E$24-Datos!$C$24)*(Datos!$E$24-Datos!$D$24)*(1-R880)))</f>
        <v>0.141842746064887</v>
      </c>
      <c r="T880" s="24" t="n">
        <f aca="true">RAND()</f>
        <v>0.61068404256881</v>
      </c>
      <c r="U880" s="26" t="n">
        <f aca="false">IF(T880&lt;=(Datos!$D$25-Datos!$C$25)/(Datos!$E$25-Datos!$C$25),Datos!$C$25+SQRT((Datos!$E$25-Datos!$C$25)*(Datos!$D$25-Datos!$C$25)*T880),Datos!$E$25-SQRT((Datos!$E$25-Datos!$C$25)*(Datos!$E$25-Datos!$D$25)*(1-T880)))</f>
        <v>0.18698356953262</v>
      </c>
      <c r="V880" s="24" t="n">
        <f aca="true">RAND()</f>
        <v>0.911767008697988</v>
      </c>
      <c r="W880" s="26" t="n">
        <f aca="false">IF(V880&lt;=(Datos!$D$26-Datos!$C$26)/(Datos!$E$26-Datos!$C$26),Datos!$C$26+SQRT((Datos!$E$26-Datos!$C$26)*(Datos!$D$26-Datos!$C$26)*V880),Datos!$E$26-SQRT((Datos!$E$26-Datos!$C$26)*(Datos!$E$26-Datos!$D$26)*(1-V880)))</f>
        <v>0.232426853737676</v>
      </c>
      <c r="X880" s="24" t="n">
        <f aca="true">RAND()</f>
        <v>0.0935076881460682</v>
      </c>
      <c r="Y880" s="26" t="n">
        <f aca="false">IF(X880&lt;=(Datos!$D$27-Datos!$C$27)/(Datos!$E$27-Datos!$C$27),Datos!$C$27+SQRT((Datos!$E$27-Datos!$C$27)*(Datos!$D$27-Datos!$C$27)*X880),Datos!$E$27-SQRT((Datos!$E$27-Datos!$C$27)*(Datos!$E$27-Datos!$D$27)*(1-X880)))</f>
        <v>0.205889328431195</v>
      </c>
      <c r="Z880" s="24" t="n">
        <f aca="false">(1+Q880)</f>
        <v>1.17490724545998</v>
      </c>
      <c r="AA880" s="24" t="n">
        <f aca="false">Z880*(1+S880)</f>
        <v>1.34155931552756</v>
      </c>
      <c r="AB880" s="24" t="n">
        <f aca="false">AA880*(1+U880)</f>
        <v>1.59240886508464</v>
      </c>
      <c r="AC880" s="24" t="n">
        <f aca="false">AB880*(1+W880)</f>
        <v>1.96252744746025</v>
      </c>
      <c r="AD880" s="24" t="n">
        <f aca="false">AC880*(1+Y880)</f>
        <v>2.36659090564562</v>
      </c>
      <c r="AE880" s="23" t="n">
        <f aca="false">E880*Q880</f>
        <v>5128.98225304081</v>
      </c>
      <c r="AF880" s="23" t="n">
        <f aca="false">AE880*(1+S880)</f>
        <v>5856.4911803302</v>
      </c>
      <c r="AG880" s="23" t="n">
        <f aca="false">AF880*(1+U880)</f>
        <v>6951.55880616464</v>
      </c>
      <c r="AH880" s="23" t="n">
        <f aca="false">AG880*(1+W880)</f>
        <v>8567.28774805393</v>
      </c>
      <c r="AI880" s="23" t="n">
        <f aca="false">AH880*(1+Y880)</f>
        <v>10331.2008689776</v>
      </c>
      <c r="AJ880" s="25" t="n">
        <f aca="false">G880*Z880</f>
        <v>47055.8301345485</v>
      </c>
      <c r="AK880" s="25" t="n">
        <f aca="false">I880*AA880</f>
        <v>52555.9879663195</v>
      </c>
      <c r="AL880" s="25" t="n">
        <f aca="false">K880*AB880</f>
        <v>62343.4987385521</v>
      </c>
      <c r="AM880" s="25" t="n">
        <f aca="false">M880*AC880</f>
        <v>70091.2397796364</v>
      </c>
      <c r="AN880" s="25" t="n">
        <f aca="false">O880*AD880</f>
        <v>72065.9353320409</v>
      </c>
      <c r="AO880" s="25" t="n">
        <f aca="false">C880/Datos!$D$8</f>
        <v>13404.7723325961</v>
      </c>
      <c r="AP880" s="25" t="n">
        <f aca="false">AJ880-AO880</f>
        <v>33651.0578019524</v>
      </c>
      <c r="AQ880" s="25" t="n">
        <f aca="false">AK880-AO880</f>
        <v>39151.2156337234</v>
      </c>
      <c r="AR880" s="25" t="n">
        <f aca="false">AL880-AO880</f>
        <v>48938.7264059561</v>
      </c>
      <c r="AS880" s="25" t="n">
        <f aca="false">AM880-AO880</f>
        <v>56686.4674470404</v>
      </c>
      <c r="AT880" s="25" t="n">
        <f aca="false">AN880-AO880</f>
        <v>58661.1629994448</v>
      </c>
      <c r="AU880" s="25" t="n">
        <f aca="false">AP880*Datos!$D$6</f>
        <v>16825.5289009762</v>
      </c>
      <c r="AV880" s="25" t="n">
        <f aca="false">AQ880*Datos!$D$6</f>
        <v>19575.6078168617</v>
      </c>
      <c r="AW880" s="25" t="n">
        <f aca="false">AR880*Datos!$D$6</f>
        <v>24469.363202978</v>
      </c>
      <c r="AX880" s="25" t="n">
        <f aca="false">AS880*Datos!$D$6</f>
        <v>28343.2337235202</v>
      </c>
      <c r="AY880" s="25" t="n">
        <f aca="false">AT880*Datos!$D$6</f>
        <v>29330.5814997224</v>
      </c>
      <c r="AZ880" s="25" t="n">
        <f aca="false">AJ880-AU880-AE880</f>
        <v>25101.3189805315</v>
      </c>
      <c r="BA880" s="25" t="n">
        <f aca="false">AK880-AV880-AF880</f>
        <v>27123.8889691276</v>
      </c>
      <c r="BB880" s="25" t="n">
        <f aca="false">AL880-AW880-AG880</f>
        <v>30922.5767294095</v>
      </c>
      <c r="BC880" s="25" t="n">
        <f aca="false">AM880-AX880-AH880</f>
        <v>33180.7183080623</v>
      </c>
      <c r="BD880" s="25" t="n">
        <f aca="false">AN880-AY880-AI880</f>
        <v>32404.1529633409</v>
      </c>
      <c r="BE880" s="25" t="n">
        <f aca="false">AZ880/Z880</f>
        <v>21364.5111795222</v>
      </c>
      <c r="BF880" s="25" t="n">
        <f aca="false">BA880/AA880</f>
        <v>20218.1809296008</v>
      </c>
      <c r="BG880" s="25" t="n">
        <f aca="false">BB880/AB880</f>
        <v>19418.7418868494</v>
      </c>
      <c r="BH880" s="25" t="n">
        <f aca="false">BC880/AC880</f>
        <v>16907.1359236286</v>
      </c>
      <c r="BI880" s="25" t="n">
        <f aca="false">BD880/AD880</f>
        <v>13692.333933186</v>
      </c>
      <c r="BJ880" s="25" t="n">
        <f aca="false">E880*AD880</f>
        <v>69397.9413107926</v>
      </c>
      <c r="BK880" s="25" t="n">
        <f aca="false">0.2*C880*AD880</f>
        <v>31723.6122945719</v>
      </c>
      <c r="BL880" s="25" t="n">
        <f aca="false">BJ880+BK880</f>
        <v>101121.553605364</v>
      </c>
      <c r="BM880" s="25" t="n">
        <f aca="false">BK880*Datos!$D$6</f>
        <v>15861.806147286</v>
      </c>
      <c r="BN880" s="25" t="n">
        <f aca="false">BL880-BM880</f>
        <v>85259.7474580785</v>
      </c>
      <c r="BO880" s="25" t="n">
        <f aca="false">BN880/AD880</f>
        <v>36026.3986710534</v>
      </c>
      <c r="BP880" s="25" t="n">
        <f aca="false">-(C880+E880)</f>
        <v>-96347.8741677358</v>
      </c>
      <c r="BQ880" s="25" t="n">
        <f aca="false">BE880</f>
        <v>21364.5111795222</v>
      </c>
      <c r="BR880" s="25" t="n">
        <f aca="false">BF880</f>
        <v>20218.1809296008</v>
      </c>
      <c r="BS880" s="25" t="n">
        <f aca="false">BG880</f>
        <v>19418.7418868494</v>
      </c>
      <c r="BT880" s="25" t="n">
        <f aca="false">BH880</f>
        <v>16907.1359236286</v>
      </c>
      <c r="BU880" s="25" t="n">
        <f aca="false">BI880+BO880</f>
        <v>49718.7326042394</v>
      </c>
      <c r="BV880" s="27" t="n">
        <f aca="false">IFERROR(IRR(BP880:BU880,0.1),NA())*100</f>
        <v>8.84343465007829</v>
      </c>
    </row>
    <row r="881" customFormat="false" ht="15" hidden="false" customHeight="true" outlineLevel="0" collapsed="false">
      <c r="A881" s="23" t="n">
        <v>880</v>
      </c>
      <c r="B881" s="24" t="n">
        <f aca="true">RAND()</f>
        <v>0.635885603914981</v>
      </c>
      <c r="C881" s="25" t="n">
        <f aca="false">IF(B881&lt;=(Datos!$D$14-Datos!$C$14)/(Datos!$E$14-Datos!$C$14),Datos!$C$14+SQRT((Datos!$E$14-Datos!$C$14)*(Datos!$D$14-Datos!$C$14)*B881),Datos!$E$14-SQRT((Datos!$E$14-Datos!$C$14)*(Datos!$E$14-Datos!$D$14)*(1-B881)))</f>
        <v>79096.9553580819</v>
      </c>
      <c r="D881" s="24" t="n">
        <f aca="true">RAND()</f>
        <v>0.472619490716712</v>
      </c>
      <c r="E881" s="25" t="n">
        <f aca="false">IF(D881&lt;=(Datos!$D$15-Datos!$C$15)/(Datos!$E$15-Datos!$C$15),Datos!$C$15+SQRT((Datos!$E$15-Datos!$C$15)*(Datos!$D$15-Datos!$C$15)*D881),Datos!$E$15-SQRT((Datos!$E$15-Datos!$C$15)*(Datos!$E$15-Datos!$D$15)*(1-D881)))</f>
        <v>31105.7841046839</v>
      </c>
      <c r="F881" s="24" t="n">
        <f aca="true">RAND()</f>
        <v>0.450906947014535</v>
      </c>
      <c r="G881" s="25" t="n">
        <f aca="false">IF(F881&lt;=(Datos!$D$19-Datos!$C$19)/(Datos!$E$19-Datos!$C$19),Datos!$C$19+SQRT((Datos!$E$19-Datos!$C$19)*(Datos!$D$19-Datos!$C$19)*F881),Datos!$E$19-SQRT((Datos!$E$19-Datos!$C$19)*(Datos!$E$19-Datos!$D$19)*(1-F881)))</f>
        <v>38224.1134508335</v>
      </c>
      <c r="H881" s="24" t="n">
        <f aca="true">RAND()</f>
        <v>0.868395224899092</v>
      </c>
      <c r="I881" s="25" t="n">
        <f aca="false">IF(H881&lt;=(Datos!$D$19-Datos!$C$19)/(Datos!$E$19-Datos!$C$19),Datos!$C$19+SQRT((Datos!$E$19-Datos!$C$19)*(Datos!$D$19-Datos!$C$19)*H881),Datos!$E$19-SQRT((Datos!$E$19-Datos!$C$19)*(Datos!$E$19-Datos!$D$19)*(1-H881)))</f>
        <v>41858.2873886098</v>
      </c>
      <c r="J881" s="24" t="n">
        <f aca="true">RAND()</f>
        <v>0.0777647557689874</v>
      </c>
      <c r="K881" s="25" t="n">
        <f aca="false">IF(J881&lt;=(Datos!$D$19-Datos!$C$19)/(Datos!$E$19-Datos!$C$19),Datos!$C$19+SQRT((Datos!$E$19-Datos!$C$19)*(Datos!$D$19-Datos!$C$19)*J881),Datos!$E$19-SQRT((Datos!$E$19-Datos!$C$19)*(Datos!$E$19-Datos!$D$19)*(1-J881)))</f>
        <v>33415.3643093158</v>
      </c>
      <c r="L881" s="24" t="n">
        <f aca="true">RAND()</f>
        <v>0.351289742787489</v>
      </c>
      <c r="M881" s="25" t="n">
        <f aca="false">IF(L881&lt;=(Datos!$D$19-Datos!$C$19)/(Datos!$E$19-Datos!$C$19),Datos!$C$19+SQRT((Datos!$E$19-Datos!$C$19)*(Datos!$D$19-Datos!$C$19)*L881),Datos!$E$19-SQRT((Datos!$E$19-Datos!$C$19)*(Datos!$E$19-Datos!$D$19)*(1-L881)))</f>
        <v>37259.0262031572</v>
      </c>
      <c r="N881" s="24" t="n">
        <f aca="true">RAND()</f>
        <v>0.497929933638285</v>
      </c>
      <c r="O881" s="25" t="n">
        <f aca="false">IF(N881&lt;=(Datos!$D$19-Datos!$C$19)/(Datos!$E$19-Datos!$C$19),Datos!$C$19+SQRT((Datos!$E$19-Datos!$C$19)*(Datos!$D$19-Datos!$C$19)*N881),Datos!$E$19-SQRT((Datos!$E$19-Datos!$C$19)*(Datos!$E$19-Datos!$D$19)*(1-N881)))</f>
        <v>38642.3081434153</v>
      </c>
      <c r="P881" s="24" t="n">
        <f aca="true">RAND()</f>
        <v>0.923759716897213</v>
      </c>
      <c r="Q881" s="26" t="n">
        <f aca="false">IF(P881&lt;=(Datos!$D$23-Datos!$C$23)/(Datos!$E$23-Datos!$C$23),Datos!$C$23+SQRT((Datos!$E$23-Datos!$C$23)*(Datos!$D$23-Datos!$C$23)*P881),Datos!$E$23-SQRT((Datos!$E$23-Datos!$C$23)*(Datos!$E$23-Datos!$D$23)*(1-P881)))</f>
        <v>0.168285371982644</v>
      </c>
      <c r="R881" s="24" t="n">
        <f aca="true">RAND()</f>
        <v>0.927862012496755</v>
      </c>
      <c r="S881" s="26" t="n">
        <f aca="false">IF(R881&lt;=(Datos!$D$24-Datos!$C$24)/(Datos!$E$24-Datos!$C$24),Datos!$C$24+SQRT((Datos!$E$24-Datos!$C$24)*(Datos!$D$24-Datos!$C$24)*R881),Datos!$E$24-SQRT((Datos!$E$24-Datos!$C$24)*(Datos!$E$24-Datos!$D$24)*(1-R881)))</f>
        <v>0.168604896775113</v>
      </c>
      <c r="T881" s="24" t="n">
        <f aca="true">RAND()</f>
        <v>0.967575090962995</v>
      </c>
      <c r="U881" s="26" t="n">
        <f aca="false">IF(T881&lt;=(Datos!$D$25-Datos!$C$25)/(Datos!$E$25-Datos!$C$25),Datos!$C$25+SQRT((Datos!$E$25-Datos!$C$25)*(Datos!$D$25-Datos!$C$25)*T881),Datos!$E$25-SQRT((Datos!$E$25-Datos!$C$25)*(Datos!$E$25-Datos!$D$25)*(1-T881)))</f>
        <v>0.210471634699298</v>
      </c>
      <c r="V881" s="24" t="n">
        <f aca="true">RAND()</f>
        <v>0.2431664019609</v>
      </c>
      <c r="W881" s="26" t="n">
        <f aca="false">IF(V881&lt;=(Datos!$D$26-Datos!$C$26)/(Datos!$E$26-Datos!$C$26),Datos!$C$26+SQRT((Datos!$E$26-Datos!$C$26)*(Datos!$D$26-Datos!$C$26)*V881),Datos!$E$26-SQRT((Datos!$E$26-Datos!$C$26)*(Datos!$E$26-Datos!$D$26)*(1-V881)))</f>
        <v>0.198450825530183</v>
      </c>
      <c r="X881" s="24" t="n">
        <f aca="true">RAND()</f>
        <v>0.861362983603174</v>
      </c>
      <c r="Y881" s="26" t="n">
        <f aca="false">IF(X881&lt;=(Datos!$D$27-Datos!$C$27)/(Datos!$E$27-Datos!$C$27),Datos!$C$27+SQRT((Datos!$E$27-Datos!$C$27)*(Datos!$D$27-Datos!$C$27)*X881),Datos!$E$27-SQRT((Datos!$E$27-Datos!$C$27)*(Datos!$E$27-Datos!$D$27)*(1-X881)))</f>
        <v>0.252638715517307</v>
      </c>
      <c r="Z881" s="24" t="n">
        <f aca="false">(1+Q881)</f>
        <v>1.16828537198264</v>
      </c>
      <c r="AA881" s="24" t="n">
        <f aca="false">Z881*(1+S881)</f>
        <v>1.36526400652965</v>
      </c>
      <c r="AB881" s="24" t="n">
        <f aca="false">AA881*(1+U881)</f>
        <v>1.65261335378006</v>
      </c>
      <c r="AC881" s="24" t="n">
        <f aca="false">AB881*(1+W881)</f>
        <v>1.98057583811992</v>
      </c>
      <c r="AD881" s="24" t="n">
        <f aca="false">AC881*(1+Y881)</f>
        <v>2.48094597384715</v>
      </c>
      <c r="AE881" s="23" t="n">
        <f aca="false">E881*Q881</f>
        <v>5234.64844886856</v>
      </c>
      <c r="AF881" s="23" t="n">
        <f aca="false">AE881*(1+S881)</f>
        <v>6117.23581024404</v>
      </c>
      <c r="AG881" s="23" t="n">
        <f aca="false">AF881*(1+U881)</f>
        <v>7404.7404310672</v>
      </c>
      <c r="AH881" s="23" t="n">
        <f aca="false">AG881*(1+W881)</f>
        <v>8874.2172824492</v>
      </c>
      <c r="AI881" s="23" t="n">
        <f aca="false">AH881*(1+Y881)</f>
        <v>11116.1881379087</v>
      </c>
      <c r="AJ881" s="25" t="n">
        <f aca="false">G881*Z881</f>
        <v>44656.6726016138</v>
      </c>
      <c r="AK881" s="25" t="n">
        <f aca="false">I881*AA881</f>
        <v>57147.613146643</v>
      </c>
      <c r="AL881" s="25" t="n">
        <f aca="false">K881*AB881</f>
        <v>55222.6772790009</v>
      </c>
      <c r="AM881" s="25" t="n">
        <f aca="false">M881*AC881</f>
        <v>73794.3270498502</v>
      </c>
      <c r="AN881" s="25" t="n">
        <f aca="false">O881*AD881</f>
        <v>95869.4788085671</v>
      </c>
      <c r="AO881" s="25" t="n">
        <f aca="false">C881/Datos!$D$8</f>
        <v>15819.3910716164</v>
      </c>
      <c r="AP881" s="25" t="n">
        <f aca="false">AJ881-AO881</f>
        <v>28837.2815299974</v>
      </c>
      <c r="AQ881" s="25" t="n">
        <f aca="false">AK881-AO881</f>
        <v>41328.2220750267</v>
      </c>
      <c r="AR881" s="25" t="n">
        <f aca="false">AL881-AO881</f>
        <v>39403.2862073846</v>
      </c>
      <c r="AS881" s="25" t="n">
        <f aca="false">AM881-AO881</f>
        <v>57974.9359782338</v>
      </c>
      <c r="AT881" s="25" t="n">
        <f aca="false">AN881-AO881</f>
        <v>80050.0877369508</v>
      </c>
      <c r="AU881" s="25" t="n">
        <f aca="false">AP881*Datos!$D$6</f>
        <v>14418.6407649987</v>
      </c>
      <c r="AV881" s="25" t="n">
        <f aca="false">AQ881*Datos!$D$6</f>
        <v>20664.1110375133</v>
      </c>
      <c r="AW881" s="25" t="n">
        <f aca="false">AR881*Datos!$D$6</f>
        <v>19701.6431036923</v>
      </c>
      <c r="AX881" s="25" t="n">
        <f aca="false">AS881*Datos!$D$6</f>
        <v>28987.4679891169</v>
      </c>
      <c r="AY881" s="25" t="n">
        <f aca="false">AT881*Datos!$D$6</f>
        <v>40025.0438684754</v>
      </c>
      <c r="AZ881" s="25" t="n">
        <f aca="false">AJ881-AU881-AE881</f>
        <v>25003.3833877465</v>
      </c>
      <c r="BA881" s="25" t="n">
        <f aca="false">AK881-AV881-AF881</f>
        <v>30366.2662988857</v>
      </c>
      <c r="BB881" s="25" t="n">
        <f aca="false">AL881-AW881-AG881</f>
        <v>28116.2937442415</v>
      </c>
      <c r="BC881" s="25" t="n">
        <f aca="false">AM881-AX881-AH881</f>
        <v>35932.6417782841</v>
      </c>
      <c r="BD881" s="25" t="n">
        <f aca="false">AN881-AY881-AI881</f>
        <v>44728.2468021831</v>
      </c>
      <c r="BE881" s="25" t="n">
        <f aca="false">AZ881/Z881</f>
        <v>21401.7773288682</v>
      </c>
      <c r="BF881" s="25" t="n">
        <f aca="false">BA881/AA881</f>
        <v>22242.0470719603</v>
      </c>
      <c r="BG881" s="25" t="n">
        <f aca="false">BB881/AB881</f>
        <v>17013.2316067339</v>
      </c>
      <c r="BH881" s="25" t="n">
        <f aca="false">BC881/AC881</f>
        <v>18142.5225364728</v>
      </c>
      <c r="BI881" s="25" t="n">
        <f aca="false">BD881/AD881</f>
        <v>18028.7064989263</v>
      </c>
      <c r="BJ881" s="25" t="n">
        <f aca="false">E881*AD881</f>
        <v>77171.7698378742</v>
      </c>
      <c r="BK881" s="25" t="n">
        <f aca="false">0.2*C881*AD881</f>
        <v>39247.0545878402</v>
      </c>
      <c r="BL881" s="25" t="n">
        <f aca="false">BJ881+BK881</f>
        <v>116418.824425714</v>
      </c>
      <c r="BM881" s="25" t="n">
        <f aca="false">BK881*Datos!$D$6</f>
        <v>19623.5272939201</v>
      </c>
      <c r="BN881" s="25" t="n">
        <f aca="false">BL881-BM881</f>
        <v>96795.2971317943</v>
      </c>
      <c r="BO881" s="25" t="n">
        <f aca="false">BN881/AD881</f>
        <v>39015.4796404921</v>
      </c>
      <c r="BP881" s="25" t="n">
        <f aca="false">-(C881+E881)</f>
        <v>-110202.739462766</v>
      </c>
      <c r="BQ881" s="25" t="n">
        <f aca="false">BE881</f>
        <v>21401.7773288682</v>
      </c>
      <c r="BR881" s="25" t="n">
        <f aca="false">BF881</f>
        <v>22242.0470719603</v>
      </c>
      <c r="BS881" s="25" t="n">
        <f aca="false">BG881</f>
        <v>17013.2316067339</v>
      </c>
      <c r="BT881" s="25" t="n">
        <f aca="false">BH881</f>
        <v>18142.5225364728</v>
      </c>
      <c r="BU881" s="25" t="n">
        <f aca="false">BI881+BO881</f>
        <v>57044.1861394184</v>
      </c>
      <c r="BV881" s="27" t="n">
        <f aca="false">IFERROR(IRR(BP881:BU881,0.1),NA())*100</f>
        <v>6.30463554725703</v>
      </c>
    </row>
    <row r="882" customFormat="false" ht="15" hidden="false" customHeight="true" outlineLevel="0" collapsed="false">
      <c r="A882" s="23" t="n">
        <v>881</v>
      </c>
      <c r="B882" s="24" t="n">
        <f aca="true">RAND()</f>
        <v>0.594593694603853</v>
      </c>
      <c r="C882" s="25" t="n">
        <f aca="false">IF(B882&lt;=(Datos!$D$14-Datos!$C$14)/(Datos!$E$14-Datos!$C$14),Datos!$C$14+SQRT((Datos!$E$14-Datos!$C$14)*(Datos!$D$14-Datos!$C$14)*B882),Datos!$E$14-SQRT((Datos!$E$14-Datos!$C$14)*(Datos!$E$14-Datos!$D$14)*(1-B882)))</f>
        <v>77943.5368548043</v>
      </c>
      <c r="D882" s="24" t="n">
        <f aca="true">RAND()</f>
        <v>0.880017235879953</v>
      </c>
      <c r="E882" s="25" t="n">
        <f aca="false">IF(D882&lt;=(Datos!$D$15-Datos!$C$15)/(Datos!$E$15-Datos!$C$15),Datos!$C$15+SQRT((Datos!$E$15-Datos!$C$15)*(Datos!$D$15-Datos!$C$15)*D882),Datos!$E$15-SQRT((Datos!$E$15-Datos!$C$15)*(Datos!$E$15-Datos!$D$15)*(1-D882)))</f>
        <v>35757.6640140122</v>
      </c>
      <c r="F882" s="24" t="n">
        <f aca="true">RAND()</f>
        <v>0.646369060387414</v>
      </c>
      <c r="G882" s="25" t="n">
        <f aca="false">IF(F882&lt;=(Datos!$D$19-Datos!$C$19)/(Datos!$E$19-Datos!$C$19),Datos!$C$19+SQRT((Datos!$E$19-Datos!$C$19)*(Datos!$D$19-Datos!$C$19)*F882),Datos!$E$19-SQRT((Datos!$E$19-Datos!$C$19)*(Datos!$E$19-Datos!$D$19)*(1-F882)))</f>
        <v>39846.5912405315</v>
      </c>
      <c r="H882" s="24" t="n">
        <f aca="true">RAND()</f>
        <v>0.36210617717252</v>
      </c>
      <c r="I882" s="25" t="n">
        <f aca="false">IF(H882&lt;=(Datos!$D$19-Datos!$C$19)/(Datos!$E$19-Datos!$C$19),Datos!$C$19+SQRT((Datos!$E$19-Datos!$C$19)*(Datos!$D$19-Datos!$C$19)*H882),Datos!$E$19-SQRT((Datos!$E$19-Datos!$C$19)*(Datos!$E$19-Datos!$D$19)*(1-H882)))</f>
        <v>37369.9339600758</v>
      </c>
      <c r="J882" s="24" t="n">
        <f aca="true">RAND()</f>
        <v>0.70108778497755</v>
      </c>
      <c r="K882" s="25" t="n">
        <f aca="false">IF(J882&lt;=(Datos!$D$19-Datos!$C$19)/(Datos!$E$19-Datos!$C$19),Datos!$C$19+SQRT((Datos!$E$19-Datos!$C$19)*(Datos!$D$19-Datos!$C$19)*J882),Datos!$E$19-SQRT((Datos!$E$19-Datos!$C$19)*(Datos!$E$19-Datos!$D$19)*(1-J882)))</f>
        <v>40265.1910147627</v>
      </c>
      <c r="L882" s="24" t="n">
        <f aca="true">RAND()</f>
        <v>0.438759336633499</v>
      </c>
      <c r="M882" s="25" t="n">
        <f aca="false">IF(L882&lt;=(Datos!$D$19-Datos!$C$19)/(Datos!$E$19-Datos!$C$19),Datos!$C$19+SQRT((Datos!$E$19-Datos!$C$19)*(Datos!$D$19-Datos!$C$19)*L882),Datos!$E$19-SQRT((Datos!$E$19-Datos!$C$19)*(Datos!$E$19-Datos!$D$19)*(1-L882)))</f>
        <v>38112.576686542</v>
      </c>
      <c r="N882" s="24" t="n">
        <f aca="true">RAND()</f>
        <v>0.437747419882746</v>
      </c>
      <c r="O882" s="25" t="n">
        <f aca="false">IF(N882&lt;=(Datos!$D$19-Datos!$C$19)/(Datos!$E$19-Datos!$C$19),Datos!$C$19+SQRT((Datos!$E$19-Datos!$C$19)*(Datos!$D$19-Datos!$C$19)*N882),Datos!$E$19-SQRT((Datos!$E$19-Datos!$C$19)*(Datos!$E$19-Datos!$D$19)*(1-N882)))</f>
        <v>38103.2162122463</v>
      </c>
      <c r="P882" s="24" t="n">
        <f aca="true">RAND()</f>
        <v>0.960535478301285</v>
      </c>
      <c r="Q882" s="26" t="n">
        <f aca="false">IF(P882&lt;=(Datos!$D$23-Datos!$C$23)/(Datos!$E$23-Datos!$C$23),Datos!$C$23+SQRT((Datos!$E$23-Datos!$C$23)*(Datos!$D$23-Datos!$C$23)*P882),Datos!$E$23-SQRT((Datos!$E$23-Datos!$C$23)*(Datos!$E$23-Datos!$D$23)*(1-P882)))</f>
        <v>0.171571706041097</v>
      </c>
      <c r="R882" s="24" t="n">
        <f aca="true">RAND()</f>
        <v>0.120176568319724</v>
      </c>
      <c r="S882" s="26" t="n">
        <f aca="false">IF(R882&lt;=(Datos!$D$24-Datos!$C$24)/(Datos!$E$24-Datos!$C$24),Datos!$C$24+SQRT((Datos!$E$24-Datos!$C$24)*(Datos!$D$24-Datos!$C$24)*R882),Datos!$E$24-SQRT((Datos!$E$24-Datos!$C$24)*(Datos!$E$24-Datos!$D$24)*(1-R882)))</f>
        <v>0.134707747039418</v>
      </c>
      <c r="T882" s="24" t="n">
        <f aca="true">RAND()</f>
        <v>0.738019282859432</v>
      </c>
      <c r="U882" s="26" t="n">
        <f aca="false">IF(T882&lt;=(Datos!$D$25-Datos!$C$25)/(Datos!$E$25-Datos!$C$25),Datos!$C$25+SQRT((Datos!$E$25-Datos!$C$25)*(Datos!$D$25-Datos!$C$25)*T882),Datos!$E$25-SQRT((Datos!$E$25-Datos!$C$25)*(Datos!$E$25-Datos!$D$25)*(1-T882)))</f>
        <v>0.192915945503053</v>
      </c>
      <c r="V882" s="24" t="n">
        <f aca="true">RAND()</f>
        <v>0.159206417456867</v>
      </c>
      <c r="W882" s="26" t="n">
        <f aca="false">IF(V882&lt;=(Datos!$D$26-Datos!$C$26)/(Datos!$E$26-Datos!$C$26),Datos!$C$26+SQRT((Datos!$E$26-Datos!$C$26)*(Datos!$D$26-Datos!$C$26)*V882),Datos!$E$26-SQRT((Datos!$E$26-Datos!$C$26)*(Datos!$E$26-Datos!$D$26)*(1-V882)))</f>
        <v>0.194929466984444</v>
      </c>
      <c r="X882" s="24" t="n">
        <f aca="true">RAND()</f>
        <v>0.844106390506785</v>
      </c>
      <c r="Y882" s="26" t="n">
        <f aca="false">IF(X882&lt;=(Datos!$D$27-Datos!$C$27)/(Datos!$E$27-Datos!$C$27),Datos!$C$27+SQRT((Datos!$E$27-Datos!$C$27)*(Datos!$D$27-Datos!$C$27)*X882),Datos!$E$27-SQRT((Datos!$E$27-Datos!$C$27)*(Datos!$E$27-Datos!$D$27)*(1-X882)))</f>
        <v>0.250985770882835</v>
      </c>
      <c r="Z882" s="24" t="n">
        <f aca="false">(1+Q882)</f>
        <v>1.1715717060411</v>
      </c>
      <c r="AA882" s="24" t="n">
        <f aca="false">Z882*(1+S882)</f>
        <v>1.32939149105702</v>
      </c>
      <c r="AB882" s="24" t="n">
        <f aca="false">AA882*(1+U882)</f>
        <v>1.585852307498</v>
      </c>
      <c r="AC882" s="24" t="n">
        <f aca="false">AB882*(1+W882)</f>
        <v>1.89498165251463</v>
      </c>
      <c r="AD882" s="24" t="n">
        <f aca="false">AC882*(1+Y882)</f>
        <v>2.37059508337985</v>
      </c>
      <c r="AE882" s="23" t="n">
        <f aca="false">E882*Q882</f>
        <v>6135.0034189284</v>
      </c>
      <c r="AF882" s="23" t="n">
        <f aca="false">AE882*(1+S882)</f>
        <v>6961.43590757137</v>
      </c>
      <c r="AG882" s="23" t="n">
        <f aca="false">AF882*(1+U882)</f>
        <v>8304.40789773941</v>
      </c>
      <c r="AH882" s="23" t="n">
        <f aca="false">AG882*(1+W882)</f>
        <v>9923.18170286716</v>
      </c>
      <c r="AI882" s="23" t="n">
        <f aca="false">AH882*(1+Y882)</f>
        <v>12413.7591121717</v>
      </c>
      <c r="AJ882" s="25" t="n">
        <f aca="false">G882*Z882</f>
        <v>46683.1388795917</v>
      </c>
      <c r="AK882" s="25" t="n">
        <f aca="false">I882*AA882</f>
        <v>49679.2722278875</v>
      </c>
      <c r="AL882" s="25" t="n">
        <f aca="false">K882*AB882</f>
        <v>63854.6460826091</v>
      </c>
      <c r="AM882" s="25" t="n">
        <f aca="false">M882*AC882</f>
        <v>72222.6335510541</v>
      </c>
      <c r="AN882" s="25" t="n">
        <f aca="false">O882*AD882</f>
        <v>90327.2970137105</v>
      </c>
      <c r="AO882" s="25" t="n">
        <f aca="false">C882/Datos!$D$8</f>
        <v>15588.7073709609</v>
      </c>
      <c r="AP882" s="25" t="n">
        <f aca="false">AJ882-AO882</f>
        <v>31094.4315086309</v>
      </c>
      <c r="AQ882" s="25" t="n">
        <f aca="false">AK882-AO882</f>
        <v>34090.5648569266</v>
      </c>
      <c r="AR882" s="25" t="n">
        <f aca="false">AL882-AO882</f>
        <v>48265.9387116483</v>
      </c>
      <c r="AS882" s="25" t="n">
        <f aca="false">AM882-AO882</f>
        <v>56633.9261800932</v>
      </c>
      <c r="AT882" s="25" t="n">
        <f aca="false">AN882-AO882</f>
        <v>74738.5896427496</v>
      </c>
      <c r="AU882" s="25" t="n">
        <f aca="false">AP882*Datos!$D$6</f>
        <v>15547.2157543154</v>
      </c>
      <c r="AV882" s="25" t="n">
        <f aca="false">AQ882*Datos!$D$6</f>
        <v>17045.2824284633</v>
      </c>
      <c r="AW882" s="25" t="n">
        <f aca="false">AR882*Datos!$D$6</f>
        <v>24132.9693558241</v>
      </c>
      <c r="AX882" s="25" t="n">
        <f aca="false">AS882*Datos!$D$6</f>
        <v>28316.9630900466</v>
      </c>
      <c r="AY882" s="25" t="n">
        <f aca="false">AT882*Datos!$D$6</f>
        <v>37369.2948213748</v>
      </c>
      <c r="AZ882" s="25" t="n">
        <f aca="false">AJ882-AU882-AE882</f>
        <v>25000.9197063479</v>
      </c>
      <c r="BA882" s="25" t="n">
        <f aca="false">AK882-AV882-AF882</f>
        <v>25672.5538918528</v>
      </c>
      <c r="BB882" s="25" t="n">
        <f aca="false">AL882-AW882-AG882</f>
        <v>31417.2688290456</v>
      </c>
      <c r="BC882" s="25" t="n">
        <f aca="false">AM882-AX882-AH882</f>
        <v>33982.4887581403</v>
      </c>
      <c r="BD882" s="25" t="n">
        <f aca="false">AN882-AY882-AI882</f>
        <v>40544.2430801639</v>
      </c>
      <c r="BE882" s="25" t="n">
        <f aca="false">AZ882/Z882</f>
        <v>21339.6410799553</v>
      </c>
      <c r="BF882" s="25" t="n">
        <f aca="false">BA882/AA882</f>
        <v>19311.5076067172</v>
      </c>
      <c r="BG882" s="25" t="n">
        <f aca="false">BB882/AB882</f>
        <v>19810.9676925796</v>
      </c>
      <c r="BH882" s="25" t="n">
        <f aca="false">BC882/AC882</f>
        <v>17932.8853728191</v>
      </c>
      <c r="BI882" s="25" t="n">
        <f aca="false">BD882/AD882</f>
        <v>17102.9811731316</v>
      </c>
      <c r="BJ882" s="25" t="n">
        <f aca="false">E882*AD882</f>
        <v>84766.9425047658</v>
      </c>
      <c r="BK882" s="25" t="n">
        <f aca="false">0.2*C882*AD882</f>
        <v>36954.513049847</v>
      </c>
      <c r="BL882" s="25" t="n">
        <f aca="false">BJ882+BK882</f>
        <v>121721.455554613</v>
      </c>
      <c r="BM882" s="25" t="n">
        <f aca="false">BK882*Datos!$D$6</f>
        <v>18477.2565249235</v>
      </c>
      <c r="BN882" s="25" t="n">
        <f aca="false">BL882-BM882</f>
        <v>103244.199029689</v>
      </c>
      <c r="BO882" s="25" t="n">
        <f aca="false">BN882/AD882</f>
        <v>43552.0176994926</v>
      </c>
      <c r="BP882" s="25" t="n">
        <f aca="false">-(C882+E882)</f>
        <v>-113701.200868817</v>
      </c>
      <c r="BQ882" s="25" t="n">
        <f aca="false">BE882</f>
        <v>21339.6410799553</v>
      </c>
      <c r="BR882" s="25" t="n">
        <f aca="false">BF882</f>
        <v>19311.5076067172</v>
      </c>
      <c r="BS882" s="25" t="n">
        <f aca="false">BG882</f>
        <v>19810.9676925796</v>
      </c>
      <c r="BT882" s="25" t="n">
        <f aca="false">BH882</f>
        <v>17932.8853728191</v>
      </c>
      <c r="BU882" s="25" t="n">
        <f aca="false">BI882+BO882</f>
        <v>60654.9988726243</v>
      </c>
      <c r="BV882" s="27" t="n">
        <f aca="false">IFERROR(IRR(BP882:BU882,0.1),NA())*100</f>
        <v>5.94019194914539</v>
      </c>
    </row>
    <row r="883" customFormat="false" ht="15" hidden="false" customHeight="true" outlineLevel="0" collapsed="false">
      <c r="A883" s="23" t="n">
        <v>882</v>
      </c>
      <c r="B883" s="24" t="n">
        <f aca="true">RAND()</f>
        <v>0.0663471781274242</v>
      </c>
      <c r="C883" s="25" t="n">
        <f aca="false">IF(B883&lt;=(Datos!$D$14-Datos!$C$14)/(Datos!$E$14-Datos!$C$14),Datos!$C$14+SQRT((Datos!$E$14-Datos!$C$14)*(Datos!$D$14-Datos!$C$14)*B883),Datos!$E$14-SQRT((Datos!$E$14-Datos!$C$14)*(Datos!$E$14-Datos!$D$14)*(1-B883)))</f>
        <v>65151.5891966431</v>
      </c>
      <c r="D883" s="24" t="n">
        <f aca="true">RAND()</f>
        <v>0.715060598630662</v>
      </c>
      <c r="E883" s="25" t="n">
        <f aca="false">IF(D883&lt;=(Datos!$D$15-Datos!$C$15)/(Datos!$E$15-Datos!$C$15),Datos!$C$15+SQRT((Datos!$E$15-Datos!$C$15)*(Datos!$D$15-Datos!$C$15)*D883),Datos!$E$15-SQRT((Datos!$E$15-Datos!$C$15)*(Datos!$E$15-Datos!$D$15)*(1-D883)))</f>
        <v>33462.3467356091</v>
      </c>
      <c r="F883" s="24" t="n">
        <f aca="true">RAND()</f>
        <v>0.661122521653237</v>
      </c>
      <c r="G883" s="25" t="n">
        <f aca="false">IF(F883&lt;=(Datos!$D$19-Datos!$C$19)/(Datos!$E$19-Datos!$C$19),Datos!$C$19+SQRT((Datos!$E$19-Datos!$C$19)*(Datos!$D$19-Datos!$C$19)*F883),Datos!$E$19-SQRT((Datos!$E$19-Datos!$C$19)*(Datos!$E$19-Datos!$D$19)*(1-F883)))</f>
        <v>39958.3321017119</v>
      </c>
      <c r="H883" s="24" t="n">
        <f aca="true">RAND()</f>
        <v>0.78237328313215</v>
      </c>
      <c r="I883" s="25" t="n">
        <f aca="false">IF(H883&lt;=(Datos!$D$19-Datos!$C$19)/(Datos!$E$19-Datos!$C$19),Datos!$C$19+SQRT((Datos!$E$19-Datos!$C$19)*(Datos!$D$19-Datos!$C$19)*H883),Datos!$E$19-SQRT((Datos!$E$19-Datos!$C$19)*(Datos!$E$19-Datos!$D$19)*(1-H883)))</f>
        <v>40959.9500293822</v>
      </c>
      <c r="J883" s="24" t="n">
        <f aca="true">RAND()</f>
        <v>0.264994453644989</v>
      </c>
      <c r="K883" s="25" t="n">
        <f aca="false">IF(J883&lt;=(Datos!$D$19-Datos!$C$19)/(Datos!$E$19-Datos!$C$19),Datos!$C$19+SQRT((Datos!$E$19-Datos!$C$19)*(Datos!$D$19-Datos!$C$19)*J883),Datos!$E$19-SQRT((Datos!$E$19-Datos!$C$19)*(Datos!$E$19-Datos!$D$19)*(1-J883)))</f>
        <v>36304.6941279295</v>
      </c>
      <c r="L883" s="24" t="n">
        <f aca="true">RAND()</f>
        <v>0.0489674811235414</v>
      </c>
      <c r="M883" s="25" t="n">
        <f aca="false">IF(L883&lt;=(Datos!$D$19-Datos!$C$19)/(Datos!$E$19-Datos!$C$19),Datos!$C$19+SQRT((Datos!$E$19-Datos!$C$19)*(Datos!$D$19-Datos!$C$19)*L883),Datos!$E$19-SQRT((Datos!$E$19-Datos!$C$19)*(Datos!$E$19-Datos!$D$19)*(1-L883)))</f>
        <v>32710.1885854182</v>
      </c>
      <c r="N883" s="24" t="n">
        <f aca="true">RAND()</f>
        <v>0.912603297810543</v>
      </c>
      <c r="O883" s="25" t="n">
        <f aca="false">IF(N883&lt;=(Datos!$D$19-Datos!$C$19)/(Datos!$E$19-Datos!$C$19),Datos!$C$19+SQRT((Datos!$E$19-Datos!$C$19)*(Datos!$D$19-Datos!$C$19)*N883),Datos!$E$19-SQRT((Datos!$E$19-Datos!$C$19)*(Datos!$E$19-Datos!$D$19)*(1-N883)))</f>
        <v>42439.7748801699</v>
      </c>
      <c r="P883" s="24" t="n">
        <f aca="true">RAND()</f>
        <v>0.0676397736232306</v>
      </c>
      <c r="Q883" s="26" t="n">
        <f aca="false">IF(P883&lt;=(Datos!$D$23-Datos!$C$23)/(Datos!$E$23-Datos!$C$23),Datos!$C$23+SQRT((Datos!$E$23-Datos!$C$23)*(Datos!$D$23-Datos!$C$23)*P883),Datos!$E$23-SQRT((Datos!$E$23-Datos!$C$23)*(Datos!$E$23-Datos!$D$23)*(1-P883)))</f>
        <v>0.131034110409173</v>
      </c>
      <c r="R883" s="24" t="n">
        <f aca="true">RAND()</f>
        <v>0.608367030767518</v>
      </c>
      <c r="S883" s="26" t="n">
        <f aca="false">IF(R883&lt;=(Datos!$D$24-Datos!$C$24)/(Datos!$E$24-Datos!$C$24),Datos!$C$24+SQRT((Datos!$E$24-Datos!$C$24)*(Datos!$D$24-Datos!$C$24)*R883),Datos!$E$24-SQRT((Datos!$E$24-Datos!$C$24)*(Datos!$E$24-Datos!$D$24)*(1-R883)))</f>
        <v>0.153449306136779</v>
      </c>
      <c r="T883" s="24" t="n">
        <f aca="true">RAND()</f>
        <v>0.385441474423643</v>
      </c>
      <c r="U883" s="26" t="n">
        <f aca="false">IF(T883&lt;=(Datos!$D$25-Datos!$C$25)/(Datos!$E$25-Datos!$C$25),Datos!$C$25+SQRT((Datos!$E$25-Datos!$C$25)*(Datos!$D$25-Datos!$C$25)*T883),Datos!$E$25-SQRT((Datos!$E$25-Datos!$C$25)*(Datos!$E$25-Datos!$D$25)*(1-T883)))</f>
        <v>0.178450432268942</v>
      </c>
      <c r="V883" s="24" t="n">
        <f aca="true">RAND()</f>
        <v>0.31057019859765</v>
      </c>
      <c r="W883" s="26" t="n">
        <f aca="false">IF(V883&lt;=(Datos!$D$26-Datos!$C$26)/(Datos!$E$26-Datos!$C$26),Datos!$C$26+SQRT((Datos!$E$26-Datos!$C$26)*(Datos!$D$26-Datos!$C$26)*V883),Datos!$E$26-SQRT((Datos!$E$26-Datos!$C$26)*(Datos!$E$26-Datos!$D$26)*(1-V883)))</f>
        <v>0.200877659818488</v>
      </c>
      <c r="X883" s="24" t="n">
        <f aca="true">RAND()</f>
        <v>0.282015941334348</v>
      </c>
      <c r="Y883" s="26" t="n">
        <f aca="false">IF(X883&lt;=(Datos!$D$27-Datos!$C$27)/(Datos!$E$27-Datos!$C$27),Datos!$C$27+SQRT((Datos!$E$27-Datos!$C$27)*(Datos!$D$27-Datos!$C$27)*X883),Datos!$E$27-SQRT((Datos!$E$27-Datos!$C$27)*(Datos!$E$27-Datos!$D$27)*(1-X883)))</f>
        <v>0.217594257402633</v>
      </c>
      <c r="Z883" s="24" t="n">
        <f aca="false">(1+Q883)</f>
        <v>1.13103411040917</v>
      </c>
      <c r="AA883" s="24" t="n">
        <f aca="false">Z883*(1+S883)</f>
        <v>1.30459050986849</v>
      </c>
      <c r="AB883" s="24" t="n">
        <f aca="false">AA883*(1+U883)</f>
        <v>1.53739525028848</v>
      </c>
      <c r="AC883" s="24" t="n">
        <f aca="false">AB883*(1+W883)</f>
        <v>1.84622361038249</v>
      </c>
      <c r="AD883" s="24" t="n">
        <f aca="false">AC883*(1+Y883)</f>
        <v>2.24795126588287</v>
      </c>
      <c r="AE883" s="23" t="n">
        <f aca="false">E883*Q883</f>
        <v>4384.70883670383</v>
      </c>
      <c r="AF883" s="23" t="n">
        <f aca="false">AE883*(1+S883)</f>
        <v>5057.53936530783</v>
      </c>
      <c r="AG883" s="23" t="n">
        <f aca="false">AF883*(1+U883)</f>
        <v>5960.05945126421</v>
      </c>
      <c r="AH883" s="23" t="n">
        <f aca="false">AG883*(1+W883)</f>
        <v>7157.30224621322</v>
      </c>
      <c r="AI883" s="23" t="n">
        <f aca="false">AH883*(1+Y883)</f>
        <v>8714.69011348418</v>
      </c>
      <c r="AJ883" s="25" t="n">
        <f aca="false">G883*Z883</f>
        <v>45194.236602094</v>
      </c>
      <c r="AK883" s="25" t="n">
        <f aca="false">I883*AA883</f>
        <v>53435.9620930196</v>
      </c>
      <c r="AL883" s="25" t="n">
        <f aca="false">K883*AB883</f>
        <v>55814.6643154549</v>
      </c>
      <c r="AM883" s="25" t="n">
        <f aca="false">M883*AC883</f>
        <v>60390.3224664629</v>
      </c>
      <c r="AN883" s="25" t="n">
        <f aca="false">O883*AD883</f>
        <v>95402.545665662</v>
      </c>
      <c r="AO883" s="25" t="n">
        <f aca="false">C883/Datos!$D$8</f>
        <v>13030.3178393286</v>
      </c>
      <c r="AP883" s="25" t="n">
        <f aca="false">AJ883-AO883</f>
        <v>32163.9187627654</v>
      </c>
      <c r="AQ883" s="25" t="n">
        <f aca="false">AK883-AO883</f>
        <v>40405.644253691</v>
      </c>
      <c r="AR883" s="25" t="n">
        <f aca="false">AL883-AO883</f>
        <v>42784.3464761263</v>
      </c>
      <c r="AS883" s="25" t="n">
        <f aca="false">AM883-AO883</f>
        <v>47360.0046271343</v>
      </c>
      <c r="AT883" s="25" t="n">
        <f aca="false">AN883-AO883</f>
        <v>82372.2278263334</v>
      </c>
      <c r="AU883" s="25" t="n">
        <f aca="false">AP883*Datos!$D$6</f>
        <v>16081.9593813827</v>
      </c>
      <c r="AV883" s="25" t="n">
        <f aca="false">AQ883*Datos!$D$6</f>
        <v>20202.8221268455</v>
      </c>
      <c r="AW883" s="25" t="n">
        <f aca="false">AR883*Datos!$D$6</f>
        <v>21392.1732380631</v>
      </c>
      <c r="AX883" s="25" t="n">
        <f aca="false">AS883*Datos!$D$6</f>
        <v>23680.0023135671</v>
      </c>
      <c r="AY883" s="25" t="n">
        <f aca="false">AT883*Datos!$D$6</f>
        <v>41186.1139131667</v>
      </c>
      <c r="AZ883" s="25" t="n">
        <f aca="false">AJ883-AU883-AE883</f>
        <v>24727.5683840075</v>
      </c>
      <c r="BA883" s="25" t="n">
        <f aca="false">AK883-AV883-AF883</f>
        <v>28175.6006008663</v>
      </c>
      <c r="BB883" s="25" t="n">
        <f aca="false">AL883-AW883-AG883</f>
        <v>28462.4316261275</v>
      </c>
      <c r="BC883" s="25" t="n">
        <f aca="false">AM883-AX883-AH883</f>
        <v>29553.0179066825</v>
      </c>
      <c r="BD883" s="25" t="n">
        <f aca="false">AN883-AY883-AI883</f>
        <v>45501.7416390112</v>
      </c>
      <c r="BE883" s="25" t="n">
        <f aca="false">AZ883/Z883</f>
        <v>21862.7963174884</v>
      </c>
      <c r="BF883" s="25" t="n">
        <f aca="false">BA883/AA883</f>
        <v>21597.275457497</v>
      </c>
      <c r="BG883" s="25" t="n">
        <f aca="false">BB883/AB883</f>
        <v>18513.4119679287</v>
      </c>
      <c r="BH883" s="25" t="n">
        <f aca="false">BC883/AC883</f>
        <v>16007.279801042</v>
      </c>
      <c r="BI883" s="25" t="n">
        <f aca="false">BD883/AD883</f>
        <v>20241.4270850042</v>
      </c>
      <c r="BJ883" s="25" t="n">
        <f aca="false">E883*AD883</f>
        <v>75221.7247037242</v>
      </c>
      <c r="BK883" s="25" t="n">
        <f aca="false">0.2*C883*AD883</f>
        <v>29291.519481775</v>
      </c>
      <c r="BL883" s="25" t="n">
        <f aca="false">BJ883+BK883</f>
        <v>104513.244185499</v>
      </c>
      <c r="BM883" s="25" t="n">
        <f aca="false">BK883*Datos!$D$6</f>
        <v>14645.7597408875</v>
      </c>
      <c r="BN883" s="25" t="n">
        <f aca="false">BL883-BM883</f>
        <v>89867.4844446117</v>
      </c>
      <c r="BO883" s="25" t="n">
        <f aca="false">BN883/AD883</f>
        <v>39977.5056552734</v>
      </c>
      <c r="BP883" s="25" t="n">
        <f aca="false">-(C883+E883)</f>
        <v>-98613.9359322522</v>
      </c>
      <c r="BQ883" s="25" t="n">
        <f aca="false">BE883</f>
        <v>21862.7963174884</v>
      </c>
      <c r="BR883" s="25" t="n">
        <f aca="false">BF883</f>
        <v>21597.275457497</v>
      </c>
      <c r="BS883" s="25" t="n">
        <f aca="false">BG883</f>
        <v>18513.4119679287</v>
      </c>
      <c r="BT883" s="25" t="n">
        <f aca="false">BH883</f>
        <v>16007.279801042</v>
      </c>
      <c r="BU883" s="25" t="n">
        <f aca="false">BI883+BO883</f>
        <v>60218.9327402777</v>
      </c>
      <c r="BV883" s="27" t="n">
        <f aca="false">IFERROR(IRR(BP883:BU883,0.1),NA())*100</f>
        <v>10.4555030591764</v>
      </c>
    </row>
    <row r="884" customFormat="false" ht="15" hidden="false" customHeight="true" outlineLevel="0" collapsed="false">
      <c r="A884" s="23" t="n">
        <v>883</v>
      </c>
      <c r="B884" s="24" t="n">
        <f aca="true">RAND()</f>
        <v>0.254611778751839</v>
      </c>
      <c r="C884" s="25" t="n">
        <f aca="false">IF(B884&lt;=(Datos!$D$14-Datos!$C$14)/(Datos!$E$14-Datos!$C$14),Datos!$C$14+SQRT((Datos!$E$14-Datos!$C$14)*(Datos!$D$14-Datos!$C$14)*B884),Datos!$E$14-SQRT((Datos!$E$14-Datos!$C$14)*(Datos!$E$14-Datos!$D$14)*(1-B884)))</f>
        <v>70092.3778026772</v>
      </c>
      <c r="D884" s="24" t="n">
        <f aca="true">RAND()</f>
        <v>0.0142823831482903</v>
      </c>
      <c r="E884" s="25" t="n">
        <f aca="false">IF(D884&lt;=(Datos!$D$15-Datos!$C$15)/(Datos!$E$15-Datos!$C$15),Datos!$C$15+SQRT((Datos!$E$15-Datos!$C$15)*(Datos!$D$15-Datos!$C$15)*D884),Datos!$E$15-SQRT((Datos!$E$15-Datos!$C$15)*(Datos!$E$15-Datos!$D$15)*(1-D884)))</f>
        <v>26034.9776500591</v>
      </c>
      <c r="F884" s="24" t="n">
        <f aca="true">RAND()</f>
        <v>0.575224594116444</v>
      </c>
      <c r="G884" s="25" t="n">
        <f aca="false">IF(F884&lt;=(Datos!$D$19-Datos!$C$19)/(Datos!$E$19-Datos!$C$19),Datos!$C$19+SQRT((Datos!$E$19-Datos!$C$19)*(Datos!$D$19-Datos!$C$19)*F884),Datos!$E$19-SQRT((Datos!$E$19-Datos!$C$19)*(Datos!$E$19-Datos!$D$19)*(1-F884)))</f>
        <v>39288.9013945389</v>
      </c>
      <c r="H884" s="24" t="n">
        <f aca="true">RAND()</f>
        <v>0.196789007784671</v>
      </c>
      <c r="I884" s="25" t="n">
        <f aca="false">IF(H884&lt;=(Datos!$D$19-Datos!$C$19)/(Datos!$E$19-Datos!$C$19),Datos!$C$19+SQRT((Datos!$E$19-Datos!$C$19)*(Datos!$D$19-Datos!$C$19)*H884),Datos!$E$19-SQRT((Datos!$E$19-Datos!$C$19)*(Datos!$E$19-Datos!$D$19)*(1-H884)))</f>
        <v>35433.0793448744</v>
      </c>
      <c r="J884" s="24" t="n">
        <f aca="true">RAND()</f>
        <v>0.535571795891183</v>
      </c>
      <c r="K884" s="25" t="n">
        <f aca="false">IF(J884&lt;=(Datos!$D$19-Datos!$C$19)/(Datos!$E$19-Datos!$C$19),Datos!$C$19+SQRT((Datos!$E$19-Datos!$C$19)*(Datos!$D$19-Datos!$C$19)*J884),Datos!$E$19-SQRT((Datos!$E$19-Datos!$C$19)*(Datos!$E$19-Datos!$D$19)*(1-J884)))</f>
        <v>38963.022335333</v>
      </c>
      <c r="L884" s="24" t="n">
        <f aca="true">RAND()</f>
        <v>0.120654404803686</v>
      </c>
      <c r="M884" s="25" t="n">
        <f aca="false">IF(L884&lt;=(Datos!$D$19-Datos!$C$19)/(Datos!$E$19-Datos!$C$19),Datos!$C$19+SQRT((Datos!$E$19-Datos!$C$19)*(Datos!$D$19-Datos!$C$19)*L884),Datos!$E$19-SQRT((Datos!$E$19-Datos!$C$19)*(Datos!$E$19-Datos!$D$19)*(1-L884)))</f>
        <v>34254.1933102003</v>
      </c>
      <c r="N884" s="24" t="n">
        <f aca="true">RAND()</f>
        <v>0.338297453278777</v>
      </c>
      <c r="O884" s="25" t="n">
        <f aca="false">IF(N884&lt;=(Datos!$D$19-Datos!$C$19)/(Datos!$E$19-Datos!$C$19),Datos!$C$19+SQRT((Datos!$E$19-Datos!$C$19)*(Datos!$D$19-Datos!$C$19)*N884),Datos!$E$19-SQRT((Datos!$E$19-Datos!$C$19)*(Datos!$E$19-Datos!$D$19)*(1-N884)))</f>
        <v>37123.5256714507</v>
      </c>
      <c r="P884" s="24" t="n">
        <f aca="true">RAND()</f>
        <v>0.261622736338072</v>
      </c>
      <c r="Q884" s="26" t="n">
        <f aca="false">IF(P884&lt;=(Datos!$D$23-Datos!$C$23)/(Datos!$E$23-Datos!$C$23),Datos!$C$23+SQRT((Datos!$E$23-Datos!$C$23)*(Datos!$D$23-Datos!$C$23)*P884),Datos!$E$23-SQRT((Datos!$E$23-Datos!$C$23)*(Datos!$E$23-Datos!$D$23)*(1-P884)))</f>
        <v>0.141700712555318</v>
      </c>
      <c r="R884" s="24" t="n">
        <f aca="true">RAND()</f>
        <v>0.965156163559571</v>
      </c>
      <c r="S884" s="26" t="n">
        <f aca="false">IF(R884&lt;=(Datos!$D$24-Datos!$C$24)/(Datos!$E$24-Datos!$C$24),Datos!$C$24+SQRT((Datos!$E$24-Datos!$C$24)*(Datos!$D$24-Datos!$C$24)*R884),Datos!$E$24-SQRT((Datos!$E$24-Datos!$C$24)*(Datos!$E$24-Datos!$D$24)*(1-R884)))</f>
        <v>0.172080473145902</v>
      </c>
      <c r="T884" s="24" t="n">
        <f aca="true">RAND()</f>
        <v>0.475789173609596</v>
      </c>
      <c r="U884" s="26" t="n">
        <f aca="false">IF(T884&lt;=(Datos!$D$25-Datos!$C$25)/(Datos!$E$25-Datos!$C$25),Datos!$C$25+SQRT((Datos!$E$25-Datos!$C$25)*(Datos!$D$25-Datos!$C$25)*T884),Datos!$E$25-SQRT((Datos!$E$25-Datos!$C$25)*(Datos!$E$25-Datos!$D$25)*(1-T884)))</f>
        <v>0.181688248357806</v>
      </c>
      <c r="V884" s="24" t="n">
        <f aca="true">RAND()</f>
        <v>0.291744857366872</v>
      </c>
      <c r="W884" s="26" t="n">
        <f aca="false">IF(V884&lt;=(Datos!$D$26-Datos!$C$26)/(Datos!$E$26-Datos!$C$26),Datos!$C$26+SQRT((Datos!$E$26-Datos!$C$26)*(Datos!$D$26-Datos!$C$26)*V884),Datos!$E$26-SQRT((Datos!$E$26-Datos!$C$26)*(Datos!$E$26-Datos!$D$26)*(1-V884)))</f>
        <v>0.200211517403962</v>
      </c>
      <c r="X884" s="24" t="n">
        <f aca="true">RAND()</f>
        <v>0.529734120258013</v>
      </c>
      <c r="Y884" s="26" t="n">
        <f aca="false">IF(X884&lt;=(Datos!$D$27-Datos!$C$27)/(Datos!$E$27-Datos!$C$27),Datos!$C$27+SQRT((Datos!$E$27-Datos!$C$27)*(Datos!$D$27-Datos!$C$27)*X884),Datos!$E$27-SQRT((Datos!$E$27-Datos!$C$27)*(Datos!$E$27-Datos!$D$27)*(1-X884)))</f>
        <v>0.229607185526042</v>
      </c>
      <c r="Z884" s="24" t="n">
        <f aca="false">(1+Q884)</f>
        <v>1.14170071255532</v>
      </c>
      <c r="AA884" s="24" t="n">
        <f aca="false">Z884*(1+S884)</f>
        <v>1.33816511136285</v>
      </c>
      <c r="AB884" s="24" t="n">
        <f aca="false">AA884*(1+U884)</f>
        <v>1.5812939864599</v>
      </c>
      <c r="AC884" s="24" t="n">
        <f aca="false">AB884*(1+W884)</f>
        <v>1.89788725495079</v>
      </c>
      <c r="AD884" s="24" t="n">
        <f aca="false">AC884*(1+Y884)</f>
        <v>2.33365580600579</v>
      </c>
      <c r="AE884" s="23" t="n">
        <f aca="false">E884*Q884</f>
        <v>3689.17488437514</v>
      </c>
      <c r="AF884" s="23" t="n">
        <f aca="false">AE884*(1+S884)</f>
        <v>4324.0098439964</v>
      </c>
      <c r="AG884" s="23" t="n">
        <f aca="false">AF884*(1+U884)</f>
        <v>5109.63161843401</v>
      </c>
      <c r="AH884" s="23" t="n">
        <f aca="false">AG884*(1+W884)</f>
        <v>6132.63871813595</v>
      </c>
      <c r="AI884" s="23" t="n">
        <f aca="false">AH884*(1+Y884)</f>
        <v>7540.73663405518</v>
      </c>
      <c r="AJ884" s="25" t="n">
        <f aca="false">G884*Z884</f>
        <v>44856.1667176607</v>
      </c>
      <c r="AK884" s="25" t="n">
        <f aca="false">I884*AA884</f>
        <v>47415.3105674626</v>
      </c>
      <c r="AL884" s="25" t="n">
        <f aca="false">K884*AB884</f>
        <v>61611.9929131646</v>
      </c>
      <c r="AM884" s="25" t="n">
        <f aca="false">M884*AC884</f>
        <v>65010.5969120498</v>
      </c>
      <c r="AN884" s="25" t="n">
        <f aca="false">O884*AD884</f>
        <v>86633.5312225858</v>
      </c>
      <c r="AO884" s="25" t="n">
        <f aca="false">C884/Datos!$D$8</f>
        <v>14018.4755605354</v>
      </c>
      <c r="AP884" s="25" t="n">
        <f aca="false">AJ884-AO884</f>
        <v>30837.6911571252</v>
      </c>
      <c r="AQ884" s="25" t="n">
        <f aca="false">AK884-AO884</f>
        <v>33396.8350069271</v>
      </c>
      <c r="AR884" s="25" t="n">
        <f aca="false">AL884-AO884</f>
        <v>47593.5173526292</v>
      </c>
      <c r="AS884" s="25" t="n">
        <f aca="false">AM884-AO884</f>
        <v>50992.1213515144</v>
      </c>
      <c r="AT884" s="25" t="n">
        <f aca="false">AN884-AO884</f>
        <v>72615.0556620504</v>
      </c>
      <c r="AU884" s="25" t="n">
        <f aca="false">AP884*Datos!$D$6</f>
        <v>15418.8455785626</v>
      </c>
      <c r="AV884" s="25" t="n">
        <f aca="false">AQ884*Datos!$D$6</f>
        <v>16698.4175034636</v>
      </c>
      <c r="AW884" s="25" t="n">
        <f aca="false">AR884*Datos!$D$6</f>
        <v>23796.7586763146</v>
      </c>
      <c r="AX884" s="25" t="n">
        <f aca="false">AS884*Datos!$D$6</f>
        <v>25496.0606757572</v>
      </c>
      <c r="AY884" s="25" t="n">
        <f aca="false">AT884*Datos!$D$6</f>
        <v>36307.5278310252</v>
      </c>
      <c r="AZ884" s="25" t="n">
        <f aca="false">AJ884-AU884-AE884</f>
        <v>25748.1462547229</v>
      </c>
      <c r="BA884" s="25" t="n">
        <f aca="false">AK884-AV884-AF884</f>
        <v>26392.8832200026</v>
      </c>
      <c r="BB884" s="25" t="n">
        <f aca="false">AL884-AW884-AG884</f>
        <v>32705.602618416</v>
      </c>
      <c r="BC884" s="25" t="n">
        <f aca="false">AM884-AX884-AH884</f>
        <v>33381.8975181567</v>
      </c>
      <c r="BD884" s="25" t="n">
        <f aca="false">AN884-AY884-AI884</f>
        <v>42785.2667575054</v>
      </c>
      <c r="BE884" s="25" t="n">
        <f aca="false">AZ884/Z884</f>
        <v>22552.4482656179</v>
      </c>
      <c r="BF884" s="25" t="n">
        <f aca="false">BA884/AA884</f>
        <v>19723.1888620402</v>
      </c>
      <c r="BG884" s="25" t="n">
        <f aca="false">BB884/AB884</f>
        <v>20682.8097105683</v>
      </c>
      <c r="BH884" s="25" t="n">
        <f aca="false">BC884/AC884</f>
        <v>17588.9781814369</v>
      </c>
      <c r="BI884" s="25" t="n">
        <f aca="false">BD884/AD884</f>
        <v>18334.0090888276</v>
      </c>
      <c r="BJ884" s="25" t="n">
        <f aca="false">E884*AD884</f>
        <v>60756.6767522913</v>
      </c>
      <c r="BK884" s="25" t="n">
        <f aca="false">0.2*C884*AD884</f>
        <v>32714.2968831938</v>
      </c>
      <c r="BL884" s="25" t="n">
        <f aca="false">BJ884+BK884</f>
        <v>93470.9736354851</v>
      </c>
      <c r="BM884" s="25" t="n">
        <f aca="false">BK884*Datos!$D$6</f>
        <v>16357.1484415969</v>
      </c>
      <c r="BN884" s="25" t="n">
        <f aca="false">BL884-BM884</f>
        <v>77113.8251938882</v>
      </c>
      <c r="BO884" s="25" t="n">
        <f aca="false">BN884/AD884</f>
        <v>33044.2154303268</v>
      </c>
      <c r="BP884" s="25" t="n">
        <f aca="false">-(C884+E884)</f>
        <v>-96127.3554527363</v>
      </c>
      <c r="BQ884" s="25" t="n">
        <f aca="false">BE884</f>
        <v>22552.4482656179</v>
      </c>
      <c r="BR884" s="25" t="n">
        <f aca="false">BF884</f>
        <v>19723.1888620402</v>
      </c>
      <c r="BS884" s="25" t="n">
        <f aca="false">BG884</f>
        <v>20682.8097105683</v>
      </c>
      <c r="BT884" s="25" t="n">
        <f aca="false">BH884</f>
        <v>17588.9781814369</v>
      </c>
      <c r="BU884" s="25" t="n">
        <f aca="false">BI884+BO884</f>
        <v>51378.2245191544</v>
      </c>
      <c r="BV884" s="27" t="n">
        <f aca="false">IFERROR(IRR(BP884:BU884,0.1),NA())*100</f>
        <v>10.0464677286337</v>
      </c>
    </row>
    <row r="885" customFormat="false" ht="15" hidden="false" customHeight="true" outlineLevel="0" collapsed="false">
      <c r="A885" s="23" t="n">
        <v>884</v>
      </c>
      <c r="B885" s="24" t="n">
        <f aca="true">RAND()</f>
        <v>0.0502732106413941</v>
      </c>
      <c r="C885" s="25" t="n">
        <f aca="false">IF(B885&lt;=(Datos!$D$14-Datos!$C$14)/(Datos!$E$14-Datos!$C$14),Datos!$C$14+SQRT((Datos!$E$14-Datos!$C$14)*(Datos!$D$14-Datos!$C$14)*B885),Datos!$E$14-SQRT((Datos!$E$14-Datos!$C$14)*(Datos!$E$14-Datos!$D$14)*(1-B885)))</f>
        <v>64484.3376608545</v>
      </c>
      <c r="D885" s="24" t="n">
        <f aca="true">RAND()</f>
        <v>0.0886037917588874</v>
      </c>
      <c r="E885" s="25" t="n">
        <f aca="false">IF(D885&lt;=(Datos!$D$15-Datos!$C$15)/(Datos!$E$15-Datos!$C$15),Datos!$C$15+SQRT((Datos!$E$15-Datos!$C$15)*(Datos!$D$15-Datos!$C$15)*D885),Datos!$E$15-SQRT((Datos!$E$15-Datos!$C$15)*(Datos!$E$15-Datos!$D$15)*(1-D885)))</f>
        <v>27577.8449103692</v>
      </c>
      <c r="F885" s="24" t="n">
        <f aca="true">RAND()</f>
        <v>0.75278763613486</v>
      </c>
      <c r="G885" s="25" t="n">
        <f aca="false">IF(F885&lt;=(Datos!$D$19-Datos!$C$19)/(Datos!$E$19-Datos!$C$19),Datos!$C$19+SQRT((Datos!$E$19-Datos!$C$19)*(Datos!$D$19-Datos!$C$19)*F885),Datos!$E$19-SQRT((Datos!$E$19-Datos!$C$19)*(Datos!$E$19-Datos!$D$19)*(1-F885)))</f>
        <v>40694.0822941113</v>
      </c>
      <c r="H885" s="24" t="n">
        <f aca="true">RAND()</f>
        <v>0.204924367601374</v>
      </c>
      <c r="I885" s="25" t="n">
        <f aca="false">IF(H885&lt;=(Datos!$D$19-Datos!$C$19)/(Datos!$E$19-Datos!$C$19),Datos!$C$19+SQRT((Datos!$E$19-Datos!$C$19)*(Datos!$D$19-Datos!$C$19)*H885),Datos!$E$19-SQRT((Datos!$E$19-Datos!$C$19)*(Datos!$E$19-Datos!$D$19)*(1-H885)))</f>
        <v>35544.245227279</v>
      </c>
      <c r="J885" s="24" t="n">
        <f aca="true">RAND()</f>
        <v>0.769742947670471</v>
      </c>
      <c r="K885" s="25" t="n">
        <f aca="false">IF(J885&lt;=(Datos!$D$19-Datos!$C$19)/(Datos!$E$19-Datos!$C$19),Datos!$C$19+SQRT((Datos!$E$19-Datos!$C$19)*(Datos!$D$19-Datos!$C$19)*J885),Datos!$E$19-SQRT((Datos!$E$19-Datos!$C$19)*(Datos!$E$19-Datos!$D$19)*(1-J885)))</f>
        <v>40844.3678068536</v>
      </c>
      <c r="L885" s="24" t="n">
        <f aca="true">RAND()</f>
        <v>0.603260116573018</v>
      </c>
      <c r="M885" s="25" t="n">
        <f aca="false">IF(L885&lt;=(Datos!$D$19-Datos!$C$19)/(Datos!$E$19-Datos!$C$19),Datos!$C$19+SQRT((Datos!$E$19-Datos!$C$19)*(Datos!$D$19-Datos!$C$19)*L885),Datos!$E$19-SQRT((Datos!$E$19-Datos!$C$19)*(Datos!$E$19-Datos!$D$19)*(1-L885)))</f>
        <v>39512.5715495839</v>
      </c>
      <c r="N885" s="24" t="n">
        <f aca="true">RAND()</f>
        <v>0.265096221263612</v>
      </c>
      <c r="O885" s="25" t="n">
        <f aca="false">IF(N885&lt;=(Datos!$D$19-Datos!$C$19)/(Datos!$E$19-Datos!$C$19),Datos!$C$19+SQRT((Datos!$E$19-Datos!$C$19)*(Datos!$D$19-Datos!$C$19)*N885),Datos!$E$19-SQRT((Datos!$E$19-Datos!$C$19)*(Datos!$E$19-Datos!$D$19)*(1-N885)))</f>
        <v>36305.9046289602</v>
      </c>
      <c r="P885" s="24" t="n">
        <f aca="true">RAND()</f>
        <v>0.76880237868746</v>
      </c>
      <c r="Q885" s="26" t="n">
        <f aca="false">IF(P885&lt;=(Datos!$D$23-Datos!$C$23)/(Datos!$E$23-Datos!$C$23),Datos!$C$23+SQRT((Datos!$E$23-Datos!$C$23)*(Datos!$D$23-Datos!$C$23)*P885),Datos!$E$23-SQRT((Datos!$E$23-Datos!$C$23)*(Datos!$E$23-Datos!$D$23)*(1-P885)))</f>
        <v>0.159600104942364</v>
      </c>
      <c r="R885" s="24" t="n">
        <f aca="true">RAND()</f>
        <v>0.627805906616977</v>
      </c>
      <c r="S885" s="26" t="n">
        <f aca="false">IF(R885&lt;=(Datos!$D$24-Datos!$C$24)/(Datos!$E$24-Datos!$C$24),Datos!$C$24+SQRT((Datos!$E$24-Datos!$C$24)*(Datos!$D$24-Datos!$C$24)*R885),Datos!$E$24-SQRT((Datos!$E$24-Datos!$C$24)*(Datos!$E$24-Datos!$D$24)*(1-R885)))</f>
        <v>0.154116619848068</v>
      </c>
      <c r="T885" s="24" t="n">
        <f aca="true">RAND()</f>
        <v>0.158012157774887</v>
      </c>
      <c r="U885" s="26" t="n">
        <f aca="false">IF(T885&lt;=(Datos!$D$25-Datos!$C$25)/(Datos!$E$25-Datos!$C$25),Datos!$C$25+SQRT((Datos!$E$25-Datos!$C$25)*(Datos!$D$25-Datos!$C$25)*T885),Datos!$E$25-SQRT((Datos!$E$25-Datos!$C$25)*(Datos!$E$25-Datos!$D$25)*(1-T885)))</f>
        <v>0.168216078922953</v>
      </c>
      <c r="V885" s="24" t="n">
        <f aca="true">RAND()</f>
        <v>0.345548912046093</v>
      </c>
      <c r="W885" s="26" t="n">
        <f aca="false">IF(V885&lt;=(Datos!$D$26-Datos!$C$26)/(Datos!$E$26-Datos!$C$26),Datos!$C$26+SQRT((Datos!$E$26-Datos!$C$26)*(Datos!$D$26-Datos!$C$26)*V885),Datos!$E$26-SQRT((Datos!$E$26-Datos!$C$26)*(Datos!$E$26-Datos!$D$26)*(1-V885)))</f>
        <v>0.202140008275819</v>
      </c>
      <c r="X885" s="24" t="n">
        <f aca="true">RAND()</f>
        <v>0.636117196084107</v>
      </c>
      <c r="Y885" s="26" t="n">
        <f aca="false">IF(X885&lt;=(Datos!$D$27-Datos!$C$27)/(Datos!$E$27-Datos!$C$27),Datos!$C$27+SQRT((Datos!$E$27-Datos!$C$27)*(Datos!$D$27-Datos!$C$27)*X885),Datos!$E$27-SQRT((Datos!$E$27-Datos!$C$27)*(Datos!$E$27-Datos!$D$27)*(1-X885)))</f>
        <v>0.235672050113435</v>
      </c>
      <c r="Z885" s="24" t="n">
        <f aca="false">(1+Q885)</f>
        <v>1.15960010494236</v>
      </c>
      <c r="AA885" s="24" t="n">
        <f aca="false">Z885*(1+S885)</f>
        <v>1.33831375349155</v>
      </c>
      <c r="AB885" s="24" t="n">
        <f aca="false">AA885*(1+U885)</f>
        <v>1.56343964547255</v>
      </c>
      <c r="AC885" s="24" t="n">
        <f aca="false">AB885*(1+W885)</f>
        <v>1.87947334834712</v>
      </c>
      <c r="AD885" s="24" t="n">
        <f aca="false">AC885*(1+Y885)</f>
        <v>2.32241268548565</v>
      </c>
      <c r="AE885" s="23" t="n">
        <f aca="false">E885*Q885</f>
        <v>4401.42694177916</v>
      </c>
      <c r="AF885" s="23" t="n">
        <f aca="false">AE885*(1+S885)</f>
        <v>5079.75998455438</v>
      </c>
      <c r="AG885" s="23" t="n">
        <f aca="false">AF885*(1+U885)</f>
        <v>5934.25729102584</v>
      </c>
      <c r="AH885" s="23" t="n">
        <f aca="false">AG885*(1+W885)</f>
        <v>7133.80810894465</v>
      </c>
      <c r="AI885" s="23" t="n">
        <f aca="false">AH885*(1+Y885)</f>
        <v>8815.04729109548</v>
      </c>
      <c r="AJ885" s="25" t="n">
        <f aca="false">G885*Z885</f>
        <v>47188.8620987847</v>
      </c>
      <c r="AK885" s="25" t="n">
        <f aca="false">I885*AA885</f>
        <v>47569.3522451437</v>
      </c>
      <c r="AL885" s="25" t="n">
        <f aca="false">K885*AB885</f>
        <v>63857.7039234978</v>
      </c>
      <c r="AM885" s="25" t="n">
        <f aca="false">M885*AC885</f>
        <v>74262.8251521015</v>
      </c>
      <c r="AN885" s="25" t="n">
        <f aca="false">O885*AD885</f>
        <v>84317.2934683292</v>
      </c>
      <c r="AO885" s="25" t="n">
        <f aca="false">C885/Datos!$D$8</f>
        <v>12896.8675321709</v>
      </c>
      <c r="AP885" s="25" t="n">
        <f aca="false">AJ885-AO885</f>
        <v>34291.9945666138</v>
      </c>
      <c r="AQ885" s="25" t="n">
        <f aca="false">AK885-AO885</f>
        <v>34672.4847129728</v>
      </c>
      <c r="AR885" s="25" t="n">
        <f aca="false">AL885-AO885</f>
        <v>50960.8363913269</v>
      </c>
      <c r="AS885" s="25" t="n">
        <f aca="false">AM885-AO885</f>
        <v>61365.9576199306</v>
      </c>
      <c r="AT885" s="25" t="n">
        <f aca="false">AN885-AO885</f>
        <v>71420.4259361583</v>
      </c>
      <c r="AU885" s="25" t="n">
        <f aca="false">AP885*Datos!$D$6</f>
        <v>17145.9972833069</v>
      </c>
      <c r="AV885" s="25" t="n">
        <f aca="false">AQ885*Datos!$D$6</f>
        <v>17336.2423564864</v>
      </c>
      <c r="AW885" s="25" t="n">
        <f aca="false">AR885*Datos!$D$6</f>
        <v>25480.4181956634</v>
      </c>
      <c r="AX885" s="25" t="n">
        <f aca="false">AS885*Datos!$D$6</f>
        <v>30682.9788099653</v>
      </c>
      <c r="AY885" s="25" t="n">
        <f aca="false">AT885*Datos!$D$6</f>
        <v>35710.2129680792</v>
      </c>
      <c r="AZ885" s="25" t="n">
        <f aca="false">AJ885-AU885-AE885</f>
        <v>25641.4378736986</v>
      </c>
      <c r="BA885" s="25" t="n">
        <f aca="false">AK885-AV885-AF885</f>
        <v>25153.3499041029</v>
      </c>
      <c r="BB885" s="25" t="n">
        <f aca="false">AL885-AW885-AG885</f>
        <v>32443.0284368085</v>
      </c>
      <c r="BC885" s="25" t="n">
        <f aca="false">AM885-AX885-AH885</f>
        <v>36446.0382331915</v>
      </c>
      <c r="BD885" s="25" t="n">
        <f aca="false">AN885-AY885-AI885</f>
        <v>39792.0332091546</v>
      </c>
      <c r="BE885" s="25" t="n">
        <f aca="false">AZ885/Z885</f>
        <v>22112.3107564509</v>
      </c>
      <c r="BF885" s="25" t="n">
        <f aca="false">BA885/AA885</f>
        <v>18794.8078979836</v>
      </c>
      <c r="BG885" s="25" t="n">
        <f aca="false">BB885/AB885</f>
        <v>20751.0590707852</v>
      </c>
      <c r="BH885" s="25" t="n">
        <f aca="false">BC885/AC885</f>
        <v>19391.6227996761</v>
      </c>
      <c r="BI885" s="25" t="n">
        <f aca="false">BD885/AD885</f>
        <v>17133.9200211239</v>
      </c>
      <c r="BJ885" s="25" t="n">
        <f aca="false">E885*AD885</f>
        <v>64047.1368581973</v>
      </c>
      <c r="BK885" s="25" t="n">
        <f aca="false">0.2*C885*AD885</f>
        <v>29951.8487597416</v>
      </c>
      <c r="BL885" s="25" t="n">
        <f aca="false">BJ885+BK885</f>
        <v>93998.9856179389</v>
      </c>
      <c r="BM885" s="25" t="n">
        <f aca="false">BK885*Datos!$D$6</f>
        <v>14975.9243798708</v>
      </c>
      <c r="BN885" s="25" t="n">
        <f aca="false">BL885-BM885</f>
        <v>79023.0612380681</v>
      </c>
      <c r="BO885" s="25" t="n">
        <f aca="false">BN885/AD885</f>
        <v>34026.2786764547</v>
      </c>
      <c r="BP885" s="25" t="n">
        <f aca="false">-(C885+E885)</f>
        <v>-92062.1825712237</v>
      </c>
      <c r="BQ885" s="25" t="n">
        <f aca="false">BE885</f>
        <v>22112.3107564509</v>
      </c>
      <c r="BR885" s="25" t="n">
        <f aca="false">BF885</f>
        <v>18794.8078979836</v>
      </c>
      <c r="BS885" s="25" t="n">
        <f aca="false">BG885</f>
        <v>20751.0590707852</v>
      </c>
      <c r="BT885" s="25" t="n">
        <f aca="false">BH885</f>
        <v>19391.6227996761</v>
      </c>
      <c r="BU885" s="25" t="n">
        <f aca="false">BI885+BO885</f>
        <v>51160.1986975786</v>
      </c>
      <c r="BV885" s="27" t="n">
        <f aca="false">IFERROR(IRR(BP885:BU885,0.1),NA())*100</f>
        <v>11.5341126382354</v>
      </c>
    </row>
    <row r="886" customFormat="false" ht="15" hidden="false" customHeight="true" outlineLevel="0" collapsed="false">
      <c r="A886" s="23" t="n">
        <v>885</v>
      </c>
      <c r="B886" s="24" t="n">
        <f aca="true">RAND()</f>
        <v>0.951671291014139</v>
      </c>
      <c r="C886" s="25" t="n">
        <f aca="false">IF(B886&lt;=(Datos!$D$14-Datos!$C$14)/(Datos!$E$14-Datos!$C$14),Datos!$C$14+SQRT((Datos!$E$14-Datos!$C$14)*(Datos!$D$14-Datos!$C$14)*B886),Datos!$E$14-SQRT((Datos!$E$14-Datos!$C$14)*(Datos!$E$14-Datos!$D$14)*(1-B886)))</f>
        <v>92384.5912267933</v>
      </c>
      <c r="D886" s="24" t="n">
        <f aca="true">RAND()</f>
        <v>0.894145528389769</v>
      </c>
      <c r="E886" s="25" t="n">
        <f aca="false">IF(D886&lt;=(Datos!$D$15-Datos!$C$15)/(Datos!$E$15-Datos!$C$15),Datos!$C$15+SQRT((Datos!$E$15-Datos!$C$15)*(Datos!$D$15-Datos!$C$15)*D886),Datos!$E$15-SQRT((Datos!$E$15-Datos!$C$15)*(Datos!$E$15-Datos!$D$15)*(1-D886)))</f>
        <v>36015.2577572025</v>
      </c>
      <c r="F886" s="24" t="n">
        <f aca="true">RAND()</f>
        <v>0.212428610719442</v>
      </c>
      <c r="G886" s="25" t="n">
        <f aca="false">IF(F886&lt;=(Datos!$D$19-Datos!$C$19)/(Datos!$E$19-Datos!$C$19),Datos!$C$19+SQRT((Datos!$E$19-Datos!$C$19)*(Datos!$D$19-Datos!$C$19)*F886),Datos!$E$19-SQRT((Datos!$E$19-Datos!$C$19)*(Datos!$E$19-Datos!$D$19)*(1-F886)))</f>
        <v>35644.8464645122</v>
      </c>
      <c r="H886" s="24" t="n">
        <f aca="true">RAND()</f>
        <v>0.401823201363515</v>
      </c>
      <c r="I886" s="25" t="n">
        <f aca="false">IF(H886&lt;=(Datos!$D$19-Datos!$C$19)/(Datos!$E$19-Datos!$C$19),Datos!$C$19+SQRT((Datos!$E$19-Datos!$C$19)*(Datos!$D$19-Datos!$C$19)*H886),Datos!$E$19-SQRT((Datos!$E$19-Datos!$C$19)*(Datos!$E$19-Datos!$D$19)*(1-H886)))</f>
        <v>37763.5996937327</v>
      </c>
      <c r="J886" s="24" t="n">
        <f aca="true">RAND()</f>
        <v>0.379945872576039</v>
      </c>
      <c r="K886" s="25" t="n">
        <f aca="false">IF(J886&lt;=(Datos!$D$19-Datos!$C$19)/(Datos!$E$19-Datos!$C$19),Datos!$C$19+SQRT((Datos!$E$19-Datos!$C$19)*(Datos!$D$19-Datos!$C$19)*J886),Datos!$E$19-SQRT((Datos!$E$19-Datos!$C$19)*(Datos!$E$19-Datos!$D$19)*(1-J886)))</f>
        <v>37549.2967146885</v>
      </c>
      <c r="L886" s="24" t="n">
        <f aca="true">RAND()</f>
        <v>0.417458293843347</v>
      </c>
      <c r="M886" s="25" t="n">
        <f aca="false">IF(L886&lt;=(Datos!$D$19-Datos!$C$19)/(Datos!$E$19-Datos!$C$19),Datos!$C$19+SQRT((Datos!$E$19-Datos!$C$19)*(Datos!$D$19-Datos!$C$19)*L886),Datos!$E$19-SQRT((Datos!$E$19-Datos!$C$19)*(Datos!$E$19-Datos!$D$19)*(1-L886)))</f>
        <v>37913.2006215249</v>
      </c>
      <c r="N886" s="24" t="n">
        <f aca="true">RAND()</f>
        <v>0.326635344171865</v>
      </c>
      <c r="O886" s="25" t="n">
        <f aca="false">IF(N886&lt;=(Datos!$D$19-Datos!$C$19)/(Datos!$E$19-Datos!$C$19),Datos!$C$19+SQRT((Datos!$E$19-Datos!$C$19)*(Datos!$D$19-Datos!$C$19)*N886),Datos!$E$19-SQRT((Datos!$E$19-Datos!$C$19)*(Datos!$E$19-Datos!$D$19)*(1-N886)))</f>
        <v>36999.6643937963</v>
      </c>
      <c r="P886" s="24" t="n">
        <f aca="true">RAND()</f>
        <v>0.838775705675018</v>
      </c>
      <c r="Q886" s="26" t="n">
        <f aca="false">IF(P886&lt;=(Datos!$D$23-Datos!$C$23)/(Datos!$E$23-Datos!$C$23),Datos!$C$23+SQRT((Datos!$E$23-Datos!$C$23)*(Datos!$D$23-Datos!$C$23)*P886),Datos!$E$23-SQRT((Datos!$E$23-Datos!$C$23)*(Datos!$E$23-Datos!$D$23)*(1-P886)))</f>
        <v>0.162964632971815</v>
      </c>
      <c r="R886" s="24" t="n">
        <f aca="true">RAND()</f>
        <v>0.677441074463006</v>
      </c>
      <c r="S886" s="26" t="n">
        <f aca="false">IF(R886&lt;=(Datos!$D$24-Datos!$C$24)/(Datos!$E$24-Datos!$C$24),Datos!$C$24+SQRT((Datos!$E$24-Datos!$C$24)*(Datos!$D$24-Datos!$C$24)*R886),Datos!$E$24-SQRT((Datos!$E$24-Datos!$C$24)*(Datos!$E$24-Datos!$D$24)*(1-R886)))</f>
        <v>0.155904231368006</v>
      </c>
      <c r="T886" s="24" t="n">
        <f aca="true">RAND()</f>
        <v>0.121799613070125</v>
      </c>
      <c r="U886" s="26" t="n">
        <f aca="false">IF(T886&lt;=(Datos!$D$25-Datos!$C$25)/(Datos!$E$25-Datos!$C$25),Datos!$C$25+SQRT((Datos!$E$25-Datos!$C$25)*(Datos!$D$25-Datos!$C$25)*T886),Datos!$E$25-SQRT((Datos!$E$25-Datos!$C$25)*(Datos!$E$25-Datos!$D$25)*(1-T886)))</f>
        <v>0.165993098119103</v>
      </c>
      <c r="V886" s="24" t="n">
        <f aca="true">RAND()</f>
        <v>0.880544136017174</v>
      </c>
      <c r="W886" s="26" t="n">
        <f aca="false">IF(V886&lt;=(Datos!$D$26-Datos!$C$26)/(Datos!$E$26-Datos!$C$26),Datos!$C$26+SQRT((Datos!$E$26-Datos!$C$26)*(Datos!$D$26-Datos!$C$26)*V886),Datos!$E$26-SQRT((Datos!$E$26-Datos!$C$26)*(Datos!$E$26-Datos!$D$26)*(1-V886)))</f>
        <v>0.229552615718878</v>
      </c>
      <c r="X886" s="24" t="n">
        <f aca="true">RAND()</f>
        <v>0.620098926402817</v>
      </c>
      <c r="Y886" s="26" t="n">
        <f aca="false">IF(X886&lt;=(Datos!$D$27-Datos!$C$27)/(Datos!$E$27-Datos!$C$27),Datos!$C$27+SQRT((Datos!$E$27-Datos!$C$27)*(Datos!$D$27-Datos!$C$27)*X886),Datos!$E$27-SQRT((Datos!$E$27-Datos!$C$27)*(Datos!$E$27-Datos!$D$27)*(1-X886)))</f>
        <v>0.23470689017715</v>
      </c>
      <c r="Z886" s="24" t="n">
        <f aca="false">(1+Q886)</f>
        <v>1.16296463297182</v>
      </c>
      <c r="AA886" s="24" t="n">
        <f aca="false">Z886*(1+S886)</f>
        <v>1.34427574018346</v>
      </c>
      <c r="AB886" s="24" t="n">
        <f aca="false">AA886*(1+U886)</f>
        <v>1.56741623502286</v>
      </c>
      <c r="AC886" s="24" t="n">
        <f aca="false">AB886*(1+W886)</f>
        <v>1.9272207316926</v>
      </c>
      <c r="AD886" s="24" t="n">
        <f aca="false">AC886*(1+Y886)</f>
        <v>2.3795527163131</v>
      </c>
      <c r="AE886" s="23" t="n">
        <f aca="false">E886*Q886</f>
        <v>5869.21326178783</v>
      </c>
      <c r="AF886" s="23" t="n">
        <f aca="false">AE886*(1+S886)</f>
        <v>6784.24844410177</v>
      </c>
      <c r="AG886" s="23" t="n">
        <f aca="false">AF886*(1+U886)</f>
        <v>7910.38686174792</v>
      </c>
      <c r="AH886" s="23" t="n">
        <f aca="false">AG886*(1+W886)</f>
        <v>9726.2368572104</v>
      </c>
      <c r="AI886" s="23" t="n">
        <f aca="false">AH886*(1+Y886)</f>
        <v>12009.0516630926</v>
      </c>
      <c r="AJ886" s="25" t="n">
        <f aca="false">G886*Z886</f>
        <v>41453.6957859382</v>
      </c>
      <c r="AK886" s="25" t="n">
        <f aca="false">I886*AA886</f>
        <v>50764.6909302845</v>
      </c>
      <c r="AL886" s="25" t="n">
        <f aca="false">K886*AB886</f>
        <v>58855.3772842934</v>
      </c>
      <c r="AM886" s="25" t="n">
        <f aca="false">M886*AC886</f>
        <v>73067.1062426235</v>
      </c>
      <c r="AN886" s="25" t="n">
        <f aca="false">O886*AD886</f>
        <v>88042.651910931</v>
      </c>
      <c r="AO886" s="25" t="n">
        <f aca="false">C886/Datos!$D$8</f>
        <v>18476.9182453587</v>
      </c>
      <c r="AP886" s="25" t="n">
        <f aca="false">AJ886-AO886</f>
        <v>22976.7775405795</v>
      </c>
      <c r="AQ886" s="25" t="n">
        <f aca="false">AK886-AO886</f>
        <v>32287.7726849258</v>
      </c>
      <c r="AR886" s="25" t="n">
        <f aca="false">AL886-AO886</f>
        <v>40378.4590389347</v>
      </c>
      <c r="AS886" s="25" t="n">
        <f aca="false">AM886-AO886</f>
        <v>54590.1879972648</v>
      </c>
      <c r="AT886" s="25" t="n">
        <f aca="false">AN886-AO886</f>
        <v>69565.7336655724</v>
      </c>
      <c r="AU886" s="25" t="n">
        <f aca="false">AP886*Datos!$D$6</f>
        <v>11488.3887702898</v>
      </c>
      <c r="AV886" s="25" t="n">
        <f aca="false">AQ886*Datos!$D$6</f>
        <v>16143.8863424629</v>
      </c>
      <c r="AW886" s="25" t="n">
        <f aca="false">AR886*Datos!$D$6</f>
        <v>20189.2295194674</v>
      </c>
      <c r="AX886" s="25" t="n">
        <f aca="false">AS886*Datos!$D$6</f>
        <v>27295.0939986324</v>
      </c>
      <c r="AY886" s="25" t="n">
        <f aca="false">AT886*Datos!$D$6</f>
        <v>34782.8668327862</v>
      </c>
      <c r="AZ886" s="25" t="n">
        <f aca="false">AJ886-AU886-AE886</f>
        <v>24096.0937538606</v>
      </c>
      <c r="BA886" s="25" t="n">
        <f aca="false">AK886-AV886-AF886</f>
        <v>27836.5561437198</v>
      </c>
      <c r="BB886" s="25" t="n">
        <f aca="false">AL886-AW886-AG886</f>
        <v>30755.7609030781</v>
      </c>
      <c r="BC886" s="25" t="n">
        <f aca="false">AM886-AX886-AH886</f>
        <v>36045.7753867807</v>
      </c>
      <c r="BD886" s="25" t="n">
        <f aca="false">AN886-AY886-AI886</f>
        <v>41250.7334150522</v>
      </c>
      <c r="BE886" s="25" t="n">
        <f aca="false">AZ886/Z886</f>
        <v>20719.5413090817</v>
      </c>
      <c r="BF886" s="25" t="n">
        <f aca="false">BA886/AA886</f>
        <v>20707.4748964233</v>
      </c>
      <c r="BG886" s="25" t="n">
        <f aca="false">BB886/AB886</f>
        <v>19621.9486667684</v>
      </c>
      <c r="BH886" s="25" t="n">
        <f aca="false">BC886/AC886</f>
        <v>18703.5012616968</v>
      </c>
      <c r="BI886" s="25" t="n">
        <f aca="false">BD886/AD886</f>
        <v>17335.4988659241</v>
      </c>
      <c r="BJ886" s="25" t="n">
        <f aca="false">E886*AD886</f>
        <v>85700.2044248676</v>
      </c>
      <c r="BK886" s="25" t="n">
        <f aca="false">0.2*C886*AD886</f>
        <v>43966.8009998383</v>
      </c>
      <c r="BL886" s="25" t="n">
        <f aca="false">BJ886+BK886</f>
        <v>129667.005424706</v>
      </c>
      <c r="BM886" s="25" t="n">
        <f aca="false">BK886*Datos!$D$6</f>
        <v>21983.4004999191</v>
      </c>
      <c r="BN886" s="25" t="n">
        <f aca="false">BL886-BM886</f>
        <v>107683.604924787</v>
      </c>
      <c r="BO886" s="25" t="n">
        <f aca="false">BN886/AD886</f>
        <v>45253.7168798819</v>
      </c>
      <c r="BP886" s="25" t="n">
        <f aca="false">-(C886+E886)</f>
        <v>-128399.848983996</v>
      </c>
      <c r="BQ886" s="25" t="n">
        <f aca="false">BE886</f>
        <v>20719.5413090817</v>
      </c>
      <c r="BR886" s="25" t="n">
        <f aca="false">BF886</f>
        <v>20707.4748964233</v>
      </c>
      <c r="BS886" s="25" t="n">
        <f aca="false">BG886</f>
        <v>19621.9486667684</v>
      </c>
      <c r="BT886" s="25" t="n">
        <f aca="false">BH886</f>
        <v>18703.5012616968</v>
      </c>
      <c r="BU886" s="25" t="n">
        <f aca="false">BI886+BO886</f>
        <v>62589.2157458059</v>
      </c>
      <c r="BV886" s="27" t="n">
        <f aca="false">IFERROR(IRR(BP886:BU886,0.1),NA())*100</f>
        <v>2.9541453204684</v>
      </c>
    </row>
    <row r="887" customFormat="false" ht="15" hidden="false" customHeight="true" outlineLevel="0" collapsed="false">
      <c r="A887" s="23" t="n">
        <v>886</v>
      </c>
      <c r="B887" s="24" t="n">
        <f aca="true">RAND()</f>
        <v>0.108197054295343</v>
      </c>
      <c r="C887" s="25" t="n">
        <f aca="false">IF(B887&lt;=(Datos!$D$14-Datos!$C$14)/(Datos!$E$14-Datos!$C$14),Datos!$C$14+SQRT((Datos!$E$14-Datos!$C$14)*(Datos!$D$14-Datos!$C$14)*B887),Datos!$E$14-SQRT((Datos!$E$14-Datos!$C$14)*(Datos!$E$14-Datos!$D$14)*(1-B887)))</f>
        <v>66578.6641286919</v>
      </c>
      <c r="D887" s="24" t="n">
        <f aca="true">RAND()</f>
        <v>0.426187474311191</v>
      </c>
      <c r="E887" s="25" t="n">
        <f aca="false">IF(D887&lt;=(Datos!$D$15-Datos!$C$15)/(Datos!$E$15-Datos!$C$15),Datos!$C$15+SQRT((Datos!$E$15-Datos!$C$15)*(Datos!$D$15-Datos!$C$15)*D887),Datos!$E$15-SQRT((Datos!$E$15-Datos!$C$15)*(Datos!$E$15-Datos!$D$15)*(1-D887)))</f>
        <v>30722.5068658974</v>
      </c>
      <c r="F887" s="24" t="n">
        <f aca="true">RAND()</f>
        <v>0.645722583677187</v>
      </c>
      <c r="G887" s="25" t="n">
        <f aca="false">IF(F887&lt;=(Datos!$D$19-Datos!$C$19)/(Datos!$E$19-Datos!$C$19),Datos!$C$19+SQRT((Datos!$E$19-Datos!$C$19)*(Datos!$D$19-Datos!$C$19)*F887),Datos!$E$19-SQRT((Datos!$E$19-Datos!$C$19)*(Datos!$E$19-Datos!$D$19)*(1-F887)))</f>
        <v>39841.6658931087</v>
      </c>
      <c r="H887" s="24" t="n">
        <f aca="true">RAND()</f>
        <v>0.357764727431614</v>
      </c>
      <c r="I887" s="25" t="n">
        <f aca="false">IF(H887&lt;=(Datos!$D$19-Datos!$C$19)/(Datos!$E$19-Datos!$C$19),Datos!$C$19+SQRT((Datos!$E$19-Datos!$C$19)*(Datos!$D$19-Datos!$C$19)*H887),Datos!$E$19-SQRT((Datos!$E$19-Datos!$C$19)*(Datos!$E$19-Datos!$D$19)*(1-H887)))</f>
        <v>37325.6200498485</v>
      </c>
      <c r="J887" s="24" t="n">
        <f aca="true">RAND()</f>
        <v>0.456242151480461</v>
      </c>
      <c r="K887" s="25" t="n">
        <f aca="false">IF(J887&lt;=(Datos!$D$19-Datos!$C$19)/(Datos!$E$19-Datos!$C$19),Datos!$C$19+SQRT((Datos!$E$19-Datos!$C$19)*(Datos!$D$19-Datos!$C$19)*J887),Datos!$E$19-SQRT((Datos!$E$19-Datos!$C$19)*(Datos!$E$19-Datos!$D$19)*(1-J887)))</f>
        <v>38272.624899152</v>
      </c>
      <c r="L887" s="24" t="n">
        <f aca="true">RAND()</f>
        <v>0.565937179514725</v>
      </c>
      <c r="M887" s="25" t="n">
        <f aca="false">IF(L887&lt;=(Datos!$D$19-Datos!$C$19)/(Datos!$E$19-Datos!$C$19),Datos!$C$19+SQRT((Datos!$E$19-Datos!$C$19)*(Datos!$D$19-Datos!$C$19)*L887),Datos!$E$19-SQRT((Datos!$E$19-Datos!$C$19)*(Datos!$E$19-Datos!$D$19)*(1-L887)))</f>
        <v>39213.6082468927</v>
      </c>
      <c r="N887" s="24" t="n">
        <f aca="true">RAND()</f>
        <v>0.566907411890458</v>
      </c>
      <c r="O887" s="25" t="n">
        <f aca="false">IF(N887&lt;=(Datos!$D$19-Datos!$C$19)/(Datos!$E$19-Datos!$C$19),Datos!$C$19+SQRT((Datos!$E$19-Datos!$C$19)*(Datos!$D$19-Datos!$C$19)*N887),Datos!$E$19-SQRT((Datos!$E$19-Datos!$C$19)*(Datos!$E$19-Datos!$D$19)*(1-N887)))</f>
        <v>39221.5026857649</v>
      </c>
      <c r="P887" s="24" t="n">
        <f aca="true">RAND()</f>
        <v>0.796435752395456</v>
      </c>
      <c r="Q887" s="26" t="n">
        <f aca="false">IF(P887&lt;=(Datos!$D$23-Datos!$C$23)/(Datos!$E$23-Datos!$C$23),Datos!$C$23+SQRT((Datos!$E$23-Datos!$C$23)*(Datos!$D$23-Datos!$C$23)*P887),Datos!$E$23-SQRT((Datos!$E$23-Datos!$C$23)*(Datos!$E$23-Datos!$D$23)*(1-P887)))</f>
        <v>0.160858013538606</v>
      </c>
      <c r="R887" s="24" t="n">
        <f aca="true">RAND()</f>
        <v>0.493520365241878</v>
      </c>
      <c r="S887" s="26" t="n">
        <f aca="false">IF(R887&lt;=(Datos!$D$24-Datos!$C$24)/(Datos!$E$24-Datos!$C$24),Datos!$C$24+SQRT((Datos!$E$24-Datos!$C$24)*(Datos!$D$24-Datos!$C$24)*R887),Datos!$E$24-SQRT((Datos!$E$24-Datos!$C$24)*(Datos!$E$24-Datos!$D$24)*(1-R887)))</f>
        <v>0.149804977058125</v>
      </c>
      <c r="T887" s="24" t="n">
        <f aca="true">RAND()</f>
        <v>0.427897357310843</v>
      </c>
      <c r="U887" s="26" t="n">
        <f aca="false">IF(T887&lt;=(Datos!$D$25-Datos!$C$25)/(Datos!$E$25-Datos!$C$25),Datos!$C$25+SQRT((Datos!$E$25-Datos!$C$25)*(Datos!$D$25-Datos!$C$25)*T887),Datos!$E$25-SQRT((Datos!$E$25-Datos!$C$25)*(Datos!$E$25-Datos!$D$25)*(1-T887)))</f>
        <v>0.179976398221814</v>
      </c>
      <c r="V887" s="24" t="n">
        <f aca="true">RAND()</f>
        <v>0.244659870895988</v>
      </c>
      <c r="W887" s="26" t="n">
        <f aca="false">IF(V887&lt;=(Datos!$D$26-Datos!$C$26)/(Datos!$E$26-Datos!$C$26),Datos!$C$26+SQRT((Datos!$E$26-Datos!$C$26)*(Datos!$D$26-Datos!$C$26)*V887),Datos!$E$26-SQRT((Datos!$E$26-Datos!$C$26)*(Datos!$E$26-Datos!$D$26)*(1-V887)))</f>
        <v>0.198507399040772</v>
      </c>
      <c r="X887" s="24" t="n">
        <f aca="true">RAND()</f>
        <v>0.398804511234048</v>
      </c>
      <c r="Y887" s="26" t="n">
        <f aca="false">IF(X887&lt;=(Datos!$D$27-Datos!$C$27)/(Datos!$E$27-Datos!$C$27),Datos!$C$27+SQRT((Datos!$E$27-Datos!$C$27)*(Datos!$D$27-Datos!$C$27)*X887),Datos!$E$27-SQRT((Datos!$E$27-Datos!$C$27)*(Datos!$E$27-Datos!$D$27)*(1-X887)))</f>
        <v>0.223022323324515</v>
      </c>
      <c r="Z887" s="24" t="n">
        <f aca="false">(1+Q887)</f>
        <v>1.16085801353861</v>
      </c>
      <c r="AA887" s="24" t="n">
        <f aca="false">Z887*(1+S887)</f>
        <v>1.3347603216245</v>
      </c>
      <c r="AB887" s="24" t="n">
        <f aca="false">AA887*(1+U887)</f>
        <v>1.57498567679987</v>
      </c>
      <c r="AC887" s="24" t="n">
        <f aca="false">AB887*(1+W887)</f>
        <v>1.88763198702788</v>
      </c>
      <c r="AD887" s="24" t="n">
        <f aca="false">AC887*(1+Y887)</f>
        <v>2.3086160583565</v>
      </c>
      <c r="AE887" s="23" t="n">
        <f aca="false">E887*Q887</f>
        <v>4941.96142537445</v>
      </c>
      <c r="AF887" s="23" t="n">
        <f aca="false">AE887*(1+S887)</f>
        <v>5682.2918433248</v>
      </c>
      <c r="AG887" s="23" t="n">
        <f aca="false">AF887*(1+U887)</f>
        <v>6704.97026293159</v>
      </c>
      <c r="AH887" s="23" t="n">
        <f aca="false">AG887*(1+W887)</f>
        <v>8035.95647047187</v>
      </c>
      <c r="AI887" s="23" t="n">
        <f aca="false">AH887*(1+Y887)</f>
        <v>9828.15415265117</v>
      </c>
      <c r="AJ887" s="25" t="n">
        <f aca="false">G887*Z887</f>
        <v>46250.517124743</v>
      </c>
      <c r="AK887" s="25" t="n">
        <f aca="false">I887*AA887</f>
        <v>49820.7566225696</v>
      </c>
      <c r="AL887" s="25" t="n">
        <f aca="false">K887*AB887</f>
        <v>60278.8360296982</v>
      </c>
      <c r="AM887" s="25" t="n">
        <f aca="false">M887*AC887</f>
        <v>74020.8612536148</v>
      </c>
      <c r="AN887" s="25" t="n">
        <f aca="false">O887*AD887</f>
        <v>90547.3909332296</v>
      </c>
      <c r="AO887" s="25" t="n">
        <f aca="false">C887/Datos!$D$8</f>
        <v>13315.7328257384</v>
      </c>
      <c r="AP887" s="25" t="n">
        <f aca="false">AJ887-AO887</f>
        <v>32934.7842990046</v>
      </c>
      <c r="AQ887" s="25" t="n">
        <f aca="false">AK887-AO887</f>
        <v>36505.0237968312</v>
      </c>
      <c r="AR887" s="25" t="n">
        <f aca="false">AL887-AO887</f>
        <v>46963.1032039599</v>
      </c>
      <c r="AS887" s="25" t="n">
        <f aca="false">AM887-AO887</f>
        <v>60705.1284278764</v>
      </c>
      <c r="AT887" s="25" t="n">
        <f aca="false">AN887-AO887</f>
        <v>77231.6581074912</v>
      </c>
      <c r="AU887" s="25" t="n">
        <f aca="false">AP887*Datos!$D$6</f>
        <v>16467.3921495023</v>
      </c>
      <c r="AV887" s="25" t="n">
        <f aca="false">AQ887*Datos!$D$6</f>
        <v>18252.5118984156</v>
      </c>
      <c r="AW887" s="25" t="n">
        <f aca="false">AR887*Datos!$D$6</f>
        <v>23481.5516019799</v>
      </c>
      <c r="AX887" s="25" t="n">
        <f aca="false">AS887*Datos!$D$6</f>
        <v>30352.5642139382</v>
      </c>
      <c r="AY887" s="25" t="n">
        <f aca="false">AT887*Datos!$D$6</f>
        <v>38615.8290537456</v>
      </c>
      <c r="AZ887" s="25" t="n">
        <f aca="false">AJ887-AU887-AE887</f>
        <v>24841.1635498662</v>
      </c>
      <c r="BA887" s="25" t="n">
        <f aca="false">AK887-AV887-AF887</f>
        <v>25885.9528808292</v>
      </c>
      <c r="BB887" s="25" t="n">
        <f aca="false">AL887-AW887-AG887</f>
        <v>30092.3141647867</v>
      </c>
      <c r="BC887" s="25" t="n">
        <f aca="false">AM887-AX887-AH887</f>
        <v>35632.3405692047</v>
      </c>
      <c r="BD887" s="25" t="n">
        <f aca="false">AN887-AY887-AI887</f>
        <v>42103.4077268328</v>
      </c>
      <c r="BE887" s="25" t="n">
        <f aca="false">AZ887/Z887</f>
        <v>21398.9680565186</v>
      </c>
      <c r="BF887" s="25" t="n">
        <f aca="false">BA887/AA887</f>
        <v>19393.7087141788</v>
      </c>
      <c r="BG887" s="25" t="n">
        <f aca="false">BB887/AB887</f>
        <v>19106.4049712057</v>
      </c>
      <c r="BH887" s="25" t="n">
        <f aca="false">BC887/AC887</f>
        <v>18876.7412366797</v>
      </c>
      <c r="BI887" s="25" t="n">
        <f aca="false">BD887/AD887</f>
        <v>18237.5096865635</v>
      </c>
      <c r="BJ887" s="25" t="n">
        <f aca="false">E887*AD887</f>
        <v>70926.4727035787</v>
      </c>
      <c r="BK887" s="25" t="n">
        <f aca="false">0.2*C887*AD887</f>
        <v>30740.9146302845</v>
      </c>
      <c r="BL887" s="25" t="n">
        <f aca="false">BJ887+BK887</f>
        <v>101667.387333863</v>
      </c>
      <c r="BM887" s="25" t="n">
        <f aca="false">BK887*Datos!$D$6</f>
        <v>15370.4573151422</v>
      </c>
      <c r="BN887" s="25" t="n">
        <f aca="false">BL887-BM887</f>
        <v>86296.9300187209</v>
      </c>
      <c r="BO887" s="25" t="n">
        <f aca="false">BN887/AD887</f>
        <v>37380.3732787666</v>
      </c>
      <c r="BP887" s="25" t="n">
        <f aca="false">-(C887+E887)</f>
        <v>-97301.1709945893</v>
      </c>
      <c r="BQ887" s="25" t="n">
        <f aca="false">BE887</f>
        <v>21398.9680565186</v>
      </c>
      <c r="BR887" s="25" t="n">
        <f aca="false">BF887</f>
        <v>19393.7087141788</v>
      </c>
      <c r="BS887" s="25" t="n">
        <f aca="false">BG887</f>
        <v>19106.4049712057</v>
      </c>
      <c r="BT887" s="25" t="n">
        <f aca="false">BH887</f>
        <v>18876.7412366797</v>
      </c>
      <c r="BU887" s="25" t="n">
        <f aca="false">BI887+BO887</f>
        <v>55617.8829653301</v>
      </c>
      <c r="BV887" s="27" t="n">
        <f aca="false">IFERROR(IRR(BP887:BU887,0.1),NA())*100</f>
        <v>9.98710587045545</v>
      </c>
    </row>
    <row r="888" customFormat="false" ht="15" hidden="false" customHeight="true" outlineLevel="0" collapsed="false">
      <c r="A888" s="23" t="n">
        <v>887</v>
      </c>
      <c r="B888" s="24" t="n">
        <f aca="true">RAND()</f>
        <v>0.589622472222723</v>
      </c>
      <c r="C888" s="25" t="n">
        <f aca="false">IF(B888&lt;=(Datos!$D$14-Datos!$C$14)/(Datos!$E$14-Datos!$C$14),Datos!$C$14+SQRT((Datos!$E$14-Datos!$C$14)*(Datos!$D$14-Datos!$C$14)*B888),Datos!$E$14-SQRT((Datos!$E$14-Datos!$C$14)*(Datos!$E$14-Datos!$D$14)*(1-B888)))</f>
        <v>77808.7171769469</v>
      </c>
      <c r="D888" s="24" t="n">
        <f aca="true">RAND()</f>
        <v>0.538873884871061</v>
      </c>
      <c r="E888" s="25" t="n">
        <f aca="false">IF(D888&lt;=(Datos!$D$15-Datos!$C$15)/(Datos!$E$15-Datos!$C$15),Datos!$C$15+SQRT((Datos!$E$15-Datos!$C$15)*(Datos!$D$15-Datos!$C$15)*D888),Datos!$E$15-SQRT((Datos!$E$15-Datos!$C$15)*(Datos!$E$15-Datos!$D$15)*(1-D888)))</f>
        <v>31683.2147274719</v>
      </c>
      <c r="F888" s="24" t="n">
        <f aca="true">RAND()</f>
        <v>0.388338901100128</v>
      </c>
      <c r="G888" s="25" t="n">
        <f aca="false">IF(F888&lt;=(Datos!$D$19-Datos!$C$19)/(Datos!$E$19-Datos!$C$19),Datos!$C$19+SQRT((Datos!$E$19-Datos!$C$19)*(Datos!$D$19-Datos!$C$19)*F888),Datos!$E$19-SQRT((Datos!$E$19-Datos!$C$19)*(Datos!$E$19-Datos!$D$19)*(1-F888)))</f>
        <v>37632.2234745203</v>
      </c>
      <c r="H888" s="24" t="n">
        <f aca="true">RAND()</f>
        <v>0.99009630787166</v>
      </c>
      <c r="I888" s="25" t="n">
        <f aca="false">IF(H888&lt;=(Datos!$D$19-Datos!$C$19)/(Datos!$E$19-Datos!$C$19),Datos!$C$19+SQRT((Datos!$E$19-Datos!$C$19)*(Datos!$D$19-Datos!$C$19)*H888),Datos!$E$19-SQRT((Datos!$E$19-Datos!$C$19)*(Datos!$E$19-Datos!$D$19)*(1-H888)))</f>
        <v>44138.1549387358</v>
      </c>
      <c r="J888" s="24" t="n">
        <f aca="true">RAND()</f>
        <v>0.57958128038782</v>
      </c>
      <c r="K888" s="25" t="n">
        <f aca="false">IF(J888&lt;=(Datos!$D$19-Datos!$C$19)/(Datos!$E$19-Datos!$C$19),Datos!$C$19+SQRT((Datos!$E$19-Datos!$C$19)*(Datos!$D$19-Datos!$C$19)*J888),Datos!$E$19-SQRT((Datos!$E$19-Datos!$C$19)*(Datos!$E$19-Datos!$D$19)*(1-J888)))</f>
        <v>39324.0115861239</v>
      </c>
      <c r="L888" s="24" t="n">
        <f aca="true">RAND()</f>
        <v>0.175328359571881</v>
      </c>
      <c r="M888" s="25" t="n">
        <f aca="false">IF(L888&lt;=(Datos!$D$19-Datos!$C$19)/(Datos!$E$19-Datos!$C$19),Datos!$C$19+SQRT((Datos!$E$19-Datos!$C$19)*(Datos!$D$19-Datos!$C$19)*L888),Datos!$E$19-SQRT((Datos!$E$19-Datos!$C$19)*(Datos!$E$19-Datos!$D$19)*(1-L888)))</f>
        <v>35128.2798222974</v>
      </c>
      <c r="N888" s="24" t="n">
        <f aca="true">RAND()</f>
        <v>0.977119090415257</v>
      </c>
      <c r="O888" s="25" t="n">
        <f aca="false">IF(N888&lt;=(Datos!$D$19-Datos!$C$19)/(Datos!$E$19-Datos!$C$19),Datos!$C$19+SQRT((Datos!$E$19-Datos!$C$19)*(Datos!$D$19-Datos!$C$19)*N888),Datos!$E$19-SQRT((Datos!$E$19-Datos!$C$19)*(Datos!$E$19-Datos!$D$19)*(1-N888)))</f>
        <v>43690.0121302639</v>
      </c>
      <c r="P888" s="24" t="n">
        <f aca="true">RAND()</f>
        <v>0.902088524984678</v>
      </c>
      <c r="Q888" s="26" t="n">
        <f aca="false">IF(P888&lt;=(Datos!$D$23-Datos!$C$23)/(Datos!$E$23-Datos!$C$23),Datos!$C$23+SQRT((Datos!$E$23-Datos!$C$23)*(Datos!$D$23-Datos!$C$23)*P888),Datos!$E$23-SQRT((Datos!$E$23-Datos!$C$23)*(Datos!$E$23-Datos!$D$23)*(1-P888)))</f>
        <v>0.166724433909336</v>
      </c>
      <c r="R888" s="24" t="n">
        <f aca="true">RAND()</f>
        <v>0.602225376643437</v>
      </c>
      <c r="S888" s="26" t="n">
        <f aca="false">IF(R888&lt;=(Datos!$D$24-Datos!$C$24)/(Datos!$E$24-Datos!$C$24),Datos!$C$24+SQRT((Datos!$E$24-Datos!$C$24)*(Datos!$D$24-Datos!$C$24)*R888),Datos!$E$24-SQRT((Datos!$E$24-Datos!$C$24)*(Datos!$E$24-Datos!$D$24)*(1-R888)))</f>
        <v>0.153241929777321</v>
      </c>
      <c r="T888" s="24" t="n">
        <f aca="true">RAND()</f>
        <v>0.642766320573168</v>
      </c>
      <c r="U888" s="26" t="n">
        <f aca="false">IF(T888&lt;=(Datos!$D$25-Datos!$C$25)/(Datos!$E$25-Datos!$C$25),Datos!$C$25+SQRT((Datos!$E$25-Datos!$C$25)*(Datos!$D$25-Datos!$C$25)*T888),Datos!$E$25-SQRT((Datos!$E$25-Datos!$C$25)*(Datos!$E$25-Datos!$D$25)*(1-T888)))</f>
        <v>0.188373202779998</v>
      </c>
      <c r="V888" s="24" t="n">
        <f aca="true">RAND()</f>
        <v>0.342241581197825</v>
      </c>
      <c r="W888" s="26" t="n">
        <f aca="false">IF(V888&lt;=(Datos!$D$26-Datos!$C$26)/(Datos!$E$26-Datos!$C$26),Datos!$C$26+SQRT((Datos!$E$26-Datos!$C$26)*(Datos!$D$26-Datos!$C$26)*V888),Datos!$E$26-SQRT((Datos!$E$26-Datos!$C$26)*(Datos!$E$26-Datos!$D$26)*(1-V888)))</f>
        <v>0.202019228165779</v>
      </c>
      <c r="X888" s="24" t="n">
        <f aca="true">RAND()</f>
        <v>0.462900304239138</v>
      </c>
      <c r="Y888" s="26" t="n">
        <f aca="false">IF(X888&lt;=(Datos!$D$27-Datos!$C$27)/(Datos!$E$27-Datos!$C$27),Datos!$C$27+SQRT((Datos!$E$27-Datos!$C$27)*(Datos!$D$27-Datos!$C$27)*X888),Datos!$E$27-SQRT((Datos!$E$27-Datos!$C$27)*(Datos!$E$27-Datos!$D$27)*(1-X888)))</f>
        <v>0.226145210453399</v>
      </c>
      <c r="Z888" s="24" t="n">
        <f aca="false">(1+Q888)</f>
        <v>1.16672443390934</v>
      </c>
      <c r="AA888" s="24" t="n">
        <f aca="false">Z888*(1+S888)</f>
        <v>1.34551553767996</v>
      </c>
      <c r="AB888" s="24" t="n">
        <f aca="false">AA888*(1+U888)</f>
        <v>1.59897460890298</v>
      </c>
      <c r="AC888" s="24" t="n">
        <f aca="false">AB888*(1+W888)</f>
        <v>1.92199822525024</v>
      </c>
      <c r="AD888" s="24" t="n">
        <f aca="false">AC888*(1+Y888)</f>
        <v>2.35664891839051</v>
      </c>
      <c r="AE888" s="23" t="n">
        <f aca="false">E888*Q888</f>
        <v>5282.3660398657</v>
      </c>
      <c r="AF888" s="23" t="n">
        <f aca="false">AE888*(1+S888)</f>
        <v>6091.8460056049</v>
      </c>
      <c r="AG888" s="23" t="n">
        <f aca="false">AF888*(1+U888)</f>
        <v>7239.38654852323</v>
      </c>
      <c r="AH888" s="23" t="n">
        <f aca="false">AG888*(1+W888)</f>
        <v>8701.88183144962</v>
      </c>
      <c r="AI888" s="23" t="n">
        <f aca="false">AH888*(1+Y888)</f>
        <v>10669.7707295634</v>
      </c>
      <c r="AJ888" s="25" t="n">
        <f aca="false">G888*Z888</f>
        <v>43906.4346300594</v>
      </c>
      <c r="AK888" s="25" t="n">
        <f aca="false">I888*AA888</f>
        <v>59388.5732745943</v>
      </c>
      <c r="AL888" s="25" t="n">
        <f aca="false">K888*AB888</f>
        <v>62878.0960464187</v>
      </c>
      <c r="AM888" s="25" t="n">
        <f aca="false">M888*AC888</f>
        <v>67516.4914745492</v>
      </c>
      <c r="AN888" s="25" t="n">
        <f aca="false">O888*AD888</f>
        <v>102962.019831255</v>
      </c>
      <c r="AO888" s="25" t="n">
        <f aca="false">C888/Datos!$D$8</f>
        <v>15561.7434353894</v>
      </c>
      <c r="AP888" s="25" t="n">
        <f aca="false">AJ888-AO888</f>
        <v>28344.69119467</v>
      </c>
      <c r="AQ888" s="25" t="n">
        <f aca="false">AK888-AO888</f>
        <v>43826.8298392049</v>
      </c>
      <c r="AR888" s="25" t="n">
        <f aca="false">AL888-AO888</f>
        <v>47316.3526110293</v>
      </c>
      <c r="AS888" s="25" t="n">
        <f aca="false">AM888-AO888</f>
        <v>51954.7480391599</v>
      </c>
      <c r="AT888" s="25" t="n">
        <f aca="false">AN888-AO888</f>
        <v>87400.2763958654</v>
      </c>
      <c r="AU888" s="25" t="n">
        <f aca="false">AP888*Datos!$D$6</f>
        <v>14172.345597335</v>
      </c>
      <c r="AV888" s="25" t="n">
        <f aca="false">AQ888*Datos!$D$6</f>
        <v>21913.4149196025</v>
      </c>
      <c r="AW888" s="25" t="n">
        <f aca="false">AR888*Datos!$D$6</f>
        <v>23658.1763055147</v>
      </c>
      <c r="AX888" s="25" t="n">
        <f aca="false">AS888*Datos!$D$6</f>
        <v>25977.3740195799</v>
      </c>
      <c r="AY888" s="25" t="n">
        <f aca="false">AT888*Datos!$D$6</f>
        <v>43700.1381979327</v>
      </c>
      <c r="AZ888" s="25" t="n">
        <f aca="false">AJ888-AU888-AE888</f>
        <v>24451.7229928587</v>
      </c>
      <c r="BA888" s="25" t="n">
        <f aca="false">AK888-AV888-AF888</f>
        <v>31383.3123493869</v>
      </c>
      <c r="BB888" s="25" t="n">
        <f aca="false">AL888-AW888-AG888</f>
        <v>31980.5331923808</v>
      </c>
      <c r="BC888" s="25" t="n">
        <f aca="false">AM888-AX888-AH888</f>
        <v>32837.2356235197</v>
      </c>
      <c r="BD888" s="25" t="n">
        <f aca="false">AN888-AY888-AI888</f>
        <v>48592.1109037587</v>
      </c>
      <c r="BE888" s="25" t="n">
        <f aca="false">AZ888/Z888</f>
        <v>20957.5819981145</v>
      </c>
      <c r="BF888" s="25" t="n">
        <f aca="false">BA888/AA888</f>
        <v>23324.3775122066</v>
      </c>
      <c r="BG888" s="25" t="n">
        <f aca="false">BB888/AB888</f>
        <v>20000.6510511896</v>
      </c>
      <c r="BH888" s="25" t="n">
        <f aca="false">BC888/AC888</f>
        <v>17084.9458610943</v>
      </c>
      <c r="BI888" s="25" t="n">
        <f aca="false">BD888/AD888</f>
        <v>20619.1556682719</v>
      </c>
      <c r="BJ888" s="25" t="n">
        <f aca="false">E888*AD888</f>
        <v>74666.2137186309</v>
      </c>
      <c r="BK888" s="25" t="n">
        <f aca="false">0.2*C888*AD888</f>
        <v>36673.565835281</v>
      </c>
      <c r="BL888" s="25" t="n">
        <f aca="false">BJ888+BK888</f>
        <v>111339.779553912</v>
      </c>
      <c r="BM888" s="25" t="n">
        <f aca="false">BK888*Datos!$D$6</f>
        <v>18336.7829176405</v>
      </c>
      <c r="BN888" s="25" t="n">
        <f aca="false">BL888-BM888</f>
        <v>93002.9966362714</v>
      </c>
      <c r="BO888" s="25" t="n">
        <f aca="false">BN888/AD888</f>
        <v>39464.0864451666</v>
      </c>
      <c r="BP888" s="25" t="n">
        <f aca="false">-(C888+E888)</f>
        <v>-109491.931904419</v>
      </c>
      <c r="BQ888" s="25" t="n">
        <f aca="false">BE888</f>
        <v>20957.5819981145</v>
      </c>
      <c r="BR888" s="25" t="n">
        <f aca="false">BF888</f>
        <v>23324.3775122066</v>
      </c>
      <c r="BS888" s="25" t="n">
        <f aca="false">BG888</f>
        <v>20000.6510511896</v>
      </c>
      <c r="BT888" s="25" t="n">
        <f aca="false">BH888</f>
        <v>17084.9458610943</v>
      </c>
      <c r="BU888" s="25" t="n">
        <f aca="false">BI888+BO888</f>
        <v>60083.2421134385</v>
      </c>
      <c r="BV888" s="27" t="n">
        <f aca="false">IFERROR(IRR(BP888:BU888,0.1),NA())*100</f>
        <v>7.77336036024886</v>
      </c>
    </row>
    <row r="889" customFormat="false" ht="15" hidden="false" customHeight="true" outlineLevel="0" collapsed="false">
      <c r="A889" s="23" t="n">
        <v>888</v>
      </c>
      <c r="B889" s="24" t="n">
        <f aca="true">RAND()</f>
        <v>0.152363071921743</v>
      </c>
      <c r="C889" s="25" t="n">
        <f aca="false">IF(B889&lt;=(Datos!$D$14-Datos!$C$14)/(Datos!$E$14-Datos!$C$14),Datos!$C$14+SQRT((Datos!$E$14-Datos!$C$14)*(Datos!$D$14-Datos!$C$14)*B889),Datos!$E$14-SQRT((Datos!$E$14-Datos!$C$14)*(Datos!$E$14-Datos!$D$14)*(1-B889)))</f>
        <v>67806.7425196875</v>
      </c>
      <c r="D889" s="24" t="n">
        <f aca="true">RAND()</f>
        <v>0.964321683882054</v>
      </c>
      <c r="E889" s="25" t="n">
        <f aca="false">IF(D889&lt;=(Datos!$D$15-Datos!$C$15)/(Datos!$E$15-Datos!$C$15),Datos!$C$15+SQRT((Datos!$E$15-Datos!$C$15)*(Datos!$D$15-Datos!$C$15)*D889),Datos!$E$15-SQRT((Datos!$E$15-Datos!$C$15)*(Datos!$E$15-Datos!$D$15)*(1-D889)))</f>
        <v>37686.6155923211</v>
      </c>
      <c r="F889" s="24" t="n">
        <f aca="true">RAND()</f>
        <v>0.0916825129263173</v>
      </c>
      <c r="G889" s="25" t="n">
        <f aca="false">IF(F889&lt;=(Datos!$D$19-Datos!$C$19)/(Datos!$E$19-Datos!$C$19),Datos!$C$19+SQRT((Datos!$E$19-Datos!$C$19)*(Datos!$D$19-Datos!$C$19)*F889),Datos!$E$19-SQRT((Datos!$E$19-Datos!$C$19)*(Datos!$E$19-Datos!$D$19)*(1-F889)))</f>
        <v>33708.41973608</v>
      </c>
      <c r="H889" s="24" t="n">
        <f aca="true">RAND()</f>
        <v>0.362273445162034</v>
      </c>
      <c r="I889" s="25" t="n">
        <f aca="false">IF(H889&lt;=(Datos!$D$19-Datos!$C$19)/(Datos!$E$19-Datos!$C$19),Datos!$C$19+SQRT((Datos!$E$19-Datos!$C$19)*(Datos!$D$19-Datos!$C$19)*H889),Datos!$E$19-SQRT((Datos!$E$19-Datos!$C$19)*(Datos!$E$19-Datos!$D$19)*(1-H889)))</f>
        <v>37371.6359632245</v>
      </c>
      <c r="J889" s="24" t="n">
        <f aca="true">RAND()</f>
        <v>0.471596135161143</v>
      </c>
      <c r="K889" s="25" t="n">
        <f aca="false">IF(J889&lt;=(Datos!$D$19-Datos!$C$19)/(Datos!$E$19-Datos!$C$19),Datos!$C$19+SQRT((Datos!$E$19-Datos!$C$19)*(Datos!$D$19-Datos!$C$19)*J889),Datos!$E$19-SQRT((Datos!$E$19-Datos!$C$19)*(Datos!$E$19-Datos!$D$19)*(1-J889)))</f>
        <v>38410.6729976959</v>
      </c>
      <c r="L889" s="24" t="n">
        <f aca="true">RAND()</f>
        <v>0.417144873773777</v>
      </c>
      <c r="M889" s="25" t="n">
        <f aca="false">IF(L889&lt;=(Datos!$D$19-Datos!$C$19)/(Datos!$E$19-Datos!$C$19),Datos!$C$19+SQRT((Datos!$E$19-Datos!$C$19)*(Datos!$D$19-Datos!$C$19)*L889),Datos!$E$19-SQRT((Datos!$E$19-Datos!$C$19)*(Datos!$E$19-Datos!$D$19)*(1-L889)))</f>
        <v>37910.2295204417</v>
      </c>
      <c r="N889" s="24" t="n">
        <f aca="true">RAND()</f>
        <v>0.427093225358241</v>
      </c>
      <c r="O889" s="25" t="n">
        <f aca="false">IF(N889&lt;=(Datos!$D$19-Datos!$C$19)/(Datos!$E$19-Datos!$C$19),Datos!$C$19+SQRT((Datos!$E$19-Datos!$C$19)*(Datos!$D$19-Datos!$C$19)*N889),Datos!$E$19-SQRT((Datos!$E$19-Datos!$C$19)*(Datos!$E$19-Datos!$D$19)*(1-N889)))</f>
        <v>38003.9979887389</v>
      </c>
      <c r="P889" s="24" t="n">
        <f aca="true">RAND()</f>
        <v>0.0402648000540749</v>
      </c>
      <c r="Q889" s="26" t="n">
        <f aca="false">IF(P889&lt;=(Datos!$D$23-Datos!$C$23)/(Datos!$E$23-Datos!$C$23),Datos!$C$23+SQRT((Datos!$E$23-Datos!$C$23)*(Datos!$D$23-Datos!$C$23)*P889),Datos!$E$23-SQRT((Datos!$E$23-Datos!$C$23)*(Datos!$E$23-Datos!$D$23)*(1-P889)))</f>
        <v>0.128513321331733</v>
      </c>
      <c r="R889" s="24" t="n">
        <f aca="true">RAND()</f>
        <v>0.980762292874784</v>
      </c>
      <c r="S889" s="26" t="n">
        <f aca="false">IF(R889&lt;=(Datos!$D$24-Datos!$C$24)/(Datos!$E$24-Datos!$C$24),Datos!$C$24+SQRT((Datos!$E$24-Datos!$C$24)*(Datos!$D$24-Datos!$C$24)*R889),Datos!$E$24-SQRT((Datos!$E$24-Datos!$C$24)*(Datos!$E$24-Datos!$D$24)*(1-R889)))</f>
        <v>0.174115454747783</v>
      </c>
      <c r="T889" s="24" t="n">
        <f aca="true">RAND()</f>
        <v>0.931923336136291</v>
      </c>
      <c r="U889" s="26" t="n">
        <f aca="false">IF(T889&lt;=(Datos!$D$25-Datos!$C$25)/(Datos!$E$25-Datos!$C$25),Datos!$C$25+SQRT((Datos!$E$25-Datos!$C$25)*(Datos!$D$25-Datos!$C$25)*T889),Datos!$E$25-SQRT((Datos!$E$25-Datos!$C$25)*(Datos!$E$25-Datos!$D$25)*(1-T889)))</f>
        <v>0.206193673232232</v>
      </c>
      <c r="V889" s="24" t="n">
        <f aca="true">RAND()</f>
        <v>0.829129374699952</v>
      </c>
      <c r="W889" s="26" t="n">
        <f aca="false">IF(V889&lt;=(Datos!$D$26-Datos!$C$26)/(Datos!$E$26-Datos!$C$26),Datos!$C$26+SQRT((Datos!$E$26-Datos!$C$26)*(Datos!$D$26-Datos!$C$26)*V889),Datos!$E$26-SQRT((Datos!$E$26-Datos!$C$26)*(Datos!$E$26-Datos!$D$26)*(1-V889)))</f>
        <v>0.2255449966561</v>
      </c>
      <c r="X889" s="24" t="n">
        <f aca="true">RAND()</f>
        <v>0.129778869761685</v>
      </c>
      <c r="Y889" s="26" t="n">
        <f aca="false">IF(X889&lt;=(Datos!$D$27-Datos!$C$27)/(Datos!$E$27-Datos!$C$27),Datos!$C$27+SQRT((Datos!$E$27-Datos!$C$27)*(Datos!$D$27-Datos!$C$27)*X889),Datos!$E$27-SQRT((Datos!$E$27-Datos!$C$27)*(Datos!$E$27-Datos!$D$27)*(1-X889)))</f>
        <v>0.208719053083865</v>
      </c>
      <c r="Z889" s="24" t="n">
        <f aca="false">(1+Q889)</f>
        <v>1.12851332133173</v>
      </c>
      <c r="AA889" s="24" t="n">
        <f aca="false">Z889*(1+S889)</f>
        <v>1.32500493146434</v>
      </c>
      <c r="AB889" s="24" t="n">
        <f aca="false">AA889*(1+U889)</f>
        <v>1.59821256533379</v>
      </c>
      <c r="AC889" s="24" t="n">
        <f aca="false">AB889*(1+W889)</f>
        <v>1.95868141303774</v>
      </c>
      <c r="AD889" s="24" t="n">
        <f aca="false">AC889*(1+Y889)</f>
        <v>2.36749554285994</v>
      </c>
      <c r="AE889" s="23" t="n">
        <f aca="false">E889*Q889</f>
        <v>4843.23213952145</v>
      </c>
      <c r="AF889" s="23" t="n">
        <f aca="false">AE889*(1+S889)</f>
        <v>5686.5137059433</v>
      </c>
      <c r="AG889" s="23" t="n">
        <f aca="false">AF889*(1+U889)</f>
        <v>6859.03685485719</v>
      </c>
      <c r="AH889" s="23" t="n">
        <f aca="false">AG889*(1+W889)</f>
        <v>8406.05829935001</v>
      </c>
      <c r="AI889" s="23" t="n">
        <f aca="false">AH889*(1+Y889)</f>
        <v>10160.5628277581</v>
      </c>
      <c r="AJ889" s="25" t="n">
        <f aca="false">G889*Z889</f>
        <v>38040.4007132078</v>
      </c>
      <c r="AK889" s="25" t="n">
        <f aca="false">I889*AA889</f>
        <v>49517.6019481625</v>
      </c>
      <c r="AL889" s="25" t="n">
        <f aca="false">K889*AB889</f>
        <v>61388.420227845</v>
      </c>
      <c r="AM889" s="25" t="n">
        <f aca="false">M889*AC889</f>
        <v>74254.0619256837</v>
      </c>
      <c r="AN889" s="25" t="n">
        <f aca="false">O889*AD889</f>
        <v>89974.2958491975</v>
      </c>
      <c r="AO889" s="25" t="n">
        <f aca="false">C889/Datos!$D$8</f>
        <v>13561.3485039375</v>
      </c>
      <c r="AP889" s="25" t="n">
        <f aca="false">AJ889-AO889</f>
        <v>24479.0522092703</v>
      </c>
      <c r="AQ889" s="25" t="n">
        <f aca="false">AK889-AO889</f>
        <v>35956.253444225</v>
      </c>
      <c r="AR889" s="25" t="n">
        <f aca="false">AL889-AO889</f>
        <v>47827.0717239075</v>
      </c>
      <c r="AS889" s="25" t="n">
        <f aca="false">AM889-AO889</f>
        <v>60692.7134217462</v>
      </c>
      <c r="AT889" s="25" t="n">
        <f aca="false">AN889-AO889</f>
        <v>76412.94734526</v>
      </c>
      <c r="AU889" s="25" t="n">
        <f aca="false">AP889*Datos!$D$6</f>
        <v>12239.5261046351</v>
      </c>
      <c r="AV889" s="25" t="n">
        <f aca="false">AQ889*Datos!$D$6</f>
        <v>17978.1267221125</v>
      </c>
      <c r="AW889" s="25" t="n">
        <f aca="false">AR889*Datos!$D$6</f>
        <v>23913.5358619538</v>
      </c>
      <c r="AX889" s="25" t="n">
        <f aca="false">AS889*Datos!$D$6</f>
        <v>30346.3567108731</v>
      </c>
      <c r="AY889" s="25" t="n">
        <f aca="false">AT889*Datos!$D$6</f>
        <v>38206.47367263</v>
      </c>
      <c r="AZ889" s="25" t="n">
        <f aca="false">AJ889-AU889-AE889</f>
        <v>20957.6424690512</v>
      </c>
      <c r="BA889" s="25" t="n">
        <f aca="false">AK889-AV889-AF889</f>
        <v>25852.9615201067</v>
      </c>
      <c r="BB889" s="25" t="n">
        <f aca="false">AL889-AW889-AG889</f>
        <v>30615.8475110341</v>
      </c>
      <c r="BC889" s="25" t="n">
        <f aca="false">AM889-AX889-AH889</f>
        <v>35501.6469154606</v>
      </c>
      <c r="BD889" s="25" t="n">
        <f aca="false">AN889-AY889-AI889</f>
        <v>41607.2593488094</v>
      </c>
      <c r="BE889" s="25" t="n">
        <f aca="false">AZ889/Z889</f>
        <v>18571.0191212626</v>
      </c>
      <c r="BF889" s="25" t="n">
        <f aca="false">BA889/AA889</f>
        <v>19511.5964523507</v>
      </c>
      <c r="BG889" s="25" t="n">
        <f aca="false">BB889/AB889</f>
        <v>19156.3050967753</v>
      </c>
      <c r="BH889" s="25" t="n">
        <f aca="false">BC889/AC889</f>
        <v>18125.2789142471</v>
      </c>
      <c r="BI889" s="25" t="n">
        <f aca="false">BD889/AD889</f>
        <v>17574.37705608</v>
      </c>
      <c r="BJ889" s="25" t="n">
        <f aca="false">E889*AD889</f>
        <v>89222.8944402962</v>
      </c>
      <c r="BK889" s="25" t="n">
        <f aca="false">0.2*C889*AD889</f>
        <v>32106.4321382424</v>
      </c>
      <c r="BL889" s="25" t="n">
        <f aca="false">BJ889+BK889</f>
        <v>121329.326578539</v>
      </c>
      <c r="BM889" s="25" t="n">
        <f aca="false">BK889*Datos!$D$6</f>
        <v>16053.2160691212</v>
      </c>
      <c r="BN889" s="25" t="n">
        <f aca="false">BL889-BM889</f>
        <v>105276.110509417</v>
      </c>
      <c r="BO889" s="25" t="n">
        <f aca="false">BN889/AD889</f>
        <v>44467.2898442898</v>
      </c>
      <c r="BP889" s="25" t="n">
        <f aca="false">-(C889+E889)</f>
        <v>-105493.358112009</v>
      </c>
      <c r="BQ889" s="25" t="n">
        <f aca="false">BE889</f>
        <v>18571.0191212626</v>
      </c>
      <c r="BR889" s="25" t="n">
        <f aca="false">BF889</f>
        <v>19511.5964523507</v>
      </c>
      <c r="BS889" s="25" t="n">
        <f aca="false">BG889</f>
        <v>19156.3050967753</v>
      </c>
      <c r="BT889" s="25" t="n">
        <f aca="false">BH889</f>
        <v>18125.2789142471</v>
      </c>
      <c r="BU889" s="25" t="n">
        <f aca="false">BI889+BO889</f>
        <v>62041.6669003698</v>
      </c>
      <c r="BV889" s="27" t="n">
        <f aca="false">IFERROR(IRR(BP889:BU889,0.1),NA())*100</f>
        <v>7.75710568974034</v>
      </c>
    </row>
    <row r="890" customFormat="false" ht="15" hidden="false" customHeight="true" outlineLevel="0" collapsed="false">
      <c r="A890" s="23" t="n">
        <v>889</v>
      </c>
      <c r="B890" s="24" t="n">
        <f aca="true">RAND()</f>
        <v>0.917707608413936</v>
      </c>
      <c r="C890" s="25" t="n">
        <f aca="false">IF(B890&lt;=(Datos!$D$14-Datos!$C$14)/(Datos!$E$14-Datos!$C$14),Datos!$C$14+SQRT((Datos!$E$14-Datos!$C$14)*(Datos!$D$14-Datos!$C$14)*B890),Datos!$E$14-SQRT((Datos!$E$14-Datos!$C$14)*(Datos!$E$14-Datos!$D$14)*(1-B890)))</f>
        <v>90062.6527733365</v>
      </c>
      <c r="D890" s="24" t="n">
        <f aca="true">RAND()</f>
        <v>0.840449813877197</v>
      </c>
      <c r="E890" s="25" t="n">
        <f aca="false">IF(D890&lt;=(Datos!$D$15-Datos!$C$15)/(Datos!$E$15-Datos!$C$15),Datos!$C$15+SQRT((Datos!$E$15-Datos!$C$15)*(Datos!$D$15-Datos!$C$15)*D890),Datos!$E$15-SQRT((Datos!$E$15-Datos!$C$15)*(Datos!$E$15-Datos!$D$15)*(1-D890)))</f>
        <v>35107.9117016942</v>
      </c>
      <c r="F890" s="24" t="n">
        <f aca="true">RAND()</f>
        <v>0.419996057424588</v>
      </c>
      <c r="G890" s="25" t="n">
        <f aca="false">IF(F890&lt;=(Datos!$D$19-Datos!$C$19)/(Datos!$E$19-Datos!$C$19),Datos!$C$19+SQRT((Datos!$E$19-Datos!$C$19)*(Datos!$D$19-Datos!$C$19)*F890),Datos!$E$19-SQRT((Datos!$E$19-Datos!$C$19)*(Datos!$E$19-Datos!$D$19)*(1-F890)))</f>
        <v>37937.2166792704</v>
      </c>
      <c r="H890" s="24" t="n">
        <f aca="true">RAND()</f>
        <v>0.187447432265088</v>
      </c>
      <c r="I890" s="25" t="n">
        <f aca="false">IF(H890&lt;=(Datos!$D$19-Datos!$C$19)/(Datos!$E$19-Datos!$C$19),Datos!$C$19+SQRT((Datos!$E$19-Datos!$C$19)*(Datos!$D$19-Datos!$C$19)*H890),Datos!$E$19-SQRT((Datos!$E$19-Datos!$C$19)*(Datos!$E$19-Datos!$D$19)*(1-H890)))</f>
        <v>35302.5573867487</v>
      </c>
      <c r="J890" s="24" t="n">
        <f aca="true">RAND()</f>
        <v>0.509998636025477</v>
      </c>
      <c r="K890" s="25" t="n">
        <f aca="false">IF(J890&lt;=(Datos!$D$19-Datos!$C$19)/(Datos!$E$19-Datos!$C$19),Datos!$C$19+SQRT((Datos!$E$19-Datos!$C$19)*(Datos!$D$19-Datos!$C$19)*J890),Datos!$E$19-SQRT((Datos!$E$19-Datos!$C$19)*(Datos!$E$19-Datos!$D$19)*(1-J890)))</f>
        <v>38746.4161462751</v>
      </c>
      <c r="L890" s="24" t="n">
        <f aca="true">RAND()</f>
        <v>0.676711129193312</v>
      </c>
      <c r="M890" s="25" t="n">
        <f aca="false">IF(L890&lt;=(Datos!$D$19-Datos!$C$19)/(Datos!$E$19-Datos!$C$19),Datos!$C$19+SQRT((Datos!$E$19-Datos!$C$19)*(Datos!$D$19-Datos!$C$19)*L890),Datos!$E$19-SQRT((Datos!$E$19-Datos!$C$19)*(Datos!$E$19-Datos!$D$19)*(1-L890)))</f>
        <v>40075.9096971622</v>
      </c>
      <c r="N890" s="24" t="n">
        <f aca="true">RAND()</f>
        <v>0.0907077399584893</v>
      </c>
      <c r="O890" s="25" t="n">
        <f aca="false">IF(N890&lt;=(Datos!$D$19-Datos!$C$19)/(Datos!$E$19-Datos!$C$19),Datos!$C$19+SQRT((Datos!$E$19-Datos!$C$19)*(Datos!$D$19-Datos!$C$19)*N890),Datos!$E$19-SQRT((Datos!$E$19-Datos!$C$19)*(Datos!$E$19-Datos!$D$19)*(1-N890)))</f>
        <v>33688.6530053359</v>
      </c>
      <c r="P890" s="24" t="n">
        <f aca="true">RAND()</f>
        <v>0.223099017874569</v>
      </c>
      <c r="Q890" s="26" t="n">
        <f aca="false">IF(P890&lt;=(Datos!$D$23-Datos!$C$23)/(Datos!$E$23-Datos!$C$23),Datos!$C$23+SQRT((Datos!$E$23-Datos!$C$23)*(Datos!$D$23-Datos!$C$23)*P890),Datos!$E$23-SQRT((Datos!$E$23-Datos!$C$23)*(Datos!$E$23-Datos!$D$23)*(1-P890)))</f>
        <v>0.140039416961933</v>
      </c>
      <c r="R890" s="24" t="n">
        <f aca="true">RAND()</f>
        <v>0.0807956507666821</v>
      </c>
      <c r="S890" s="26" t="n">
        <f aca="false">IF(R890&lt;=(Datos!$D$24-Datos!$C$24)/(Datos!$E$24-Datos!$C$24),Datos!$C$24+SQRT((Datos!$E$24-Datos!$C$24)*(Datos!$D$24-Datos!$C$24)*R890),Datos!$E$24-SQRT((Datos!$E$24-Datos!$C$24)*(Datos!$E$24-Datos!$D$24)*(1-R890)))</f>
        <v>0.13205952616731</v>
      </c>
      <c r="T890" s="24" t="n">
        <f aca="true">RAND()</f>
        <v>0.66681586319395</v>
      </c>
      <c r="U890" s="26" t="n">
        <f aca="false">IF(T890&lt;=(Datos!$D$25-Datos!$C$25)/(Datos!$E$25-Datos!$C$25),Datos!$C$25+SQRT((Datos!$E$25-Datos!$C$25)*(Datos!$D$25-Datos!$C$25)*T890),Datos!$E$25-SQRT((Datos!$E$25-Datos!$C$25)*(Datos!$E$25-Datos!$D$25)*(1-T890)))</f>
        <v>0.189456333175977</v>
      </c>
      <c r="V890" s="24" t="n">
        <f aca="true">RAND()</f>
        <v>0.558015586171261</v>
      </c>
      <c r="W890" s="26" t="n">
        <f aca="false">IF(V890&lt;=(Datos!$D$26-Datos!$C$26)/(Datos!$E$26-Datos!$C$26),Datos!$C$26+SQRT((Datos!$E$26-Datos!$C$26)*(Datos!$D$26-Datos!$C$26)*V890),Datos!$E$26-SQRT((Datos!$E$26-Datos!$C$26)*(Datos!$E$26-Datos!$D$26)*(1-V890)))</f>
        <v>0.210668772604957</v>
      </c>
      <c r="X890" s="24" t="n">
        <f aca="true">RAND()</f>
        <v>0.926997127026732</v>
      </c>
      <c r="Y890" s="26" t="n">
        <f aca="false">IF(X890&lt;=(Datos!$D$27-Datos!$C$27)/(Datos!$E$27-Datos!$C$27),Datos!$C$27+SQRT((Datos!$E$27-Datos!$C$27)*(Datos!$D$27-Datos!$C$27)*X890),Datos!$E$27-SQRT((Datos!$E$27-Datos!$C$27)*(Datos!$E$27-Datos!$D$27)*(1-X890)))</f>
        <v>0.260145138780247</v>
      </c>
      <c r="Z890" s="24" t="n">
        <f aca="false">(1+Q890)</f>
        <v>1.14003941696193</v>
      </c>
      <c r="AA890" s="24" t="n">
        <f aca="false">Z890*(1+S890)</f>
        <v>1.29059248217798</v>
      </c>
      <c r="AB890" s="24" t="n">
        <f aca="false">AA890*(1+U890)</f>
        <v>1.5351034014759</v>
      </c>
      <c r="AC890" s="24" t="n">
        <f aca="false">AB890*(1+W890)</f>
        <v>1.85850175088653</v>
      </c>
      <c r="AD890" s="24" t="n">
        <f aca="false">AC890*(1+Y890)</f>
        <v>2.34198194679424</v>
      </c>
      <c r="AE890" s="23" t="n">
        <f aca="false">E890*Q890</f>
        <v>4916.4914854563</v>
      </c>
      <c r="AF890" s="23" t="n">
        <f aca="false">AE890*(1+S890)</f>
        <v>5565.76102143127</v>
      </c>
      <c r="AG890" s="23" t="n">
        <f aca="false">AF890*(1+U890)</f>
        <v>6620.22969588541</v>
      </c>
      <c r="AH890" s="23" t="n">
        <f aca="false">AG890*(1+W890)</f>
        <v>8014.90536028048</v>
      </c>
      <c r="AI890" s="23" t="n">
        <f aca="false">AH890*(1+Y890)</f>
        <v>10099.9440275412</v>
      </c>
      <c r="AJ890" s="25" t="n">
        <f aca="false">G890*Z890</f>
        <v>43249.922384194</v>
      </c>
      <c r="AK890" s="25" t="n">
        <f aca="false">I890*AA890</f>
        <v>45561.2151649947</v>
      </c>
      <c r="AL890" s="25" t="n">
        <f aca="false">K890*AB890</f>
        <v>59479.7552211478</v>
      </c>
      <c r="AM890" s="25" t="n">
        <f aca="false">M890*AC890</f>
        <v>74481.1483405463</v>
      </c>
      <c r="AN890" s="25" t="n">
        <f aca="false">O890*AD890</f>
        <v>78898.217150312</v>
      </c>
      <c r="AO890" s="25" t="n">
        <f aca="false">C890/Datos!$D$8</f>
        <v>18012.5305546673</v>
      </c>
      <c r="AP890" s="25" t="n">
        <f aca="false">AJ890-AO890</f>
        <v>25237.3918295267</v>
      </c>
      <c r="AQ890" s="25" t="n">
        <f aca="false">AK890-AO890</f>
        <v>27548.6846103274</v>
      </c>
      <c r="AR890" s="25" t="n">
        <f aca="false">AL890-AO890</f>
        <v>41467.2246664805</v>
      </c>
      <c r="AS890" s="25" t="n">
        <f aca="false">AM890-AO890</f>
        <v>56468.617785879</v>
      </c>
      <c r="AT890" s="25" t="n">
        <f aca="false">AN890-AO890</f>
        <v>60885.6865956447</v>
      </c>
      <c r="AU890" s="25" t="n">
        <f aca="false">AP890*Datos!$D$6</f>
        <v>12618.6959147633</v>
      </c>
      <c r="AV890" s="25" t="n">
        <f aca="false">AQ890*Datos!$D$6</f>
        <v>13774.3423051637</v>
      </c>
      <c r="AW890" s="25" t="n">
        <f aca="false">AR890*Datos!$D$6</f>
        <v>20733.6123332403</v>
      </c>
      <c r="AX890" s="25" t="n">
        <f aca="false">AS890*Datos!$D$6</f>
        <v>28234.3088929395</v>
      </c>
      <c r="AY890" s="25" t="n">
        <f aca="false">AT890*Datos!$D$6</f>
        <v>30442.8432978224</v>
      </c>
      <c r="AZ890" s="25" t="n">
        <f aca="false">AJ890-AU890-AE890</f>
        <v>25714.7349839743</v>
      </c>
      <c r="BA890" s="25" t="n">
        <f aca="false">AK890-AV890-AF890</f>
        <v>26221.1118383997</v>
      </c>
      <c r="BB890" s="25" t="n">
        <f aca="false">AL890-AW890-AG890</f>
        <v>32125.9131920221</v>
      </c>
      <c r="BC890" s="25" t="n">
        <f aca="false">AM890-AX890-AH890</f>
        <v>38231.9340873263</v>
      </c>
      <c r="BD890" s="25" t="n">
        <f aca="false">AN890-AY890-AI890</f>
        <v>38355.4298249485</v>
      </c>
      <c r="BE890" s="25" t="n">
        <f aca="false">AZ890/Z890</f>
        <v>22556.0051708571</v>
      </c>
      <c r="BF890" s="25" t="n">
        <f aca="false">BA890/AA890</f>
        <v>20317.1118695418</v>
      </c>
      <c r="BG890" s="25" t="n">
        <f aca="false">BB890/AB890</f>
        <v>20927.5239447291</v>
      </c>
      <c r="BH890" s="25" t="n">
        <f aca="false">BC890/AC890</f>
        <v>20571.3737256848</v>
      </c>
      <c r="BI890" s="25" t="n">
        <f aca="false">BD890/AD890</f>
        <v>16377.3379540565</v>
      </c>
      <c r="BJ890" s="25" t="n">
        <f aca="false">E890*AD890</f>
        <v>82222.095395014</v>
      </c>
      <c r="BK890" s="25" t="n">
        <f aca="false">0.2*C890*AD890</f>
        <v>42185.0213751104</v>
      </c>
      <c r="BL890" s="25" t="n">
        <f aca="false">BJ890+BK890</f>
        <v>124407.116770124</v>
      </c>
      <c r="BM890" s="25" t="n">
        <f aca="false">BK890*Datos!$D$6</f>
        <v>21092.5106875552</v>
      </c>
      <c r="BN890" s="25" t="n">
        <f aca="false">BL890-BM890</f>
        <v>103314.606082569</v>
      </c>
      <c r="BO890" s="25" t="n">
        <f aca="false">BN890/AD890</f>
        <v>44114.1769790279</v>
      </c>
      <c r="BP890" s="25" t="n">
        <f aca="false">-(C890+E890)</f>
        <v>-125170.564475031</v>
      </c>
      <c r="BQ890" s="25" t="n">
        <f aca="false">BE890</f>
        <v>22556.0051708571</v>
      </c>
      <c r="BR890" s="25" t="n">
        <f aca="false">BF890</f>
        <v>20317.1118695418</v>
      </c>
      <c r="BS890" s="25" t="n">
        <f aca="false">BG890</f>
        <v>20927.5239447291</v>
      </c>
      <c r="BT890" s="25" t="n">
        <f aca="false">BH890</f>
        <v>20571.3737256848</v>
      </c>
      <c r="BU890" s="25" t="n">
        <f aca="false">BI890+BO890</f>
        <v>60491.5149330844</v>
      </c>
      <c r="BV890" s="27" t="n">
        <f aca="false">IFERROR(IRR(BP890:BU890,0.1),NA())*100</f>
        <v>4.29223584296239</v>
      </c>
    </row>
    <row r="891" customFormat="false" ht="15" hidden="false" customHeight="true" outlineLevel="0" collapsed="false">
      <c r="A891" s="23" t="n">
        <v>890</v>
      </c>
      <c r="B891" s="24" t="n">
        <f aca="true">RAND()</f>
        <v>0.76696153653589</v>
      </c>
      <c r="C891" s="25" t="n">
        <f aca="false">IF(B891&lt;=(Datos!$D$14-Datos!$C$14)/(Datos!$E$14-Datos!$C$14),Datos!$C$14+SQRT((Datos!$E$14-Datos!$C$14)*(Datos!$D$14-Datos!$C$14)*B891),Datos!$E$14-SQRT((Datos!$E$14-Datos!$C$14)*(Datos!$E$14-Datos!$D$14)*(1-B891)))</f>
        <v>83277.3759189255</v>
      </c>
      <c r="D891" s="24" t="n">
        <f aca="true">RAND()</f>
        <v>0.980461787543397</v>
      </c>
      <c r="E891" s="25" t="n">
        <f aca="false">IF(D891&lt;=(Datos!$D$15-Datos!$C$15)/(Datos!$E$15-Datos!$C$15),Datos!$C$15+SQRT((Datos!$E$15-Datos!$C$15)*(Datos!$D$15-Datos!$C$15)*D891),Datos!$E$15-SQRT((Datos!$E$15-Datos!$C$15)*(Datos!$E$15-Datos!$D$15)*(1-D891)))</f>
        <v>38288.0619554171</v>
      </c>
      <c r="F891" s="24" t="n">
        <f aca="true">RAND()</f>
        <v>0.818287995114414</v>
      </c>
      <c r="G891" s="25" t="n">
        <f aca="false">IF(F891&lt;=(Datos!$D$19-Datos!$C$19)/(Datos!$E$19-Datos!$C$19),Datos!$C$19+SQRT((Datos!$E$19-Datos!$C$19)*(Datos!$D$19-Datos!$C$19)*F891),Datos!$E$19-SQRT((Datos!$E$19-Datos!$C$19)*(Datos!$E$19-Datos!$D$19)*(1-F891)))</f>
        <v>41308.3336599282</v>
      </c>
      <c r="H891" s="24" t="n">
        <f aca="true">RAND()</f>
        <v>0.193446287827968</v>
      </c>
      <c r="I891" s="25" t="n">
        <f aca="false">IF(H891&lt;=(Datos!$D$19-Datos!$C$19)/(Datos!$E$19-Datos!$C$19),Datos!$C$19+SQRT((Datos!$E$19-Datos!$C$19)*(Datos!$D$19-Datos!$C$19)*H891),Datos!$E$19-SQRT((Datos!$E$19-Datos!$C$19)*(Datos!$E$19-Datos!$D$19)*(1-H891)))</f>
        <v>35386.7377116577</v>
      </c>
      <c r="J891" s="24" t="n">
        <f aca="true">RAND()</f>
        <v>0.504992326844494</v>
      </c>
      <c r="K891" s="25" t="n">
        <f aca="false">IF(J891&lt;=(Datos!$D$19-Datos!$C$19)/(Datos!$E$19-Datos!$C$19),Datos!$C$19+SQRT((Datos!$E$19-Datos!$C$19)*(Datos!$D$19-Datos!$C$19)*J891),Datos!$E$19-SQRT((Datos!$E$19-Datos!$C$19)*(Datos!$E$19-Datos!$D$19)*(1-J891)))</f>
        <v>38703.3814708235</v>
      </c>
      <c r="L891" s="24" t="n">
        <f aca="true">RAND()</f>
        <v>0.591032921173814</v>
      </c>
      <c r="M891" s="25" t="n">
        <f aca="false">IF(L891&lt;=(Datos!$D$19-Datos!$C$19)/(Datos!$E$19-Datos!$C$19),Datos!$C$19+SQRT((Datos!$E$19-Datos!$C$19)*(Datos!$D$19-Datos!$C$19)*L891),Datos!$E$19-SQRT((Datos!$E$19-Datos!$C$19)*(Datos!$E$19-Datos!$D$19)*(1-L891)))</f>
        <v>39415.675131188</v>
      </c>
      <c r="N891" s="24" t="n">
        <f aca="true">RAND()</f>
        <v>0.513494762971499</v>
      </c>
      <c r="O891" s="25" t="n">
        <f aca="false">IF(N891&lt;=(Datos!$D$19-Datos!$C$19)/(Datos!$E$19-Datos!$C$19),Datos!$C$19+SQRT((Datos!$E$19-Datos!$C$19)*(Datos!$D$19-Datos!$C$19)*N891),Datos!$E$19-SQRT((Datos!$E$19-Datos!$C$19)*(Datos!$E$19-Datos!$D$19)*(1-N891)))</f>
        <v>38776.3440250326</v>
      </c>
      <c r="P891" s="24" t="n">
        <f aca="true">RAND()</f>
        <v>0.317344677422665</v>
      </c>
      <c r="Q891" s="26" t="n">
        <f aca="false">IF(P891&lt;=(Datos!$D$23-Datos!$C$23)/(Datos!$E$23-Datos!$C$23),Datos!$C$23+SQRT((Datos!$E$23-Datos!$C$23)*(Datos!$D$23-Datos!$C$23)*P891),Datos!$E$23-SQRT((Datos!$E$23-Datos!$C$23)*(Datos!$E$23-Datos!$D$23)*(1-P891)))</f>
        <v>0.143900217977265</v>
      </c>
      <c r="R891" s="24" t="n">
        <f aca="true">RAND()</f>
        <v>0.113716407816062</v>
      </c>
      <c r="S891" s="26" t="n">
        <f aca="false">IF(R891&lt;=(Datos!$D$24-Datos!$C$24)/(Datos!$E$24-Datos!$C$24),Datos!$C$24+SQRT((Datos!$E$24-Datos!$C$24)*(Datos!$D$24-Datos!$C$24)*R891),Datos!$E$24-SQRT((Datos!$E$24-Datos!$C$24)*(Datos!$E$24-Datos!$D$24)*(1-R891)))</f>
        <v>0.134306975014618</v>
      </c>
      <c r="T891" s="24" t="n">
        <f aca="true">RAND()</f>
        <v>0.731222090797931</v>
      </c>
      <c r="U891" s="26" t="n">
        <f aca="false">IF(T891&lt;=(Datos!$D$25-Datos!$C$25)/(Datos!$E$25-Datos!$C$25),Datos!$C$25+SQRT((Datos!$E$25-Datos!$C$25)*(Datos!$D$25-Datos!$C$25)*T891),Datos!$E$25-SQRT((Datos!$E$25-Datos!$C$25)*(Datos!$E$25-Datos!$D$25)*(1-T891)))</f>
        <v>0.192566842220302</v>
      </c>
      <c r="V891" s="24" t="n">
        <f aca="true">RAND()</f>
        <v>0.303739860591143</v>
      </c>
      <c r="W891" s="26" t="n">
        <f aca="false">IF(V891&lt;=(Datos!$D$26-Datos!$C$26)/(Datos!$E$26-Datos!$C$26),Datos!$C$26+SQRT((Datos!$E$26-Datos!$C$26)*(Datos!$D$26-Datos!$C$26)*V891),Datos!$E$26-SQRT((Datos!$E$26-Datos!$C$26)*(Datos!$E$26-Datos!$D$26)*(1-V891)))</f>
        <v>0.200634926436488</v>
      </c>
      <c r="X891" s="24" t="n">
        <f aca="true">RAND()</f>
        <v>0.954178376091978</v>
      </c>
      <c r="Y891" s="26" t="n">
        <f aca="false">IF(X891&lt;=(Datos!$D$27-Datos!$C$27)/(Datos!$E$27-Datos!$C$27),Datos!$C$27+SQRT((Datos!$E$27-Datos!$C$27)*(Datos!$D$27-Datos!$C$27)*X891),Datos!$E$27-SQRT((Datos!$E$27-Datos!$C$27)*(Datos!$E$27-Datos!$D$27)*(1-X891)))</f>
        <v>0.264269877015633</v>
      </c>
      <c r="Z891" s="24" t="n">
        <f aca="false">(1+Q891)</f>
        <v>1.14390021797727</v>
      </c>
      <c r="AA891" s="24" t="n">
        <f aca="false">Z891*(1+S891)</f>
        <v>1.29753399597235</v>
      </c>
      <c r="AB891" s="24" t="n">
        <f aca="false">AA891*(1+U891)</f>
        <v>1.54739602025024</v>
      </c>
      <c r="AC891" s="24" t="n">
        <f aca="false">AB891*(1+W891)</f>
        <v>1.85785770694126</v>
      </c>
      <c r="AD891" s="24" t="n">
        <f aca="false">AC891*(1+Y891)</f>
        <v>2.34883353466717</v>
      </c>
      <c r="AE891" s="23" t="n">
        <f aca="false">E891*Q891</f>
        <v>5509.66046131156</v>
      </c>
      <c r="AF891" s="23" t="n">
        <f aca="false">AE891*(1+S891)</f>
        <v>6249.64629122796</v>
      </c>
      <c r="AG891" s="23" t="n">
        <f aca="false">AF891*(1+U891)</f>
        <v>7453.12094252355</v>
      </c>
      <c r="AH891" s="23" t="n">
        <f aca="false">AG891*(1+W891)</f>
        <v>8948.47731454901</v>
      </c>
      <c r="AI891" s="23" t="n">
        <f aca="false">AH891*(1+Y891)</f>
        <v>11313.2903139421</v>
      </c>
      <c r="AJ891" s="25" t="n">
        <f aca="false">G891*Z891</f>
        <v>47252.6118778695</v>
      </c>
      <c r="AK891" s="25" t="n">
        <f aca="false">I891*AA891</f>
        <v>45915.4951874328</v>
      </c>
      <c r="AL891" s="25" t="n">
        <f aca="false">K891*AB891</f>
        <v>59889.4584581792</v>
      </c>
      <c r="AM891" s="25" t="n">
        <f aca="false">M891*AC891</f>
        <v>73228.7158167706</v>
      </c>
      <c r="AN891" s="25" t="n">
        <f aca="false">O891*AD891</f>
        <v>91079.1771977876</v>
      </c>
      <c r="AO891" s="25" t="n">
        <f aca="false">C891/Datos!$D$8</f>
        <v>16655.4751837851</v>
      </c>
      <c r="AP891" s="25" t="n">
        <f aca="false">AJ891-AO891</f>
        <v>30597.1366940844</v>
      </c>
      <c r="AQ891" s="25" t="n">
        <f aca="false">AK891-AO891</f>
        <v>29260.0200036477</v>
      </c>
      <c r="AR891" s="25" t="n">
        <f aca="false">AL891-AO891</f>
        <v>43233.9832743941</v>
      </c>
      <c r="AS891" s="25" t="n">
        <f aca="false">AM891-AO891</f>
        <v>56573.2406329855</v>
      </c>
      <c r="AT891" s="25" t="n">
        <f aca="false">AN891-AO891</f>
        <v>74423.7020140025</v>
      </c>
      <c r="AU891" s="25" t="n">
        <f aca="false">AP891*Datos!$D$6</f>
        <v>15298.5683470422</v>
      </c>
      <c r="AV891" s="25" t="n">
        <f aca="false">AQ891*Datos!$D$6</f>
        <v>14630.0100018239</v>
      </c>
      <c r="AW891" s="25" t="n">
        <f aca="false">AR891*Datos!$D$6</f>
        <v>21616.9916371971</v>
      </c>
      <c r="AX891" s="25" t="n">
        <f aca="false">AS891*Datos!$D$6</f>
        <v>28286.6203164928</v>
      </c>
      <c r="AY891" s="25" t="n">
        <f aca="false">AT891*Datos!$D$6</f>
        <v>37211.8510070013</v>
      </c>
      <c r="AZ891" s="25" t="n">
        <f aca="false">AJ891-AU891-AE891</f>
        <v>26444.3830695157</v>
      </c>
      <c r="BA891" s="25" t="n">
        <f aca="false">AK891-AV891-AF891</f>
        <v>25035.838894381</v>
      </c>
      <c r="BB891" s="25" t="n">
        <f aca="false">AL891-AW891-AG891</f>
        <v>30819.3458784586</v>
      </c>
      <c r="BC891" s="25" t="n">
        <f aca="false">AM891-AX891-AH891</f>
        <v>35993.6181857289</v>
      </c>
      <c r="BD891" s="25" t="n">
        <f aca="false">AN891-AY891-AI891</f>
        <v>42554.0358768443</v>
      </c>
      <c r="BE891" s="25" t="n">
        <f aca="false">AZ891/Z891</f>
        <v>23117.7358426217</v>
      </c>
      <c r="BF891" s="25" t="n">
        <f aca="false">BA891/AA891</f>
        <v>19294.9386853016</v>
      </c>
      <c r="BG891" s="25" t="n">
        <f aca="false">BB891/AB891</f>
        <v>19916.9091009259</v>
      </c>
      <c r="BH891" s="25" t="n">
        <f aca="false">BC891/AC891</f>
        <v>19373.7217071312</v>
      </c>
      <c r="BI891" s="25" t="n">
        <f aca="false">BD891/AD891</f>
        <v>18117.093122512</v>
      </c>
      <c r="BJ891" s="25" t="n">
        <f aca="false">E891*AD891</f>
        <v>89932.2838982981</v>
      </c>
      <c r="BK891" s="25" t="n">
        <f aca="false">0.2*C891*AD891</f>
        <v>39120.9386474914</v>
      </c>
      <c r="BL891" s="25" t="n">
        <f aca="false">BJ891+BK891</f>
        <v>129053.222545789</v>
      </c>
      <c r="BM891" s="25" t="n">
        <f aca="false">BK891*Datos!$D$6</f>
        <v>19560.4693237457</v>
      </c>
      <c r="BN891" s="25" t="n">
        <f aca="false">BL891-BM891</f>
        <v>109492.753222044</v>
      </c>
      <c r="BO891" s="25" t="n">
        <f aca="false">BN891/AD891</f>
        <v>46615.7995473096</v>
      </c>
      <c r="BP891" s="25" t="n">
        <f aca="false">-(C891+E891)</f>
        <v>-121565.437874343</v>
      </c>
      <c r="BQ891" s="25" t="n">
        <f aca="false">BE891</f>
        <v>23117.7358426217</v>
      </c>
      <c r="BR891" s="25" t="n">
        <f aca="false">BF891</f>
        <v>19294.9386853016</v>
      </c>
      <c r="BS891" s="25" t="n">
        <f aca="false">BG891</f>
        <v>19916.9091009259</v>
      </c>
      <c r="BT891" s="25" t="n">
        <f aca="false">BH891</f>
        <v>19373.7217071312</v>
      </c>
      <c r="BU891" s="25" t="n">
        <f aca="false">BI891+BO891</f>
        <v>64732.8926698217</v>
      </c>
      <c r="BV891" s="27" t="n">
        <f aca="false">IFERROR(IRR(BP891:BU891,0.1),NA())*100</f>
        <v>5.452657608358</v>
      </c>
    </row>
    <row r="892" customFormat="false" ht="15" hidden="false" customHeight="true" outlineLevel="0" collapsed="false">
      <c r="A892" s="23" t="n">
        <v>891</v>
      </c>
      <c r="B892" s="24" t="n">
        <f aca="true">RAND()</f>
        <v>0.502126389159097</v>
      </c>
      <c r="C892" s="25" t="n">
        <f aca="false">IF(B892&lt;=(Datos!$D$14-Datos!$C$14)/(Datos!$E$14-Datos!$C$14),Datos!$C$14+SQRT((Datos!$E$14-Datos!$C$14)*(Datos!$D$14-Datos!$C$14)*B892),Datos!$E$14-SQRT((Datos!$E$14-Datos!$C$14)*(Datos!$E$14-Datos!$D$14)*(1-B892)))</f>
        <v>75557.2437517967</v>
      </c>
      <c r="D892" s="24" t="n">
        <f aca="true">RAND()</f>
        <v>0.589929377559142</v>
      </c>
      <c r="E892" s="25" t="n">
        <f aca="false">IF(D892&lt;=(Datos!$D$15-Datos!$C$15)/(Datos!$E$15-Datos!$C$15),Datos!$C$15+SQRT((Datos!$E$15-Datos!$C$15)*(Datos!$D$15-Datos!$C$15)*D892),Datos!$E$15-SQRT((Datos!$E$15-Datos!$C$15)*(Datos!$E$15-Datos!$D$15)*(1-D892)))</f>
        <v>32157.1310500475</v>
      </c>
      <c r="F892" s="24" t="n">
        <f aca="true">RAND()</f>
        <v>0.245562502848879</v>
      </c>
      <c r="G892" s="25" t="n">
        <f aca="false">IF(F892&lt;=(Datos!$D$19-Datos!$C$19)/(Datos!$E$19-Datos!$C$19),Datos!$C$19+SQRT((Datos!$E$19-Datos!$C$19)*(Datos!$D$19-Datos!$C$19)*F892),Datos!$E$19-SQRT((Datos!$E$19-Datos!$C$19)*(Datos!$E$19-Datos!$D$19)*(1-F892)))</f>
        <v>36069.1330045841</v>
      </c>
      <c r="H892" s="24" t="n">
        <f aca="true">RAND()</f>
        <v>0.623341774599243</v>
      </c>
      <c r="I892" s="25" t="n">
        <f aca="false">IF(H892&lt;=(Datos!$D$19-Datos!$C$19)/(Datos!$E$19-Datos!$C$19),Datos!$C$19+SQRT((Datos!$E$19-Datos!$C$19)*(Datos!$D$19-Datos!$C$19)*H892),Datos!$E$19-SQRT((Datos!$E$19-Datos!$C$19)*(Datos!$E$19-Datos!$D$19)*(1-H892)))</f>
        <v>39669.6052758055</v>
      </c>
      <c r="J892" s="24" t="n">
        <f aca="true">RAND()</f>
        <v>0.542817032719639</v>
      </c>
      <c r="K892" s="25" t="n">
        <f aca="false">IF(J892&lt;=(Datos!$D$19-Datos!$C$19)/(Datos!$E$19-Datos!$C$19),Datos!$C$19+SQRT((Datos!$E$19-Datos!$C$19)*(Datos!$D$19-Datos!$C$19)*J892),Datos!$E$19-SQRT((Datos!$E$19-Datos!$C$19)*(Datos!$E$19-Datos!$D$19)*(1-J892)))</f>
        <v>39023.4447362383</v>
      </c>
      <c r="L892" s="24" t="n">
        <f aca="true">RAND()</f>
        <v>0.787081415439527</v>
      </c>
      <c r="M892" s="25" t="n">
        <f aca="false">IF(L892&lt;=(Datos!$D$19-Datos!$C$19)/(Datos!$E$19-Datos!$C$19),Datos!$C$19+SQRT((Datos!$E$19-Datos!$C$19)*(Datos!$D$19-Datos!$C$19)*L892),Datos!$E$19-SQRT((Datos!$E$19-Datos!$C$19)*(Datos!$E$19-Datos!$D$19)*(1-L892)))</f>
        <v>41003.890161415</v>
      </c>
      <c r="N892" s="24" t="n">
        <f aca="true">RAND()</f>
        <v>0.907634787878632</v>
      </c>
      <c r="O892" s="25" t="n">
        <f aca="false">IF(N892&lt;=(Datos!$D$19-Datos!$C$19)/(Datos!$E$19-Datos!$C$19),Datos!$C$19+SQRT((Datos!$E$19-Datos!$C$19)*(Datos!$D$19-Datos!$C$19)*N892),Datos!$E$19-SQRT((Datos!$E$19-Datos!$C$19)*(Datos!$E$19-Datos!$D$19)*(1-N892)))</f>
        <v>42368.0062862722</v>
      </c>
      <c r="P892" s="24" t="n">
        <f aca="true">RAND()</f>
        <v>0.826066158854629</v>
      </c>
      <c r="Q892" s="26" t="n">
        <f aca="false">IF(P892&lt;=(Datos!$D$23-Datos!$C$23)/(Datos!$E$23-Datos!$C$23),Datos!$C$23+SQRT((Datos!$E$23-Datos!$C$23)*(Datos!$D$23-Datos!$C$23)*P892),Datos!$E$23-SQRT((Datos!$E$23-Datos!$C$23)*(Datos!$E$23-Datos!$D$23)*(1-P892)))</f>
        <v>0.16230590736823</v>
      </c>
      <c r="R892" s="24" t="n">
        <f aca="true">RAND()</f>
        <v>0.604780290881164</v>
      </c>
      <c r="S892" s="26" t="n">
        <f aca="false">IF(R892&lt;=(Datos!$D$24-Datos!$C$24)/(Datos!$E$24-Datos!$C$24),Datos!$C$24+SQRT((Datos!$E$24-Datos!$C$24)*(Datos!$D$24-Datos!$C$24)*R892),Datos!$E$24-SQRT((Datos!$E$24-Datos!$C$24)*(Datos!$E$24-Datos!$D$24)*(1-R892)))</f>
        <v>0.153328002016836</v>
      </c>
      <c r="T892" s="24" t="n">
        <f aca="true">RAND()</f>
        <v>0.902260398118159</v>
      </c>
      <c r="U892" s="26" t="n">
        <f aca="false">IF(T892&lt;=(Datos!$D$25-Datos!$C$25)/(Datos!$E$25-Datos!$C$25),Datos!$C$25+SQRT((Datos!$E$25-Datos!$C$25)*(Datos!$D$25-Datos!$C$25)*T892),Datos!$E$25-SQRT((Datos!$E$25-Datos!$C$25)*(Datos!$E$25-Datos!$D$25)*(1-T892)))</f>
        <v>0.203456998903792</v>
      </c>
      <c r="V892" s="24" t="n">
        <f aca="true">RAND()</f>
        <v>0.53122683047607</v>
      </c>
      <c r="W892" s="26" t="n">
        <f aca="false">IF(V892&lt;=(Datos!$D$26-Datos!$C$26)/(Datos!$E$26-Datos!$C$26),Datos!$C$26+SQRT((Datos!$E$26-Datos!$C$26)*(Datos!$D$26-Datos!$C$26)*V892),Datos!$E$26-SQRT((Datos!$E$26-Datos!$C$26)*(Datos!$E$26-Datos!$D$26)*(1-V892)))</f>
        <v>0.209494369609476</v>
      </c>
      <c r="X892" s="24" t="n">
        <f aca="true">RAND()</f>
        <v>0.506884733842939</v>
      </c>
      <c r="Y892" s="26" t="n">
        <f aca="false">IF(X892&lt;=(Datos!$D$27-Datos!$C$27)/(Datos!$E$27-Datos!$C$27),Datos!$C$27+SQRT((Datos!$E$27-Datos!$C$27)*(Datos!$D$27-Datos!$C$27)*X892),Datos!$E$27-SQRT((Datos!$E$27-Datos!$C$27)*(Datos!$E$27-Datos!$D$27)*(1-X892)))</f>
        <v>0.22839745706607</v>
      </c>
      <c r="Z892" s="24" t="n">
        <f aca="false">(1+Q892)</f>
        <v>1.16230590736823</v>
      </c>
      <c r="AA892" s="24" t="n">
        <f aca="false">Z892*(1+S892)</f>
        <v>1.34051994987737</v>
      </c>
      <c r="AB892" s="24" t="n">
        <f aca="false">AA892*(1+U892)</f>
        <v>1.61325811585008</v>
      </c>
      <c r="AC892" s="24" t="n">
        <f aca="false">AB892*(1+W892)</f>
        <v>1.95122660784746</v>
      </c>
      <c r="AD892" s="24" t="n">
        <f aca="false">AC892*(1+Y892)</f>
        <v>2.39688180323947</v>
      </c>
      <c r="AE892" s="23" t="n">
        <f aca="false">E892*Q892</f>
        <v>5219.29233343704</v>
      </c>
      <c r="AF892" s="23" t="n">
        <f aca="false">AE892*(1+S892)</f>
        <v>6019.55599886473</v>
      </c>
      <c r="AG892" s="23" t="n">
        <f aca="false">AF892*(1+U892)</f>
        <v>7244.27679712706</v>
      </c>
      <c r="AH892" s="23" t="n">
        <f aca="false">AG892*(1+W892)</f>
        <v>8761.91199801774</v>
      </c>
      <c r="AI892" s="23" t="n">
        <f aca="false">AH892*(1+Y892)</f>
        <v>10763.1104174017</v>
      </c>
      <c r="AJ892" s="25" t="n">
        <f aca="false">G892*Z892</f>
        <v>41923.3663648785</v>
      </c>
      <c r="AK892" s="25" t="n">
        <f aca="false">I892*AA892</f>
        <v>53177.8972759777</v>
      </c>
      <c r="AL892" s="25" t="n">
        <f aca="false">K892*AB892</f>
        <v>62954.8889291633</v>
      </c>
      <c r="AM892" s="25" t="n">
        <f aca="false">M892*AC892</f>
        <v>80007.8815082077</v>
      </c>
      <c r="AN892" s="25" t="n">
        <f aca="false">O892*AD892</f>
        <v>101551.103307101</v>
      </c>
      <c r="AO892" s="25" t="n">
        <f aca="false">C892/Datos!$D$8</f>
        <v>15111.4487503593</v>
      </c>
      <c r="AP892" s="25" t="n">
        <f aca="false">AJ892-AO892</f>
        <v>26811.9176145191</v>
      </c>
      <c r="AQ892" s="25" t="n">
        <f aca="false">AK892-AO892</f>
        <v>38066.4485256184</v>
      </c>
      <c r="AR892" s="25" t="n">
        <f aca="false">AL892-AO892</f>
        <v>47843.440178804</v>
      </c>
      <c r="AS892" s="25" t="n">
        <f aca="false">AM892-AO892</f>
        <v>64896.4327578483</v>
      </c>
      <c r="AT892" s="25" t="n">
        <f aca="false">AN892-AO892</f>
        <v>86439.654556742</v>
      </c>
      <c r="AU892" s="25" t="n">
        <f aca="false">AP892*Datos!$D$6</f>
        <v>13405.9588072596</v>
      </c>
      <c r="AV892" s="25" t="n">
        <f aca="false">AQ892*Datos!$D$6</f>
        <v>19033.2242628092</v>
      </c>
      <c r="AW892" s="25" t="n">
        <f aca="false">AR892*Datos!$D$6</f>
        <v>23921.720089402</v>
      </c>
      <c r="AX892" s="25" t="n">
        <f aca="false">AS892*Datos!$D$6</f>
        <v>32448.2163789242</v>
      </c>
      <c r="AY892" s="25" t="n">
        <f aca="false">AT892*Datos!$D$6</f>
        <v>43219.827278371</v>
      </c>
      <c r="AZ892" s="25" t="n">
        <f aca="false">AJ892-AU892-AE892</f>
        <v>23298.1152241819</v>
      </c>
      <c r="BA892" s="25" t="n">
        <f aca="false">AK892-AV892-AF892</f>
        <v>28125.1170143038</v>
      </c>
      <c r="BB892" s="25" t="n">
        <f aca="false">AL892-AW892-AG892</f>
        <v>31788.8920426343</v>
      </c>
      <c r="BC892" s="25" t="n">
        <f aca="false">AM892-AX892-AH892</f>
        <v>38797.7531312657</v>
      </c>
      <c r="BD892" s="25" t="n">
        <f aca="false">AN892-AY892-AI892</f>
        <v>47568.1656113287</v>
      </c>
      <c r="BE892" s="25" t="n">
        <f aca="false">AZ892/Z892</f>
        <v>20044.7361374382</v>
      </c>
      <c r="BF892" s="25" t="n">
        <f aca="false">BA892/AA892</f>
        <v>20980.7522945681</v>
      </c>
      <c r="BG892" s="25" t="n">
        <f aca="false">BB892/AB892</f>
        <v>19704.7773882629</v>
      </c>
      <c r="BH892" s="25" t="n">
        <f aca="false">BC892/AC892</f>
        <v>19883.7761719877</v>
      </c>
      <c r="BI892" s="25" t="n">
        <f aca="false">BD892/AD892</f>
        <v>19845.8537033568</v>
      </c>
      <c r="BJ892" s="25" t="n">
        <f aca="false">E892*AD892</f>
        <v>77076.8422582459</v>
      </c>
      <c r="BK892" s="25" t="n">
        <f aca="false">0.2*C892*AD892</f>
        <v>36220.3565303221</v>
      </c>
      <c r="BL892" s="25" t="n">
        <f aca="false">BJ892+BK892</f>
        <v>113297.198788568</v>
      </c>
      <c r="BM892" s="25" t="n">
        <f aca="false">BK892*Datos!$D$6</f>
        <v>18110.1782651611</v>
      </c>
      <c r="BN892" s="25" t="n">
        <f aca="false">BL892-BM892</f>
        <v>95187.0205234069</v>
      </c>
      <c r="BO892" s="25" t="n">
        <f aca="false">BN892/AD892</f>
        <v>39712.8554252272</v>
      </c>
      <c r="BP892" s="25" t="n">
        <f aca="false">-(C892+E892)</f>
        <v>-107714.374801844</v>
      </c>
      <c r="BQ892" s="25" t="n">
        <f aca="false">BE892</f>
        <v>20044.7361374382</v>
      </c>
      <c r="BR892" s="25" t="n">
        <f aca="false">BF892</f>
        <v>20980.7522945681</v>
      </c>
      <c r="BS892" s="25" t="n">
        <f aca="false">BG892</f>
        <v>19704.7773882629</v>
      </c>
      <c r="BT892" s="25" t="n">
        <f aca="false">BH892</f>
        <v>19883.7761719877</v>
      </c>
      <c r="BU892" s="25" t="n">
        <f aca="false">BI892+BO892</f>
        <v>59558.709128584</v>
      </c>
      <c r="BV892" s="27" t="n">
        <f aca="false">IFERROR(IRR(BP892:BU892,0.1),NA())*100</f>
        <v>7.88868457641366</v>
      </c>
    </row>
    <row r="893" customFormat="false" ht="15" hidden="false" customHeight="true" outlineLevel="0" collapsed="false">
      <c r="A893" s="23" t="n">
        <v>892</v>
      </c>
      <c r="B893" s="24" t="n">
        <f aca="true">RAND()</f>
        <v>0.258822150111831</v>
      </c>
      <c r="C893" s="25" t="n">
        <f aca="false">IF(B893&lt;=(Datos!$D$14-Datos!$C$14)/(Datos!$E$14-Datos!$C$14),Datos!$C$14+SQRT((Datos!$E$14-Datos!$C$14)*(Datos!$D$14-Datos!$C$14)*B893),Datos!$E$14-SQRT((Datos!$E$14-Datos!$C$14)*(Datos!$E$14-Datos!$D$14)*(1-B893)))</f>
        <v>70176.9649454352</v>
      </c>
      <c r="D893" s="24" t="n">
        <f aca="true">RAND()</f>
        <v>0.50145937373703</v>
      </c>
      <c r="E893" s="25" t="n">
        <f aca="false">IF(D893&lt;=(Datos!$D$15-Datos!$C$15)/(Datos!$E$15-Datos!$C$15),Datos!$C$15+SQRT((Datos!$E$15-Datos!$C$15)*(Datos!$D$15-Datos!$C$15)*D893),Datos!$E$15-SQRT((Datos!$E$15-Datos!$C$15)*(Datos!$E$15-Datos!$D$15)*(1-D893)))</f>
        <v>31352.3937451197</v>
      </c>
      <c r="F893" s="24" t="n">
        <f aca="true">RAND()</f>
        <v>0.176070475306782</v>
      </c>
      <c r="G893" s="25" t="n">
        <f aca="false">IF(F893&lt;=(Datos!$D$19-Datos!$C$19)/(Datos!$E$19-Datos!$C$19),Datos!$C$19+SQRT((Datos!$E$19-Datos!$C$19)*(Datos!$D$19-Datos!$C$19)*F893),Datos!$E$19-SQRT((Datos!$E$19-Datos!$C$19)*(Datos!$E$19-Datos!$D$19)*(1-F893)))</f>
        <v>35139.1216463533</v>
      </c>
      <c r="H893" s="24" t="n">
        <f aca="true">RAND()</f>
        <v>0.886575058868517</v>
      </c>
      <c r="I893" s="25" t="n">
        <f aca="false">IF(H893&lt;=(Datos!$D$19-Datos!$C$19)/(Datos!$E$19-Datos!$C$19),Datos!$C$19+SQRT((Datos!$E$19-Datos!$C$19)*(Datos!$D$19-Datos!$C$19)*H893),Datos!$E$19-SQRT((Datos!$E$19-Datos!$C$19)*(Datos!$E$19-Datos!$D$19)*(1-H893)))</f>
        <v>42083.3459950037</v>
      </c>
      <c r="J893" s="24" t="n">
        <f aca="true">RAND()</f>
        <v>0.404888687756971</v>
      </c>
      <c r="K893" s="25" t="n">
        <f aca="false">IF(J893&lt;=(Datos!$D$19-Datos!$C$19)/(Datos!$E$19-Datos!$C$19),Datos!$C$19+SQRT((Datos!$E$19-Datos!$C$19)*(Datos!$D$19-Datos!$C$19)*J893),Datos!$E$19-SQRT((Datos!$E$19-Datos!$C$19)*(Datos!$E$19-Datos!$D$19)*(1-J893)))</f>
        <v>37793.1574578951</v>
      </c>
      <c r="L893" s="24" t="n">
        <f aca="true">RAND()</f>
        <v>0.623833211554835</v>
      </c>
      <c r="M893" s="25" t="n">
        <f aca="false">IF(L893&lt;=(Datos!$D$19-Datos!$C$19)/(Datos!$E$19-Datos!$C$19),Datos!$C$19+SQRT((Datos!$E$19-Datos!$C$19)*(Datos!$D$19-Datos!$C$19)*L893),Datos!$E$19-SQRT((Datos!$E$19-Datos!$C$19)*(Datos!$E$19-Datos!$D$19)*(1-L893)))</f>
        <v>39673.4162390143</v>
      </c>
      <c r="N893" s="24" t="n">
        <f aca="true">RAND()</f>
        <v>0.0676195331437522</v>
      </c>
      <c r="O893" s="25" t="n">
        <f aca="false">IF(N893&lt;=(Datos!$D$19-Datos!$C$19)/(Datos!$E$19-Datos!$C$19),Datos!$C$19+SQRT((Datos!$E$19-Datos!$C$19)*(Datos!$D$19-Datos!$C$19)*N893),Datos!$E$19-SQRT((Datos!$E$19-Datos!$C$19)*(Datos!$E$19-Datos!$D$19)*(1-N893)))</f>
        <v>33184.7966923436</v>
      </c>
      <c r="P893" s="24" t="n">
        <f aca="true">RAND()</f>
        <v>0.34395610335757</v>
      </c>
      <c r="Q893" s="26" t="n">
        <f aca="false">IF(P893&lt;=(Datos!$D$23-Datos!$C$23)/(Datos!$E$23-Datos!$C$23),Datos!$C$23+SQRT((Datos!$E$23-Datos!$C$23)*(Datos!$D$23-Datos!$C$23)*P893),Datos!$E$23-SQRT((Datos!$E$23-Datos!$C$23)*(Datos!$E$23-Datos!$D$23)*(1-P893)))</f>
        <v>0.144882141910286</v>
      </c>
      <c r="R893" s="24" t="n">
        <f aca="true">RAND()</f>
        <v>0.147300119528375</v>
      </c>
      <c r="S893" s="26" t="n">
        <f aca="false">IF(R893&lt;=(Datos!$D$24-Datos!$C$24)/(Datos!$E$24-Datos!$C$24),Datos!$C$24+SQRT((Datos!$E$24-Datos!$C$24)*(Datos!$D$24-Datos!$C$24)*R893),Datos!$E$24-SQRT((Datos!$E$24-Datos!$C$24)*(Datos!$E$24-Datos!$D$24)*(1-R893)))</f>
        <v>0.136283126700701</v>
      </c>
      <c r="T893" s="24" t="n">
        <f aca="true">RAND()</f>
        <v>0.730427191291025</v>
      </c>
      <c r="U893" s="26" t="n">
        <f aca="false">IF(T893&lt;=(Datos!$D$25-Datos!$C$25)/(Datos!$E$25-Datos!$C$25),Datos!$C$25+SQRT((Datos!$E$25-Datos!$C$25)*(Datos!$D$25-Datos!$C$25)*T893),Datos!$E$25-SQRT((Datos!$E$25-Datos!$C$25)*(Datos!$E$25-Datos!$D$25)*(1-T893)))</f>
        <v>0.192526305956695</v>
      </c>
      <c r="V893" s="24" t="n">
        <f aca="true">RAND()</f>
        <v>0.364921597846954</v>
      </c>
      <c r="W893" s="26" t="n">
        <f aca="false">IF(V893&lt;=(Datos!$D$26-Datos!$C$26)/(Datos!$E$26-Datos!$C$26),Datos!$C$26+SQRT((Datos!$E$26-Datos!$C$26)*(Datos!$D$26-Datos!$C$26)*V893),Datos!$E$26-SQRT((Datos!$E$26-Datos!$C$26)*(Datos!$E$26-Datos!$D$26)*(1-V893)))</f>
        <v>0.202853691474988</v>
      </c>
      <c r="X893" s="24" t="n">
        <f aca="true">RAND()</f>
        <v>0.151212844566824</v>
      </c>
      <c r="Y893" s="26" t="n">
        <f aca="false">IF(X893&lt;=(Datos!$D$27-Datos!$C$27)/(Datos!$E$27-Datos!$C$27),Datos!$C$27+SQRT((Datos!$E$27-Datos!$C$27)*(Datos!$D$27-Datos!$C$27)*X893),Datos!$E$27-SQRT((Datos!$E$27-Datos!$C$27)*(Datos!$E$27-Datos!$D$27)*(1-X893)))</f>
        <v>0.210205808084074</v>
      </c>
      <c r="Z893" s="24" t="n">
        <f aca="false">(1+Q893)</f>
        <v>1.14488214191029</v>
      </c>
      <c r="AA893" s="24" t="n">
        <f aca="false">Z893*(1+S893)</f>
        <v>1.30091025991362</v>
      </c>
      <c r="AB893" s="24" t="n">
        <f aca="false">AA893*(1+U893)</f>
        <v>1.55136970663595</v>
      </c>
      <c r="AC893" s="24" t="n">
        <f aca="false">AB893*(1+W893)</f>
        <v>1.86607077846952</v>
      </c>
      <c r="AD893" s="24" t="n">
        <f aca="false">AC893*(1+Y893)</f>
        <v>2.25832969439978</v>
      </c>
      <c r="AE893" s="23" t="n">
        <f aca="false">E893*Q893</f>
        <v>4542.4019598076</v>
      </c>
      <c r="AF893" s="23" t="n">
        <f aca="false">AE893*(1+S893)</f>
        <v>5161.45470162157</v>
      </c>
      <c r="AG893" s="23" t="n">
        <f aca="false">AF893*(1+U893)</f>
        <v>6155.17050868759</v>
      </c>
      <c r="AH893" s="23" t="n">
        <f aca="false">AG893*(1+W893)</f>
        <v>7403.76956803284</v>
      </c>
      <c r="AI893" s="23" t="n">
        <f aca="false">AH893*(1+Y893)</f>
        <v>8960.08493294946</v>
      </c>
      <c r="AJ893" s="25" t="n">
        <f aca="false">G893*Z893</f>
        <v>40230.1528553231</v>
      </c>
      <c r="AK893" s="25" t="n">
        <f aca="false">I893*AA893</f>
        <v>54746.6565763948</v>
      </c>
      <c r="AL893" s="25" t="n">
        <f aca="false">K893*AB893</f>
        <v>58631.1595983009</v>
      </c>
      <c r="AM893" s="25" t="n">
        <f aca="false">M893*AC893</f>
        <v>74033.4027256826</v>
      </c>
      <c r="AN893" s="25" t="n">
        <f aca="false">O893*AD893</f>
        <v>74942.2117729392</v>
      </c>
      <c r="AO893" s="25" t="n">
        <f aca="false">C893/Datos!$D$8</f>
        <v>14035.392989087</v>
      </c>
      <c r="AP893" s="25" t="n">
        <f aca="false">AJ893-AO893</f>
        <v>26194.7598662361</v>
      </c>
      <c r="AQ893" s="25" t="n">
        <f aca="false">AK893-AO893</f>
        <v>40711.2635873078</v>
      </c>
      <c r="AR893" s="25" t="n">
        <f aca="false">AL893-AO893</f>
        <v>44595.7666092138</v>
      </c>
      <c r="AS893" s="25" t="n">
        <f aca="false">AM893-AO893</f>
        <v>59998.0097365956</v>
      </c>
      <c r="AT893" s="25" t="n">
        <f aca="false">AN893-AO893</f>
        <v>60906.8187838522</v>
      </c>
      <c r="AU893" s="25" t="n">
        <f aca="false">AP893*Datos!$D$6</f>
        <v>13097.379933118</v>
      </c>
      <c r="AV893" s="25" t="n">
        <f aca="false">AQ893*Datos!$D$6</f>
        <v>20355.6317936539</v>
      </c>
      <c r="AW893" s="25" t="n">
        <f aca="false">AR893*Datos!$D$6</f>
        <v>22297.8833046069</v>
      </c>
      <c r="AX893" s="25" t="n">
        <f aca="false">AS893*Datos!$D$6</f>
        <v>29999.0048682978</v>
      </c>
      <c r="AY893" s="25" t="n">
        <f aca="false">AT893*Datos!$D$6</f>
        <v>30453.4093919261</v>
      </c>
      <c r="AZ893" s="25" t="n">
        <f aca="false">AJ893-AU893-AE893</f>
        <v>22590.3709623975</v>
      </c>
      <c r="BA893" s="25" t="n">
        <f aca="false">AK893-AV893-AF893</f>
        <v>29229.5700811194</v>
      </c>
      <c r="BB893" s="25" t="n">
        <f aca="false">AL893-AW893-AG893</f>
        <v>30178.1057850064</v>
      </c>
      <c r="BC893" s="25" t="n">
        <f aca="false">AM893-AX893-AH893</f>
        <v>36630.628289352</v>
      </c>
      <c r="BD893" s="25" t="n">
        <f aca="false">AN893-AY893-AI893</f>
        <v>35528.7174480637</v>
      </c>
      <c r="BE893" s="25" t="n">
        <f aca="false">AZ893/Z893</f>
        <v>19731.6126572683</v>
      </c>
      <c r="BF893" s="25" t="n">
        <f aca="false">BA893/AA893</f>
        <v>22468.5521990274</v>
      </c>
      <c r="BG893" s="25" t="n">
        <f aca="false">BB893/AB893</f>
        <v>19452.5558001553</v>
      </c>
      <c r="BH893" s="25" t="n">
        <f aca="false">BC893/AC893</f>
        <v>19629.8172137903</v>
      </c>
      <c r="BI893" s="25" t="n">
        <f aca="false">BD893/AD893</f>
        <v>15732.2987587543</v>
      </c>
      <c r="BJ893" s="25" t="n">
        <f aca="false">E893*AD893</f>
        <v>70804.0417851177</v>
      </c>
      <c r="BK893" s="25" t="n">
        <f aca="false">0.2*C893*AD893</f>
        <v>31696.5447598257</v>
      </c>
      <c r="BL893" s="25" t="n">
        <f aca="false">BJ893+BK893</f>
        <v>102500.586544943</v>
      </c>
      <c r="BM893" s="25" t="n">
        <f aca="false">BK893*Datos!$D$6</f>
        <v>15848.2723799129</v>
      </c>
      <c r="BN893" s="25" t="n">
        <f aca="false">BL893-BM893</f>
        <v>86652.3141650306</v>
      </c>
      <c r="BO893" s="25" t="n">
        <f aca="false">BN893/AD893</f>
        <v>38370.0902396632</v>
      </c>
      <c r="BP893" s="25" t="n">
        <f aca="false">-(C893+E893)</f>
        <v>-101529.358690555</v>
      </c>
      <c r="BQ893" s="25" t="n">
        <f aca="false">BE893</f>
        <v>19731.6126572683</v>
      </c>
      <c r="BR893" s="25" t="n">
        <f aca="false">BF893</f>
        <v>22468.5521990274</v>
      </c>
      <c r="BS893" s="25" t="n">
        <f aca="false">BG893</f>
        <v>19452.5558001553</v>
      </c>
      <c r="BT893" s="25" t="n">
        <f aca="false">BH893</f>
        <v>19629.8172137903</v>
      </c>
      <c r="BU893" s="25" t="n">
        <f aca="false">BI893+BO893</f>
        <v>54102.3889984175</v>
      </c>
      <c r="BV893" s="27" t="n">
        <f aca="false">IFERROR(IRR(BP893:BU893,0.1),NA())*100</f>
        <v>8.8608977078016</v>
      </c>
    </row>
    <row r="894" customFormat="false" ht="15" hidden="false" customHeight="true" outlineLevel="0" collapsed="false">
      <c r="A894" s="23" t="n">
        <v>893</v>
      </c>
      <c r="B894" s="24" t="n">
        <f aca="true">RAND()</f>
        <v>0.799876045256354</v>
      </c>
      <c r="C894" s="25" t="n">
        <f aca="false">IF(B894&lt;=(Datos!$D$14-Datos!$C$14)/(Datos!$E$14-Datos!$C$14),Datos!$C$14+SQRT((Datos!$E$14-Datos!$C$14)*(Datos!$D$14-Datos!$C$14)*B894),Datos!$E$14-SQRT((Datos!$E$14-Datos!$C$14)*(Datos!$E$14-Datos!$D$14)*(1-B894)))</f>
        <v>84503.2666122058</v>
      </c>
      <c r="D894" s="24" t="n">
        <f aca="true">RAND()</f>
        <v>0.947073007462</v>
      </c>
      <c r="E894" s="25" t="n">
        <f aca="false">IF(D894&lt;=(Datos!$D$15-Datos!$C$15)/(Datos!$E$15-Datos!$C$15),Datos!$C$15+SQRT((Datos!$E$15-Datos!$C$15)*(Datos!$D$15-Datos!$C$15)*D894),Datos!$E$15-SQRT((Datos!$E$15-Datos!$C$15)*(Datos!$E$15-Datos!$D$15)*(1-D894)))</f>
        <v>37182.368214138</v>
      </c>
      <c r="F894" s="24" t="n">
        <f aca="true">RAND()</f>
        <v>0.745440260165631</v>
      </c>
      <c r="G894" s="25" t="n">
        <f aca="false">IF(F894&lt;=(Datos!$D$19-Datos!$C$19)/(Datos!$E$19-Datos!$C$19),Datos!$C$19+SQRT((Datos!$E$19-Datos!$C$19)*(Datos!$D$19-Datos!$C$19)*F894),Datos!$E$19-SQRT((Datos!$E$19-Datos!$C$19)*(Datos!$E$19-Datos!$D$19)*(1-F894)))</f>
        <v>40630.5629095297</v>
      </c>
      <c r="H894" s="24" t="n">
        <f aca="true">RAND()</f>
        <v>0.349958316679981</v>
      </c>
      <c r="I894" s="25" t="n">
        <f aca="false">IF(H894&lt;=(Datos!$D$19-Datos!$C$19)/(Datos!$E$19-Datos!$C$19),Datos!$C$19+SQRT((Datos!$E$19-Datos!$C$19)*(Datos!$D$19-Datos!$C$19)*H894),Datos!$E$19-SQRT((Datos!$E$19-Datos!$C$19)*(Datos!$E$19-Datos!$D$19)*(1-H894)))</f>
        <v>37245.2568968945</v>
      </c>
      <c r="J894" s="24" t="n">
        <f aca="true">RAND()</f>
        <v>0.360525265590265</v>
      </c>
      <c r="K894" s="25" t="n">
        <f aca="false">IF(J894&lt;=(Datos!$D$19-Datos!$C$19)/(Datos!$E$19-Datos!$C$19),Datos!$C$19+SQRT((Datos!$E$19-Datos!$C$19)*(Datos!$D$19-Datos!$C$19)*J894),Datos!$E$19-SQRT((Datos!$E$19-Datos!$C$19)*(Datos!$E$19-Datos!$D$19)*(1-J894)))</f>
        <v>37353.8282437476</v>
      </c>
      <c r="L894" s="24" t="n">
        <f aca="true">RAND()</f>
        <v>0.588505587142994</v>
      </c>
      <c r="M894" s="25" t="n">
        <f aca="false">IF(L894&lt;=(Datos!$D$19-Datos!$C$19)/(Datos!$E$19-Datos!$C$19),Datos!$C$19+SQRT((Datos!$E$19-Datos!$C$19)*(Datos!$D$19-Datos!$C$19)*L894),Datos!$E$19-SQRT((Datos!$E$19-Datos!$C$19)*(Datos!$E$19-Datos!$D$19)*(1-L894)))</f>
        <v>39395.5222351634</v>
      </c>
      <c r="N894" s="24" t="n">
        <f aca="true">RAND()</f>
        <v>0.0960684300929706</v>
      </c>
      <c r="O894" s="25" t="n">
        <f aca="false">IF(N894&lt;=(Datos!$D$19-Datos!$C$19)/(Datos!$E$19-Datos!$C$19),Datos!$C$19+SQRT((Datos!$E$19-Datos!$C$19)*(Datos!$D$19-Datos!$C$19)*N894),Datos!$E$19-SQRT((Datos!$E$19-Datos!$C$19)*(Datos!$E$19-Datos!$D$19)*(1-N894)))</f>
        <v>33796.0854197378</v>
      </c>
      <c r="P894" s="24" t="n">
        <f aca="true">RAND()</f>
        <v>0.123867153755216</v>
      </c>
      <c r="Q894" s="26" t="n">
        <f aca="false">IF(P894&lt;=(Datos!$D$23-Datos!$C$23)/(Datos!$E$23-Datos!$C$23),Datos!$C$23+SQRT((Datos!$E$23-Datos!$C$23)*(Datos!$D$23-Datos!$C$23)*P894),Datos!$E$23-SQRT((Datos!$E$23-Datos!$C$23)*(Datos!$E$23-Datos!$D$23)*(1-P894)))</f>
        <v>0.134931874522624</v>
      </c>
      <c r="R894" s="24" t="n">
        <f aca="true">RAND()</f>
        <v>0.75488331775299</v>
      </c>
      <c r="S894" s="26" t="n">
        <f aca="false">IF(R894&lt;=(Datos!$D$24-Datos!$C$24)/(Datos!$E$24-Datos!$C$24),Datos!$C$24+SQRT((Datos!$E$24-Datos!$C$24)*(Datos!$D$24-Datos!$C$24)*R894),Datos!$E$24-SQRT((Datos!$E$24-Datos!$C$24)*(Datos!$E$24-Datos!$D$24)*(1-R894)))</f>
        <v>0.158994999927526</v>
      </c>
      <c r="T894" s="24" t="n">
        <f aca="true">RAND()</f>
        <v>0.0914040387635317</v>
      </c>
      <c r="U894" s="26" t="n">
        <f aca="false">IF(T894&lt;=(Datos!$D$25-Datos!$C$25)/(Datos!$E$25-Datos!$C$25),Datos!$C$25+SQRT((Datos!$E$25-Datos!$C$25)*(Datos!$D$25-Datos!$C$25)*T894),Datos!$E$25-SQRT((Datos!$E$25-Datos!$C$25)*(Datos!$E$25-Datos!$D$25)*(1-T894)))</f>
        <v>0.163854547318603</v>
      </c>
      <c r="V894" s="24" t="n">
        <f aca="true">RAND()</f>
        <v>0.575347680152632</v>
      </c>
      <c r="W894" s="26" t="n">
        <f aca="false">IF(V894&lt;=(Datos!$D$26-Datos!$C$26)/(Datos!$E$26-Datos!$C$26),Datos!$C$26+SQRT((Datos!$E$26-Datos!$C$26)*(Datos!$D$26-Datos!$C$26)*V894),Datos!$E$26-SQRT((Datos!$E$26-Datos!$C$26)*(Datos!$E$26-Datos!$D$26)*(1-V894)))</f>
        <v>0.211447657406251</v>
      </c>
      <c r="X894" s="24" t="n">
        <f aca="true">RAND()</f>
        <v>0.0905988912389297</v>
      </c>
      <c r="Y894" s="26" t="n">
        <f aca="false">IF(X894&lt;=(Datos!$D$27-Datos!$C$27)/(Datos!$E$27-Datos!$C$27),Datos!$C$27+SQRT((Datos!$E$27-Datos!$C$27)*(Datos!$D$27-Datos!$C$27)*X894),Datos!$E$27-SQRT((Datos!$E$27-Datos!$C$27)*(Datos!$E$27-Datos!$D$27)*(1-X894)))</f>
        <v>0.205640236773947</v>
      </c>
      <c r="Z894" s="24" t="n">
        <f aca="false">(1+Q894)</f>
        <v>1.13493187452262</v>
      </c>
      <c r="AA894" s="24" t="n">
        <f aca="false">Z894*(1+S894)</f>
        <v>1.3153803678301</v>
      </c>
      <c r="AB894" s="24" t="n">
        <f aca="false">AA894*(1+U894)</f>
        <v>1.53091142255267</v>
      </c>
      <c r="AC894" s="24" t="n">
        <f aca="false">AB894*(1+W894)</f>
        <v>1.85461905654791</v>
      </c>
      <c r="AD894" s="24" t="n">
        <f aca="false">AC894*(1+Y894)</f>
        <v>2.23600335846189</v>
      </c>
      <c r="AE894" s="23" t="n">
        <f aca="false">E894*Q894</f>
        <v>5017.08664232407</v>
      </c>
      <c r="AF894" s="23" t="n">
        <f aca="false">AE894*(1+S894)</f>
        <v>5814.77833265678</v>
      </c>
      <c r="AG894" s="23" t="n">
        <f aca="false">AF894*(1+U894)</f>
        <v>6767.55620411228</v>
      </c>
      <c r="AH894" s="23" t="n">
        <f aca="false">AG894*(1+W894)</f>
        <v>8198.54010983696</v>
      </c>
      <c r="AI894" s="23" t="n">
        <f aca="false">AH894*(1+Y894)</f>
        <v>9884.48983922453</v>
      </c>
      <c r="AJ894" s="25" t="n">
        <f aca="false">G894*Z894</f>
        <v>46112.9209258219</v>
      </c>
      <c r="AK894" s="25" t="n">
        <f aca="false">I894*AA894</f>
        <v>48991.6797169635</v>
      </c>
      <c r="AL894" s="25" t="n">
        <f aca="false">K894*AB894</f>
        <v>57185.4023344239</v>
      </c>
      <c r="AM894" s="25" t="n">
        <f aca="false">M894*AC894</f>
        <v>73063.6862799908</v>
      </c>
      <c r="AN894" s="25" t="n">
        <f aca="false">O894*AD894</f>
        <v>75568.1605013987</v>
      </c>
      <c r="AO894" s="25" t="n">
        <f aca="false">C894/Datos!$D$8</f>
        <v>16900.6533224412</v>
      </c>
      <c r="AP894" s="25" t="n">
        <f aca="false">AJ894-AO894</f>
        <v>29212.2676033808</v>
      </c>
      <c r="AQ894" s="25" t="n">
        <f aca="false">AK894-AO894</f>
        <v>32091.0263945223</v>
      </c>
      <c r="AR894" s="25" t="n">
        <f aca="false">AL894-AO894</f>
        <v>40284.7490119827</v>
      </c>
      <c r="AS894" s="25" t="n">
        <f aca="false">AM894-AO894</f>
        <v>56163.0329575497</v>
      </c>
      <c r="AT894" s="25" t="n">
        <f aca="false">AN894-AO894</f>
        <v>58667.5071789575</v>
      </c>
      <c r="AU894" s="25" t="n">
        <f aca="false">AP894*Datos!$D$6</f>
        <v>14606.1338016904</v>
      </c>
      <c r="AV894" s="25" t="n">
        <f aca="false">AQ894*Datos!$D$6</f>
        <v>16045.5131972612</v>
      </c>
      <c r="AW894" s="25" t="n">
        <f aca="false">AR894*Datos!$D$6</f>
        <v>20142.3745059914</v>
      </c>
      <c r="AX894" s="25" t="n">
        <f aca="false">AS894*Datos!$D$6</f>
        <v>28081.5164787748</v>
      </c>
      <c r="AY894" s="25" t="n">
        <f aca="false">AT894*Datos!$D$6</f>
        <v>29333.7535894787</v>
      </c>
      <c r="AZ894" s="25" t="n">
        <f aca="false">AJ894-AU894-AE894</f>
        <v>26489.7004818075</v>
      </c>
      <c r="BA894" s="25" t="n">
        <f aca="false">AK894-AV894-AF894</f>
        <v>27131.3881870455</v>
      </c>
      <c r="BB894" s="25" t="n">
        <f aca="false">AL894-AW894-AG894</f>
        <v>30275.4716243202</v>
      </c>
      <c r="BC894" s="25" t="n">
        <f aca="false">AM894-AX894-AH894</f>
        <v>36783.629691379</v>
      </c>
      <c r="BD894" s="25" t="n">
        <f aca="false">AN894-AY894-AI894</f>
        <v>36349.9170726954</v>
      </c>
      <c r="BE894" s="25" t="n">
        <f aca="false">AZ894/Z894</f>
        <v>23340.3441003449</v>
      </c>
      <c r="BF894" s="25" t="n">
        <f aca="false">BA894/AA894</f>
        <v>20626.2681507119</v>
      </c>
      <c r="BG894" s="25" t="n">
        <f aca="false">BB894/AB894</f>
        <v>19776.1093021556</v>
      </c>
      <c r="BH894" s="25" t="n">
        <f aca="false">BC894/AC894</f>
        <v>19833.5229876513</v>
      </c>
      <c r="BI894" s="25" t="n">
        <f aca="false">BD894/AD894</f>
        <v>16256.6469031155</v>
      </c>
      <c r="BJ894" s="25" t="n">
        <f aca="false">E894*AD894</f>
        <v>83139.9002023793</v>
      </c>
      <c r="BK894" s="25" t="n">
        <f aca="false">0.2*C894*AD894</f>
        <v>37789.9175891786</v>
      </c>
      <c r="BL894" s="25" t="n">
        <f aca="false">BJ894+BK894</f>
        <v>120929.817791558</v>
      </c>
      <c r="BM894" s="25" t="n">
        <f aca="false">BK894*Datos!$D$6</f>
        <v>18894.9587945893</v>
      </c>
      <c r="BN894" s="25" t="n">
        <f aca="false">BL894-BM894</f>
        <v>102034.858996969</v>
      </c>
      <c r="BO894" s="25" t="n">
        <f aca="false">BN894/AD894</f>
        <v>45632.6948753586</v>
      </c>
      <c r="BP894" s="25" t="n">
        <f aca="false">-(C894+E894)</f>
        <v>-121685.634826344</v>
      </c>
      <c r="BQ894" s="25" t="n">
        <f aca="false">BE894</f>
        <v>23340.3441003449</v>
      </c>
      <c r="BR894" s="25" t="n">
        <f aca="false">BF894</f>
        <v>20626.2681507119</v>
      </c>
      <c r="BS894" s="25" t="n">
        <f aca="false">BG894</f>
        <v>19776.1093021556</v>
      </c>
      <c r="BT894" s="25" t="n">
        <f aca="false">BH894</f>
        <v>19833.5229876513</v>
      </c>
      <c r="BU894" s="25" t="n">
        <f aca="false">BI894+BO894</f>
        <v>61889.341778474</v>
      </c>
      <c r="BV894" s="27" t="n">
        <f aca="false">IFERROR(IRR(BP894:BU894,0.1),NA())*100</f>
        <v>5.2890273042818</v>
      </c>
    </row>
    <row r="895" customFormat="false" ht="15" hidden="false" customHeight="true" outlineLevel="0" collapsed="false">
      <c r="A895" s="23" t="n">
        <v>894</v>
      </c>
      <c r="B895" s="24" t="n">
        <f aca="true">RAND()</f>
        <v>0.0714898452711716</v>
      </c>
      <c r="C895" s="25" t="n">
        <f aca="false">IF(B895&lt;=(Datos!$D$14-Datos!$C$14)/(Datos!$E$14-Datos!$C$14),Datos!$C$14+SQRT((Datos!$E$14-Datos!$C$14)*(Datos!$D$14-Datos!$C$14)*B895),Datos!$E$14-SQRT((Datos!$E$14-Datos!$C$14)*(Datos!$E$14-Datos!$D$14)*(1-B895)))</f>
        <v>65347.5170040374</v>
      </c>
      <c r="D895" s="24" t="n">
        <f aca="true">RAND()</f>
        <v>0.677526172793572</v>
      </c>
      <c r="E895" s="25" t="n">
        <f aca="false">IF(D895&lt;=(Datos!$D$15-Datos!$C$15)/(Datos!$E$15-Datos!$C$15),Datos!$C$15+SQRT((Datos!$E$15-Datos!$C$15)*(Datos!$D$15-Datos!$C$15)*D895),Datos!$E$15-SQRT((Datos!$E$15-Datos!$C$15)*(Datos!$E$15-Datos!$D$15)*(1-D895)))</f>
        <v>33045.0683625959</v>
      </c>
      <c r="F895" s="24" t="n">
        <f aca="true">RAND()</f>
        <v>0.919712711396001</v>
      </c>
      <c r="G895" s="25" t="n">
        <f aca="false">IF(F895&lt;=(Datos!$D$19-Datos!$C$19)/(Datos!$E$19-Datos!$C$19),Datos!$C$19+SQRT((Datos!$E$19-Datos!$C$19)*(Datos!$D$19-Datos!$C$19)*F895),Datos!$E$19-SQRT((Datos!$E$19-Datos!$C$19)*(Datos!$E$19-Datos!$D$19)*(1-F895)))</f>
        <v>42546.1160081822</v>
      </c>
      <c r="H895" s="24" t="n">
        <f aca="true">RAND()</f>
        <v>0.500238673049153</v>
      </c>
      <c r="I895" s="25" t="n">
        <f aca="false">IF(H895&lt;=(Datos!$D$19-Datos!$C$19)/(Datos!$E$19-Datos!$C$19),Datos!$C$19+SQRT((Datos!$E$19-Datos!$C$19)*(Datos!$D$19-Datos!$C$19)*H895),Datos!$E$19-SQRT((Datos!$E$19-Datos!$C$19)*(Datos!$E$19-Datos!$D$19)*(1-H895)))</f>
        <v>38662.320760476</v>
      </c>
      <c r="J895" s="24" t="n">
        <f aca="true">RAND()</f>
        <v>0.404481079166916</v>
      </c>
      <c r="K895" s="25" t="n">
        <f aca="false">IF(J895&lt;=(Datos!$D$19-Datos!$C$19)/(Datos!$E$19-Datos!$C$19),Datos!$C$19+SQRT((Datos!$E$19-Datos!$C$19)*(Datos!$D$19-Datos!$C$19)*J895),Datos!$E$19-SQRT((Datos!$E$19-Datos!$C$19)*(Datos!$E$19-Datos!$D$19)*(1-J895)))</f>
        <v>37789.2337155228</v>
      </c>
      <c r="L895" s="24" t="n">
        <f aca="true">RAND()</f>
        <v>0.867100980380041</v>
      </c>
      <c r="M895" s="25" t="n">
        <f aca="false">IF(L895&lt;=(Datos!$D$19-Datos!$C$19)/(Datos!$E$19-Datos!$C$19),Datos!$C$19+SQRT((Datos!$E$19-Datos!$C$19)*(Datos!$D$19-Datos!$C$19)*L895),Datos!$E$19-SQRT((Datos!$E$19-Datos!$C$19)*(Datos!$E$19-Datos!$D$19)*(1-L895)))</f>
        <v>41842.8768678595</v>
      </c>
      <c r="N895" s="24" t="n">
        <f aca="true">RAND()</f>
        <v>0.0258779864840099</v>
      </c>
      <c r="O895" s="25" t="n">
        <f aca="false">IF(N895&lt;=(Datos!$D$19-Datos!$C$19)/(Datos!$E$19-Datos!$C$19),Datos!$C$19+SQRT((Datos!$E$19-Datos!$C$19)*(Datos!$D$19-Datos!$C$19)*N895),Datos!$E$19-SQRT((Datos!$E$19-Datos!$C$19)*(Datos!$E$19-Datos!$D$19)*(1-N895)))</f>
        <v>31970.2025207073</v>
      </c>
      <c r="P895" s="24" t="n">
        <f aca="true">RAND()</f>
        <v>0.00260682377530883</v>
      </c>
      <c r="Q895" s="26" t="n">
        <f aca="false">IF(P895&lt;=(Datos!$D$23-Datos!$C$23)/(Datos!$E$23-Datos!$C$23),Datos!$C$23+SQRT((Datos!$E$23-Datos!$C$23)*(Datos!$D$23-Datos!$C$23)*P895),Datos!$E$23-SQRT((Datos!$E$23-Datos!$C$23)*(Datos!$E$23-Datos!$D$23)*(1-P895)))</f>
        <v>0.122166167767177</v>
      </c>
      <c r="R895" s="24" t="n">
        <f aca="true">RAND()</f>
        <v>0.114527440200003</v>
      </c>
      <c r="S895" s="26" t="n">
        <f aca="false">IF(R895&lt;=(Datos!$D$24-Datos!$C$24)/(Datos!$E$24-Datos!$C$24),Datos!$C$24+SQRT((Datos!$E$24-Datos!$C$24)*(Datos!$D$24-Datos!$C$24)*R895),Datos!$E$24-SQRT((Datos!$E$24-Datos!$C$24)*(Datos!$E$24-Datos!$D$24)*(1-R895)))</f>
        <v>0.134357903480662</v>
      </c>
      <c r="T895" s="24" t="n">
        <f aca="true">RAND()</f>
        <v>0.8486977595117</v>
      </c>
      <c r="U895" s="26" t="n">
        <f aca="false">IF(T895&lt;=(Datos!$D$25-Datos!$C$25)/(Datos!$E$25-Datos!$C$25),Datos!$C$25+SQRT((Datos!$E$25-Datos!$C$25)*(Datos!$D$25-Datos!$C$25)*T895),Datos!$E$25-SQRT((Datos!$E$25-Datos!$C$25)*(Datos!$E$25-Datos!$D$25)*(1-T895)))</f>
        <v>0.199417330752129</v>
      </c>
      <c r="V895" s="24" t="n">
        <f aca="true">RAND()</f>
        <v>0.172637161727175</v>
      </c>
      <c r="W895" s="26" t="n">
        <f aca="false">IF(V895&lt;=(Datos!$D$26-Datos!$C$26)/(Datos!$E$26-Datos!$C$26),Datos!$C$26+SQRT((Datos!$E$26-Datos!$C$26)*(Datos!$D$26-Datos!$C$26)*V895),Datos!$E$26-SQRT((Datos!$E$26-Datos!$C$26)*(Datos!$E$26-Datos!$D$26)*(1-V895)))</f>
        <v>0.195546447388971</v>
      </c>
      <c r="X895" s="24" t="n">
        <f aca="true">RAND()</f>
        <v>0.795391978840078</v>
      </c>
      <c r="Y895" s="26" t="n">
        <f aca="false">IF(X895&lt;=(Datos!$D$27-Datos!$C$27)/(Datos!$E$27-Datos!$C$27),Datos!$C$27+SQRT((Datos!$E$27-Datos!$C$27)*(Datos!$D$27-Datos!$C$27)*X895),Datos!$E$27-SQRT((Datos!$E$27-Datos!$C$27)*(Datos!$E$27-Datos!$D$27)*(1-X895)))</f>
        <v>0.246760214888427</v>
      </c>
      <c r="Z895" s="24" t="n">
        <f aca="false">(1+Q895)</f>
        <v>1.12216616776718</v>
      </c>
      <c r="AA895" s="24" t="n">
        <f aca="false">Z895*(1+S895)</f>
        <v>1.2729380614253</v>
      </c>
      <c r="AB895" s="24" t="n">
        <f aca="false">AA895*(1+U895)</f>
        <v>1.52678397184753</v>
      </c>
      <c r="AC895" s="24" t="n">
        <f aca="false">AB895*(1+W895)</f>
        <v>1.82534115347273</v>
      </c>
      <c r="AD895" s="24" t="n">
        <f aca="false">AC895*(1+Y895)</f>
        <v>2.27576272874835</v>
      </c>
      <c r="AE895" s="23" t="n">
        <f aca="false">E895*Q895</f>
        <v>4036.98936546272</v>
      </c>
      <c r="AF895" s="23" t="n">
        <f aca="false">AE895*(1+S895)</f>
        <v>4579.39079298002</v>
      </c>
      <c r="AG895" s="23" t="n">
        <f aca="false">AF895*(1+U895)</f>
        <v>5492.60068138697</v>
      </c>
      <c r="AH895" s="23" t="n">
        <f aca="false">AG895*(1+W895)</f>
        <v>6566.65923155843</v>
      </c>
      <c r="AI895" s="23" t="n">
        <f aca="false">AH895*(1+Y895)</f>
        <v>8187.04947463686</v>
      </c>
      <c r="AJ895" s="25" t="n">
        <f aca="false">G895*Z895</f>
        <v>47743.8119542795</v>
      </c>
      <c r="AK895" s="25" t="n">
        <f aca="false">I895*AA895</f>
        <v>49214.7396390435</v>
      </c>
      <c r="AL895" s="25" t="n">
        <f aca="false">K895*AB895</f>
        <v>57695.9963452604</v>
      </c>
      <c r="AM895" s="25" t="n">
        <f aca="false">M895*AC895</f>
        <v>76377.5251265962</v>
      </c>
      <c r="AN895" s="25" t="n">
        <f aca="false">O895*AD895</f>
        <v>72756.5953271624</v>
      </c>
      <c r="AO895" s="25" t="n">
        <f aca="false">C895/Datos!$D$8</f>
        <v>13069.5034008075</v>
      </c>
      <c r="AP895" s="25" t="n">
        <f aca="false">AJ895-AO895</f>
        <v>34674.308553472</v>
      </c>
      <c r="AQ895" s="25" t="n">
        <f aca="false">AK895-AO895</f>
        <v>36145.2362382361</v>
      </c>
      <c r="AR895" s="25" t="n">
        <f aca="false">AL895-AO895</f>
        <v>44626.492944453</v>
      </c>
      <c r="AS895" s="25" t="n">
        <f aca="false">AM895-AO895</f>
        <v>63308.0217257887</v>
      </c>
      <c r="AT895" s="25" t="n">
        <f aca="false">AN895-AO895</f>
        <v>59687.0919263549</v>
      </c>
      <c r="AU895" s="25" t="n">
        <f aca="false">AP895*Datos!$D$6</f>
        <v>17337.154276736</v>
      </c>
      <c r="AV895" s="25" t="n">
        <f aca="false">AQ895*Datos!$D$6</f>
        <v>18072.618119118</v>
      </c>
      <c r="AW895" s="25" t="n">
        <f aca="false">AR895*Datos!$D$6</f>
        <v>22313.2464722265</v>
      </c>
      <c r="AX895" s="25" t="n">
        <f aca="false">AS895*Datos!$D$6</f>
        <v>31654.0108628943</v>
      </c>
      <c r="AY895" s="25" t="n">
        <f aca="false">AT895*Datos!$D$6</f>
        <v>29843.5459631775</v>
      </c>
      <c r="AZ895" s="25" t="n">
        <f aca="false">AJ895-AU895-AE895</f>
        <v>26369.6683120808</v>
      </c>
      <c r="BA895" s="25" t="n">
        <f aca="false">AK895-AV895-AF895</f>
        <v>26562.7307269455</v>
      </c>
      <c r="BB895" s="25" t="n">
        <f aca="false">AL895-AW895-AG895</f>
        <v>29890.149191647</v>
      </c>
      <c r="BC895" s="25" t="n">
        <f aca="false">AM895-AX895-AH895</f>
        <v>38156.8550321434</v>
      </c>
      <c r="BD895" s="25" t="n">
        <f aca="false">AN895-AY895-AI895</f>
        <v>34725.9998893481</v>
      </c>
      <c r="BE895" s="25" t="n">
        <f aca="false">AZ895/Z895</f>
        <v>23498.8979970316</v>
      </c>
      <c r="BF895" s="25" t="n">
        <f aca="false">BA895/AA895</f>
        <v>20867.2609704225</v>
      </c>
      <c r="BG895" s="25" t="n">
        <f aca="false">BB895/AB895</f>
        <v>19577.1960819562</v>
      </c>
      <c r="BH895" s="25" t="n">
        <f aca="false">BC895/AC895</f>
        <v>20903.958122869</v>
      </c>
      <c r="BI895" s="25" t="n">
        <f aca="false">BD895/AD895</f>
        <v>15259.0599409487</v>
      </c>
      <c r="BJ895" s="25" t="n">
        <f aca="false">E895*AD895</f>
        <v>75202.7349485372</v>
      </c>
      <c r="BK895" s="25" t="n">
        <f aca="false">0.2*C895*AD895</f>
        <v>29743.0887228075</v>
      </c>
      <c r="BL895" s="25" t="n">
        <f aca="false">BJ895+BK895</f>
        <v>104945.823671345</v>
      </c>
      <c r="BM895" s="25" t="n">
        <f aca="false">BK895*Datos!$D$6</f>
        <v>14871.5443614038</v>
      </c>
      <c r="BN895" s="25" t="n">
        <f aca="false">BL895-BM895</f>
        <v>90074.279309941</v>
      </c>
      <c r="BO895" s="25" t="n">
        <f aca="false">BN895/AD895</f>
        <v>39579.8200629997</v>
      </c>
      <c r="BP895" s="25" t="n">
        <f aca="false">-(C895+E895)</f>
        <v>-98392.5853666333</v>
      </c>
      <c r="BQ895" s="25" t="n">
        <f aca="false">BE895</f>
        <v>23498.8979970316</v>
      </c>
      <c r="BR895" s="25" t="n">
        <f aca="false">BF895</f>
        <v>20867.2609704225</v>
      </c>
      <c r="BS895" s="25" t="n">
        <f aca="false">BG895</f>
        <v>19577.1960819562</v>
      </c>
      <c r="BT895" s="25" t="n">
        <f aca="false">BH895</f>
        <v>20903.958122869</v>
      </c>
      <c r="BU895" s="25" t="n">
        <f aca="false">BI895+BO895</f>
        <v>54838.8800039483</v>
      </c>
      <c r="BV895" s="27" t="n">
        <f aca="false">IFERROR(IRR(BP895:BU895,0.1),NA())*100</f>
        <v>11.1208549531928</v>
      </c>
    </row>
    <row r="896" customFormat="false" ht="15" hidden="false" customHeight="true" outlineLevel="0" collapsed="false">
      <c r="A896" s="23" t="n">
        <v>895</v>
      </c>
      <c r="B896" s="24" t="n">
        <f aca="true">RAND()</f>
        <v>0.41773706865302</v>
      </c>
      <c r="C896" s="25" t="n">
        <f aca="false">IF(B896&lt;=(Datos!$D$14-Datos!$C$14)/(Datos!$E$14-Datos!$C$14),Datos!$C$14+SQRT((Datos!$E$14-Datos!$C$14)*(Datos!$D$14-Datos!$C$14)*B896),Datos!$E$14-SQRT((Datos!$E$14-Datos!$C$14)*(Datos!$E$14-Datos!$D$14)*(1-B896)))</f>
        <v>73566.772470688</v>
      </c>
      <c r="D896" s="24" t="n">
        <f aca="true">RAND()</f>
        <v>0.143352732913105</v>
      </c>
      <c r="E896" s="25" t="n">
        <f aca="false">IF(D896&lt;=(Datos!$D$15-Datos!$C$15)/(Datos!$E$15-Datos!$C$15),Datos!$C$15+SQRT((Datos!$E$15-Datos!$C$15)*(Datos!$D$15-Datos!$C$15)*D896),Datos!$E$15-SQRT((Datos!$E$15-Datos!$C$15)*(Datos!$E$15-Datos!$D$15)*(1-D896)))</f>
        <v>28278.9411352574</v>
      </c>
      <c r="F896" s="24" t="n">
        <f aca="true">RAND()</f>
        <v>0.526681121390273</v>
      </c>
      <c r="G896" s="25" t="n">
        <f aca="false">IF(F896&lt;=(Datos!$D$19-Datos!$C$19)/(Datos!$E$19-Datos!$C$19),Datos!$C$19+SQRT((Datos!$E$19-Datos!$C$19)*(Datos!$D$19-Datos!$C$19)*F896),Datos!$E$19-SQRT((Datos!$E$19-Datos!$C$19)*(Datos!$E$19-Datos!$D$19)*(1-F896)))</f>
        <v>38888.3163877385</v>
      </c>
      <c r="H896" s="24" t="n">
        <f aca="true">RAND()</f>
        <v>0.249899304887637</v>
      </c>
      <c r="I896" s="25" t="n">
        <f aca="false">IF(H896&lt;=(Datos!$D$19-Datos!$C$19)/(Datos!$E$19-Datos!$C$19),Datos!$C$19+SQRT((Datos!$E$19-Datos!$C$19)*(Datos!$D$19-Datos!$C$19)*H896),Datos!$E$19-SQRT((Datos!$E$19-Datos!$C$19)*(Datos!$E$19-Datos!$D$19)*(1-H896)))</f>
        <v>36122.4909745254</v>
      </c>
      <c r="J896" s="24" t="n">
        <f aca="true">RAND()</f>
        <v>0.149803614275722</v>
      </c>
      <c r="K896" s="25" t="n">
        <f aca="false">IF(J896&lt;=(Datos!$D$19-Datos!$C$19)/(Datos!$E$19-Datos!$C$19),Datos!$C$19+SQRT((Datos!$E$19-Datos!$C$19)*(Datos!$D$19-Datos!$C$19)*J896),Datos!$E$19-SQRT((Datos!$E$19-Datos!$C$19)*(Datos!$E$19-Datos!$D$19)*(1-J896)))</f>
        <v>34740.3103423044</v>
      </c>
      <c r="L896" s="24" t="n">
        <f aca="true">RAND()</f>
        <v>0.0236413900077673</v>
      </c>
      <c r="M896" s="25" t="n">
        <f aca="false">IF(L896&lt;=(Datos!$D$19-Datos!$C$19)/(Datos!$E$19-Datos!$C$19),Datos!$C$19+SQRT((Datos!$E$19-Datos!$C$19)*(Datos!$D$19-Datos!$C$19)*L896),Datos!$E$19-SQRT((Datos!$E$19-Datos!$C$19)*(Datos!$E$19-Datos!$D$19)*(1-L896)))</f>
        <v>31883.1379400259</v>
      </c>
      <c r="N896" s="24" t="n">
        <f aca="true">RAND()</f>
        <v>0.0173577988115293</v>
      </c>
      <c r="O896" s="25" t="n">
        <f aca="false">IF(N896&lt;=(Datos!$D$19-Datos!$C$19)/(Datos!$E$19-Datos!$C$19),Datos!$C$19+SQRT((Datos!$E$19-Datos!$C$19)*(Datos!$D$19-Datos!$C$19)*N896),Datos!$E$19-SQRT((Datos!$E$19-Datos!$C$19)*(Datos!$E$19-Datos!$D$19)*(1-N896)))</f>
        <v>31613.5891118031</v>
      </c>
      <c r="P896" s="24" t="n">
        <f aca="true">RAND()</f>
        <v>0.0919507827923614</v>
      </c>
      <c r="Q896" s="26" t="n">
        <f aca="false">IF(P896&lt;=(Datos!$D$23-Datos!$C$23)/(Datos!$E$23-Datos!$C$23),Datos!$C$23+SQRT((Datos!$E$23-Datos!$C$23)*(Datos!$D$23-Datos!$C$23)*P896),Datos!$E$23-SQRT((Datos!$E$23-Datos!$C$23)*(Datos!$E$23-Datos!$D$23)*(1-P896)))</f>
        <v>0.132865123747024</v>
      </c>
      <c r="R896" s="24" t="n">
        <f aca="true">RAND()</f>
        <v>0.405192351301381</v>
      </c>
      <c r="S896" s="26" t="n">
        <f aca="false">IF(R896&lt;=(Datos!$D$24-Datos!$C$24)/(Datos!$E$24-Datos!$C$24),Datos!$C$24+SQRT((Datos!$E$24-Datos!$C$24)*(Datos!$D$24-Datos!$C$24)*R896),Datos!$E$24-SQRT((Datos!$E$24-Datos!$C$24)*(Datos!$E$24-Datos!$D$24)*(1-R896)))</f>
        <v>0.14700641094893</v>
      </c>
      <c r="T896" s="24" t="n">
        <f aca="true">RAND()</f>
        <v>0.530432257419483</v>
      </c>
      <c r="U896" s="26" t="n">
        <f aca="false">IF(T896&lt;=(Datos!$D$25-Datos!$C$25)/(Datos!$E$25-Datos!$C$25),Datos!$C$25+SQRT((Datos!$E$25-Datos!$C$25)*(Datos!$D$25-Datos!$C$25)*T896),Datos!$E$25-SQRT((Datos!$E$25-Datos!$C$25)*(Datos!$E$25-Datos!$D$25)*(1-T896)))</f>
        <v>0.183739971328949</v>
      </c>
      <c r="V896" s="24" t="n">
        <f aca="true">RAND()</f>
        <v>0.620316206602645</v>
      </c>
      <c r="W896" s="26" t="n">
        <f aca="false">IF(V896&lt;=(Datos!$D$26-Datos!$C$26)/(Datos!$E$26-Datos!$C$26),Datos!$C$26+SQRT((Datos!$E$26-Datos!$C$26)*(Datos!$D$26-Datos!$C$26)*V896),Datos!$E$26-SQRT((Datos!$E$26-Datos!$C$26)*(Datos!$E$26-Datos!$D$26)*(1-V896)))</f>
        <v>0.213546011509154</v>
      </c>
      <c r="X896" s="24" t="n">
        <f aca="true">RAND()</f>
        <v>0.579987885828044</v>
      </c>
      <c r="Y896" s="26" t="n">
        <f aca="false">IF(X896&lt;=(Datos!$D$27-Datos!$C$27)/(Datos!$E$27-Datos!$C$27),Datos!$C$27+SQRT((Datos!$E$27-Datos!$C$27)*(Datos!$D$27-Datos!$C$27)*X896),Datos!$E$27-SQRT((Datos!$E$27-Datos!$C$27)*(Datos!$E$27-Datos!$D$27)*(1-X896)))</f>
        <v>0.232375789596797</v>
      </c>
      <c r="Z896" s="24" t="n">
        <f aca="false">(1+Q896)</f>
        <v>1.13286512374702</v>
      </c>
      <c r="AA896" s="24" t="n">
        <f aca="false">Z896*(1+S896)</f>
        <v>1.29940355967829</v>
      </c>
      <c r="AB896" s="24" t="n">
        <f aca="false">AA896*(1+U896)</f>
        <v>1.53815593247831</v>
      </c>
      <c r="AC896" s="24" t="n">
        <f aca="false">AB896*(1+W896)</f>
        <v>1.8666229969382</v>
      </c>
      <c r="AD896" s="24" t="n">
        <f aca="false">AC896*(1+Y896)</f>
        <v>2.30038098973125</v>
      </c>
      <c r="AE896" s="23" t="n">
        <f aca="false">E896*Q896</f>
        <v>3757.28501337079</v>
      </c>
      <c r="AF896" s="23" t="n">
        <f aca="false">AE896*(1+S896)</f>
        <v>4309.62999809863</v>
      </c>
      <c r="AG896" s="23" t="n">
        <f aca="false">AF896*(1+U896)</f>
        <v>5101.48129038765</v>
      </c>
      <c r="AH896" s="23" t="n">
        <f aca="false">AG896*(1+W896)</f>
        <v>6190.8822727385</v>
      </c>
      <c r="AI896" s="23" t="n">
        <f aca="false">AH896*(1+Y896)</f>
        <v>7629.49342916693</v>
      </c>
      <c r="AJ896" s="25" t="n">
        <f aca="false">G896*Z896</f>
        <v>44055.2173569088</v>
      </c>
      <c r="AK896" s="25" t="n">
        <f aca="false">I896*AA896</f>
        <v>46937.6933567453</v>
      </c>
      <c r="AL896" s="25" t="n">
        <f aca="false">K896*AB896</f>
        <v>53436.0144491532</v>
      </c>
      <c r="AM896" s="25" t="n">
        <f aca="false">M896*AC896</f>
        <v>59513.7984934052</v>
      </c>
      <c r="AN896" s="25" t="n">
        <f aca="false">O896*AD896</f>
        <v>72723.2994099667</v>
      </c>
      <c r="AO896" s="25" t="n">
        <f aca="false">C896/Datos!$D$8</f>
        <v>14713.3544941376</v>
      </c>
      <c r="AP896" s="25" t="n">
        <f aca="false">AJ896-AO896</f>
        <v>29341.8628627712</v>
      </c>
      <c r="AQ896" s="25" t="n">
        <f aca="false">AK896-AO896</f>
        <v>32224.3388626076</v>
      </c>
      <c r="AR896" s="25" t="n">
        <f aca="false">AL896-AO896</f>
        <v>38722.6599550156</v>
      </c>
      <c r="AS896" s="25" t="n">
        <f aca="false">AM896-AO896</f>
        <v>44800.4439992676</v>
      </c>
      <c r="AT896" s="25" t="n">
        <f aca="false">AN896-AO896</f>
        <v>58009.9449158291</v>
      </c>
      <c r="AU896" s="25" t="n">
        <f aca="false">AP896*Datos!$D$6</f>
        <v>14670.9314313856</v>
      </c>
      <c r="AV896" s="25" t="n">
        <f aca="false">AQ896*Datos!$D$6</f>
        <v>16112.1694313038</v>
      </c>
      <c r="AW896" s="25" t="n">
        <f aca="false">AR896*Datos!$D$6</f>
        <v>19361.3299775078</v>
      </c>
      <c r="AX896" s="25" t="n">
        <f aca="false">AS896*Datos!$D$6</f>
        <v>22400.2219996338</v>
      </c>
      <c r="AY896" s="25" t="n">
        <f aca="false">AT896*Datos!$D$6</f>
        <v>29004.9724579146</v>
      </c>
      <c r="AZ896" s="25" t="n">
        <f aca="false">AJ896-AU896-AE896</f>
        <v>25627.0009121524</v>
      </c>
      <c r="BA896" s="25" t="n">
        <f aca="false">AK896-AV896-AF896</f>
        <v>26515.8939273428</v>
      </c>
      <c r="BB896" s="25" t="n">
        <f aca="false">AL896-AW896-AG896</f>
        <v>28973.2031812578</v>
      </c>
      <c r="BC896" s="25" t="n">
        <f aca="false">AM896-AX896-AH896</f>
        <v>30922.6942210329</v>
      </c>
      <c r="BD896" s="25" t="n">
        <f aca="false">AN896-AY896-AI896</f>
        <v>36088.8335228852</v>
      </c>
      <c r="BE896" s="25" t="n">
        <f aca="false">AZ896/Z896</f>
        <v>22621.40512137</v>
      </c>
      <c r="BF896" s="25" t="n">
        <f aca="false">BA896/AA896</f>
        <v>20406.2038539495</v>
      </c>
      <c r="BG896" s="25" t="n">
        <f aca="false">BB896/AB896</f>
        <v>18836.3237884312</v>
      </c>
      <c r="BH896" s="25" t="n">
        <f aca="false">BC896/AC896</f>
        <v>16566.1166029536</v>
      </c>
      <c r="BI896" s="25" t="n">
        <f aca="false">BD896/AD896</f>
        <v>15688.1984697245</v>
      </c>
      <c r="BJ896" s="25" t="n">
        <f aca="false">E896*AD896</f>
        <v>65052.3385972752</v>
      </c>
      <c r="BK896" s="25" t="n">
        <f aca="false">0.2*C896*AD896</f>
        <v>33846.3209734911</v>
      </c>
      <c r="BL896" s="25" t="n">
        <f aca="false">BJ896+BK896</f>
        <v>98898.6595707663</v>
      </c>
      <c r="BM896" s="25" t="n">
        <f aca="false">BK896*Datos!$D$6</f>
        <v>16923.1604867455</v>
      </c>
      <c r="BN896" s="25" t="n">
        <f aca="false">BL896-BM896</f>
        <v>81975.4990840207</v>
      </c>
      <c r="BO896" s="25" t="n">
        <f aca="false">BN896/AD896</f>
        <v>35635.6183823262</v>
      </c>
      <c r="BP896" s="25" t="n">
        <f aca="false">-(C896+E896)</f>
        <v>-101845.713605945</v>
      </c>
      <c r="BQ896" s="25" t="n">
        <f aca="false">BE896</f>
        <v>22621.40512137</v>
      </c>
      <c r="BR896" s="25" t="n">
        <f aca="false">BF896</f>
        <v>20406.2038539495</v>
      </c>
      <c r="BS896" s="25" t="n">
        <f aca="false">BG896</f>
        <v>18836.3237884312</v>
      </c>
      <c r="BT896" s="25" t="n">
        <f aca="false">BH896</f>
        <v>16566.1166029536</v>
      </c>
      <c r="BU896" s="25" t="n">
        <f aca="false">BI896+BO896</f>
        <v>51323.8168520507</v>
      </c>
      <c r="BV896" s="27" t="n">
        <f aca="false">IFERROR(IRR(BP896:BU896,0.1),NA())*100</f>
        <v>7.55635064564737</v>
      </c>
    </row>
    <row r="897" customFormat="false" ht="15" hidden="false" customHeight="true" outlineLevel="0" collapsed="false">
      <c r="A897" s="23" t="n">
        <v>896</v>
      </c>
      <c r="B897" s="24" t="n">
        <f aca="true">RAND()</f>
        <v>0.756841964440227</v>
      </c>
      <c r="C897" s="25" t="n">
        <f aca="false">IF(B897&lt;=(Datos!$D$14-Datos!$C$14)/(Datos!$E$14-Datos!$C$14),Datos!$C$14+SQRT((Datos!$E$14-Datos!$C$14)*(Datos!$D$14-Datos!$C$14)*B897),Datos!$E$14-SQRT((Datos!$E$14-Datos!$C$14)*(Datos!$E$14-Datos!$D$14)*(1-B897)))</f>
        <v>82918.1487340591</v>
      </c>
      <c r="D897" s="24" t="n">
        <f aca="true">RAND()</f>
        <v>0.47415298267829</v>
      </c>
      <c r="E897" s="25" t="n">
        <f aca="false">IF(D897&lt;=(Datos!$D$15-Datos!$C$15)/(Datos!$E$15-Datos!$C$15),Datos!$C$15+SQRT((Datos!$E$15-Datos!$C$15)*(Datos!$D$15-Datos!$C$15)*D897),Datos!$E$15-SQRT((Datos!$E$15-Datos!$C$15)*(Datos!$E$15-Datos!$D$15)*(1-D897)))</f>
        <v>31118.7246074532</v>
      </c>
      <c r="F897" s="24" t="n">
        <f aca="true">RAND()</f>
        <v>0.774537820327079</v>
      </c>
      <c r="G897" s="25" t="n">
        <f aca="false">IF(F897&lt;=(Datos!$D$19-Datos!$C$19)/(Datos!$E$19-Datos!$C$19),Datos!$C$19+SQRT((Datos!$E$19-Datos!$C$19)*(Datos!$D$19-Datos!$C$19)*F897),Datos!$E$19-SQRT((Datos!$E$19-Datos!$C$19)*(Datos!$E$19-Datos!$D$19)*(1-F897)))</f>
        <v>40887.8638792631</v>
      </c>
      <c r="H897" s="24" t="n">
        <f aca="true">RAND()</f>
        <v>0.401303227859503</v>
      </c>
      <c r="I897" s="25" t="n">
        <f aca="false">IF(H897&lt;=(Datos!$D$19-Datos!$C$19)/(Datos!$E$19-Datos!$C$19),Datos!$C$19+SQRT((Datos!$E$19-Datos!$C$19)*(Datos!$D$19-Datos!$C$19)*H897),Datos!$E$19-SQRT((Datos!$E$19-Datos!$C$19)*(Datos!$E$19-Datos!$D$19)*(1-H897)))</f>
        <v>37758.5748806676</v>
      </c>
      <c r="J897" s="24" t="n">
        <f aca="true">RAND()</f>
        <v>0.476448666231252</v>
      </c>
      <c r="K897" s="25" t="n">
        <f aca="false">IF(J897&lt;=(Datos!$D$19-Datos!$C$19)/(Datos!$E$19-Datos!$C$19),Datos!$C$19+SQRT((Datos!$E$19-Datos!$C$19)*(Datos!$D$19-Datos!$C$19)*J897),Datos!$E$19-SQRT((Datos!$E$19-Datos!$C$19)*(Datos!$E$19-Datos!$D$19)*(1-J897)))</f>
        <v>38453.8334461171</v>
      </c>
      <c r="L897" s="24" t="n">
        <f aca="true">RAND()</f>
        <v>0.292897772755267</v>
      </c>
      <c r="M897" s="25" t="n">
        <f aca="false">IF(L897&lt;=(Datos!$D$19-Datos!$C$19)/(Datos!$E$19-Datos!$C$19),Datos!$C$19+SQRT((Datos!$E$19-Datos!$C$19)*(Datos!$D$19-Datos!$C$19)*L897),Datos!$E$19-SQRT((Datos!$E$19-Datos!$C$19)*(Datos!$E$19-Datos!$D$19)*(1-L897)))</f>
        <v>36628.3230091246</v>
      </c>
      <c r="N897" s="24" t="n">
        <f aca="true">RAND()</f>
        <v>0.0569425253304265</v>
      </c>
      <c r="O897" s="25" t="n">
        <f aca="false">IF(N897&lt;=(Datos!$D$19-Datos!$C$19)/(Datos!$E$19-Datos!$C$19),Datos!$C$19+SQRT((Datos!$E$19-Datos!$C$19)*(Datos!$D$19-Datos!$C$19)*N897),Datos!$E$19-SQRT((Datos!$E$19-Datos!$C$19)*(Datos!$E$19-Datos!$D$19)*(1-N897)))</f>
        <v>32922.5637374682</v>
      </c>
      <c r="P897" s="24" t="n">
        <f aca="true">RAND()</f>
        <v>0.217322479840936</v>
      </c>
      <c r="Q897" s="26" t="n">
        <f aca="false">IF(P897&lt;=(Datos!$D$23-Datos!$C$23)/(Datos!$E$23-Datos!$C$23),Datos!$C$23+SQRT((Datos!$E$23-Datos!$C$23)*(Datos!$D$23-Datos!$C$23)*P897),Datos!$E$23-SQRT((Datos!$E$23-Datos!$C$23)*(Datos!$E$23-Datos!$D$23)*(1-P897)))</f>
        <v>0.139778282628016</v>
      </c>
      <c r="R897" s="24" t="n">
        <f aca="true">RAND()</f>
        <v>0.746608503033731</v>
      </c>
      <c r="S897" s="26" t="n">
        <f aca="false">IF(R897&lt;=(Datos!$D$24-Datos!$C$24)/(Datos!$E$24-Datos!$C$24),Datos!$C$24+SQRT((Datos!$E$24-Datos!$C$24)*(Datos!$D$24-Datos!$C$24)*R897),Datos!$E$24-SQRT((Datos!$E$24-Datos!$C$24)*(Datos!$E$24-Datos!$D$24)*(1-R897)))</f>
        <v>0.158643392251126</v>
      </c>
      <c r="T897" s="24" t="n">
        <f aca="true">RAND()</f>
        <v>0.353503791213318</v>
      </c>
      <c r="U897" s="26" t="n">
        <f aca="false">IF(T897&lt;=(Datos!$D$25-Datos!$C$25)/(Datos!$E$25-Datos!$C$25),Datos!$C$25+SQRT((Datos!$E$25-Datos!$C$25)*(Datos!$D$25-Datos!$C$25)*T897),Datos!$E$25-SQRT((Datos!$E$25-Datos!$C$25)*(Datos!$E$25-Datos!$D$25)*(1-T897)))</f>
        <v>0.177246246742404</v>
      </c>
      <c r="V897" s="24" t="n">
        <f aca="true">RAND()</f>
        <v>0.678093516953319</v>
      </c>
      <c r="W897" s="26" t="n">
        <f aca="false">IF(V897&lt;=(Datos!$D$26-Datos!$C$26)/(Datos!$E$26-Datos!$C$26),Datos!$C$26+SQRT((Datos!$E$26-Datos!$C$26)*(Datos!$D$26-Datos!$C$26)*V897),Datos!$E$26-SQRT((Datos!$E$26-Datos!$C$26)*(Datos!$E$26-Datos!$D$26)*(1-V897)))</f>
        <v>0.216434054598993</v>
      </c>
      <c r="X897" s="24" t="n">
        <f aca="true">RAND()</f>
        <v>0.988818940307805</v>
      </c>
      <c r="Y897" s="26" t="n">
        <f aca="false">IF(X897&lt;=(Datos!$D$27-Datos!$C$27)/(Datos!$E$27-Datos!$C$27),Datos!$C$27+SQRT((Datos!$E$27-Datos!$C$27)*(Datos!$D$27-Datos!$C$27)*X897),Datos!$E$27-SQRT((Datos!$E$27-Datos!$C$27)*(Datos!$E$27-Datos!$D$27)*(1-X897)))</f>
        <v>0.272229689688445</v>
      </c>
      <c r="Z897" s="24" t="n">
        <f aca="false">(1+Q897)</f>
        <v>1.13977828262802</v>
      </c>
      <c r="AA897" s="24" t="n">
        <f aca="false">Z897*(1+S897)</f>
        <v>1.32059657579829</v>
      </c>
      <c r="AB897" s="24" t="n">
        <f aca="false">AA897*(1+U897)</f>
        <v>1.5546673623194</v>
      </c>
      <c r="AC897" s="24" t="n">
        <f aca="false">AB897*(1+W897)</f>
        <v>1.89115032309891</v>
      </c>
      <c r="AD897" s="24" t="n">
        <f aca="false">AC897*(1+Y897)</f>
        <v>2.40597758871033</v>
      </c>
      <c r="AE897" s="23" t="n">
        <f aca="false">E897*Q897</f>
        <v>4349.721883204</v>
      </c>
      <c r="AF897" s="23" t="n">
        <f aca="false">AE897*(1+S897)</f>
        <v>5039.77651810444</v>
      </c>
      <c r="AG897" s="23" t="n">
        <f aca="false">AF897*(1+U897)</f>
        <v>5933.05799035895</v>
      </c>
      <c r="AH897" s="23" t="n">
        <f aca="false">AG897*(1+W897)</f>
        <v>7217.17378738329</v>
      </c>
      <c r="AI897" s="23" t="n">
        <f aca="false">AH897*(1+Y897)</f>
        <v>9181.90276795023</v>
      </c>
      <c r="AJ897" s="25" t="n">
        <f aca="false">G897*Z897</f>
        <v>46603.0992726346</v>
      </c>
      <c r="AK897" s="25" t="n">
        <f aca="false">I897*AA897</f>
        <v>49863.8446944328</v>
      </c>
      <c r="AL897" s="25" t="n">
        <f aca="false">K897*AB897</f>
        <v>59782.9198147445</v>
      </c>
      <c r="AM897" s="25" t="n">
        <f aca="false">M897*AC897</f>
        <v>69269.6648932773</v>
      </c>
      <c r="AN897" s="25" t="n">
        <f aca="false">O897*AD897</f>
        <v>79210.950515236</v>
      </c>
      <c r="AO897" s="25" t="n">
        <f aca="false">C897/Datos!$D$8</f>
        <v>16583.6297468118</v>
      </c>
      <c r="AP897" s="25" t="n">
        <f aca="false">AJ897-AO897</f>
        <v>30019.4695258228</v>
      </c>
      <c r="AQ897" s="25" t="n">
        <f aca="false">AK897-AO897</f>
        <v>33280.2149476209</v>
      </c>
      <c r="AR897" s="25" t="n">
        <f aca="false">AL897-AO897</f>
        <v>43199.2900679327</v>
      </c>
      <c r="AS897" s="25" t="n">
        <f aca="false">AM897-AO897</f>
        <v>52686.0351464655</v>
      </c>
      <c r="AT897" s="25" t="n">
        <f aca="false">AN897-AO897</f>
        <v>62627.3207684242</v>
      </c>
      <c r="AU897" s="25" t="n">
        <f aca="false">AP897*Datos!$D$6</f>
        <v>15009.7347629114</v>
      </c>
      <c r="AV897" s="25" t="n">
        <f aca="false">AQ897*Datos!$D$6</f>
        <v>16640.1074738105</v>
      </c>
      <c r="AW897" s="25" t="n">
        <f aca="false">AR897*Datos!$D$6</f>
        <v>21599.6450339663</v>
      </c>
      <c r="AX897" s="25" t="n">
        <f aca="false">AS897*Datos!$D$6</f>
        <v>26343.0175732327</v>
      </c>
      <c r="AY897" s="25" t="n">
        <f aca="false">AT897*Datos!$D$6</f>
        <v>31313.6603842121</v>
      </c>
      <c r="AZ897" s="25" t="n">
        <f aca="false">AJ897-AU897-AE897</f>
        <v>27243.6426265192</v>
      </c>
      <c r="BA897" s="25" t="n">
        <f aca="false">AK897-AV897-AF897</f>
        <v>28183.9607025179</v>
      </c>
      <c r="BB897" s="25" t="n">
        <f aca="false">AL897-AW897-AG897</f>
        <v>32250.2167904192</v>
      </c>
      <c r="BC897" s="25" t="n">
        <f aca="false">AM897-AX897-AH897</f>
        <v>35709.4735326613</v>
      </c>
      <c r="BD897" s="25" t="n">
        <f aca="false">AN897-AY897-AI897</f>
        <v>38715.3873630737</v>
      </c>
      <c r="BE897" s="25" t="n">
        <f aca="false">AZ897/Z897</f>
        <v>23902.5809157399</v>
      </c>
      <c r="BF897" s="25" t="n">
        <f aca="false">BA897/AA897</f>
        <v>21341.8399070745</v>
      </c>
      <c r="BG897" s="25" t="n">
        <f aca="false">BB897/AB897</f>
        <v>20744.1267322324</v>
      </c>
      <c r="BH897" s="25" t="n">
        <f aca="false">BC897/AC897</f>
        <v>18882.4088156812</v>
      </c>
      <c r="BI897" s="25" t="n">
        <f aca="false">BD897/AD897</f>
        <v>16091.3333294289</v>
      </c>
      <c r="BJ897" s="25" t="n">
        <f aca="false">E897*AD897</f>
        <v>74870.9539947813</v>
      </c>
      <c r="BK897" s="25" t="n">
        <f aca="false">0.2*C897*AD897</f>
        <v>39899.8415102993</v>
      </c>
      <c r="BL897" s="25" t="n">
        <f aca="false">BJ897+BK897</f>
        <v>114770.795505081</v>
      </c>
      <c r="BM897" s="25" t="n">
        <f aca="false">BK897*Datos!$D$6</f>
        <v>19949.9207551496</v>
      </c>
      <c r="BN897" s="25" t="n">
        <f aca="false">BL897-BM897</f>
        <v>94820.8747499309</v>
      </c>
      <c r="BO897" s="25" t="n">
        <f aca="false">BN897/AD897</f>
        <v>39410.5394808592</v>
      </c>
      <c r="BP897" s="25" t="n">
        <f aca="false">-(C897+E897)</f>
        <v>-114036.873341512</v>
      </c>
      <c r="BQ897" s="25" t="n">
        <f aca="false">BE897</f>
        <v>23902.5809157399</v>
      </c>
      <c r="BR897" s="25" t="n">
        <f aca="false">BF897</f>
        <v>21341.8399070745</v>
      </c>
      <c r="BS897" s="25" t="n">
        <f aca="false">BG897</f>
        <v>20744.1267322324</v>
      </c>
      <c r="BT897" s="25" t="n">
        <f aca="false">BH897</f>
        <v>18882.4088156812</v>
      </c>
      <c r="BU897" s="25" t="n">
        <f aca="false">BI897+BO897</f>
        <v>55501.8728102881</v>
      </c>
      <c r="BV897" s="27" t="n">
        <f aca="false">IFERROR(IRR(BP897:BU897,0.1),NA())*100</f>
        <v>6.38139115905435</v>
      </c>
    </row>
    <row r="898" customFormat="false" ht="15" hidden="false" customHeight="true" outlineLevel="0" collapsed="false">
      <c r="A898" s="23" t="n">
        <v>897</v>
      </c>
      <c r="B898" s="24" t="n">
        <f aca="true">RAND()</f>
        <v>0.129312212107926</v>
      </c>
      <c r="C898" s="25" t="n">
        <f aca="false">IF(B898&lt;=(Datos!$D$14-Datos!$C$14)/(Datos!$E$14-Datos!$C$14),Datos!$C$14+SQRT((Datos!$E$14-Datos!$C$14)*(Datos!$D$14-Datos!$C$14)*B898),Datos!$E$14-SQRT((Datos!$E$14-Datos!$C$14)*(Datos!$E$14-Datos!$D$14)*(1-B898)))</f>
        <v>67192.0014490523</v>
      </c>
      <c r="D898" s="24" t="n">
        <f aca="true">RAND()</f>
        <v>0.858492134690595</v>
      </c>
      <c r="E898" s="25" t="n">
        <f aca="false">IF(D898&lt;=(Datos!$D$15-Datos!$C$15)/(Datos!$E$15-Datos!$C$15),Datos!$C$15+SQRT((Datos!$E$15-Datos!$C$15)*(Datos!$D$15-Datos!$C$15)*D898),Datos!$E$15-SQRT((Datos!$E$15-Datos!$C$15)*(Datos!$E$15-Datos!$D$15)*(1-D898)))</f>
        <v>35392.8121596346</v>
      </c>
      <c r="F898" s="24" t="n">
        <f aca="true">RAND()</f>
        <v>0.876568150767946</v>
      </c>
      <c r="G898" s="25" t="n">
        <f aca="false">IF(F898&lt;=(Datos!$D$19-Datos!$C$19)/(Datos!$E$19-Datos!$C$19),Datos!$C$19+SQRT((Datos!$E$19-Datos!$C$19)*(Datos!$D$19-Datos!$C$19)*F898),Datos!$E$19-SQRT((Datos!$E$19-Datos!$C$19)*(Datos!$E$19-Datos!$D$19)*(1-F898)))</f>
        <v>41957.4042837728</v>
      </c>
      <c r="H898" s="24" t="n">
        <f aca="true">RAND()</f>
        <v>0.64600310505925</v>
      </c>
      <c r="I898" s="25" t="n">
        <f aca="false">IF(H898&lt;=(Datos!$D$19-Datos!$C$19)/(Datos!$E$19-Datos!$C$19),Datos!$C$19+SQRT((Datos!$E$19-Datos!$C$19)*(Datos!$D$19-Datos!$C$19)*H898),Datos!$E$19-SQRT((Datos!$E$19-Datos!$C$19)*(Datos!$E$19-Datos!$D$19)*(1-H898)))</f>
        <v>39843.8034193541</v>
      </c>
      <c r="J898" s="24" t="n">
        <f aca="true">RAND()</f>
        <v>0.238905585046054</v>
      </c>
      <c r="K898" s="25" t="n">
        <f aca="false">IF(J898&lt;=(Datos!$D$19-Datos!$C$19)/(Datos!$E$19-Datos!$C$19),Datos!$C$19+SQRT((Datos!$E$19-Datos!$C$19)*(Datos!$D$19-Datos!$C$19)*J898),Datos!$E$19-SQRT((Datos!$E$19-Datos!$C$19)*(Datos!$E$19-Datos!$D$19)*(1-J898)))</f>
        <v>35986.3041817893</v>
      </c>
      <c r="L898" s="24" t="n">
        <f aca="true">RAND()</f>
        <v>0.671527621247647</v>
      </c>
      <c r="M898" s="25" t="n">
        <f aca="false">IF(L898&lt;=(Datos!$D$19-Datos!$C$19)/(Datos!$E$19-Datos!$C$19),Datos!$C$19+SQRT((Datos!$E$19-Datos!$C$19)*(Datos!$D$19-Datos!$C$19)*L898),Datos!$E$19-SQRT((Datos!$E$19-Datos!$C$19)*(Datos!$E$19-Datos!$D$19)*(1-L898)))</f>
        <v>40036.5910498503</v>
      </c>
      <c r="N898" s="24" t="n">
        <f aca="true">RAND()</f>
        <v>0.507995721605506</v>
      </c>
      <c r="O898" s="25" t="n">
        <f aca="false">IF(N898&lt;=(Datos!$D$19-Datos!$C$19)/(Datos!$E$19-Datos!$C$19),Datos!$C$19+SQRT((Datos!$E$19-Datos!$C$19)*(Datos!$D$19-Datos!$C$19)*N898),Datos!$E$19-SQRT((Datos!$E$19-Datos!$C$19)*(Datos!$E$19-Datos!$D$19)*(1-N898)))</f>
        <v>38729.2243779631</v>
      </c>
      <c r="P898" s="24" t="n">
        <f aca="true">RAND()</f>
        <v>0.50531650676478</v>
      </c>
      <c r="Q898" s="26" t="n">
        <f aca="false">IF(P898&lt;=(Datos!$D$23-Datos!$C$23)/(Datos!$E$23-Datos!$C$23),Datos!$C$23+SQRT((Datos!$E$23-Datos!$C$23)*(Datos!$D$23-Datos!$C$23)*P898),Datos!$E$23-SQRT((Datos!$E$23-Datos!$C$23)*(Datos!$E$23-Datos!$D$23)*(1-P898)))</f>
        <v>0.150159921450784</v>
      </c>
      <c r="R898" s="24" t="n">
        <f aca="true">RAND()</f>
        <v>0.75193009426103</v>
      </c>
      <c r="S898" s="26" t="n">
        <f aca="false">IF(R898&lt;=(Datos!$D$24-Datos!$C$24)/(Datos!$E$24-Datos!$C$24),Datos!$C$24+SQRT((Datos!$E$24-Datos!$C$24)*(Datos!$D$24-Datos!$C$24)*R898),Datos!$E$24-SQRT((Datos!$E$24-Datos!$C$24)*(Datos!$E$24-Datos!$D$24)*(1-R898)))</f>
        <v>0.158868842191443</v>
      </c>
      <c r="T898" s="24" t="n">
        <f aca="true">RAND()</f>
        <v>0.564428552003528</v>
      </c>
      <c r="U898" s="26" t="n">
        <f aca="false">IF(T898&lt;=(Datos!$D$25-Datos!$C$25)/(Datos!$E$25-Datos!$C$25),Datos!$C$25+SQRT((Datos!$E$25-Datos!$C$25)*(Datos!$D$25-Datos!$C$25)*T898),Datos!$E$25-SQRT((Datos!$E$25-Datos!$C$25)*(Datos!$E$25-Datos!$D$25)*(1-T898)))</f>
        <v>0.185077227280897</v>
      </c>
      <c r="V898" s="24" t="n">
        <f aca="true">RAND()</f>
        <v>0.0144583505094348</v>
      </c>
      <c r="W898" s="26" t="n">
        <f aca="false">IF(V898&lt;=(Datos!$D$26-Datos!$C$26)/(Datos!$E$26-Datos!$C$26),Datos!$C$26+SQRT((Datos!$E$26-Datos!$C$26)*(Datos!$D$26-Datos!$C$26)*V898),Datos!$E$26-SQRT((Datos!$E$26-Datos!$C$26)*(Datos!$E$26-Datos!$D$26)*(1-V898)))</f>
        <v>0.184499076651182</v>
      </c>
      <c r="X898" s="24" t="n">
        <f aca="true">RAND()</f>
        <v>0.0363306739478374</v>
      </c>
      <c r="Y898" s="26" t="n">
        <f aca="false">IF(X898&lt;=(Datos!$D$27-Datos!$C$27)/(Datos!$E$27-Datos!$C$27),Datos!$C$27+SQRT((Datos!$E$27-Datos!$C$27)*(Datos!$D$27-Datos!$C$27)*X898),Datos!$E$27-SQRT((Datos!$E$27-Datos!$C$27)*(Datos!$E$27-Datos!$D$27)*(1-X898)))</f>
        <v>0.19990418192781</v>
      </c>
      <c r="Z898" s="24" t="n">
        <f aca="false">(1+Q898)</f>
        <v>1.15015992145078</v>
      </c>
      <c r="AA898" s="24" t="n">
        <f aca="false">Z898*(1+S898)</f>
        <v>1.33288449650667</v>
      </c>
      <c r="AB898" s="24" t="n">
        <f aca="false">AA898*(1+U898)</f>
        <v>1.57957106340582</v>
      </c>
      <c r="AC898" s="24" t="n">
        <f aca="false">AB898*(1+W898)</f>
        <v>1.87100046610912</v>
      </c>
      <c r="AD898" s="24" t="n">
        <f aca="false">AC898*(1+Y898)</f>
        <v>2.24502128367321</v>
      </c>
      <c r="AE898" s="23" t="n">
        <f aca="false">E898*Q898</f>
        <v>5314.58189381308</v>
      </c>
      <c r="AF898" s="23" t="n">
        <f aca="false">AE898*(1+S898)</f>
        <v>6158.90336601476</v>
      </c>
      <c r="AG898" s="23" t="n">
        <f aca="false">AF898*(1+U898)</f>
        <v>7298.77612408776</v>
      </c>
      <c r="AH898" s="23" t="n">
        <f aca="false">AG898*(1+W898)</f>
        <v>8645.39357966564</v>
      </c>
      <c r="AI898" s="23" t="n">
        <f aca="false">AH898*(1+Y898)</f>
        <v>10373.6439106526</v>
      </c>
      <c r="AJ898" s="25" t="n">
        <f aca="false">G898*Z898</f>
        <v>48257.7248153029</v>
      </c>
      <c r="AK898" s="25" t="n">
        <f aca="false">I898*AA898</f>
        <v>53107.1878595166</v>
      </c>
      <c r="AL898" s="25" t="n">
        <f aca="false">K898*AB898</f>
        <v>56842.9247644742</v>
      </c>
      <c r="AM898" s="25" t="n">
        <f aca="false">M898*AC898</f>
        <v>74908.48051569</v>
      </c>
      <c r="AN898" s="25" t="n">
        <f aca="false">O898*AD898</f>
        <v>86947.9330286827</v>
      </c>
      <c r="AO898" s="25" t="n">
        <f aca="false">C898/Datos!$D$8</f>
        <v>13438.4002898105</v>
      </c>
      <c r="AP898" s="25" t="n">
        <f aca="false">AJ898-AO898</f>
        <v>34819.3245254925</v>
      </c>
      <c r="AQ898" s="25" t="n">
        <f aca="false">AK898-AO898</f>
        <v>39668.7875697061</v>
      </c>
      <c r="AR898" s="25" t="n">
        <f aca="false">AL898-AO898</f>
        <v>43404.5244746638</v>
      </c>
      <c r="AS898" s="25" t="n">
        <f aca="false">AM898-AO898</f>
        <v>61470.0802258795</v>
      </c>
      <c r="AT898" s="25" t="n">
        <f aca="false">AN898-AO898</f>
        <v>73509.5327388723</v>
      </c>
      <c r="AU898" s="25" t="n">
        <f aca="false">AP898*Datos!$D$6</f>
        <v>17409.6622627462</v>
      </c>
      <c r="AV898" s="25" t="n">
        <f aca="false">AQ898*Datos!$D$6</f>
        <v>19834.393784853</v>
      </c>
      <c r="AW898" s="25" t="n">
        <f aca="false">AR898*Datos!$D$6</f>
        <v>21702.2622373319</v>
      </c>
      <c r="AX898" s="25" t="n">
        <f aca="false">AS898*Datos!$D$6</f>
        <v>30735.0401129398</v>
      </c>
      <c r="AY898" s="25" t="n">
        <f aca="false">AT898*Datos!$D$6</f>
        <v>36754.7663694361</v>
      </c>
      <c r="AZ898" s="25" t="n">
        <f aca="false">AJ898-AU898-AE898</f>
        <v>25533.4806587436</v>
      </c>
      <c r="BA898" s="25" t="n">
        <f aca="false">AK898-AV898-AF898</f>
        <v>27113.8907086487</v>
      </c>
      <c r="BB898" s="25" t="n">
        <f aca="false">AL898-AW898-AG898</f>
        <v>27841.8864030546</v>
      </c>
      <c r="BC898" s="25" t="n">
        <f aca="false">AM898-AX898-AH898</f>
        <v>35528.0468230846</v>
      </c>
      <c r="BD898" s="25" t="n">
        <f aca="false">AN898-AY898-AI898</f>
        <v>39819.5227485939</v>
      </c>
      <c r="BE898" s="25" t="n">
        <f aca="false">AZ898/Z898</f>
        <v>22199.9394888811</v>
      </c>
      <c r="BF898" s="25" t="n">
        <f aca="false">BA898/AA898</f>
        <v>20342.2658000082</v>
      </c>
      <c r="BG898" s="25" t="n">
        <f aca="false">BB898/AB898</f>
        <v>17626.2322399239</v>
      </c>
      <c r="BH898" s="25" t="n">
        <f aca="false">BC898/AC898</f>
        <v>18988.7963507394</v>
      </c>
      <c r="BI898" s="25" t="n">
        <f aca="false">BD898/AD898</f>
        <v>17736.8130263081</v>
      </c>
      <c r="BJ898" s="25" t="n">
        <f aca="false">E898*AD898</f>
        <v>79457.6165874278</v>
      </c>
      <c r="BK898" s="25" t="n">
        <f aca="false">0.2*C898*AD898</f>
        <v>30169.4946691448</v>
      </c>
      <c r="BL898" s="25" t="n">
        <f aca="false">BJ898+BK898</f>
        <v>109627.111256573</v>
      </c>
      <c r="BM898" s="25" t="n">
        <f aca="false">BK898*Datos!$D$6</f>
        <v>15084.7473345724</v>
      </c>
      <c r="BN898" s="25" t="n">
        <f aca="false">BL898-BM898</f>
        <v>94542.3639220002</v>
      </c>
      <c r="BO898" s="25" t="n">
        <f aca="false">BN898/AD898</f>
        <v>42112.0123045398</v>
      </c>
      <c r="BP898" s="25" t="n">
        <f aca="false">-(C898+E898)</f>
        <v>-102584.813608687</v>
      </c>
      <c r="BQ898" s="25" t="n">
        <f aca="false">BE898</f>
        <v>22199.9394888811</v>
      </c>
      <c r="BR898" s="25" t="n">
        <f aca="false">BF898</f>
        <v>20342.2658000082</v>
      </c>
      <c r="BS898" s="25" t="n">
        <f aca="false">BG898</f>
        <v>17626.2322399239</v>
      </c>
      <c r="BT898" s="25" t="n">
        <f aca="false">BH898</f>
        <v>18988.7963507394</v>
      </c>
      <c r="BU898" s="25" t="n">
        <f aca="false">BI898+BO898</f>
        <v>59848.8253308479</v>
      </c>
      <c r="BV898" s="27" t="n">
        <f aca="false">IFERROR(IRR(BP898:BU898,0.1),NA())*100</f>
        <v>9.27581074550268</v>
      </c>
    </row>
    <row r="899" customFormat="false" ht="15" hidden="false" customHeight="true" outlineLevel="0" collapsed="false">
      <c r="A899" s="23" t="n">
        <v>898</v>
      </c>
      <c r="B899" s="24" t="n">
        <f aca="true">RAND()</f>
        <v>0.126343070135287</v>
      </c>
      <c r="C899" s="25" t="n">
        <f aca="false">IF(B899&lt;=(Datos!$D$14-Datos!$C$14)/(Datos!$E$14-Datos!$C$14),Datos!$C$14+SQRT((Datos!$E$14-Datos!$C$14)*(Datos!$D$14-Datos!$C$14)*B899),Datos!$E$14-SQRT((Datos!$E$14-Datos!$C$14)*(Datos!$E$14-Datos!$D$14)*(1-B899)))</f>
        <v>67108.9540759605</v>
      </c>
      <c r="D899" s="24" t="n">
        <f aca="true">RAND()</f>
        <v>0.454127385268071</v>
      </c>
      <c r="E899" s="25" t="n">
        <f aca="false">IF(D899&lt;=(Datos!$D$15-Datos!$C$15)/(Datos!$E$15-Datos!$C$15),Datos!$C$15+SQRT((Datos!$E$15-Datos!$C$15)*(Datos!$D$15-Datos!$C$15)*D899),Datos!$E$15-SQRT((Datos!$E$15-Datos!$C$15)*(Datos!$E$15-Datos!$D$15)*(1-D899)))</f>
        <v>30951.1938793126</v>
      </c>
      <c r="F899" s="24" t="n">
        <f aca="true">RAND()</f>
        <v>0.734741064358343</v>
      </c>
      <c r="G899" s="25" t="n">
        <f aca="false">IF(F899&lt;=(Datos!$D$19-Datos!$C$19)/(Datos!$E$19-Datos!$C$19),Datos!$C$19+SQRT((Datos!$E$19-Datos!$C$19)*(Datos!$D$19-Datos!$C$19)*F899),Datos!$E$19-SQRT((Datos!$E$19-Datos!$C$19)*(Datos!$E$19-Datos!$D$19)*(1-F899)))</f>
        <v>40539.6838482991</v>
      </c>
      <c r="H899" s="24" t="n">
        <f aca="true">RAND()</f>
        <v>0.904494446211414</v>
      </c>
      <c r="I899" s="25" t="n">
        <f aca="false">IF(H899&lt;=(Datos!$D$19-Datos!$C$19)/(Datos!$E$19-Datos!$C$19),Datos!$C$19+SQRT((Datos!$E$19-Datos!$C$19)*(Datos!$D$19-Datos!$C$19)*H899),Datos!$E$19-SQRT((Datos!$E$19-Datos!$C$19)*(Datos!$E$19-Datos!$D$19)*(1-H899)))</f>
        <v>42323.6374434423</v>
      </c>
      <c r="J899" s="24" t="n">
        <f aca="true">RAND()</f>
        <v>0.161936214165469</v>
      </c>
      <c r="K899" s="25" t="n">
        <f aca="false">IF(J899&lt;=(Datos!$D$19-Datos!$C$19)/(Datos!$E$19-Datos!$C$19),Datos!$C$19+SQRT((Datos!$E$19-Datos!$C$19)*(Datos!$D$19-Datos!$C$19)*J899),Datos!$E$19-SQRT((Datos!$E$19-Datos!$C$19)*(Datos!$E$19-Datos!$D$19)*(1-J899)))</f>
        <v>34928.5324514322</v>
      </c>
      <c r="L899" s="24" t="n">
        <f aca="true">RAND()</f>
        <v>0.780106426080251</v>
      </c>
      <c r="M899" s="25" t="n">
        <f aca="false">IF(L899&lt;=(Datos!$D$19-Datos!$C$19)/(Datos!$E$19-Datos!$C$19),Datos!$C$19+SQRT((Datos!$E$19-Datos!$C$19)*(Datos!$D$19-Datos!$C$19)*L899),Datos!$E$19-SQRT((Datos!$E$19-Datos!$C$19)*(Datos!$E$19-Datos!$D$19)*(1-L899)))</f>
        <v>40938.9634274017</v>
      </c>
      <c r="N899" s="24" t="n">
        <f aca="true">RAND()</f>
        <v>0.865856926674822</v>
      </c>
      <c r="O899" s="25" t="n">
        <f aca="false">IF(N899&lt;=(Datos!$D$19-Datos!$C$19)/(Datos!$E$19-Datos!$C$19),Datos!$C$19+SQRT((Datos!$E$19-Datos!$C$19)*(Datos!$D$19-Datos!$C$19)*N899),Datos!$E$19-SQRT((Datos!$E$19-Datos!$C$19)*(Datos!$E$19-Datos!$D$19)*(1-N899)))</f>
        <v>41828.1345395196</v>
      </c>
      <c r="P899" s="24" t="n">
        <f aca="true">RAND()</f>
        <v>0.206712307719149</v>
      </c>
      <c r="Q899" s="26" t="n">
        <f aca="false">IF(P899&lt;=(Datos!$D$23-Datos!$C$23)/(Datos!$E$23-Datos!$C$23),Datos!$C$23+SQRT((Datos!$E$23-Datos!$C$23)*(Datos!$D$23-Datos!$C$23)*P899),Datos!$E$23-SQRT((Datos!$E$23-Datos!$C$23)*(Datos!$E$23-Datos!$D$23)*(1-P899)))</f>
        <v>0.139289431144916</v>
      </c>
      <c r="R899" s="24" t="n">
        <f aca="true">RAND()</f>
        <v>0.972293143178871</v>
      </c>
      <c r="S899" s="26" t="n">
        <f aca="false">IF(R899&lt;=(Datos!$D$24-Datos!$C$24)/(Datos!$E$24-Datos!$C$24),Datos!$C$24+SQRT((Datos!$E$24-Datos!$C$24)*(Datos!$D$24-Datos!$C$24)*R899),Datos!$E$24-SQRT((Datos!$E$24-Datos!$C$24)*(Datos!$E$24-Datos!$D$24)*(1-R899)))</f>
        <v>0.17293796472127</v>
      </c>
      <c r="T899" s="24" t="n">
        <f aca="true">RAND()</f>
        <v>0.381364515359286</v>
      </c>
      <c r="U899" s="26" t="n">
        <f aca="false">IF(T899&lt;=(Datos!$D$25-Datos!$C$25)/(Datos!$E$25-Datos!$C$25),Datos!$C$25+SQRT((Datos!$E$25-Datos!$C$25)*(Datos!$D$25-Datos!$C$25)*T899),Datos!$E$25-SQRT((Datos!$E$25-Datos!$C$25)*(Datos!$E$25-Datos!$D$25)*(1-T899)))</f>
        <v>0.178299566820969</v>
      </c>
      <c r="V899" s="24" t="n">
        <f aca="true">RAND()</f>
        <v>0.46952412648723</v>
      </c>
      <c r="W899" s="26" t="n">
        <f aca="false">IF(V899&lt;=(Datos!$D$26-Datos!$C$26)/(Datos!$E$26-Datos!$C$26),Datos!$C$26+SQRT((Datos!$E$26-Datos!$C$26)*(Datos!$D$26-Datos!$C$26)*V899),Datos!$E$26-SQRT((Datos!$E$26-Datos!$C$26)*(Datos!$E$26-Datos!$D$26)*(1-V899)))</f>
        <v>0.206910957804858</v>
      </c>
      <c r="X899" s="24" t="n">
        <f aca="true">RAND()</f>
        <v>0.336161631432241</v>
      </c>
      <c r="Y899" s="26" t="n">
        <f aca="false">IF(X899&lt;=(Datos!$D$27-Datos!$C$27)/(Datos!$E$27-Datos!$C$27),Datos!$C$27+SQRT((Datos!$E$27-Datos!$C$27)*(Datos!$D$27-Datos!$C$27)*X899),Datos!$E$27-SQRT((Datos!$E$27-Datos!$C$27)*(Datos!$E$27-Datos!$D$27)*(1-X899)))</f>
        <v>0.220127408689235</v>
      </c>
      <c r="Z899" s="24" t="n">
        <f aca="false">(1+Q899)</f>
        <v>1.13928943114492</v>
      </c>
      <c r="AA899" s="24" t="n">
        <f aca="false">Z899*(1+S899)</f>
        <v>1.33631582659557</v>
      </c>
      <c r="AB899" s="24" t="n">
        <f aca="false">AA899*(1+U899)</f>
        <v>1.57458035961357</v>
      </c>
      <c r="AC899" s="24" t="n">
        <f aca="false">AB899*(1+W899)</f>
        <v>1.90037828996193</v>
      </c>
      <c r="AD899" s="24" t="n">
        <f aca="false">AC899*(1+Y899)</f>
        <v>2.31870363846053</v>
      </c>
      <c r="AE899" s="23" t="n">
        <f aca="false">E899*Q899</f>
        <v>4311.17418870547</v>
      </c>
      <c r="AF899" s="23" t="n">
        <f aca="false">AE899*(1+S899)</f>
        <v>5056.73987845907</v>
      </c>
      <c r="AG899" s="23" t="n">
        <f aca="false">AF899*(1+U899)</f>
        <v>5958.35440831464</v>
      </c>
      <c r="AH899" s="23" t="n">
        <f aca="false">AG899*(1+W899)</f>
        <v>7191.20322587982</v>
      </c>
      <c r="AI899" s="23" t="n">
        <f aca="false">AH899*(1+Y899)</f>
        <v>8774.18415735042</v>
      </c>
      <c r="AJ899" s="25" t="n">
        <f aca="false">G899*Z899</f>
        <v>46186.4333503234</v>
      </c>
      <c r="AK899" s="25" t="n">
        <f aca="false">I899*AA899</f>
        <v>56557.7465547649</v>
      </c>
      <c r="AL899" s="25" t="n">
        <f aca="false">K899*AB899</f>
        <v>54997.7811881503</v>
      </c>
      <c r="AM899" s="25" t="n">
        <f aca="false">M899*AC899</f>
        <v>77799.5173109795</v>
      </c>
      <c r="AN899" s="25" t="n">
        <f aca="false">O899*AD899</f>
        <v>96987.0477468007</v>
      </c>
      <c r="AO899" s="25" t="n">
        <f aca="false">C899/Datos!$D$8</f>
        <v>13421.7908151921</v>
      </c>
      <c r="AP899" s="25" t="n">
        <f aca="false">AJ899-AO899</f>
        <v>32764.6425351313</v>
      </c>
      <c r="AQ899" s="25" t="n">
        <f aca="false">AK899-AO899</f>
        <v>43135.9557395728</v>
      </c>
      <c r="AR899" s="25" t="n">
        <f aca="false">AL899-AO899</f>
        <v>41575.9903729582</v>
      </c>
      <c r="AS899" s="25" t="n">
        <f aca="false">AM899-AO899</f>
        <v>64377.7264957874</v>
      </c>
      <c r="AT899" s="25" t="n">
        <f aca="false">AN899-AO899</f>
        <v>83565.2569316086</v>
      </c>
      <c r="AU899" s="25" t="n">
        <f aca="false">AP899*Datos!$D$6</f>
        <v>16382.3212675657</v>
      </c>
      <c r="AV899" s="25" t="n">
        <f aca="false">AQ899*Datos!$D$6</f>
        <v>21567.9778697864</v>
      </c>
      <c r="AW899" s="25" t="n">
        <f aca="false">AR899*Datos!$D$6</f>
        <v>20787.9951864791</v>
      </c>
      <c r="AX899" s="25" t="n">
        <f aca="false">AS899*Datos!$D$6</f>
        <v>32188.8632478937</v>
      </c>
      <c r="AY899" s="25" t="n">
        <f aca="false">AT899*Datos!$D$6</f>
        <v>41782.6284658043</v>
      </c>
      <c r="AZ899" s="25" t="n">
        <f aca="false">AJ899-AU899-AE899</f>
        <v>25492.9378940523</v>
      </c>
      <c r="BA899" s="25" t="n">
        <f aca="false">AK899-AV899-AF899</f>
        <v>29933.0288065194</v>
      </c>
      <c r="BB899" s="25" t="n">
        <f aca="false">AL899-AW899-AG899</f>
        <v>28251.4315933565</v>
      </c>
      <c r="BC899" s="25" t="n">
        <f aca="false">AM899-AX899-AH899</f>
        <v>38419.450837206</v>
      </c>
      <c r="BD899" s="25" t="n">
        <f aca="false">AN899-AY899-AI899</f>
        <v>46430.235123646</v>
      </c>
      <c r="BE899" s="25" t="n">
        <f aca="false">AZ899/Z899</f>
        <v>22376.1734263026</v>
      </c>
      <c r="BF899" s="25" t="n">
        <f aca="false">BA899/AA899</f>
        <v>22399.6664641603</v>
      </c>
      <c r="BG899" s="25" t="n">
        <f aca="false">BB899/AB899</f>
        <v>17942.1973739657</v>
      </c>
      <c r="BH899" s="25" t="n">
        <f aca="false">BC899/AC899</f>
        <v>20216.7384463099</v>
      </c>
      <c r="BI899" s="25" t="n">
        <f aca="false">BD899/AD899</f>
        <v>20024.2214457699</v>
      </c>
      <c r="BJ899" s="25" t="n">
        <f aca="false">E899*AD899</f>
        <v>71766.6458626594</v>
      </c>
      <c r="BK899" s="25" t="n">
        <f aca="false">0.2*C899*AD899</f>
        <v>31121.155197842</v>
      </c>
      <c r="BL899" s="25" t="n">
        <f aca="false">BJ899+BK899</f>
        <v>102887.801060501</v>
      </c>
      <c r="BM899" s="25" t="n">
        <f aca="false">BK899*Datos!$D$6</f>
        <v>15560.577598921</v>
      </c>
      <c r="BN899" s="25" t="n">
        <f aca="false">BL899-BM899</f>
        <v>87327.2234615804</v>
      </c>
      <c r="BO899" s="25" t="n">
        <f aca="false">BN899/AD899</f>
        <v>37662.0892869087</v>
      </c>
      <c r="BP899" s="25" t="n">
        <f aca="false">-(C899+E899)</f>
        <v>-98060.1479552731</v>
      </c>
      <c r="BQ899" s="25" t="n">
        <f aca="false">BE899</f>
        <v>22376.1734263026</v>
      </c>
      <c r="BR899" s="25" t="n">
        <f aca="false">BF899</f>
        <v>22399.6664641603</v>
      </c>
      <c r="BS899" s="25" t="n">
        <f aca="false">BG899</f>
        <v>17942.1973739657</v>
      </c>
      <c r="BT899" s="25" t="n">
        <f aca="false">BH899</f>
        <v>20216.7384463099</v>
      </c>
      <c r="BU899" s="25" t="n">
        <f aca="false">BI899+BO899</f>
        <v>57686.3107326786</v>
      </c>
      <c r="BV899" s="27" t="n">
        <f aca="false">IFERROR(IRR(BP899:BU899,0.1),NA())*100</f>
        <v>11.3313945198753</v>
      </c>
    </row>
    <row r="900" customFormat="false" ht="15" hidden="false" customHeight="true" outlineLevel="0" collapsed="false">
      <c r="A900" s="23" t="n">
        <v>899</v>
      </c>
      <c r="B900" s="24" t="n">
        <f aca="true">RAND()</f>
        <v>0.997370042617079</v>
      </c>
      <c r="C900" s="25" t="n">
        <f aca="false">IF(B900&lt;=(Datos!$D$14-Datos!$C$14)/(Datos!$E$14-Datos!$C$14),Datos!$C$14+SQRT((Datos!$E$14-Datos!$C$14)*(Datos!$D$14-Datos!$C$14)*B900),Datos!$E$14-SQRT((Datos!$E$14-Datos!$C$14)*(Datos!$E$14-Datos!$D$14)*(1-B900)))</f>
        <v>98223.5009542627</v>
      </c>
      <c r="D900" s="24" t="n">
        <f aca="true">RAND()</f>
        <v>0.261712481327749</v>
      </c>
      <c r="E900" s="25" t="n">
        <f aca="false">IF(D900&lt;=(Datos!$D$15-Datos!$C$15)/(Datos!$E$15-Datos!$C$15),Datos!$C$15+SQRT((Datos!$E$15-Datos!$C$15)*(Datos!$D$15-Datos!$C$15)*D900),Datos!$E$15-SQRT((Datos!$E$15-Datos!$C$15)*(Datos!$E$15-Datos!$D$15)*(1-D900)))</f>
        <v>29430.3990903282</v>
      </c>
      <c r="F900" s="24" t="n">
        <f aca="true">RAND()</f>
        <v>0.926195107315249</v>
      </c>
      <c r="G900" s="25" t="n">
        <f aca="false">IF(F900&lt;=(Datos!$D$19-Datos!$C$19)/(Datos!$E$19-Datos!$C$19),Datos!$C$19+SQRT((Datos!$E$19-Datos!$C$19)*(Datos!$D$19-Datos!$C$19)*F900),Datos!$E$19-SQRT((Datos!$E$19-Datos!$C$19)*(Datos!$E$19-Datos!$D$19)*(1-F900)))</f>
        <v>42647.2639435423</v>
      </c>
      <c r="H900" s="24" t="n">
        <f aca="true">RAND()</f>
        <v>0.233107797800842</v>
      </c>
      <c r="I900" s="25" t="n">
        <f aca="false">IF(H900&lt;=(Datos!$D$19-Datos!$C$19)/(Datos!$E$19-Datos!$C$19),Datos!$C$19+SQRT((Datos!$E$19-Datos!$C$19)*(Datos!$D$19-Datos!$C$19)*H900),Datos!$E$19-SQRT((Datos!$E$19-Datos!$C$19)*(Datos!$E$19-Datos!$D$19)*(1-H900)))</f>
        <v>35913.219907134</v>
      </c>
      <c r="J900" s="24" t="n">
        <f aca="true">RAND()</f>
        <v>0.313040015644821</v>
      </c>
      <c r="K900" s="25" t="n">
        <f aca="false">IF(J900&lt;=(Datos!$D$19-Datos!$C$19)/(Datos!$E$19-Datos!$C$19),Datos!$C$19+SQRT((Datos!$E$19-Datos!$C$19)*(Datos!$D$19-Datos!$C$19)*J900),Datos!$E$19-SQRT((Datos!$E$19-Datos!$C$19)*(Datos!$E$19-Datos!$D$19)*(1-J900)))</f>
        <v>36852.4449904193</v>
      </c>
      <c r="L900" s="24" t="n">
        <f aca="true">RAND()</f>
        <v>0.744957508606537</v>
      </c>
      <c r="M900" s="25" t="n">
        <f aca="false">IF(L900&lt;=(Datos!$D$19-Datos!$C$19)/(Datos!$E$19-Datos!$C$19),Datos!$C$19+SQRT((Datos!$E$19-Datos!$C$19)*(Datos!$D$19-Datos!$C$19)*L900),Datos!$E$19-SQRT((Datos!$E$19-Datos!$C$19)*(Datos!$E$19-Datos!$D$19)*(1-L900)))</f>
        <v>40626.4217333504</v>
      </c>
      <c r="N900" s="24" t="n">
        <f aca="true">RAND()</f>
        <v>0.624077971895003</v>
      </c>
      <c r="O900" s="25" t="n">
        <f aca="false">IF(N900&lt;=(Datos!$D$19-Datos!$C$19)/(Datos!$E$19-Datos!$C$19),Datos!$C$19+SQRT((Datos!$E$19-Datos!$C$19)*(Datos!$D$19-Datos!$C$19)*N900),Datos!$E$19-SQRT((Datos!$E$19-Datos!$C$19)*(Datos!$E$19-Datos!$D$19)*(1-N900)))</f>
        <v>39675.3137305335</v>
      </c>
      <c r="P900" s="24" t="n">
        <f aca="true">RAND()</f>
        <v>0.956666622683683</v>
      </c>
      <c r="Q900" s="26" t="n">
        <f aca="false">IF(P900&lt;=(Datos!$D$23-Datos!$C$23)/(Datos!$E$23-Datos!$C$23),Datos!$C$23+SQRT((Datos!$E$23-Datos!$C$23)*(Datos!$D$23-Datos!$C$23)*P900),Datos!$E$23-SQRT((Datos!$E$23-Datos!$C$23)*(Datos!$E$23-Datos!$D$23)*(1-P900)))</f>
        <v>0.17116823465159</v>
      </c>
      <c r="R900" s="24" t="n">
        <f aca="true">RAND()</f>
        <v>0.718034902354841</v>
      </c>
      <c r="S900" s="26" t="n">
        <f aca="false">IF(R900&lt;=(Datos!$D$24-Datos!$C$24)/(Datos!$E$24-Datos!$C$24),Datos!$C$24+SQRT((Datos!$E$24-Datos!$C$24)*(Datos!$D$24-Datos!$C$24)*R900),Datos!$E$24-SQRT((Datos!$E$24-Datos!$C$24)*(Datos!$E$24-Datos!$D$24)*(1-R900)))</f>
        <v>0.15747141425297</v>
      </c>
      <c r="T900" s="24" t="n">
        <f aca="true">RAND()</f>
        <v>0.161255345939746</v>
      </c>
      <c r="U900" s="26" t="n">
        <f aca="false">IF(T900&lt;=(Datos!$D$25-Datos!$C$25)/(Datos!$E$25-Datos!$C$25),Datos!$C$25+SQRT((Datos!$E$25-Datos!$C$25)*(Datos!$D$25-Datos!$C$25)*T900),Datos!$E$25-SQRT((Datos!$E$25-Datos!$C$25)*(Datos!$E$25-Datos!$D$25)*(1-T900)))</f>
        <v>0.168402071254983</v>
      </c>
      <c r="V900" s="24" t="n">
        <f aca="true">RAND()</f>
        <v>0.976963002091703</v>
      </c>
      <c r="W900" s="26" t="n">
        <f aca="false">IF(V900&lt;=(Datos!$D$26-Datos!$C$26)/(Datos!$E$26-Datos!$C$26),Datos!$C$26+SQRT((Datos!$E$26-Datos!$C$26)*(Datos!$D$26-Datos!$C$26)*V900),Datos!$E$26-SQRT((Datos!$E$26-Datos!$C$26)*(Datos!$E$26-Datos!$D$26)*(1-V900)))</f>
        <v>0.241020607332395</v>
      </c>
      <c r="X900" s="24" t="n">
        <f aca="true">RAND()</f>
        <v>0.269713080683265</v>
      </c>
      <c r="Y900" s="26" t="n">
        <f aca="false">IF(X900&lt;=(Datos!$D$27-Datos!$C$27)/(Datos!$E$27-Datos!$C$27),Datos!$C$27+SQRT((Datos!$E$27-Datos!$C$27)*(Datos!$D$27-Datos!$C$27)*X900),Datos!$E$27-SQRT((Datos!$E$27-Datos!$C$27)*(Datos!$E$27-Datos!$D$27)*(1-X900)))</f>
        <v>0.216985650220901</v>
      </c>
      <c r="Z900" s="24" t="n">
        <f aca="false">(1+Q900)</f>
        <v>1.17116823465159</v>
      </c>
      <c r="AA900" s="24" t="n">
        <f aca="false">Z900*(1+S900)</f>
        <v>1.35559375289033</v>
      </c>
      <c r="AB900" s="24" t="n">
        <f aca="false">AA900*(1+U900)</f>
        <v>1.58387854865738</v>
      </c>
      <c r="AC900" s="24" t="n">
        <f aca="false">AB900*(1+W900)</f>
        <v>1.96562591839553</v>
      </c>
      <c r="AD900" s="24" t="n">
        <f aca="false">AC900*(1+Y900)</f>
        <v>2.39213853638964</v>
      </c>
      <c r="AE900" s="23" t="n">
        <f aca="false">E900*Q900</f>
        <v>5037.54945738325</v>
      </c>
      <c r="AF900" s="23" t="n">
        <f aca="false">AE900*(1+S900)</f>
        <v>5830.81949480667</v>
      </c>
      <c r="AG900" s="23" t="n">
        <f aca="false">AF900*(1+U900)</f>
        <v>6812.74157484605</v>
      </c>
      <c r="AH900" s="23" t="n">
        <f aca="false">AG900*(1+W900)</f>
        <v>8454.7526868141</v>
      </c>
      <c r="AI900" s="23" t="n">
        <f aca="false">AH900*(1+Y900)</f>
        <v>10289.3126960194</v>
      </c>
      <c r="AJ900" s="25" t="n">
        <f aca="false">G900*Z900</f>
        <v>49947.1208254788</v>
      </c>
      <c r="AK900" s="25" t="n">
        <f aca="false">I900*AA900</f>
        <v>48683.7365522876</v>
      </c>
      <c r="AL900" s="25" t="n">
        <f aca="false">K900*AB900</f>
        <v>58369.7970859012</v>
      </c>
      <c r="AM900" s="25" t="n">
        <f aca="false">M900*AC900</f>
        <v>79856.347530741</v>
      </c>
      <c r="AN900" s="25" t="n">
        <f aca="false">O900*AD900</f>
        <v>94908.8469181582</v>
      </c>
      <c r="AO900" s="25" t="n">
        <f aca="false">C900/Datos!$D$8</f>
        <v>19644.7001908526</v>
      </c>
      <c r="AP900" s="25" t="n">
        <f aca="false">AJ900-AO900</f>
        <v>30302.4206346263</v>
      </c>
      <c r="AQ900" s="25" t="n">
        <f aca="false">AK900-AO900</f>
        <v>29039.036361435</v>
      </c>
      <c r="AR900" s="25" t="n">
        <f aca="false">AL900-AO900</f>
        <v>38725.0968950487</v>
      </c>
      <c r="AS900" s="25" t="n">
        <f aca="false">AM900-AO900</f>
        <v>60211.6473398885</v>
      </c>
      <c r="AT900" s="25" t="n">
        <f aca="false">AN900-AO900</f>
        <v>75264.1467273057</v>
      </c>
      <c r="AU900" s="25" t="n">
        <f aca="false">AP900*Datos!$D$6</f>
        <v>15151.2103173131</v>
      </c>
      <c r="AV900" s="25" t="n">
        <f aca="false">AQ900*Datos!$D$6</f>
        <v>14519.5181807175</v>
      </c>
      <c r="AW900" s="25" t="n">
        <f aca="false">AR900*Datos!$D$6</f>
        <v>19362.5484475243</v>
      </c>
      <c r="AX900" s="25" t="n">
        <f aca="false">AS900*Datos!$D$6</f>
        <v>30105.8236699442</v>
      </c>
      <c r="AY900" s="25" t="n">
        <f aca="false">AT900*Datos!$D$6</f>
        <v>37632.0733636528</v>
      </c>
      <c r="AZ900" s="25" t="n">
        <f aca="false">AJ900-AU900-AE900</f>
        <v>29758.3610507824</v>
      </c>
      <c r="BA900" s="25" t="n">
        <f aca="false">AK900-AV900-AF900</f>
        <v>28333.3988767634</v>
      </c>
      <c r="BB900" s="25" t="n">
        <f aca="false">AL900-AW900-AG900</f>
        <v>32194.5070635308</v>
      </c>
      <c r="BC900" s="25" t="n">
        <f aca="false">AM900-AX900-AH900</f>
        <v>41295.7711739827</v>
      </c>
      <c r="BD900" s="25" t="n">
        <f aca="false">AN900-AY900-AI900</f>
        <v>46987.460858486</v>
      </c>
      <c r="BE900" s="25" t="n">
        <f aca="false">AZ900/Z900</f>
        <v>25409.1258371904</v>
      </c>
      <c r="BF900" s="25" t="n">
        <f aca="false">BA900/AA900</f>
        <v>20901.0987372524</v>
      </c>
      <c r="BG900" s="25" t="n">
        <f aca="false">BB900/AB900</f>
        <v>20326.3735662191</v>
      </c>
      <c r="BH900" s="25" t="n">
        <f aca="false">BC900/AC900</f>
        <v>21008.9675698268</v>
      </c>
      <c r="BI900" s="25" t="n">
        <f aca="false">BD900/AD900</f>
        <v>19642.4496924841</v>
      </c>
      <c r="BJ900" s="25" t="n">
        <f aca="false">E900*AD900</f>
        <v>70401.5918053008</v>
      </c>
      <c r="BK900" s="25" t="n">
        <f aca="false">0.2*C900*AD900</f>
        <v>46992.8443623593</v>
      </c>
      <c r="BL900" s="25" t="n">
        <f aca="false">BJ900+BK900</f>
        <v>117394.43616766</v>
      </c>
      <c r="BM900" s="25" t="n">
        <f aca="false">BK900*Datos!$D$6</f>
        <v>23496.4221811797</v>
      </c>
      <c r="BN900" s="25" t="n">
        <f aca="false">BL900-BM900</f>
        <v>93898.0139864804</v>
      </c>
      <c r="BO900" s="25" t="n">
        <f aca="false">BN900/AD900</f>
        <v>39252.7491857545</v>
      </c>
      <c r="BP900" s="25" t="n">
        <f aca="false">-(C900+E900)</f>
        <v>-127653.900044591</v>
      </c>
      <c r="BQ900" s="25" t="n">
        <f aca="false">BE900</f>
        <v>25409.1258371904</v>
      </c>
      <c r="BR900" s="25" t="n">
        <f aca="false">BF900</f>
        <v>20901.0987372524</v>
      </c>
      <c r="BS900" s="25" t="n">
        <f aca="false">BG900</f>
        <v>20326.3735662191</v>
      </c>
      <c r="BT900" s="25" t="n">
        <f aca="false">BH900</f>
        <v>21008.9675698268</v>
      </c>
      <c r="BU900" s="25" t="n">
        <f aca="false">BI900+BO900</f>
        <v>58895.1988782386</v>
      </c>
      <c r="BV900" s="27" t="n">
        <f aca="false">IFERROR(IRR(BP900:BU900,0.1),NA())*100</f>
        <v>4.13027527718351</v>
      </c>
    </row>
    <row r="901" customFormat="false" ht="15" hidden="false" customHeight="true" outlineLevel="0" collapsed="false">
      <c r="A901" s="23" t="n">
        <v>900</v>
      </c>
      <c r="B901" s="24" t="n">
        <f aca="true">RAND()</f>
        <v>0.865630645538828</v>
      </c>
      <c r="C901" s="25" t="n">
        <f aca="false">IF(B901&lt;=(Datos!$D$14-Datos!$C$14)/(Datos!$E$14-Datos!$C$14),Datos!$C$14+SQRT((Datos!$E$14-Datos!$C$14)*(Datos!$D$14-Datos!$C$14)*B901),Datos!$E$14-SQRT((Datos!$E$14-Datos!$C$14)*(Datos!$E$14-Datos!$D$14)*(1-B901)))</f>
        <v>87301.8416550507</v>
      </c>
      <c r="D901" s="24" t="n">
        <f aca="true">RAND()</f>
        <v>0.652920421672655</v>
      </c>
      <c r="E901" s="25" t="n">
        <f aca="false">IF(D901&lt;=(Datos!$D$15-Datos!$C$15)/(Datos!$E$15-Datos!$C$15),Datos!$C$15+SQRT((Datos!$E$15-Datos!$C$15)*(Datos!$D$15-Datos!$C$15)*D901),Datos!$E$15-SQRT((Datos!$E$15-Datos!$C$15)*(Datos!$E$15-Datos!$D$15)*(1-D901)))</f>
        <v>32784.6041862486</v>
      </c>
      <c r="F901" s="24" t="n">
        <f aca="true">RAND()</f>
        <v>0.230555621394888</v>
      </c>
      <c r="G901" s="25" t="n">
        <f aca="false">IF(F901&lt;=(Datos!$D$19-Datos!$C$19)/(Datos!$E$19-Datos!$C$19),Datos!$C$19+SQRT((Datos!$E$19-Datos!$C$19)*(Datos!$D$19-Datos!$C$19)*F901),Datos!$E$19-SQRT((Datos!$E$19-Datos!$C$19)*(Datos!$E$19-Datos!$D$19)*(1-F901)))</f>
        <v>35880.7604278047</v>
      </c>
      <c r="H901" s="24" t="n">
        <f aca="true">RAND()</f>
        <v>0.735334030784778</v>
      </c>
      <c r="I901" s="25" t="n">
        <f aca="false">IF(H901&lt;=(Datos!$D$19-Datos!$C$19)/(Datos!$E$19-Datos!$C$19),Datos!$C$19+SQRT((Datos!$E$19-Datos!$C$19)*(Datos!$D$19-Datos!$C$19)*H901),Datos!$E$19-SQRT((Datos!$E$19-Datos!$C$19)*(Datos!$E$19-Datos!$D$19)*(1-H901)))</f>
        <v>40544.6719883782</v>
      </c>
      <c r="J901" s="24" t="n">
        <f aca="true">RAND()</f>
        <v>0.636731242584735</v>
      </c>
      <c r="K901" s="25" t="n">
        <f aca="false">IF(J901&lt;=(Datos!$D$19-Datos!$C$19)/(Datos!$E$19-Datos!$C$19),Datos!$C$19+SQRT((Datos!$E$19-Datos!$C$19)*(Datos!$D$19-Datos!$C$19)*J901),Datos!$E$19-SQRT((Datos!$E$19-Datos!$C$19)*(Datos!$E$19-Datos!$D$19)*(1-J901)))</f>
        <v>39772.9057289892</v>
      </c>
      <c r="L901" s="24" t="n">
        <f aca="true">RAND()</f>
        <v>0.477465290574507</v>
      </c>
      <c r="M901" s="25" t="n">
        <f aca="false">IF(L901&lt;=(Datos!$D$19-Datos!$C$19)/(Datos!$E$19-Datos!$C$19),Datos!$C$19+SQRT((Datos!$E$19-Datos!$C$19)*(Datos!$D$19-Datos!$C$19)*L901),Datos!$E$19-SQRT((Datos!$E$19-Datos!$C$19)*(Datos!$E$19-Datos!$D$19)*(1-L901)))</f>
        <v>38462.8478413697</v>
      </c>
      <c r="N901" s="24" t="n">
        <f aca="true">RAND()</f>
        <v>0.987173716498636</v>
      </c>
      <c r="O901" s="25" t="n">
        <f aca="false">IF(N901&lt;=(Datos!$D$19-Datos!$C$19)/(Datos!$E$19-Datos!$C$19),Datos!$C$19+SQRT((Datos!$E$19-Datos!$C$19)*(Datos!$D$19-Datos!$C$19)*N901),Datos!$E$19-SQRT((Datos!$E$19-Datos!$C$19)*(Datos!$E$19-Datos!$D$19)*(1-N901)))</f>
        <v>44019.1986630299</v>
      </c>
      <c r="P901" s="24" t="n">
        <f aca="true">RAND()</f>
        <v>0.496179410372076</v>
      </c>
      <c r="Q901" s="26" t="n">
        <f aca="false">IF(P901&lt;=(Datos!$D$23-Datos!$C$23)/(Datos!$E$23-Datos!$C$23),Datos!$C$23+SQRT((Datos!$E$23-Datos!$C$23)*(Datos!$D$23-Datos!$C$23)*P901),Datos!$E$23-SQRT((Datos!$E$23-Datos!$C$23)*(Datos!$E$23-Datos!$D$23)*(1-P901)))</f>
        <v>0.149885162517037</v>
      </c>
      <c r="R901" s="24" t="n">
        <f aca="true">RAND()</f>
        <v>0.936399069200884</v>
      </c>
      <c r="S901" s="26" t="n">
        <f aca="false">IF(R901&lt;=(Datos!$D$24-Datos!$C$24)/(Datos!$E$24-Datos!$C$24),Datos!$C$24+SQRT((Datos!$E$24-Datos!$C$24)*(Datos!$D$24-Datos!$C$24)*R901),Datos!$E$24-SQRT((Datos!$E$24-Datos!$C$24)*(Datos!$E$24-Datos!$D$24)*(1-R901)))</f>
        <v>0.169300389005276</v>
      </c>
      <c r="T901" s="24" t="n">
        <f aca="true">RAND()</f>
        <v>0.664356853266861</v>
      </c>
      <c r="U901" s="26" t="n">
        <f aca="false">IF(T901&lt;=(Datos!$D$25-Datos!$C$25)/(Datos!$E$25-Datos!$C$25),Datos!$C$25+SQRT((Datos!$E$25-Datos!$C$25)*(Datos!$D$25-Datos!$C$25)*T901),Datos!$E$25-SQRT((Datos!$E$25-Datos!$C$25)*(Datos!$E$25-Datos!$D$25)*(1-T901)))</f>
        <v>0.189343829155408</v>
      </c>
      <c r="V901" s="24" t="n">
        <f aca="true">RAND()</f>
        <v>0.570486049338048</v>
      </c>
      <c r="W901" s="26" t="n">
        <f aca="false">IF(V901&lt;=(Datos!$D$26-Datos!$C$26)/(Datos!$E$26-Datos!$C$26),Datos!$C$26+SQRT((Datos!$E$26-Datos!$C$26)*(Datos!$D$26-Datos!$C$26)*V901),Datos!$E$26-SQRT((Datos!$E$26-Datos!$C$26)*(Datos!$E$26-Datos!$D$26)*(1-V901)))</f>
        <v>0.211227602249579</v>
      </c>
      <c r="X901" s="24" t="n">
        <f aca="true">RAND()</f>
        <v>0.112580126824999</v>
      </c>
      <c r="Y901" s="26" t="n">
        <f aca="false">IF(X901&lt;=(Datos!$D$27-Datos!$C$27)/(Datos!$E$27-Datos!$C$27),Datos!$C$27+SQRT((Datos!$E$27-Datos!$C$27)*(Datos!$D$27-Datos!$C$27)*X901),Datos!$E$27-SQRT((Datos!$E$27-Datos!$C$27)*(Datos!$E$27-Datos!$D$27)*(1-X901)))</f>
        <v>0.207434630550359</v>
      </c>
      <c r="Z901" s="24" t="n">
        <f aca="false">(1+Q901)</f>
        <v>1.14988516251704</v>
      </c>
      <c r="AA901" s="24" t="n">
        <f aca="false">Z901*(1+S901)</f>
        <v>1.34456116784257</v>
      </c>
      <c r="AB901" s="24" t="n">
        <f aca="false">AA901*(1+U901)</f>
        <v>1.59914552789555</v>
      </c>
      <c r="AC901" s="24" t="n">
        <f aca="false">AB901*(1+W901)</f>
        <v>1.93692920340106</v>
      </c>
      <c r="AD901" s="24" t="n">
        <f aca="false">AC901*(1+Y901)</f>
        <v>2.33871539711076</v>
      </c>
      <c r="AE901" s="23" t="n">
        <f aca="false">E901*Q901</f>
        <v>4913.92572651261</v>
      </c>
      <c r="AF901" s="23" t="n">
        <f aca="false">AE901*(1+S901)</f>
        <v>5745.85526355423</v>
      </c>
      <c r="AG901" s="23" t="n">
        <f aca="false">AF901*(1+U901)</f>
        <v>6833.79750092835</v>
      </c>
      <c r="AH901" s="23" t="n">
        <f aca="false">AG901*(1+W901)</f>
        <v>8277.28416130861</v>
      </c>
      <c r="AI901" s="23" t="n">
        <f aca="false">AH901*(1+Y901)</f>
        <v>9994.27954327</v>
      </c>
      <c r="AJ901" s="25" t="n">
        <f aca="false">G901*Z901</f>
        <v>41258.754035761</v>
      </c>
      <c r="AK901" s="25" t="n">
        <f aca="false">I901*AA901</f>
        <v>54514.7915184877</v>
      </c>
      <c r="AL901" s="25" t="n">
        <f aca="false">K901*AB901</f>
        <v>63602.6643279243</v>
      </c>
      <c r="AM901" s="25" t="n">
        <f aca="false">M901*AC901</f>
        <v>74499.8132299204</v>
      </c>
      <c r="AN901" s="25" t="n">
        <f aca="false">O901*AD901</f>
        <v>102948.377681705</v>
      </c>
      <c r="AO901" s="25" t="n">
        <f aca="false">C901/Datos!$D$8</f>
        <v>17460.3683310101</v>
      </c>
      <c r="AP901" s="25" t="n">
        <f aca="false">AJ901-AO901</f>
        <v>23798.3857047509</v>
      </c>
      <c r="AQ901" s="25" t="n">
        <f aca="false">AK901-AO901</f>
        <v>37054.4231874775</v>
      </c>
      <c r="AR901" s="25" t="n">
        <f aca="false">AL901-AO901</f>
        <v>46142.2959969142</v>
      </c>
      <c r="AS901" s="25" t="n">
        <f aca="false">AM901-AO901</f>
        <v>57039.4448989103</v>
      </c>
      <c r="AT901" s="25" t="n">
        <f aca="false">AN901-AO901</f>
        <v>85488.0093506953</v>
      </c>
      <c r="AU901" s="25" t="n">
        <f aca="false">AP901*Datos!$D$6</f>
        <v>11899.1928523755</v>
      </c>
      <c r="AV901" s="25" t="n">
        <f aca="false">AQ901*Datos!$D$6</f>
        <v>18527.2115937388</v>
      </c>
      <c r="AW901" s="25" t="n">
        <f aca="false">AR901*Datos!$D$6</f>
        <v>23071.1479984571</v>
      </c>
      <c r="AX901" s="25" t="n">
        <f aca="false">AS901*Datos!$D$6</f>
        <v>28519.7224494552</v>
      </c>
      <c r="AY901" s="25" t="n">
        <f aca="false">AT901*Datos!$D$6</f>
        <v>42744.0046753477</v>
      </c>
      <c r="AZ901" s="25" t="n">
        <f aca="false">AJ901-AU901-AE901</f>
        <v>24445.635456873</v>
      </c>
      <c r="BA901" s="25" t="n">
        <f aca="false">AK901-AV901-AF901</f>
        <v>30241.7246611947</v>
      </c>
      <c r="BB901" s="25" t="n">
        <f aca="false">AL901-AW901-AG901</f>
        <v>33697.7188285389</v>
      </c>
      <c r="BC901" s="25" t="n">
        <f aca="false">AM901-AX901-AH901</f>
        <v>37702.8066191567</v>
      </c>
      <c r="BD901" s="25" t="n">
        <f aca="false">AN901-AY901-AI901</f>
        <v>50210.0934630878</v>
      </c>
      <c r="BE901" s="25" t="n">
        <f aca="false">AZ901/Z901</f>
        <v>21259.1972257149</v>
      </c>
      <c r="BF901" s="25" t="n">
        <f aca="false">BA901/AA901</f>
        <v>22491.8920644714</v>
      </c>
      <c r="BG901" s="25" t="n">
        <f aca="false">BB901/AB901</f>
        <v>21072.3278405341</v>
      </c>
      <c r="BH901" s="25" t="n">
        <f aca="false">BC901/AC901</f>
        <v>19465.2476471284</v>
      </c>
      <c r="BI901" s="25" t="n">
        <f aca="false">BD901/AD901</f>
        <v>21469.0909056815</v>
      </c>
      <c r="BJ901" s="25" t="n">
        <f aca="false">E901*AD901</f>
        <v>76673.8585985614</v>
      </c>
      <c r="BK901" s="25" t="n">
        <f aca="false">0.2*C901*AD901</f>
        <v>40834.8322549585</v>
      </c>
      <c r="BL901" s="25" t="n">
        <f aca="false">BJ901+BK901</f>
        <v>117508.69085352</v>
      </c>
      <c r="BM901" s="25" t="n">
        <f aca="false">BK901*Datos!$D$6</f>
        <v>20417.4161274793</v>
      </c>
      <c r="BN901" s="25" t="n">
        <f aca="false">BL901-BM901</f>
        <v>97091.2747260407</v>
      </c>
      <c r="BO901" s="25" t="n">
        <f aca="false">BN901/AD901</f>
        <v>41514.7883517536</v>
      </c>
      <c r="BP901" s="25" t="n">
        <f aca="false">-(C901+E901)</f>
        <v>-120086.445841299</v>
      </c>
      <c r="BQ901" s="25" t="n">
        <f aca="false">BE901</f>
        <v>21259.1972257149</v>
      </c>
      <c r="BR901" s="25" t="n">
        <f aca="false">BF901</f>
        <v>22491.8920644714</v>
      </c>
      <c r="BS901" s="25" t="n">
        <f aca="false">BG901</f>
        <v>21072.3278405341</v>
      </c>
      <c r="BT901" s="25" t="n">
        <f aca="false">BH901</f>
        <v>19465.2476471284</v>
      </c>
      <c r="BU901" s="25" t="n">
        <f aca="false">BI901+BO901</f>
        <v>62983.8792574351</v>
      </c>
      <c r="BV901" s="27" t="n">
        <f aca="false">IFERROR(IRR(BP901:BU901,0.1),NA())*100</f>
        <v>6.04225884113073</v>
      </c>
    </row>
    <row r="902" customFormat="false" ht="15" hidden="false" customHeight="true" outlineLevel="0" collapsed="false">
      <c r="A902" s="23" t="n">
        <v>901</v>
      </c>
      <c r="B902" s="24" t="n">
        <f aca="true">RAND()</f>
        <v>0.801993493865622</v>
      </c>
      <c r="C902" s="25" t="n">
        <f aca="false">IF(B902&lt;=(Datos!$D$14-Datos!$C$14)/(Datos!$E$14-Datos!$C$14),Datos!$C$14+SQRT((Datos!$E$14-Datos!$C$14)*(Datos!$D$14-Datos!$C$14)*B902),Datos!$E$14-SQRT((Datos!$E$14-Datos!$C$14)*(Datos!$E$14-Datos!$D$14)*(1-B902)))</f>
        <v>84585.467656745</v>
      </c>
      <c r="D902" s="24" t="n">
        <f aca="true">RAND()</f>
        <v>0.989510689217309</v>
      </c>
      <c r="E902" s="25" t="n">
        <f aca="false">IF(D902&lt;=(Datos!$D$15-Datos!$C$15)/(Datos!$E$15-Datos!$C$15),Datos!$C$15+SQRT((Datos!$E$15-Datos!$C$15)*(Datos!$D$15-Datos!$C$15)*D902),Datos!$E$15-SQRT((Datos!$E$15-Datos!$C$15)*(Datos!$E$15-Datos!$D$15)*(1-D902)))</f>
        <v>38745.6489257773</v>
      </c>
      <c r="F902" s="24" t="n">
        <f aca="true">RAND()</f>
        <v>0.884704419910769</v>
      </c>
      <c r="G902" s="25" t="n">
        <f aca="false">IF(F902&lt;=(Datos!$D$19-Datos!$C$19)/(Datos!$E$19-Datos!$C$19),Datos!$C$19+SQRT((Datos!$E$19-Datos!$C$19)*(Datos!$D$19-Datos!$C$19)*F902),Datos!$E$19-SQRT((Datos!$E$19-Datos!$C$19)*(Datos!$E$19-Datos!$D$19)*(1-F902)))</f>
        <v>42059.3931737323</v>
      </c>
      <c r="H902" s="24" t="n">
        <f aca="true">RAND()</f>
        <v>0.638564128782801</v>
      </c>
      <c r="I902" s="25" t="n">
        <f aca="false">IF(H902&lt;=(Datos!$D$19-Datos!$C$19)/(Datos!$E$19-Datos!$C$19),Datos!$C$19+SQRT((Datos!$E$19-Datos!$C$19)*(Datos!$D$19-Datos!$C$19)*H902),Datos!$E$19-SQRT((Datos!$E$19-Datos!$C$19)*(Datos!$E$19-Datos!$D$19)*(1-H902)))</f>
        <v>39786.9617000078</v>
      </c>
      <c r="J902" s="24" t="n">
        <f aca="true">RAND()</f>
        <v>0.942073835673927</v>
      </c>
      <c r="K902" s="25" t="n">
        <f aca="false">IF(J902&lt;=(Datos!$D$19-Datos!$C$19)/(Datos!$E$19-Datos!$C$19),Datos!$C$19+SQRT((Datos!$E$19-Datos!$C$19)*(Datos!$D$19-Datos!$C$19)*J902),Datos!$E$19-SQRT((Datos!$E$19-Datos!$C$19)*(Datos!$E$19-Datos!$D$19)*(1-J902)))</f>
        <v>42915.6626174116</v>
      </c>
      <c r="L902" s="24" t="n">
        <f aca="true">RAND()</f>
        <v>0.944063492907509</v>
      </c>
      <c r="M902" s="25" t="n">
        <f aca="false">IF(L902&lt;=(Datos!$D$19-Datos!$C$19)/(Datos!$E$19-Datos!$C$19),Datos!$C$19+SQRT((Datos!$E$19-Datos!$C$19)*(Datos!$D$19-Datos!$C$19)*L902),Datos!$E$19-SQRT((Datos!$E$19-Datos!$C$19)*(Datos!$E$19-Datos!$D$19)*(1-L902)))</f>
        <v>42951.7719775531</v>
      </c>
      <c r="N902" s="24" t="n">
        <f aca="true">RAND()</f>
        <v>0.0756438749391147</v>
      </c>
      <c r="O902" s="25" t="n">
        <f aca="false">IF(N902&lt;=(Datos!$D$19-Datos!$C$19)/(Datos!$E$19-Datos!$C$19),Datos!$C$19+SQRT((Datos!$E$19-Datos!$C$19)*(Datos!$D$19-Datos!$C$19)*N902),Datos!$E$19-SQRT((Datos!$E$19-Datos!$C$19)*(Datos!$E$19-Datos!$D$19)*(1-N902)))</f>
        <v>33368.4686789203</v>
      </c>
      <c r="P902" s="24" t="n">
        <f aca="true">RAND()</f>
        <v>0.871164262622133</v>
      </c>
      <c r="Q902" s="26" t="n">
        <f aca="false">IF(P902&lt;=(Datos!$D$23-Datos!$C$23)/(Datos!$E$23-Datos!$C$23),Datos!$C$23+SQRT((Datos!$E$23-Datos!$C$23)*(Datos!$D$23-Datos!$C$23)*P902),Datos!$E$23-SQRT((Datos!$E$23-Datos!$C$23)*(Datos!$E$23-Datos!$D$23)*(1-P902)))</f>
        <v>0.164771594723013</v>
      </c>
      <c r="R902" s="24" t="n">
        <f aca="true">RAND()</f>
        <v>0.536308482222867</v>
      </c>
      <c r="S902" s="26" t="n">
        <f aca="false">IF(R902&lt;=(Datos!$D$24-Datos!$C$24)/(Datos!$E$24-Datos!$C$24),Datos!$C$24+SQRT((Datos!$E$24-Datos!$C$24)*(Datos!$D$24-Datos!$C$24)*R902),Datos!$E$24-SQRT((Datos!$E$24-Datos!$C$24)*(Datos!$E$24-Datos!$D$24)*(1-R902)))</f>
        <v>0.151109781378487</v>
      </c>
      <c r="T902" s="24" t="n">
        <f aca="true">RAND()</f>
        <v>0.148028629933756</v>
      </c>
      <c r="U902" s="26" t="n">
        <f aca="false">IF(T902&lt;=(Datos!$D$25-Datos!$C$25)/(Datos!$E$25-Datos!$C$25),Datos!$C$25+SQRT((Datos!$E$25-Datos!$C$25)*(Datos!$D$25-Datos!$C$25)*T902),Datos!$E$25-SQRT((Datos!$E$25-Datos!$C$25)*(Datos!$E$25-Datos!$D$25)*(1-T902)))</f>
        <v>0.167631225790083</v>
      </c>
      <c r="V902" s="24" t="n">
        <f aca="true">RAND()</f>
        <v>0.591649136129868</v>
      </c>
      <c r="W902" s="26" t="n">
        <f aca="false">IF(V902&lt;=(Datos!$D$26-Datos!$C$26)/(Datos!$E$26-Datos!$C$26),Datos!$C$26+SQRT((Datos!$E$26-Datos!$C$26)*(Datos!$D$26-Datos!$C$26)*V902),Datos!$E$26-SQRT((Datos!$E$26-Datos!$C$26)*(Datos!$E$26-Datos!$D$26)*(1-V902)))</f>
        <v>0.212194867761831</v>
      </c>
      <c r="X902" s="24" t="n">
        <f aca="true">RAND()</f>
        <v>0.996820843293538</v>
      </c>
      <c r="Y902" s="26" t="n">
        <f aca="false">IF(X902&lt;=(Datos!$D$27-Datos!$C$27)/(Datos!$E$27-Datos!$C$27),Datos!$C$27+SQRT((Datos!$E$27-Datos!$C$27)*(Datos!$D$27-Datos!$C$27)*X902),Datos!$E$27-SQRT((Datos!$E$27-Datos!$C$27)*(Datos!$E$27-Datos!$D$27)*(1-X902)))</f>
        <v>0.27585663829543</v>
      </c>
      <c r="Z902" s="24" t="n">
        <f aca="false">(1+Q902)</f>
        <v>1.16477159472301</v>
      </c>
      <c r="AA902" s="24" t="n">
        <f aca="false">Z902*(1+S902)</f>
        <v>1.34077997575748</v>
      </c>
      <c r="AB902" s="24" t="n">
        <f aca="false">AA902*(1+U902)</f>
        <v>1.5655365666085</v>
      </c>
      <c r="AC902" s="24" t="n">
        <f aca="false">AB902*(1+W902)</f>
        <v>1.8977353913363</v>
      </c>
      <c r="AD902" s="24" t="n">
        <f aca="false">AC902*(1+Y902)</f>
        <v>2.4212382967646</v>
      </c>
      <c r="AE902" s="23" t="n">
        <f aca="false">E902*Q902</f>
        <v>6384.18236207833</v>
      </c>
      <c r="AF902" s="23" t="n">
        <f aca="false">AE902*(1+S902)</f>
        <v>7348.89476309237</v>
      </c>
      <c r="AG902" s="23" t="n">
        <f aca="false">AF902*(1+U902)</f>
        <v>8580.79900043187</v>
      </c>
      <c r="AH902" s="23" t="n">
        <f aca="false">AG902*(1+W902)</f>
        <v>10401.6005096194</v>
      </c>
      <c r="AI902" s="23" t="n">
        <f aca="false">AH902*(1+Y902)</f>
        <v>13270.951059095</v>
      </c>
      <c r="AJ902" s="25" t="n">
        <f aca="false">G902*Z902</f>
        <v>48989.5864600504</v>
      </c>
      <c r="AK902" s="25" t="n">
        <f aca="false">I902*AA902</f>
        <v>53345.5615436002</v>
      </c>
      <c r="AL902" s="25" t="n">
        <f aca="false">K902*AB902</f>
        <v>67186.0391077914</v>
      </c>
      <c r="AM902" s="25" t="n">
        <f aca="false">M902*AC902</f>
        <v>81511.0978024094</v>
      </c>
      <c r="AN902" s="25" t="n">
        <f aca="false">O902*AD902</f>
        <v>80793.0142697919</v>
      </c>
      <c r="AO902" s="25" t="n">
        <f aca="false">C902/Datos!$D$8</f>
        <v>16917.093531349</v>
      </c>
      <c r="AP902" s="25" t="n">
        <f aca="false">AJ902-AO902</f>
        <v>32072.4929287014</v>
      </c>
      <c r="AQ902" s="25" t="n">
        <f aca="false">AK902-AO902</f>
        <v>36428.4680122512</v>
      </c>
      <c r="AR902" s="25" t="n">
        <f aca="false">AL902-AO902</f>
        <v>50268.9455764424</v>
      </c>
      <c r="AS902" s="25" t="n">
        <f aca="false">AM902-AO902</f>
        <v>64594.0042710604</v>
      </c>
      <c r="AT902" s="25" t="n">
        <f aca="false">AN902-AO902</f>
        <v>63875.9207384429</v>
      </c>
      <c r="AU902" s="25" t="n">
        <f aca="false">AP902*Datos!$D$6</f>
        <v>16036.2464643507</v>
      </c>
      <c r="AV902" s="25" t="n">
        <f aca="false">AQ902*Datos!$D$6</f>
        <v>18214.2340061256</v>
      </c>
      <c r="AW902" s="25" t="n">
        <f aca="false">AR902*Datos!$D$6</f>
        <v>25134.4727882212</v>
      </c>
      <c r="AX902" s="25" t="n">
        <f aca="false">AS902*Datos!$D$6</f>
        <v>32297.0021355302</v>
      </c>
      <c r="AY902" s="25" t="n">
        <f aca="false">AT902*Datos!$D$6</f>
        <v>31937.9603692215</v>
      </c>
      <c r="AZ902" s="25" t="n">
        <f aca="false">AJ902-AU902-AE902</f>
        <v>26569.1576336214</v>
      </c>
      <c r="BA902" s="25" t="n">
        <f aca="false">AK902-AV902-AF902</f>
        <v>27782.4327743822</v>
      </c>
      <c r="BB902" s="25" t="n">
        <f aca="false">AL902-AW902-AG902</f>
        <v>33470.7673191383</v>
      </c>
      <c r="BC902" s="25" t="n">
        <f aca="false">AM902-AX902-AH902</f>
        <v>38812.4951572599</v>
      </c>
      <c r="BD902" s="25" t="n">
        <f aca="false">AN902-AY902-AI902</f>
        <v>35584.1028414755</v>
      </c>
      <c r="BE902" s="25" t="n">
        <f aca="false">AZ902/Z902</f>
        <v>22810.616050385</v>
      </c>
      <c r="BF902" s="25" t="n">
        <f aca="false">BA902/AA902</f>
        <v>20721.097627287</v>
      </c>
      <c r="BG902" s="25" t="n">
        <f aca="false">BB902/AB902</f>
        <v>21379.7416381322</v>
      </c>
      <c r="BH902" s="25" t="n">
        <f aca="false">BC902/AC902</f>
        <v>20452.0057614195</v>
      </c>
      <c r="BI902" s="25" t="n">
        <f aca="false">BD902/AD902</f>
        <v>14696.6545544175</v>
      </c>
      <c r="BJ902" s="25" t="n">
        <f aca="false">E902*AD902</f>
        <v>93812.4490120882</v>
      </c>
      <c r="BK902" s="25" t="n">
        <f aca="false">0.2*C902*AD902</f>
        <v>40960.3147280509</v>
      </c>
      <c r="BL902" s="25" t="n">
        <f aca="false">BJ902+BK902</f>
        <v>134772.763740139</v>
      </c>
      <c r="BM902" s="25" t="n">
        <f aca="false">BK902*Datos!$D$6</f>
        <v>20480.1573640255</v>
      </c>
      <c r="BN902" s="25" t="n">
        <f aca="false">BL902-BM902</f>
        <v>114292.606376114</v>
      </c>
      <c r="BO902" s="25" t="n">
        <f aca="false">BN902/AD902</f>
        <v>47204.1956914518</v>
      </c>
      <c r="BP902" s="25" t="n">
        <f aca="false">-(C902+E902)</f>
        <v>-123331.116582522</v>
      </c>
      <c r="BQ902" s="25" t="n">
        <f aca="false">BE902</f>
        <v>22810.616050385</v>
      </c>
      <c r="BR902" s="25" t="n">
        <f aca="false">BF902</f>
        <v>20721.097627287</v>
      </c>
      <c r="BS902" s="25" t="n">
        <f aca="false">BG902</f>
        <v>21379.7416381322</v>
      </c>
      <c r="BT902" s="25" t="n">
        <f aca="false">BH902</f>
        <v>20452.0057614195</v>
      </c>
      <c r="BU902" s="25" t="n">
        <f aca="false">BI902+BO902</f>
        <v>61900.8502458693</v>
      </c>
      <c r="BV902" s="27" t="n">
        <f aca="false">IFERROR(IRR(BP902:BU902,0.1),NA())*100</f>
        <v>5.24467799792541</v>
      </c>
    </row>
    <row r="903" customFormat="false" ht="15" hidden="false" customHeight="true" outlineLevel="0" collapsed="false">
      <c r="A903" s="23" t="n">
        <v>902</v>
      </c>
      <c r="B903" s="24" t="n">
        <f aca="true">RAND()</f>
        <v>0.546396427723401</v>
      </c>
      <c r="C903" s="25" t="n">
        <f aca="false">IF(B903&lt;=(Datos!$D$14-Datos!$C$14)/(Datos!$E$14-Datos!$C$14),Datos!$C$14+SQRT((Datos!$E$14-Datos!$C$14)*(Datos!$D$14-Datos!$C$14)*B903),Datos!$E$14-SQRT((Datos!$E$14-Datos!$C$14)*(Datos!$E$14-Datos!$D$14)*(1-B903)))</f>
        <v>76669.2416168715</v>
      </c>
      <c r="D903" s="24" t="n">
        <f aca="true">RAND()</f>
        <v>0.554097181083089</v>
      </c>
      <c r="E903" s="25" t="n">
        <f aca="false">IF(D903&lt;=(Datos!$D$15-Datos!$C$15)/(Datos!$E$15-Datos!$C$15),Datos!$C$15+SQRT((Datos!$E$15-Datos!$C$15)*(Datos!$D$15-Datos!$C$15)*D903),Datos!$E$15-SQRT((Datos!$E$15-Datos!$C$15)*(Datos!$E$15-Datos!$D$15)*(1-D903)))</f>
        <v>31821.6491370487</v>
      </c>
      <c r="F903" s="24" t="n">
        <f aca="true">RAND()</f>
        <v>0.127463981205253</v>
      </c>
      <c r="G903" s="25" t="n">
        <f aca="false">IF(F903&lt;=(Datos!$D$19-Datos!$C$19)/(Datos!$E$19-Datos!$C$19),Datos!$C$19+SQRT((Datos!$E$19-Datos!$C$19)*(Datos!$D$19-Datos!$C$19)*F903),Datos!$E$19-SQRT((Datos!$E$19-Datos!$C$19)*(Datos!$E$19-Datos!$D$19)*(1-F903)))</f>
        <v>34372.5961602677</v>
      </c>
      <c r="H903" s="24" t="n">
        <f aca="true">RAND()</f>
        <v>0.661710976812915</v>
      </c>
      <c r="I903" s="25" t="n">
        <f aca="false">IF(H903&lt;=(Datos!$D$19-Datos!$C$19)/(Datos!$E$19-Datos!$C$19),Datos!$C$19+SQRT((Datos!$E$19-Datos!$C$19)*(Datos!$D$19-Datos!$C$19)*H903),Datos!$E$19-SQRT((Datos!$E$19-Datos!$C$19)*(Datos!$E$19-Datos!$D$19)*(1-H903)))</f>
        <v>39962.7629963749</v>
      </c>
      <c r="J903" s="24" t="n">
        <f aca="true">RAND()</f>
        <v>0.220472358882823</v>
      </c>
      <c r="K903" s="25" t="n">
        <f aca="false">IF(J903&lt;=(Datos!$D$19-Datos!$C$19)/(Datos!$E$19-Datos!$C$19),Datos!$C$19+SQRT((Datos!$E$19-Datos!$C$19)*(Datos!$D$19-Datos!$C$19)*J903),Datos!$E$19-SQRT((Datos!$E$19-Datos!$C$19)*(Datos!$E$19-Datos!$D$19)*(1-J903)))</f>
        <v>35750.7263743308</v>
      </c>
      <c r="L903" s="24" t="n">
        <f aca="true">RAND()</f>
        <v>0.270625937040963</v>
      </c>
      <c r="M903" s="25" t="n">
        <f aca="false">IF(L903&lt;=(Datos!$D$19-Datos!$C$19)/(Datos!$E$19-Datos!$C$19),Datos!$C$19+SQRT((Datos!$E$19-Datos!$C$19)*(Datos!$D$19-Datos!$C$19)*L903),Datos!$E$19-SQRT((Datos!$E$19-Datos!$C$19)*(Datos!$E$19-Datos!$D$19)*(1-L903)))</f>
        <v>36371.3334990522</v>
      </c>
      <c r="N903" s="24" t="n">
        <f aca="true">RAND()</f>
        <v>0.680327807132263</v>
      </c>
      <c r="O903" s="25" t="n">
        <f aca="false">IF(N903&lt;=(Datos!$D$19-Datos!$C$19)/(Datos!$E$19-Datos!$C$19),Datos!$C$19+SQRT((Datos!$E$19-Datos!$C$19)*(Datos!$D$19-Datos!$C$19)*N903),Datos!$E$19-SQRT((Datos!$E$19-Datos!$C$19)*(Datos!$E$19-Datos!$D$19)*(1-N903)))</f>
        <v>40103.5304080307</v>
      </c>
      <c r="P903" s="24" t="n">
        <f aca="true">RAND()</f>
        <v>0.684414213495038</v>
      </c>
      <c r="Q903" s="26" t="n">
        <f aca="false">IF(P903&lt;=(Datos!$D$23-Datos!$C$23)/(Datos!$E$23-Datos!$C$23),Datos!$C$23+SQRT((Datos!$E$23-Datos!$C$23)*(Datos!$D$23-Datos!$C$23)*P903),Datos!$E$23-SQRT((Datos!$E$23-Datos!$C$23)*(Datos!$E$23-Datos!$D$23)*(1-P903)))</f>
        <v>0.156166107835502</v>
      </c>
      <c r="R903" s="24" t="n">
        <f aca="true">RAND()</f>
        <v>0.673514152122066</v>
      </c>
      <c r="S903" s="26" t="n">
        <f aca="false">IF(R903&lt;=(Datos!$D$24-Datos!$C$24)/(Datos!$E$24-Datos!$C$24),Datos!$C$24+SQRT((Datos!$E$24-Datos!$C$24)*(Datos!$D$24-Datos!$C$24)*R903),Datos!$E$24-SQRT((Datos!$E$24-Datos!$C$24)*(Datos!$E$24-Datos!$D$24)*(1-R903)))</f>
        <v>0.155758000780045</v>
      </c>
      <c r="T903" s="24" t="n">
        <f aca="true">RAND()</f>
        <v>0.202108461225993</v>
      </c>
      <c r="U903" s="26" t="n">
        <f aca="false">IF(T903&lt;=(Datos!$D$25-Datos!$C$25)/(Datos!$E$25-Datos!$C$25),Datos!$C$25+SQRT((Datos!$E$25-Datos!$C$25)*(Datos!$D$25-Datos!$C$25)*T903),Datos!$E$25-SQRT((Datos!$E$25-Datos!$C$25)*(Datos!$E$25-Datos!$D$25)*(1-T903)))</f>
        <v>0.170601644802651</v>
      </c>
      <c r="V903" s="24" t="n">
        <f aca="true">RAND()</f>
        <v>0.454814691949148</v>
      </c>
      <c r="W903" s="26" t="n">
        <f aca="false">IF(V903&lt;=(Datos!$D$26-Datos!$C$26)/(Datos!$E$26-Datos!$C$26),Datos!$C$26+SQRT((Datos!$E$26-Datos!$C$26)*(Datos!$D$26-Datos!$C$26)*V903),Datos!$E$26-SQRT((Datos!$E$26-Datos!$C$26)*(Datos!$E$26-Datos!$D$26)*(1-V903)))</f>
        <v>0.206317639965565</v>
      </c>
      <c r="X903" s="24" t="n">
        <f aca="true">RAND()</f>
        <v>0.790526535244963</v>
      </c>
      <c r="Y903" s="26" t="n">
        <f aca="false">IF(X903&lt;=(Datos!$D$27-Datos!$C$27)/(Datos!$E$27-Datos!$C$27),Datos!$C$27+SQRT((Datos!$E$27-Datos!$C$27)*(Datos!$D$27-Datos!$C$27)*X903),Datos!$E$27-SQRT((Datos!$E$27-Datos!$C$27)*(Datos!$E$27-Datos!$D$27)*(1-X903)))</f>
        <v>0.246367326753926</v>
      </c>
      <c r="Z903" s="24" t="n">
        <f aca="false">(1+Q903)</f>
        <v>1.1561661078355</v>
      </c>
      <c r="AA903" s="24" t="n">
        <f aca="false">Z903*(1+S903)</f>
        <v>1.33624822936161</v>
      </c>
      <c r="AB903" s="24" t="n">
        <f aca="false">AA903*(1+U903)</f>
        <v>1.56421437515533</v>
      </c>
      <c r="AC903" s="24" t="n">
        <f aca="false">AB903*(1+W903)</f>
        <v>1.88693939343758</v>
      </c>
      <c r="AD903" s="24" t="n">
        <f aca="false">AC903*(1+Y903)</f>
        <v>2.35181960754548</v>
      </c>
      <c r="AE903" s="23" t="n">
        <f aca="false">E903*Q903</f>
        <v>4969.46309063985</v>
      </c>
      <c r="AF903" s="23" t="n">
        <f aca="false">AE903*(1+S903)</f>
        <v>5743.49672658813</v>
      </c>
      <c r="AG903" s="23" t="n">
        <f aca="false">AF903*(1+U903)</f>
        <v>6723.34671506271</v>
      </c>
      <c r="AH903" s="23" t="n">
        <f aca="false">AG903*(1+W903)</f>
        <v>8110.49174198468</v>
      </c>
      <c r="AI903" s="23" t="n">
        <f aca="false">AH903*(1+Y903)</f>
        <v>10108.6519111172</v>
      </c>
      <c r="AJ903" s="25" t="n">
        <f aca="false">G903*Z903</f>
        <v>39740.4307188182</v>
      </c>
      <c r="AK903" s="25" t="n">
        <f aca="false">I903*AA903</f>
        <v>53400.1712943035</v>
      </c>
      <c r="AL903" s="25" t="n">
        <f aca="false">K903*AB903</f>
        <v>55921.8001169728</v>
      </c>
      <c r="AM903" s="25" t="n">
        <f aca="false">M903*AC903</f>
        <v>68630.5019712176</v>
      </c>
      <c r="AN903" s="25" t="n">
        <f aca="false">O903*AD903</f>
        <v>94316.2691454027</v>
      </c>
      <c r="AO903" s="25" t="n">
        <f aca="false">C903/Datos!$D$8</f>
        <v>15333.8483233743</v>
      </c>
      <c r="AP903" s="25" t="n">
        <f aca="false">AJ903-AO903</f>
        <v>24406.5823954439</v>
      </c>
      <c r="AQ903" s="25" t="n">
        <f aca="false">AK903-AO903</f>
        <v>38066.3229709292</v>
      </c>
      <c r="AR903" s="25" t="n">
        <f aca="false">AL903-AO903</f>
        <v>40587.9517935985</v>
      </c>
      <c r="AS903" s="25" t="n">
        <f aca="false">AM903-AO903</f>
        <v>53296.6536478433</v>
      </c>
      <c r="AT903" s="25" t="n">
        <f aca="false">AN903-AO903</f>
        <v>78982.4208220284</v>
      </c>
      <c r="AU903" s="25" t="n">
        <f aca="false">AP903*Datos!$D$6</f>
        <v>12203.291197722</v>
      </c>
      <c r="AV903" s="25" t="n">
        <f aca="false">AQ903*Datos!$D$6</f>
        <v>19033.1614854646</v>
      </c>
      <c r="AW903" s="25" t="n">
        <f aca="false">AR903*Datos!$D$6</f>
        <v>20293.9758967993</v>
      </c>
      <c r="AX903" s="25" t="n">
        <f aca="false">AS903*Datos!$D$6</f>
        <v>26648.3268239216</v>
      </c>
      <c r="AY903" s="25" t="n">
        <f aca="false">AT903*Datos!$D$6</f>
        <v>39491.2104110142</v>
      </c>
      <c r="AZ903" s="25" t="n">
        <f aca="false">AJ903-AU903-AE903</f>
        <v>22567.6764304564</v>
      </c>
      <c r="BA903" s="25" t="n">
        <f aca="false">AK903-AV903-AF903</f>
        <v>28623.5130822508</v>
      </c>
      <c r="BB903" s="25" t="n">
        <f aca="false">AL903-AW903-AG903</f>
        <v>28904.4775051108</v>
      </c>
      <c r="BC903" s="25" t="n">
        <f aca="false">AM903-AX903-AH903</f>
        <v>33871.6834053113</v>
      </c>
      <c r="BD903" s="25" t="n">
        <f aca="false">AN903-AY903-AI903</f>
        <v>44716.4068232713</v>
      </c>
      <c r="BE903" s="25" t="n">
        <f aca="false">AZ903/Z903</f>
        <v>19519.4066644162</v>
      </c>
      <c r="BF903" s="25" t="n">
        <f aca="false">BA903/AA903</f>
        <v>21420.8052465863</v>
      </c>
      <c r="BG903" s="25" t="n">
        <f aca="false">BB903/AB903</f>
        <v>18478.5908915079</v>
      </c>
      <c r="BH903" s="25" t="n">
        <f aca="false">BC903/AC903</f>
        <v>17950.5942390681</v>
      </c>
      <c r="BI903" s="25" t="n">
        <f aca="false">BD903/AD903</f>
        <v>19013.5360211324</v>
      </c>
      <c r="BJ903" s="25" t="n">
        <f aca="false">E903*AD903</f>
        <v>74838.7783849436</v>
      </c>
      <c r="BK903" s="25" t="n">
        <f aca="false">0.2*C903*AD903</f>
        <v>36062.44514604</v>
      </c>
      <c r="BL903" s="25" t="n">
        <f aca="false">BJ903+BK903</f>
        <v>110901.223530984</v>
      </c>
      <c r="BM903" s="25" t="n">
        <f aca="false">BK903*Datos!$D$6</f>
        <v>18031.22257302</v>
      </c>
      <c r="BN903" s="25" t="n">
        <f aca="false">BL903-BM903</f>
        <v>92870.0009579636</v>
      </c>
      <c r="BO903" s="25" t="n">
        <f aca="false">BN903/AD903</f>
        <v>39488.5732987358</v>
      </c>
      <c r="BP903" s="25" t="n">
        <f aca="false">-(C903+E903)</f>
        <v>-108490.89075392</v>
      </c>
      <c r="BQ903" s="25" t="n">
        <f aca="false">BE903</f>
        <v>19519.4066644162</v>
      </c>
      <c r="BR903" s="25" t="n">
        <f aca="false">BF903</f>
        <v>21420.8052465863</v>
      </c>
      <c r="BS903" s="25" t="n">
        <f aca="false">BG903</f>
        <v>18478.5908915079</v>
      </c>
      <c r="BT903" s="25" t="n">
        <f aca="false">BH903</f>
        <v>17950.5942390681</v>
      </c>
      <c r="BU903" s="25" t="n">
        <f aca="false">BI903+BO903</f>
        <v>58502.1093198682</v>
      </c>
      <c r="BV903" s="27" t="n">
        <f aca="false">IFERROR(IRR(BP903:BU903,0.1),NA())*100</f>
        <v>6.69407845998169</v>
      </c>
    </row>
    <row r="904" customFormat="false" ht="15" hidden="false" customHeight="true" outlineLevel="0" collapsed="false">
      <c r="A904" s="23" t="n">
        <v>903</v>
      </c>
      <c r="B904" s="24" t="n">
        <f aca="true">RAND()</f>
        <v>0.728982023186569</v>
      </c>
      <c r="C904" s="25" t="n">
        <f aca="false">IF(B904&lt;=(Datos!$D$14-Datos!$C$14)/(Datos!$E$14-Datos!$C$14),Datos!$C$14+SQRT((Datos!$E$14-Datos!$C$14)*(Datos!$D$14-Datos!$C$14)*B904),Datos!$E$14-SQRT((Datos!$E$14-Datos!$C$14)*(Datos!$E$14-Datos!$D$14)*(1-B904)))</f>
        <v>81966.0993632515</v>
      </c>
      <c r="D904" s="24" t="n">
        <f aca="true">RAND()</f>
        <v>0.64786028253055</v>
      </c>
      <c r="E904" s="25" t="n">
        <f aca="false">IF(D904&lt;=(Datos!$D$15-Datos!$C$15)/(Datos!$E$15-Datos!$C$15),Datos!$C$15+SQRT((Datos!$E$15-Datos!$C$15)*(Datos!$D$15-Datos!$C$15)*D904),Datos!$E$15-SQRT((Datos!$E$15-Datos!$C$15)*(Datos!$E$15-Datos!$D$15)*(1-D904)))</f>
        <v>32732.1971944461</v>
      </c>
      <c r="F904" s="24" t="n">
        <f aca="true">RAND()</f>
        <v>0.914557800353351</v>
      </c>
      <c r="G904" s="25" t="n">
        <f aca="false">IF(F904&lt;=(Datos!$D$19-Datos!$C$19)/(Datos!$E$19-Datos!$C$19),Datos!$C$19+SQRT((Datos!$E$19-Datos!$C$19)*(Datos!$D$19-Datos!$C$19)*F904),Datos!$E$19-SQRT((Datos!$E$19-Datos!$C$19)*(Datos!$E$19-Datos!$D$19)*(1-F904)))</f>
        <v>42468.5646416512</v>
      </c>
      <c r="H904" s="24" t="n">
        <f aca="true">RAND()</f>
        <v>0.55594408289018</v>
      </c>
      <c r="I904" s="25" t="n">
        <f aca="false">IF(H904&lt;=(Datos!$D$19-Datos!$C$19)/(Datos!$E$19-Datos!$C$19),Datos!$C$19+SQRT((Datos!$E$19-Datos!$C$19)*(Datos!$D$19-Datos!$C$19)*H904),Datos!$E$19-SQRT((Datos!$E$19-Datos!$C$19)*(Datos!$E$19-Datos!$D$19)*(1-H904)))</f>
        <v>39131.9008116343</v>
      </c>
      <c r="J904" s="24" t="n">
        <f aca="true">RAND()</f>
        <v>0.363737931199719</v>
      </c>
      <c r="K904" s="25" t="n">
        <f aca="false">IF(J904&lt;=(Datos!$D$19-Datos!$C$19)/(Datos!$E$19-Datos!$C$19),Datos!$C$19+SQRT((Datos!$E$19-Datos!$C$19)*(Datos!$D$19-Datos!$C$19)*J904),Datos!$E$19-SQRT((Datos!$E$19-Datos!$C$19)*(Datos!$E$19-Datos!$D$19)*(1-J904)))</f>
        <v>37386.5208102298</v>
      </c>
      <c r="L904" s="24" t="n">
        <f aca="true">RAND()</f>
        <v>0.836508546899417</v>
      </c>
      <c r="M904" s="25" t="n">
        <f aca="false">IF(L904&lt;=(Datos!$D$19-Datos!$C$19)/(Datos!$E$19-Datos!$C$19),Datos!$C$19+SQRT((Datos!$E$19-Datos!$C$19)*(Datos!$D$19-Datos!$C$19)*L904),Datos!$E$19-SQRT((Datos!$E$19-Datos!$C$19)*(Datos!$E$19-Datos!$D$19)*(1-L904)))</f>
        <v>41498.3062694542</v>
      </c>
      <c r="N904" s="24" t="n">
        <f aca="true">RAND()</f>
        <v>0.121166884761137</v>
      </c>
      <c r="O904" s="25" t="n">
        <f aca="false">IF(N904&lt;=(Datos!$D$19-Datos!$C$19)/(Datos!$E$19-Datos!$C$19),Datos!$C$19+SQRT((Datos!$E$19-Datos!$C$19)*(Datos!$D$19-Datos!$C$19)*N904),Datos!$E$19-SQRT((Datos!$E$19-Datos!$C$19)*(Datos!$E$19-Datos!$D$19)*(1-N904)))</f>
        <v>34263.2185862527</v>
      </c>
      <c r="P904" s="24" t="n">
        <f aca="true">RAND()</f>
        <v>0.710716885739394</v>
      </c>
      <c r="Q904" s="26" t="n">
        <f aca="false">IF(P904&lt;=(Datos!$D$23-Datos!$C$23)/(Datos!$E$23-Datos!$C$23),Datos!$C$23+SQRT((Datos!$E$23-Datos!$C$23)*(Datos!$D$23-Datos!$C$23)*P904),Datos!$E$23-SQRT((Datos!$E$23-Datos!$C$23)*(Datos!$E$23-Datos!$D$23)*(1-P904)))</f>
        <v>0.157180937668934</v>
      </c>
      <c r="R904" s="24" t="n">
        <f aca="true">RAND()</f>
        <v>0.0635572783290345</v>
      </c>
      <c r="S904" s="26" t="n">
        <f aca="false">IF(R904&lt;=(Datos!$D$24-Datos!$C$24)/(Datos!$E$24-Datos!$C$24),Datos!$C$24+SQRT((Datos!$E$24-Datos!$C$24)*(Datos!$D$24-Datos!$C$24)*R904),Datos!$E$24-SQRT((Datos!$E$24-Datos!$C$24)*(Datos!$E$24-Datos!$D$24)*(1-R904)))</f>
        <v>0.130695938527883</v>
      </c>
      <c r="T904" s="24" t="n">
        <f aca="true">RAND()</f>
        <v>0.541225463478391</v>
      </c>
      <c r="U904" s="26" t="n">
        <f aca="false">IF(T904&lt;=(Datos!$D$25-Datos!$C$25)/(Datos!$E$25-Datos!$C$25),Datos!$C$25+SQRT((Datos!$E$25-Datos!$C$25)*(Datos!$D$25-Datos!$C$25)*T904),Datos!$E$25-SQRT((Datos!$E$25-Datos!$C$25)*(Datos!$E$25-Datos!$D$25)*(1-T904)))</f>
        <v>0.184159119677936</v>
      </c>
      <c r="V904" s="24" t="n">
        <f aca="true">RAND()</f>
        <v>0.199373903637838</v>
      </c>
      <c r="W904" s="26" t="n">
        <f aca="false">IF(V904&lt;=(Datos!$D$26-Datos!$C$26)/(Datos!$E$26-Datos!$C$26),Datos!$C$26+SQRT((Datos!$E$26-Datos!$C$26)*(Datos!$D$26-Datos!$C$26)*V904),Datos!$E$26-SQRT((Datos!$E$26-Datos!$C$26)*(Datos!$E$26-Datos!$D$26)*(1-V904)))</f>
        <v>0.19670698851059</v>
      </c>
      <c r="X904" s="24" t="n">
        <f aca="true">RAND()</f>
        <v>0.228521024186531</v>
      </c>
      <c r="Y904" s="26" t="n">
        <f aca="false">IF(X904&lt;=(Datos!$D$27-Datos!$C$27)/(Datos!$E$27-Datos!$C$27),Datos!$C$27+SQRT((Datos!$E$27-Datos!$C$27)*(Datos!$D$27-Datos!$C$27)*X904),Datos!$E$27-SQRT((Datos!$E$27-Datos!$C$27)*(Datos!$E$27-Datos!$D$27)*(1-X904)))</f>
        <v>0.21483962087681</v>
      </c>
      <c r="Z904" s="24" t="n">
        <f aca="false">(1+Q904)</f>
        <v>1.15718093766893</v>
      </c>
      <c r="AA904" s="24" t="n">
        <f aca="false">Z904*(1+S904)</f>
        <v>1.30841978636415</v>
      </c>
      <c r="AB904" s="24" t="n">
        <f aca="false">AA904*(1+U904)</f>
        <v>1.54937722239017</v>
      </c>
      <c r="AC904" s="24" t="n">
        <f aca="false">AB904*(1+W904)</f>
        <v>1.85415054987344</v>
      </c>
      <c r="AD904" s="24" t="n">
        <f aca="false">AC904*(1+Y904)</f>
        <v>2.25249555105678</v>
      </c>
      <c r="AE904" s="23" t="n">
        <f aca="false">E904*Q904</f>
        <v>5144.87744698747</v>
      </c>
      <c r="AF904" s="23" t="n">
        <f aca="false">AE904*(1+S904)</f>
        <v>5817.29203353244</v>
      </c>
      <c r="AG904" s="23" t="n">
        <f aca="false">AF904*(1+U904)</f>
        <v>6888.59941333725</v>
      </c>
      <c r="AH904" s="23" t="n">
        <f aca="false">AG904*(1+W904)</f>
        <v>8243.63505899063</v>
      </c>
      <c r="AI904" s="23" t="n">
        <f aca="false">AH904*(1+Y904)</f>
        <v>10014.694489711</v>
      </c>
      <c r="AJ904" s="25" t="n">
        <f aca="false">G904*Z904</f>
        <v>49143.8134534796</v>
      </c>
      <c r="AK904" s="25" t="n">
        <f aca="false">I904*AA904</f>
        <v>51200.9532999817</v>
      </c>
      <c r="AL904" s="25" t="n">
        <f aca="false">K904*AB904</f>
        <v>57925.823767786</v>
      </c>
      <c r="AM904" s="25" t="n">
        <f aca="false">M904*AC904</f>
        <v>76944.1073883249</v>
      </c>
      <c r="AN904" s="25" t="n">
        <f aca="false">O904*AD904</f>
        <v>77177.7474304201</v>
      </c>
      <c r="AO904" s="25" t="n">
        <f aca="false">C904/Datos!$D$8</f>
        <v>16393.2198726503</v>
      </c>
      <c r="AP904" s="25" t="n">
        <f aca="false">AJ904-AO904</f>
        <v>32750.5935808293</v>
      </c>
      <c r="AQ904" s="25" t="n">
        <f aca="false">AK904-AO904</f>
        <v>34807.7334273314</v>
      </c>
      <c r="AR904" s="25" t="n">
        <f aca="false">AL904-AO904</f>
        <v>41532.6038951357</v>
      </c>
      <c r="AS904" s="25" t="n">
        <f aca="false">AM904-AO904</f>
        <v>60550.8875156746</v>
      </c>
      <c r="AT904" s="25" t="n">
        <f aca="false">AN904-AO904</f>
        <v>60784.5275577698</v>
      </c>
      <c r="AU904" s="25" t="n">
        <f aca="false">AP904*Datos!$D$6</f>
        <v>16375.2967904147</v>
      </c>
      <c r="AV904" s="25" t="n">
        <f aca="false">AQ904*Datos!$D$6</f>
        <v>17403.8667136657</v>
      </c>
      <c r="AW904" s="25" t="n">
        <f aca="false">AR904*Datos!$D$6</f>
        <v>20766.3019475679</v>
      </c>
      <c r="AX904" s="25" t="n">
        <f aca="false">AS904*Datos!$D$6</f>
        <v>30275.4437578373</v>
      </c>
      <c r="AY904" s="25" t="n">
        <f aca="false">AT904*Datos!$D$6</f>
        <v>30392.2637788849</v>
      </c>
      <c r="AZ904" s="25" t="n">
        <f aca="false">AJ904-AU904-AE904</f>
        <v>27623.6392160775</v>
      </c>
      <c r="BA904" s="25" t="n">
        <f aca="false">AK904-AV904-AF904</f>
        <v>27979.7945527836</v>
      </c>
      <c r="BB904" s="25" t="n">
        <f aca="false">AL904-AW904-AG904</f>
        <v>30270.9224068809</v>
      </c>
      <c r="BC904" s="25" t="n">
        <f aca="false">AM904-AX904-AH904</f>
        <v>38425.028571497</v>
      </c>
      <c r="BD904" s="25" t="n">
        <f aca="false">AN904-AY904-AI904</f>
        <v>36770.7891618242</v>
      </c>
      <c r="BE904" s="25" t="n">
        <f aca="false">AZ904/Z904</f>
        <v>23871.4952146754</v>
      </c>
      <c r="BF904" s="25" t="n">
        <f aca="false">BA904/AA904</f>
        <v>21384.4171758775</v>
      </c>
      <c r="BG904" s="25" t="n">
        <f aca="false">BB904/AB904</f>
        <v>19537.477361506</v>
      </c>
      <c r="BH904" s="25" t="n">
        <f aca="false">BC904/AC904</f>
        <v>20723.7910503652</v>
      </c>
      <c r="BI904" s="25" t="n">
        <f aca="false">BD904/AD904</f>
        <v>16324.4669427085</v>
      </c>
      <c r="BJ904" s="25" t="n">
        <f aca="false">E904*AD904</f>
        <v>73729.1285568029</v>
      </c>
      <c r="BK904" s="25" t="n">
        <f aca="false">0.2*C904*AD904</f>
        <v>36925.6548306403</v>
      </c>
      <c r="BL904" s="25" t="n">
        <f aca="false">BJ904+BK904</f>
        <v>110654.783387443</v>
      </c>
      <c r="BM904" s="25" t="n">
        <f aca="false">BK904*Datos!$D$6</f>
        <v>18462.8274153202</v>
      </c>
      <c r="BN904" s="25" t="n">
        <f aca="false">BL904-BM904</f>
        <v>92191.955972123</v>
      </c>
      <c r="BO904" s="25" t="n">
        <f aca="false">BN904/AD904</f>
        <v>40928.8071307712</v>
      </c>
      <c r="BP904" s="25" t="n">
        <f aca="false">-(C904+E904)</f>
        <v>-114698.296557698</v>
      </c>
      <c r="BQ904" s="25" t="n">
        <f aca="false">BE904</f>
        <v>23871.4952146754</v>
      </c>
      <c r="BR904" s="25" t="n">
        <f aca="false">BF904</f>
        <v>21384.4171758775</v>
      </c>
      <c r="BS904" s="25" t="n">
        <f aca="false">BG904</f>
        <v>19537.477361506</v>
      </c>
      <c r="BT904" s="25" t="n">
        <f aca="false">BH904</f>
        <v>20723.7910503652</v>
      </c>
      <c r="BU904" s="25" t="n">
        <f aca="false">BI904+BO904</f>
        <v>57253.2740734797</v>
      </c>
      <c r="BV904" s="27" t="n">
        <f aca="false">IFERROR(IRR(BP904:BU904,0.1),NA())*100</f>
        <v>6.6795301876114</v>
      </c>
    </row>
    <row r="905" customFormat="false" ht="15" hidden="false" customHeight="true" outlineLevel="0" collapsed="false">
      <c r="A905" s="23" t="n">
        <v>904</v>
      </c>
      <c r="B905" s="24" t="n">
        <f aca="true">RAND()</f>
        <v>0.0556743116682885</v>
      </c>
      <c r="C905" s="25" t="n">
        <f aca="false">IF(B905&lt;=(Datos!$D$14-Datos!$C$14)/(Datos!$E$14-Datos!$C$14),Datos!$C$14+SQRT((Datos!$E$14-Datos!$C$14)*(Datos!$D$14-Datos!$C$14)*B905),Datos!$E$14-SQRT((Datos!$E$14-Datos!$C$14)*(Datos!$E$14-Datos!$D$14)*(1-B905)))</f>
        <v>64719.0809134105</v>
      </c>
      <c r="D905" s="24" t="n">
        <f aca="true">RAND()</f>
        <v>0.250983379543062</v>
      </c>
      <c r="E905" s="25" t="n">
        <f aca="false">IF(D905&lt;=(Datos!$D$15-Datos!$C$15)/(Datos!$E$15-Datos!$C$15),Datos!$C$15+SQRT((Datos!$E$15-Datos!$C$15)*(Datos!$D$15-Datos!$C$15)*D905),Datos!$E$15-SQRT((Datos!$E$15-Datos!$C$15)*(Datos!$E$15-Datos!$D$15)*(1-D905)))</f>
        <v>29338.6349772399</v>
      </c>
      <c r="F905" s="24" t="n">
        <f aca="true">RAND()</f>
        <v>0.289697798772959</v>
      </c>
      <c r="G905" s="25" t="n">
        <f aca="false">IF(F905&lt;=(Datos!$D$19-Datos!$C$19)/(Datos!$E$19-Datos!$C$19),Datos!$C$19+SQRT((Datos!$E$19-Datos!$C$19)*(Datos!$D$19-Datos!$C$19)*F905),Datos!$E$19-SQRT((Datos!$E$19-Datos!$C$19)*(Datos!$E$19-Datos!$D$19)*(1-F905)))</f>
        <v>36592.0156110209</v>
      </c>
      <c r="H905" s="24" t="n">
        <f aca="true">RAND()</f>
        <v>0.925420282984789</v>
      </c>
      <c r="I905" s="25" t="n">
        <f aca="false">IF(H905&lt;=(Datos!$D$19-Datos!$C$19)/(Datos!$E$19-Datos!$C$19),Datos!$C$19+SQRT((Datos!$E$19-Datos!$C$19)*(Datos!$D$19-Datos!$C$19)*H905),Datos!$E$19-SQRT((Datos!$E$19-Datos!$C$19)*(Datos!$E$19-Datos!$D$19)*(1-H905)))</f>
        <v>42634.9463481475</v>
      </c>
      <c r="J905" s="24" t="n">
        <f aca="true">RAND()</f>
        <v>0.724131885722208</v>
      </c>
      <c r="K905" s="25" t="n">
        <f aca="false">IF(J905&lt;=(Datos!$D$19-Datos!$C$19)/(Datos!$E$19-Datos!$C$19),Datos!$C$19+SQRT((Datos!$E$19-Datos!$C$19)*(Datos!$D$19-Datos!$C$19)*J905),Datos!$E$19-SQRT((Datos!$E$19-Datos!$C$19)*(Datos!$E$19-Datos!$D$19)*(1-J905)))</f>
        <v>40451.3618993336</v>
      </c>
      <c r="L905" s="24" t="n">
        <f aca="true">RAND()</f>
        <v>0.638173374945342</v>
      </c>
      <c r="M905" s="25" t="n">
        <f aca="false">IF(L905&lt;=(Datos!$D$19-Datos!$C$19)/(Datos!$E$19-Datos!$C$19),Datos!$C$19+SQRT((Datos!$E$19-Datos!$C$19)*(Datos!$D$19-Datos!$C$19)*L905),Datos!$E$19-SQRT((Datos!$E$19-Datos!$C$19)*(Datos!$E$19-Datos!$D$19)*(1-L905)))</f>
        <v>39783.9667948027</v>
      </c>
      <c r="N905" s="24" t="n">
        <f aca="true">RAND()</f>
        <v>0.217035707266541</v>
      </c>
      <c r="O905" s="25" t="n">
        <f aca="false">IF(N905&lt;=(Datos!$D$19-Datos!$C$19)/(Datos!$E$19-Datos!$C$19),Datos!$C$19+SQRT((Datos!$E$19-Datos!$C$19)*(Datos!$D$19-Datos!$C$19)*N905),Datos!$E$19-SQRT((Datos!$E$19-Datos!$C$19)*(Datos!$E$19-Datos!$D$19)*(1-N905)))</f>
        <v>35705.7301101595</v>
      </c>
      <c r="P905" s="24" t="n">
        <f aca="true">RAND()</f>
        <v>0.562408305799071</v>
      </c>
      <c r="Q905" s="26" t="n">
        <f aca="false">IF(P905&lt;=(Datos!$D$23-Datos!$C$23)/(Datos!$E$23-Datos!$C$23),Datos!$C$23+SQRT((Datos!$E$23-Datos!$C$23)*(Datos!$D$23-Datos!$C$23)*P905),Datos!$E$23-SQRT((Datos!$E$23-Datos!$C$23)*(Datos!$E$23-Datos!$D$23)*(1-P905)))</f>
        <v>0.151934628996543</v>
      </c>
      <c r="R905" s="24" t="n">
        <f aca="true">RAND()</f>
        <v>0.449264906826707</v>
      </c>
      <c r="S905" s="26" t="n">
        <f aca="false">IF(R905&lt;=(Datos!$D$24-Datos!$C$24)/(Datos!$E$24-Datos!$C$24),Datos!$C$24+SQRT((Datos!$E$24-Datos!$C$24)*(Datos!$D$24-Datos!$C$24)*R905),Datos!$E$24-SQRT((Datos!$E$24-Datos!$C$24)*(Datos!$E$24-Datos!$D$24)*(1-R905)))</f>
        <v>0.148437243753361</v>
      </c>
      <c r="T905" s="24" t="n">
        <f aca="true">RAND()</f>
        <v>0.439889205732093</v>
      </c>
      <c r="U905" s="26" t="n">
        <f aca="false">IF(T905&lt;=(Datos!$D$25-Datos!$C$25)/(Datos!$E$25-Datos!$C$25),Datos!$C$25+SQRT((Datos!$E$25-Datos!$C$25)*(Datos!$D$25-Datos!$C$25)*T905),Datos!$E$25-SQRT((Datos!$E$25-Datos!$C$25)*(Datos!$E$25-Datos!$D$25)*(1-T905)))</f>
        <v>0.180398103278376</v>
      </c>
      <c r="V905" s="24" t="n">
        <f aca="true">RAND()</f>
        <v>0.0451712060894308</v>
      </c>
      <c r="W905" s="26" t="n">
        <f aca="false">IF(V905&lt;=(Datos!$D$26-Datos!$C$26)/(Datos!$E$26-Datos!$C$26),Datos!$C$26+SQRT((Datos!$E$26-Datos!$C$26)*(Datos!$D$26-Datos!$C$26)*V905),Datos!$E$26-SQRT((Datos!$E$26-Datos!$C$26)*(Datos!$E$26-Datos!$D$26)*(1-V905)))</f>
        <v>0.187952338557003</v>
      </c>
      <c r="X905" s="24" t="n">
        <f aca="true">RAND()</f>
        <v>0.670385336266286</v>
      </c>
      <c r="Y905" s="26" t="n">
        <f aca="false">IF(X905&lt;=(Datos!$D$27-Datos!$C$27)/(Datos!$E$27-Datos!$C$27),Datos!$C$27+SQRT((Datos!$E$27-Datos!$C$27)*(Datos!$D$27-Datos!$C$27)*X905),Datos!$E$27-SQRT((Datos!$E$27-Datos!$C$27)*(Datos!$E$27-Datos!$D$27)*(1-X905)))</f>
        <v>0.237810911550947</v>
      </c>
      <c r="Z905" s="24" t="n">
        <f aca="false">(1+Q905)</f>
        <v>1.15193462899654</v>
      </c>
      <c r="AA905" s="24" t="n">
        <f aca="false">Z905*(1+S905)</f>
        <v>1.32292463030884</v>
      </c>
      <c r="AB905" s="24" t="n">
        <f aca="false">AA905*(1+U905)</f>
        <v>1.5615777243968</v>
      </c>
      <c r="AC905" s="24" t="n">
        <f aca="false">AB905*(1+W905)</f>
        <v>1.85507990953571</v>
      </c>
      <c r="AD905" s="24" t="n">
        <f aca="false">AC905*(1+Y905)</f>
        <v>2.29623815382224</v>
      </c>
      <c r="AE905" s="23" t="n">
        <f aca="false">E905*Q905</f>
        <v>4457.55462053195</v>
      </c>
      <c r="AF905" s="23" t="n">
        <f aca="false">AE905*(1+S905)</f>
        <v>5119.22174228378</v>
      </c>
      <c r="AG905" s="23" t="n">
        <f aca="false">AF905*(1+U905)</f>
        <v>6042.7196348532</v>
      </c>
      <c r="AH905" s="23" t="n">
        <f aca="false">AG905*(1+W905)</f>
        <v>7178.46292146818</v>
      </c>
      <c r="AI905" s="23" t="n">
        <f aca="false">AH905*(1+Y905)</f>
        <v>8885.57973235719</v>
      </c>
      <c r="AJ905" s="25" t="n">
        <f aca="false">G905*Z905</f>
        <v>42151.6099271171</v>
      </c>
      <c r="AK905" s="25" t="n">
        <f aca="false">I905*AA905</f>
        <v>56402.8206358603</v>
      </c>
      <c r="AL905" s="25" t="n">
        <f aca="false">K905*AB905</f>
        <v>63167.9456635128</v>
      </c>
      <c r="AM905" s="25" t="n">
        <f aca="false">M905*AC905</f>
        <v>73802.4375226741</v>
      </c>
      <c r="AN905" s="25" t="n">
        <f aca="false">O905*AD905</f>
        <v>81988.8597890279</v>
      </c>
      <c r="AO905" s="25" t="n">
        <f aca="false">C905/Datos!$D$8</f>
        <v>12943.8161826821</v>
      </c>
      <c r="AP905" s="25" t="n">
        <f aca="false">AJ905-AO905</f>
        <v>29207.793744435</v>
      </c>
      <c r="AQ905" s="25" t="n">
        <f aca="false">AK905-AO905</f>
        <v>43459.0044531782</v>
      </c>
      <c r="AR905" s="25" t="n">
        <f aca="false">AL905-AO905</f>
        <v>50224.1294808307</v>
      </c>
      <c r="AS905" s="25" t="n">
        <f aca="false">AM905-AO905</f>
        <v>60858.621339992</v>
      </c>
      <c r="AT905" s="25" t="n">
        <f aca="false">AN905-AO905</f>
        <v>69045.0436063458</v>
      </c>
      <c r="AU905" s="25" t="n">
        <f aca="false">AP905*Datos!$D$6</f>
        <v>14603.8968722175</v>
      </c>
      <c r="AV905" s="25" t="n">
        <f aca="false">AQ905*Datos!$D$6</f>
        <v>21729.5022265891</v>
      </c>
      <c r="AW905" s="25" t="n">
        <f aca="false">AR905*Datos!$D$6</f>
        <v>25112.0647404154</v>
      </c>
      <c r="AX905" s="25" t="n">
        <f aca="false">AS905*Datos!$D$6</f>
        <v>30429.310669996</v>
      </c>
      <c r="AY905" s="25" t="n">
        <f aca="false">AT905*Datos!$D$6</f>
        <v>34522.5218031729</v>
      </c>
      <c r="AZ905" s="25" t="n">
        <f aca="false">AJ905-AU905-AE905</f>
        <v>23090.1584343677</v>
      </c>
      <c r="BA905" s="25" t="n">
        <f aca="false">AK905-AV905-AF905</f>
        <v>29554.0966669874</v>
      </c>
      <c r="BB905" s="25" t="n">
        <f aca="false">AL905-AW905-AG905</f>
        <v>32013.1612882443</v>
      </c>
      <c r="BC905" s="25" t="n">
        <f aca="false">AM905-AX905-AH905</f>
        <v>36194.6639312099</v>
      </c>
      <c r="BD905" s="25" t="n">
        <f aca="false">AN905-AY905-AI905</f>
        <v>38580.7582534978</v>
      </c>
      <c r="BE905" s="25" t="n">
        <f aca="false">AZ905/Z905</f>
        <v>20044.6777561342</v>
      </c>
      <c r="BF905" s="25" t="n">
        <f aca="false">BA905/AA905</f>
        <v>22339.9700858906</v>
      </c>
      <c r="BG905" s="25" t="n">
        <f aca="false">BB905/AB905</f>
        <v>20500.5237895604</v>
      </c>
      <c r="BH905" s="25" t="n">
        <f aca="false">BC905/AC905</f>
        <v>19511.1077130197</v>
      </c>
      <c r="BI905" s="25" t="n">
        <f aca="false">BD905/AD905</f>
        <v>16801.7233705823</v>
      </c>
      <c r="BJ905" s="25" t="n">
        <f aca="false">E905*AD905</f>
        <v>67368.493015802</v>
      </c>
      <c r="BK905" s="25" t="n">
        <f aca="false">0.2*C905*AD905</f>
        <v>29722.0845747364</v>
      </c>
      <c r="BL905" s="25" t="n">
        <f aca="false">BJ905+BK905</f>
        <v>97090.5775905384</v>
      </c>
      <c r="BM905" s="25" t="n">
        <f aca="false">BK905*Datos!$D$6</f>
        <v>14861.0422873682</v>
      </c>
      <c r="BN905" s="25" t="n">
        <f aca="false">BL905-BM905</f>
        <v>82229.5353031702</v>
      </c>
      <c r="BO905" s="25" t="n">
        <f aca="false">BN905/AD905</f>
        <v>35810.543068581</v>
      </c>
      <c r="BP905" s="25" t="n">
        <f aca="false">-(C905+E905)</f>
        <v>-94057.7158906504</v>
      </c>
      <c r="BQ905" s="25" t="n">
        <f aca="false">BE905</f>
        <v>20044.6777561342</v>
      </c>
      <c r="BR905" s="25" t="n">
        <f aca="false">BF905</f>
        <v>22339.9700858906</v>
      </c>
      <c r="BS905" s="25" t="n">
        <f aca="false">BG905</f>
        <v>20500.5237895604</v>
      </c>
      <c r="BT905" s="25" t="n">
        <f aca="false">BH905</f>
        <v>19511.1077130197</v>
      </c>
      <c r="BU905" s="25" t="n">
        <f aca="false">BI905+BO905</f>
        <v>52612.2664391632</v>
      </c>
      <c r="BV905" s="27" t="n">
        <f aca="false">IFERROR(IRR(BP905:BU905,0.1),NA())*100</f>
        <v>11.4374165419411</v>
      </c>
    </row>
    <row r="906" customFormat="false" ht="15" hidden="false" customHeight="true" outlineLevel="0" collapsed="false">
      <c r="A906" s="23" t="n">
        <v>905</v>
      </c>
      <c r="B906" s="24" t="n">
        <f aca="true">RAND()</f>
        <v>0.514675270704866</v>
      </c>
      <c r="C906" s="25" t="n">
        <f aca="false">IF(B906&lt;=(Datos!$D$14-Datos!$C$14)/(Datos!$E$14-Datos!$C$14),Datos!$C$14+SQRT((Datos!$E$14-Datos!$C$14)*(Datos!$D$14-Datos!$C$14)*B906),Datos!$E$14-SQRT((Datos!$E$14-Datos!$C$14)*(Datos!$E$14-Datos!$D$14)*(1-B906)))</f>
        <v>75867.2489103675</v>
      </c>
      <c r="D906" s="24" t="n">
        <f aca="true">RAND()</f>
        <v>0.00626625989803617</v>
      </c>
      <c r="E906" s="25" t="n">
        <f aca="false">IF(D906&lt;=(Datos!$D$15-Datos!$C$15)/(Datos!$E$15-Datos!$C$15),Datos!$C$15+SQRT((Datos!$E$15-Datos!$C$15)*(Datos!$D$15-Datos!$C$15)*D906),Datos!$E$15-SQRT((Datos!$E$15-Datos!$C$15)*(Datos!$E$15-Datos!$D$15)*(1-D906)))</f>
        <v>25685.5432096905</v>
      </c>
      <c r="F906" s="24" t="n">
        <f aca="true">RAND()</f>
        <v>0.863710443211401</v>
      </c>
      <c r="G906" s="25" t="n">
        <f aca="false">IF(F906&lt;=(Datos!$D$19-Datos!$C$19)/(Datos!$E$19-Datos!$C$19),Datos!$C$19+SQRT((Datos!$E$19-Datos!$C$19)*(Datos!$D$19-Datos!$C$19)*F906),Datos!$E$19-SQRT((Datos!$E$19-Datos!$C$19)*(Datos!$E$19-Datos!$D$19)*(1-F906)))</f>
        <v>41802.8580326884</v>
      </c>
      <c r="H906" s="24" t="n">
        <f aca="true">RAND()</f>
        <v>0.558453125416195</v>
      </c>
      <c r="I906" s="25" t="n">
        <f aca="false">IF(H906&lt;=(Datos!$D$19-Datos!$C$19)/(Datos!$E$19-Datos!$C$19),Datos!$C$19+SQRT((Datos!$E$19-Datos!$C$19)*(Datos!$D$19-Datos!$C$19)*H906),Datos!$E$19-SQRT((Datos!$E$19-Datos!$C$19)*(Datos!$E$19-Datos!$D$19)*(1-H906)))</f>
        <v>39152.4842973058</v>
      </c>
      <c r="J906" s="24" t="n">
        <f aca="true">RAND()</f>
        <v>0.0411825880818681</v>
      </c>
      <c r="K906" s="25" t="n">
        <f aca="false">IF(J906&lt;=(Datos!$D$19-Datos!$C$19)/(Datos!$E$19-Datos!$C$19),Datos!$C$19+SQRT((Datos!$E$19-Datos!$C$19)*(Datos!$D$19-Datos!$C$19)*J906),Datos!$E$19-SQRT((Datos!$E$19-Datos!$C$19)*(Datos!$E$19-Datos!$D$19)*(1-J906)))</f>
        <v>32485.4352158687</v>
      </c>
      <c r="L906" s="24" t="n">
        <f aca="true">RAND()</f>
        <v>0.116420627215197</v>
      </c>
      <c r="M906" s="25" t="n">
        <f aca="false">IF(L906&lt;=(Datos!$D$19-Datos!$C$19)/(Datos!$E$19-Datos!$C$19),Datos!$C$19+SQRT((Datos!$E$19-Datos!$C$19)*(Datos!$D$19-Datos!$C$19)*L906),Datos!$E$19-SQRT((Datos!$E$19-Datos!$C$19)*(Datos!$E$19-Datos!$D$19)*(1-L906)))</f>
        <v>34178.8867036903</v>
      </c>
      <c r="N906" s="24" t="n">
        <f aca="true">RAND()</f>
        <v>0.690291653615347</v>
      </c>
      <c r="O906" s="25" t="n">
        <f aca="false">IF(N906&lt;=(Datos!$D$19-Datos!$C$19)/(Datos!$E$19-Datos!$C$19),Datos!$C$19+SQRT((Datos!$E$19-Datos!$C$19)*(Datos!$D$19-Datos!$C$19)*N906),Datos!$E$19-SQRT((Datos!$E$19-Datos!$C$19)*(Datos!$E$19-Datos!$D$19)*(1-N906)))</f>
        <v>40180.443383583</v>
      </c>
      <c r="P906" s="24" t="n">
        <f aca="true">RAND()</f>
        <v>0.809564648271154</v>
      </c>
      <c r="Q906" s="26" t="n">
        <f aca="false">IF(P906&lt;=(Datos!$D$23-Datos!$C$23)/(Datos!$E$23-Datos!$C$23),Datos!$C$23+SQRT((Datos!$E$23-Datos!$C$23)*(Datos!$D$23-Datos!$C$23)*P906),Datos!$E$23-SQRT((Datos!$E$23-Datos!$C$23)*(Datos!$E$23-Datos!$D$23)*(1-P906)))</f>
        <v>0.161485583100947</v>
      </c>
      <c r="R906" s="24" t="n">
        <f aca="true">RAND()</f>
        <v>0.975598211398261</v>
      </c>
      <c r="S906" s="26" t="n">
        <f aca="false">IF(R906&lt;=(Datos!$D$24-Datos!$C$24)/(Datos!$E$24-Datos!$C$24),Datos!$C$24+SQRT((Datos!$E$24-Datos!$C$24)*(Datos!$D$24-Datos!$C$24)*R906),Datos!$E$24-SQRT((Datos!$E$24-Datos!$C$24)*(Datos!$E$24-Datos!$D$24)*(1-R906)))</f>
        <v>0.17337254049555</v>
      </c>
      <c r="T906" s="24" t="n">
        <f aca="true">RAND()</f>
        <v>0.238610636621861</v>
      </c>
      <c r="U906" s="26" t="n">
        <f aca="false">IF(T906&lt;=(Datos!$D$25-Datos!$C$25)/(Datos!$E$25-Datos!$C$25),Datos!$C$25+SQRT((Datos!$E$25-Datos!$C$25)*(Datos!$D$25-Datos!$C$25)*T906),Datos!$E$25-SQRT((Datos!$E$25-Datos!$C$25)*(Datos!$E$25-Datos!$D$25)*(1-T906)))</f>
        <v>0.172384868480871</v>
      </c>
      <c r="V906" s="24" t="n">
        <f aca="true">RAND()</f>
        <v>0.138181278928274</v>
      </c>
      <c r="W906" s="26" t="n">
        <f aca="false">IF(V906&lt;=(Datos!$D$26-Datos!$C$26)/(Datos!$E$26-Datos!$C$26),Datos!$C$26+SQRT((Datos!$E$26-Datos!$C$26)*(Datos!$D$26-Datos!$C$26)*V906),Datos!$E$26-SQRT((Datos!$E$26-Datos!$C$26)*(Datos!$E$26-Datos!$D$26)*(1-V906)))</f>
        <v>0.193908766677876</v>
      </c>
      <c r="X906" s="24" t="n">
        <f aca="true">RAND()</f>
        <v>0.911725223014819</v>
      </c>
      <c r="Y906" s="26" t="n">
        <f aca="false">IF(X906&lt;=(Datos!$D$27-Datos!$C$27)/(Datos!$E$27-Datos!$C$27),Datos!$C$27+SQRT((Datos!$E$27-Datos!$C$27)*(Datos!$D$27-Datos!$C$27)*X906),Datos!$E$27-SQRT((Datos!$E$27-Datos!$C$27)*(Datos!$E$27-Datos!$D$27)*(1-X906)))</f>
        <v>0.258166910531948</v>
      </c>
      <c r="Z906" s="24" t="n">
        <f aca="false">(1+Q906)</f>
        <v>1.16148558310095</v>
      </c>
      <c r="AA906" s="24" t="n">
        <f aca="false">Z906*(1+S906)</f>
        <v>1.36285528939211</v>
      </c>
      <c r="AB906" s="24" t="n">
        <f aca="false">AA906*(1+U906)</f>
        <v>1.59779091921243</v>
      </c>
      <c r="AC906" s="24" t="n">
        <f aca="false">AB906*(1+W906)</f>
        <v>1.90761658576603</v>
      </c>
      <c r="AD906" s="24" t="n">
        <f aca="false">AC906*(1+Y906)</f>
        <v>2.40010006619274</v>
      </c>
      <c r="AE906" s="23" t="n">
        <f aca="false">E906*Q906</f>
        <v>4147.84492248145</v>
      </c>
      <c r="AF906" s="23" t="n">
        <f aca="false">AE906*(1+S906)</f>
        <v>4866.96733427362</v>
      </c>
      <c r="AG906" s="23" t="n">
        <f aca="false">AF906*(1+U906)</f>
        <v>5705.95885809308</v>
      </c>
      <c r="AH906" s="23" t="n">
        <f aca="false">AG906*(1+W906)</f>
        <v>6812.39430298061</v>
      </c>
      <c r="AI906" s="23" t="n">
        <f aca="false">AH906*(1+Y906)</f>
        <v>8571.12909350655</v>
      </c>
      <c r="AJ906" s="25" t="n">
        <f aca="false">G906*Z906</f>
        <v>48553.4169373832</v>
      </c>
      <c r="AK906" s="25" t="n">
        <f aca="false">I906*AA906</f>
        <v>53359.1703174249</v>
      </c>
      <c r="AL906" s="25" t="n">
        <f aca="false">K906*AB906</f>
        <v>51904.9333945788</v>
      </c>
      <c r="AM906" s="25" t="n">
        <f aca="false">M906*AC906</f>
        <v>65200.2111589775</v>
      </c>
      <c r="AN906" s="25" t="n">
        <f aca="false">O906*AD906</f>
        <v>96437.0848245913</v>
      </c>
      <c r="AO906" s="25" t="n">
        <f aca="false">C906/Datos!$D$8</f>
        <v>15173.4497820735</v>
      </c>
      <c r="AP906" s="25" t="n">
        <f aca="false">AJ906-AO906</f>
        <v>33379.9671553098</v>
      </c>
      <c r="AQ906" s="25" t="n">
        <f aca="false">AK906-AO906</f>
        <v>38185.7205353514</v>
      </c>
      <c r="AR906" s="25" t="n">
        <f aca="false">AL906-AO906</f>
        <v>36731.4836125053</v>
      </c>
      <c r="AS906" s="25" t="n">
        <f aca="false">AM906-AO906</f>
        <v>50026.761376904</v>
      </c>
      <c r="AT906" s="25" t="n">
        <f aca="false">AN906-AO906</f>
        <v>81263.6350425178</v>
      </c>
      <c r="AU906" s="25" t="n">
        <f aca="false">AP906*Datos!$D$6</f>
        <v>16689.9835776549</v>
      </c>
      <c r="AV906" s="25" t="n">
        <f aca="false">AQ906*Datos!$D$6</f>
        <v>19092.8602676757</v>
      </c>
      <c r="AW906" s="25" t="n">
        <f aca="false">AR906*Datos!$D$6</f>
        <v>18365.7418062526</v>
      </c>
      <c r="AX906" s="25" t="n">
        <f aca="false">AS906*Datos!$D$6</f>
        <v>25013.380688452</v>
      </c>
      <c r="AY906" s="25" t="n">
        <f aca="false">AT906*Datos!$D$6</f>
        <v>40631.8175212589</v>
      </c>
      <c r="AZ906" s="25" t="n">
        <f aca="false">AJ906-AU906-AE906</f>
        <v>27715.5884372469</v>
      </c>
      <c r="BA906" s="25" t="n">
        <f aca="false">AK906-AV906-AF906</f>
        <v>29399.3427154756</v>
      </c>
      <c r="BB906" s="25" t="n">
        <f aca="false">AL906-AW906-AG906</f>
        <v>27833.2327302331</v>
      </c>
      <c r="BC906" s="25" t="n">
        <f aca="false">AM906-AX906-AH906</f>
        <v>33374.4361675449</v>
      </c>
      <c r="BD906" s="25" t="n">
        <f aca="false">AN906-AY906-AI906</f>
        <v>47234.1382098258</v>
      </c>
      <c r="BE906" s="25" t="n">
        <f aca="false">AZ906/Z906</f>
        <v>23862.1889418993</v>
      </c>
      <c r="BF906" s="25" t="n">
        <f aca="false">BA906/AA906</f>
        <v>21571.8740972043</v>
      </c>
      <c r="BG906" s="25" t="n">
        <f aca="false">BB906/AB906</f>
        <v>17419.8215771262</v>
      </c>
      <c r="BH906" s="25" t="n">
        <f aca="false">BC906/AC906</f>
        <v>17495.3585623932</v>
      </c>
      <c r="BI906" s="25" t="n">
        <f aca="false">BD906/AD906</f>
        <v>19680.070375046</v>
      </c>
      <c r="BJ906" s="25" t="n">
        <f aca="false">E906*AD906</f>
        <v>61647.8739577746</v>
      </c>
      <c r="BK906" s="25" t="n">
        <f aca="false">0.2*C906*AD906</f>
        <v>36417.7978263268</v>
      </c>
      <c r="BL906" s="25" t="n">
        <f aca="false">BJ906+BK906</f>
        <v>98065.6717841015</v>
      </c>
      <c r="BM906" s="25" t="n">
        <f aca="false">BK906*Datos!$D$6</f>
        <v>18208.8989131634</v>
      </c>
      <c r="BN906" s="25" t="n">
        <f aca="false">BL906-BM906</f>
        <v>79856.7728709381</v>
      </c>
      <c r="BO906" s="25" t="n">
        <f aca="false">BN906/AD906</f>
        <v>33272.2681007272</v>
      </c>
      <c r="BP906" s="25" t="n">
        <f aca="false">-(C906+E906)</f>
        <v>-101552.792120058</v>
      </c>
      <c r="BQ906" s="25" t="n">
        <f aca="false">BE906</f>
        <v>23862.1889418993</v>
      </c>
      <c r="BR906" s="25" t="n">
        <f aca="false">BF906</f>
        <v>21571.8740972043</v>
      </c>
      <c r="BS906" s="25" t="n">
        <f aca="false">BG906</f>
        <v>17419.8215771262</v>
      </c>
      <c r="BT906" s="25" t="n">
        <f aca="false">BH906</f>
        <v>17495.3585623932</v>
      </c>
      <c r="BU906" s="25" t="n">
        <f aca="false">BI906+BO906</f>
        <v>52952.3384757733</v>
      </c>
      <c r="BV906" s="27" t="n">
        <f aca="false">IFERROR(IRR(BP906:BU906,0.1),NA())*100</f>
        <v>8.58078733809069</v>
      </c>
    </row>
    <row r="907" customFormat="false" ht="15" hidden="false" customHeight="true" outlineLevel="0" collapsed="false">
      <c r="A907" s="23" t="n">
        <v>906</v>
      </c>
      <c r="B907" s="24" t="n">
        <f aca="true">RAND()</f>
        <v>0.663195554202833</v>
      </c>
      <c r="C907" s="25" t="n">
        <f aca="false">IF(B907&lt;=(Datos!$D$14-Datos!$C$14)/(Datos!$E$14-Datos!$C$14),Datos!$C$14+SQRT((Datos!$E$14-Datos!$C$14)*(Datos!$D$14-Datos!$C$14)*B907),Datos!$E$14-SQRT((Datos!$E$14-Datos!$C$14)*(Datos!$E$14-Datos!$D$14)*(1-B907)))</f>
        <v>79896.1363176975</v>
      </c>
      <c r="D907" s="24" t="n">
        <f aca="true">RAND()</f>
        <v>0.497742992565474</v>
      </c>
      <c r="E907" s="25" t="n">
        <f aca="false">IF(D907&lt;=(Datos!$D$15-Datos!$C$15)/(Datos!$E$15-Datos!$C$15),Datos!$C$15+SQRT((Datos!$E$15-Datos!$C$15)*(Datos!$D$15-Datos!$C$15)*D907),Datos!$E$15-SQRT((Datos!$E$15-Datos!$C$15)*(Datos!$E$15-Datos!$D$15)*(1-D907)))</f>
        <v>31320.2217127867</v>
      </c>
      <c r="F907" s="24" t="n">
        <f aca="true">RAND()</f>
        <v>0.911233062089146</v>
      </c>
      <c r="G907" s="25" t="n">
        <f aca="false">IF(F907&lt;=(Datos!$D$19-Datos!$C$19)/(Datos!$E$19-Datos!$C$19),Datos!$C$19+SQRT((Datos!$E$19-Datos!$C$19)*(Datos!$D$19-Datos!$C$19)*F907),Datos!$E$19-SQRT((Datos!$E$19-Datos!$C$19)*(Datos!$E$19-Datos!$D$19)*(1-F907)))</f>
        <v>42419.7828883379</v>
      </c>
      <c r="H907" s="24" t="n">
        <f aca="true">RAND()</f>
        <v>0.513912834205994</v>
      </c>
      <c r="I907" s="25" t="n">
        <f aca="false">IF(H907&lt;=(Datos!$D$19-Datos!$C$19)/(Datos!$E$19-Datos!$C$19),Datos!$C$19+SQRT((Datos!$E$19-Datos!$C$19)*(Datos!$D$19-Datos!$C$19)*H907),Datos!$E$19-SQRT((Datos!$E$19-Datos!$C$19)*(Datos!$E$19-Datos!$D$19)*(1-H907)))</f>
        <v>38779.9160093306</v>
      </c>
      <c r="J907" s="24" t="n">
        <f aca="true">RAND()</f>
        <v>0.569504344717362</v>
      </c>
      <c r="K907" s="25" t="n">
        <f aca="false">IF(J907&lt;=(Datos!$D$19-Datos!$C$19)/(Datos!$E$19-Datos!$C$19),Datos!$C$19+SQRT((Datos!$E$19-Datos!$C$19)*(Datos!$D$19-Datos!$C$19)*J907),Datos!$E$19-SQRT((Datos!$E$19-Datos!$C$19)*(Datos!$E$19-Datos!$D$19)*(1-J907)))</f>
        <v>39242.5998348735</v>
      </c>
      <c r="L907" s="24" t="n">
        <f aca="true">RAND()</f>
        <v>0.141518798909556</v>
      </c>
      <c r="M907" s="25" t="n">
        <f aca="false">IF(L907&lt;=(Datos!$D$19-Datos!$C$19)/(Datos!$E$19-Datos!$C$19),Datos!$C$19+SQRT((Datos!$E$19-Datos!$C$19)*(Datos!$D$19-Datos!$C$19)*L907),Datos!$E$19-SQRT((Datos!$E$19-Datos!$C$19)*(Datos!$E$19-Datos!$D$19)*(1-L907)))</f>
        <v>34607.3658240293</v>
      </c>
      <c r="N907" s="24" t="n">
        <f aca="true">RAND()</f>
        <v>0.976641335090635</v>
      </c>
      <c r="O907" s="25" t="n">
        <f aca="false">IF(N907&lt;=(Datos!$D$19-Datos!$C$19)/(Datos!$E$19-Datos!$C$19),Datos!$C$19+SQRT((Datos!$E$19-Datos!$C$19)*(Datos!$D$19-Datos!$C$19)*N907),Datos!$E$19-SQRT((Datos!$E$19-Datos!$C$19)*(Datos!$E$19-Datos!$D$19)*(1-N907)))</f>
        <v>43676.4064565727</v>
      </c>
      <c r="P907" s="24" t="n">
        <f aca="true">RAND()</f>
        <v>0.643816561244728</v>
      </c>
      <c r="Q907" s="26" t="n">
        <f aca="false">IF(P907&lt;=(Datos!$D$23-Datos!$C$23)/(Datos!$E$23-Datos!$C$23),Datos!$C$23+SQRT((Datos!$E$23-Datos!$C$23)*(Datos!$D$23-Datos!$C$23)*P907),Datos!$E$23-SQRT((Datos!$E$23-Datos!$C$23)*(Datos!$E$23-Datos!$D$23)*(1-P907)))</f>
        <v>0.154679451235025</v>
      </c>
      <c r="R907" s="24" t="n">
        <f aca="true">RAND()</f>
        <v>0.311895168901786</v>
      </c>
      <c r="S907" s="26" t="n">
        <f aca="false">IF(R907&lt;=(Datos!$D$24-Datos!$C$24)/(Datos!$E$24-Datos!$C$24),Datos!$C$24+SQRT((Datos!$E$24-Datos!$C$24)*(Datos!$D$24-Datos!$C$24)*R907),Datos!$E$24-SQRT((Datos!$E$24-Datos!$C$24)*(Datos!$E$24-Datos!$D$24)*(1-R907)))</f>
        <v>0.143694119608528</v>
      </c>
      <c r="T907" s="24" t="n">
        <f aca="true">RAND()</f>
        <v>0.960532281330373</v>
      </c>
      <c r="U907" s="26" t="n">
        <f aca="false">IF(T907&lt;=(Datos!$D$25-Datos!$C$25)/(Datos!$E$25-Datos!$C$25),Datos!$C$25+SQRT((Datos!$E$25-Datos!$C$25)*(Datos!$D$25-Datos!$C$25)*T907),Datos!$E$25-SQRT((Datos!$E$25-Datos!$C$25)*(Datos!$E$25-Datos!$D$25)*(1-T907)))</f>
        <v>0.209487644779834</v>
      </c>
      <c r="V907" s="24" t="n">
        <f aca="true">RAND()</f>
        <v>0.337223743216654</v>
      </c>
      <c r="W907" s="26" t="n">
        <f aca="false">IF(V907&lt;=(Datos!$D$26-Datos!$C$26)/(Datos!$E$26-Datos!$C$26),Datos!$C$26+SQRT((Datos!$E$26-Datos!$C$26)*(Datos!$D$26-Datos!$C$26)*V907),Datos!$E$26-SQRT((Datos!$E$26-Datos!$C$26)*(Datos!$E$26-Datos!$D$26)*(1-V907)))</f>
        <v>0.201836560559469</v>
      </c>
      <c r="X907" s="24" t="n">
        <f aca="true">RAND()</f>
        <v>0.479134817397256</v>
      </c>
      <c r="Y907" s="26" t="n">
        <f aca="false">IF(X907&lt;=(Datos!$D$27-Datos!$C$27)/(Datos!$E$27-Datos!$C$27),Datos!$C$27+SQRT((Datos!$E$27-Datos!$C$27)*(Datos!$D$27-Datos!$C$27)*X907),Datos!$E$27-SQRT((Datos!$E$27-Datos!$C$27)*(Datos!$E$27-Datos!$D$27)*(1-X907)))</f>
        <v>0.226965369935722</v>
      </c>
      <c r="Z907" s="24" t="n">
        <f aca="false">(1+Q907)</f>
        <v>1.15467945123502</v>
      </c>
      <c r="AA907" s="24" t="n">
        <f aca="false">Z907*(1+S907)</f>
        <v>1.3206000984103</v>
      </c>
      <c r="AB907" s="24" t="n">
        <f aca="false">AA907*(1+U907)</f>
        <v>1.59724950272229</v>
      </c>
      <c r="AC907" s="24" t="n">
        <f aca="false">AB907*(1+W907)</f>
        <v>1.91963284870708</v>
      </c>
      <c r="AD907" s="24" t="n">
        <f aca="false">AC907*(1+Y907)</f>
        <v>2.35532302835464</v>
      </c>
      <c r="AE907" s="23" t="n">
        <f aca="false">E907*Q907</f>
        <v>4844.59470709316</v>
      </c>
      <c r="AF907" s="23" t="n">
        <f aca="false">AE907*(1+S907)</f>
        <v>5540.73447838904</v>
      </c>
      <c r="AG907" s="23" t="n">
        <f aca="false">AF907*(1+U907)</f>
        <v>6701.44989461718</v>
      </c>
      <c r="AH907" s="23" t="n">
        <f aca="false">AG907*(1+W907)</f>
        <v>8054.04749210833</v>
      </c>
      <c r="AI907" s="23" t="n">
        <f aca="false">AH907*(1+Y907)</f>
        <v>9882.03736063457</v>
      </c>
      <c r="AJ907" s="25" t="n">
        <f aca="false">G907*Z907</f>
        <v>48981.2516270149</v>
      </c>
      <c r="AK907" s="25" t="n">
        <f aca="false">I907*AA907</f>
        <v>51212.7608982651</v>
      </c>
      <c r="AL907" s="25" t="n">
        <f aca="false">K907*AB907</f>
        <v>62680.2230717816</v>
      </c>
      <c r="AM907" s="25" t="n">
        <f aca="false">M907*AC907</f>
        <v>66433.4362430294</v>
      </c>
      <c r="AN907" s="25" t="n">
        <f aca="false">O907*AD907</f>
        <v>102872.045922943</v>
      </c>
      <c r="AO907" s="25" t="n">
        <f aca="false">C907/Datos!$D$8</f>
        <v>15979.2272635395</v>
      </c>
      <c r="AP907" s="25" t="n">
        <f aca="false">AJ907-AO907</f>
        <v>33002.0243634754</v>
      </c>
      <c r="AQ907" s="25" t="n">
        <f aca="false">AK907-AO907</f>
        <v>35233.5336347256</v>
      </c>
      <c r="AR907" s="25" t="n">
        <f aca="false">AL907-AO907</f>
        <v>46700.9958082421</v>
      </c>
      <c r="AS907" s="25" t="n">
        <f aca="false">AM907-AO907</f>
        <v>50454.2089794899</v>
      </c>
      <c r="AT907" s="25" t="n">
        <f aca="false">AN907-AO907</f>
        <v>86892.8186594037</v>
      </c>
      <c r="AU907" s="25" t="n">
        <f aca="false">AP907*Datos!$D$6</f>
        <v>16501.0121817377</v>
      </c>
      <c r="AV907" s="25" t="n">
        <f aca="false">AQ907*Datos!$D$6</f>
        <v>17616.7668173628</v>
      </c>
      <c r="AW907" s="25" t="n">
        <f aca="false">AR907*Datos!$D$6</f>
        <v>23350.497904121</v>
      </c>
      <c r="AX907" s="25" t="n">
        <f aca="false">AS907*Datos!$D$6</f>
        <v>25227.1044897449</v>
      </c>
      <c r="AY907" s="25" t="n">
        <f aca="false">AT907*Datos!$D$6</f>
        <v>43446.4093297018</v>
      </c>
      <c r="AZ907" s="25" t="n">
        <f aca="false">AJ907-AU907-AE907</f>
        <v>27635.644738184</v>
      </c>
      <c r="BA907" s="25" t="n">
        <f aca="false">AK907-AV907-AF907</f>
        <v>28055.2596025132</v>
      </c>
      <c r="BB907" s="25" t="n">
        <f aca="false">AL907-AW907-AG907</f>
        <v>32628.2752730434</v>
      </c>
      <c r="BC907" s="25" t="n">
        <f aca="false">AM907-AX907-AH907</f>
        <v>33152.2842611761</v>
      </c>
      <c r="BD907" s="25" t="n">
        <f aca="false">AN907-AY907-AI907</f>
        <v>49543.5992326068</v>
      </c>
      <c r="BE907" s="25" t="n">
        <f aca="false">AZ907/Z907</f>
        <v>23933.6074688308</v>
      </c>
      <c r="BF907" s="25" t="n">
        <f aca="false">BA907/AA907</f>
        <v>21244.3264515014</v>
      </c>
      <c r="BG907" s="25" t="n">
        <f aca="false">BB907/AB907</f>
        <v>20427.7886563327</v>
      </c>
      <c r="BH907" s="25" t="n">
        <f aca="false">BC907/AC907</f>
        <v>17270.1171911624</v>
      </c>
      <c r="BI907" s="25" t="n">
        <f aca="false">BD907/AD907</f>
        <v>21034.7364825013</v>
      </c>
      <c r="BJ907" s="25" t="n">
        <f aca="false">E907*AD907</f>
        <v>73769.2394532997</v>
      </c>
      <c r="BK907" s="25" t="n">
        <f aca="false">0.2*C907*AD907</f>
        <v>37636.241949127</v>
      </c>
      <c r="BL907" s="25" t="n">
        <f aca="false">BJ907+BK907</f>
        <v>111405.481402427</v>
      </c>
      <c r="BM907" s="25" t="n">
        <f aca="false">BK907*Datos!$D$6</f>
        <v>18818.1209745635</v>
      </c>
      <c r="BN907" s="25" t="n">
        <f aca="false">BL907-BM907</f>
        <v>92587.3604278632</v>
      </c>
      <c r="BO907" s="25" t="n">
        <f aca="false">BN907/AD907</f>
        <v>39309.8353445565</v>
      </c>
      <c r="BP907" s="25" t="n">
        <f aca="false">-(C907+E907)</f>
        <v>-111216.358030484</v>
      </c>
      <c r="BQ907" s="25" t="n">
        <f aca="false">BE907</f>
        <v>23933.6074688308</v>
      </c>
      <c r="BR907" s="25" t="n">
        <f aca="false">BF907</f>
        <v>21244.3264515014</v>
      </c>
      <c r="BS907" s="25" t="n">
        <f aca="false">BG907</f>
        <v>20427.7886563327</v>
      </c>
      <c r="BT907" s="25" t="n">
        <f aca="false">BH907</f>
        <v>17270.1171911624</v>
      </c>
      <c r="BU907" s="25" t="n">
        <f aca="false">BI907+BO907</f>
        <v>60344.5718270577</v>
      </c>
      <c r="BV907" s="27" t="n">
        <f aca="false">IFERROR(IRR(BP907:BU907,0.1),NA())*100</f>
        <v>7.74524625873793</v>
      </c>
    </row>
    <row r="908" customFormat="false" ht="15" hidden="false" customHeight="true" outlineLevel="0" collapsed="false">
      <c r="A908" s="23" t="n">
        <v>907</v>
      </c>
      <c r="B908" s="24" t="n">
        <f aca="true">RAND()</f>
        <v>0.911786204058675</v>
      </c>
      <c r="C908" s="25" t="n">
        <f aca="false">IF(B908&lt;=(Datos!$D$14-Datos!$C$14)/(Datos!$E$14-Datos!$C$14),Datos!$C$14+SQRT((Datos!$E$14-Datos!$C$14)*(Datos!$D$14-Datos!$C$14)*B908),Datos!$E$14-SQRT((Datos!$E$14-Datos!$C$14)*(Datos!$E$14-Datos!$D$14)*(1-B908)))</f>
        <v>89711.3385161339</v>
      </c>
      <c r="D908" s="24" t="n">
        <f aca="true">RAND()</f>
        <v>0.490899095061912</v>
      </c>
      <c r="E908" s="25" t="n">
        <f aca="false">IF(D908&lt;=(Datos!$D$15-Datos!$C$15)/(Datos!$E$15-Datos!$C$15),Datos!$C$15+SQRT((Datos!$E$15-Datos!$C$15)*(Datos!$D$15-Datos!$C$15)*D908),Datos!$E$15-SQRT((Datos!$E$15-Datos!$C$15)*(Datos!$E$15-Datos!$D$15)*(1-D908)))</f>
        <v>31261.2852351897</v>
      </c>
      <c r="F908" s="24" t="n">
        <f aca="true">RAND()</f>
        <v>0.152249469269187</v>
      </c>
      <c r="G908" s="25" t="n">
        <f aca="false">IF(F908&lt;=(Datos!$D$19-Datos!$C$19)/(Datos!$E$19-Datos!$C$19),Datos!$C$19+SQRT((Datos!$E$19-Datos!$C$19)*(Datos!$D$19-Datos!$C$19)*F908),Datos!$E$19-SQRT((Datos!$E$19-Datos!$C$19)*(Datos!$E$19-Datos!$D$19)*(1-F908)))</f>
        <v>34778.8513672616</v>
      </c>
      <c r="H908" s="24" t="n">
        <f aca="true">RAND()</f>
        <v>0.45290196424373</v>
      </c>
      <c r="I908" s="25" t="n">
        <f aca="false">IF(H908&lt;=(Datos!$D$19-Datos!$C$19)/(Datos!$E$19-Datos!$C$19),Datos!$C$19+SQRT((Datos!$E$19-Datos!$C$19)*(Datos!$D$19-Datos!$C$19)*H908),Datos!$E$19-SQRT((Datos!$E$19-Datos!$C$19)*(Datos!$E$19-Datos!$D$19)*(1-H908)))</f>
        <v>38242.2869785369</v>
      </c>
      <c r="J908" s="24" t="n">
        <f aca="true">RAND()</f>
        <v>0.585405183460759</v>
      </c>
      <c r="K908" s="25" t="n">
        <f aca="false">IF(J908&lt;=(Datos!$D$19-Datos!$C$19)/(Datos!$E$19-Datos!$C$19),Datos!$C$19+SQRT((Datos!$E$19-Datos!$C$19)*(Datos!$D$19-Datos!$C$19)*J908),Datos!$E$19-SQRT((Datos!$E$19-Datos!$C$19)*(Datos!$E$19-Datos!$D$19)*(1-J908)))</f>
        <v>39370.7405000413</v>
      </c>
      <c r="L908" s="24" t="n">
        <f aca="true">RAND()</f>
        <v>0.104580189469982</v>
      </c>
      <c r="M908" s="25" t="n">
        <f aca="false">IF(L908&lt;=(Datos!$D$19-Datos!$C$19)/(Datos!$E$19-Datos!$C$19),Datos!$C$19+SQRT((Datos!$E$19-Datos!$C$19)*(Datos!$D$19-Datos!$C$19)*L908),Datos!$E$19-SQRT((Datos!$E$19-Datos!$C$19)*(Datos!$E$19-Datos!$D$19)*(1-L908)))</f>
        <v>33960.6853473228</v>
      </c>
      <c r="N908" s="24" t="n">
        <f aca="true">RAND()</f>
        <v>0.538404626764874</v>
      </c>
      <c r="O908" s="25" t="n">
        <f aca="false">IF(N908&lt;=(Datos!$D$19-Datos!$C$19)/(Datos!$E$19-Datos!$C$19),Datos!$C$19+SQRT((Datos!$E$19-Datos!$C$19)*(Datos!$D$19-Datos!$C$19)*N908),Datos!$E$19-SQRT((Datos!$E$19-Datos!$C$19)*(Datos!$E$19-Datos!$D$19)*(1-N908)))</f>
        <v>38986.6953890032</v>
      </c>
      <c r="P908" s="24" t="n">
        <f aca="true">RAND()</f>
        <v>0.964554857730949</v>
      </c>
      <c r="Q908" s="26" t="n">
        <f aca="false">IF(P908&lt;=(Datos!$D$23-Datos!$C$23)/(Datos!$E$23-Datos!$C$23),Datos!$C$23+SQRT((Datos!$E$23-Datos!$C$23)*(Datos!$D$23-Datos!$C$23)*P908),Datos!$E$23-SQRT((Datos!$E$23-Datos!$C$23)*(Datos!$E$23-Datos!$D$23)*(1-P908)))</f>
        <v>0.17201243115308</v>
      </c>
      <c r="R908" s="24" t="n">
        <f aca="true">RAND()</f>
        <v>0.414231899060401</v>
      </c>
      <c r="S908" s="26" t="n">
        <f aca="false">IF(R908&lt;=(Datos!$D$24-Datos!$C$24)/(Datos!$E$24-Datos!$C$24),Datos!$C$24+SQRT((Datos!$E$24-Datos!$C$24)*(Datos!$D$24-Datos!$C$24)*R908),Datos!$E$24-SQRT((Datos!$E$24-Datos!$C$24)*(Datos!$E$24-Datos!$D$24)*(1-R908)))</f>
        <v>0.147305996013856</v>
      </c>
      <c r="T908" s="24" t="n">
        <f aca="true">RAND()</f>
        <v>0.341937825677571</v>
      </c>
      <c r="U908" s="26" t="n">
        <f aca="false">IF(T908&lt;=(Datos!$D$25-Datos!$C$25)/(Datos!$E$25-Datos!$C$25),Datos!$C$25+SQRT((Datos!$E$25-Datos!$C$25)*(Datos!$D$25-Datos!$C$25)*T908),Datos!$E$25-SQRT((Datos!$E$25-Datos!$C$25)*(Datos!$E$25-Datos!$D$25)*(1-T908)))</f>
        <v>0.176796817608121</v>
      </c>
      <c r="V908" s="24" t="n">
        <f aca="true">RAND()</f>
        <v>0.00252938223039719</v>
      </c>
      <c r="W908" s="26" t="n">
        <f aca="false">IF(V908&lt;=(Datos!$D$26-Datos!$C$26)/(Datos!$E$26-Datos!$C$26),Datos!$C$26+SQRT((Datos!$E$26-Datos!$C$26)*(Datos!$D$26-Datos!$C$26)*V908),Datos!$E$26-SQRT((Datos!$E$26-Datos!$C$26)*(Datos!$E$26-Datos!$D$26)*(1-V908)))</f>
        <v>0.181881790403461</v>
      </c>
      <c r="X908" s="24" t="n">
        <f aca="true">RAND()</f>
        <v>0.108775834022687</v>
      </c>
      <c r="Y908" s="26" t="n">
        <f aca="false">IF(X908&lt;=(Datos!$D$27-Datos!$C$27)/(Datos!$E$27-Datos!$C$27),Datos!$C$27+SQRT((Datos!$E$27-Datos!$C$27)*(Datos!$D$27-Datos!$C$27)*X908),Datos!$E$27-SQRT((Datos!$E$27-Datos!$C$27)*(Datos!$E$27-Datos!$D$27)*(1-X908)))</f>
        <v>0.207137524671354</v>
      </c>
      <c r="Z908" s="24" t="n">
        <f aca="false">(1+Q908)</f>
        <v>1.17201243115308</v>
      </c>
      <c r="AA908" s="24" t="n">
        <f aca="false">Z908*(1+S908)</f>
        <v>1.34465688966471</v>
      </c>
      <c r="AB908" s="24" t="n">
        <f aca="false">AA908*(1+U908)</f>
        <v>1.58238794853226</v>
      </c>
      <c r="AC908" s="24" t="n">
        <f aca="false">AB908*(1+W908)</f>
        <v>1.87019550172417</v>
      </c>
      <c r="AD908" s="24" t="n">
        <f aca="false">AC908*(1+Y908)</f>
        <v>2.25758316860281</v>
      </c>
      <c r="AE908" s="23" t="n">
        <f aca="false">E908*Q908</f>
        <v>5377.32967427486</v>
      </c>
      <c r="AF908" s="23" t="n">
        <f aca="false">AE908*(1+S908)</f>
        <v>6169.44257783878</v>
      </c>
      <c r="AG908" s="23" t="n">
        <f aca="false">AF908*(1+U908)</f>
        <v>7260.18039201672</v>
      </c>
      <c r="AH908" s="23" t="n">
        <f aca="false">AG908*(1+W908)</f>
        <v>8580.67500036882</v>
      </c>
      <c r="AI908" s="23" t="n">
        <f aca="false">AH908*(1+Y908)</f>
        <v>10358.0547799546</v>
      </c>
      <c r="AJ908" s="25" t="n">
        <f aca="false">G908*Z908</f>
        <v>40761.2461436559</v>
      </c>
      <c r="AK908" s="25" t="n">
        <f aca="false">I908*AA908</f>
        <v>51422.7546622245</v>
      </c>
      <c r="AL908" s="25" t="n">
        <f aca="false">K908*AB908</f>
        <v>62299.7852920562</v>
      </c>
      <c r="AM908" s="25" t="n">
        <f aca="false">M908*AC908</f>
        <v>63513.1209720328</v>
      </c>
      <c r="AN908" s="25" t="n">
        <f aca="false">O908*AD908</f>
        <v>88015.7073096583</v>
      </c>
      <c r="AO908" s="25" t="n">
        <f aca="false">C908/Datos!$D$8</f>
        <v>17942.2677032268</v>
      </c>
      <c r="AP908" s="25" t="n">
        <f aca="false">AJ908-AO908</f>
        <v>22818.9784404291</v>
      </c>
      <c r="AQ908" s="25" t="n">
        <f aca="false">AK908-AO908</f>
        <v>33480.4869589978</v>
      </c>
      <c r="AR908" s="25" t="n">
        <f aca="false">AL908-AO908</f>
        <v>44357.5175888295</v>
      </c>
      <c r="AS908" s="25" t="n">
        <f aca="false">AM908-AO908</f>
        <v>45570.853268806</v>
      </c>
      <c r="AT908" s="25" t="n">
        <f aca="false">AN908-AO908</f>
        <v>70073.4396064316</v>
      </c>
      <c r="AU908" s="25" t="n">
        <f aca="false">AP908*Datos!$D$6</f>
        <v>11409.4892202146</v>
      </c>
      <c r="AV908" s="25" t="n">
        <f aca="false">AQ908*Datos!$D$6</f>
        <v>16740.2434794989</v>
      </c>
      <c r="AW908" s="25" t="n">
        <f aca="false">AR908*Datos!$D$6</f>
        <v>22178.7587944147</v>
      </c>
      <c r="AX908" s="25" t="n">
        <f aca="false">AS908*Datos!$D$6</f>
        <v>22785.426634403</v>
      </c>
      <c r="AY908" s="25" t="n">
        <f aca="false">AT908*Datos!$D$6</f>
        <v>35036.7198032158</v>
      </c>
      <c r="AZ908" s="25" t="n">
        <f aca="false">AJ908-AU908-AE908</f>
        <v>23974.4272491665</v>
      </c>
      <c r="BA908" s="25" t="n">
        <f aca="false">AK908-AV908-AF908</f>
        <v>28513.0686048869</v>
      </c>
      <c r="BB908" s="25" t="n">
        <f aca="false">AL908-AW908-AG908</f>
        <v>32860.8461056248</v>
      </c>
      <c r="BC908" s="25" t="n">
        <f aca="false">AM908-AX908-AH908</f>
        <v>32147.019337261</v>
      </c>
      <c r="BD908" s="25" t="n">
        <f aca="false">AN908-AY908-AI908</f>
        <v>42620.932726488</v>
      </c>
      <c r="BE908" s="25" t="n">
        <f aca="false">AZ908/Z908</f>
        <v>20455.7789763197</v>
      </c>
      <c r="BF908" s="25" t="n">
        <f aca="false">BA908/AA908</f>
        <v>21204.7168493642</v>
      </c>
      <c r="BG908" s="25" t="n">
        <f aca="false">BB908/AB908</f>
        <v>20766.6180320097</v>
      </c>
      <c r="BH908" s="25" t="n">
        <f aca="false">BC908/AC908</f>
        <v>17189.1223712302</v>
      </c>
      <c r="BI908" s="25" t="n">
        <f aca="false">BD908/AD908</f>
        <v>18879.0088973181</v>
      </c>
      <c r="BJ908" s="25" t="n">
        <f aca="false">E908*AD908</f>
        <v>70574.9513758558</v>
      </c>
      <c r="BK908" s="25" t="n">
        <f aca="false">0.2*C908*AD908</f>
        <v>40506.1615733706</v>
      </c>
      <c r="BL908" s="25" t="n">
        <f aca="false">BJ908+BK908</f>
        <v>111081.112949226</v>
      </c>
      <c r="BM908" s="25" t="n">
        <f aca="false">BK908*Datos!$D$6</f>
        <v>20253.0807866853</v>
      </c>
      <c r="BN908" s="25" t="n">
        <f aca="false">BL908-BM908</f>
        <v>90828.0321625411</v>
      </c>
      <c r="BO908" s="25" t="n">
        <f aca="false">BN908/AD908</f>
        <v>40232.4190868031</v>
      </c>
      <c r="BP908" s="25" t="n">
        <f aca="false">-(C908+E908)</f>
        <v>-120972.623751324</v>
      </c>
      <c r="BQ908" s="25" t="n">
        <f aca="false">BE908</f>
        <v>20455.7789763197</v>
      </c>
      <c r="BR908" s="25" t="n">
        <f aca="false">BF908</f>
        <v>21204.7168493642</v>
      </c>
      <c r="BS908" s="25" t="n">
        <f aca="false">BG908</f>
        <v>20766.6180320097</v>
      </c>
      <c r="BT908" s="25" t="n">
        <f aca="false">BH908</f>
        <v>17189.1223712302</v>
      </c>
      <c r="BU908" s="25" t="n">
        <f aca="false">BI908+BO908</f>
        <v>59111.4279841212</v>
      </c>
      <c r="BV908" s="27" t="n">
        <f aca="false">IFERROR(IRR(BP908:BU908,0.1),NA())*100</f>
        <v>4.01035701996596</v>
      </c>
    </row>
    <row r="909" customFormat="false" ht="15" hidden="false" customHeight="true" outlineLevel="0" collapsed="false">
      <c r="A909" s="23" t="n">
        <v>908</v>
      </c>
      <c r="B909" s="24" t="n">
        <f aca="true">RAND()</f>
        <v>0.0615793831750055</v>
      </c>
      <c r="C909" s="25" t="n">
        <f aca="false">IF(B909&lt;=(Datos!$D$14-Datos!$C$14)/(Datos!$E$14-Datos!$C$14),Datos!$C$14+SQRT((Datos!$E$14-Datos!$C$14)*(Datos!$D$14-Datos!$C$14)*B909),Datos!$E$14-SQRT((Datos!$E$14-Datos!$C$14)*(Datos!$E$14-Datos!$D$14)*(1-B909)))</f>
        <v>64963.038713329</v>
      </c>
      <c r="D909" s="24" t="n">
        <f aca="true">RAND()</f>
        <v>0.00366177653003308</v>
      </c>
      <c r="E909" s="25" t="n">
        <f aca="false">IF(D909&lt;=(Datos!$D$15-Datos!$C$15)/(Datos!$E$15-Datos!$C$15),Datos!$C$15+SQRT((Datos!$E$15-Datos!$C$15)*(Datos!$D$15-Datos!$C$15)*D909),Datos!$E$15-SQRT((Datos!$E$15-Datos!$C$15)*(Datos!$E$15-Datos!$D$15)*(1-D909)))</f>
        <v>25524.0546152382</v>
      </c>
      <c r="F909" s="24" t="n">
        <f aca="true">RAND()</f>
        <v>0.475773463514997</v>
      </c>
      <c r="G909" s="25" t="n">
        <f aca="false">IF(F909&lt;=(Datos!$D$19-Datos!$C$19)/(Datos!$E$19-Datos!$C$19),Datos!$C$19+SQRT((Datos!$E$19-Datos!$C$19)*(Datos!$D$19-Datos!$C$19)*F909),Datos!$E$19-SQRT((Datos!$E$19-Datos!$C$19)*(Datos!$E$19-Datos!$D$19)*(1-F909)))</f>
        <v>38447.8411163592</v>
      </c>
      <c r="H909" s="24" t="n">
        <f aca="true">RAND()</f>
        <v>0.830865467039236</v>
      </c>
      <c r="I909" s="25" t="n">
        <f aca="false">IF(H909&lt;=(Datos!$D$19-Datos!$C$19)/(Datos!$E$19-Datos!$C$19),Datos!$C$19+SQRT((Datos!$E$19-Datos!$C$19)*(Datos!$D$19-Datos!$C$19)*H909),Datos!$E$19-SQRT((Datos!$E$19-Datos!$C$19)*(Datos!$E$19-Datos!$D$19)*(1-H909)))</f>
        <v>41438.3866054754</v>
      </c>
      <c r="J909" s="24" t="n">
        <f aca="true">RAND()</f>
        <v>0.486357542854788</v>
      </c>
      <c r="K909" s="25" t="n">
        <f aca="false">IF(J909&lt;=(Datos!$D$19-Datos!$C$19)/(Datos!$E$19-Datos!$C$19),Datos!$C$19+SQRT((Datos!$E$19-Datos!$C$19)*(Datos!$D$19-Datos!$C$19)*J909),Datos!$E$19-SQRT((Datos!$E$19-Datos!$C$19)*(Datos!$E$19-Datos!$D$19)*(1-J909)))</f>
        <v>38541.2897988663</v>
      </c>
      <c r="L909" s="24" t="n">
        <f aca="true">RAND()</f>
        <v>0.884390326397262</v>
      </c>
      <c r="M909" s="25" t="n">
        <f aca="false">IF(L909&lt;=(Datos!$D$19-Datos!$C$19)/(Datos!$E$19-Datos!$C$19),Datos!$C$19+SQRT((Datos!$E$19-Datos!$C$19)*(Datos!$D$19-Datos!$C$19)*L909),Datos!$E$19-SQRT((Datos!$E$19-Datos!$C$19)*(Datos!$E$19-Datos!$D$19)*(1-L909)))</f>
        <v>42055.3904299202</v>
      </c>
      <c r="N909" s="24" t="n">
        <f aca="true">RAND()</f>
        <v>0.360142749183217</v>
      </c>
      <c r="O909" s="25" t="n">
        <f aca="false">IF(N909&lt;=(Datos!$D$19-Datos!$C$19)/(Datos!$E$19-Datos!$C$19),Datos!$C$19+SQRT((Datos!$E$19-Datos!$C$19)*(Datos!$D$19-Datos!$C$19)*N909),Datos!$E$19-SQRT((Datos!$E$19-Datos!$C$19)*(Datos!$E$19-Datos!$D$19)*(1-N909)))</f>
        <v>37349.9260117012</v>
      </c>
      <c r="P909" s="24" t="n">
        <f aca="true">RAND()</f>
        <v>0.00844290295460947</v>
      </c>
      <c r="Q909" s="26" t="n">
        <f aca="false">IF(P909&lt;=(Datos!$D$23-Datos!$C$23)/(Datos!$E$23-Datos!$C$23),Datos!$C$23+SQRT((Datos!$E$23-Datos!$C$23)*(Datos!$D$23-Datos!$C$23)*P909),Datos!$E$23-SQRT((Datos!$E$23-Datos!$C$23)*(Datos!$E$23-Datos!$D$23)*(1-P909)))</f>
        <v>0.123898361876263</v>
      </c>
      <c r="R909" s="24" t="n">
        <f aca="true">RAND()</f>
        <v>0.0692576627597142</v>
      </c>
      <c r="S909" s="26" t="n">
        <f aca="false">IF(R909&lt;=(Datos!$D$24-Datos!$C$24)/(Datos!$E$24-Datos!$C$24),Datos!$C$24+SQRT((Datos!$E$24-Datos!$C$24)*(Datos!$D$24-Datos!$C$24)*R909),Datos!$E$24-SQRT((Datos!$E$24-Datos!$C$24)*(Datos!$E$24-Datos!$D$24)*(1-R909)))</f>
        <v>0.131165294128122</v>
      </c>
      <c r="T909" s="24" t="n">
        <f aca="true">RAND()</f>
        <v>0.615567232407556</v>
      </c>
      <c r="U909" s="26" t="n">
        <f aca="false">IF(T909&lt;=(Datos!$D$25-Datos!$C$25)/(Datos!$E$25-Datos!$C$25),Datos!$C$25+SQRT((Datos!$E$25-Datos!$C$25)*(Datos!$D$25-Datos!$C$25)*T909),Datos!$E$25-SQRT((Datos!$E$25-Datos!$C$25)*(Datos!$E$25-Datos!$D$25)*(1-T909)))</f>
        <v>0.187191285467747</v>
      </c>
      <c r="V909" s="24" t="n">
        <f aca="true">RAND()</f>
        <v>0.472921439330236</v>
      </c>
      <c r="W909" s="26" t="n">
        <f aca="false">IF(V909&lt;=(Datos!$D$26-Datos!$C$26)/(Datos!$E$26-Datos!$C$26),Datos!$C$26+SQRT((Datos!$E$26-Datos!$C$26)*(Datos!$D$26-Datos!$C$26)*V909),Datos!$E$26-SQRT((Datos!$E$26-Datos!$C$26)*(Datos!$E$26-Datos!$D$26)*(1-V909)))</f>
        <v>0.207049156441996</v>
      </c>
      <c r="X909" s="24" t="n">
        <f aca="true">RAND()</f>
        <v>0.940010575348802</v>
      </c>
      <c r="Y909" s="26" t="n">
        <f aca="false">IF(X909&lt;=(Datos!$D$27-Datos!$C$27)/(Datos!$E$27-Datos!$C$27),Datos!$C$27+SQRT((Datos!$E$27-Datos!$C$27)*(Datos!$D$27-Datos!$C$27)*X909),Datos!$E$27-SQRT((Datos!$E$27-Datos!$C$27)*(Datos!$E$27-Datos!$D$27)*(1-X909)))</f>
        <v>0.262001586372225</v>
      </c>
      <c r="Z909" s="24" t="n">
        <f aca="false">(1+Q909)</f>
        <v>1.12389836187626</v>
      </c>
      <c r="AA909" s="24" t="n">
        <f aca="false">Z909*(1+S909)</f>
        <v>1.27131482108188</v>
      </c>
      <c r="AB909" s="24" t="n">
        <f aca="false">AA909*(1+U909)</f>
        <v>1.50929387667439</v>
      </c>
      <c r="AC909" s="24" t="n">
        <f aca="false">AB909*(1+W909)</f>
        <v>1.8217919006629</v>
      </c>
      <c r="AD909" s="24" t="n">
        <f aca="false">AC909*(1+Y909)</f>
        <v>2.29910426867665</v>
      </c>
      <c r="AE909" s="23" t="n">
        <f aca="false">E909*Q909</f>
        <v>3162.38855526827</v>
      </c>
      <c r="AF909" s="23" t="n">
        <f aca="false">AE909*(1+S909)</f>
        <v>3577.18418026745</v>
      </c>
      <c r="AG909" s="23" t="n">
        <f aca="false">AF909*(1+U909)</f>
        <v>4246.8018853266</v>
      </c>
      <c r="AH909" s="23" t="n">
        <f aca="false">AG909*(1+W909)</f>
        <v>5126.09863325975</v>
      </c>
      <c r="AI909" s="23" t="n">
        <f aca="false">AH909*(1+Y909)</f>
        <v>6469.1446070743</v>
      </c>
      <c r="AJ909" s="25" t="n">
        <f aca="false">G909*Z909</f>
        <v>43211.465648355</v>
      </c>
      <c r="AK909" s="25" t="n">
        <f aca="false">I909*AA909</f>
        <v>52681.2350532616</v>
      </c>
      <c r="AL909" s="25" t="n">
        <f aca="false">K909*AB909</f>
        <v>58170.1326925622</v>
      </c>
      <c r="AM909" s="25" t="n">
        <f aca="false">M909*AC909</f>
        <v>76616.1696644445</v>
      </c>
      <c r="AN909" s="25" t="n">
        <f aca="false">O909*AD909</f>
        <v>85871.3743282592</v>
      </c>
      <c r="AO909" s="25" t="n">
        <f aca="false">C909/Datos!$D$8</f>
        <v>12992.6077426658</v>
      </c>
      <c r="AP909" s="25" t="n">
        <f aca="false">AJ909-AO909</f>
        <v>30218.8579056892</v>
      </c>
      <c r="AQ909" s="25" t="n">
        <f aca="false">AK909-AO909</f>
        <v>39688.6273105958</v>
      </c>
      <c r="AR909" s="25" t="n">
        <f aca="false">AL909-AO909</f>
        <v>45177.5249498964</v>
      </c>
      <c r="AS909" s="25" t="n">
        <f aca="false">AM909-AO909</f>
        <v>63623.5619217787</v>
      </c>
      <c r="AT909" s="25" t="n">
        <f aca="false">AN909-AO909</f>
        <v>72878.7665855934</v>
      </c>
      <c r="AU909" s="25" t="n">
        <f aca="false">AP909*Datos!$D$6</f>
        <v>15109.4289528446</v>
      </c>
      <c r="AV909" s="25" t="n">
        <f aca="false">AQ909*Datos!$D$6</f>
        <v>19844.3136552979</v>
      </c>
      <c r="AW909" s="25" t="n">
        <f aca="false">AR909*Datos!$D$6</f>
        <v>22588.7624749482</v>
      </c>
      <c r="AX909" s="25" t="n">
        <f aca="false">AS909*Datos!$D$6</f>
        <v>31811.7809608894</v>
      </c>
      <c r="AY909" s="25" t="n">
        <f aca="false">AT909*Datos!$D$6</f>
        <v>36439.3832927967</v>
      </c>
      <c r="AZ909" s="25" t="n">
        <f aca="false">AJ909-AU909-AE909</f>
        <v>24939.6481402421</v>
      </c>
      <c r="BA909" s="25" t="n">
        <f aca="false">AK909-AV909-AF909</f>
        <v>29259.7372176962</v>
      </c>
      <c r="BB909" s="25" t="n">
        <f aca="false">AL909-AW909-AG909</f>
        <v>31334.5683322874</v>
      </c>
      <c r="BC909" s="25" t="n">
        <f aca="false">AM909-AX909-AH909</f>
        <v>39678.2900702954</v>
      </c>
      <c r="BD909" s="25" t="n">
        <f aca="false">AN909-AY909-AI909</f>
        <v>42962.8464283882</v>
      </c>
      <c r="BE909" s="25" t="n">
        <f aca="false">AZ909/Z909</f>
        <v>22190.3056239065</v>
      </c>
      <c r="BF909" s="25" t="n">
        <f aca="false">BA909/AA909</f>
        <v>23015.3355663678</v>
      </c>
      <c r="BG909" s="25" t="n">
        <f aca="false">BB909/AB909</f>
        <v>20761.0782873714</v>
      </c>
      <c r="BH909" s="25" t="n">
        <f aca="false">BC909/AC909</f>
        <v>21779.8147284866</v>
      </c>
      <c r="BI909" s="25" t="n">
        <f aca="false">BD909/AD909</f>
        <v>18686.77598216</v>
      </c>
      <c r="BJ909" s="25" t="n">
        <f aca="false">E909*AD909</f>
        <v>58682.46291983</v>
      </c>
      <c r="BK909" s="25" t="n">
        <f aca="false">0.2*C909*AD909</f>
        <v>29871.3599224042</v>
      </c>
      <c r="BL909" s="25" t="n">
        <f aca="false">BJ909+BK909</f>
        <v>88553.8228422342</v>
      </c>
      <c r="BM909" s="25" t="n">
        <f aca="false">BK909*Datos!$D$6</f>
        <v>14935.6799612021</v>
      </c>
      <c r="BN909" s="25" t="n">
        <f aca="false">BL909-BM909</f>
        <v>73618.1428810321</v>
      </c>
      <c r="BO909" s="25" t="n">
        <f aca="false">BN909/AD909</f>
        <v>32020.3584865711</v>
      </c>
      <c r="BP909" s="25" t="n">
        <f aca="false">-(C909+E909)</f>
        <v>-90487.0933285672</v>
      </c>
      <c r="BQ909" s="25" t="n">
        <f aca="false">BE909</f>
        <v>22190.3056239065</v>
      </c>
      <c r="BR909" s="25" t="n">
        <f aca="false">BF909</f>
        <v>23015.3355663678</v>
      </c>
      <c r="BS909" s="25" t="n">
        <f aca="false">BG909</f>
        <v>20761.0782873714</v>
      </c>
      <c r="BT909" s="25" t="n">
        <f aca="false">BH909</f>
        <v>21779.8147284866</v>
      </c>
      <c r="BU909" s="25" t="n">
        <f aca="false">BI909+BO909</f>
        <v>50707.1344687311</v>
      </c>
      <c r="BV909" s="27" t="n">
        <f aca="false">IFERROR(IRR(BP909:BU909,0.1),NA())*100</f>
        <v>13.9722968727076</v>
      </c>
    </row>
    <row r="910" customFormat="false" ht="15" hidden="false" customHeight="true" outlineLevel="0" collapsed="false">
      <c r="A910" s="23" t="n">
        <v>909</v>
      </c>
      <c r="B910" s="24" t="n">
        <f aca="true">RAND()</f>
        <v>0.0667815631716861</v>
      </c>
      <c r="C910" s="25" t="n">
        <f aca="false">IF(B910&lt;=(Datos!$D$14-Datos!$C$14)/(Datos!$E$14-Datos!$C$14),Datos!$C$14+SQRT((Datos!$E$14-Datos!$C$14)*(Datos!$D$14-Datos!$C$14)*B910),Datos!$E$14-SQRT((Datos!$E$14-Datos!$C$14)*(Datos!$E$14-Datos!$D$14)*(1-B910)))</f>
        <v>65168.4258017964</v>
      </c>
      <c r="D910" s="24" t="n">
        <f aca="true">RAND()</f>
        <v>0.779886892710652</v>
      </c>
      <c r="E910" s="25" t="n">
        <f aca="false">IF(D910&lt;=(Datos!$D$15-Datos!$C$15)/(Datos!$E$15-Datos!$C$15),Datos!$C$15+SQRT((Datos!$E$15-Datos!$C$15)*(Datos!$D$15-Datos!$C$15)*D910),Datos!$E$15-SQRT((Datos!$E$15-Datos!$C$15)*(Datos!$E$15-Datos!$D$15)*(1-D910)))</f>
        <v>34253.960834331</v>
      </c>
      <c r="F910" s="24" t="n">
        <f aca="true">RAND()</f>
        <v>0.786822761068573</v>
      </c>
      <c r="G910" s="25" t="n">
        <f aca="false">IF(F910&lt;=(Datos!$D$19-Datos!$C$19)/(Datos!$E$19-Datos!$C$19),Datos!$C$19+SQRT((Datos!$E$19-Datos!$C$19)*(Datos!$D$19-Datos!$C$19)*F910),Datos!$E$19-SQRT((Datos!$E$19-Datos!$C$19)*(Datos!$E$19-Datos!$D$19)*(1-F910)))</f>
        <v>41001.4636528028</v>
      </c>
      <c r="H910" s="24" t="n">
        <f aca="true">RAND()</f>
        <v>0.0842663569705257</v>
      </c>
      <c r="I910" s="25" t="n">
        <f aca="false">IF(H910&lt;=(Datos!$D$19-Datos!$C$19)/(Datos!$E$19-Datos!$C$19),Datos!$C$19+SQRT((Datos!$E$19-Datos!$C$19)*(Datos!$D$19-Datos!$C$19)*H910),Datos!$E$19-SQRT((Datos!$E$19-Datos!$C$19)*(Datos!$E$19-Datos!$D$19)*(1-H910)))</f>
        <v>33555.2712337568</v>
      </c>
      <c r="J910" s="24" t="n">
        <f aca="true">RAND()</f>
        <v>0.695093453086558</v>
      </c>
      <c r="K910" s="25" t="n">
        <f aca="false">IF(J910&lt;=(Datos!$D$19-Datos!$C$19)/(Datos!$E$19-Datos!$C$19),Datos!$C$19+SQRT((Datos!$E$19-Datos!$C$19)*(Datos!$D$19-Datos!$C$19)*J910),Datos!$E$19-SQRT((Datos!$E$19-Datos!$C$19)*(Datos!$E$19-Datos!$D$19)*(1-J910)))</f>
        <v>40217.9511693723</v>
      </c>
      <c r="L910" s="24" t="n">
        <f aca="true">RAND()</f>
        <v>0.701053357218815</v>
      </c>
      <c r="M910" s="25" t="n">
        <f aca="false">IF(L910&lt;=(Datos!$D$19-Datos!$C$19)/(Datos!$E$19-Datos!$C$19),Datos!$C$19+SQRT((Datos!$E$19-Datos!$C$19)*(Datos!$D$19-Datos!$C$19)*L910),Datos!$E$19-SQRT((Datos!$E$19-Datos!$C$19)*(Datos!$E$19-Datos!$D$19)*(1-L910)))</f>
        <v>40264.9183524897</v>
      </c>
      <c r="N910" s="24" t="n">
        <f aca="true">RAND()</f>
        <v>0.8308519182759</v>
      </c>
      <c r="O910" s="25" t="n">
        <f aca="false">IF(N910&lt;=(Datos!$D$19-Datos!$C$19)/(Datos!$E$19-Datos!$C$19),Datos!$C$19+SQRT((Datos!$E$19-Datos!$C$19)*(Datos!$D$19-Datos!$C$19)*N910),Datos!$E$19-SQRT((Datos!$E$19-Datos!$C$19)*(Datos!$E$19-Datos!$D$19)*(1-N910)))</f>
        <v>41438.2439542681</v>
      </c>
      <c r="P910" s="24" t="n">
        <f aca="true">RAND()</f>
        <v>0.065728688161924</v>
      </c>
      <c r="Q910" s="26" t="n">
        <f aca="false">IF(P910&lt;=(Datos!$D$23-Datos!$C$23)/(Datos!$E$23-Datos!$C$23),Datos!$C$23+SQRT((Datos!$E$23-Datos!$C$23)*(Datos!$D$23-Datos!$C$23)*P910),Datos!$E$23-SQRT((Datos!$E$23-Datos!$C$23)*(Datos!$E$23-Datos!$D$23)*(1-P910)))</f>
        <v>0.130877115366285</v>
      </c>
      <c r="R910" s="24" t="n">
        <f aca="true">RAND()</f>
        <v>0.52167456400678</v>
      </c>
      <c r="S910" s="26" t="n">
        <f aca="false">IF(R910&lt;=(Datos!$D$24-Datos!$C$24)/(Datos!$E$24-Datos!$C$24),Datos!$C$24+SQRT((Datos!$E$24-Datos!$C$24)*(Datos!$D$24-Datos!$C$24)*R910),Datos!$E$24-SQRT((Datos!$E$24-Datos!$C$24)*(Datos!$E$24-Datos!$D$24)*(1-R910)))</f>
        <v>0.150657440725325</v>
      </c>
      <c r="T910" s="24" t="n">
        <f aca="true">RAND()</f>
        <v>0.413263079407532</v>
      </c>
      <c r="U910" s="26" t="n">
        <f aca="false">IF(T910&lt;=(Datos!$D$25-Datos!$C$25)/(Datos!$E$25-Datos!$C$25),Datos!$C$25+SQRT((Datos!$E$25-Datos!$C$25)*(Datos!$D$25-Datos!$C$25)*T910),Datos!$E$25-SQRT((Datos!$E$25-Datos!$C$25)*(Datos!$E$25-Datos!$D$25)*(1-T910)))</f>
        <v>0.17945933581661</v>
      </c>
      <c r="V910" s="24" t="n">
        <f aca="true">RAND()</f>
        <v>0.304741245785902</v>
      </c>
      <c r="W910" s="26" t="n">
        <f aca="false">IF(V910&lt;=(Datos!$D$26-Datos!$C$26)/(Datos!$E$26-Datos!$C$26),Datos!$C$26+SQRT((Datos!$E$26-Datos!$C$26)*(Datos!$D$26-Datos!$C$26)*V910),Datos!$E$26-SQRT((Datos!$E$26-Datos!$C$26)*(Datos!$E$26-Datos!$D$26)*(1-V910)))</f>
        <v>0.200670438480062</v>
      </c>
      <c r="X910" s="24" t="n">
        <f aca="true">RAND()</f>
        <v>0.952794842664422</v>
      </c>
      <c r="Y910" s="26" t="n">
        <f aca="false">IF(X910&lt;=(Datos!$D$27-Datos!$C$27)/(Datos!$E$27-Datos!$C$27),Datos!$C$27+SQRT((Datos!$E$27-Datos!$C$27)*(Datos!$D$27-Datos!$C$27)*X910),Datos!$E$27-SQRT((Datos!$E$27-Datos!$C$27)*(Datos!$E$27-Datos!$D$27)*(1-X910)))</f>
        <v>0.264034166178614</v>
      </c>
      <c r="Z910" s="24" t="n">
        <f aca="false">(1+Q910)</f>
        <v>1.13087711536628</v>
      </c>
      <c r="AA910" s="24" t="n">
        <f aca="false">Z910*(1+S910)</f>
        <v>1.30125216734221</v>
      </c>
      <c r="AB910" s="24" t="n">
        <f aca="false">AA910*(1+U910)</f>
        <v>1.53477401702336</v>
      </c>
      <c r="AC910" s="24" t="n">
        <f aca="false">AB910*(1+W910)</f>
        <v>1.84275779198725</v>
      </c>
      <c r="AD910" s="24" t="n">
        <f aca="false">AC910*(1+Y910)</f>
        <v>2.32930880906375</v>
      </c>
      <c r="AE910" s="23" t="n">
        <f aca="false">E910*Q910</f>
        <v>4483.05958386693</v>
      </c>
      <c r="AF910" s="23" t="n">
        <f aca="false">AE910*(1+S910)</f>
        <v>5158.46586739146</v>
      </c>
      <c r="AG910" s="23" t="n">
        <f aca="false">AF910*(1+U910)</f>
        <v>6084.20072578619</v>
      </c>
      <c r="AH910" s="23" t="n">
        <f aca="false">AG910*(1+W910)</f>
        <v>7305.11995323042</v>
      </c>
      <c r="AI910" s="23" t="n">
        <f aca="false">AH910*(1+Y910)</f>
        <v>9233.92120891637</v>
      </c>
      <c r="AJ910" s="25" t="n">
        <f aca="false">G910*Z910</f>
        <v>46367.6169414772</v>
      </c>
      <c r="AK910" s="25" t="n">
        <f aca="false">I910*AA910</f>
        <v>43663.8694186817</v>
      </c>
      <c r="AL910" s="25" t="n">
        <f aca="false">K910*AB910</f>
        <v>61725.466472667</v>
      </c>
      <c r="AM910" s="25" t="n">
        <f aca="false">M910*AC910</f>
        <v>74198.4920377808</v>
      </c>
      <c r="AN910" s="25" t="n">
        <f aca="false">O910*AD910</f>
        <v>96522.4666748093</v>
      </c>
      <c r="AO910" s="25" t="n">
        <f aca="false">C910/Datos!$D$8</f>
        <v>13033.6851603593</v>
      </c>
      <c r="AP910" s="25" t="n">
        <f aca="false">AJ910-AO910</f>
        <v>33333.9317811179</v>
      </c>
      <c r="AQ910" s="25" t="n">
        <f aca="false">AK910-AO910</f>
        <v>30630.1842583224</v>
      </c>
      <c r="AR910" s="25" t="n">
        <f aca="false">AL910-AO910</f>
        <v>48691.7813123077</v>
      </c>
      <c r="AS910" s="25" t="n">
        <f aca="false">AM910-AO910</f>
        <v>61164.8068774215</v>
      </c>
      <c r="AT910" s="25" t="n">
        <f aca="false">AN910-AO910</f>
        <v>83488.78151445</v>
      </c>
      <c r="AU910" s="25" t="n">
        <f aca="false">AP910*Datos!$D$6</f>
        <v>16666.965890559</v>
      </c>
      <c r="AV910" s="25" t="n">
        <f aca="false">AQ910*Datos!$D$6</f>
        <v>15315.0921291612</v>
      </c>
      <c r="AW910" s="25" t="n">
        <f aca="false">AR910*Datos!$D$6</f>
        <v>24345.8906561539</v>
      </c>
      <c r="AX910" s="25" t="n">
        <f aca="false">AS910*Datos!$D$6</f>
        <v>30582.4034387108</v>
      </c>
      <c r="AY910" s="25" t="n">
        <f aca="false">AT910*Datos!$D$6</f>
        <v>41744.390757225</v>
      </c>
      <c r="AZ910" s="25" t="n">
        <f aca="false">AJ910-AU910-AE910</f>
        <v>25217.5914670513</v>
      </c>
      <c r="BA910" s="25" t="n">
        <f aca="false">AK910-AV910-AF910</f>
        <v>23190.311422129</v>
      </c>
      <c r="BB910" s="25" t="n">
        <f aca="false">AL910-AW910-AG910</f>
        <v>31295.3750907269</v>
      </c>
      <c r="BC910" s="25" t="n">
        <f aca="false">AM910-AX910-AH910</f>
        <v>36310.9686458396</v>
      </c>
      <c r="BD910" s="25" t="n">
        <f aca="false">AN910-AY910-AI910</f>
        <v>45544.1547086679</v>
      </c>
      <c r="BE910" s="25" t="n">
        <f aca="false">AZ910/Z910</f>
        <v>22299.1438454243</v>
      </c>
      <c r="BF910" s="25" t="n">
        <f aca="false">BA910/AA910</f>
        <v>17821.5352905002</v>
      </c>
      <c r="BG910" s="25" t="n">
        <f aca="false">BB910/AB910</f>
        <v>20390.8684559458</v>
      </c>
      <c r="BH910" s="25" t="n">
        <f aca="false">BC910/AC910</f>
        <v>19704.688702839</v>
      </c>
      <c r="BI910" s="25" t="n">
        <f aca="false">BD910/AD910</f>
        <v>19552.6477775071</v>
      </c>
      <c r="BJ910" s="25" t="n">
        <f aca="false">E910*AD910</f>
        <v>79788.0527167318</v>
      </c>
      <c r="BK910" s="25" t="n">
        <f aca="false">0.2*C910*AD910</f>
        <v>30359.4776585883</v>
      </c>
      <c r="BL910" s="25" t="n">
        <f aca="false">BJ910+BK910</f>
        <v>110147.53037532</v>
      </c>
      <c r="BM910" s="25" t="n">
        <f aca="false">BK910*Datos!$D$6</f>
        <v>15179.7388292941</v>
      </c>
      <c r="BN910" s="25" t="n">
        <f aca="false">BL910-BM910</f>
        <v>94967.7915460259</v>
      </c>
      <c r="BO910" s="25" t="n">
        <f aca="false">BN910/AD910</f>
        <v>40770.8034145106</v>
      </c>
      <c r="BP910" s="25" t="n">
        <f aca="false">-(C910+E910)</f>
        <v>-99422.3866361274</v>
      </c>
      <c r="BQ910" s="25" t="n">
        <f aca="false">BE910</f>
        <v>22299.1438454243</v>
      </c>
      <c r="BR910" s="25" t="n">
        <f aca="false">BF910</f>
        <v>17821.5352905002</v>
      </c>
      <c r="BS910" s="25" t="n">
        <f aca="false">BG910</f>
        <v>20390.8684559458</v>
      </c>
      <c r="BT910" s="25" t="n">
        <f aca="false">BH910</f>
        <v>19704.688702839</v>
      </c>
      <c r="BU910" s="25" t="n">
        <f aca="false">BI910+BO910</f>
        <v>60323.4511920177</v>
      </c>
      <c r="BV910" s="27" t="n">
        <f aca="false">IFERROR(IRR(BP910:BU910,0.1),NA())*100</f>
        <v>10.6002416715843</v>
      </c>
    </row>
    <row r="911" customFormat="false" ht="15" hidden="false" customHeight="true" outlineLevel="0" collapsed="false">
      <c r="A911" s="23" t="n">
        <v>910</v>
      </c>
      <c r="B911" s="24" t="n">
        <f aca="true">RAND()</f>
        <v>0.845148288125643</v>
      </c>
      <c r="C911" s="25" t="n">
        <f aca="false">IF(B911&lt;=(Datos!$D$14-Datos!$C$14)/(Datos!$E$14-Datos!$C$14),Datos!$C$14+SQRT((Datos!$E$14-Datos!$C$14)*(Datos!$D$14-Datos!$C$14)*B911),Datos!$E$14-SQRT((Datos!$E$14-Datos!$C$14)*(Datos!$E$14-Datos!$D$14)*(1-B911)))</f>
        <v>86368.343671834</v>
      </c>
      <c r="D911" s="24" t="n">
        <f aca="true">RAND()</f>
        <v>0.183949607327971</v>
      </c>
      <c r="E911" s="25" t="n">
        <f aca="false">IF(D911&lt;=(Datos!$D$15-Datos!$C$15)/(Datos!$E$15-Datos!$C$15),Datos!$C$15+SQRT((Datos!$E$15-Datos!$C$15)*(Datos!$D$15-Datos!$C$15)*D911),Datos!$E$15-SQRT((Datos!$E$15-Datos!$C$15)*(Datos!$E$15-Datos!$D$15)*(1-D911)))</f>
        <v>28714.3263924429</v>
      </c>
      <c r="F911" s="24" t="n">
        <f aca="true">RAND()</f>
        <v>0.0119110202673166</v>
      </c>
      <c r="G911" s="25" t="n">
        <f aca="false">IF(F911&lt;=(Datos!$D$19-Datos!$C$19)/(Datos!$E$19-Datos!$C$19),Datos!$C$19+SQRT((Datos!$E$19-Datos!$C$19)*(Datos!$D$19-Datos!$C$19)*F911),Datos!$E$19-SQRT((Datos!$E$19-Datos!$C$19)*(Datos!$E$19-Datos!$D$19)*(1-F911)))</f>
        <v>31336.6574131383</v>
      </c>
      <c r="H911" s="24" t="n">
        <f aca="true">RAND()</f>
        <v>0.121013568726953</v>
      </c>
      <c r="I911" s="25" t="n">
        <f aca="false">IF(H911&lt;=(Datos!$D$19-Datos!$C$19)/(Datos!$E$19-Datos!$C$19),Datos!$C$19+SQRT((Datos!$E$19-Datos!$C$19)*(Datos!$D$19-Datos!$C$19)*H911),Datos!$E$19-SQRT((Datos!$E$19-Datos!$C$19)*(Datos!$E$19-Datos!$D$19)*(1-H911)))</f>
        <v>34260.5205443752</v>
      </c>
      <c r="J911" s="24" t="n">
        <f aca="true">RAND()</f>
        <v>0.904609382328145</v>
      </c>
      <c r="K911" s="25" t="n">
        <f aca="false">IF(J911&lt;=(Datos!$D$19-Datos!$C$19)/(Datos!$E$19-Datos!$C$19),Datos!$C$19+SQRT((Datos!$E$19-Datos!$C$19)*(Datos!$D$19-Datos!$C$19)*J911),Datos!$E$19-SQRT((Datos!$E$19-Datos!$C$19)*(Datos!$E$19-Datos!$D$19)*(1-J911)))</f>
        <v>42325.2483619242</v>
      </c>
      <c r="L911" s="24" t="n">
        <f aca="true">RAND()</f>
        <v>0.60505591585564</v>
      </c>
      <c r="M911" s="25" t="n">
        <f aca="false">IF(L911&lt;=(Datos!$D$19-Datos!$C$19)/(Datos!$E$19-Datos!$C$19),Datos!$C$19+SQRT((Datos!$E$19-Datos!$C$19)*(Datos!$D$19-Datos!$C$19)*L911),Datos!$E$19-SQRT((Datos!$E$19-Datos!$C$19)*(Datos!$E$19-Datos!$D$19)*(1-L911)))</f>
        <v>39526.7196546527</v>
      </c>
      <c r="N911" s="24" t="n">
        <f aca="true">RAND()</f>
        <v>0.124683946964905</v>
      </c>
      <c r="O911" s="25" t="n">
        <f aca="false">IF(N911&lt;=(Datos!$D$19-Datos!$C$19)/(Datos!$E$19-Datos!$C$19),Datos!$C$19+SQRT((Datos!$E$19-Datos!$C$19)*(Datos!$D$19-Datos!$C$19)*N911),Datos!$E$19-SQRT((Datos!$E$19-Datos!$C$19)*(Datos!$E$19-Datos!$D$19)*(1-N911)))</f>
        <v>34324.6493551195</v>
      </c>
      <c r="P911" s="24" t="n">
        <f aca="true">RAND()</f>
        <v>0.903950782333086</v>
      </c>
      <c r="Q911" s="26" t="n">
        <f aca="false">IF(P911&lt;=(Datos!$D$23-Datos!$C$23)/(Datos!$E$23-Datos!$C$23),Datos!$C$23+SQRT((Datos!$E$23-Datos!$C$23)*(Datos!$D$23-Datos!$C$23)*P911),Datos!$E$23-SQRT((Datos!$E$23-Datos!$C$23)*(Datos!$E$23-Datos!$D$23)*(1-P911)))</f>
        <v>0.166851289348364</v>
      </c>
      <c r="R911" s="24" t="n">
        <f aca="true">RAND()</f>
        <v>0.359510415652615</v>
      </c>
      <c r="S911" s="26" t="n">
        <f aca="false">IF(R911&lt;=(Datos!$D$24-Datos!$C$24)/(Datos!$E$24-Datos!$C$24),Datos!$C$24+SQRT((Datos!$E$24-Datos!$C$24)*(Datos!$D$24-Datos!$C$24)*R911),Datos!$E$24-SQRT((Datos!$E$24-Datos!$C$24)*(Datos!$E$24-Datos!$D$24)*(1-R911)))</f>
        <v>0.145438528813096</v>
      </c>
      <c r="T911" s="24" t="n">
        <f aca="true">RAND()</f>
        <v>0.224597098374991</v>
      </c>
      <c r="U911" s="26" t="n">
        <f aca="false">IF(T911&lt;=(Datos!$D$25-Datos!$C$25)/(Datos!$E$25-Datos!$C$25),Datos!$C$25+SQRT((Datos!$E$25-Datos!$C$25)*(Datos!$D$25-Datos!$C$25)*T911),Datos!$E$25-SQRT((Datos!$E$25-Datos!$C$25)*(Datos!$E$25-Datos!$D$25)*(1-T911)))</f>
        <v>0.171717594401487</v>
      </c>
      <c r="V911" s="24" t="n">
        <f aca="true">RAND()</f>
        <v>0.232812836497735</v>
      </c>
      <c r="W911" s="26" t="n">
        <f aca="false">IF(V911&lt;=(Datos!$D$26-Datos!$C$26)/(Datos!$E$26-Datos!$C$26),Datos!$C$26+SQRT((Datos!$E$26-Datos!$C$26)*(Datos!$D$26-Datos!$C$26)*V911),Datos!$E$26-SQRT((Datos!$E$26-Datos!$C$26)*(Datos!$E$26-Datos!$D$26)*(1-V911)))</f>
        <v>0.198053752271947</v>
      </c>
      <c r="X911" s="24" t="n">
        <f aca="true">RAND()</f>
        <v>0.138206999265755</v>
      </c>
      <c r="Y911" s="26" t="n">
        <f aca="false">IF(X911&lt;=(Datos!$D$27-Datos!$C$27)/(Datos!$E$27-Datos!$C$27),Datos!$C$27+SQRT((Datos!$E$27-Datos!$C$27)*(Datos!$D$27-Datos!$C$27)*X911),Datos!$E$27-SQRT((Datos!$E$27-Datos!$C$27)*(Datos!$E$27-Datos!$D$27)*(1-X911)))</f>
        <v>0.209317321191551</v>
      </c>
      <c r="Z911" s="24" t="n">
        <f aca="false">(1+Q911)</f>
        <v>1.16685128934836</v>
      </c>
      <c r="AA911" s="24" t="n">
        <f aca="false">Z911*(1+S911)</f>
        <v>1.33655642421485</v>
      </c>
      <c r="AB911" s="24" t="n">
        <f aca="false">AA911*(1+U911)</f>
        <v>1.56606667816288</v>
      </c>
      <c r="AC911" s="24" t="n">
        <f aca="false">AB911*(1+W911)</f>
        <v>1.8762320600811</v>
      </c>
      <c r="AD911" s="24" t="n">
        <f aca="false">AC911*(1+Y911)</f>
        <v>2.26895992883099</v>
      </c>
      <c r="AE911" s="23" t="n">
        <f aca="false">E911*Q911</f>
        <v>4791.02238134886</v>
      </c>
      <c r="AF911" s="23" t="n">
        <f aca="false">AE911*(1+S911)</f>
        <v>5487.82162800285</v>
      </c>
      <c r="AG911" s="23" t="n">
        <f aca="false">AF911*(1+U911)</f>
        <v>6430.17715646795</v>
      </c>
      <c r="AH911" s="23" t="n">
        <f aca="false">AG911*(1+W911)</f>
        <v>7703.69787007978</v>
      </c>
      <c r="AI911" s="23" t="n">
        <f aca="false">AH911*(1+Y911)</f>
        <v>9316.21527151394</v>
      </c>
      <c r="AJ911" s="25" t="n">
        <f aca="false">G911*Z911</f>
        <v>36565.2191063884</v>
      </c>
      <c r="AK911" s="25" t="n">
        <f aca="false">I911*AA911</f>
        <v>45791.1188305296</v>
      </c>
      <c r="AL911" s="25" t="n">
        <f aca="false">K911*AB911</f>
        <v>66284.1611045776</v>
      </c>
      <c r="AM911" s="25" t="n">
        <f aca="false">M911*AC911</f>
        <v>74161.2986458973</v>
      </c>
      <c r="AN911" s="25" t="n">
        <f aca="false">O911*AD911</f>
        <v>77881.2539579406</v>
      </c>
      <c r="AO911" s="25" t="n">
        <f aca="false">C911/Datos!$D$8</f>
        <v>17273.6687343668</v>
      </c>
      <c r="AP911" s="25" t="n">
        <f aca="false">AJ911-AO911</f>
        <v>19291.5503720216</v>
      </c>
      <c r="AQ911" s="25" t="n">
        <f aca="false">AK911-AO911</f>
        <v>28517.4500961628</v>
      </c>
      <c r="AR911" s="25" t="n">
        <f aca="false">AL911-AO911</f>
        <v>49010.4923702108</v>
      </c>
      <c r="AS911" s="25" t="n">
        <f aca="false">AM911-AO911</f>
        <v>56887.6299115305</v>
      </c>
      <c r="AT911" s="25" t="n">
        <f aca="false">AN911-AO911</f>
        <v>60607.5852235738</v>
      </c>
      <c r="AU911" s="25" t="n">
        <f aca="false">AP911*Datos!$D$6</f>
        <v>9645.77518601078</v>
      </c>
      <c r="AV911" s="25" t="n">
        <f aca="false">AQ911*Datos!$D$6</f>
        <v>14258.7250480814</v>
      </c>
      <c r="AW911" s="25" t="n">
        <f aca="false">AR911*Datos!$D$6</f>
        <v>24505.2461851054</v>
      </c>
      <c r="AX911" s="25" t="n">
        <f aca="false">AS911*Datos!$D$6</f>
        <v>28443.8149557653</v>
      </c>
      <c r="AY911" s="25" t="n">
        <f aca="false">AT911*Datos!$D$6</f>
        <v>30303.7926117869</v>
      </c>
      <c r="AZ911" s="25" t="n">
        <f aca="false">AJ911-AU911-AE911</f>
        <v>22128.4215390287</v>
      </c>
      <c r="BA911" s="25" t="n">
        <f aca="false">AK911-AV911-AF911</f>
        <v>26044.5721544454</v>
      </c>
      <c r="BB911" s="25" t="n">
        <f aca="false">AL911-AW911-AG911</f>
        <v>35348.7377630043</v>
      </c>
      <c r="BC911" s="25" t="n">
        <f aca="false">AM911-AX911-AH911</f>
        <v>38013.7858200523</v>
      </c>
      <c r="BD911" s="25" t="n">
        <f aca="false">AN911-AY911-AI911</f>
        <v>38261.2460746397</v>
      </c>
      <c r="BE911" s="25" t="n">
        <f aca="false">AZ911/Z911</f>
        <v>18964.2174123032</v>
      </c>
      <c r="BF911" s="25" t="n">
        <f aca="false">BA911/AA911</f>
        <v>19486.3244697993</v>
      </c>
      <c r="BG911" s="25" t="n">
        <f aca="false">BB911/AB911</f>
        <v>22571.6684071658</v>
      </c>
      <c r="BH911" s="25" t="n">
        <f aca="false">BC911/AC911</f>
        <v>20260.7058203712</v>
      </c>
      <c r="BI911" s="25" t="n">
        <f aca="false">BD911/AD911</f>
        <v>16862.9007451677</v>
      </c>
      <c r="BJ911" s="25" t="n">
        <f aca="false">E911*AD911</f>
        <v>65151.6559678269</v>
      </c>
      <c r="BK911" s="25" t="n">
        <f aca="false">0.2*C911*AD911</f>
        <v>39193.2621821789</v>
      </c>
      <c r="BL911" s="25" t="n">
        <f aca="false">BJ911+BK911</f>
        <v>104344.918150006</v>
      </c>
      <c r="BM911" s="25" t="n">
        <f aca="false">BK911*Datos!$D$6</f>
        <v>19596.6310910895</v>
      </c>
      <c r="BN911" s="25" t="n">
        <f aca="false">BL911-BM911</f>
        <v>84748.2870589164</v>
      </c>
      <c r="BO911" s="25" t="n">
        <f aca="false">BN911/AD911</f>
        <v>37351.1607596263</v>
      </c>
      <c r="BP911" s="25" t="n">
        <f aca="false">-(C911+E911)</f>
        <v>-115082.670064277</v>
      </c>
      <c r="BQ911" s="25" t="n">
        <f aca="false">BE911</f>
        <v>18964.2174123032</v>
      </c>
      <c r="BR911" s="25" t="n">
        <f aca="false">BF911</f>
        <v>19486.3244697993</v>
      </c>
      <c r="BS911" s="25" t="n">
        <f aca="false">BG911</f>
        <v>22571.6684071658</v>
      </c>
      <c r="BT911" s="25" t="n">
        <f aca="false">BH911</f>
        <v>20260.7058203712</v>
      </c>
      <c r="BU911" s="25" t="n">
        <f aca="false">BI911+BO911</f>
        <v>54214.061504794</v>
      </c>
      <c r="BV911" s="27" t="n">
        <f aca="false">IFERROR(IRR(BP911:BU911,0.1),NA())*100</f>
        <v>4.8123457608629</v>
      </c>
    </row>
    <row r="912" customFormat="false" ht="15" hidden="false" customHeight="true" outlineLevel="0" collapsed="false">
      <c r="A912" s="23" t="n">
        <v>911</v>
      </c>
      <c r="B912" s="24" t="n">
        <f aca="true">RAND()</f>
        <v>0.263618609077016</v>
      </c>
      <c r="C912" s="25" t="n">
        <f aca="false">IF(B912&lt;=(Datos!$D$14-Datos!$C$14)/(Datos!$E$14-Datos!$C$14),Datos!$C$14+SQRT((Datos!$E$14-Datos!$C$14)*(Datos!$D$14-Datos!$C$14)*B912),Datos!$E$14-SQRT((Datos!$E$14-Datos!$C$14)*(Datos!$E$14-Datos!$D$14)*(1-B912)))</f>
        <v>70273.6199797624</v>
      </c>
      <c r="D912" s="24" t="n">
        <f aca="true">RAND()</f>
        <v>0.37953522583604</v>
      </c>
      <c r="E912" s="25" t="n">
        <f aca="false">IF(D912&lt;=(Datos!$D$15-Datos!$C$15)/(Datos!$E$15-Datos!$C$15),Datos!$C$15+SQRT((Datos!$E$15-Datos!$C$15)*(Datos!$D$15-Datos!$C$15)*D912),Datos!$E$15-SQRT((Datos!$E$15-Datos!$C$15)*(Datos!$E$15-Datos!$D$15)*(1-D912)))</f>
        <v>30352.7353034866</v>
      </c>
      <c r="F912" s="24" t="n">
        <f aca="true">RAND()</f>
        <v>0.655013327691842</v>
      </c>
      <c r="G912" s="25" t="n">
        <f aca="false">IF(F912&lt;=(Datos!$D$19-Datos!$C$19)/(Datos!$E$19-Datos!$C$19),Datos!$C$19+SQRT((Datos!$E$19-Datos!$C$19)*(Datos!$D$19-Datos!$C$19)*F912),Datos!$E$19-SQRT((Datos!$E$19-Datos!$C$19)*(Datos!$E$19-Datos!$D$19)*(1-F912)))</f>
        <v>39912.2146442546</v>
      </c>
      <c r="H912" s="24" t="n">
        <f aca="true">RAND()</f>
        <v>0.0548014653773552</v>
      </c>
      <c r="I912" s="25" t="n">
        <f aca="false">IF(H912&lt;=(Datos!$D$19-Datos!$C$19)/(Datos!$E$19-Datos!$C$19),Datos!$C$19+SQRT((Datos!$E$19-Datos!$C$19)*(Datos!$D$19-Datos!$C$19)*H912),Datos!$E$19-SQRT((Datos!$E$19-Datos!$C$19)*(Datos!$E$19-Datos!$D$19)*(1-H912)))</f>
        <v>32867.0925702885</v>
      </c>
      <c r="J912" s="24" t="n">
        <f aca="true">RAND()</f>
        <v>0.149287186196328</v>
      </c>
      <c r="K912" s="25" t="n">
        <f aca="false">IF(J912&lt;=(Datos!$D$19-Datos!$C$19)/(Datos!$E$19-Datos!$C$19),Datos!$C$19+SQRT((Datos!$E$19-Datos!$C$19)*(Datos!$D$19-Datos!$C$19)*J912),Datos!$E$19-SQRT((Datos!$E$19-Datos!$C$19)*(Datos!$E$19-Datos!$D$19)*(1-J912)))</f>
        <v>34732.1324928038</v>
      </c>
      <c r="L912" s="24" t="n">
        <f aca="true">RAND()</f>
        <v>0.331727022690589</v>
      </c>
      <c r="M912" s="25" t="n">
        <f aca="false">IF(L912&lt;=(Datos!$D$19-Datos!$C$19)/(Datos!$E$19-Datos!$C$19),Datos!$C$19+SQRT((Datos!$E$19-Datos!$C$19)*(Datos!$D$19-Datos!$C$19)*L912),Datos!$E$19-SQRT((Datos!$E$19-Datos!$C$19)*(Datos!$E$19-Datos!$D$19)*(1-L912)))</f>
        <v>37054.0097394027</v>
      </c>
      <c r="N912" s="24" t="n">
        <f aca="true">RAND()</f>
        <v>0.610178190360679</v>
      </c>
      <c r="O912" s="25" t="n">
        <f aca="false">IF(N912&lt;=(Datos!$D$19-Datos!$C$19)/(Datos!$E$19-Datos!$C$19),Datos!$C$19+SQRT((Datos!$E$19-Datos!$C$19)*(Datos!$D$19-Datos!$C$19)*N912),Datos!$E$19-SQRT((Datos!$E$19-Datos!$C$19)*(Datos!$E$19-Datos!$D$19)*(1-N912)))</f>
        <v>39566.9602567431</v>
      </c>
      <c r="P912" s="24" t="n">
        <f aca="true">RAND()</f>
        <v>0.535880018123279</v>
      </c>
      <c r="Q912" s="26" t="n">
        <f aca="false">IF(P912&lt;=(Datos!$D$23-Datos!$C$23)/(Datos!$E$23-Datos!$C$23),Datos!$C$23+SQRT((Datos!$E$23-Datos!$C$23)*(Datos!$D$23-Datos!$C$23)*P912),Datos!$E$23-SQRT((Datos!$E$23-Datos!$C$23)*(Datos!$E$23-Datos!$D$23)*(1-P912)))</f>
        <v>0.151096436770216</v>
      </c>
      <c r="R912" s="24" t="n">
        <f aca="true">RAND()</f>
        <v>0.770612854503777</v>
      </c>
      <c r="S912" s="26" t="n">
        <f aca="false">IF(R912&lt;=(Datos!$D$24-Datos!$C$24)/(Datos!$E$24-Datos!$C$24),Datos!$C$24+SQRT((Datos!$E$24-Datos!$C$24)*(Datos!$D$24-Datos!$C$24)*R912),Datos!$E$24-SQRT((Datos!$E$24-Datos!$C$24)*(Datos!$E$24-Datos!$D$24)*(1-R912)))</f>
        <v>0.15968013627277</v>
      </c>
      <c r="T912" s="24" t="n">
        <f aca="true">RAND()</f>
        <v>0.217680489536531</v>
      </c>
      <c r="U912" s="26" t="n">
        <f aca="false">IF(T912&lt;=(Datos!$D$25-Datos!$C$25)/(Datos!$E$25-Datos!$C$25),Datos!$C$25+SQRT((Datos!$E$25-Datos!$C$25)*(Datos!$D$25-Datos!$C$25)*T912),Datos!$E$25-SQRT((Datos!$E$25-Datos!$C$25)*(Datos!$E$25-Datos!$D$25)*(1-T912)))</f>
        <v>0.171380575951707</v>
      </c>
      <c r="V912" s="24" t="n">
        <f aca="true">RAND()</f>
        <v>0.879876542673717</v>
      </c>
      <c r="W912" s="26" t="n">
        <f aca="false">IF(V912&lt;=(Datos!$D$26-Datos!$C$26)/(Datos!$E$26-Datos!$C$26),Datos!$C$26+SQRT((Datos!$E$26-Datos!$C$26)*(Datos!$D$26-Datos!$C$26)*V912),Datos!$E$26-SQRT((Datos!$E$26-Datos!$C$26)*(Datos!$E$26-Datos!$D$26)*(1-V912)))</f>
        <v>0.229495559001963</v>
      </c>
      <c r="X912" s="24" t="n">
        <f aca="true">RAND()</f>
        <v>0.555155909310631</v>
      </c>
      <c r="Y912" s="26" t="n">
        <f aca="false">IF(X912&lt;=(Datos!$D$27-Datos!$C$27)/(Datos!$E$27-Datos!$C$27),Datos!$C$27+SQRT((Datos!$E$27-Datos!$C$27)*(Datos!$D$27-Datos!$C$27)*X912),Datos!$E$27-SQRT((Datos!$E$27-Datos!$C$27)*(Datos!$E$27-Datos!$D$27)*(1-X912)))</f>
        <v>0.230988184182561</v>
      </c>
      <c r="Z912" s="24" t="n">
        <f aca="false">(1+Q912)</f>
        <v>1.15109643677022</v>
      </c>
      <c r="AA912" s="24" t="n">
        <f aca="false">Z912*(1+S912)</f>
        <v>1.33490367265678</v>
      </c>
      <c r="AB912" s="24" t="n">
        <f aca="false">AA912*(1+U912)</f>
        <v>1.56368023291675</v>
      </c>
      <c r="AC912" s="24" t="n">
        <f aca="false">AB912*(1+W912)</f>
        <v>1.9225379020703</v>
      </c>
      <c r="AD912" s="24" t="n">
        <f aca="false">AC912*(1+Y912)</f>
        <v>2.36662144109167</v>
      </c>
      <c r="AE912" s="23" t="n">
        <f aca="false">E912*Q912</f>
        <v>4586.19015058638</v>
      </c>
      <c r="AF912" s="23" t="n">
        <f aca="false">AE912*(1+S912)</f>
        <v>5318.51361880485</v>
      </c>
      <c r="AG912" s="23" t="n">
        <f aca="false">AF912*(1+U912)</f>
        <v>6230.00354600262</v>
      </c>
      <c r="AH912" s="23" t="n">
        <f aca="false">AG912*(1+W912)</f>
        <v>7659.7616923767</v>
      </c>
      <c r="AI912" s="23" t="n">
        <f aca="false">AH912*(1+Y912)</f>
        <v>9429.07613696993</v>
      </c>
      <c r="AJ912" s="25" t="n">
        <f aca="false">G912*Z912</f>
        <v>45942.8080606096</v>
      </c>
      <c r="AK912" s="25" t="n">
        <f aca="false">I912*AA912</f>
        <v>43874.4025816286</v>
      </c>
      <c r="AL912" s="25" t="n">
        <f aca="false">K912*AB912</f>
        <v>54309.9490260429</v>
      </c>
      <c r="AM912" s="25" t="n">
        <f aca="false">M912*AC912</f>
        <v>71237.7381476838</v>
      </c>
      <c r="AN912" s="25" t="n">
        <f aca="false">O912*AD912</f>
        <v>93640.0165024302</v>
      </c>
      <c r="AO912" s="25" t="n">
        <f aca="false">C912/Datos!$D$8</f>
        <v>14054.7239959525</v>
      </c>
      <c r="AP912" s="25" t="n">
        <f aca="false">AJ912-AO912</f>
        <v>31888.0840646571</v>
      </c>
      <c r="AQ912" s="25" t="n">
        <f aca="false">AK912-AO912</f>
        <v>29819.6785856761</v>
      </c>
      <c r="AR912" s="25" t="n">
        <f aca="false">AL912-AO912</f>
        <v>40255.2250300904</v>
      </c>
      <c r="AS912" s="25" t="n">
        <f aca="false">AM912-AO912</f>
        <v>57183.0141517314</v>
      </c>
      <c r="AT912" s="25" t="n">
        <f aca="false">AN912-AO912</f>
        <v>79585.2925064778</v>
      </c>
      <c r="AU912" s="25" t="n">
        <f aca="false">AP912*Datos!$D$6</f>
        <v>15944.0420323285</v>
      </c>
      <c r="AV912" s="25" t="n">
        <f aca="false">AQ912*Datos!$D$6</f>
        <v>14909.839292838</v>
      </c>
      <c r="AW912" s="25" t="n">
        <f aca="false">AR912*Datos!$D$6</f>
        <v>20127.6125150452</v>
      </c>
      <c r="AX912" s="25" t="n">
        <f aca="false">AS912*Datos!$D$6</f>
        <v>28591.5070758657</v>
      </c>
      <c r="AY912" s="25" t="n">
        <f aca="false">AT912*Datos!$D$6</f>
        <v>39792.6462532389</v>
      </c>
      <c r="AZ912" s="25" t="n">
        <f aca="false">AJ912-AU912-AE912</f>
        <v>25412.5758776946</v>
      </c>
      <c r="BA912" s="25" t="n">
        <f aca="false">AK912-AV912-AF912</f>
        <v>23646.0496699857</v>
      </c>
      <c r="BB912" s="25" t="n">
        <f aca="false">AL912-AW912-AG912</f>
        <v>27952.3329649951</v>
      </c>
      <c r="BC912" s="25" t="n">
        <f aca="false">AM912-AX912-AH912</f>
        <v>34986.4693794415</v>
      </c>
      <c r="BD912" s="25" t="n">
        <f aca="false">AN912-AY912-AI912</f>
        <v>44418.2941122214</v>
      </c>
      <c r="BE912" s="25" t="n">
        <f aca="false">AZ912/Z912</f>
        <v>22076.8434910615</v>
      </c>
      <c r="BF912" s="25" t="n">
        <f aca="false">BA912/AA912</f>
        <v>17713.6748923046</v>
      </c>
      <c r="BG912" s="25" t="n">
        <f aca="false">BB912/AB912</f>
        <v>17875.9904848674</v>
      </c>
      <c r="BH912" s="25" t="n">
        <f aca="false">BC912/AC912</f>
        <v>18198.0648297055</v>
      </c>
      <c r="BI912" s="25" t="n">
        <f aca="false">BD912/AD912</f>
        <v>18768.6519444919</v>
      </c>
      <c r="BJ912" s="25" t="n">
        <f aca="false">E912*AD912</f>
        <v>71833.4341650115</v>
      </c>
      <c r="BK912" s="25" t="n">
        <f aca="false">0.2*C912*AD912</f>
        <v>33262.2111574468</v>
      </c>
      <c r="BL912" s="25" t="n">
        <f aca="false">BJ912+BK912</f>
        <v>105095.645322458</v>
      </c>
      <c r="BM912" s="25" t="n">
        <f aca="false">BK912*Datos!$D$6</f>
        <v>16631.1055787234</v>
      </c>
      <c r="BN912" s="25" t="n">
        <f aca="false">BL912-BM912</f>
        <v>88464.5397437349</v>
      </c>
      <c r="BO912" s="25" t="n">
        <f aca="false">BN912/AD912</f>
        <v>37380.0973014628</v>
      </c>
      <c r="BP912" s="25" t="n">
        <f aca="false">-(C912+E912)</f>
        <v>-100626.355283249</v>
      </c>
      <c r="BQ912" s="25" t="n">
        <f aca="false">BE912</f>
        <v>22076.8434910615</v>
      </c>
      <c r="BR912" s="25" t="n">
        <f aca="false">BF912</f>
        <v>17713.6748923046</v>
      </c>
      <c r="BS912" s="25" t="n">
        <f aca="false">BG912</f>
        <v>17875.9904848674</v>
      </c>
      <c r="BT912" s="25" t="n">
        <f aca="false">BH912</f>
        <v>18198.0648297055</v>
      </c>
      <c r="BU912" s="25" t="n">
        <f aca="false">BI912+BO912</f>
        <v>56148.7492459547</v>
      </c>
      <c r="BV912" s="27" t="n">
        <f aca="false">IFERROR(IRR(BP912:BU912,0.1),NA())*100</f>
        <v>8.25148782099748</v>
      </c>
    </row>
    <row r="913" customFormat="false" ht="15" hidden="false" customHeight="true" outlineLevel="0" collapsed="false">
      <c r="A913" s="23" t="n">
        <v>912</v>
      </c>
      <c r="B913" s="24" t="n">
        <f aca="true">RAND()</f>
        <v>0.572882330676088</v>
      </c>
      <c r="C913" s="25" t="n">
        <f aca="false">IF(B913&lt;=(Datos!$D$14-Datos!$C$14)/(Datos!$E$14-Datos!$C$14),Datos!$C$14+SQRT((Datos!$E$14-Datos!$C$14)*(Datos!$D$14-Datos!$C$14)*B913),Datos!$E$14-SQRT((Datos!$E$14-Datos!$C$14)*(Datos!$E$14-Datos!$D$14)*(1-B913)))</f>
        <v>77360.6271467451</v>
      </c>
      <c r="D913" s="24" t="n">
        <f aca="true">RAND()</f>
        <v>0.338103159339827</v>
      </c>
      <c r="E913" s="25" t="n">
        <f aca="false">IF(D913&lt;=(Datos!$D$15-Datos!$C$15)/(Datos!$E$15-Datos!$C$15),Datos!$C$15+SQRT((Datos!$E$15-Datos!$C$15)*(Datos!$D$15-Datos!$C$15)*D913),Datos!$E$15-SQRT((Datos!$E$15-Datos!$C$15)*(Datos!$E$15-Datos!$D$15)*(1-D913)))</f>
        <v>30035.8379128486</v>
      </c>
      <c r="F913" s="24" t="n">
        <f aca="true">RAND()</f>
        <v>0.113591134795306</v>
      </c>
      <c r="G913" s="25" t="n">
        <f aca="false">IF(F913&lt;=(Datos!$D$19-Datos!$C$19)/(Datos!$E$19-Datos!$C$19),Datos!$C$19+SQRT((Datos!$E$19-Datos!$C$19)*(Datos!$D$19-Datos!$C$19)*F913),Datos!$E$19-SQRT((Datos!$E$19-Datos!$C$19)*(Datos!$E$19-Datos!$D$19)*(1-F913)))</f>
        <v>34127.7924147534</v>
      </c>
      <c r="H913" s="24" t="n">
        <f aca="true">RAND()</f>
        <v>0.283949717443878</v>
      </c>
      <c r="I913" s="25" t="n">
        <f aca="false">IF(H913&lt;=(Datos!$D$19-Datos!$C$19)/(Datos!$E$19-Datos!$C$19),Datos!$C$19+SQRT((Datos!$E$19-Datos!$C$19)*(Datos!$D$19-Datos!$C$19)*H913),Datos!$E$19-SQRT((Datos!$E$19-Datos!$C$19)*(Datos!$E$19-Datos!$D$19)*(1-H913)))</f>
        <v>36526.2897282133</v>
      </c>
      <c r="J913" s="24" t="n">
        <f aca="true">RAND()</f>
        <v>0.0814161091448047</v>
      </c>
      <c r="K913" s="25" t="n">
        <f aca="false">IF(J913&lt;=(Datos!$D$19-Datos!$C$19)/(Datos!$E$19-Datos!$C$19),Datos!$C$19+SQRT((Datos!$E$19-Datos!$C$19)*(Datos!$D$19-Datos!$C$19)*J913),Datos!$E$19-SQRT((Datos!$E$19-Datos!$C$19)*(Datos!$E$19-Datos!$D$19)*(1-J913)))</f>
        <v>33494.6267857556</v>
      </c>
      <c r="L913" s="24" t="n">
        <f aca="true">RAND()</f>
        <v>0.7677720694461</v>
      </c>
      <c r="M913" s="25" t="n">
        <f aca="false">IF(L913&lt;=(Datos!$D$19-Datos!$C$19)/(Datos!$E$19-Datos!$C$19),Datos!$C$19+SQRT((Datos!$E$19-Datos!$C$19)*(Datos!$D$19-Datos!$C$19)*L913),Datos!$E$19-SQRT((Datos!$E$19-Datos!$C$19)*(Datos!$E$19-Datos!$D$19)*(1-L913)))</f>
        <v>40826.620698817</v>
      </c>
      <c r="N913" s="24" t="n">
        <f aca="true">RAND()</f>
        <v>0.723872479700038</v>
      </c>
      <c r="O913" s="25" t="n">
        <f aca="false">IF(N913&lt;=(Datos!$D$19-Datos!$C$19)/(Datos!$E$19-Datos!$C$19),Datos!$C$19+SQRT((Datos!$E$19-Datos!$C$19)*(Datos!$D$19-Datos!$C$19)*N913),Datos!$E$19-SQRT((Datos!$E$19-Datos!$C$19)*(Datos!$E$19-Datos!$D$19)*(1-N913)))</f>
        <v>40449.2237999988</v>
      </c>
      <c r="P913" s="24" t="n">
        <f aca="true">RAND()</f>
        <v>0.653847179579261</v>
      </c>
      <c r="Q913" s="26" t="n">
        <f aca="false">IF(P913&lt;=(Datos!$D$23-Datos!$C$23)/(Datos!$E$23-Datos!$C$23),Datos!$C$23+SQRT((Datos!$E$23-Datos!$C$23)*(Datos!$D$23-Datos!$C$23)*P913),Datos!$E$23-SQRT((Datos!$E$23-Datos!$C$23)*(Datos!$E$23-Datos!$D$23)*(1-P913)))</f>
        <v>0.155038528153225</v>
      </c>
      <c r="R913" s="24" t="n">
        <f aca="true">RAND()</f>
        <v>0.916070037902546</v>
      </c>
      <c r="S913" s="26" t="n">
        <f aca="false">IF(R913&lt;=(Datos!$D$24-Datos!$C$24)/(Datos!$E$24-Datos!$C$24),Datos!$C$24+SQRT((Datos!$E$24-Datos!$C$24)*(Datos!$D$24-Datos!$C$24)*R913),Datos!$E$24-SQRT((Datos!$E$24-Datos!$C$24)*(Datos!$E$24-Datos!$D$24)*(1-R913)))</f>
        <v>0.167708786399406</v>
      </c>
      <c r="T913" s="24" t="n">
        <f aca="true">RAND()</f>
        <v>0.690239364446662</v>
      </c>
      <c r="U913" s="26" t="n">
        <f aca="false">IF(T913&lt;=(Datos!$D$25-Datos!$C$25)/(Datos!$E$25-Datos!$C$25),Datos!$C$25+SQRT((Datos!$E$25-Datos!$C$25)*(Datos!$D$25-Datos!$C$25)*T913),Datos!$E$25-SQRT((Datos!$E$25-Datos!$C$25)*(Datos!$E$25-Datos!$D$25)*(1-T913)))</f>
        <v>0.190549536853398</v>
      </c>
      <c r="V913" s="24" t="n">
        <f aca="true">RAND()</f>
        <v>0.33679010297417</v>
      </c>
      <c r="W913" s="26" t="n">
        <f aca="false">IF(V913&lt;=(Datos!$D$26-Datos!$C$26)/(Datos!$E$26-Datos!$C$26),Datos!$C$26+SQRT((Datos!$E$26-Datos!$C$26)*(Datos!$D$26-Datos!$C$26)*V913),Datos!$E$26-SQRT((Datos!$E$26-Datos!$C$26)*(Datos!$E$26-Datos!$D$26)*(1-V913)))</f>
        <v>0.201820806984857</v>
      </c>
      <c r="X913" s="24" t="n">
        <f aca="true">RAND()</f>
        <v>0.0317058387131003</v>
      </c>
      <c r="Y913" s="26" t="n">
        <f aca="false">IF(X913&lt;=(Datos!$D$27-Datos!$C$27)/(Datos!$E$27-Datos!$C$27),Datos!$C$27+SQRT((Datos!$E$27-Datos!$C$27)*(Datos!$D$27-Datos!$C$27)*X913),Datos!$E$27-SQRT((Datos!$E$27-Datos!$C$27)*(Datos!$E$27-Datos!$D$27)*(1-X913)))</f>
        <v>0.199252338327438</v>
      </c>
      <c r="Z913" s="24" t="n">
        <f aca="false">(1+Q913)</f>
        <v>1.15503852815323</v>
      </c>
      <c r="AA913" s="24" t="n">
        <f aca="false">Z913*(1+S913)</f>
        <v>1.34874863795436</v>
      </c>
      <c r="AB913" s="24" t="n">
        <f aca="false">AA913*(1+U913)</f>
        <v>1.60575206624821</v>
      </c>
      <c r="AC913" s="24" t="n">
        <f aca="false">AB913*(1+W913)</f>
        <v>1.92982624407603</v>
      </c>
      <c r="AD913" s="24" t="n">
        <f aca="false">AC913*(1+Y913)</f>
        <v>2.31434863577384</v>
      </c>
      <c r="AE913" s="23" t="n">
        <f aca="false">E913*Q913</f>
        <v>4656.71210185688</v>
      </c>
      <c r="AF913" s="23" t="n">
        <f aca="false">AE913*(1+S913)</f>
        <v>5437.68363707073</v>
      </c>
      <c r="AG913" s="23" t="n">
        <f aca="false">AF913*(1+U913)</f>
        <v>6473.83173566986</v>
      </c>
      <c r="AH913" s="23" t="n">
        <f aca="false">AG913*(1+W913)</f>
        <v>7780.38568084693</v>
      </c>
      <c r="AI913" s="23" t="n">
        <f aca="false">AH913*(1+Y913)</f>
        <v>9330.64572084499</v>
      </c>
      <c r="AJ913" s="25" t="n">
        <f aca="false">G913*Z913</f>
        <v>39418.9151198556</v>
      </c>
      <c r="AK913" s="25" t="n">
        <f aca="false">I913*AA913</f>
        <v>49264.7835204539</v>
      </c>
      <c r="AL913" s="25" t="n">
        <f aca="false">K913*AB913</f>
        <v>53784.0661694399</v>
      </c>
      <c r="AM913" s="25" t="n">
        <f aca="false">M913*AC913</f>
        <v>78788.2840815148</v>
      </c>
      <c r="AN913" s="25" t="n">
        <f aca="false">O913*AD913</f>
        <v>93613.6059196379</v>
      </c>
      <c r="AO913" s="25" t="n">
        <f aca="false">C913/Datos!$D$8</f>
        <v>15472.125429349</v>
      </c>
      <c r="AP913" s="25" t="n">
        <f aca="false">AJ913-AO913</f>
        <v>23946.7896905066</v>
      </c>
      <c r="AQ913" s="25" t="n">
        <f aca="false">AK913-AO913</f>
        <v>33792.6580911049</v>
      </c>
      <c r="AR913" s="25" t="n">
        <f aca="false">AL913-AO913</f>
        <v>38311.9407400909</v>
      </c>
      <c r="AS913" s="25" t="n">
        <f aca="false">AM913-AO913</f>
        <v>63316.1586521658</v>
      </c>
      <c r="AT913" s="25" t="n">
        <f aca="false">AN913-AO913</f>
        <v>78141.4804902888</v>
      </c>
      <c r="AU913" s="25" t="n">
        <f aca="false">AP913*Datos!$D$6</f>
        <v>11973.3948452533</v>
      </c>
      <c r="AV913" s="25" t="n">
        <f aca="false">AQ913*Datos!$D$6</f>
        <v>16896.3290455524</v>
      </c>
      <c r="AW913" s="25" t="n">
        <f aca="false">AR913*Datos!$D$6</f>
        <v>19155.9703700454</v>
      </c>
      <c r="AX913" s="25" t="n">
        <f aca="false">AS913*Datos!$D$6</f>
        <v>31658.0793260829</v>
      </c>
      <c r="AY913" s="25" t="n">
        <f aca="false">AT913*Datos!$D$6</f>
        <v>39070.7402451444</v>
      </c>
      <c r="AZ913" s="25" t="n">
        <f aca="false">AJ913-AU913-AE913</f>
        <v>22788.8081727454</v>
      </c>
      <c r="BA913" s="25" t="n">
        <f aca="false">AK913-AV913-AF913</f>
        <v>26930.7708378307</v>
      </c>
      <c r="BB913" s="25" t="n">
        <f aca="false">AL913-AW913-AG913</f>
        <v>28154.2640637246</v>
      </c>
      <c r="BC913" s="25" t="n">
        <f aca="false">AM913-AX913-AH913</f>
        <v>39349.819074585</v>
      </c>
      <c r="BD913" s="25" t="n">
        <f aca="false">AN913-AY913-AI913</f>
        <v>45212.2199536485</v>
      </c>
      <c r="BE913" s="25" t="n">
        <f aca="false">AZ913/Z913</f>
        <v>19729.9117018911</v>
      </c>
      <c r="BF913" s="25" t="n">
        <f aca="false">BA913/AA913</f>
        <v>19967.2274580952</v>
      </c>
      <c r="BG913" s="25" t="n">
        <f aca="false">BB913/AB913</f>
        <v>17533.3818062623</v>
      </c>
      <c r="BH913" s="25" t="n">
        <f aca="false">BC913/AC913</f>
        <v>20390.343014236</v>
      </c>
      <c r="BI913" s="25" t="n">
        <f aca="false">BD913/AD913</f>
        <v>19535.6132843534</v>
      </c>
      <c r="BJ913" s="25" t="n">
        <f aca="false">E913*AD913</f>
        <v>69513.4004979251</v>
      </c>
      <c r="BK913" s="25" t="n">
        <f aca="false">0.2*C913*AD913</f>
        <v>35807.8923799356</v>
      </c>
      <c r="BL913" s="25" t="n">
        <f aca="false">BJ913+BK913</f>
        <v>105321.292877861</v>
      </c>
      <c r="BM913" s="25" t="n">
        <f aca="false">BK913*Datos!$D$6</f>
        <v>17903.9461899678</v>
      </c>
      <c r="BN913" s="25" t="n">
        <f aca="false">BL913-BM913</f>
        <v>87417.3466878929</v>
      </c>
      <c r="BO913" s="25" t="n">
        <f aca="false">BN913/AD913</f>
        <v>37771.9006275231</v>
      </c>
      <c r="BP913" s="25" t="n">
        <f aca="false">-(C913+E913)</f>
        <v>-107396.465059594</v>
      </c>
      <c r="BQ913" s="25" t="n">
        <f aca="false">BE913</f>
        <v>19729.9117018911</v>
      </c>
      <c r="BR913" s="25" t="n">
        <f aca="false">BF913</f>
        <v>19967.2274580952</v>
      </c>
      <c r="BS913" s="25" t="n">
        <f aca="false">BG913</f>
        <v>17533.3818062623</v>
      </c>
      <c r="BT913" s="25" t="n">
        <f aca="false">BH913</f>
        <v>20390.343014236</v>
      </c>
      <c r="BU913" s="25" t="n">
        <f aca="false">BI913+BO913</f>
        <v>57307.5139118765</v>
      </c>
      <c r="BV913" s="27" t="n">
        <f aca="false">IFERROR(IRR(BP913:BU913,0.1),NA())*100</f>
        <v>6.76841664627383</v>
      </c>
    </row>
    <row r="914" customFormat="false" ht="15" hidden="false" customHeight="true" outlineLevel="0" collapsed="false">
      <c r="A914" s="23" t="n">
        <v>913</v>
      </c>
      <c r="B914" s="24" t="n">
        <f aca="true">RAND()</f>
        <v>0.797300656335863</v>
      </c>
      <c r="C914" s="25" t="n">
        <f aca="false">IF(B914&lt;=(Datos!$D$14-Datos!$C$14)/(Datos!$E$14-Datos!$C$14),Datos!$C$14+SQRT((Datos!$E$14-Datos!$C$14)*(Datos!$D$14-Datos!$C$14)*B914),Datos!$E$14-SQRT((Datos!$E$14-Datos!$C$14)*(Datos!$E$14-Datos!$D$14)*(1-B914)))</f>
        <v>84403.8718780281</v>
      </c>
      <c r="D914" s="24" t="n">
        <f aca="true">RAND()</f>
        <v>0.189904316915347</v>
      </c>
      <c r="E914" s="25" t="n">
        <f aca="false">IF(D914&lt;=(Datos!$D$15-Datos!$C$15)/(Datos!$E$15-Datos!$C$15),Datos!$C$15+SQRT((Datos!$E$15-Datos!$C$15)*(Datos!$D$15-Datos!$C$15)*D914),Datos!$E$15-SQRT((Datos!$E$15-Datos!$C$15)*(Datos!$E$15-Datos!$D$15)*(1-D914)))</f>
        <v>28773.9665828742</v>
      </c>
      <c r="F914" s="24" t="n">
        <f aca="true">RAND()</f>
        <v>0.420644382498614</v>
      </c>
      <c r="G914" s="25" t="n">
        <f aca="false">IF(F914&lt;=(Datos!$D$19-Datos!$C$19)/(Datos!$E$19-Datos!$C$19),Datos!$C$19+SQRT((Datos!$E$19-Datos!$C$19)*(Datos!$D$19-Datos!$C$19)*F914),Datos!$E$19-SQRT((Datos!$E$19-Datos!$C$19)*(Datos!$E$19-Datos!$D$19)*(1-F914)))</f>
        <v>37943.3404418288</v>
      </c>
      <c r="H914" s="24" t="n">
        <f aca="true">RAND()</f>
        <v>0.0394724803357582</v>
      </c>
      <c r="I914" s="25" t="n">
        <f aca="false">IF(H914&lt;=(Datos!$D$19-Datos!$C$19)/(Datos!$E$19-Datos!$C$19),Datos!$C$19+SQRT((Datos!$E$19-Datos!$C$19)*(Datos!$D$19-Datos!$C$19)*H914),Datos!$E$19-SQRT((Datos!$E$19-Datos!$C$19)*(Datos!$E$19-Datos!$D$19)*(1-H914)))</f>
        <v>32433.2842107661</v>
      </c>
      <c r="J914" s="24" t="n">
        <f aca="true">RAND()</f>
        <v>0.915159641057897</v>
      </c>
      <c r="K914" s="25" t="n">
        <f aca="false">IF(J914&lt;=(Datos!$D$19-Datos!$C$19)/(Datos!$E$19-Datos!$C$19),Datos!$C$19+SQRT((Datos!$E$19-Datos!$C$19)*(Datos!$D$19-Datos!$C$19)*J914),Datos!$E$19-SQRT((Datos!$E$19-Datos!$C$19)*(Datos!$E$19-Datos!$D$19)*(1-J914)))</f>
        <v>42477.4959027471</v>
      </c>
      <c r="L914" s="24" t="n">
        <f aca="true">RAND()</f>
        <v>0.48153036920665</v>
      </c>
      <c r="M914" s="25" t="n">
        <f aca="false">IF(L914&lt;=(Datos!$D$19-Datos!$C$19)/(Datos!$E$19-Datos!$C$19),Datos!$C$19+SQRT((Datos!$E$19-Datos!$C$19)*(Datos!$D$19-Datos!$C$19)*L914),Datos!$E$19-SQRT((Datos!$E$19-Datos!$C$19)*(Datos!$E$19-Datos!$D$19)*(1-L914)))</f>
        <v>38498.7972902639</v>
      </c>
      <c r="N914" s="24" t="n">
        <f aca="true">RAND()</f>
        <v>0.286176225659384</v>
      </c>
      <c r="O914" s="25" t="n">
        <f aca="false">IF(N914&lt;=(Datos!$D$19-Datos!$C$19)/(Datos!$E$19-Datos!$C$19),Datos!$C$19+SQRT((Datos!$E$19-Datos!$C$19)*(Datos!$D$19-Datos!$C$19)*N914),Datos!$E$19-SQRT((Datos!$E$19-Datos!$C$19)*(Datos!$E$19-Datos!$D$19)*(1-N914)))</f>
        <v>36551.8267566311</v>
      </c>
      <c r="P914" s="24" t="n">
        <f aca="true">RAND()</f>
        <v>0.522709660703874</v>
      </c>
      <c r="Q914" s="26" t="n">
        <f aca="false">IF(P914&lt;=(Datos!$D$23-Datos!$C$23)/(Datos!$E$23-Datos!$C$23),Datos!$C$23+SQRT((Datos!$E$23-Datos!$C$23)*(Datos!$D$23-Datos!$C$23)*P914),Datos!$E$23-SQRT((Datos!$E$23-Datos!$C$23)*(Datos!$E$23-Datos!$D$23)*(1-P914)))</f>
        <v>0.150689206583017</v>
      </c>
      <c r="R914" s="24" t="n">
        <f aca="true">RAND()</f>
        <v>0.580544777384403</v>
      </c>
      <c r="S914" s="26" t="n">
        <f aca="false">IF(R914&lt;=(Datos!$D$24-Datos!$C$24)/(Datos!$E$24-Datos!$C$24),Datos!$C$24+SQRT((Datos!$E$24-Datos!$C$24)*(Datos!$D$24-Datos!$C$24)*R914),Datos!$E$24-SQRT((Datos!$E$24-Datos!$C$24)*(Datos!$E$24-Datos!$D$24)*(1-R914)))</f>
        <v>0.15252238364217</v>
      </c>
      <c r="T914" s="24" t="n">
        <f aca="true">RAND()</f>
        <v>0.283260898789506</v>
      </c>
      <c r="U914" s="26" t="n">
        <f aca="false">IF(T914&lt;=(Datos!$D$25-Datos!$C$25)/(Datos!$E$25-Datos!$C$25),Datos!$C$25+SQRT((Datos!$E$25-Datos!$C$25)*(Datos!$D$25-Datos!$C$25)*T914),Datos!$E$25-SQRT((Datos!$E$25-Datos!$C$25)*(Datos!$E$25-Datos!$D$25)*(1-T914)))</f>
        <v>0.174389503632874</v>
      </c>
      <c r="V914" s="24" t="n">
        <f aca="true">RAND()</f>
        <v>0.995537437139368</v>
      </c>
      <c r="W914" s="26" t="n">
        <f aca="false">IF(V914&lt;=(Datos!$D$26-Datos!$C$26)/(Datos!$E$26-Datos!$C$26),Datos!$C$26+SQRT((Datos!$E$26-Datos!$C$26)*(Datos!$D$26-Datos!$C$26)*V914),Datos!$E$26-SQRT((Datos!$E$26-Datos!$C$26)*(Datos!$E$26-Datos!$D$26)*(1-V914)))</f>
        <v>0.24604791573822</v>
      </c>
      <c r="X914" s="24" t="n">
        <f aca="true">RAND()</f>
        <v>0.46512610067415</v>
      </c>
      <c r="Y914" s="26" t="n">
        <f aca="false">IF(X914&lt;=(Datos!$D$27-Datos!$C$27)/(Datos!$E$27-Datos!$C$27),Datos!$C$27+SQRT((Datos!$E$27-Datos!$C$27)*(Datos!$D$27-Datos!$C$27)*X914),Datos!$E$27-SQRT((Datos!$E$27-Datos!$C$27)*(Datos!$E$27-Datos!$D$27)*(1-X914)))</f>
        <v>0.22625691619976</v>
      </c>
      <c r="Z914" s="24" t="n">
        <f aca="false">(1+Q914)</f>
        <v>1.15068920658302</v>
      </c>
      <c r="AA914" s="24" t="n">
        <f aca="false">Z914*(1+S914)</f>
        <v>1.32619506720238</v>
      </c>
      <c r="AB914" s="24" t="n">
        <f aca="false">AA914*(1+U914)</f>
        <v>1.55746956669217</v>
      </c>
      <c r="AC914" s="24" t="n">
        <f aca="false">AB914*(1+W914)</f>
        <v>1.94068170740248</v>
      </c>
      <c r="AD914" s="24" t="n">
        <f aca="false">AC914*(1+Y914)</f>
        <v>2.37977436584465</v>
      </c>
      <c r="AE914" s="23" t="n">
        <f aca="false">E914*Q914</f>
        <v>4335.92619461957</v>
      </c>
      <c r="AF914" s="23" t="n">
        <f aca="false">AE914*(1+S914)</f>
        <v>4997.25199311947</v>
      </c>
      <c r="AG914" s="23" t="n">
        <f aca="false">AF914*(1+U914)</f>
        <v>5868.72028772796</v>
      </c>
      <c r="AH914" s="23" t="n">
        <f aca="false">AG914*(1+W914)</f>
        <v>7312.70668257404</v>
      </c>
      <c r="AI914" s="23" t="n">
        <f aca="false">AH914*(1+Y914)</f>
        <v>8967.25714564662</v>
      </c>
      <c r="AJ914" s="25" t="n">
        <f aca="false">G914*Z914</f>
        <v>43660.9923081172</v>
      </c>
      <c r="AK914" s="25" t="n">
        <f aca="false">I914*AA914</f>
        <v>43012.8615334908</v>
      </c>
      <c r="AL914" s="25" t="n">
        <f aca="false">K914*AB914</f>
        <v>66157.4071378197</v>
      </c>
      <c r="AM914" s="25" t="n">
        <f aca="false">M914*AC914</f>
        <v>74713.9116582114</v>
      </c>
      <c r="AN914" s="25" t="n">
        <f aca="false">O914*AD914</f>
        <v>86985.1003402254</v>
      </c>
      <c r="AO914" s="25" t="n">
        <f aca="false">C914/Datos!$D$8</f>
        <v>16880.7743756056</v>
      </c>
      <c r="AP914" s="25" t="n">
        <f aca="false">AJ914-AO914</f>
        <v>26780.2179325116</v>
      </c>
      <c r="AQ914" s="25" t="n">
        <f aca="false">AK914-AO914</f>
        <v>26132.0871578852</v>
      </c>
      <c r="AR914" s="25" t="n">
        <f aca="false">AL914-AO914</f>
        <v>49276.6327622141</v>
      </c>
      <c r="AS914" s="25" t="n">
        <f aca="false">AM914-AO914</f>
        <v>57833.1372826058</v>
      </c>
      <c r="AT914" s="25" t="n">
        <f aca="false">AN914-AO914</f>
        <v>70104.3259646198</v>
      </c>
      <c r="AU914" s="25" t="n">
        <f aca="false">AP914*Datos!$D$6</f>
        <v>13390.1089662558</v>
      </c>
      <c r="AV914" s="25" t="n">
        <f aca="false">AQ914*Datos!$D$6</f>
        <v>13066.0435789426</v>
      </c>
      <c r="AW914" s="25" t="n">
        <f aca="false">AR914*Datos!$D$6</f>
        <v>24638.3163811071</v>
      </c>
      <c r="AX914" s="25" t="n">
        <f aca="false">AS914*Datos!$D$6</f>
        <v>28916.5686413029</v>
      </c>
      <c r="AY914" s="25" t="n">
        <f aca="false">AT914*Datos!$D$6</f>
        <v>35052.1629823099</v>
      </c>
      <c r="AZ914" s="25" t="n">
        <f aca="false">AJ914-AU914-AE914</f>
        <v>25934.9571472419</v>
      </c>
      <c r="BA914" s="25" t="n">
        <f aca="false">AK914-AV914-AF914</f>
        <v>24949.5659614287</v>
      </c>
      <c r="BB914" s="25" t="n">
        <f aca="false">AL914-AW914-AG914</f>
        <v>35650.3704689847</v>
      </c>
      <c r="BC914" s="25" t="n">
        <f aca="false">AM914-AX914-AH914</f>
        <v>38484.6363343345</v>
      </c>
      <c r="BD914" s="25" t="n">
        <f aca="false">AN914-AY914-AI914</f>
        <v>42965.6802122689</v>
      </c>
      <c r="BE914" s="25" t="n">
        <f aca="false">AZ914/Z914</f>
        <v>22538.6290223891</v>
      </c>
      <c r="BF914" s="25" t="n">
        <f aca="false">BA914/AA914</f>
        <v>18812.8930490294</v>
      </c>
      <c r="BG914" s="25" t="n">
        <f aca="false">BB914/AB914</f>
        <v>22889.9307128683</v>
      </c>
      <c r="BH914" s="25" t="n">
        <f aca="false">BC914/AC914</f>
        <v>19830.4730690972</v>
      </c>
      <c r="BI914" s="25" t="n">
        <f aca="false">BD914/AD914</f>
        <v>18054.5184572652</v>
      </c>
      <c r="BJ914" s="25" t="n">
        <f aca="false">E914*AD914</f>
        <v>68475.5480775946</v>
      </c>
      <c r="BK914" s="25" t="n">
        <f aca="false">0.2*C914*AD914</f>
        <v>40172.4341346735</v>
      </c>
      <c r="BL914" s="25" t="n">
        <f aca="false">BJ914+BK914</f>
        <v>108647.982212268</v>
      </c>
      <c r="BM914" s="25" t="n">
        <f aca="false">BK914*Datos!$D$6</f>
        <v>20086.2170673367</v>
      </c>
      <c r="BN914" s="25" t="n">
        <f aca="false">BL914-BM914</f>
        <v>88561.7651449313</v>
      </c>
      <c r="BO914" s="25" t="n">
        <f aca="false">BN914/AD914</f>
        <v>37214.353770677</v>
      </c>
      <c r="BP914" s="25" t="n">
        <f aca="false">-(C914+E914)</f>
        <v>-113177.838460902</v>
      </c>
      <c r="BQ914" s="25" t="n">
        <f aca="false">BE914</f>
        <v>22538.6290223891</v>
      </c>
      <c r="BR914" s="25" t="n">
        <f aca="false">BF914</f>
        <v>18812.8930490294</v>
      </c>
      <c r="BS914" s="25" t="n">
        <f aca="false">BG914</f>
        <v>22889.9307128683</v>
      </c>
      <c r="BT914" s="25" t="n">
        <f aca="false">BH914</f>
        <v>19830.4730690972</v>
      </c>
      <c r="BU914" s="25" t="n">
        <f aca="false">BI914+BO914</f>
        <v>55268.8722279422</v>
      </c>
      <c r="BV914" s="27" t="n">
        <f aca="false">IFERROR(IRR(BP914:BU914,0.1),NA())*100</f>
        <v>6.29499971196076</v>
      </c>
    </row>
    <row r="915" customFormat="false" ht="15" hidden="false" customHeight="true" outlineLevel="0" collapsed="false">
      <c r="A915" s="23" t="n">
        <v>914</v>
      </c>
      <c r="B915" s="24" t="n">
        <f aca="true">RAND()</f>
        <v>0.775059153471087</v>
      </c>
      <c r="C915" s="25" t="n">
        <f aca="false">IF(B915&lt;=(Datos!$D$14-Datos!$C$14)/(Datos!$E$14-Datos!$C$14),Datos!$C$14+SQRT((Datos!$E$14-Datos!$C$14)*(Datos!$D$14-Datos!$C$14)*B915),Datos!$E$14-SQRT((Datos!$E$14-Datos!$C$14)*(Datos!$E$14-Datos!$D$14)*(1-B915)))</f>
        <v>83570.4833961953</v>
      </c>
      <c r="D915" s="24" t="n">
        <f aca="true">RAND()</f>
        <v>0.302733218957898</v>
      </c>
      <c r="E915" s="25" t="n">
        <f aca="false">IF(D915&lt;=(Datos!$D$15-Datos!$C$15)/(Datos!$E$15-Datos!$C$15),Datos!$C$15+SQRT((Datos!$E$15-Datos!$C$15)*(Datos!$D$15-Datos!$C$15)*D915),Datos!$E$15-SQRT((Datos!$E$15-Datos!$C$15)*(Datos!$E$15-Datos!$D$15)*(1-D915)))</f>
        <v>29764.9754901618</v>
      </c>
      <c r="F915" s="24" t="n">
        <f aca="true">RAND()</f>
        <v>0.397804693333222</v>
      </c>
      <c r="G915" s="25" t="n">
        <f aca="false">IF(F915&lt;=(Datos!$D$19-Datos!$C$19)/(Datos!$E$19-Datos!$C$19),Datos!$C$19+SQRT((Datos!$E$19-Datos!$C$19)*(Datos!$D$19-Datos!$C$19)*F915),Datos!$E$19-SQRT((Datos!$E$19-Datos!$C$19)*(Datos!$E$19-Datos!$D$19)*(1-F915)))</f>
        <v>37724.6814821055</v>
      </c>
      <c r="H915" s="24" t="n">
        <f aca="true">RAND()</f>
        <v>0.615774187617651</v>
      </c>
      <c r="I915" s="25" t="n">
        <f aca="false">IF(H915&lt;=(Datos!$D$19-Datos!$C$19)/(Datos!$E$19-Datos!$C$19),Datos!$C$19+SQRT((Datos!$E$19-Datos!$C$19)*(Datos!$D$19-Datos!$C$19)*H915),Datos!$E$19-SQRT((Datos!$E$19-Datos!$C$19)*(Datos!$E$19-Datos!$D$19)*(1-H915)))</f>
        <v>39610.7298444316</v>
      </c>
      <c r="J915" s="24" t="n">
        <f aca="true">RAND()</f>
        <v>0.826881015278507</v>
      </c>
      <c r="K915" s="25" t="n">
        <f aca="false">IF(J915&lt;=(Datos!$D$19-Datos!$C$19)/(Datos!$E$19-Datos!$C$19),Datos!$C$19+SQRT((Datos!$E$19-Datos!$C$19)*(Datos!$D$19-Datos!$C$19)*J915),Datos!$E$19-SQRT((Datos!$E$19-Datos!$C$19)*(Datos!$E$19-Datos!$D$19)*(1-J915)))</f>
        <v>41396.6787745037</v>
      </c>
      <c r="L915" s="24" t="n">
        <f aca="true">RAND()</f>
        <v>0.996433106873928</v>
      </c>
      <c r="M915" s="25" t="n">
        <f aca="false">IF(L915&lt;=(Datos!$D$19-Datos!$C$19)/(Datos!$E$19-Datos!$C$19),Datos!$C$19+SQRT((Datos!$E$19-Datos!$C$19)*(Datos!$D$19-Datos!$C$19)*L915),Datos!$E$19-SQRT((Datos!$E$19-Datos!$C$19)*(Datos!$E$19-Datos!$D$19)*(1-L915)))</f>
        <v>44482.7795591284</v>
      </c>
      <c r="N915" s="24" t="n">
        <f aca="true">RAND()</f>
        <v>0.830956959062956</v>
      </c>
      <c r="O915" s="25" t="n">
        <f aca="false">IF(N915&lt;=(Datos!$D$19-Datos!$C$19)/(Datos!$E$19-Datos!$C$19),Datos!$C$19+SQRT((Datos!$E$19-Datos!$C$19)*(Datos!$D$19-Datos!$C$19)*N915),Datos!$E$19-SQRT((Datos!$E$19-Datos!$C$19)*(Datos!$E$19-Datos!$D$19)*(1-N915)))</f>
        <v>41439.3500494603</v>
      </c>
      <c r="P915" s="24" t="n">
        <f aca="true">RAND()</f>
        <v>0.581667835345617</v>
      </c>
      <c r="Q915" s="26" t="n">
        <f aca="false">IF(P915&lt;=(Datos!$D$23-Datos!$C$23)/(Datos!$E$23-Datos!$C$23),Datos!$C$23+SQRT((Datos!$E$23-Datos!$C$23)*(Datos!$D$23-Datos!$C$23)*P915),Datos!$E$23-SQRT((Datos!$E$23-Datos!$C$23)*(Datos!$E$23-Datos!$D$23)*(1-P915)))</f>
        <v>0.152559192862128</v>
      </c>
      <c r="R915" s="24" t="n">
        <f aca="true">RAND()</f>
        <v>0.240847121494078</v>
      </c>
      <c r="S915" s="26" t="n">
        <f aca="false">IF(R915&lt;=(Datos!$D$24-Datos!$C$24)/(Datos!$E$24-Datos!$C$24),Datos!$C$24+SQRT((Datos!$E$24-Datos!$C$24)*(Datos!$D$24-Datos!$C$24)*R915),Datos!$E$24-SQRT((Datos!$E$24-Datos!$C$24)*(Datos!$E$24-Datos!$D$24)*(1-R915)))</f>
        <v>0.140821258816156</v>
      </c>
      <c r="T915" s="24" t="n">
        <f aca="true">RAND()</f>
        <v>0.605209650301975</v>
      </c>
      <c r="U915" s="26" t="n">
        <f aca="false">IF(T915&lt;=(Datos!$D$25-Datos!$C$25)/(Datos!$E$25-Datos!$C$25),Datos!$C$25+SQRT((Datos!$E$25-Datos!$C$25)*(Datos!$D$25-Datos!$C$25)*T915),Datos!$E$25-SQRT((Datos!$E$25-Datos!$C$25)*(Datos!$E$25-Datos!$D$25)*(1-T915)))</f>
        <v>0.186752248509794</v>
      </c>
      <c r="V915" s="24" t="n">
        <f aca="true">RAND()</f>
        <v>0.797231413460882</v>
      </c>
      <c r="W915" s="26" t="n">
        <f aca="false">IF(V915&lt;=(Datos!$D$26-Datos!$C$26)/(Datos!$E$26-Datos!$C$26),Datos!$C$26+SQRT((Datos!$E$26-Datos!$C$26)*(Datos!$D$26-Datos!$C$26)*V915),Datos!$E$26-SQRT((Datos!$E$26-Datos!$C$26)*(Datos!$E$26-Datos!$D$26)*(1-V915)))</f>
        <v>0.223359991499872</v>
      </c>
      <c r="X915" s="24" t="n">
        <f aca="true">RAND()</f>
        <v>0.489081468573177</v>
      </c>
      <c r="Y915" s="26" t="n">
        <f aca="false">IF(X915&lt;=(Datos!$D$27-Datos!$C$27)/(Datos!$E$27-Datos!$C$27),Datos!$C$27+SQRT((Datos!$E$27-Datos!$C$27)*(Datos!$D$27-Datos!$C$27)*X915),Datos!$E$27-SQRT((Datos!$E$27-Datos!$C$27)*(Datos!$E$27-Datos!$D$27)*(1-X915)))</f>
        <v>0.227474196153654</v>
      </c>
      <c r="Z915" s="24" t="n">
        <f aca="false">(1+Q915)</f>
        <v>1.15255919286213</v>
      </c>
      <c r="AA915" s="24" t="n">
        <f aca="false">Z915*(1+S915)</f>
        <v>1.31486402926111</v>
      </c>
      <c r="AB915" s="24" t="n">
        <f aca="false">AA915*(1+U915)</f>
        <v>1.56041784321026</v>
      </c>
      <c r="AC915" s="24" t="n">
        <f aca="false">AB915*(1+W915)</f>
        <v>1.90895275940596</v>
      </c>
      <c r="AD915" s="24" t="n">
        <f aca="false">AC915*(1+Y915)</f>
        <v>2.34319025384713</v>
      </c>
      <c r="AE915" s="23" t="n">
        <f aca="false">E915*Q915</f>
        <v>4540.9206363401</v>
      </c>
      <c r="AF915" s="23" t="n">
        <f aca="false">AE915*(1+S915)</f>
        <v>5180.37879653377</v>
      </c>
      <c r="AG915" s="23" t="n">
        <f aca="false">AF915*(1+U915)</f>
        <v>6147.82618491892</v>
      </c>
      <c r="AH915" s="23" t="n">
        <f aca="false">AG915*(1+W915)</f>
        <v>7521.00458932509</v>
      </c>
      <c r="AI915" s="23" t="n">
        <f aca="false">AH915*(1+Y915)</f>
        <v>9231.83906254976</v>
      </c>
      <c r="AJ915" s="25" t="n">
        <f aca="false">G915*Z915</f>
        <v>43479.9284399964</v>
      </c>
      <c r="AK915" s="25" t="n">
        <f aca="false">I915*AA915</f>
        <v>52082.7238452224</v>
      </c>
      <c r="AL915" s="25" t="n">
        <f aca="false">K915*AB915</f>
        <v>64596.1162093792</v>
      </c>
      <c r="AM915" s="25" t="n">
        <f aca="false">M915*AC915</f>
        <v>84915.5247854451</v>
      </c>
      <c r="AN915" s="25" t="n">
        <f aca="false">O915*AD915</f>
        <v>97100.2811616548</v>
      </c>
      <c r="AO915" s="25" t="n">
        <f aca="false">C915/Datos!$D$8</f>
        <v>16714.0966792391</v>
      </c>
      <c r="AP915" s="25" t="n">
        <f aca="false">AJ915-AO915</f>
        <v>26765.8317607573</v>
      </c>
      <c r="AQ915" s="25" t="n">
        <f aca="false">AK915-AO915</f>
        <v>35368.6271659833</v>
      </c>
      <c r="AR915" s="25" t="n">
        <f aca="false">AL915-AO915</f>
        <v>47882.0195301402</v>
      </c>
      <c r="AS915" s="25" t="n">
        <f aca="false">AM915-AO915</f>
        <v>68201.4281062061</v>
      </c>
      <c r="AT915" s="25" t="n">
        <f aca="false">AN915-AO915</f>
        <v>80386.1844824158</v>
      </c>
      <c r="AU915" s="25" t="n">
        <f aca="false">AP915*Datos!$D$6</f>
        <v>13382.9158803787</v>
      </c>
      <c r="AV915" s="25" t="n">
        <f aca="false">AQ915*Datos!$D$6</f>
        <v>17684.3135829917</v>
      </c>
      <c r="AW915" s="25" t="n">
        <f aca="false">AR915*Datos!$D$6</f>
        <v>23941.0097650701</v>
      </c>
      <c r="AX915" s="25" t="n">
        <f aca="false">AS915*Datos!$D$6</f>
        <v>34100.714053103</v>
      </c>
      <c r="AY915" s="25" t="n">
        <f aca="false">AT915*Datos!$D$6</f>
        <v>40193.0922412079</v>
      </c>
      <c r="AZ915" s="25" t="n">
        <f aca="false">AJ915-AU915-AE915</f>
        <v>25556.0919232776</v>
      </c>
      <c r="BA915" s="25" t="n">
        <f aca="false">AK915-AV915-AF915</f>
        <v>29218.031465697</v>
      </c>
      <c r="BB915" s="25" t="n">
        <f aca="false">AL915-AW915-AG915</f>
        <v>34507.2802593902</v>
      </c>
      <c r="BC915" s="25" t="n">
        <f aca="false">AM915-AX915-AH915</f>
        <v>43293.806143017</v>
      </c>
      <c r="BD915" s="25" t="n">
        <f aca="false">AN915-AY915-AI915</f>
        <v>47675.3498578972</v>
      </c>
      <c r="BE915" s="25" t="n">
        <f aca="false">AZ915/Z915</f>
        <v>22173.3443987503</v>
      </c>
      <c r="BF915" s="25" t="n">
        <f aca="false">BA915/AA915</f>
        <v>22221.3330165524</v>
      </c>
      <c r="BG915" s="25" t="n">
        <f aca="false">BB915/AB915</f>
        <v>22114.1282186302</v>
      </c>
      <c r="BH915" s="25" t="n">
        <f aca="false">BC915/AC915</f>
        <v>22679.3491508347</v>
      </c>
      <c r="BI915" s="25" t="n">
        <f aca="false">BD915/AD915</f>
        <v>20346.3418216349</v>
      </c>
      <c r="BJ915" s="25" t="n">
        <f aca="false">E915*AD915</f>
        <v>69745.0004745456</v>
      </c>
      <c r="BK915" s="25" t="n">
        <f aca="false">0.2*C915*AD915</f>
        <v>39164.3084406516</v>
      </c>
      <c r="BL915" s="25" t="n">
        <f aca="false">BJ915+BK915</f>
        <v>108909.308915197</v>
      </c>
      <c r="BM915" s="25" t="n">
        <f aca="false">BK915*Datos!$D$6</f>
        <v>19582.1542203258</v>
      </c>
      <c r="BN915" s="25" t="n">
        <f aca="false">BL915-BM915</f>
        <v>89327.1546948714</v>
      </c>
      <c r="BO915" s="25" t="n">
        <f aca="false">BN915/AD915</f>
        <v>38122.0238297813</v>
      </c>
      <c r="BP915" s="25" t="n">
        <f aca="false">-(C915+E915)</f>
        <v>-113335.458886357</v>
      </c>
      <c r="BQ915" s="25" t="n">
        <f aca="false">BE915</f>
        <v>22173.3443987503</v>
      </c>
      <c r="BR915" s="25" t="n">
        <f aca="false">BF915</f>
        <v>22221.3330165524</v>
      </c>
      <c r="BS915" s="25" t="n">
        <f aca="false">BG915</f>
        <v>22114.1282186302</v>
      </c>
      <c r="BT915" s="25" t="n">
        <f aca="false">BH915</f>
        <v>22679.3491508347</v>
      </c>
      <c r="BU915" s="25" t="n">
        <f aca="false">BI915+BO915</f>
        <v>58468.3656514162</v>
      </c>
      <c r="BV915" s="27" t="n">
        <f aca="false">IFERROR(IRR(BP915:BU915,0.1),NA())*100</f>
        <v>8.07580855071438</v>
      </c>
    </row>
    <row r="916" customFormat="false" ht="15" hidden="false" customHeight="true" outlineLevel="0" collapsed="false">
      <c r="A916" s="23" t="n">
        <v>915</v>
      </c>
      <c r="B916" s="24" t="n">
        <f aca="true">RAND()</f>
        <v>0.495341063371411</v>
      </c>
      <c r="C916" s="25" t="n">
        <f aca="false">IF(B916&lt;=(Datos!$D$14-Datos!$C$14)/(Datos!$E$14-Datos!$C$14),Datos!$C$14+SQRT((Datos!$E$14-Datos!$C$14)*(Datos!$D$14-Datos!$C$14)*B916),Datos!$E$14-SQRT((Datos!$E$14-Datos!$C$14)*(Datos!$E$14-Datos!$D$14)*(1-B916)))</f>
        <v>75391.2470052969</v>
      </c>
      <c r="D916" s="24" t="n">
        <f aca="true">RAND()</f>
        <v>0.255101053017963</v>
      </c>
      <c r="E916" s="25" t="n">
        <f aca="false">IF(D916&lt;=(Datos!$D$15-Datos!$C$15)/(Datos!$E$15-Datos!$C$15),Datos!$C$15+SQRT((Datos!$E$15-Datos!$C$15)*(Datos!$D$15-Datos!$C$15)*D916),Datos!$E$15-SQRT((Datos!$E$15-Datos!$C$15)*(Datos!$E$15-Datos!$D$15)*(1-D916)))</f>
        <v>29374.0803577835</v>
      </c>
      <c r="F916" s="24" t="n">
        <f aca="true">RAND()</f>
        <v>0.745160950427185</v>
      </c>
      <c r="G916" s="25" t="n">
        <f aca="false">IF(F916&lt;=(Datos!$D$19-Datos!$C$19)/(Datos!$E$19-Datos!$C$19),Datos!$C$19+SQRT((Datos!$E$19-Datos!$C$19)*(Datos!$D$19-Datos!$C$19)*F916),Datos!$E$19-SQRT((Datos!$E$19-Datos!$C$19)*(Datos!$E$19-Datos!$D$19)*(1-F916)))</f>
        <v>40628.1664352401</v>
      </c>
      <c r="H916" s="24" t="n">
        <f aca="true">RAND()</f>
        <v>0.977718639735372</v>
      </c>
      <c r="I916" s="25" t="n">
        <f aca="false">IF(H916&lt;=(Datos!$D$19-Datos!$C$19)/(Datos!$E$19-Datos!$C$19),Datos!$C$19+SQRT((Datos!$E$19-Datos!$C$19)*(Datos!$D$19-Datos!$C$19)*H916),Datos!$E$19-SQRT((Datos!$E$19-Datos!$C$19)*(Datos!$E$19-Datos!$D$19)*(1-H916)))</f>
        <v>43707.2888877065</v>
      </c>
      <c r="J916" s="24" t="n">
        <f aca="true">RAND()</f>
        <v>0.352963628966453</v>
      </c>
      <c r="K916" s="25" t="n">
        <f aca="false">IF(J916&lt;=(Datos!$D$19-Datos!$C$19)/(Datos!$E$19-Datos!$C$19),Datos!$C$19+SQRT((Datos!$E$19-Datos!$C$19)*(Datos!$D$19-Datos!$C$19)*J916),Datos!$E$19-SQRT((Datos!$E$19-Datos!$C$19)*(Datos!$E$19-Datos!$D$19)*(1-J916)))</f>
        <v>37276.3001824394</v>
      </c>
      <c r="L916" s="24" t="n">
        <f aca="true">RAND()</f>
        <v>0.40126952971128</v>
      </c>
      <c r="M916" s="25" t="n">
        <f aca="false">IF(L916&lt;=(Datos!$D$19-Datos!$C$19)/(Datos!$E$19-Datos!$C$19),Datos!$C$19+SQRT((Datos!$E$19-Datos!$C$19)*(Datos!$D$19-Datos!$C$19)*L916),Datos!$E$19-SQRT((Datos!$E$19-Datos!$C$19)*(Datos!$E$19-Datos!$D$19)*(1-L916)))</f>
        <v>37758.2491231393</v>
      </c>
      <c r="N916" s="24" t="n">
        <f aca="true">RAND()</f>
        <v>0.565858120562424</v>
      </c>
      <c r="O916" s="25" t="n">
        <f aca="false">IF(N916&lt;=(Datos!$D$19-Datos!$C$19)/(Datos!$E$19-Datos!$C$19),Datos!$C$19+SQRT((Datos!$E$19-Datos!$C$19)*(Datos!$D$19-Datos!$C$19)*N916),Datos!$E$19-SQRT((Datos!$E$19-Datos!$C$19)*(Datos!$E$19-Datos!$D$19)*(1-N916)))</f>
        <v>39212.9646739996</v>
      </c>
      <c r="P916" s="24" t="n">
        <f aca="true">RAND()</f>
        <v>0.518124273881011</v>
      </c>
      <c r="Q916" s="26" t="n">
        <f aca="false">IF(P916&lt;=(Datos!$D$23-Datos!$C$23)/(Datos!$E$23-Datos!$C$23),Datos!$C$23+SQRT((Datos!$E$23-Datos!$C$23)*(Datos!$D$23-Datos!$C$23)*P916),Datos!$E$23-SQRT((Datos!$E$23-Datos!$C$23)*(Datos!$E$23-Datos!$D$23)*(1-P916)))</f>
        <v>0.150548746936434</v>
      </c>
      <c r="R916" s="24" t="n">
        <f aca="true">RAND()</f>
        <v>0.39006725511301</v>
      </c>
      <c r="S916" s="26" t="n">
        <f aca="false">IF(R916&lt;=(Datos!$D$24-Datos!$C$24)/(Datos!$E$24-Datos!$C$24),Datos!$C$24+SQRT((Datos!$E$24-Datos!$C$24)*(Datos!$D$24-Datos!$C$24)*R916),Datos!$E$24-SQRT((Datos!$E$24-Datos!$C$24)*(Datos!$E$24-Datos!$D$24)*(1-R916)))</f>
        <v>0.146497567043097</v>
      </c>
      <c r="T916" s="24" t="n">
        <f aca="true">RAND()</f>
        <v>0.0868785867156099</v>
      </c>
      <c r="U916" s="26" t="n">
        <f aca="false">IF(T916&lt;=(Datos!$D$25-Datos!$C$25)/(Datos!$E$25-Datos!$C$25),Datos!$C$25+SQRT((Datos!$E$25-Datos!$C$25)*(Datos!$D$25-Datos!$C$25)*T916),Datos!$E$25-SQRT((Datos!$E$25-Datos!$C$25)*(Datos!$E$25-Datos!$D$25)*(1-T916)))</f>
        <v>0.163507221479741</v>
      </c>
      <c r="V916" s="24" t="n">
        <f aca="true">RAND()</f>
        <v>0.873670971483739</v>
      </c>
      <c r="W916" s="26" t="n">
        <f aca="false">IF(V916&lt;=(Datos!$D$26-Datos!$C$26)/(Datos!$E$26-Datos!$C$26),Datos!$C$26+SQRT((Datos!$E$26-Datos!$C$26)*(Datos!$D$26-Datos!$C$26)*V916),Datos!$E$26-SQRT((Datos!$E$26-Datos!$C$26)*(Datos!$E$26-Datos!$D$26)*(1-V916)))</f>
        <v>0.228972598833738</v>
      </c>
      <c r="X916" s="24" t="n">
        <f aca="true">RAND()</f>
        <v>0.82875806236127</v>
      </c>
      <c r="Y916" s="26" t="n">
        <f aca="false">IF(X916&lt;=(Datos!$D$27-Datos!$C$27)/(Datos!$E$27-Datos!$C$27),Datos!$C$27+SQRT((Datos!$E$27-Datos!$C$27)*(Datos!$D$27-Datos!$C$27)*X916),Datos!$E$27-SQRT((Datos!$E$27-Datos!$C$27)*(Datos!$E$27-Datos!$D$27)*(1-X916)))</f>
        <v>0.249591013445872</v>
      </c>
      <c r="Z916" s="24" t="n">
        <f aca="false">(1+Q916)</f>
        <v>1.15054874693643</v>
      </c>
      <c r="AA916" s="24" t="n">
        <f aca="false">Z916*(1+S916)</f>
        <v>1.31910133912711</v>
      </c>
      <c r="AB916" s="24" t="n">
        <f aca="false">AA916*(1+U916)</f>
        <v>1.53478393393798</v>
      </c>
      <c r="AC916" s="24" t="n">
        <f aca="false">AB916*(1+W916)</f>
        <v>1.88620739994003</v>
      </c>
      <c r="AD916" s="24" t="n">
        <f aca="false">AC916*(1+Y916)</f>
        <v>2.35698781646017</v>
      </c>
      <c r="AE916" s="23" t="n">
        <f aca="false">E916*Q916</f>
        <v>4422.23099027444</v>
      </c>
      <c r="AF916" s="23" t="n">
        <f aca="false">AE916*(1+S916)</f>
        <v>5070.07707125223</v>
      </c>
      <c r="AG916" s="23" t="n">
        <f aca="false">AF916*(1+U916)</f>
        <v>5899.07128586082</v>
      </c>
      <c r="AH916" s="23" t="n">
        <f aca="false">AG916*(1+W916)</f>
        <v>7249.79696888985</v>
      </c>
      <c r="AI916" s="23" t="n">
        <f aca="false">AH916*(1+Y916)</f>
        <v>9059.28114163188</v>
      </c>
      <c r="AJ916" s="25" t="n">
        <f aca="false">G916*Z916</f>
        <v>46744.6859823904</v>
      </c>
      <c r="AK916" s="25" t="n">
        <f aca="false">I916*AA916</f>
        <v>57654.3433013889</v>
      </c>
      <c r="AL916" s="25" t="n">
        <f aca="false">K916*AB916</f>
        <v>57211.0666366576</v>
      </c>
      <c r="AM916" s="25" t="n">
        <f aca="false">M916*AC916</f>
        <v>71219.8889048447</v>
      </c>
      <c r="AN916" s="25" t="n">
        <f aca="false">O916*AD916</f>
        <v>92424.4799839</v>
      </c>
      <c r="AO916" s="25" t="n">
        <f aca="false">C916/Datos!$D$8</f>
        <v>15078.2494010594</v>
      </c>
      <c r="AP916" s="25" t="n">
        <f aca="false">AJ916-AO916</f>
        <v>31666.436581331</v>
      </c>
      <c r="AQ916" s="25" t="n">
        <f aca="false">AK916-AO916</f>
        <v>42576.0939003295</v>
      </c>
      <c r="AR916" s="25" t="n">
        <f aca="false">AL916-AO916</f>
        <v>42132.8172355982</v>
      </c>
      <c r="AS916" s="25" t="n">
        <f aca="false">AM916-AO916</f>
        <v>56141.6395037853</v>
      </c>
      <c r="AT916" s="25" t="n">
        <f aca="false">AN916-AO916</f>
        <v>77346.2305828406</v>
      </c>
      <c r="AU916" s="25" t="n">
        <f aca="false">AP916*Datos!$D$6</f>
        <v>15833.2182906655</v>
      </c>
      <c r="AV916" s="25" t="n">
        <f aca="false">AQ916*Datos!$D$6</f>
        <v>21288.0469501648</v>
      </c>
      <c r="AW916" s="25" t="n">
        <f aca="false">AR916*Datos!$D$6</f>
        <v>21066.4086177991</v>
      </c>
      <c r="AX916" s="25" t="n">
        <f aca="false">AS916*Datos!$D$6</f>
        <v>28070.8197518926</v>
      </c>
      <c r="AY916" s="25" t="n">
        <f aca="false">AT916*Datos!$D$6</f>
        <v>38673.1152914203</v>
      </c>
      <c r="AZ916" s="25" t="n">
        <f aca="false">AJ916-AU916-AE916</f>
        <v>26489.2367014505</v>
      </c>
      <c r="BA916" s="25" t="n">
        <f aca="false">AK916-AV916-AF916</f>
        <v>31296.2192799719</v>
      </c>
      <c r="BB916" s="25" t="n">
        <f aca="false">AL916-AW916-AG916</f>
        <v>30245.5867329977</v>
      </c>
      <c r="BC916" s="25" t="n">
        <f aca="false">AM916-AX916-AH916</f>
        <v>35899.2721840622</v>
      </c>
      <c r="BD916" s="25" t="n">
        <f aca="false">AN916-AY916-AI916</f>
        <v>44692.0835508478</v>
      </c>
      <c r="BE916" s="25" t="n">
        <f aca="false">AZ916/Z916</f>
        <v>23023.132893746</v>
      </c>
      <c r="BF916" s="25" t="n">
        <f aca="false">BA916/AA916</f>
        <v>23725.4093765697</v>
      </c>
      <c r="BG916" s="25" t="n">
        <f aca="false">BB916/AB916</f>
        <v>19706.7392120745</v>
      </c>
      <c r="BH916" s="25" t="n">
        <f aca="false">BC916/AC916</f>
        <v>19032.5158225991</v>
      </c>
      <c r="BI916" s="25" t="n">
        <f aca="false">BD916/AD916</f>
        <v>18961.5250612404</v>
      </c>
      <c r="BJ916" s="25" t="n">
        <f aca="false">E916*AD916</f>
        <v>69234.3495230176</v>
      </c>
      <c r="BK916" s="25" t="n">
        <f aca="false">0.2*C916*AD916</f>
        <v>35539.2501318448</v>
      </c>
      <c r="BL916" s="25" t="n">
        <f aca="false">BJ916+BK916</f>
        <v>104773.599654862</v>
      </c>
      <c r="BM916" s="25" t="n">
        <f aca="false">BK916*Datos!$D$6</f>
        <v>17769.6250659224</v>
      </c>
      <c r="BN916" s="25" t="n">
        <f aca="false">BL916-BM916</f>
        <v>87003.97458894</v>
      </c>
      <c r="BO916" s="25" t="n">
        <f aca="false">BN916/AD916</f>
        <v>36913.2050583132</v>
      </c>
      <c r="BP916" s="25" t="n">
        <f aca="false">-(C916+E916)</f>
        <v>-104765.32736308</v>
      </c>
      <c r="BQ916" s="25" t="n">
        <f aca="false">BE916</f>
        <v>23023.132893746</v>
      </c>
      <c r="BR916" s="25" t="n">
        <f aca="false">BF916</f>
        <v>23725.4093765697</v>
      </c>
      <c r="BS916" s="25" t="n">
        <f aca="false">BG916</f>
        <v>19706.7392120745</v>
      </c>
      <c r="BT916" s="25" t="n">
        <f aca="false">BH916</f>
        <v>19032.5158225991</v>
      </c>
      <c r="BU916" s="25" t="n">
        <f aca="false">BI916+BO916</f>
        <v>55874.7301195536</v>
      </c>
      <c r="BV916" s="27" t="n">
        <f aca="false">IFERROR(IRR(BP916:BU916,0.1),NA())*100</f>
        <v>9.43136462675444</v>
      </c>
    </row>
    <row r="917" customFormat="false" ht="15" hidden="false" customHeight="true" outlineLevel="0" collapsed="false">
      <c r="A917" s="23" t="n">
        <v>916</v>
      </c>
      <c r="B917" s="24" t="n">
        <f aca="true">RAND()</f>
        <v>0.370219327985974</v>
      </c>
      <c r="C917" s="25" t="n">
        <f aca="false">IF(B917&lt;=(Datos!$D$14-Datos!$C$14)/(Datos!$E$14-Datos!$C$14),Datos!$C$14+SQRT((Datos!$E$14-Datos!$C$14)*(Datos!$D$14-Datos!$C$14)*B917),Datos!$E$14-SQRT((Datos!$E$14-Datos!$C$14)*(Datos!$E$14-Datos!$D$14)*(1-B917)))</f>
        <v>72509.3323759347</v>
      </c>
      <c r="D917" s="24" t="n">
        <f aca="true">RAND()</f>
        <v>0.340576914837832</v>
      </c>
      <c r="E917" s="25" t="n">
        <f aca="false">IF(D917&lt;=(Datos!$D$15-Datos!$C$15)/(Datos!$E$15-Datos!$C$15),Datos!$C$15+SQRT((Datos!$E$15-Datos!$C$15)*(Datos!$D$15-Datos!$C$15)*D917),Datos!$E$15-SQRT((Datos!$E$15-Datos!$C$15)*(Datos!$E$15-Datos!$D$15)*(1-D917)))</f>
        <v>30054.4752388662</v>
      </c>
      <c r="F917" s="24" t="n">
        <f aca="true">RAND()</f>
        <v>0.671400961681877</v>
      </c>
      <c r="G917" s="25" t="n">
        <f aca="false">IF(F917&lt;=(Datos!$D$19-Datos!$C$19)/(Datos!$E$19-Datos!$C$19),Datos!$C$19+SQRT((Datos!$E$19-Datos!$C$19)*(Datos!$D$19-Datos!$C$19)*F917),Datos!$E$19-SQRT((Datos!$E$19-Datos!$C$19)*(Datos!$E$19-Datos!$D$19)*(1-F917)))</f>
        <v>40035.6341921793</v>
      </c>
      <c r="H917" s="24" t="n">
        <f aca="true">RAND()</f>
        <v>0.757252859256035</v>
      </c>
      <c r="I917" s="25" t="n">
        <f aca="false">IF(H917&lt;=(Datos!$D$19-Datos!$C$19)/(Datos!$E$19-Datos!$C$19),Datos!$C$19+SQRT((Datos!$E$19-Datos!$C$19)*(Datos!$D$19-Datos!$C$19)*H917),Datos!$E$19-SQRT((Datos!$E$19-Datos!$C$19)*(Datos!$E$19-Datos!$D$19)*(1-H917)))</f>
        <v>40733.1468790457</v>
      </c>
      <c r="J917" s="24" t="n">
        <f aca="true">RAND()</f>
        <v>0.761164366172958</v>
      </c>
      <c r="K917" s="25" t="n">
        <f aca="false">IF(J917&lt;=(Datos!$D$19-Datos!$C$19)/(Datos!$E$19-Datos!$C$19),Datos!$C$19+SQRT((Datos!$E$19-Datos!$C$19)*(Datos!$D$19-Datos!$C$19)*J917),Datos!$E$19-SQRT((Datos!$E$19-Datos!$C$19)*(Datos!$E$19-Datos!$D$19)*(1-J917)))</f>
        <v>40767.6634660004</v>
      </c>
      <c r="L917" s="24" t="n">
        <f aca="true">RAND()</f>
        <v>0.453476539239897</v>
      </c>
      <c r="M917" s="25" t="n">
        <f aca="false">IF(L917&lt;=(Datos!$D$19-Datos!$C$19)/(Datos!$E$19-Datos!$C$19),Datos!$C$19+SQRT((Datos!$E$19-Datos!$C$19)*(Datos!$D$19-Datos!$C$19)*L917),Datos!$E$19-SQRT((Datos!$E$19-Datos!$C$19)*(Datos!$E$19-Datos!$D$19)*(1-L917)))</f>
        <v>38247.5136184176</v>
      </c>
      <c r="N917" s="24" t="n">
        <f aca="true">RAND()</f>
        <v>0.214196474870296</v>
      </c>
      <c r="O917" s="25" t="n">
        <f aca="false">IF(N917&lt;=(Datos!$D$19-Datos!$C$19)/(Datos!$E$19-Datos!$C$19),Datos!$C$19+SQRT((Datos!$E$19-Datos!$C$19)*(Datos!$D$19-Datos!$C$19)*N917),Datos!$E$19-SQRT((Datos!$E$19-Datos!$C$19)*(Datos!$E$19-Datos!$D$19)*(1-N917)))</f>
        <v>35668.2864457034</v>
      </c>
      <c r="P917" s="24" t="n">
        <f aca="true">RAND()</f>
        <v>0.00501464851256296</v>
      </c>
      <c r="Q917" s="26" t="n">
        <f aca="false">IF(P917&lt;=(Datos!$D$23-Datos!$C$23)/(Datos!$E$23-Datos!$C$23),Datos!$C$23+SQRT((Datos!$E$23-Datos!$C$23)*(Datos!$D$23-Datos!$C$23)*P917),Datos!$E$23-SQRT((Datos!$E$23-Datos!$C$23)*(Datos!$E$23-Datos!$D$23)*(1-P917)))</f>
        <v>0.123004391339791</v>
      </c>
      <c r="R917" s="24" t="n">
        <f aca="true">RAND()</f>
        <v>0.957183204063991</v>
      </c>
      <c r="S917" s="26" t="n">
        <f aca="false">IF(R917&lt;=(Datos!$D$24-Datos!$C$24)/(Datos!$E$24-Datos!$C$24),Datos!$C$24+SQRT((Datos!$E$24-Datos!$C$24)*(Datos!$D$24-Datos!$C$24)*R917),Datos!$E$24-SQRT((Datos!$E$24-Datos!$C$24)*(Datos!$E$24-Datos!$D$24)*(1-R917)))</f>
        <v>0.171221034646109</v>
      </c>
      <c r="T917" s="24" t="n">
        <f aca="true">RAND()</f>
        <v>0.431724783880932</v>
      </c>
      <c r="U917" s="26" t="n">
        <f aca="false">IF(T917&lt;=(Datos!$D$25-Datos!$C$25)/(Datos!$E$25-Datos!$C$25),Datos!$C$25+SQRT((Datos!$E$25-Datos!$C$25)*(Datos!$D$25-Datos!$C$25)*T917),Datos!$E$25-SQRT((Datos!$E$25-Datos!$C$25)*(Datos!$E$25-Datos!$D$25)*(1-T917)))</f>
        <v>0.180110520119543</v>
      </c>
      <c r="V917" s="24" t="n">
        <f aca="true">RAND()</f>
        <v>0.783140866929736</v>
      </c>
      <c r="W917" s="26" t="n">
        <f aca="false">IF(V917&lt;=(Datos!$D$26-Datos!$C$26)/(Datos!$E$26-Datos!$C$26),Datos!$C$26+SQRT((Datos!$E$26-Datos!$C$26)*(Datos!$D$26-Datos!$C$26)*V917),Datos!$E$26-SQRT((Datos!$E$26-Datos!$C$26)*(Datos!$E$26-Datos!$D$26)*(1-V917)))</f>
        <v>0.222449918952099</v>
      </c>
      <c r="X917" s="24" t="n">
        <f aca="true">RAND()</f>
        <v>0.479442017645433</v>
      </c>
      <c r="Y917" s="26" t="n">
        <f aca="false">IF(X917&lt;=(Datos!$D$27-Datos!$C$27)/(Datos!$E$27-Datos!$C$27),Datos!$C$27+SQRT((Datos!$E$27-Datos!$C$27)*(Datos!$D$27-Datos!$C$27)*X917),Datos!$E$27-SQRT((Datos!$E$27-Datos!$C$27)*(Datos!$E$27-Datos!$D$27)*(1-X917)))</f>
        <v>0.226981011847503</v>
      </c>
      <c r="Z917" s="24" t="n">
        <f aca="false">(1+Q917)</f>
        <v>1.12300439133979</v>
      </c>
      <c r="AA917" s="24" t="n">
        <f aca="false">Z917*(1+S917)</f>
        <v>1.31528636513711</v>
      </c>
      <c r="AB917" s="24" t="n">
        <f aca="false">AA917*(1+U917)</f>
        <v>1.5521832764681</v>
      </c>
      <c r="AC917" s="24" t="n">
        <f aca="false">AB917*(1+W917)</f>
        <v>1.89746632051724</v>
      </c>
      <c r="AD917" s="24" t="n">
        <f aca="false">AC917*(1+Y917)</f>
        <v>2.3281551458948</v>
      </c>
      <c r="AE917" s="23" t="n">
        <f aca="false">E917*Q917</f>
        <v>3696.83243379357</v>
      </c>
      <c r="AF917" s="23" t="n">
        <f aca="false">AE917*(1+S917)</f>
        <v>4329.807908021</v>
      </c>
      <c r="AG917" s="23" t="n">
        <f aca="false">AF917*(1+U917)</f>
        <v>5109.65186235237</v>
      </c>
      <c r="AH917" s="23" t="n">
        <f aca="false">AG917*(1+W917)</f>
        <v>6246.2935050061</v>
      </c>
      <c r="AI917" s="23" t="n">
        <f aca="false">AH917*(1+Y917)</f>
        <v>7664.08352506886</v>
      </c>
      <c r="AJ917" s="25" t="n">
        <f aca="false">G917*Z917</f>
        <v>44960.1930078909</v>
      </c>
      <c r="AK917" s="25" t="n">
        <f aca="false">I917*AA917</f>
        <v>53575.7526991362</v>
      </c>
      <c r="AL917" s="25" t="n">
        <f aca="false">K917*AB917</f>
        <v>63278.8854526054</v>
      </c>
      <c r="AM917" s="25" t="n">
        <f aca="false">M917*AC917</f>
        <v>72573.3689344718</v>
      </c>
      <c r="AN917" s="25" t="n">
        <f aca="false">O917*AD917</f>
        <v>83041.3046338139</v>
      </c>
      <c r="AO917" s="25" t="n">
        <f aca="false">C917/Datos!$D$8</f>
        <v>14501.8664751869</v>
      </c>
      <c r="AP917" s="25" t="n">
        <f aca="false">AJ917-AO917</f>
        <v>30458.3265327039</v>
      </c>
      <c r="AQ917" s="25" t="n">
        <f aca="false">AK917-AO917</f>
        <v>39073.8862239493</v>
      </c>
      <c r="AR917" s="25" t="n">
        <f aca="false">AL917-AO917</f>
        <v>48777.0189774185</v>
      </c>
      <c r="AS917" s="25" t="n">
        <f aca="false">AM917-AO917</f>
        <v>58071.5024592849</v>
      </c>
      <c r="AT917" s="25" t="n">
        <f aca="false">AN917-AO917</f>
        <v>68539.4381586269</v>
      </c>
      <c r="AU917" s="25" t="n">
        <f aca="false">AP917*Datos!$D$6</f>
        <v>15229.163266352</v>
      </c>
      <c r="AV917" s="25" t="n">
        <f aca="false">AQ917*Datos!$D$6</f>
        <v>19536.9431119746</v>
      </c>
      <c r="AW917" s="25" t="n">
        <f aca="false">AR917*Datos!$D$6</f>
        <v>24388.5094887092</v>
      </c>
      <c r="AX917" s="25" t="n">
        <f aca="false">AS917*Datos!$D$6</f>
        <v>29035.7512296424</v>
      </c>
      <c r="AY917" s="25" t="n">
        <f aca="false">AT917*Datos!$D$6</f>
        <v>34269.7190793135</v>
      </c>
      <c r="AZ917" s="25" t="n">
        <f aca="false">AJ917-AU917-AE917</f>
        <v>26034.1973077453</v>
      </c>
      <c r="BA917" s="25" t="n">
        <f aca="false">AK917-AV917-AF917</f>
        <v>29709.0016791406</v>
      </c>
      <c r="BB917" s="25" t="n">
        <f aca="false">AL917-AW917-AG917</f>
        <v>33780.7241015438</v>
      </c>
      <c r="BC917" s="25" t="n">
        <f aca="false">AM917-AX917-AH917</f>
        <v>37291.3241998233</v>
      </c>
      <c r="BD917" s="25" t="n">
        <f aca="false">AN917-AY917-AI917</f>
        <v>41107.5020294316</v>
      </c>
      <c r="BE917" s="25" t="n">
        <f aca="false">AZ917/Z917</f>
        <v>23182.6317942403</v>
      </c>
      <c r="BF917" s="25" t="n">
        <f aca="false">BA917/AA917</f>
        <v>22587.4778805629</v>
      </c>
      <c r="BG917" s="25" t="n">
        <f aca="false">BB917/AB917</f>
        <v>21763.3604315141</v>
      </c>
      <c r="BH917" s="25" t="n">
        <f aca="false">BC917/AC917</f>
        <v>19653.2206113982</v>
      </c>
      <c r="BI917" s="25" t="n">
        <f aca="false">BD917/AD917</f>
        <v>17656.6849945185</v>
      </c>
      <c r="BJ917" s="25" t="n">
        <f aca="false">E917*AD917</f>
        <v>69971.4811845341</v>
      </c>
      <c r="BK917" s="25" t="n">
        <f aca="false">0.2*C917*AD917</f>
        <v>33762.5950592857</v>
      </c>
      <c r="BL917" s="25" t="n">
        <f aca="false">BJ917+BK917</f>
        <v>103734.07624382</v>
      </c>
      <c r="BM917" s="25" t="n">
        <f aca="false">BK917*Datos!$D$6</f>
        <v>16881.2975296429</v>
      </c>
      <c r="BN917" s="25" t="n">
        <f aca="false">BL917-BM917</f>
        <v>86852.778714177</v>
      </c>
      <c r="BO917" s="25" t="n">
        <f aca="false">BN917/AD917</f>
        <v>37305.4084764597</v>
      </c>
      <c r="BP917" s="25" t="n">
        <f aca="false">-(C917+E917)</f>
        <v>-102563.807614801</v>
      </c>
      <c r="BQ917" s="25" t="n">
        <f aca="false">BE917</f>
        <v>23182.6317942403</v>
      </c>
      <c r="BR917" s="25" t="n">
        <f aca="false">BF917</f>
        <v>22587.4778805629</v>
      </c>
      <c r="BS917" s="25" t="n">
        <f aca="false">BG917</f>
        <v>21763.3604315141</v>
      </c>
      <c r="BT917" s="25" t="n">
        <f aca="false">BH917</f>
        <v>19653.2206113982</v>
      </c>
      <c r="BU917" s="25" t="n">
        <f aca="false">BI917+BO917</f>
        <v>54962.0934709781</v>
      </c>
      <c r="BV917" s="27" t="n">
        <f aca="false">IFERROR(IRR(BP917:BU917,0.1),NA())*100</f>
        <v>10.3610797516182</v>
      </c>
    </row>
    <row r="918" customFormat="false" ht="15" hidden="false" customHeight="true" outlineLevel="0" collapsed="false">
      <c r="A918" s="23" t="n">
        <v>917</v>
      </c>
      <c r="B918" s="24" t="n">
        <f aca="true">RAND()</f>
        <v>0.198762077905456</v>
      </c>
      <c r="C918" s="25" t="n">
        <f aca="false">IF(B918&lt;=(Datos!$D$14-Datos!$C$14)/(Datos!$E$14-Datos!$C$14),Datos!$C$14+SQRT((Datos!$E$14-Datos!$C$14)*(Datos!$D$14-Datos!$C$14)*B918),Datos!$E$14-SQRT((Datos!$E$14-Datos!$C$14)*(Datos!$E$14-Datos!$D$14)*(1-B918)))</f>
        <v>68916.5481640701</v>
      </c>
      <c r="D918" s="24" t="n">
        <f aca="true">RAND()</f>
        <v>0.0360534742230223</v>
      </c>
      <c r="E918" s="25" t="n">
        <f aca="false">IF(D918&lt;=(Datos!$D$15-Datos!$C$15)/(Datos!$E$15-Datos!$C$15),Datos!$C$15+SQRT((Datos!$E$15-Datos!$C$15)*(Datos!$D$15-Datos!$C$15)*D918),Datos!$E$15-SQRT((Datos!$E$15-Datos!$C$15)*(Datos!$E$15-Datos!$D$15)*(1-D918)))</f>
        <v>26644.3875962579</v>
      </c>
      <c r="F918" s="24" t="n">
        <f aca="true">RAND()</f>
        <v>0.57391739784678</v>
      </c>
      <c r="G918" s="25" t="n">
        <f aca="false">IF(F918&lt;=(Datos!$D$19-Datos!$C$19)/(Datos!$E$19-Datos!$C$19),Datos!$C$19+SQRT((Datos!$E$19-Datos!$C$19)*(Datos!$D$19-Datos!$C$19)*F918),Datos!$E$19-SQRT((Datos!$E$19-Datos!$C$19)*(Datos!$E$19-Datos!$D$19)*(1-F918)))</f>
        <v>39278.3408903218</v>
      </c>
      <c r="H918" s="24" t="n">
        <f aca="true">RAND()</f>
        <v>0.392114606363498</v>
      </c>
      <c r="I918" s="25" t="n">
        <f aca="false">IF(H918&lt;=(Datos!$D$19-Datos!$C$19)/(Datos!$E$19-Datos!$C$19),Datos!$C$19+SQRT((Datos!$E$19-Datos!$C$19)*(Datos!$D$19-Datos!$C$19)*H918),Datos!$E$19-SQRT((Datos!$E$19-Datos!$C$19)*(Datos!$E$19-Datos!$D$19)*(1-H918)))</f>
        <v>37669.2366604849</v>
      </c>
      <c r="J918" s="24" t="n">
        <f aca="true">RAND()</f>
        <v>0.934441385451505</v>
      </c>
      <c r="K918" s="25" t="n">
        <f aca="false">IF(J918&lt;=(Datos!$D$19-Datos!$C$19)/(Datos!$E$19-Datos!$C$19),Datos!$C$19+SQRT((Datos!$E$19-Datos!$C$19)*(Datos!$D$19-Datos!$C$19)*J918),Datos!$E$19-SQRT((Datos!$E$19-Datos!$C$19)*(Datos!$E$19-Datos!$D$19)*(1-J918)))</f>
        <v>42782.5924841976</v>
      </c>
      <c r="L918" s="24" t="n">
        <f aca="true">RAND()</f>
        <v>0.626363233542288</v>
      </c>
      <c r="M918" s="25" t="n">
        <f aca="false">IF(L918&lt;=(Datos!$D$19-Datos!$C$19)/(Datos!$E$19-Datos!$C$19),Datos!$C$19+SQRT((Datos!$E$19-Datos!$C$19)*(Datos!$D$19-Datos!$C$19)*L918),Datos!$E$19-SQRT((Datos!$E$19-Datos!$C$19)*(Datos!$E$19-Datos!$D$19)*(1-L918)))</f>
        <v>39693.0121753428</v>
      </c>
      <c r="N918" s="24" t="n">
        <f aca="true">RAND()</f>
        <v>0.0552292962929448</v>
      </c>
      <c r="O918" s="25" t="n">
        <f aca="false">IF(N918&lt;=(Datos!$D$19-Datos!$C$19)/(Datos!$E$19-Datos!$C$19),Datos!$C$19+SQRT((Datos!$E$19-Datos!$C$19)*(Datos!$D$19-Datos!$C$19)*N918),Datos!$E$19-SQRT((Datos!$E$19-Datos!$C$19)*(Datos!$E$19-Datos!$D$19)*(1-N918)))</f>
        <v>32878.2624001195</v>
      </c>
      <c r="P918" s="24" t="n">
        <f aca="true">RAND()</f>
        <v>0.695840732371806</v>
      </c>
      <c r="Q918" s="26" t="n">
        <f aca="false">IF(P918&lt;=(Datos!$D$23-Datos!$C$23)/(Datos!$E$23-Datos!$C$23),Datos!$C$23+SQRT((Datos!$E$23-Datos!$C$23)*(Datos!$D$23-Datos!$C$23)*P918),Datos!$E$23-SQRT((Datos!$E$23-Datos!$C$23)*(Datos!$E$23-Datos!$D$23)*(1-P918)))</f>
        <v>0.156601566682131</v>
      </c>
      <c r="R918" s="24" t="n">
        <f aca="true">RAND()</f>
        <v>0.59335726310554</v>
      </c>
      <c r="S918" s="26" t="n">
        <f aca="false">IF(R918&lt;=(Datos!$D$24-Datos!$C$24)/(Datos!$E$24-Datos!$C$24),Datos!$C$24+SQRT((Datos!$E$24-Datos!$C$24)*(Datos!$D$24-Datos!$C$24)*R918),Datos!$E$24-SQRT((Datos!$E$24-Datos!$C$24)*(Datos!$E$24-Datos!$D$24)*(1-R918)))</f>
        <v>0.152945297517621</v>
      </c>
      <c r="T918" s="24" t="n">
        <f aca="true">RAND()</f>
        <v>0.254263057068699</v>
      </c>
      <c r="U918" s="26" t="n">
        <f aca="false">IF(T918&lt;=(Datos!$D$25-Datos!$C$25)/(Datos!$E$25-Datos!$C$25),Datos!$C$25+SQRT((Datos!$E$25-Datos!$C$25)*(Datos!$D$25-Datos!$C$25)*T918),Datos!$E$25-SQRT((Datos!$E$25-Datos!$C$25)*(Datos!$E$25-Datos!$D$25)*(1-T918)))</f>
        <v>0.173107410496295</v>
      </c>
      <c r="V918" s="24" t="n">
        <f aca="true">RAND()</f>
        <v>0.49264080816517</v>
      </c>
      <c r="W918" s="26" t="n">
        <f aca="false">IF(V918&lt;=(Datos!$D$26-Datos!$C$26)/(Datos!$E$26-Datos!$C$26),Datos!$C$26+SQRT((Datos!$E$26-Datos!$C$26)*(Datos!$D$26-Datos!$C$26)*V918),Datos!$E$26-SQRT((Datos!$E$26-Datos!$C$26)*(Datos!$E$26-Datos!$D$26)*(1-V918)))</f>
        <v>0.207860266120656</v>
      </c>
      <c r="X918" s="24" t="n">
        <f aca="true">RAND()</f>
        <v>0.938695412000269</v>
      </c>
      <c r="Y918" s="26" t="n">
        <f aca="false">IF(X918&lt;=(Datos!$D$27-Datos!$C$27)/(Datos!$E$27-Datos!$C$27),Datos!$C$27+SQRT((Datos!$E$27-Datos!$C$27)*(Datos!$D$27-Datos!$C$27)*X918),Datos!$E$27-SQRT((Datos!$E$27-Datos!$C$27)*(Datos!$E$27-Datos!$D$27)*(1-X918)))</f>
        <v>0.261805364109207</v>
      </c>
      <c r="Z918" s="24" t="n">
        <f aca="false">(1+Q918)</f>
        <v>1.15660156668213</v>
      </c>
      <c r="AA918" s="24" t="n">
        <f aca="false">Z918*(1+S918)</f>
        <v>1.33349833740768</v>
      </c>
      <c r="AB918" s="24" t="n">
        <f aca="false">AA918*(1+U918)</f>
        <v>1.56433678149743</v>
      </c>
      <c r="AC918" s="24" t="n">
        <f aca="false">AB918*(1+W918)</f>
        <v>1.88950024120182</v>
      </c>
      <c r="AD918" s="24" t="n">
        <f aca="false">AC918*(1+Y918)</f>
        <v>2.3841815398341</v>
      </c>
      <c r="AE918" s="23" t="n">
        <f aca="false">E918*Q918</f>
        <v>4172.55284085993</v>
      </c>
      <c r="AF918" s="23" t="n">
        <f aca="false">AE918*(1+S918)</f>
        <v>4810.72517651324</v>
      </c>
      <c r="AG918" s="23" t="n">
        <f aca="false">AF918*(1+U918)</f>
        <v>5643.49735442878</v>
      </c>
      <c r="AH918" s="23" t="n">
        <f aca="false">AG918*(1+W918)</f>
        <v>6816.55621637157</v>
      </c>
      <c r="AI918" s="23" t="n">
        <f aca="false">AH918*(1+Y918)</f>
        <v>8601.1671985696</v>
      </c>
      <c r="AJ918" s="25" t="n">
        <f aca="false">G918*Z918</f>
        <v>45429.390610421</v>
      </c>
      <c r="AK918" s="25" t="n">
        <f aca="false">I918*AA918</f>
        <v>50231.8644581729</v>
      </c>
      <c r="AL918" s="25" t="n">
        <f aca="false">K918*AB918</f>
        <v>66926.3830308459</v>
      </c>
      <c r="AM918" s="25" t="n">
        <f aca="false">M918*AC918</f>
        <v>74999.956079337</v>
      </c>
      <c r="AN918" s="25" t="n">
        <f aca="false">O918*AD918</f>
        <v>78387.7462761864</v>
      </c>
      <c r="AO918" s="25" t="n">
        <f aca="false">C918/Datos!$D$8</f>
        <v>13783.309632814</v>
      </c>
      <c r="AP918" s="25" t="n">
        <f aca="false">AJ918-AO918</f>
        <v>31646.0809776069</v>
      </c>
      <c r="AQ918" s="25" t="n">
        <f aca="false">AK918-AO918</f>
        <v>36448.5548253588</v>
      </c>
      <c r="AR918" s="25" t="n">
        <f aca="false">AL918-AO918</f>
        <v>53143.0733980319</v>
      </c>
      <c r="AS918" s="25" t="n">
        <f aca="false">AM918-AO918</f>
        <v>61216.646446523</v>
      </c>
      <c r="AT918" s="25" t="n">
        <f aca="false">AN918-AO918</f>
        <v>64604.4366433724</v>
      </c>
      <c r="AU918" s="25" t="n">
        <f aca="false">AP918*Datos!$D$6</f>
        <v>15823.0404888035</v>
      </c>
      <c r="AV918" s="25" t="n">
        <f aca="false">AQ918*Datos!$D$6</f>
        <v>18224.2774126794</v>
      </c>
      <c r="AW918" s="25" t="n">
        <f aca="false">AR918*Datos!$D$6</f>
        <v>26571.5366990159</v>
      </c>
      <c r="AX918" s="25" t="n">
        <f aca="false">AS918*Datos!$D$6</f>
        <v>30608.3232232615</v>
      </c>
      <c r="AY918" s="25" t="n">
        <f aca="false">AT918*Datos!$D$6</f>
        <v>32302.2183216862</v>
      </c>
      <c r="AZ918" s="25" t="n">
        <f aca="false">AJ918-AU918-AE918</f>
        <v>25433.7972807576</v>
      </c>
      <c r="BA918" s="25" t="n">
        <f aca="false">AK918-AV918-AF918</f>
        <v>27196.8618689802</v>
      </c>
      <c r="BB918" s="25" t="n">
        <f aca="false">AL918-AW918-AG918</f>
        <v>34711.3489774012</v>
      </c>
      <c r="BC918" s="25" t="n">
        <f aca="false">AM918-AX918-AH918</f>
        <v>37575.0766397039</v>
      </c>
      <c r="BD918" s="25" t="n">
        <f aca="false">AN918-AY918-AI918</f>
        <v>37484.3607559306</v>
      </c>
      <c r="BE918" s="25" t="n">
        <f aca="false">AZ918/Z918</f>
        <v>21990.1113861689</v>
      </c>
      <c r="BF918" s="25" t="n">
        <f aca="false">BA918/AA918</f>
        <v>20395.1224430103</v>
      </c>
      <c r="BG918" s="25" t="n">
        <f aca="false">BB918/AB918</f>
        <v>22189.1790744538</v>
      </c>
      <c r="BH918" s="25" t="n">
        <f aca="false">BC918/AC918</f>
        <v>19886.2513062206</v>
      </c>
      <c r="BI918" s="25" t="n">
        <f aca="false">BD918/AD918</f>
        <v>15722.1084592992</v>
      </c>
      <c r="BJ918" s="25" t="n">
        <f aca="false">E918*AD918</f>
        <v>63525.0570471826</v>
      </c>
      <c r="BK918" s="25" t="n">
        <f aca="false">0.2*C918*AD918</f>
        <v>32861.9123843727</v>
      </c>
      <c r="BL918" s="25" t="n">
        <f aca="false">BJ918+BK918</f>
        <v>96386.9694315553</v>
      </c>
      <c r="BM918" s="25" t="n">
        <f aca="false">BK918*Datos!$D$6</f>
        <v>16430.9561921863</v>
      </c>
      <c r="BN918" s="25" t="n">
        <f aca="false">BL918-BM918</f>
        <v>79956.0132393689</v>
      </c>
      <c r="BO918" s="25" t="n">
        <f aca="false">BN918/AD918</f>
        <v>33536.0424126649</v>
      </c>
      <c r="BP918" s="25" t="n">
        <f aca="false">-(C918+E918)</f>
        <v>-95560.935760328</v>
      </c>
      <c r="BQ918" s="25" t="n">
        <f aca="false">BE918</f>
        <v>21990.1113861689</v>
      </c>
      <c r="BR918" s="25" t="n">
        <f aca="false">BF918</f>
        <v>20395.1224430103</v>
      </c>
      <c r="BS918" s="25" t="n">
        <f aca="false">BG918</f>
        <v>22189.1790744538</v>
      </c>
      <c r="BT918" s="25" t="n">
        <f aca="false">BH918</f>
        <v>19886.2513062206</v>
      </c>
      <c r="BU918" s="25" t="n">
        <f aca="false">BI918+BO918</f>
        <v>49258.1508719641</v>
      </c>
      <c r="BV918" s="27" t="n">
        <f aca="false">IFERROR(IRR(BP918:BU918,0.1),NA())*100</f>
        <v>10.7644237553338</v>
      </c>
    </row>
    <row r="919" customFormat="false" ht="15" hidden="false" customHeight="true" outlineLevel="0" collapsed="false">
      <c r="A919" s="23" t="n">
        <v>918</v>
      </c>
      <c r="B919" s="24" t="n">
        <f aca="true">RAND()</f>
        <v>0.820665950250762</v>
      </c>
      <c r="C919" s="25" t="n">
        <f aca="false">IF(B919&lt;=(Datos!$D$14-Datos!$C$14)/(Datos!$E$14-Datos!$C$14),Datos!$C$14+SQRT((Datos!$E$14-Datos!$C$14)*(Datos!$D$14-Datos!$C$14)*B919),Datos!$E$14-SQRT((Datos!$E$14-Datos!$C$14)*(Datos!$E$14-Datos!$D$14)*(1-B919)))</f>
        <v>85330.2740414456</v>
      </c>
      <c r="D919" s="24" t="n">
        <f aca="true">RAND()</f>
        <v>0.850460106567047</v>
      </c>
      <c r="E919" s="25" t="n">
        <f aca="false">IF(D919&lt;=(Datos!$D$15-Datos!$C$15)/(Datos!$E$15-Datos!$C$15),Datos!$C$15+SQRT((Datos!$E$15-Datos!$C$15)*(Datos!$D$15-Datos!$C$15)*D919),Datos!$E$15-SQRT((Datos!$E$15-Datos!$C$15)*(Datos!$E$15-Datos!$D$15)*(1-D919)))</f>
        <v>35263.8640206448</v>
      </c>
      <c r="F919" s="24" t="n">
        <f aca="true">RAND()</f>
        <v>0.69343397456575</v>
      </c>
      <c r="G919" s="25" t="n">
        <f aca="false">IF(F919&lt;=(Datos!$D$19-Datos!$C$19)/(Datos!$E$19-Datos!$C$19),Datos!$C$19+SQRT((Datos!$E$19-Datos!$C$19)*(Datos!$D$19-Datos!$C$19)*F919),Datos!$E$19-SQRT((Datos!$E$19-Datos!$C$19)*(Datos!$E$19-Datos!$D$19)*(1-F919)))</f>
        <v>40204.9554842975</v>
      </c>
      <c r="H919" s="24" t="n">
        <f aca="true">RAND()</f>
        <v>0.273293294891009</v>
      </c>
      <c r="I919" s="25" t="n">
        <f aca="false">IF(H919&lt;=(Datos!$D$19-Datos!$C$19)/(Datos!$E$19-Datos!$C$19),Datos!$C$19+SQRT((Datos!$E$19-Datos!$C$19)*(Datos!$D$19-Datos!$C$19)*H919),Datos!$E$19-SQRT((Datos!$E$19-Datos!$C$19)*(Datos!$E$19-Datos!$D$19)*(1-H919)))</f>
        <v>36402.6552486958</v>
      </c>
      <c r="J919" s="24" t="n">
        <f aca="true">RAND()</f>
        <v>0.683525795621069</v>
      </c>
      <c r="K919" s="25" t="n">
        <f aca="false">IF(J919&lt;=(Datos!$D$19-Datos!$C$19)/(Datos!$E$19-Datos!$C$19),Datos!$C$19+SQRT((Datos!$E$19-Datos!$C$19)*(Datos!$D$19-Datos!$C$19)*J919),Datos!$E$19-SQRT((Datos!$E$19-Datos!$C$19)*(Datos!$E$19-Datos!$D$19)*(1-J919)))</f>
        <v>40128.0840187438</v>
      </c>
      <c r="L919" s="24" t="n">
        <f aca="true">RAND()</f>
        <v>0.99847613256095</v>
      </c>
      <c r="M919" s="25" t="n">
        <f aca="false">IF(L919&lt;=(Datos!$D$19-Datos!$C$19)/(Datos!$E$19-Datos!$C$19),Datos!$C$19+SQRT((Datos!$E$19-Datos!$C$19)*(Datos!$D$19-Datos!$C$19)*L919),Datos!$E$19-SQRT((Datos!$E$19-Datos!$C$19)*(Datos!$E$19-Datos!$D$19)*(1-L919)))</f>
        <v>44661.9318738349</v>
      </c>
      <c r="N919" s="24" t="n">
        <f aca="true">RAND()</f>
        <v>0.579013587898657</v>
      </c>
      <c r="O919" s="25" t="n">
        <f aca="false">IF(N919&lt;=(Datos!$D$19-Datos!$C$19)/(Datos!$E$19-Datos!$C$19),Datos!$C$19+SQRT((Datos!$E$19-Datos!$C$19)*(Datos!$D$19-Datos!$C$19)*N919),Datos!$E$19-SQRT((Datos!$E$19-Datos!$C$19)*(Datos!$E$19-Datos!$D$19)*(1-N919)))</f>
        <v>39319.4440920475</v>
      </c>
      <c r="P919" s="24" t="n">
        <f aca="true">RAND()</f>
        <v>0.269804135168456</v>
      </c>
      <c r="Q919" s="26" t="n">
        <f aca="false">IF(P919&lt;=(Datos!$D$23-Datos!$C$23)/(Datos!$E$23-Datos!$C$23),Datos!$C$23+SQRT((Datos!$E$23-Datos!$C$23)*(Datos!$D$23-Datos!$C$23)*P919),Datos!$E$23-SQRT((Datos!$E$23-Datos!$C$23)*(Datos!$E$23-Datos!$D$23)*(1-P919)))</f>
        <v>0.142037410086106</v>
      </c>
      <c r="R919" s="24" t="n">
        <f aca="true">RAND()</f>
        <v>0.356810317563529</v>
      </c>
      <c r="S919" s="26" t="n">
        <f aca="false">IF(R919&lt;=(Datos!$D$24-Datos!$C$24)/(Datos!$E$24-Datos!$C$24),Datos!$C$24+SQRT((Datos!$E$24-Datos!$C$24)*(Datos!$D$24-Datos!$C$24)*R919),Datos!$E$24-SQRT((Datos!$E$24-Datos!$C$24)*(Datos!$E$24-Datos!$D$24)*(1-R919)))</f>
        <v>0.145342820908777</v>
      </c>
      <c r="T919" s="24" t="n">
        <f aca="true">RAND()</f>
        <v>0.225004191633334</v>
      </c>
      <c r="U919" s="26" t="n">
        <f aca="false">IF(T919&lt;=(Datos!$D$25-Datos!$C$25)/(Datos!$E$25-Datos!$C$25),Datos!$C$25+SQRT((Datos!$E$25-Datos!$C$25)*(Datos!$D$25-Datos!$C$25)*T919),Datos!$E$25-SQRT((Datos!$E$25-Datos!$C$25)*(Datos!$E$25-Datos!$D$25)*(1-T919)))</f>
        <v>0.171737267593467</v>
      </c>
      <c r="V919" s="24" t="n">
        <f aca="true">RAND()</f>
        <v>0.541989596617758</v>
      </c>
      <c r="W919" s="26" t="n">
        <f aca="false">IF(V919&lt;=(Datos!$D$26-Datos!$C$26)/(Datos!$E$26-Datos!$C$26),Datos!$C$26+SQRT((Datos!$E$26-Datos!$C$26)*(Datos!$D$26-Datos!$C$26)*V919),Datos!$E$26-SQRT((Datos!$E$26-Datos!$C$26)*(Datos!$E$26-Datos!$D$26)*(1-V919)))</f>
        <v>0.209962062842376</v>
      </c>
      <c r="X919" s="24" t="n">
        <f aca="true">RAND()</f>
        <v>0.0930377783338339</v>
      </c>
      <c r="Y919" s="26" t="n">
        <f aca="false">IF(X919&lt;=(Datos!$D$27-Datos!$C$27)/(Datos!$E$27-Datos!$C$27),Datos!$C$27+SQRT((Datos!$E$27-Datos!$C$27)*(Datos!$D$27-Datos!$C$27)*X919),Datos!$E$27-SQRT((Datos!$E$27-Datos!$C$27)*(Datos!$E$27-Datos!$D$27)*(1-X919)))</f>
        <v>0.205849353346473</v>
      </c>
      <c r="Z919" s="24" t="n">
        <f aca="false">(1+Q919)</f>
        <v>1.14203741008611</v>
      </c>
      <c r="AA919" s="24" t="n">
        <f aca="false">Z919*(1+S919)</f>
        <v>1.30802434885138</v>
      </c>
      <c r="AB919" s="24" t="n">
        <f aca="false">AA919*(1+U919)</f>
        <v>1.53266087646883</v>
      </c>
      <c r="AC919" s="24" t="n">
        <f aca="false">AB919*(1+W919)</f>
        <v>1.85446151573004</v>
      </c>
      <c r="AD919" s="24" t="n">
        <f aca="false">AC919*(1+Y919)</f>
        <v>2.23620121954898</v>
      </c>
      <c r="AE919" s="23" t="n">
        <f aca="false">E919*Q919</f>
        <v>5008.78791512101</v>
      </c>
      <c r="AF919" s="23" t="n">
        <f aca="false">AE919*(1+S919)</f>
        <v>5736.7792800385</v>
      </c>
      <c r="AG919" s="23" t="n">
        <f aca="false">AF919*(1+U919)</f>
        <v>6721.99807837912</v>
      </c>
      <c r="AH919" s="23" t="n">
        <f aca="false">AG919*(1+W919)</f>
        <v>8133.36266133809</v>
      </c>
      <c r="AI919" s="23" t="n">
        <f aca="false">AH919*(1+Y919)</f>
        <v>9807.61010570689</v>
      </c>
      <c r="AJ919" s="25" t="n">
        <f aca="false">G919*Z919</f>
        <v>45915.5632339143</v>
      </c>
      <c r="AK919" s="25" t="n">
        <f aca="false">I919*AA919</f>
        <v>47615.5594281364</v>
      </c>
      <c r="AL919" s="25" t="n">
        <f aca="false">K919*AB919</f>
        <v>61502.7444231829</v>
      </c>
      <c r="AM919" s="25" t="n">
        <f aca="false">M919*AC919</f>
        <v>82823.8338781835</v>
      </c>
      <c r="AN919" s="25" t="n">
        <f aca="false">O919*AD919</f>
        <v>87926.1888306246</v>
      </c>
      <c r="AO919" s="25" t="n">
        <f aca="false">C919/Datos!$D$8</f>
        <v>17066.0548082891</v>
      </c>
      <c r="AP919" s="25" t="n">
        <f aca="false">AJ919-AO919</f>
        <v>28849.5084256252</v>
      </c>
      <c r="AQ919" s="25" t="n">
        <f aca="false">AK919-AO919</f>
        <v>30549.5046198473</v>
      </c>
      <c r="AR919" s="25" t="n">
        <f aca="false">AL919-AO919</f>
        <v>44436.6896148938</v>
      </c>
      <c r="AS919" s="25" t="n">
        <f aca="false">AM919-AO919</f>
        <v>65757.7790698944</v>
      </c>
      <c r="AT919" s="25" t="n">
        <f aca="false">AN919-AO919</f>
        <v>70860.1340223355</v>
      </c>
      <c r="AU919" s="25" t="n">
        <f aca="false">AP919*Datos!$D$6</f>
        <v>14424.7542128126</v>
      </c>
      <c r="AV919" s="25" t="n">
        <f aca="false">AQ919*Datos!$D$6</f>
        <v>15274.7523099236</v>
      </c>
      <c r="AW919" s="25" t="n">
        <f aca="false">AR919*Datos!$D$6</f>
        <v>22218.3448074469</v>
      </c>
      <c r="AX919" s="25" t="n">
        <f aca="false">AS919*Datos!$D$6</f>
        <v>32878.8895349472</v>
      </c>
      <c r="AY919" s="25" t="n">
        <f aca="false">AT919*Datos!$D$6</f>
        <v>35430.0670111678</v>
      </c>
      <c r="AZ919" s="25" t="n">
        <f aca="false">AJ919-AU919-AE919</f>
        <v>26482.0211059807</v>
      </c>
      <c r="BA919" s="25" t="n">
        <f aca="false">AK919-AV919-AF919</f>
        <v>26604.0278381742</v>
      </c>
      <c r="BB919" s="25" t="n">
        <f aca="false">AL919-AW919-AG919</f>
        <v>32562.4015373569</v>
      </c>
      <c r="BC919" s="25" t="n">
        <f aca="false">AM919-AX919-AH919</f>
        <v>41811.5816818982</v>
      </c>
      <c r="BD919" s="25" t="n">
        <f aca="false">AN919-AY919-AI919</f>
        <v>42688.51171375</v>
      </c>
      <c r="BE919" s="25" t="n">
        <f aca="false">AZ919/Z919</f>
        <v>23188.4007232163</v>
      </c>
      <c r="BF919" s="25" t="n">
        <f aca="false">BA919/AA919</f>
        <v>20339.092205383</v>
      </c>
      <c r="BG919" s="25" t="n">
        <f aca="false">BB919/AB919</f>
        <v>21245.6663031543</v>
      </c>
      <c r="BH919" s="25" t="n">
        <f aca="false">BC919/AC919</f>
        <v>22546.4811899526</v>
      </c>
      <c r="BI919" s="25" t="n">
        <f aca="false">BD919/AD919</f>
        <v>19089.7452968744</v>
      </c>
      <c r="BJ919" s="25" t="n">
        <f aca="false">E919*AD919</f>
        <v>78857.0957289754</v>
      </c>
      <c r="BK919" s="25" t="n">
        <f aca="false">0.2*C919*AD919</f>
        <v>38163.1325751859</v>
      </c>
      <c r="BL919" s="25" t="n">
        <f aca="false">BJ919+BK919</f>
        <v>117020.228304161</v>
      </c>
      <c r="BM919" s="25" t="n">
        <f aca="false">BK919*Datos!$D$6</f>
        <v>19081.566287593</v>
      </c>
      <c r="BN919" s="25" t="n">
        <f aca="false">BL919-BM919</f>
        <v>97938.6620165683</v>
      </c>
      <c r="BO919" s="25" t="n">
        <f aca="false">BN919/AD919</f>
        <v>43796.8914247894</v>
      </c>
      <c r="BP919" s="25" t="n">
        <f aca="false">-(C919+E919)</f>
        <v>-120594.13806209</v>
      </c>
      <c r="BQ919" s="25" t="n">
        <f aca="false">BE919</f>
        <v>23188.4007232163</v>
      </c>
      <c r="BR919" s="25" t="n">
        <f aca="false">BF919</f>
        <v>20339.092205383</v>
      </c>
      <c r="BS919" s="25" t="n">
        <f aca="false">BG919</f>
        <v>21245.6663031543</v>
      </c>
      <c r="BT919" s="25" t="n">
        <f aca="false">BH919</f>
        <v>22546.4811899526</v>
      </c>
      <c r="BU919" s="25" t="n">
        <f aca="false">BI919+BO919</f>
        <v>62886.6367216637</v>
      </c>
      <c r="BV919" s="27" t="n">
        <f aca="false">IFERROR(IRR(BP919:BU919,0.1),NA())*100</f>
        <v>6.53249821538375</v>
      </c>
    </row>
    <row r="920" customFormat="false" ht="15" hidden="false" customHeight="true" outlineLevel="0" collapsed="false">
      <c r="A920" s="23" t="n">
        <v>919</v>
      </c>
      <c r="B920" s="24" t="n">
        <f aca="true">RAND()</f>
        <v>0.215315254481085</v>
      </c>
      <c r="C920" s="25" t="n">
        <f aca="false">IF(B920&lt;=(Datos!$D$14-Datos!$C$14)/(Datos!$E$14-Datos!$C$14),Datos!$C$14+SQRT((Datos!$E$14-Datos!$C$14)*(Datos!$D$14-Datos!$C$14)*B920),Datos!$E$14-SQRT((Datos!$E$14-Datos!$C$14)*(Datos!$E$14-Datos!$D$14)*(1-B920)))</f>
        <v>69280.4149579873</v>
      </c>
      <c r="D920" s="24" t="n">
        <f aca="true">RAND()</f>
        <v>0.452856832303036</v>
      </c>
      <c r="E920" s="25" t="n">
        <f aca="false">IF(D920&lt;=(Datos!$D$15-Datos!$C$15)/(Datos!$E$15-Datos!$C$15),Datos!$C$15+SQRT((Datos!$E$15-Datos!$C$15)*(Datos!$D$15-Datos!$C$15)*D920),Datos!$E$15-SQRT((Datos!$E$15-Datos!$C$15)*(Datos!$E$15-Datos!$D$15)*(1-D920)))</f>
        <v>30940.6691662935</v>
      </c>
      <c r="F920" s="24" t="n">
        <f aca="true">RAND()</f>
        <v>0.398222329444785</v>
      </c>
      <c r="G920" s="25" t="n">
        <f aca="false">IF(F920&lt;=(Datos!$D$19-Datos!$C$19)/(Datos!$E$19-Datos!$C$19),Datos!$C$19+SQRT((Datos!$E$19-Datos!$C$19)*(Datos!$D$19-Datos!$C$19)*F920),Datos!$E$19-SQRT((Datos!$E$19-Datos!$C$19)*(Datos!$E$19-Datos!$D$19)*(1-F920)))</f>
        <v>37728.7353051271</v>
      </c>
      <c r="H920" s="24" t="n">
        <f aca="true">RAND()</f>
        <v>0.852761728872596</v>
      </c>
      <c r="I920" s="25" t="n">
        <f aca="false">IF(H920&lt;=(Datos!$D$19-Datos!$C$19)/(Datos!$E$19-Datos!$C$19),Datos!$C$19+SQRT((Datos!$E$19-Datos!$C$19)*(Datos!$D$19-Datos!$C$19)*H920),Datos!$E$19-SQRT((Datos!$E$19-Datos!$C$19)*(Datos!$E$19-Datos!$D$19)*(1-H920)))</f>
        <v>41676.9185483116</v>
      </c>
      <c r="J920" s="24" t="n">
        <f aca="true">RAND()</f>
        <v>0.0315530050733773</v>
      </c>
      <c r="K920" s="25" t="n">
        <f aca="false">IF(J920&lt;=(Datos!$D$19-Datos!$C$19)/(Datos!$E$19-Datos!$C$19),Datos!$C$19+SQRT((Datos!$E$19-Datos!$C$19)*(Datos!$D$19-Datos!$C$19)*J920),Datos!$E$19-SQRT((Datos!$E$19-Datos!$C$19)*(Datos!$E$19-Datos!$D$19)*(1-J920)))</f>
        <v>32175.5345920041</v>
      </c>
      <c r="L920" s="24" t="n">
        <f aca="true">RAND()</f>
        <v>0.995242431831395</v>
      </c>
      <c r="M920" s="25" t="n">
        <f aca="false">IF(L920&lt;=(Datos!$D$19-Datos!$C$19)/(Datos!$E$19-Datos!$C$19),Datos!$C$19+SQRT((Datos!$E$19-Datos!$C$19)*(Datos!$D$19-Datos!$C$19)*L920),Datos!$E$19-SQRT((Datos!$E$19-Datos!$C$19)*(Datos!$E$19-Datos!$D$19)*(1-L920)))</f>
        <v>44402.6578763846</v>
      </c>
      <c r="N920" s="24" t="n">
        <f aca="true">RAND()</f>
        <v>0.106367206568783</v>
      </c>
      <c r="O920" s="25" t="n">
        <f aca="false">IF(N920&lt;=(Datos!$D$19-Datos!$C$19)/(Datos!$E$19-Datos!$C$19),Datos!$C$19+SQRT((Datos!$E$19-Datos!$C$19)*(Datos!$D$19-Datos!$C$19)*N920),Datos!$E$19-SQRT((Datos!$E$19-Datos!$C$19)*(Datos!$E$19-Datos!$D$19)*(1-N920)))</f>
        <v>33994.3811767679</v>
      </c>
      <c r="P920" s="24" t="n">
        <f aca="true">RAND()</f>
        <v>0.808789530564855</v>
      </c>
      <c r="Q920" s="26" t="n">
        <f aca="false">IF(P920&lt;=(Datos!$D$23-Datos!$C$23)/(Datos!$E$23-Datos!$C$23),Datos!$C$23+SQRT((Datos!$E$23-Datos!$C$23)*(Datos!$D$23-Datos!$C$23)*P920),Datos!$E$23-SQRT((Datos!$E$23-Datos!$C$23)*(Datos!$E$23-Datos!$D$23)*(1-P920)))</f>
        <v>0.161447942297867</v>
      </c>
      <c r="R920" s="24" t="n">
        <f aca="true">RAND()</f>
        <v>0.0159034477926579</v>
      </c>
      <c r="S920" s="26" t="n">
        <f aca="false">IF(R920&lt;=(Datos!$D$24-Datos!$C$24)/(Datos!$E$24-Datos!$C$24),Datos!$C$24+SQRT((Datos!$E$24-Datos!$C$24)*(Datos!$D$24-Datos!$C$24)*R920),Datos!$E$24-SQRT((Datos!$E$24-Datos!$C$24)*(Datos!$E$24-Datos!$D$24)*(1-R920)))</f>
        <v>0.125350346346433</v>
      </c>
      <c r="T920" s="24" t="n">
        <f aca="true">RAND()</f>
        <v>0.246347492896717</v>
      </c>
      <c r="U920" s="26" t="n">
        <f aca="false">IF(T920&lt;=(Datos!$D$25-Datos!$C$25)/(Datos!$E$25-Datos!$C$25),Datos!$C$25+SQRT((Datos!$E$25-Datos!$C$25)*(Datos!$D$25-Datos!$C$25)*T920),Datos!$E$25-SQRT((Datos!$E$25-Datos!$C$25)*(Datos!$E$25-Datos!$D$25)*(1-T920)))</f>
        <v>0.172744883712235</v>
      </c>
      <c r="V920" s="24" t="n">
        <f aca="true">RAND()</f>
        <v>0.644818048064039</v>
      </c>
      <c r="W920" s="26" t="n">
        <f aca="false">IF(V920&lt;=(Datos!$D$26-Datos!$C$26)/(Datos!$E$26-Datos!$C$26),Datos!$C$26+SQRT((Datos!$E$26-Datos!$C$26)*(Datos!$D$26-Datos!$C$26)*V920),Datos!$E$26-SQRT((Datos!$E$26-Datos!$C$26)*(Datos!$E$26-Datos!$D$26)*(1-V920)))</f>
        <v>0.214741854391136</v>
      </c>
      <c r="X920" s="24" t="n">
        <f aca="true">RAND()</f>
        <v>0.0641880305977863</v>
      </c>
      <c r="Y920" s="26" t="n">
        <f aca="false">IF(X920&lt;=(Datos!$D$27-Datos!$C$27)/(Datos!$E$27-Datos!$C$27),Datos!$C$27+SQRT((Datos!$E$27-Datos!$C$27)*(Datos!$D$27-Datos!$C$27)*X920),Datos!$E$27-SQRT((Datos!$E$27-Datos!$C$27)*(Datos!$E$27-Datos!$D$27)*(1-X920)))</f>
        <v>0.203164637580048</v>
      </c>
      <c r="Z920" s="24" t="n">
        <f aca="false">(1+Q920)</f>
        <v>1.16144794229787</v>
      </c>
      <c r="AA920" s="24" t="n">
        <f aca="false">Z920*(1+S920)</f>
        <v>1.30703584412826</v>
      </c>
      <c r="AB920" s="24" t="n">
        <f aca="false">AA920*(1+U920)</f>
        <v>1.53281959902992</v>
      </c>
      <c r="AC920" s="24" t="n">
        <f aca="false">AB920*(1+W920)</f>
        <v>1.86198012217268</v>
      </c>
      <c r="AD920" s="24" t="n">
        <f aca="false">AC920*(1+Y920)</f>
        <v>2.24026863887514</v>
      </c>
      <c r="AE920" s="23" t="n">
        <f aca="false">E920*Q920</f>
        <v>4995.30737021716</v>
      </c>
      <c r="AF920" s="23" t="n">
        <f aca="false">AE920*(1+S920)</f>
        <v>5621.47087918077</v>
      </c>
      <c r="AG920" s="23" t="n">
        <f aca="false">AF920*(1+U920)</f>
        <v>6592.55121249657</v>
      </c>
      <c r="AH920" s="23" t="n">
        <f aca="false">AG920*(1+W920)</f>
        <v>8008.24788503661</v>
      </c>
      <c r="AI920" s="23" t="n">
        <f aca="false">AH920*(1+Y920)</f>
        <v>9635.24066425126</v>
      </c>
      <c r="AJ920" s="25" t="n">
        <f aca="false">G920*Z920</f>
        <v>43819.9619856407</v>
      </c>
      <c r="AK920" s="25" t="n">
        <f aca="false">I920*AA920</f>
        <v>54473.2264154571</v>
      </c>
      <c r="AL920" s="25" t="n">
        <f aca="false">K920*AB920</f>
        <v>49319.2900318889</v>
      </c>
      <c r="AM920" s="25" t="n">
        <f aca="false">M920*AC920</f>
        <v>82676.8663374621</v>
      </c>
      <c r="AN920" s="25" t="n">
        <f aca="false">O920*AD920</f>
        <v>76156.5460482805</v>
      </c>
      <c r="AO920" s="25" t="n">
        <f aca="false">C920/Datos!$D$8</f>
        <v>13856.0829915975</v>
      </c>
      <c r="AP920" s="25" t="n">
        <f aca="false">AJ920-AO920</f>
        <v>29963.8789940433</v>
      </c>
      <c r="AQ920" s="25" t="n">
        <f aca="false">AK920-AO920</f>
        <v>40617.1434238596</v>
      </c>
      <c r="AR920" s="25" t="n">
        <f aca="false">AL920-AO920</f>
        <v>35463.2070402915</v>
      </c>
      <c r="AS920" s="25" t="n">
        <f aca="false">AM920-AO920</f>
        <v>68820.7833458647</v>
      </c>
      <c r="AT920" s="25" t="n">
        <f aca="false">AN920-AO920</f>
        <v>62300.463056683</v>
      </c>
      <c r="AU920" s="25" t="n">
        <f aca="false">AP920*Datos!$D$6</f>
        <v>14981.9394970216</v>
      </c>
      <c r="AV920" s="25" t="n">
        <f aca="false">AQ920*Datos!$D$6</f>
        <v>20308.5717119298</v>
      </c>
      <c r="AW920" s="25" t="n">
        <f aca="false">AR920*Datos!$D$6</f>
        <v>17731.6035201457</v>
      </c>
      <c r="AX920" s="25" t="n">
        <f aca="false">AS920*Datos!$D$6</f>
        <v>34410.3916729323</v>
      </c>
      <c r="AY920" s="25" t="n">
        <f aca="false">AT920*Datos!$D$6</f>
        <v>31150.2315283415</v>
      </c>
      <c r="AZ920" s="25" t="n">
        <f aca="false">AJ920-AU920-AE920</f>
        <v>23842.7151184019</v>
      </c>
      <c r="BA920" s="25" t="n">
        <f aca="false">AK920-AV920-AF920</f>
        <v>28543.1838243465</v>
      </c>
      <c r="BB920" s="25" t="n">
        <f aca="false">AL920-AW920-AG920</f>
        <v>24995.1352992466</v>
      </c>
      <c r="BC920" s="25" t="n">
        <f aca="false">AM920-AX920-AH920</f>
        <v>40258.2267794932</v>
      </c>
      <c r="BD920" s="25" t="n">
        <f aca="false">AN920-AY920-AI920</f>
        <v>35371.0738556877</v>
      </c>
      <c r="BE920" s="25" t="n">
        <f aca="false">AZ920/Z920</f>
        <v>20528.44062148</v>
      </c>
      <c r="BF920" s="25" t="n">
        <f aca="false">BA920/AA920</f>
        <v>21838.1033332592</v>
      </c>
      <c r="BG920" s="25" t="n">
        <f aca="false">BB920/AB920</f>
        <v>16306.6386384056</v>
      </c>
      <c r="BH920" s="25" t="n">
        <f aca="false">BC920/AC920</f>
        <v>21621.1904198619</v>
      </c>
      <c r="BI920" s="25" t="n">
        <f aca="false">BD920/AD920</f>
        <v>15788.764455252</v>
      </c>
      <c r="BJ920" s="25" t="n">
        <f aca="false">E920*AD920</f>
        <v>69315.4107990585</v>
      </c>
      <c r="BK920" s="25" t="n">
        <f aca="false">0.2*C920*AD920</f>
        <v>31041.348183727</v>
      </c>
      <c r="BL920" s="25" t="n">
        <f aca="false">BJ920+BK920</f>
        <v>100356.758982786</v>
      </c>
      <c r="BM920" s="25" t="n">
        <f aca="false">BK920*Datos!$D$6</f>
        <v>15520.6740918635</v>
      </c>
      <c r="BN920" s="25" t="n">
        <f aca="false">BL920-BM920</f>
        <v>84836.084890922</v>
      </c>
      <c r="BO920" s="25" t="n">
        <f aca="false">BN920/AD920</f>
        <v>37868.7106620923</v>
      </c>
      <c r="BP920" s="25" t="n">
        <f aca="false">-(C920+E920)</f>
        <v>-100221.084124281</v>
      </c>
      <c r="BQ920" s="25" t="n">
        <f aca="false">BE920</f>
        <v>20528.44062148</v>
      </c>
      <c r="BR920" s="25" t="n">
        <f aca="false">BF920</f>
        <v>21838.1033332592</v>
      </c>
      <c r="BS920" s="25" t="n">
        <f aca="false">BG920</f>
        <v>16306.6386384056</v>
      </c>
      <c r="BT920" s="25" t="n">
        <f aca="false">BH920</f>
        <v>21621.1904198619</v>
      </c>
      <c r="BU920" s="25" t="n">
        <f aca="false">BI920+BO920</f>
        <v>53657.4751173443</v>
      </c>
      <c r="BV920" s="27" t="n">
        <f aca="false">IFERROR(IRR(BP920:BU920,0.1),NA())*100</f>
        <v>8.92572797829114</v>
      </c>
    </row>
    <row r="921" customFormat="false" ht="15" hidden="false" customHeight="true" outlineLevel="0" collapsed="false">
      <c r="A921" s="23" t="n">
        <v>920</v>
      </c>
      <c r="B921" s="24" t="n">
        <f aca="true">RAND()</f>
        <v>0.571416446100361</v>
      </c>
      <c r="C921" s="25" t="n">
        <f aca="false">IF(B921&lt;=(Datos!$D$14-Datos!$C$14)/(Datos!$E$14-Datos!$C$14),Datos!$C$14+SQRT((Datos!$E$14-Datos!$C$14)*(Datos!$D$14-Datos!$C$14)*B921),Datos!$E$14-SQRT((Datos!$E$14-Datos!$C$14)*(Datos!$E$14-Datos!$D$14)*(1-B921)))</f>
        <v>77321.8108156853</v>
      </c>
      <c r="D921" s="24" t="n">
        <f aca="true">RAND()</f>
        <v>0.293710334527668</v>
      </c>
      <c r="E921" s="25" t="n">
        <f aca="false">IF(D921&lt;=(Datos!$D$15-Datos!$C$15)/(Datos!$E$15-Datos!$C$15),Datos!$C$15+SQRT((Datos!$E$15-Datos!$C$15)*(Datos!$D$15-Datos!$C$15)*D921),Datos!$E$15-SQRT((Datos!$E$15-Datos!$C$15)*(Datos!$E$15-Datos!$D$15)*(1-D921)))</f>
        <v>29693.4289266564</v>
      </c>
      <c r="F921" s="24" t="n">
        <f aca="true">RAND()</f>
        <v>0.796935310952242</v>
      </c>
      <c r="G921" s="25" t="n">
        <f aca="false">IF(F921&lt;=(Datos!$D$19-Datos!$C$19)/(Datos!$E$19-Datos!$C$19),Datos!$C$19+SQRT((Datos!$E$19-Datos!$C$19)*(Datos!$D$19-Datos!$C$19)*F921),Datos!$E$19-SQRT((Datos!$E$19-Datos!$C$19)*(Datos!$E$19-Datos!$D$19)*(1-F921)))</f>
        <v>41097.4557429054</v>
      </c>
      <c r="H921" s="24" t="n">
        <f aca="true">RAND()</f>
        <v>0.680333255758612</v>
      </c>
      <c r="I921" s="25" t="n">
        <f aca="false">IF(H921&lt;=(Datos!$D$19-Datos!$C$19)/(Datos!$E$19-Datos!$C$19),Datos!$C$19+SQRT((Datos!$E$19-Datos!$C$19)*(Datos!$D$19-Datos!$C$19)*H921),Datos!$E$19-SQRT((Datos!$E$19-Datos!$C$19)*(Datos!$E$19-Datos!$D$19)*(1-H921)))</f>
        <v>40103.5721369447</v>
      </c>
      <c r="J921" s="24" t="n">
        <f aca="true">RAND()</f>
        <v>0.511334230883056</v>
      </c>
      <c r="K921" s="25" t="n">
        <f aca="false">IF(J921&lt;=(Datos!$D$19-Datos!$C$19)/(Datos!$E$19-Datos!$C$19),Datos!$C$19+SQRT((Datos!$E$19-Datos!$C$19)*(Datos!$D$19-Datos!$C$19)*J921),Datos!$E$19-SQRT((Datos!$E$19-Datos!$C$19)*(Datos!$E$19-Datos!$D$19)*(1-J921)))</f>
        <v>38757.8613047055</v>
      </c>
      <c r="L921" s="24" t="n">
        <f aca="true">RAND()</f>
        <v>0.0628663291354455</v>
      </c>
      <c r="M921" s="25" t="n">
        <f aca="false">IF(L921&lt;=(Datos!$D$19-Datos!$C$19)/(Datos!$E$19-Datos!$C$19),Datos!$C$19+SQRT((Datos!$E$19-Datos!$C$19)*(Datos!$D$19-Datos!$C$19)*L921),Datos!$E$19-SQRT((Datos!$E$19-Datos!$C$19)*(Datos!$E$19-Datos!$D$19)*(1-L921)))</f>
        <v>33070.8222628991</v>
      </c>
      <c r="N921" s="24" t="n">
        <f aca="true">RAND()</f>
        <v>0.291765566100977</v>
      </c>
      <c r="O921" s="25" t="n">
        <f aca="false">IF(N921&lt;=(Datos!$D$19-Datos!$C$19)/(Datos!$E$19-Datos!$C$19),Datos!$C$19+SQRT((Datos!$E$19-Datos!$C$19)*(Datos!$D$19-Datos!$C$19)*N921),Datos!$E$19-SQRT((Datos!$E$19-Datos!$C$19)*(Datos!$E$19-Datos!$D$19)*(1-N921)))</f>
        <v>36615.4995967914</v>
      </c>
      <c r="P921" s="24" t="n">
        <f aca="true">RAND()</f>
        <v>0.300784881728923</v>
      </c>
      <c r="Q921" s="26" t="n">
        <f aca="false">IF(P921&lt;=(Datos!$D$23-Datos!$C$23)/(Datos!$E$23-Datos!$C$23),Datos!$C$23+SQRT((Datos!$E$23-Datos!$C$23)*(Datos!$D$23-Datos!$C$23)*P921),Datos!$E$23-SQRT((Datos!$E$23-Datos!$C$23)*(Datos!$E$23-Datos!$D$23)*(1-P921)))</f>
        <v>0.143268278559276</v>
      </c>
      <c r="R921" s="24" t="n">
        <f aca="true">RAND()</f>
        <v>0.415617003962898</v>
      </c>
      <c r="S921" s="26" t="n">
        <f aca="false">IF(R921&lt;=(Datos!$D$24-Datos!$C$24)/(Datos!$E$24-Datos!$C$24),Datos!$C$24+SQRT((Datos!$E$24-Datos!$C$24)*(Datos!$D$24-Datos!$C$24)*R921),Datos!$E$24-SQRT((Datos!$E$24-Datos!$C$24)*(Datos!$E$24-Datos!$D$24)*(1-R921)))</f>
        <v>0.147351610686269</v>
      </c>
      <c r="T921" s="24" t="n">
        <f aca="true">RAND()</f>
        <v>0.705072700798163</v>
      </c>
      <c r="U921" s="26" t="n">
        <f aca="false">IF(T921&lt;=(Datos!$D$25-Datos!$C$25)/(Datos!$E$25-Datos!$C$25),Datos!$C$25+SQRT((Datos!$E$25-Datos!$C$25)*(Datos!$D$25-Datos!$C$25)*T921),Datos!$E$25-SQRT((Datos!$E$25-Datos!$C$25)*(Datos!$E$25-Datos!$D$25)*(1-T921)))</f>
        <v>0.191263325909821</v>
      </c>
      <c r="V921" s="24" t="n">
        <f aca="true">RAND()</f>
        <v>0.93801197644167</v>
      </c>
      <c r="W921" s="26" t="n">
        <f aca="false">IF(V921&lt;=(Datos!$D$26-Datos!$C$26)/(Datos!$E$26-Datos!$C$26),Datos!$C$26+SQRT((Datos!$E$26-Datos!$C$26)*(Datos!$D$26-Datos!$C$26)*V921),Datos!$E$26-SQRT((Datos!$E$26-Datos!$C$26)*(Datos!$E$26-Datos!$D$26)*(1-V921)))</f>
        <v>0.235270502980273</v>
      </c>
      <c r="X921" s="24" t="n">
        <f aca="true">RAND()</f>
        <v>0.810536833927593</v>
      </c>
      <c r="Y921" s="26" t="n">
        <f aca="false">IF(X921&lt;=(Datos!$D$27-Datos!$C$27)/(Datos!$E$27-Datos!$C$27),Datos!$C$27+SQRT((Datos!$E$27-Datos!$C$27)*(Datos!$D$27-Datos!$C$27)*X921),Datos!$E$27-SQRT((Datos!$E$27-Datos!$C$27)*(Datos!$E$27-Datos!$D$27)*(1-X921)))</f>
        <v>0.248014048446373</v>
      </c>
      <c r="Z921" s="24" t="n">
        <f aca="false">(1+Q921)</f>
        <v>1.14326827855928</v>
      </c>
      <c r="AA921" s="24" t="n">
        <f aca="false">Z921*(1+S921)</f>
        <v>1.3117307008515</v>
      </c>
      <c r="AB921" s="24" t="n">
        <f aca="false">AA921*(1+U921)</f>
        <v>1.56261667739438</v>
      </c>
      <c r="AC921" s="24" t="n">
        <f aca="false">AB921*(1+W921)</f>
        <v>1.93025428905032</v>
      </c>
      <c r="AD921" s="24" t="n">
        <f aca="false">AC921*(1+Y921)</f>
        <v>2.40898446980867</v>
      </c>
      <c r="AE921" s="23" t="n">
        <f aca="false">E921*Q921</f>
        <v>4254.12644684427</v>
      </c>
      <c r="AF921" s="23" t="n">
        <f aca="false">AE921*(1+S921)</f>
        <v>4880.97883084983</v>
      </c>
      <c r="AG921" s="23" t="n">
        <f aca="false">AF921*(1+U921)</f>
        <v>5814.5310757336</v>
      </c>
      <c r="AH921" s="23" t="n">
        <f aca="false">AG921*(1+W921)</f>
        <v>7182.51872651587</v>
      </c>
      <c r="AI921" s="23" t="n">
        <f aca="false">AH921*(1+Y921)</f>
        <v>8963.88427392096</v>
      </c>
      <c r="AJ921" s="25" t="n">
        <f aca="false">G921*Z921</f>
        <v>46985.4174803575</v>
      </c>
      <c r="AK921" s="25" t="n">
        <f aca="false">I921*AA921</f>
        <v>52605.0867858433</v>
      </c>
      <c r="AL921" s="25" t="n">
        <f aca="false">K921*AB921</f>
        <v>60563.6804548713</v>
      </c>
      <c r="AM921" s="25" t="n">
        <f aca="false">M921*AC921</f>
        <v>63835.0965153819</v>
      </c>
      <c r="AN921" s="25" t="n">
        <f aca="false">O921*AD921</f>
        <v>88206.1698829559</v>
      </c>
      <c r="AO921" s="25" t="n">
        <f aca="false">C921/Datos!$D$8</f>
        <v>15464.3621631371</v>
      </c>
      <c r="AP921" s="25" t="n">
        <f aca="false">AJ921-AO921</f>
        <v>31521.0553172205</v>
      </c>
      <c r="AQ921" s="25" t="n">
        <f aca="false">AK921-AO921</f>
        <v>37140.7246227063</v>
      </c>
      <c r="AR921" s="25" t="n">
        <f aca="false">AL921-AO921</f>
        <v>45099.3182917342</v>
      </c>
      <c r="AS921" s="25" t="n">
        <f aca="false">AM921-AO921</f>
        <v>48370.7343522448</v>
      </c>
      <c r="AT921" s="25" t="n">
        <f aca="false">AN921-AO921</f>
        <v>72741.8077198188</v>
      </c>
      <c r="AU921" s="25" t="n">
        <f aca="false">AP921*Datos!$D$6</f>
        <v>15760.5276586102</v>
      </c>
      <c r="AV921" s="25" t="n">
        <f aca="false">AQ921*Datos!$D$6</f>
        <v>18570.3623113531</v>
      </c>
      <c r="AW921" s="25" t="n">
        <f aca="false">AR921*Datos!$D$6</f>
        <v>22549.6591458671</v>
      </c>
      <c r="AX921" s="25" t="n">
        <f aca="false">AS921*Datos!$D$6</f>
        <v>24185.3671761224</v>
      </c>
      <c r="AY921" s="25" t="n">
        <f aca="false">AT921*Datos!$D$6</f>
        <v>36370.9038599094</v>
      </c>
      <c r="AZ921" s="25" t="n">
        <f aca="false">AJ921-AU921-AE921</f>
        <v>26970.763374903</v>
      </c>
      <c r="BA921" s="25" t="n">
        <f aca="false">AK921-AV921-AF921</f>
        <v>29153.7456436404</v>
      </c>
      <c r="BB921" s="25" t="n">
        <f aca="false">AL921-AW921-AG921</f>
        <v>32199.4902332706</v>
      </c>
      <c r="BC921" s="25" t="n">
        <f aca="false">AM921-AX921-AH921</f>
        <v>32467.2106127436</v>
      </c>
      <c r="BD921" s="25" t="n">
        <f aca="false">AN921-AY921-AI921</f>
        <v>42871.3817491255</v>
      </c>
      <c r="BE921" s="25" t="n">
        <f aca="false">AZ921/Z921</f>
        <v>23590.9312632124</v>
      </c>
      <c r="BF921" s="25" t="n">
        <f aca="false">BA921/AA921</f>
        <v>22225.4046693543</v>
      </c>
      <c r="BG921" s="25" t="n">
        <f aca="false">BB921/AB921</f>
        <v>20606.1350164023</v>
      </c>
      <c r="BH921" s="25" t="n">
        <f aca="false">BC921/AC921</f>
        <v>16820.1727600965</v>
      </c>
      <c r="BI921" s="25" t="n">
        <f aca="false">BD921/AD921</f>
        <v>17796.4541849166</v>
      </c>
      <c r="BJ921" s="25" t="n">
        <f aca="false">E921*AD921</f>
        <v>71531.0091396827</v>
      </c>
      <c r="BK921" s="25" t="n">
        <f aca="false">0.2*C921*AD921</f>
        <v>37253.408286494</v>
      </c>
      <c r="BL921" s="25" t="n">
        <f aca="false">BJ921+BK921</f>
        <v>108784.417426177</v>
      </c>
      <c r="BM921" s="25" t="n">
        <f aca="false">BK921*Datos!$D$6</f>
        <v>18626.704143247</v>
      </c>
      <c r="BN921" s="25" t="n">
        <f aca="false">BL921-BM921</f>
        <v>90157.7132829297</v>
      </c>
      <c r="BO921" s="25" t="n">
        <f aca="false">BN921/AD921</f>
        <v>37425.6100082249</v>
      </c>
      <c r="BP921" s="25" t="n">
        <f aca="false">-(C921+E921)</f>
        <v>-107015.239742342</v>
      </c>
      <c r="BQ921" s="25" t="n">
        <f aca="false">BE921</f>
        <v>23590.9312632124</v>
      </c>
      <c r="BR921" s="25" t="n">
        <f aca="false">BF921</f>
        <v>22225.4046693543</v>
      </c>
      <c r="BS921" s="25" t="n">
        <f aca="false">BG921</f>
        <v>20606.1350164023</v>
      </c>
      <c r="BT921" s="25" t="n">
        <f aca="false">BH921</f>
        <v>16820.1727600965</v>
      </c>
      <c r="BU921" s="25" t="n">
        <f aca="false">BI921+BO921</f>
        <v>55222.0641931415</v>
      </c>
      <c r="BV921" s="27" t="n">
        <f aca="false">IFERROR(IRR(BP921:BU921,0.1),NA())*100</f>
        <v>8.05846629146684</v>
      </c>
    </row>
    <row r="922" customFormat="false" ht="15" hidden="false" customHeight="true" outlineLevel="0" collapsed="false">
      <c r="A922" s="23" t="n">
        <v>921</v>
      </c>
      <c r="B922" s="24" t="n">
        <f aca="true">RAND()</f>
        <v>0.638073688299228</v>
      </c>
      <c r="C922" s="25" t="n">
        <f aca="false">IF(B922&lt;=(Datos!$D$14-Datos!$C$14)/(Datos!$E$14-Datos!$C$14),Datos!$C$14+SQRT((Datos!$E$14-Datos!$C$14)*(Datos!$D$14-Datos!$C$14)*B922),Datos!$E$14-SQRT((Datos!$E$14-Datos!$C$14)*(Datos!$E$14-Datos!$D$14)*(1-B922)))</f>
        <v>79159.8566693766</v>
      </c>
      <c r="D922" s="24" t="n">
        <f aca="true">RAND()</f>
        <v>0.622932780597648</v>
      </c>
      <c r="E922" s="25" t="n">
        <f aca="false">IF(D922&lt;=(Datos!$D$15-Datos!$C$15)/(Datos!$E$15-Datos!$C$15),Datos!$C$15+SQRT((Datos!$E$15-Datos!$C$15)*(Datos!$D$15-Datos!$C$15)*D922),Datos!$E$15-SQRT((Datos!$E$15-Datos!$C$15)*(Datos!$E$15-Datos!$D$15)*(1-D922)))</f>
        <v>32479.3562170282</v>
      </c>
      <c r="F922" s="24" t="n">
        <f aca="true">RAND()</f>
        <v>0.548036110128609</v>
      </c>
      <c r="G922" s="25" t="n">
        <f aca="false">IF(F922&lt;=(Datos!$D$19-Datos!$C$19)/(Datos!$E$19-Datos!$C$19),Datos!$C$19+SQRT((Datos!$E$19-Datos!$C$19)*(Datos!$D$19-Datos!$C$19)*F922),Datos!$E$19-SQRT((Datos!$E$19-Datos!$C$19)*(Datos!$E$19-Datos!$D$19)*(1-F922)))</f>
        <v>39066.720273577</v>
      </c>
      <c r="H922" s="24" t="n">
        <f aca="true">RAND()</f>
        <v>0.769408646572293</v>
      </c>
      <c r="I922" s="25" t="n">
        <f aca="false">IF(H922&lt;=(Datos!$D$19-Datos!$C$19)/(Datos!$E$19-Datos!$C$19),Datos!$C$19+SQRT((Datos!$E$19-Datos!$C$19)*(Datos!$D$19-Datos!$C$19)*H922),Datos!$E$19-SQRT((Datos!$E$19-Datos!$C$19)*(Datos!$E$19-Datos!$D$19)*(1-H922)))</f>
        <v>40841.352202088</v>
      </c>
      <c r="J922" s="24" t="n">
        <f aca="true">RAND()</f>
        <v>0.10894409286008</v>
      </c>
      <c r="K922" s="25" t="n">
        <f aca="false">IF(J922&lt;=(Datos!$D$19-Datos!$C$19)/(Datos!$E$19-Datos!$C$19),Datos!$C$19+SQRT((Datos!$E$19-Datos!$C$19)*(Datos!$D$19-Datos!$C$19)*J922),Datos!$E$19-SQRT((Datos!$E$19-Datos!$C$19)*(Datos!$E$19-Datos!$D$19)*(1-J922)))</f>
        <v>34042.4762125474</v>
      </c>
      <c r="L922" s="24" t="n">
        <f aca="true">RAND()</f>
        <v>0.9873403200268</v>
      </c>
      <c r="M922" s="25" t="n">
        <f aca="false">IF(L922&lt;=(Datos!$D$19-Datos!$C$19)/(Datos!$E$19-Datos!$C$19),Datos!$C$19+SQRT((Datos!$E$19-Datos!$C$19)*(Datos!$D$19-Datos!$C$19)*L922),Datos!$E$19-SQRT((Datos!$E$19-Datos!$C$19)*(Datos!$E$19-Datos!$D$19)*(1-L922)))</f>
        <v>44025.589409956</v>
      </c>
      <c r="N922" s="24" t="n">
        <f aca="true">RAND()</f>
        <v>0.945024813581736</v>
      </c>
      <c r="O922" s="25" t="n">
        <f aca="false">IF(N922&lt;=(Datos!$D$19-Datos!$C$19)/(Datos!$E$19-Datos!$C$19),Datos!$C$19+SQRT((Datos!$E$19-Datos!$C$19)*(Datos!$D$19-Datos!$C$19)*N922),Datos!$E$19-SQRT((Datos!$E$19-Datos!$C$19)*(Datos!$E$19-Datos!$D$19)*(1-N922)))</f>
        <v>42969.4486016429</v>
      </c>
      <c r="P922" s="24" t="n">
        <f aca="true">RAND()</f>
        <v>0.588577883747576</v>
      </c>
      <c r="Q922" s="26" t="n">
        <f aca="false">IF(P922&lt;=(Datos!$D$23-Datos!$C$23)/(Datos!$E$23-Datos!$C$23),Datos!$C$23+SQRT((Datos!$E$23-Datos!$C$23)*(Datos!$D$23-Datos!$C$23)*P922),Datos!$E$23-SQRT((Datos!$E$23-Datos!$C$23)*(Datos!$E$23-Datos!$D$23)*(1-P922)))</f>
        <v>0.152786771429057</v>
      </c>
      <c r="R922" s="24" t="n">
        <f aca="true">RAND()</f>
        <v>0.408441073292212</v>
      </c>
      <c r="S922" s="26" t="n">
        <f aca="false">IF(R922&lt;=(Datos!$D$24-Datos!$C$24)/(Datos!$E$24-Datos!$C$24),Datos!$C$24+SQRT((Datos!$E$24-Datos!$C$24)*(Datos!$D$24-Datos!$C$24)*R922),Datos!$E$24-SQRT((Datos!$E$24-Datos!$C$24)*(Datos!$E$24-Datos!$D$24)*(1-R922)))</f>
        <v>0.147114459830983</v>
      </c>
      <c r="T922" s="24" t="n">
        <f aca="true">RAND()</f>
        <v>0.4653476810472</v>
      </c>
      <c r="U922" s="26" t="n">
        <f aca="false">IF(T922&lt;=(Datos!$D$25-Datos!$C$25)/(Datos!$E$25-Datos!$C$25),Datos!$C$25+SQRT((Datos!$E$25-Datos!$C$25)*(Datos!$D$25-Datos!$C$25)*T922),Datos!$E$25-SQRT((Datos!$E$25-Datos!$C$25)*(Datos!$E$25-Datos!$D$25)*(1-T922)))</f>
        <v>0.181308573390636</v>
      </c>
      <c r="V922" s="24" t="n">
        <f aca="true">RAND()</f>
        <v>0.194833508907593</v>
      </c>
      <c r="W922" s="26" t="n">
        <f aca="false">IF(V922&lt;=(Datos!$D$26-Datos!$C$26)/(Datos!$E$26-Datos!$C$26),Datos!$C$26+SQRT((Datos!$E$26-Datos!$C$26)*(Datos!$D$26-Datos!$C$26)*V922),Datos!$E$26-SQRT((Datos!$E$26-Datos!$C$26)*(Datos!$E$26-Datos!$D$26)*(1-V922)))</f>
        <v>0.196515656586119</v>
      </c>
      <c r="X922" s="24" t="n">
        <f aca="true">RAND()</f>
        <v>0.601129785354555</v>
      </c>
      <c r="Y922" s="26" t="n">
        <f aca="false">IF(X922&lt;=(Datos!$D$27-Datos!$C$27)/(Datos!$E$27-Datos!$C$27),Datos!$C$27+SQRT((Datos!$E$27-Datos!$C$27)*(Datos!$D$27-Datos!$C$27)*X922),Datos!$E$27-SQRT((Datos!$E$27-Datos!$C$27)*(Datos!$E$27-Datos!$D$27)*(1-X922)))</f>
        <v>0.233589880854652</v>
      </c>
      <c r="Z922" s="24" t="n">
        <f aca="false">(1+Q922)</f>
        <v>1.15278677142906</v>
      </c>
      <c r="AA922" s="24" t="n">
        <f aca="false">Z922*(1+S922)</f>
        <v>1.32237837460815</v>
      </c>
      <c r="AB922" s="24" t="n">
        <f aca="false">AA922*(1+U922)</f>
        <v>1.56213691119098</v>
      </c>
      <c r="AC922" s="24" t="n">
        <f aca="false">AB922*(1+W922)</f>
        <v>1.86912127197108</v>
      </c>
      <c r="AD922" s="24" t="n">
        <f aca="false">AC922*(1+Y922)</f>
        <v>2.3057290871937</v>
      </c>
      <c r="AE922" s="23" t="n">
        <f aca="false">E922*Q922</f>
        <v>4962.41597449402</v>
      </c>
      <c r="AF922" s="23" t="n">
        <f aca="false">AE922*(1+S922)</f>
        <v>5692.45912003835</v>
      </c>
      <c r="AG922" s="23" t="n">
        <f aca="false">AF922*(1+U922)</f>
        <v>6724.55076217701</v>
      </c>
      <c r="AH922" s="23" t="n">
        <f aca="false">AG922*(1+W922)</f>
        <v>8046.03027045292</v>
      </c>
      <c r="AI922" s="23" t="n">
        <f aca="false">AH922*(1+Y922)</f>
        <v>9925.50152268094</v>
      </c>
      <c r="AJ922" s="25" t="n">
        <f aca="false">G922*Z922</f>
        <v>45035.5983344989</v>
      </c>
      <c r="AK922" s="25" t="n">
        <f aca="false">I922*AA922</f>
        <v>54007.720941796</v>
      </c>
      <c r="AL922" s="25" t="n">
        <f aca="false">K922*AB922</f>
        <v>53179.0086399612</v>
      </c>
      <c r="AM922" s="25" t="n">
        <f aca="false">M922*AC922</f>
        <v>82289.1656772135</v>
      </c>
      <c r="AN922" s="25" t="n">
        <f aca="false">O922*AD922</f>
        <v>99075.907501483</v>
      </c>
      <c r="AO922" s="25" t="n">
        <f aca="false">C922/Datos!$D$8</f>
        <v>15831.9713338753</v>
      </c>
      <c r="AP922" s="25" t="n">
        <f aca="false">AJ922-AO922</f>
        <v>29203.6270006236</v>
      </c>
      <c r="AQ922" s="25" t="n">
        <f aca="false">AK922-AO922</f>
        <v>38175.7496079207</v>
      </c>
      <c r="AR922" s="25" t="n">
        <f aca="false">AL922-AO922</f>
        <v>37347.0373060858</v>
      </c>
      <c r="AS922" s="25" t="n">
        <f aca="false">AM922-AO922</f>
        <v>66457.1943433382</v>
      </c>
      <c r="AT922" s="25" t="n">
        <f aca="false">AN922-AO922</f>
        <v>83243.9361676077</v>
      </c>
      <c r="AU922" s="25" t="n">
        <f aca="false">AP922*Datos!$D$6</f>
        <v>14601.8135003118</v>
      </c>
      <c r="AV922" s="25" t="n">
        <f aca="false">AQ922*Datos!$D$6</f>
        <v>19087.8748039603</v>
      </c>
      <c r="AW922" s="25" t="n">
        <f aca="false">AR922*Datos!$D$6</f>
        <v>18673.5186530429</v>
      </c>
      <c r="AX922" s="25" t="n">
        <f aca="false">AS922*Datos!$D$6</f>
        <v>33228.5971716691</v>
      </c>
      <c r="AY922" s="25" t="n">
        <f aca="false">AT922*Datos!$D$6</f>
        <v>41621.9680838038</v>
      </c>
      <c r="AZ922" s="25" t="n">
        <f aca="false">AJ922-AU922-AE922</f>
        <v>25471.3688596931</v>
      </c>
      <c r="BA922" s="25" t="n">
        <f aca="false">AK922-AV922-AF922</f>
        <v>29227.3870177973</v>
      </c>
      <c r="BB922" s="25" t="n">
        <f aca="false">AL922-AW922-AG922</f>
        <v>27780.9392247412</v>
      </c>
      <c r="BC922" s="25" t="n">
        <f aca="false">AM922-AX922-AH922</f>
        <v>41014.5382350915</v>
      </c>
      <c r="BD922" s="25" t="n">
        <f aca="false">AN922-AY922-AI922</f>
        <v>47528.4378949982</v>
      </c>
      <c r="BE922" s="25" t="n">
        <f aca="false">AZ922/Z922</f>
        <v>22095.4728931504</v>
      </c>
      <c r="BF922" s="25" t="n">
        <f aca="false">BA922/AA922</f>
        <v>22102.1362561666</v>
      </c>
      <c r="BG922" s="25" t="n">
        <f aca="false">BB922/AB922</f>
        <v>17783.9336781057</v>
      </c>
      <c r="BH922" s="25" t="n">
        <f aca="false">BC922/AC922</f>
        <v>21943.2194422781</v>
      </c>
      <c r="BI922" s="25" t="n">
        <f aca="false">BD922/AD922</f>
        <v>20613.1926595266</v>
      </c>
      <c r="BJ922" s="25" t="n">
        <f aca="false">E922*AD922</f>
        <v>74888.5963629275</v>
      </c>
      <c r="BK922" s="25" t="n">
        <f aca="false">0.2*C922*AD922</f>
        <v>36504.2368121332</v>
      </c>
      <c r="BL922" s="25" t="n">
        <f aca="false">BJ922+BK922</f>
        <v>111392.833175061</v>
      </c>
      <c r="BM922" s="25" t="n">
        <f aca="false">BK922*Datos!$D$6</f>
        <v>18252.1184060666</v>
      </c>
      <c r="BN922" s="25" t="n">
        <f aca="false">BL922-BM922</f>
        <v>93140.7147689941</v>
      </c>
      <c r="BO922" s="25" t="n">
        <f aca="false">BN922/AD922</f>
        <v>40395.3418839658</v>
      </c>
      <c r="BP922" s="25" t="n">
        <f aca="false">-(C922+E922)</f>
        <v>-111639.212886405</v>
      </c>
      <c r="BQ922" s="25" t="n">
        <f aca="false">BE922</f>
        <v>22095.4728931504</v>
      </c>
      <c r="BR922" s="25" t="n">
        <f aca="false">BF922</f>
        <v>22102.1362561666</v>
      </c>
      <c r="BS922" s="25" t="n">
        <f aca="false">BG922</f>
        <v>17783.9336781057</v>
      </c>
      <c r="BT922" s="25" t="n">
        <f aca="false">BH922</f>
        <v>21943.2194422781</v>
      </c>
      <c r="BU922" s="25" t="n">
        <f aca="false">BI922+BO922</f>
        <v>61008.5345434924</v>
      </c>
      <c r="BV922" s="27" t="n">
        <f aca="false">IFERROR(IRR(BP922:BU922,0.1),NA())*100</f>
        <v>7.86611239209909</v>
      </c>
    </row>
    <row r="923" customFormat="false" ht="15" hidden="false" customHeight="true" outlineLevel="0" collapsed="false">
      <c r="A923" s="23" t="n">
        <v>922</v>
      </c>
      <c r="B923" s="24" t="n">
        <f aca="true">RAND()</f>
        <v>0.0683579157165497</v>
      </c>
      <c r="C923" s="25" t="n">
        <f aca="false">IF(B923&lt;=(Datos!$D$14-Datos!$C$14)/(Datos!$E$14-Datos!$C$14),Datos!$C$14+SQRT((Datos!$E$14-Datos!$C$14)*(Datos!$D$14-Datos!$C$14)*B923),Datos!$E$14-SQRT((Datos!$E$14-Datos!$C$14)*(Datos!$E$14-Datos!$D$14)*(1-B923)))</f>
        <v>65229.0693518656</v>
      </c>
      <c r="D923" s="24" t="n">
        <f aca="true">RAND()</f>
        <v>0.544242988901306</v>
      </c>
      <c r="E923" s="25" t="n">
        <f aca="false">IF(D923&lt;=(Datos!$D$15-Datos!$C$15)/(Datos!$E$15-Datos!$C$15),Datos!$C$15+SQRT((Datos!$E$15-Datos!$C$15)*(Datos!$D$15-Datos!$C$15)*D923),Datos!$E$15-SQRT((Datos!$E$15-Datos!$C$15)*(Datos!$E$15-Datos!$D$15)*(1-D923)))</f>
        <v>31731.7745758353</v>
      </c>
      <c r="F923" s="24" t="n">
        <f aca="true">RAND()</f>
        <v>0.878264347263808</v>
      </c>
      <c r="G923" s="25" t="n">
        <f aca="false">IF(F923&lt;=(Datos!$D$19-Datos!$C$19)/(Datos!$E$19-Datos!$C$19),Datos!$C$19+SQRT((Datos!$E$19-Datos!$C$19)*(Datos!$D$19-Datos!$C$19)*F923),Datos!$E$19-SQRT((Datos!$E$19-Datos!$C$19)*(Datos!$E$19-Datos!$D$19)*(1-F923)))</f>
        <v>41978.3822288029</v>
      </c>
      <c r="H923" s="24" t="n">
        <f aca="true">RAND()</f>
        <v>0.791901557937994</v>
      </c>
      <c r="I923" s="25" t="n">
        <f aca="false">IF(H923&lt;=(Datos!$D$19-Datos!$C$19)/(Datos!$E$19-Datos!$C$19),Datos!$C$19+SQRT((Datos!$E$19-Datos!$C$19)*(Datos!$D$19-Datos!$C$19)*H923),Datos!$E$19-SQRT((Datos!$E$19-Datos!$C$19)*(Datos!$E$19-Datos!$D$19)*(1-H923)))</f>
        <v>41049.3819275143</v>
      </c>
      <c r="J923" s="24" t="n">
        <f aca="true">RAND()</f>
        <v>0.598864208676317</v>
      </c>
      <c r="K923" s="25" t="n">
        <f aca="false">IF(J923&lt;=(Datos!$D$19-Datos!$C$19)/(Datos!$E$19-Datos!$C$19),Datos!$C$19+SQRT((Datos!$E$19-Datos!$C$19)*(Datos!$D$19-Datos!$C$19)*J923),Datos!$E$19-SQRT((Datos!$E$19-Datos!$C$19)*(Datos!$E$19-Datos!$D$19)*(1-J923)))</f>
        <v>39477.8495082718</v>
      </c>
      <c r="L923" s="24" t="n">
        <f aca="true">RAND()</f>
        <v>0.927225046344186</v>
      </c>
      <c r="M923" s="25" t="n">
        <f aca="false">IF(L923&lt;=(Datos!$D$19-Datos!$C$19)/(Datos!$E$19-Datos!$C$19),Datos!$C$19+SQRT((Datos!$E$19-Datos!$C$19)*(Datos!$D$19-Datos!$C$19)*L923),Datos!$E$19-SQRT((Datos!$E$19-Datos!$C$19)*(Datos!$E$19-Datos!$D$19)*(1-L923)))</f>
        <v>42663.7377021862</v>
      </c>
      <c r="N923" s="24" t="n">
        <f aca="true">RAND()</f>
        <v>0.654985329440457</v>
      </c>
      <c r="O923" s="25" t="n">
        <f aca="false">IF(N923&lt;=(Datos!$D$19-Datos!$C$19)/(Datos!$E$19-Datos!$C$19),Datos!$C$19+SQRT((Datos!$E$19-Datos!$C$19)*(Datos!$D$19-Datos!$C$19)*N923),Datos!$E$19-SQRT((Datos!$E$19-Datos!$C$19)*(Datos!$E$19-Datos!$D$19)*(1-N923)))</f>
        <v>39912.0027954026</v>
      </c>
      <c r="P923" s="24" t="n">
        <f aca="true">RAND()</f>
        <v>0.673348395714934</v>
      </c>
      <c r="Q923" s="26" t="n">
        <f aca="false">IF(P923&lt;=(Datos!$D$23-Datos!$C$23)/(Datos!$E$23-Datos!$C$23),Datos!$C$23+SQRT((Datos!$E$23-Datos!$C$23)*(Datos!$D$23-Datos!$C$23)*P923),Datos!$E$23-SQRT((Datos!$E$23-Datos!$C$23)*(Datos!$E$23-Datos!$D$23)*(1-P923)))</f>
        <v>0.155751847746413</v>
      </c>
      <c r="R923" s="24" t="n">
        <f aca="true">RAND()</f>
        <v>0.164456283642939</v>
      </c>
      <c r="S923" s="26" t="n">
        <f aca="false">IF(R923&lt;=(Datos!$D$24-Datos!$C$24)/(Datos!$E$24-Datos!$C$24),Datos!$C$24+SQRT((Datos!$E$24-Datos!$C$24)*(Datos!$D$24-Datos!$C$24)*R923),Datos!$E$24-SQRT((Datos!$E$24-Datos!$C$24)*(Datos!$E$24-Datos!$D$24)*(1-R923)))</f>
        <v>0.13720526984843</v>
      </c>
      <c r="T923" s="24" t="n">
        <f aca="true">RAND()</f>
        <v>0.830644553421952</v>
      </c>
      <c r="U923" s="26" t="n">
        <f aca="false">IF(T923&lt;=(Datos!$D$25-Datos!$C$25)/(Datos!$E$25-Datos!$C$25),Datos!$C$25+SQRT((Datos!$E$25-Datos!$C$25)*(Datos!$D$25-Datos!$C$25)*T923),Datos!$E$25-SQRT((Datos!$E$25-Datos!$C$25)*(Datos!$E$25-Datos!$D$25)*(1-T923)))</f>
        <v>0.198223975330228</v>
      </c>
      <c r="V923" s="24" t="n">
        <f aca="true">RAND()</f>
        <v>0.652408279845428</v>
      </c>
      <c r="W923" s="26" t="n">
        <f aca="false">IF(V923&lt;=(Datos!$D$26-Datos!$C$26)/(Datos!$E$26-Datos!$C$26),Datos!$C$26+SQRT((Datos!$E$26-Datos!$C$26)*(Datos!$D$26-Datos!$C$26)*V923),Datos!$E$26-SQRT((Datos!$E$26-Datos!$C$26)*(Datos!$E$26-Datos!$D$26)*(1-V923)))</f>
        <v>0.215120621844118</v>
      </c>
      <c r="X923" s="24" t="n">
        <f aca="true">RAND()</f>
        <v>0.984962562863564</v>
      </c>
      <c r="Y923" s="26" t="n">
        <f aca="false">IF(X923&lt;=(Datos!$D$27-Datos!$C$27)/(Datos!$E$27-Datos!$C$27),Datos!$C$27+SQRT((Datos!$E$27-Datos!$C$27)*(Datos!$D$27-Datos!$C$27)*X923),Datos!$E$27-SQRT((Datos!$E$27-Datos!$C$27)*(Datos!$E$27-Datos!$D$27)*(1-X923)))</f>
        <v>0.270988775858034</v>
      </c>
      <c r="Z923" s="24" t="n">
        <f aca="false">(1+Q923)</f>
        <v>1.15575184774641</v>
      </c>
      <c r="AA923" s="24" t="n">
        <f aca="false">Z923*(1+S923)</f>
        <v>1.31432709189428</v>
      </c>
      <c r="AB923" s="24" t="n">
        <f aca="false">AA923*(1+U923)</f>
        <v>1.57485823293378</v>
      </c>
      <c r="AC923" s="24" t="n">
        <f aca="false">AB923*(1+W923)</f>
        <v>1.91364271531883</v>
      </c>
      <c r="AD923" s="24" t="n">
        <f aca="false">AC923*(1+Y923)</f>
        <v>2.43221841217272</v>
      </c>
      <c r="AE923" s="23" t="n">
        <f aca="false">E923*Q923</f>
        <v>4942.282522459</v>
      </c>
      <c r="AF923" s="23" t="n">
        <f aca="false">AE923*(1+S923)</f>
        <v>5620.38972962017</v>
      </c>
      <c r="AG923" s="23" t="n">
        <f aca="false">AF923*(1+U923)</f>
        <v>6734.48572473066</v>
      </c>
      <c r="AH923" s="23" t="n">
        <f aca="false">AG923*(1+W923)</f>
        <v>8183.21248163506</v>
      </c>
      <c r="AI923" s="23" t="n">
        <f aca="false">AH923*(1+Y923)</f>
        <v>10400.7712146195</v>
      </c>
      <c r="AJ923" s="25" t="n">
        <f aca="false">G923*Z923</f>
        <v>48516.5928263441</v>
      </c>
      <c r="AK923" s="25" t="n">
        <f aca="false">I923*AA923</f>
        <v>53952.3147728476</v>
      </c>
      <c r="AL923" s="25" t="n">
        <f aca="false">K923*AB923</f>
        <v>62172.0163166227</v>
      </c>
      <c r="AM923" s="25" t="n">
        <f aca="false">M923*AC923</f>
        <v>81643.1508620619</v>
      </c>
      <c r="AN923" s="25" t="n">
        <f aca="false">O923*AD923</f>
        <v>97074.7080656673</v>
      </c>
      <c r="AO923" s="25" t="n">
        <f aca="false">C923/Datos!$D$8</f>
        <v>13045.8138703731</v>
      </c>
      <c r="AP923" s="25" t="n">
        <f aca="false">AJ923-AO923</f>
        <v>35470.778955971</v>
      </c>
      <c r="AQ923" s="25" t="n">
        <f aca="false">AK923-AO923</f>
        <v>40906.5009024744</v>
      </c>
      <c r="AR923" s="25" t="n">
        <f aca="false">AL923-AO923</f>
        <v>49126.2024462496</v>
      </c>
      <c r="AS923" s="25" t="n">
        <f aca="false">AM923-AO923</f>
        <v>68597.3369916888</v>
      </c>
      <c r="AT923" s="25" t="n">
        <f aca="false">AN923-AO923</f>
        <v>84028.8941952942</v>
      </c>
      <c r="AU923" s="25" t="n">
        <f aca="false">AP923*Datos!$D$6</f>
        <v>17735.3894779855</v>
      </c>
      <c r="AV923" s="25" t="n">
        <f aca="false">AQ923*Datos!$D$6</f>
        <v>20453.2504512372</v>
      </c>
      <c r="AW923" s="25" t="n">
        <f aca="false">AR923*Datos!$D$6</f>
        <v>24563.1012231248</v>
      </c>
      <c r="AX923" s="25" t="n">
        <f aca="false">AS923*Datos!$D$6</f>
        <v>34298.6684958444</v>
      </c>
      <c r="AY923" s="25" t="n">
        <f aca="false">AT923*Datos!$D$6</f>
        <v>42014.4470976471</v>
      </c>
      <c r="AZ923" s="25" t="n">
        <f aca="false">AJ923-AU923-AE923</f>
        <v>25838.9208258996</v>
      </c>
      <c r="BA923" s="25" t="n">
        <f aca="false">AK923-AV923-AF923</f>
        <v>27878.6745919902</v>
      </c>
      <c r="BB923" s="25" t="n">
        <f aca="false">AL923-AW923-AG923</f>
        <v>30874.4293687672</v>
      </c>
      <c r="BC923" s="25" t="n">
        <f aca="false">AM923-AX923-AH923</f>
        <v>39161.2698845825</v>
      </c>
      <c r="BD923" s="25" t="n">
        <f aca="false">AN923-AY923-AI923</f>
        <v>44659.4897534007</v>
      </c>
      <c r="BE923" s="25" t="n">
        <f aca="false">AZ923/Z923</f>
        <v>22356.8068493964</v>
      </c>
      <c r="BF923" s="25" t="n">
        <f aca="false">BA923/AA923</f>
        <v>21211.3672189545</v>
      </c>
      <c r="BG923" s="25" t="n">
        <f aca="false">BB923/AB923</f>
        <v>19604.5769219822</v>
      </c>
      <c r="BH923" s="25" t="n">
        <f aca="false">BC923/AC923</f>
        <v>20464.2536305728</v>
      </c>
      <c r="BI923" s="25" t="n">
        <f aca="false">BD923/AD923</f>
        <v>18361.6280223395</v>
      </c>
      <c r="BJ923" s="25" t="n">
        <f aca="false">E923*AD923</f>
        <v>77178.6063742608</v>
      </c>
      <c r="BK923" s="25" t="n">
        <f aca="false">0.2*C923*AD923</f>
        <v>31730.2686972998</v>
      </c>
      <c r="BL923" s="25" t="n">
        <f aca="false">BJ923+BK923</f>
        <v>108908.875071561</v>
      </c>
      <c r="BM923" s="25" t="n">
        <f aca="false">BK923*Datos!$D$6</f>
        <v>15865.1343486499</v>
      </c>
      <c r="BN923" s="25" t="n">
        <f aca="false">BL923-BM923</f>
        <v>93043.7407229106</v>
      </c>
      <c r="BO923" s="25" t="n">
        <f aca="false">BN923/AD923</f>
        <v>38254.6815110218</v>
      </c>
      <c r="BP923" s="25" t="n">
        <f aca="false">-(C923+E923)</f>
        <v>-96960.8439277008</v>
      </c>
      <c r="BQ923" s="25" t="n">
        <f aca="false">BE923</f>
        <v>22356.8068493964</v>
      </c>
      <c r="BR923" s="25" t="n">
        <f aca="false">BF923</f>
        <v>21211.3672189545</v>
      </c>
      <c r="BS923" s="25" t="n">
        <f aca="false">BG923</f>
        <v>19604.5769219822</v>
      </c>
      <c r="BT923" s="25" t="n">
        <f aca="false">BH923</f>
        <v>20464.2536305728</v>
      </c>
      <c r="BU923" s="25" t="n">
        <f aca="false">BI923+BO923</f>
        <v>56616.3095333613</v>
      </c>
      <c r="BV923" s="27" t="n">
        <f aca="false">IFERROR(IRR(BP923:BU923,0.1),NA())*100</f>
        <v>11.6379420343078</v>
      </c>
    </row>
    <row r="924" customFormat="false" ht="15" hidden="false" customHeight="true" outlineLevel="0" collapsed="false">
      <c r="A924" s="23" t="n">
        <v>923</v>
      </c>
      <c r="B924" s="24" t="n">
        <f aca="true">RAND()</f>
        <v>0.589451590891046</v>
      </c>
      <c r="C924" s="25" t="n">
        <f aca="false">IF(B924&lt;=(Datos!$D$14-Datos!$C$14)/(Datos!$E$14-Datos!$C$14),Datos!$C$14+SQRT((Datos!$E$14-Datos!$C$14)*(Datos!$D$14-Datos!$C$14)*B924),Datos!$E$14-SQRT((Datos!$E$14-Datos!$C$14)*(Datos!$E$14-Datos!$D$14)*(1-B924)))</f>
        <v>77804.0974292383</v>
      </c>
      <c r="D924" s="24" t="n">
        <f aca="true">RAND()</f>
        <v>0.140365954297613</v>
      </c>
      <c r="E924" s="25" t="n">
        <f aca="false">IF(D924&lt;=(Datos!$D$15-Datos!$C$15)/(Datos!$E$15-Datos!$C$15),Datos!$C$15+SQRT((Datos!$E$15-Datos!$C$15)*(Datos!$D$15-Datos!$C$15)*D924),Datos!$E$15-SQRT((Datos!$E$15-Datos!$C$15)*(Datos!$E$15-Datos!$D$15)*(1-D924)))</f>
        <v>28244.6026832759</v>
      </c>
      <c r="F924" s="24" t="n">
        <f aca="true">RAND()</f>
        <v>0.63189695099011</v>
      </c>
      <c r="G924" s="25" t="n">
        <f aca="false">IF(F924&lt;=(Datos!$D$19-Datos!$C$19)/(Datos!$E$19-Datos!$C$19),Datos!$C$19+SQRT((Datos!$E$19-Datos!$C$19)*(Datos!$D$19-Datos!$C$19)*F924),Datos!$E$19-SQRT((Datos!$E$19-Datos!$C$19)*(Datos!$E$19-Datos!$D$19)*(1-F924)))</f>
        <v>39735.7353419511</v>
      </c>
      <c r="H924" s="24" t="n">
        <f aca="true">RAND()</f>
        <v>0.937520250079172</v>
      </c>
      <c r="I924" s="25" t="n">
        <f aca="false">IF(H924&lt;=(Datos!$D$19-Datos!$C$19)/(Datos!$E$19-Datos!$C$19),Datos!$C$19+SQRT((Datos!$E$19-Datos!$C$19)*(Datos!$D$19-Datos!$C$19)*H924),Datos!$E$19-SQRT((Datos!$E$19-Datos!$C$19)*(Datos!$E$19-Datos!$D$19)*(1-H924)))</f>
        <v>42835.2872606135</v>
      </c>
      <c r="J924" s="24" t="n">
        <f aca="true">RAND()</f>
        <v>0.816088796629174</v>
      </c>
      <c r="K924" s="25" t="n">
        <f aca="false">IF(J924&lt;=(Datos!$D$19-Datos!$C$19)/(Datos!$E$19-Datos!$C$19),Datos!$C$19+SQRT((Datos!$E$19-Datos!$C$19)*(Datos!$D$19-Datos!$C$19)*J924),Datos!$E$19-SQRT((Datos!$E$19-Datos!$C$19)*(Datos!$E$19-Datos!$D$19)*(1-J924)))</f>
        <v>41286.0613558095</v>
      </c>
      <c r="L924" s="24" t="n">
        <f aca="true">RAND()</f>
        <v>0.962299365022145</v>
      </c>
      <c r="M924" s="25" t="n">
        <f aca="false">IF(L924&lt;=(Datos!$D$19-Datos!$C$19)/(Datos!$E$19-Datos!$C$19),Datos!$C$19+SQRT((Datos!$E$19-Datos!$C$19)*(Datos!$D$19-Datos!$C$19)*L924),Datos!$E$19-SQRT((Datos!$E$19-Datos!$C$19)*(Datos!$E$19-Datos!$D$19)*(1-L924)))</f>
        <v>43318.4686671551</v>
      </c>
      <c r="N924" s="24" t="n">
        <f aca="true">RAND()</f>
        <v>0.245150625603892</v>
      </c>
      <c r="O924" s="25" t="n">
        <f aca="false">IF(N924&lt;=(Datos!$D$19-Datos!$C$19)/(Datos!$E$19-Datos!$C$19),Datos!$C$19+SQRT((Datos!$E$19-Datos!$C$19)*(Datos!$D$19-Datos!$C$19)*N924),Datos!$E$19-SQRT((Datos!$E$19-Datos!$C$19)*(Datos!$E$19-Datos!$D$19)*(1-N924)))</f>
        <v>36064.0410487219</v>
      </c>
      <c r="P924" s="24" t="n">
        <f aca="true">RAND()</f>
        <v>0.685008097705979</v>
      </c>
      <c r="Q924" s="26" t="n">
        <f aca="false">IF(P924&lt;=(Datos!$D$23-Datos!$C$23)/(Datos!$E$23-Datos!$C$23),Datos!$C$23+SQRT((Datos!$E$23-Datos!$C$23)*(Datos!$D$23-Datos!$C$23)*P924),Datos!$E$23-SQRT((Datos!$E$23-Datos!$C$23)*(Datos!$E$23-Datos!$D$23)*(1-P924)))</f>
        <v>0.156188544266903</v>
      </c>
      <c r="R924" s="24" t="n">
        <f aca="true">RAND()</f>
        <v>0.129623235368567</v>
      </c>
      <c r="S924" s="26" t="n">
        <f aca="false">IF(R924&lt;=(Datos!$D$24-Datos!$C$24)/(Datos!$E$24-Datos!$C$24),Datos!$C$24+SQRT((Datos!$E$24-Datos!$C$24)*(Datos!$D$24-Datos!$C$24)*R924),Datos!$E$24-SQRT((Datos!$E$24-Datos!$C$24)*(Datos!$E$24-Datos!$D$24)*(1-R924)))</f>
        <v>0.135274875569491</v>
      </c>
      <c r="T924" s="24" t="n">
        <f aca="true">RAND()</f>
        <v>0.262970536825706</v>
      </c>
      <c r="U924" s="26" t="n">
        <f aca="false">IF(T924&lt;=(Datos!$D$25-Datos!$C$25)/(Datos!$E$25-Datos!$C$25),Datos!$C$25+SQRT((Datos!$E$25-Datos!$C$25)*(Datos!$D$25-Datos!$C$25)*T924),Datos!$E$25-SQRT((Datos!$E$25-Datos!$C$25)*(Datos!$E$25-Datos!$D$25)*(1-T924)))</f>
        <v>0.173499747388727</v>
      </c>
      <c r="V924" s="24" t="n">
        <f aca="true">RAND()</f>
        <v>0.531907358005007</v>
      </c>
      <c r="W924" s="26" t="n">
        <f aca="false">IF(V924&lt;=(Datos!$D$26-Datos!$C$26)/(Datos!$E$26-Datos!$C$26),Datos!$C$26+SQRT((Datos!$E$26-Datos!$C$26)*(Datos!$D$26-Datos!$C$26)*V924),Datos!$E$26-SQRT((Datos!$E$26-Datos!$C$26)*(Datos!$E$26-Datos!$D$26)*(1-V924)))</f>
        <v>0.209523781710954</v>
      </c>
      <c r="X924" s="24" t="n">
        <f aca="true">RAND()</f>
        <v>0.647862937663756</v>
      </c>
      <c r="Y924" s="26" t="n">
        <f aca="false">IF(X924&lt;=(Datos!$D$27-Datos!$C$27)/(Datos!$E$27-Datos!$C$27),Datos!$C$27+SQRT((Datos!$E$27-Datos!$C$27)*(Datos!$D$27-Datos!$C$27)*X924),Datos!$E$27-SQRT((Datos!$E$27-Datos!$C$27)*(Datos!$E$27-Datos!$D$27)*(1-X924)))</f>
        <v>0.23639334756467</v>
      </c>
      <c r="Z924" s="24" t="n">
        <f aca="false">(1+Q924)</f>
        <v>1.1561885442669</v>
      </c>
      <c r="AA924" s="24" t="n">
        <f aca="false">Z924*(1+S924)</f>
        <v>1.31259180572748</v>
      </c>
      <c r="AB924" s="24" t="n">
        <f aca="false">AA924*(1+U924)</f>
        <v>1.54032615244571</v>
      </c>
      <c r="AC924" s="24" t="n">
        <f aca="false">AB924*(1+W924)</f>
        <v>1.86306111297442</v>
      </c>
      <c r="AD924" s="24" t="n">
        <f aca="false">AC924*(1+Y924)</f>
        <v>2.303476366188</v>
      </c>
      <c r="AE924" s="23" t="n">
        <f aca="false">E924*Q924</f>
        <v>4411.48337649792</v>
      </c>
      <c r="AF924" s="23" t="n">
        <f aca="false">AE924*(1+S924)</f>
        <v>5008.24624133055</v>
      </c>
      <c r="AG924" s="23" t="n">
        <f aca="false">AF924*(1+U924)</f>
        <v>5877.17569906195</v>
      </c>
      <c r="AH924" s="23" t="n">
        <f aca="false">AG924*(1+W924)</f>
        <v>7108.58377730913</v>
      </c>
      <c r="AI924" s="23" t="n">
        <f aca="false">AH924*(1+Y924)</f>
        <v>8789.00569287113</v>
      </c>
      <c r="AJ924" s="25" t="n">
        <f aca="false">G924*Z924</f>
        <v>45942.0020003854</v>
      </c>
      <c r="AK924" s="25" t="n">
        <f aca="false">I924*AA924</f>
        <v>56225.247054264</v>
      </c>
      <c r="AL924" s="25" t="n">
        <f aca="false">K924*AB924</f>
        <v>63594.0000378314</v>
      </c>
      <c r="AM924" s="25" t="n">
        <f aca="false">M924*AC924</f>
        <v>80704.9544473774</v>
      </c>
      <c r="AN924" s="25" t="n">
        <f aca="false">O924*AD924</f>
        <v>83072.6662249647</v>
      </c>
      <c r="AO924" s="25" t="n">
        <f aca="false">C924/Datos!$D$8</f>
        <v>15560.8194858477</v>
      </c>
      <c r="AP924" s="25" t="n">
        <f aca="false">AJ924-AO924</f>
        <v>30381.1825145377</v>
      </c>
      <c r="AQ924" s="25" t="n">
        <f aca="false">AK924-AO924</f>
        <v>40664.4275684163</v>
      </c>
      <c r="AR924" s="25" t="n">
        <f aca="false">AL924-AO924</f>
        <v>48033.1805519838</v>
      </c>
      <c r="AS924" s="25" t="n">
        <f aca="false">AM924-AO924</f>
        <v>65144.1349615298</v>
      </c>
      <c r="AT924" s="25" t="n">
        <f aca="false">AN924-AO924</f>
        <v>67511.846739117</v>
      </c>
      <c r="AU924" s="25" t="n">
        <f aca="false">AP924*Datos!$D$6</f>
        <v>15190.5912572689</v>
      </c>
      <c r="AV924" s="25" t="n">
        <f aca="false">AQ924*Datos!$D$6</f>
        <v>20332.2137842081</v>
      </c>
      <c r="AW924" s="25" t="n">
        <f aca="false">AR924*Datos!$D$6</f>
        <v>24016.5902759919</v>
      </c>
      <c r="AX924" s="25" t="n">
        <f aca="false">AS924*Datos!$D$6</f>
        <v>32572.0674807649</v>
      </c>
      <c r="AY924" s="25" t="n">
        <f aca="false">AT924*Datos!$D$6</f>
        <v>33755.9233695585</v>
      </c>
      <c r="AZ924" s="25" t="n">
        <f aca="false">AJ924-AU924-AE924</f>
        <v>26339.9273666186</v>
      </c>
      <c r="BA924" s="25" t="n">
        <f aca="false">AK924-AV924-AF924</f>
        <v>30884.7870287253</v>
      </c>
      <c r="BB924" s="25" t="n">
        <f aca="false">AL924-AW924-AG924</f>
        <v>33700.2340627776</v>
      </c>
      <c r="BC924" s="25" t="n">
        <f aca="false">AM924-AX924-AH924</f>
        <v>41024.3031893034</v>
      </c>
      <c r="BD924" s="25" t="n">
        <f aca="false">AN924-AY924-AI924</f>
        <v>40527.737162535</v>
      </c>
      <c r="BE924" s="25" t="n">
        <f aca="false">AZ924/Z924</f>
        <v>22781.688589831</v>
      </c>
      <c r="BF924" s="25" t="n">
        <f aca="false">BA924/AA924</f>
        <v>23529.6204760382</v>
      </c>
      <c r="BG924" s="25" t="n">
        <f aca="false">BB924/AB924</f>
        <v>21878.6352547925</v>
      </c>
      <c r="BH924" s="25" t="n">
        <f aca="false">BC924/AC924</f>
        <v>22019.8376229362</v>
      </c>
      <c r="BI924" s="25" t="n">
        <f aca="false">BD924/AD924</f>
        <v>17594.1623527937</v>
      </c>
      <c r="BJ924" s="25" t="n">
        <f aca="false">E924*AD924</f>
        <v>65060.7747532961</v>
      </c>
      <c r="BK924" s="25" t="n">
        <f aca="false">0.2*C924*AD924</f>
        <v>35843.9799241678</v>
      </c>
      <c r="BL924" s="25" t="n">
        <f aca="false">BJ924+BK924</f>
        <v>100904.754677464</v>
      </c>
      <c r="BM924" s="25" t="n">
        <f aca="false">BK924*Datos!$D$6</f>
        <v>17921.9899620839</v>
      </c>
      <c r="BN924" s="25" t="n">
        <f aca="false">BL924-BM924</f>
        <v>82982.76471538</v>
      </c>
      <c r="BO924" s="25" t="n">
        <f aca="false">BN924/AD924</f>
        <v>36025.0124261997</v>
      </c>
      <c r="BP924" s="25" t="n">
        <f aca="false">-(C924+E924)</f>
        <v>-106048.700112514</v>
      </c>
      <c r="BQ924" s="25" t="n">
        <f aca="false">BE924</f>
        <v>22781.688589831</v>
      </c>
      <c r="BR924" s="25" t="n">
        <f aca="false">BF924</f>
        <v>23529.6204760382</v>
      </c>
      <c r="BS924" s="25" t="n">
        <f aca="false">BG924</f>
        <v>21878.6352547925</v>
      </c>
      <c r="BT924" s="25" t="n">
        <f aca="false">BH924</f>
        <v>22019.8376229362</v>
      </c>
      <c r="BU924" s="25" t="n">
        <f aca="false">BI924+BO924</f>
        <v>53619.1747789934</v>
      </c>
      <c r="BV924" s="27" t="n">
        <f aca="false">IFERROR(IRR(BP924:BU924,0.1),NA())*100</f>
        <v>9.63542970345151</v>
      </c>
    </row>
    <row r="925" customFormat="false" ht="15" hidden="false" customHeight="true" outlineLevel="0" collapsed="false">
      <c r="A925" s="23" t="n">
        <v>924</v>
      </c>
      <c r="B925" s="24" t="n">
        <f aca="true">RAND()</f>
        <v>0.322482075181029</v>
      </c>
      <c r="C925" s="25" t="n">
        <f aca="false">IF(B925&lt;=(Datos!$D$14-Datos!$C$14)/(Datos!$E$14-Datos!$C$14),Datos!$C$14+SQRT((Datos!$E$14-Datos!$C$14)*(Datos!$D$14-Datos!$C$14)*B925),Datos!$E$14-SQRT((Datos!$E$14-Datos!$C$14)*(Datos!$E$14-Datos!$D$14)*(1-B925)))</f>
        <v>71486.4679532198</v>
      </c>
      <c r="D925" s="24" t="n">
        <f aca="true">RAND()</f>
        <v>0.317291059812278</v>
      </c>
      <c r="E925" s="25" t="n">
        <f aca="false">IF(D925&lt;=(Datos!$D$15-Datos!$C$15)/(Datos!$E$15-Datos!$C$15),Datos!$C$15+SQRT((Datos!$E$15-Datos!$C$15)*(Datos!$D$15-Datos!$C$15)*D925),Datos!$E$15-SQRT((Datos!$E$15-Datos!$C$15)*(Datos!$E$15-Datos!$D$15)*(1-D925)))</f>
        <v>29878.1994102251</v>
      </c>
      <c r="F925" s="24" t="n">
        <f aca="true">RAND()</f>
        <v>0.652520130724135</v>
      </c>
      <c r="G925" s="25" t="n">
        <f aca="false">IF(F925&lt;=(Datos!$D$19-Datos!$C$19)/(Datos!$E$19-Datos!$C$19),Datos!$C$19+SQRT((Datos!$E$19-Datos!$C$19)*(Datos!$D$19-Datos!$C$19)*F925),Datos!$E$19-SQRT((Datos!$E$19-Datos!$C$19)*(Datos!$E$19-Datos!$D$19)*(1-F925)))</f>
        <v>39893.3320781535</v>
      </c>
      <c r="H925" s="24" t="n">
        <f aca="true">RAND()</f>
        <v>0.272651822021221</v>
      </c>
      <c r="I925" s="25" t="n">
        <f aca="false">IF(H925&lt;=(Datos!$D$19-Datos!$C$19)/(Datos!$E$19-Datos!$C$19),Datos!$C$19+SQRT((Datos!$E$19-Datos!$C$19)*(Datos!$D$19-Datos!$C$19)*H925),Datos!$E$19-SQRT((Datos!$E$19-Datos!$C$19)*(Datos!$E$19-Datos!$D$19)*(1-H925)))</f>
        <v>36395.1366915167</v>
      </c>
      <c r="J925" s="24" t="n">
        <f aca="true">RAND()</f>
        <v>0.203225134532539</v>
      </c>
      <c r="K925" s="25" t="n">
        <f aca="false">IF(J925&lt;=(Datos!$D$19-Datos!$C$19)/(Datos!$E$19-Datos!$C$19),Datos!$C$19+SQRT((Datos!$E$19-Datos!$C$19)*(Datos!$D$19-Datos!$C$19)*J925),Datos!$E$19-SQRT((Datos!$E$19-Datos!$C$19)*(Datos!$E$19-Datos!$D$19)*(1-J925)))</f>
        <v>35521.2109341956</v>
      </c>
      <c r="L925" s="24" t="n">
        <f aca="true">RAND()</f>
        <v>0.91379034560717</v>
      </c>
      <c r="M925" s="25" t="n">
        <f aca="false">IF(L925&lt;=(Datos!$D$19-Datos!$C$19)/(Datos!$E$19-Datos!$C$19),Datos!$C$19+SQRT((Datos!$E$19-Datos!$C$19)*(Datos!$D$19-Datos!$C$19)*L925),Datos!$E$19-SQRT((Datos!$E$19-Datos!$C$19)*(Datos!$E$19-Datos!$D$19)*(1-L925)))</f>
        <v>42457.2211894342</v>
      </c>
      <c r="N925" s="24" t="n">
        <f aca="true">RAND()</f>
        <v>0.380752103653174</v>
      </c>
      <c r="O925" s="25" t="n">
        <f aca="false">IF(N925&lt;=(Datos!$D$19-Datos!$C$19)/(Datos!$E$19-Datos!$C$19),Datos!$C$19+SQRT((Datos!$E$19-Datos!$C$19)*(Datos!$D$19-Datos!$C$19)*N925),Datos!$E$19-SQRT((Datos!$E$19-Datos!$C$19)*(Datos!$E$19-Datos!$D$19)*(1-N925)))</f>
        <v>37557.3021342259</v>
      </c>
      <c r="P925" s="24" t="n">
        <f aca="true">RAND()</f>
        <v>0.0896457367404265</v>
      </c>
      <c r="Q925" s="26" t="n">
        <f aca="false">IF(P925&lt;=(Datos!$D$23-Datos!$C$23)/(Datos!$E$23-Datos!$C$23),Datos!$C$23+SQRT((Datos!$E$23-Datos!$C$23)*(Datos!$D$23-Datos!$C$23)*P925),Datos!$E$23-SQRT((Datos!$E$23-Datos!$C$23)*(Datos!$E$23-Datos!$D$23)*(1-P925)))</f>
        <v>0.132702847166394</v>
      </c>
      <c r="R925" s="24" t="n">
        <f aca="true">RAND()</f>
        <v>0.444133337990918</v>
      </c>
      <c r="S925" s="26" t="n">
        <f aca="false">IF(R925&lt;=(Datos!$D$24-Datos!$C$24)/(Datos!$E$24-Datos!$C$24),Datos!$C$24+SQRT((Datos!$E$24-Datos!$C$24)*(Datos!$D$24-Datos!$C$24)*R925),Datos!$E$24-SQRT((Datos!$E$24-Datos!$C$24)*(Datos!$E$24-Datos!$D$24)*(1-R925)))</f>
        <v>0.148274370167762</v>
      </c>
      <c r="T925" s="24" t="n">
        <f aca="true">RAND()</f>
        <v>0.689871161203536</v>
      </c>
      <c r="U925" s="26" t="n">
        <f aca="false">IF(T925&lt;=(Datos!$D$25-Datos!$C$25)/(Datos!$E$25-Datos!$C$25),Datos!$C$25+SQRT((Datos!$E$25-Datos!$C$25)*(Datos!$D$25-Datos!$C$25)*T925),Datos!$E$25-SQRT((Datos!$E$25-Datos!$C$25)*(Datos!$E$25-Datos!$D$25)*(1-T925)))</f>
        <v>0.190532038607496</v>
      </c>
      <c r="V925" s="24" t="n">
        <f aca="true">RAND()</f>
        <v>0.913932786189469</v>
      </c>
      <c r="W925" s="26" t="n">
        <f aca="false">IF(V925&lt;=(Datos!$D$26-Datos!$C$26)/(Datos!$E$26-Datos!$C$26),Datos!$C$26+SQRT((Datos!$E$26-Datos!$C$26)*(Datos!$D$26-Datos!$C$26)*V925),Datos!$E$26-SQRT((Datos!$E$26-Datos!$C$26)*(Datos!$E$26-Datos!$D$26)*(1-V925)))</f>
        <v>0.232643870006915</v>
      </c>
      <c r="X925" s="24" t="n">
        <f aca="true">RAND()</f>
        <v>0.666624178233844</v>
      </c>
      <c r="Y925" s="26" t="n">
        <f aca="false">IF(X925&lt;=(Datos!$D$27-Datos!$C$27)/(Datos!$E$27-Datos!$C$27),Datos!$C$27+SQRT((Datos!$E$27-Datos!$C$27)*(Datos!$D$27-Datos!$C$27)*X925),Datos!$E$27-SQRT((Datos!$E$27-Datos!$C$27)*(Datos!$E$27-Datos!$D$27)*(1-X925)))</f>
        <v>0.237570889267659</v>
      </c>
      <c r="Z925" s="24" t="n">
        <f aca="false">(1+Q925)</f>
        <v>1.13270284716639</v>
      </c>
      <c r="AA925" s="24" t="n">
        <f aca="false">Z925*(1+S925)</f>
        <v>1.30065364841722</v>
      </c>
      <c r="AB925" s="24" t="n">
        <f aca="false">AA925*(1+U925)</f>
        <v>1.54846983957243</v>
      </c>
      <c r="AC925" s="24" t="n">
        <f aca="false">AB925*(1+W925)</f>
        <v>1.90871185563955</v>
      </c>
      <c r="AD925" s="24" t="n">
        <f aca="false">AC925*(1+Y925)</f>
        <v>2.36216622853956</v>
      </c>
      <c r="AE925" s="23" t="n">
        <f aca="false">E925*Q925</f>
        <v>3964.92212994215</v>
      </c>
      <c r="AF925" s="23" t="n">
        <f aca="false">AE925*(1+S925)</f>
        <v>4552.81846152355</v>
      </c>
      <c r="AG925" s="23" t="n">
        <f aca="false">AF925*(1+U925)</f>
        <v>5420.27624440748</v>
      </c>
      <c r="AH925" s="23" t="n">
        <f aca="false">AG925*(1+W925)</f>
        <v>6681.27028641298</v>
      </c>
      <c r="AI925" s="23" t="n">
        <f aca="false">AH925*(1+Y925)</f>
        <v>8268.5456097937</v>
      </c>
      <c r="AJ925" s="25" t="n">
        <f aca="false">G925*Z925</f>
        <v>45187.2908278789</v>
      </c>
      <c r="AK925" s="25" t="n">
        <f aca="false">I925*AA925</f>
        <v>47337.4673224647</v>
      </c>
      <c r="AL925" s="25" t="n">
        <f aca="false">K925*AB925</f>
        <v>55003.5237966924</v>
      </c>
      <c r="AM925" s="25" t="n">
        <f aca="false">M925*AC925</f>
        <v>81038.6014417839</v>
      </c>
      <c r="AN925" s="25" t="n">
        <f aca="false">O925*AD925</f>
        <v>88716.5907365254</v>
      </c>
      <c r="AO925" s="25" t="n">
        <f aca="false">C925/Datos!$D$8</f>
        <v>14297.2935906439</v>
      </c>
      <c r="AP925" s="25" t="n">
        <f aca="false">AJ925-AO925</f>
        <v>30889.9972372349</v>
      </c>
      <c r="AQ925" s="25" t="n">
        <f aca="false">AK925-AO925</f>
        <v>33040.1737318208</v>
      </c>
      <c r="AR925" s="25" t="n">
        <f aca="false">AL925-AO925</f>
        <v>40706.2302060484</v>
      </c>
      <c r="AS925" s="25" t="n">
        <f aca="false">AM925-AO925</f>
        <v>66741.3078511399</v>
      </c>
      <c r="AT925" s="25" t="n">
        <f aca="false">AN925-AO925</f>
        <v>74419.2971458814</v>
      </c>
      <c r="AU925" s="25" t="n">
        <f aca="false">AP925*Datos!$D$6</f>
        <v>15444.9986186175</v>
      </c>
      <c r="AV925" s="25" t="n">
        <f aca="false">AQ925*Datos!$D$6</f>
        <v>16520.0868659104</v>
      </c>
      <c r="AW925" s="25" t="n">
        <f aca="false">AR925*Datos!$D$6</f>
        <v>20353.1151030242</v>
      </c>
      <c r="AX925" s="25" t="n">
        <f aca="false">AS925*Datos!$D$6</f>
        <v>33370.65392557</v>
      </c>
      <c r="AY925" s="25" t="n">
        <f aca="false">AT925*Datos!$D$6</f>
        <v>37209.6485729407</v>
      </c>
      <c r="AZ925" s="25" t="n">
        <f aca="false">AJ925-AU925-AE925</f>
        <v>25777.3700793192</v>
      </c>
      <c r="BA925" s="25" t="n">
        <f aca="false">AK925-AV925-AF925</f>
        <v>26264.5619950308</v>
      </c>
      <c r="BB925" s="25" t="n">
        <f aca="false">AL925-AW925-AG925</f>
        <v>29230.1324492607</v>
      </c>
      <c r="BC925" s="25" t="n">
        <f aca="false">AM925-AX925-AH925</f>
        <v>40986.6772298009</v>
      </c>
      <c r="BD925" s="25" t="n">
        <f aca="false">AN925-AY925-AI925</f>
        <v>43238.396553791</v>
      </c>
      <c r="BE925" s="25" t="n">
        <f aca="false">AZ925/Z925</f>
        <v>22757.3985037689</v>
      </c>
      <c r="BF925" s="25" t="n">
        <f aca="false">BA925/AA925</f>
        <v>20193.3558768642</v>
      </c>
      <c r="BG925" s="25" t="n">
        <f aca="false">BB925/AB925</f>
        <v>18876.7851347572</v>
      </c>
      <c r="BH925" s="25" t="n">
        <f aca="false">BC925/AC925</f>
        <v>21473.4754796541</v>
      </c>
      <c r="BI925" s="25" t="n">
        <f aca="false">BD925/AD925</f>
        <v>18304.5528428046</v>
      </c>
      <c r="BJ925" s="25" t="n">
        <f aca="false">E925*AD925</f>
        <v>70577.2736164045</v>
      </c>
      <c r="BK925" s="25" t="n">
        <f aca="false">0.2*C925*AD925</f>
        <v>33772.5840793343</v>
      </c>
      <c r="BL925" s="25" t="n">
        <f aca="false">BJ925+BK925</f>
        <v>104349.857695739</v>
      </c>
      <c r="BM925" s="25" t="n">
        <f aca="false">BK925*Datos!$D$6</f>
        <v>16886.2920396671</v>
      </c>
      <c r="BN925" s="25" t="n">
        <f aca="false">BL925-BM925</f>
        <v>87463.5656560717</v>
      </c>
      <c r="BO925" s="25" t="n">
        <f aca="false">BN925/AD925</f>
        <v>37026.8462055471</v>
      </c>
      <c r="BP925" s="25" t="n">
        <f aca="false">-(C925+E925)</f>
        <v>-101364.667363445</v>
      </c>
      <c r="BQ925" s="25" t="n">
        <f aca="false">BE925</f>
        <v>22757.3985037689</v>
      </c>
      <c r="BR925" s="25" t="n">
        <f aca="false">BF925</f>
        <v>20193.3558768642</v>
      </c>
      <c r="BS925" s="25" t="n">
        <f aca="false">BG925</f>
        <v>18876.7851347572</v>
      </c>
      <c r="BT925" s="25" t="n">
        <f aca="false">BH925</f>
        <v>21473.4754796541</v>
      </c>
      <c r="BU925" s="25" t="n">
        <f aca="false">BI925+BO925</f>
        <v>55331.3990483518</v>
      </c>
      <c r="BV925" s="27" t="n">
        <f aca="false">IFERROR(IRR(BP925:BU925,0.1),NA())*100</f>
        <v>9.7385957533823</v>
      </c>
    </row>
    <row r="926" customFormat="false" ht="15" hidden="false" customHeight="true" outlineLevel="0" collapsed="false">
      <c r="A926" s="23" t="n">
        <v>925</v>
      </c>
      <c r="B926" s="24" t="n">
        <f aca="true">RAND()</f>
        <v>0.424940950497893</v>
      </c>
      <c r="C926" s="25" t="n">
        <f aca="false">IF(B926&lt;=(Datos!$D$14-Datos!$C$14)/(Datos!$E$14-Datos!$C$14),Datos!$C$14+SQRT((Datos!$E$14-Datos!$C$14)*(Datos!$D$14-Datos!$C$14)*B926),Datos!$E$14-SQRT((Datos!$E$14-Datos!$C$14)*(Datos!$E$14-Datos!$D$14)*(1-B926)))</f>
        <v>73730.8001758232</v>
      </c>
      <c r="D926" s="24" t="n">
        <f aca="true">RAND()</f>
        <v>0.509210957540941</v>
      </c>
      <c r="E926" s="25" t="n">
        <f aca="false">IF(D926&lt;=(Datos!$D$15-Datos!$C$15)/(Datos!$E$15-Datos!$C$15),Datos!$C$15+SQRT((Datos!$E$15-Datos!$C$15)*(Datos!$D$15-Datos!$C$15)*D926),Datos!$E$15-SQRT((Datos!$E$15-Datos!$C$15)*(Datos!$E$15-Datos!$D$15)*(1-D926)))</f>
        <v>31419.8859932482</v>
      </c>
      <c r="F926" s="24" t="n">
        <f aca="true">RAND()</f>
        <v>0.784448105192041</v>
      </c>
      <c r="G926" s="25" t="n">
        <f aca="false">IF(F926&lt;=(Datos!$D$19-Datos!$C$19)/(Datos!$E$19-Datos!$C$19),Datos!$C$19+SQRT((Datos!$E$19-Datos!$C$19)*(Datos!$D$19-Datos!$C$19)*F926),Datos!$E$19-SQRT((Datos!$E$19-Datos!$C$19)*(Datos!$E$19-Datos!$D$19)*(1-F926)))</f>
        <v>40979.2547816858</v>
      </c>
      <c r="H926" s="24" t="n">
        <f aca="true">RAND()</f>
        <v>0.805972623495389</v>
      </c>
      <c r="I926" s="25" t="n">
        <f aca="false">IF(H926&lt;=(Datos!$D$19-Datos!$C$19)/(Datos!$E$19-Datos!$C$19),Datos!$C$19+SQRT((Datos!$E$19-Datos!$C$19)*(Datos!$D$19-Datos!$C$19)*H926),Datos!$E$19-SQRT((Datos!$E$19-Datos!$C$19)*(Datos!$E$19-Datos!$D$19)*(1-H926)))</f>
        <v>41185.2846452395</v>
      </c>
      <c r="J926" s="24" t="n">
        <f aca="true">RAND()</f>
        <v>0.447566144979905</v>
      </c>
      <c r="K926" s="25" t="n">
        <f aca="false">IF(J926&lt;=(Datos!$D$19-Datos!$C$19)/(Datos!$E$19-Datos!$C$19),Datos!$C$19+SQRT((Datos!$E$19-Datos!$C$19)*(Datos!$D$19-Datos!$C$19)*J926),Datos!$E$19-SQRT((Datos!$E$19-Datos!$C$19)*(Datos!$E$19-Datos!$D$19)*(1-J926)))</f>
        <v>38193.5902843006</v>
      </c>
      <c r="L926" s="24" t="n">
        <f aca="true">RAND()</f>
        <v>0.216712761503711</v>
      </c>
      <c r="M926" s="25" t="n">
        <f aca="false">IF(L926&lt;=(Datos!$D$19-Datos!$C$19)/(Datos!$E$19-Datos!$C$19),Datos!$C$19+SQRT((Datos!$E$19-Datos!$C$19)*(Datos!$D$19-Datos!$C$19)*L926),Datos!$E$19-SQRT((Datos!$E$19-Datos!$C$19)*(Datos!$E$19-Datos!$D$19)*(1-L926)))</f>
        <v>35701.4835109431</v>
      </c>
      <c r="N926" s="24" t="n">
        <f aca="true">RAND()</f>
        <v>0.976554151975799</v>
      </c>
      <c r="O926" s="25" t="n">
        <f aca="false">IF(N926&lt;=(Datos!$D$19-Datos!$C$19)/(Datos!$E$19-Datos!$C$19),Datos!$C$19+SQRT((Datos!$E$19-Datos!$C$19)*(Datos!$D$19-Datos!$C$19)*N926),Datos!$E$19-SQRT((Datos!$E$19-Datos!$C$19)*(Datos!$E$19-Datos!$D$19)*(1-N926)))</f>
        <v>43673.9386885158</v>
      </c>
      <c r="P926" s="24" t="n">
        <f aca="true">RAND()</f>
        <v>0.918482574544748</v>
      </c>
      <c r="Q926" s="26" t="n">
        <f aca="false">IF(P926&lt;=(Datos!$D$23-Datos!$C$23)/(Datos!$E$23-Datos!$C$23),Datos!$C$23+SQRT((Datos!$E$23-Datos!$C$23)*(Datos!$D$23-Datos!$C$23)*P926),Datos!$E$23-SQRT((Datos!$E$23-Datos!$C$23)*(Datos!$E$23-Datos!$D$23)*(1-P926)))</f>
        <v>0.167886727699773</v>
      </c>
      <c r="R926" s="24" t="n">
        <f aca="true">RAND()</f>
        <v>0.511176850668438</v>
      </c>
      <c r="S926" s="26" t="n">
        <f aca="false">IF(R926&lt;=(Datos!$D$24-Datos!$C$24)/(Datos!$E$24-Datos!$C$24),Datos!$C$24+SQRT((Datos!$E$24-Datos!$C$24)*(Datos!$D$24-Datos!$C$24)*R926),Datos!$E$24-SQRT((Datos!$E$24-Datos!$C$24)*(Datos!$E$24-Datos!$D$24)*(1-R926)))</f>
        <v>0.150337200590693</v>
      </c>
      <c r="T926" s="24" t="n">
        <f aca="true">RAND()</f>
        <v>0.823653277404848</v>
      </c>
      <c r="U926" s="26" t="n">
        <f aca="false">IF(T926&lt;=(Datos!$D$25-Datos!$C$25)/(Datos!$E$25-Datos!$C$25),Datos!$C$25+SQRT((Datos!$E$25-Datos!$C$25)*(Datos!$D$25-Datos!$C$25)*T926),Datos!$E$25-SQRT((Datos!$E$25-Datos!$C$25)*(Datos!$E$25-Datos!$D$25)*(1-T926)))</f>
        <v>0.197779045401549</v>
      </c>
      <c r="V926" s="24" t="n">
        <f aca="true">RAND()</f>
        <v>0.979669216533931</v>
      </c>
      <c r="W926" s="26" t="n">
        <f aca="false">IF(V926&lt;=(Datos!$D$26-Datos!$C$26)/(Datos!$E$26-Datos!$C$26),Datos!$C$26+SQRT((Datos!$E$26-Datos!$C$26)*(Datos!$D$26-Datos!$C$26)*V926),Datos!$E$26-SQRT((Datos!$E$26-Datos!$C$26)*(Datos!$E$26-Datos!$D$26)*(1-V926)))</f>
        <v>0.241564495146629</v>
      </c>
      <c r="X926" s="24" t="n">
        <f aca="true">RAND()</f>
        <v>0.455160619194805</v>
      </c>
      <c r="Y926" s="26" t="n">
        <f aca="false">IF(X926&lt;=(Datos!$D$27-Datos!$C$27)/(Datos!$E$27-Datos!$C$27),Datos!$C$27+SQRT((Datos!$E$27-Datos!$C$27)*(Datos!$D$27-Datos!$C$27)*X926),Datos!$E$27-SQRT((Datos!$E$27-Datos!$C$27)*(Datos!$E$27-Datos!$D$27)*(1-X926)))</f>
        <v>0.225758570664592</v>
      </c>
      <c r="Z926" s="24" t="n">
        <f aca="false">(1+Q926)</f>
        <v>1.16788672769977</v>
      </c>
      <c r="AA926" s="24" t="n">
        <f aca="false">Z926*(1+S926)</f>
        <v>1.34346354894918</v>
      </c>
      <c r="AB926" s="24" t="n">
        <f aca="false">AA926*(1+U926)</f>
        <v>1.60917248719213</v>
      </c>
      <c r="AC926" s="24" t="n">
        <f aca="false">AB926*(1+W926)</f>
        <v>1.99789142666454</v>
      </c>
      <c r="AD926" s="24" t="n">
        <f aca="false">AC926*(1+Y926)</f>
        <v>2.44893253949137</v>
      </c>
      <c r="AE926" s="23" t="n">
        <f aca="false">E926*Q926</f>
        <v>5274.98184410636</v>
      </c>
      <c r="AF926" s="23" t="n">
        <f aca="false">AE926*(1+S926)</f>
        <v>6068.00784771604</v>
      </c>
      <c r="AG926" s="23" t="n">
        <f aca="false">AF926*(1+U926)</f>
        <v>7268.13264732642</v>
      </c>
      <c r="AH926" s="23" t="n">
        <f aca="false">AG926*(1+W926)</f>
        <v>9023.85544093656</v>
      </c>
      <c r="AI926" s="23" t="n">
        <f aca="false">AH926*(1+Y926)</f>
        <v>11061.0681471663</v>
      </c>
      <c r="AJ926" s="25" t="n">
        <f aca="false">G926*Z926</f>
        <v>47859.1277705582</v>
      </c>
      <c r="AK926" s="25" t="n">
        <f aca="false">I926*AA926</f>
        <v>55330.9286739756</v>
      </c>
      <c r="AL926" s="25" t="n">
        <f aca="false">K926*AB926</f>
        <v>61460.0746725851</v>
      </c>
      <c r="AM926" s="25" t="n">
        <f aca="false">M926*AC926</f>
        <v>71327.6878257187</v>
      </c>
      <c r="AN926" s="25" t="n">
        <f aca="false">O926*AD926</f>
        <v>106954.529582057</v>
      </c>
      <c r="AO926" s="25" t="n">
        <f aca="false">C926/Datos!$D$8</f>
        <v>14746.1600351646</v>
      </c>
      <c r="AP926" s="25" t="n">
        <f aca="false">AJ926-AO926</f>
        <v>33112.9677353936</v>
      </c>
      <c r="AQ926" s="25" t="n">
        <f aca="false">AK926-AO926</f>
        <v>40584.768638811</v>
      </c>
      <c r="AR926" s="25" t="n">
        <f aca="false">AL926-AO926</f>
        <v>46713.9146374205</v>
      </c>
      <c r="AS926" s="25" t="n">
        <f aca="false">AM926-AO926</f>
        <v>56581.5277905541</v>
      </c>
      <c r="AT926" s="25" t="n">
        <f aca="false">AN926-AO926</f>
        <v>92208.3695468928</v>
      </c>
      <c r="AU926" s="25" t="n">
        <f aca="false">AP926*Datos!$D$6</f>
        <v>16556.4838676968</v>
      </c>
      <c r="AV926" s="25" t="n">
        <f aca="false">AQ926*Datos!$D$6</f>
        <v>20292.3843194055</v>
      </c>
      <c r="AW926" s="25" t="n">
        <f aca="false">AR926*Datos!$D$6</f>
        <v>23356.9573187102</v>
      </c>
      <c r="AX926" s="25" t="n">
        <f aca="false">AS926*Datos!$D$6</f>
        <v>28290.763895277</v>
      </c>
      <c r="AY926" s="25" t="n">
        <f aca="false">AT926*Datos!$D$6</f>
        <v>46104.1847734464</v>
      </c>
      <c r="AZ926" s="25" t="n">
        <f aca="false">AJ926-AU926-AE926</f>
        <v>26027.6620587551</v>
      </c>
      <c r="BA926" s="25" t="n">
        <f aca="false">AK926-AV926-AF926</f>
        <v>28970.5365068541</v>
      </c>
      <c r="BB926" s="25" t="n">
        <f aca="false">AL926-AW926-AG926</f>
        <v>30834.9847065485</v>
      </c>
      <c r="BC926" s="25" t="n">
        <f aca="false">AM926-AX926-AH926</f>
        <v>34013.0684895051</v>
      </c>
      <c r="BD926" s="25" t="n">
        <f aca="false">AN926-AY926-AI926</f>
        <v>49789.2766614447</v>
      </c>
      <c r="BE926" s="25" t="n">
        <f aca="false">AZ926/Z926</f>
        <v>22286.1185433781</v>
      </c>
      <c r="BF926" s="25" t="n">
        <f aca="false">BA926/AA926</f>
        <v>21564.0659022822</v>
      </c>
      <c r="BG926" s="25" t="n">
        <f aca="false">BB926/AB926</f>
        <v>19162.0133652378</v>
      </c>
      <c r="BH926" s="25" t="n">
        <f aca="false">BC926/AC926</f>
        <v>17024.4829301308</v>
      </c>
      <c r="BI926" s="25" t="n">
        <f aca="false">BD926/AD926</f>
        <v>20331.0119239894</v>
      </c>
      <c r="BJ926" s="25" t="n">
        <f aca="false">E926*AD926</f>
        <v>76945.1811959745</v>
      </c>
      <c r="BK926" s="25" t="n">
        <f aca="false">0.2*C926*AD926</f>
        <v>36112.3511426619</v>
      </c>
      <c r="BL926" s="25" t="n">
        <f aca="false">BJ926+BK926</f>
        <v>113057.532338636</v>
      </c>
      <c r="BM926" s="25" t="n">
        <f aca="false">BK926*Datos!$D$6</f>
        <v>18056.1755713309</v>
      </c>
      <c r="BN926" s="25" t="n">
        <f aca="false">BL926-BM926</f>
        <v>95001.3567673055</v>
      </c>
      <c r="BO926" s="25" t="n">
        <f aca="false">BN926/AD926</f>
        <v>38792.9660108305</v>
      </c>
      <c r="BP926" s="25" t="n">
        <f aca="false">-(C926+E926)</f>
        <v>-105150.686169071</v>
      </c>
      <c r="BQ926" s="25" t="n">
        <f aca="false">BE926</f>
        <v>22286.1185433781</v>
      </c>
      <c r="BR926" s="25" t="n">
        <f aca="false">BF926</f>
        <v>21564.0659022822</v>
      </c>
      <c r="BS926" s="25" t="n">
        <f aca="false">BG926</f>
        <v>19162.0133652378</v>
      </c>
      <c r="BT926" s="25" t="n">
        <f aca="false">BH926</f>
        <v>17024.4829301308</v>
      </c>
      <c r="BU926" s="25" t="n">
        <f aca="false">BI926+BO926</f>
        <v>59123.9779348199</v>
      </c>
      <c r="BV926" s="27" t="n">
        <f aca="false">IFERROR(IRR(BP926:BU926,0.1),NA())*100</f>
        <v>8.59810807068276</v>
      </c>
    </row>
    <row r="927" customFormat="false" ht="15" hidden="false" customHeight="true" outlineLevel="0" collapsed="false">
      <c r="A927" s="23" t="n">
        <v>926</v>
      </c>
      <c r="B927" s="24" t="n">
        <f aca="true">RAND()</f>
        <v>0.626023745248663</v>
      </c>
      <c r="C927" s="25" t="n">
        <f aca="false">IF(B927&lt;=(Datos!$D$14-Datos!$C$14)/(Datos!$E$14-Datos!$C$14),Datos!$C$14+SQRT((Datos!$E$14-Datos!$C$14)*(Datos!$D$14-Datos!$C$14)*B927),Datos!$E$14-SQRT((Datos!$E$14-Datos!$C$14)*(Datos!$E$14-Datos!$D$14)*(1-B927)))</f>
        <v>78815.7722420286</v>
      </c>
      <c r="D927" s="24" t="n">
        <f aca="true">RAND()</f>
        <v>0.268057052880046</v>
      </c>
      <c r="E927" s="25" t="n">
        <f aca="false">IF(D927&lt;=(Datos!$D$15-Datos!$C$15)/(Datos!$E$15-Datos!$C$15),Datos!$C$15+SQRT((Datos!$E$15-Datos!$C$15)*(Datos!$D$15-Datos!$C$15)*D927),Datos!$E$15-SQRT((Datos!$E$15-Datos!$C$15)*(Datos!$E$15-Datos!$D$15)*(1-D927)))</f>
        <v>29483.779540299</v>
      </c>
      <c r="F927" s="24" t="n">
        <f aca="true">RAND()</f>
        <v>0.443200837855307</v>
      </c>
      <c r="G927" s="25" t="n">
        <f aca="false">IF(F927&lt;=(Datos!$D$19-Datos!$C$19)/(Datos!$E$19-Datos!$C$19),Datos!$C$19+SQRT((Datos!$E$19-Datos!$C$19)*(Datos!$D$19-Datos!$C$19)*F927),Datos!$E$19-SQRT((Datos!$E$19-Datos!$C$19)*(Datos!$E$19-Datos!$D$19)*(1-F927)))</f>
        <v>38153.5345512419</v>
      </c>
      <c r="H927" s="24" t="n">
        <f aca="true">RAND()</f>
        <v>0.898061659549362</v>
      </c>
      <c r="I927" s="25" t="n">
        <f aca="false">IF(H927&lt;=(Datos!$D$19-Datos!$C$19)/(Datos!$E$19-Datos!$C$19),Datos!$C$19+SQRT((Datos!$E$19-Datos!$C$19)*(Datos!$D$19-Datos!$C$19)*H927),Datos!$E$19-SQRT((Datos!$E$19-Datos!$C$19)*(Datos!$E$19-Datos!$D$19)*(1-H927)))</f>
        <v>42234.9727788324</v>
      </c>
      <c r="J927" s="24" t="n">
        <f aca="true">RAND()</f>
        <v>0.844166546648813</v>
      </c>
      <c r="K927" s="25" t="n">
        <f aca="false">IF(J927&lt;=(Datos!$D$19-Datos!$C$19)/(Datos!$E$19-Datos!$C$19),Datos!$C$19+SQRT((Datos!$E$19-Datos!$C$19)*(Datos!$D$19-Datos!$C$19)*J927),Datos!$E$19-SQRT((Datos!$E$19-Datos!$C$19)*(Datos!$E$19-Datos!$D$19)*(1-J927)))</f>
        <v>41581.3001007197</v>
      </c>
      <c r="L927" s="24" t="n">
        <f aca="true">RAND()</f>
        <v>0.795721425784508</v>
      </c>
      <c r="M927" s="25" t="n">
        <f aca="false">IF(L927&lt;=(Datos!$D$19-Datos!$C$19)/(Datos!$E$19-Datos!$C$19),Datos!$C$19+SQRT((Datos!$E$19-Datos!$C$19)*(Datos!$D$19-Datos!$C$19)*L927),Datos!$E$19-SQRT((Datos!$E$19-Datos!$C$19)*(Datos!$E$19-Datos!$D$19)*(1-L927)))</f>
        <v>41085.8087596335</v>
      </c>
      <c r="N927" s="24" t="n">
        <f aca="true">RAND()</f>
        <v>0.432525075988911</v>
      </c>
      <c r="O927" s="25" t="n">
        <f aca="false">IF(N927&lt;=(Datos!$D$19-Datos!$C$19)/(Datos!$E$19-Datos!$C$19),Datos!$C$19+SQRT((Datos!$E$19-Datos!$C$19)*(Datos!$D$19-Datos!$C$19)*N927),Datos!$E$19-SQRT((Datos!$E$19-Datos!$C$19)*(Datos!$E$19-Datos!$D$19)*(1-N927)))</f>
        <v>38054.7353400554</v>
      </c>
      <c r="P927" s="24" t="n">
        <f aca="true">RAND()</f>
        <v>0.948130156162687</v>
      </c>
      <c r="Q927" s="26" t="n">
        <f aca="false">IF(P927&lt;=(Datos!$D$23-Datos!$C$23)/(Datos!$E$23-Datos!$C$23),Datos!$C$23+SQRT((Datos!$E$23-Datos!$C$23)*(Datos!$D$23-Datos!$C$23)*P927),Datos!$E$23-SQRT((Datos!$E$23-Datos!$C$23)*(Datos!$E$23-Datos!$D$23)*(1-P927)))</f>
        <v>0.170337406201896</v>
      </c>
      <c r="R927" s="24" t="n">
        <f aca="true">RAND()</f>
        <v>0.11331799915855</v>
      </c>
      <c r="S927" s="26" t="n">
        <f aca="false">IF(R927&lt;=(Datos!$D$24-Datos!$C$24)/(Datos!$E$24-Datos!$C$24),Datos!$C$24+SQRT((Datos!$E$24-Datos!$C$24)*(Datos!$D$24-Datos!$C$24)*R927),Datos!$E$24-SQRT((Datos!$E$24-Datos!$C$24)*(Datos!$E$24-Datos!$D$24)*(1-R927)))</f>
        <v>0.13428189057812</v>
      </c>
      <c r="T927" s="24" t="n">
        <f aca="true">RAND()</f>
        <v>0.558901803705104</v>
      </c>
      <c r="U927" s="26" t="n">
        <f aca="false">IF(T927&lt;=(Datos!$D$25-Datos!$C$25)/(Datos!$E$25-Datos!$C$25),Datos!$C$25+SQRT((Datos!$E$25-Datos!$C$25)*(Datos!$D$25-Datos!$C$25)*T927),Datos!$E$25-SQRT((Datos!$E$25-Datos!$C$25)*(Datos!$E$25-Datos!$D$25)*(1-T927)))</f>
        <v>0.184856366869293</v>
      </c>
      <c r="V927" s="24" t="n">
        <f aca="true">RAND()</f>
        <v>0.990839457522976</v>
      </c>
      <c r="W927" s="26" t="n">
        <f aca="false">IF(V927&lt;=(Datos!$D$26-Datos!$C$26)/(Datos!$E$26-Datos!$C$26),Datos!$C$26+SQRT((Datos!$E$26-Datos!$C$26)*(Datos!$D$26-Datos!$C$26)*V927),Datos!$E$26-SQRT((Datos!$E$26-Datos!$C$26)*(Datos!$E$26-Datos!$D$26)*(1-V927)))</f>
        <v>0.244337677272569</v>
      </c>
      <c r="X927" s="24" t="n">
        <f aca="true">RAND()</f>
        <v>0.701085767907281</v>
      </c>
      <c r="Y927" s="26" t="n">
        <f aca="false">IF(X927&lt;=(Datos!$D$27-Datos!$C$27)/(Datos!$E$27-Datos!$C$27),Datos!$C$27+SQRT((Datos!$E$27-Datos!$C$27)*(Datos!$D$27-Datos!$C$27)*X927),Datos!$E$27-SQRT((Datos!$E$27-Datos!$C$27)*(Datos!$E$27-Datos!$D$27)*(1-X927)))</f>
        <v>0.239823677952049</v>
      </c>
      <c r="Z927" s="24" t="n">
        <f aca="false">(1+Q927)</f>
        <v>1.1703374062019</v>
      </c>
      <c r="AA927" s="24" t="n">
        <f aca="false">Z927*(1+S927)</f>
        <v>1.32749252572098</v>
      </c>
      <c r="AB927" s="24" t="n">
        <f aca="false">AA927*(1+U927)</f>
        <v>1.5728879710719</v>
      </c>
      <c r="AC927" s="24" t="n">
        <f aca="false">AB927*(1+W927)</f>
        <v>1.95720376453357</v>
      </c>
      <c r="AD927" s="24" t="n">
        <f aca="false">AC927*(1+Y927)</f>
        <v>2.42658756984561</v>
      </c>
      <c r="AE927" s="23" t="n">
        <f aca="false">E927*Q927</f>
        <v>5022.19053192304</v>
      </c>
      <c r="AF927" s="23" t="n">
        <f aca="false">AE927*(1+S927)</f>
        <v>5696.5797713932</v>
      </c>
      <c r="AG927" s="23" t="n">
        <f aca="false">AF927*(1+U927)</f>
        <v>6749.62881151406</v>
      </c>
      <c r="AH927" s="23" t="n">
        <f aca="false">AG927*(1+W927)</f>
        <v>8398.81743777142</v>
      </c>
      <c r="AI927" s="23" t="n">
        <f aca="false">AH927*(1+Y927)</f>
        <v>10413.0527261456</v>
      </c>
      <c r="AJ927" s="25" t="n">
        <f aca="false">G927*Z927</f>
        <v>44652.5086641349</v>
      </c>
      <c r="AK927" s="25" t="n">
        <f aca="false">I927*AA927</f>
        <v>56066.610687929</v>
      </c>
      <c r="AL927" s="25" t="n">
        <f aca="false">K927*AB927</f>
        <v>65402.7267499529</v>
      </c>
      <c r="AM927" s="25" t="n">
        <f aca="false">M927*AC927</f>
        <v>80413.2995732611</v>
      </c>
      <c r="AN927" s="25" t="n">
        <f aca="false">O927*AD927</f>
        <v>92343.1477499428</v>
      </c>
      <c r="AO927" s="25" t="n">
        <f aca="false">C927/Datos!$D$8</f>
        <v>15763.1544484057</v>
      </c>
      <c r="AP927" s="25" t="n">
        <f aca="false">AJ927-AO927</f>
        <v>28889.3542157292</v>
      </c>
      <c r="AQ927" s="25" t="n">
        <f aca="false">AK927-AO927</f>
        <v>40303.4562395233</v>
      </c>
      <c r="AR927" s="25" t="n">
        <f aca="false">AL927-AO927</f>
        <v>49639.5723015472</v>
      </c>
      <c r="AS927" s="25" t="n">
        <f aca="false">AM927-AO927</f>
        <v>64650.1451248554</v>
      </c>
      <c r="AT927" s="25" t="n">
        <f aca="false">AN927-AO927</f>
        <v>76579.9933015371</v>
      </c>
      <c r="AU927" s="25" t="n">
        <f aca="false">AP927*Datos!$D$6</f>
        <v>14444.6771078646</v>
      </c>
      <c r="AV927" s="25" t="n">
        <f aca="false">AQ927*Datos!$D$6</f>
        <v>20151.7281197616</v>
      </c>
      <c r="AW927" s="25" t="n">
        <f aca="false">AR927*Datos!$D$6</f>
        <v>24819.7861507736</v>
      </c>
      <c r="AX927" s="25" t="n">
        <f aca="false">AS927*Datos!$D$6</f>
        <v>32325.0725624277</v>
      </c>
      <c r="AY927" s="25" t="n">
        <f aca="false">AT927*Datos!$D$6</f>
        <v>38289.9966507685</v>
      </c>
      <c r="AZ927" s="25" t="n">
        <f aca="false">AJ927-AU927-AE927</f>
        <v>25185.6410243473</v>
      </c>
      <c r="BA927" s="25" t="n">
        <f aca="false">AK927-AV927-AF927</f>
        <v>30218.3027967742</v>
      </c>
      <c r="BB927" s="25" t="n">
        <f aca="false">AL927-AW927-AG927</f>
        <v>33833.3117876653</v>
      </c>
      <c r="BC927" s="25" t="n">
        <f aca="false">AM927-AX927-AH927</f>
        <v>39689.409573062</v>
      </c>
      <c r="BD927" s="25" t="n">
        <f aca="false">AN927-AY927-AI927</f>
        <v>43640.0983730287</v>
      </c>
      <c r="BE927" s="25" t="n">
        <f aca="false">AZ927/Z927</f>
        <v>21519.9829475522</v>
      </c>
      <c r="BF927" s="25" t="n">
        <f aca="false">BA927/AA927</f>
        <v>22763.4447737189</v>
      </c>
      <c r="BG927" s="25" t="n">
        <f aca="false">BB927/AB927</f>
        <v>21510.3125015371</v>
      </c>
      <c r="BH927" s="25" t="n">
        <f aca="false">BC927/AC927</f>
        <v>20278.6292834055</v>
      </c>
      <c r="BI927" s="25" t="n">
        <f aca="false">BD927/AD927</f>
        <v>17984.1432121921</v>
      </c>
      <c r="BJ927" s="25" t="n">
        <f aca="false">E927*AD927</f>
        <v>71544.9729445578</v>
      </c>
      <c r="BK927" s="25" t="n">
        <f aca="false">0.2*C927*AD927</f>
        <v>38250.6746460579</v>
      </c>
      <c r="BL927" s="25" t="n">
        <f aca="false">BJ927+BK927</f>
        <v>109795.647590616</v>
      </c>
      <c r="BM927" s="25" t="n">
        <f aca="false">BK927*Datos!$D$6</f>
        <v>19125.3373230289</v>
      </c>
      <c r="BN927" s="25" t="n">
        <f aca="false">BL927-BM927</f>
        <v>90670.3102675867</v>
      </c>
      <c r="BO927" s="25" t="n">
        <f aca="false">BN927/AD927</f>
        <v>37365.3567645018</v>
      </c>
      <c r="BP927" s="25" t="n">
        <f aca="false">-(C927+E927)</f>
        <v>-108299.551782328</v>
      </c>
      <c r="BQ927" s="25" t="n">
        <f aca="false">BE927</f>
        <v>21519.9829475522</v>
      </c>
      <c r="BR927" s="25" t="n">
        <f aca="false">BF927</f>
        <v>22763.4447737189</v>
      </c>
      <c r="BS927" s="25" t="n">
        <f aca="false">BG927</f>
        <v>21510.3125015371</v>
      </c>
      <c r="BT927" s="25" t="n">
        <f aca="false">BH927</f>
        <v>20278.6292834055</v>
      </c>
      <c r="BU927" s="25" t="n">
        <f aca="false">BI927+BO927</f>
        <v>55349.4999766939</v>
      </c>
      <c r="BV927" s="27" t="n">
        <f aca="false">IFERROR(IRR(BP927:BU927,0.1),NA())*100</f>
        <v>8.24053592648046</v>
      </c>
    </row>
    <row r="928" customFormat="false" ht="15" hidden="false" customHeight="true" outlineLevel="0" collapsed="false">
      <c r="A928" s="23" t="n">
        <v>927</v>
      </c>
      <c r="B928" s="24" t="n">
        <f aca="true">RAND()</f>
        <v>0.897053906525759</v>
      </c>
      <c r="C928" s="25" t="n">
        <f aca="false">IF(B928&lt;=(Datos!$D$14-Datos!$C$14)/(Datos!$E$14-Datos!$C$14),Datos!$C$14+SQRT((Datos!$E$14-Datos!$C$14)*(Datos!$D$14-Datos!$C$14)*B928),Datos!$E$14-SQRT((Datos!$E$14-Datos!$C$14)*(Datos!$E$14-Datos!$D$14)*(1-B928)))</f>
        <v>88885.3559585073</v>
      </c>
      <c r="D928" s="24" t="n">
        <f aca="true">RAND()</f>
        <v>0.626435165964885</v>
      </c>
      <c r="E928" s="25" t="n">
        <f aca="false">IF(D928&lt;=(Datos!$D$15-Datos!$C$15)/(Datos!$E$15-Datos!$C$15),Datos!$C$15+SQRT((Datos!$E$15-Datos!$C$15)*(Datos!$D$15-Datos!$C$15)*D928),Datos!$E$15-SQRT((Datos!$E$15-Datos!$C$15)*(Datos!$E$15-Datos!$D$15)*(1-D928)))</f>
        <v>32514.3654173299</v>
      </c>
      <c r="F928" s="24" t="n">
        <f aca="true">RAND()</f>
        <v>0.884842144043814</v>
      </c>
      <c r="G928" s="25" t="n">
        <f aca="false">IF(F928&lt;=(Datos!$D$19-Datos!$C$19)/(Datos!$E$19-Datos!$C$19),Datos!$C$19+SQRT((Datos!$E$19-Datos!$C$19)*(Datos!$D$19-Datos!$C$19)*F928),Datos!$E$19-SQRT((Datos!$E$19-Datos!$C$19)*(Datos!$E$19-Datos!$D$19)*(1-F928)))</f>
        <v>42061.1500214006</v>
      </c>
      <c r="H928" s="24" t="n">
        <f aca="true">RAND()</f>
        <v>0.680311469372801</v>
      </c>
      <c r="I928" s="25" t="n">
        <f aca="false">IF(H928&lt;=(Datos!$D$19-Datos!$C$19)/(Datos!$E$19-Datos!$C$19),Datos!$C$19+SQRT((Datos!$E$19-Datos!$C$19)*(Datos!$D$19-Datos!$C$19)*H928),Datos!$E$19-SQRT((Datos!$E$19-Datos!$C$19)*(Datos!$E$19-Datos!$D$19)*(1-H928)))</f>
        <v>40103.4052856051</v>
      </c>
      <c r="J928" s="24" t="n">
        <f aca="true">RAND()</f>
        <v>0.268188455986192</v>
      </c>
      <c r="K928" s="25" t="n">
        <f aca="false">IF(J928&lt;=(Datos!$D$19-Datos!$C$19)/(Datos!$E$19-Datos!$C$19),Datos!$C$19+SQRT((Datos!$E$19-Datos!$C$19)*(Datos!$D$19-Datos!$C$19)*J928),Datos!$E$19-SQRT((Datos!$E$19-Datos!$C$19)*(Datos!$E$19-Datos!$D$19)*(1-J928)))</f>
        <v>36342.5758488117</v>
      </c>
      <c r="L928" s="24" t="n">
        <f aca="true">RAND()</f>
        <v>0.140993701760416</v>
      </c>
      <c r="M928" s="25" t="n">
        <f aca="false">IF(L928&lt;=(Datos!$D$19-Datos!$C$19)/(Datos!$E$19-Datos!$C$19),Datos!$C$19+SQRT((Datos!$E$19-Datos!$C$19)*(Datos!$D$19-Datos!$C$19)*L928),Datos!$E$19-SQRT((Datos!$E$19-Datos!$C$19)*(Datos!$E$19-Datos!$D$19)*(1-L928)))</f>
        <v>34598.8102009175</v>
      </c>
      <c r="N928" s="24" t="n">
        <f aca="true">RAND()</f>
        <v>0.0103021330824641</v>
      </c>
      <c r="O928" s="25" t="n">
        <f aca="false">IF(N928&lt;=(Datos!$D$19-Datos!$C$19)/(Datos!$E$19-Datos!$C$19),Datos!$C$19+SQRT((Datos!$E$19-Datos!$C$19)*(Datos!$D$19-Datos!$C$19)*N928),Datos!$E$19-SQRT((Datos!$E$19-Datos!$C$19)*(Datos!$E$19-Datos!$D$19)*(1-N928)))</f>
        <v>31243.1089905433</v>
      </c>
      <c r="P928" s="24" t="n">
        <f aca="true">RAND()</f>
        <v>0.160845315069357</v>
      </c>
      <c r="Q928" s="26" t="n">
        <f aca="false">IF(P928&lt;=(Datos!$D$23-Datos!$C$23)/(Datos!$E$23-Datos!$C$23),Datos!$C$23+SQRT((Datos!$E$23-Datos!$C$23)*(Datos!$D$23-Datos!$C$23)*P928),Datos!$E$23-SQRT((Datos!$E$23-Datos!$C$23)*(Datos!$E$23-Datos!$D$23)*(1-P928)))</f>
        <v>0.137015333294556</v>
      </c>
      <c r="R928" s="24" t="n">
        <f aca="true">RAND()</f>
        <v>0.579273165748404</v>
      </c>
      <c r="S928" s="26" t="n">
        <f aca="false">IF(R928&lt;=(Datos!$D$24-Datos!$C$24)/(Datos!$E$24-Datos!$C$24),Datos!$C$24+SQRT((Datos!$E$24-Datos!$C$24)*(Datos!$D$24-Datos!$C$24)*R928),Datos!$E$24-SQRT((Datos!$E$24-Datos!$C$24)*(Datos!$E$24-Datos!$D$24)*(1-R928)))</f>
        <v>0.152480764878855</v>
      </c>
      <c r="T928" s="24" t="n">
        <f aca="true">RAND()</f>
        <v>0.918624211528326</v>
      </c>
      <c r="U928" s="26" t="n">
        <f aca="false">IF(T928&lt;=(Datos!$D$25-Datos!$C$25)/(Datos!$E$25-Datos!$C$25),Datos!$C$25+SQRT((Datos!$E$25-Datos!$C$25)*(Datos!$D$25-Datos!$C$25)*T928),Datos!$E$25-SQRT((Datos!$E$25-Datos!$C$25)*(Datos!$E$25-Datos!$D$25)*(1-T928)))</f>
        <v>0.204905225814187</v>
      </c>
      <c r="V928" s="24" t="n">
        <f aca="true">RAND()</f>
        <v>0.129849611756867</v>
      </c>
      <c r="W928" s="26" t="n">
        <f aca="false">IF(V928&lt;=(Datos!$D$26-Datos!$C$26)/(Datos!$E$26-Datos!$C$26),Datos!$C$26+SQRT((Datos!$E$26-Datos!$C$26)*(Datos!$D$26-Datos!$C$26)*V928),Datos!$E$26-SQRT((Datos!$E$26-Datos!$C$26)*(Datos!$E$26-Datos!$D$26)*(1-V928)))</f>
        <v>0.193482932042387</v>
      </c>
      <c r="X928" s="24" t="n">
        <f aca="true">RAND()</f>
        <v>0.962122973990231</v>
      </c>
      <c r="Y928" s="26" t="n">
        <f aca="false">IF(X928&lt;=(Datos!$D$27-Datos!$C$27)/(Datos!$E$27-Datos!$C$27),Datos!$C$27+SQRT((Datos!$E$27-Datos!$C$27)*(Datos!$D$27-Datos!$C$27)*X928),Datos!$E$27-SQRT((Datos!$E$27-Datos!$C$27)*(Datos!$E$27-Datos!$D$27)*(1-X928)))</f>
        <v>0.265698393780671</v>
      </c>
      <c r="Z928" s="24" t="n">
        <f aca="false">(1+Q928)</f>
        <v>1.13701533329456</v>
      </c>
      <c r="AA928" s="24" t="n">
        <f aca="false">Z928*(1+S928)</f>
        <v>1.3103883009943</v>
      </c>
      <c r="AB928" s="24" t="n">
        <f aca="false">AA928*(1+U928)</f>
        <v>1.5788937117138</v>
      </c>
      <c r="AC928" s="24" t="n">
        <f aca="false">AB928*(1+W928)</f>
        <v>1.88438269643947</v>
      </c>
      <c r="AD928" s="24" t="n">
        <f aca="false">AC928*(1+Y928)</f>
        <v>2.38506015215153</v>
      </c>
      <c r="AE928" s="23" t="n">
        <f aca="false">E928*Q928</f>
        <v>4454.96661451645</v>
      </c>
      <c r="AF928" s="23" t="n">
        <f aca="false">AE928*(1+S928)</f>
        <v>5134.26333140768</v>
      </c>
      <c r="AG928" s="23" t="n">
        <f aca="false">AF928*(1+U928)</f>
        <v>6186.30071871927</v>
      </c>
      <c r="AH928" s="23" t="n">
        <f aca="false">AG928*(1+W928)</f>
        <v>7383.244320273</v>
      </c>
      <c r="AI928" s="23" t="n">
        <f aca="false">AH928*(1+Y928)</f>
        <v>9344.9604770598</v>
      </c>
      <c r="AJ928" s="25" t="n">
        <f aca="false">G928*Z928</f>
        <v>47824.1725103351</v>
      </c>
      <c r="AK928" s="25" t="n">
        <f aca="false">I928*AA928</f>
        <v>52551.0331162898</v>
      </c>
      <c r="AL928" s="25" t="n">
        <f aca="false">K928*AB928</f>
        <v>57381.0644751706</v>
      </c>
      <c r="AM928" s="25" t="n">
        <f aca="false">M928*AC928</f>
        <v>65197.3992600024</v>
      </c>
      <c r="AN928" s="25" t="n">
        <f aca="false">O928*AD928</f>
        <v>74516.6942826722</v>
      </c>
      <c r="AO928" s="25" t="n">
        <f aca="false">C928/Datos!$D$8</f>
        <v>17777.0711917015</v>
      </c>
      <c r="AP928" s="25" t="n">
        <f aca="false">AJ928-AO928</f>
        <v>30047.1013186336</v>
      </c>
      <c r="AQ928" s="25" t="n">
        <f aca="false">AK928-AO928</f>
        <v>34773.9619245883</v>
      </c>
      <c r="AR928" s="25" t="n">
        <f aca="false">AL928-AO928</f>
        <v>39603.9932834692</v>
      </c>
      <c r="AS928" s="25" t="n">
        <f aca="false">AM928-AO928</f>
        <v>47420.328068301</v>
      </c>
      <c r="AT928" s="25" t="n">
        <f aca="false">AN928-AO928</f>
        <v>56739.6230909707</v>
      </c>
      <c r="AU928" s="25" t="n">
        <f aca="false">AP928*Datos!$D$6</f>
        <v>15023.5506593168</v>
      </c>
      <c r="AV928" s="25" t="n">
        <f aca="false">AQ928*Datos!$D$6</f>
        <v>17386.9809622942</v>
      </c>
      <c r="AW928" s="25" t="n">
        <f aca="false">AR928*Datos!$D$6</f>
        <v>19801.9966417346</v>
      </c>
      <c r="AX928" s="25" t="n">
        <f aca="false">AS928*Datos!$D$6</f>
        <v>23710.1640341505</v>
      </c>
      <c r="AY928" s="25" t="n">
        <f aca="false">AT928*Datos!$D$6</f>
        <v>28369.8115454853</v>
      </c>
      <c r="AZ928" s="25" t="n">
        <f aca="false">AJ928-AU928-AE928</f>
        <v>28345.6552365018</v>
      </c>
      <c r="BA928" s="25" t="n">
        <f aca="false">AK928-AV928-AF928</f>
        <v>30029.7888225879</v>
      </c>
      <c r="BB928" s="25" t="n">
        <f aca="false">AL928-AW928-AG928</f>
        <v>31392.7671147168</v>
      </c>
      <c r="BC928" s="25" t="n">
        <f aca="false">AM928-AX928-AH928</f>
        <v>34103.9909055789</v>
      </c>
      <c r="BD928" s="25" t="n">
        <f aca="false">AN928-AY928-AI928</f>
        <v>36801.922260127</v>
      </c>
      <c r="BE928" s="25" t="n">
        <f aca="false">AZ928/Z928</f>
        <v>24929.8794892844</v>
      </c>
      <c r="BF928" s="25" t="n">
        <f aca="false">BA928/AA928</f>
        <v>22916.7101078374</v>
      </c>
      <c r="BG928" s="25" t="n">
        <f aca="false">BB928/AB928</f>
        <v>19882.7615068792</v>
      </c>
      <c r="BH928" s="25" t="n">
        <f aca="false">BC928/AC928</f>
        <v>18098.2297120527</v>
      </c>
      <c r="BI928" s="25" t="n">
        <f aca="false">BD928/AD928</f>
        <v>15430.1862059657</v>
      </c>
      <c r="BJ928" s="25" t="n">
        <f aca="false">E928*AD928</f>
        <v>77548.7173293673</v>
      </c>
      <c r="BK928" s="25" t="n">
        <f aca="false">0.2*C928*AD928</f>
        <v>42399.3841212881</v>
      </c>
      <c r="BL928" s="25" t="n">
        <f aca="false">BJ928+BK928</f>
        <v>119948.101450655</v>
      </c>
      <c r="BM928" s="25" t="n">
        <f aca="false">BK928*Datos!$D$6</f>
        <v>21199.6920606441</v>
      </c>
      <c r="BN928" s="25" t="n">
        <f aca="false">BL928-BM928</f>
        <v>98748.4093900113</v>
      </c>
      <c r="BO928" s="25" t="n">
        <f aca="false">BN928/AD928</f>
        <v>41402.9010131806</v>
      </c>
      <c r="BP928" s="25" t="n">
        <f aca="false">-(C928+E928)</f>
        <v>-121399.721375837</v>
      </c>
      <c r="BQ928" s="25" t="n">
        <f aca="false">BE928</f>
        <v>24929.8794892844</v>
      </c>
      <c r="BR928" s="25" t="n">
        <f aca="false">BF928</f>
        <v>22916.7101078374</v>
      </c>
      <c r="BS928" s="25" t="n">
        <f aca="false">BG928</f>
        <v>19882.7615068792</v>
      </c>
      <c r="BT928" s="25" t="n">
        <f aca="false">BH928</f>
        <v>18098.2297120527</v>
      </c>
      <c r="BU928" s="25" t="n">
        <f aca="false">BI928+BO928</f>
        <v>56833.0872191463</v>
      </c>
      <c r="BV928" s="27" t="n">
        <f aca="false">IFERROR(IRR(BP928:BU928,0.1),NA())*100</f>
        <v>4.92758232504331</v>
      </c>
    </row>
    <row r="929" customFormat="false" ht="15" hidden="false" customHeight="true" outlineLevel="0" collapsed="false">
      <c r="A929" s="23" t="n">
        <v>928</v>
      </c>
      <c r="B929" s="24" t="n">
        <f aca="true">RAND()</f>
        <v>0.440492526474539</v>
      </c>
      <c r="C929" s="25" t="n">
        <f aca="false">IF(B929&lt;=(Datos!$D$14-Datos!$C$14)/(Datos!$E$14-Datos!$C$14),Datos!$C$14+SQRT((Datos!$E$14-Datos!$C$14)*(Datos!$D$14-Datos!$C$14)*B929),Datos!$E$14-SQRT((Datos!$E$14-Datos!$C$14)*(Datos!$E$14-Datos!$D$14)*(1-B929)))</f>
        <v>74088.4394867744</v>
      </c>
      <c r="D929" s="24" t="n">
        <f aca="true">RAND()</f>
        <v>0.302865717586489</v>
      </c>
      <c r="E929" s="25" t="n">
        <f aca="false">IF(D929&lt;=(Datos!$D$15-Datos!$C$15)/(Datos!$E$15-Datos!$C$15),Datos!$C$15+SQRT((Datos!$E$15-Datos!$C$15)*(Datos!$D$15-Datos!$C$15)*D929),Datos!$E$15-SQRT((Datos!$E$15-Datos!$C$15)*(Datos!$E$15-Datos!$D$15)*(1-D929)))</f>
        <v>29766.018130367</v>
      </c>
      <c r="F929" s="24" t="n">
        <f aca="true">RAND()</f>
        <v>0.625575613457672</v>
      </c>
      <c r="G929" s="25" t="n">
        <f aca="false">IF(F929&lt;=(Datos!$D$19-Datos!$C$19)/(Datos!$E$19-Datos!$C$19),Datos!$C$19+SQRT((Datos!$E$19-Datos!$C$19)*(Datos!$D$19-Datos!$C$19)*F929),Datos!$E$19-SQRT((Datos!$E$19-Datos!$C$19)*(Datos!$E$19-Datos!$D$19)*(1-F929)))</f>
        <v>39686.9160220707</v>
      </c>
      <c r="H929" s="24" t="n">
        <f aca="true">RAND()</f>
        <v>0.313424134615675</v>
      </c>
      <c r="I929" s="25" t="n">
        <f aca="false">IF(H929&lt;=(Datos!$D$19-Datos!$C$19)/(Datos!$E$19-Datos!$C$19),Datos!$C$19+SQRT((Datos!$E$19-Datos!$C$19)*(Datos!$D$19-Datos!$C$19)*H929),Datos!$E$19-SQRT((Datos!$E$19-Datos!$C$19)*(Datos!$E$19-Datos!$D$19)*(1-H929)))</f>
        <v>36856.6478830658</v>
      </c>
      <c r="J929" s="24" t="n">
        <f aca="true">RAND()</f>
        <v>0.273890062070223</v>
      </c>
      <c r="K929" s="25" t="n">
        <f aca="false">IF(J929&lt;=(Datos!$D$19-Datos!$C$19)/(Datos!$E$19-Datos!$C$19),Datos!$C$19+SQRT((Datos!$E$19-Datos!$C$19)*(Datos!$D$19-Datos!$C$19)*J929),Datos!$E$19-SQRT((Datos!$E$19-Datos!$C$19)*(Datos!$E$19-Datos!$D$19)*(1-J929)))</f>
        <v>36409.6419018954</v>
      </c>
      <c r="L929" s="24" t="n">
        <f aca="true">RAND()</f>
        <v>0.195904170823117</v>
      </c>
      <c r="M929" s="25" t="n">
        <f aca="false">IF(L929&lt;=(Datos!$D$19-Datos!$C$19)/(Datos!$E$19-Datos!$C$19),Datos!$C$19+SQRT((Datos!$E$19-Datos!$C$19)*(Datos!$D$19-Datos!$C$19)*L929),Datos!$E$19-SQRT((Datos!$E$19-Datos!$C$19)*(Datos!$E$19-Datos!$D$19)*(1-L929)))</f>
        <v>35420.8510054665</v>
      </c>
      <c r="N929" s="24" t="n">
        <f aca="true">RAND()</f>
        <v>0.368066963180305</v>
      </c>
      <c r="O929" s="25" t="n">
        <f aca="false">IF(N929&lt;=(Datos!$D$19-Datos!$C$19)/(Datos!$E$19-Datos!$C$19),Datos!$C$19+SQRT((Datos!$E$19-Datos!$C$19)*(Datos!$D$19-Datos!$C$19)*N929),Datos!$E$19-SQRT((Datos!$E$19-Datos!$C$19)*(Datos!$E$19-Datos!$D$19)*(1-N929)))</f>
        <v>37430.3461882368</v>
      </c>
      <c r="P929" s="24" t="n">
        <f aca="true">RAND()</f>
        <v>0.997010698925165</v>
      </c>
      <c r="Q929" s="26" t="n">
        <f aca="false">IF(P929&lt;=(Datos!$D$23-Datos!$C$23)/(Datos!$E$23-Datos!$C$23),Datos!$C$23+SQRT((Datos!$E$23-Datos!$C$23)*(Datos!$D$23-Datos!$C$23)*P929),Datos!$E$23-SQRT((Datos!$E$23-Datos!$C$23)*(Datos!$E$23-Datos!$D$23)*(1-P929)))</f>
        <v>0.177680357369183</v>
      </c>
      <c r="R929" s="24" t="n">
        <f aca="true">RAND()</f>
        <v>0.561195821340232</v>
      </c>
      <c r="S929" s="26" t="n">
        <f aca="false">IF(R929&lt;=(Datos!$D$24-Datos!$C$24)/(Datos!$E$24-Datos!$C$24),Datos!$C$24+SQRT((Datos!$E$24-Datos!$C$24)*(Datos!$D$24-Datos!$C$24)*R929),Datos!$E$24-SQRT((Datos!$E$24-Datos!$C$24)*(Datos!$E$24-Datos!$D$24)*(1-R929)))</f>
        <v>0.151895773955016</v>
      </c>
      <c r="T929" s="24" t="n">
        <f aca="true">RAND()</f>
        <v>0.0751341528871392</v>
      </c>
      <c r="U929" s="26" t="n">
        <f aca="false">IF(T929&lt;=(Datos!$D$25-Datos!$C$25)/(Datos!$E$25-Datos!$C$25),Datos!$C$25+SQRT((Datos!$E$25-Datos!$C$25)*(Datos!$D$25-Datos!$C$25)*T929),Datos!$E$25-SQRT((Datos!$E$25-Datos!$C$25)*(Datos!$E$25-Datos!$D$25)*(1-T929)))</f>
        <v>0.162561119419184</v>
      </c>
      <c r="V929" s="24" t="n">
        <f aca="true">RAND()</f>
        <v>0.895586200002326</v>
      </c>
      <c r="W929" s="26" t="n">
        <f aca="false">IF(V929&lt;=(Datos!$D$26-Datos!$C$26)/(Datos!$E$26-Datos!$C$26),Datos!$C$26+SQRT((Datos!$E$26-Datos!$C$26)*(Datos!$D$26-Datos!$C$26)*V929),Datos!$E$26-SQRT((Datos!$E$26-Datos!$C$26)*(Datos!$E$26-Datos!$D$26)*(1-V929)))</f>
        <v>0.23088329787877</v>
      </c>
      <c r="X929" s="24" t="n">
        <f aca="true">RAND()</f>
        <v>0.490544641305441</v>
      </c>
      <c r="Y929" s="26" t="n">
        <f aca="false">IF(X929&lt;=(Datos!$D$27-Datos!$C$27)/(Datos!$E$27-Datos!$C$27),Datos!$C$27+SQRT((Datos!$E$27-Datos!$C$27)*(Datos!$D$27-Datos!$C$27)*X929),Datos!$E$27-SQRT((Datos!$E$27-Datos!$C$27)*(Datos!$E$27-Datos!$D$27)*(1-X929)))</f>
        <v>0.227549461995604</v>
      </c>
      <c r="Z929" s="24" t="n">
        <f aca="false">(1+Q929)</f>
        <v>1.17768035736918</v>
      </c>
      <c r="AA929" s="24" t="n">
        <f aca="false">Z929*(1+S929)</f>
        <v>1.35656502672339</v>
      </c>
      <c r="AB929" s="24" t="n">
        <f aca="false">AA929*(1+U929)</f>
        <v>1.57708975603246</v>
      </c>
      <c r="AC929" s="24" t="n">
        <f aca="false">AB929*(1+W929)</f>
        <v>1.94121343995606</v>
      </c>
      <c r="AD929" s="24" t="n">
        <f aca="false">AC929*(1+Y929)</f>
        <v>2.3829355138367</v>
      </c>
      <c r="AE929" s="23" t="n">
        <f aca="false">E929*Q929</f>
        <v>5288.83673886119</v>
      </c>
      <c r="AF929" s="23" t="n">
        <f aca="false">AE929*(1+S929)</f>
        <v>6092.18868863223</v>
      </c>
      <c r="AG929" s="23" t="n">
        <f aca="false">AF929*(1+U929)</f>
        <v>7082.54170156918</v>
      </c>
      <c r="AH929" s="23" t="n">
        <f aca="false">AG929*(1+W929)</f>
        <v>8717.78228699138</v>
      </c>
      <c r="AI929" s="23" t="n">
        <f aca="false">AH929*(1+Y929)</f>
        <v>10701.5089561911</v>
      </c>
      <c r="AJ929" s="25" t="n">
        <f aca="false">G929*Z929</f>
        <v>46738.501443753</v>
      </c>
      <c r="AK929" s="25" t="n">
        <f aca="false">I929*AA929</f>
        <v>49998.439520426</v>
      </c>
      <c r="AL929" s="25" t="n">
        <f aca="false">K929*AB929</f>
        <v>57421.2732642896</v>
      </c>
      <c r="AM929" s="25" t="n">
        <f aca="false">M929*AC929</f>
        <v>68759.4320264929</v>
      </c>
      <c r="AN929" s="25" t="n">
        <f aca="false">O929*AD929</f>
        <v>89194.1012271518</v>
      </c>
      <c r="AO929" s="25" t="n">
        <f aca="false">C929/Datos!$D$8</f>
        <v>14817.6878973549</v>
      </c>
      <c r="AP929" s="25" t="n">
        <f aca="false">AJ929-AO929</f>
        <v>31920.8135463982</v>
      </c>
      <c r="AQ929" s="25" t="n">
        <f aca="false">AK929-AO929</f>
        <v>35180.7516230711</v>
      </c>
      <c r="AR929" s="25" t="n">
        <f aca="false">AL929-AO929</f>
        <v>42603.5853669347</v>
      </c>
      <c r="AS929" s="25" t="n">
        <f aca="false">AM929-AO929</f>
        <v>53941.744129138</v>
      </c>
      <c r="AT929" s="25" t="n">
        <f aca="false">AN929-AO929</f>
        <v>74376.4133297969</v>
      </c>
      <c r="AU929" s="25" t="n">
        <f aca="false">AP929*Datos!$D$6</f>
        <v>15960.4067731991</v>
      </c>
      <c r="AV929" s="25" t="n">
        <f aca="false">AQ929*Datos!$D$6</f>
        <v>17590.3758115355</v>
      </c>
      <c r="AW929" s="25" t="n">
        <f aca="false">AR929*Datos!$D$6</f>
        <v>21301.7926834674</v>
      </c>
      <c r="AX929" s="25" t="n">
        <f aca="false">AS929*Datos!$D$6</f>
        <v>26970.872064569</v>
      </c>
      <c r="AY929" s="25" t="n">
        <f aca="false">AT929*Datos!$D$6</f>
        <v>37188.2066648985</v>
      </c>
      <c r="AZ929" s="25" t="n">
        <f aca="false">AJ929-AU929-AE929</f>
        <v>25489.2579316928</v>
      </c>
      <c r="BA929" s="25" t="n">
        <f aca="false">AK929-AV929-AF929</f>
        <v>26315.8750202582</v>
      </c>
      <c r="BB929" s="25" t="n">
        <f aca="false">AL929-AW929-AG929</f>
        <v>29036.9388792531</v>
      </c>
      <c r="BC929" s="25" t="n">
        <f aca="false">AM929-AX929-AH929</f>
        <v>33070.7776749325</v>
      </c>
      <c r="BD929" s="25" t="n">
        <f aca="false">AN929-AY929-AI929</f>
        <v>41304.3856060623</v>
      </c>
      <c r="BE929" s="25" t="n">
        <f aca="false">AZ929/Z929</f>
        <v>21643.6130331945</v>
      </c>
      <c r="BF929" s="25" t="n">
        <f aca="false">BA929/AA929</f>
        <v>19398.9042190043</v>
      </c>
      <c r="BG929" s="25" t="n">
        <f aca="false">BB929/AB929</f>
        <v>18411.7224578912</v>
      </c>
      <c r="BH929" s="25" t="n">
        <f aca="false">BC929/AC929</f>
        <v>17036.1367762223</v>
      </c>
      <c r="BI929" s="25" t="n">
        <f aca="false">BD929/AD929</f>
        <v>17333.4046877161</v>
      </c>
      <c r="BJ929" s="25" t="n">
        <f aca="false">E929*AD929</f>
        <v>70930.5017083586</v>
      </c>
      <c r="BK929" s="25" t="n">
        <f aca="false">0.2*C929*AD929</f>
        <v>35309.5947235552</v>
      </c>
      <c r="BL929" s="25" t="n">
        <f aca="false">BJ929+BK929</f>
        <v>106240.096431914</v>
      </c>
      <c r="BM929" s="25" t="n">
        <f aca="false">BK929*Datos!$D$6</f>
        <v>17654.7973617776</v>
      </c>
      <c r="BN929" s="25" t="n">
        <f aca="false">BL929-BM929</f>
        <v>88585.2990701362</v>
      </c>
      <c r="BO929" s="25" t="n">
        <f aca="false">BN929/AD929</f>
        <v>37174.8620790444</v>
      </c>
      <c r="BP929" s="25" t="n">
        <f aca="false">-(C929+E929)</f>
        <v>-103854.457617141</v>
      </c>
      <c r="BQ929" s="25" t="n">
        <f aca="false">BE929</f>
        <v>21643.6130331945</v>
      </c>
      <c r="BR929" s="25" t="n">
        <f aca="false">BF929</f>
        <v>19398.9042190043</v>
      </c>
      <c r="BS929" s="25" t="n">
        <f aca="false">BG929</f>
        <v>18411.7224578912</v>
      </c>
      <c r="BT929" s="25" t="n">
        <f aca="false">BH929</f>
        <v>17036.1367762223</v>
      </c>
      <c r="BU929" s="25" t="n">
        <f aca="false">BI929+BO929</f>
        <v>54508.2667667605</v>
      </c>
      <c r="BV929" s="27" t="n">
        <f aca="false">IFERROR(IRR(BP929:BU929,0.1),NA())*100</f>
        <v>7.06415629833423</v>
      </c>
    </row>
    <row r="930" customFormat="false" ht="15" hidden="false" customHeight="true" outlineLevel="0" collapsed="false">
      <c r="A930" s="23" t="n">
        <v>929</v>
      </c>
      <c r="B930" s="24" t="n">
        <f aca="true">RAND()</f>
        <v>0.692271438516722</v>
      </c>
      <c r="C930" s="25" t="n">
        <f aca="false">IF(B930&lt;=(Datos!$D$14-Datos!$C$14)/(Datos!$E$14-Datos!$C$14),Datos!$C$14+SQRT((Datos!$E$14-Datos!$C$14)*(Datos!$D$14-Datos!$C$14)*B930),Datos!$E$14-SQRT((Datos!$E$14-Datos!$C$14)*(Datos!$E$14-Datos!$D$14)*(1-B930)))</f>
        <v>80783.4895524725</v>
      </c>
      <c r="D930" s="24" t="n">
        <f aca="true">RAND()</f>
        <v>0.520065952074392</v>
      </c>
      <c r="E930" s="25" t="n">
        <f aca="false">IF(D930&lt;=(Datos!$D$15-Datos!$C$15)/(Datos!$E$15-Datos!$C$15),Datos!$C$15+SQRT((Datos!$E$15-Datos!$C$15)*(Datos!$D$15-Datos!$C$15)*D930),Datos!$E$15-SQRT((Datos!$E$15-Datos!$C$15)*(Datos!$E$15-Datos!$D$15)*(1-D930)))</f>
        <v>31515.3015852748</v>
      </c>
      <c r="F930" s="24" t="n">
        <f aca="true">RAND()</f>
        <v>0.595510009981053</v>
      </c>
      <c r="G930" s="25" t="n">
        <f aca="false">IF(F930&lt;=(Datos!$D$19-Datos!$C$19)/(Datos!$E$19-Datos!$C$19),Datos!$C$19+SQRT((Datos!$E$19-Datos!$C$19)*(Datos!$D$19-Datos!$C$19)*F930),Datos!$E$19-SQRT((Datos!$E$19-Datos!$C$19)*(Datos!$E$19-Datos!$D$19)*(1-F930)))</f>
        <v>39451.2698351681</v>
      </c>
      <c r="H930" s="24" t="n">
        <f aca="true">RAND()</f>
        <v>0.188046108019504</v>
      </c>
      <c r="I930" s="25" t="n">
        <f aca="false">IF(H930&lt;=(Datos!$D$19-Datos!$C$19)/(Datos!$E$19-Datos!$C$19),Datos!$C$19+SQRT((Datos!$E$19-Datos!$C$19)*(Datos!$D$19-Datos!$C$19)*H930),Datos!$E$19-SQRT((Datos!$E$19-Datos!$C$19)*(Datos!$E$19-Datos!$D$19)*(1-H930)))</f>
        <v>35311.0183771971</v>
      </c>
      <c r="J930" s="24" t="n">
        <f aca="true">RAND()</f>
        <v>0.18573273018141</v>
      </c>
      <c r="K930" s="25" t="n">
        <f aca="false">IF(J930&lt;=(Datos!$D$19-Datos!$C$19)/(Datos!$E$19-Datos!$C$19),Datos!$C$19+SQRT((Datos!$E$19-Datos!$C$19)*(Datos!$D$19-Datos!$C$19)*J930),Datos!$E$19-SQRT((Datos!$E$19-Datos!$C$19)*(Datos!$E$19-Datos!$D$19)*(1-J930)))</f>
        <v>35278.2487178241</v>
      </c>
      <c r="L930" s="24" t="n">
        <f aca="true">RAND()</f>
        <v>0.859610821286375</v>
      </c>
      <c r="M930" s="25" t="n">
        <f aca="false">IF(L930&lt;=(Datos!$D$19-Datos!$C$19)/(Datos!$E$19-Datos!$C$19),Datos!$C$19+SQRT((Datos!$E$19-Datos!$C$19)*(Datos!$D$19-Datos!$C$19)*L930),Datos!$E$19-SQRT((Datos!$E$19-Datos!$C$19)*(Datos!$E$19-Datos!$D$19)*(1-L930)))</f>
        <v>41755.128908027</v>
      </c>
      <c r="N930" s="24" t="n">
        <f aca="true">RAND()</f>
        <v>0.421357563220548</v>
      </c>
      <c r="O930" s="25" t="n">
        <f aca="false">IF(N930&lt;=(Datos!$D$19-Datos!$C$19)/(Datos!$E$19-Datos!$C$19),Datos!$C$19+SQRT((Datos!$E$19-Datos!$C$19)*(Datos!$D$19-Datos!$C$19)*N930),Datos!$E$19-SQRT((Datos!$E$19-Datos!$C$19)*(Datos!$E$19-Datos!$D$19)*(1-N930)))</f>
        <v>37950.0713508171</v>
      </c>
      <c r="P930" s="24" t="n">
        <f aca="true">RAND()</f>
        <v>0.599283318454842</v>
      </c>
      <c r="Q930" s="26" t="n">
        <f aca="false">IF(P930&lt;=(Datos!$D$23-Datos!$C$23)/(Datos!$E$23-Datos!$C$23),Datos!$C$23+SQRT((Datos!$E$23-Datos!$C$23)*(Datos!$D$23-Datos!$C$23)*P930),Datos!$E$23-SQRT((Datos!$E$23-Datos!$C$23)*(Datos!$E$23-Datos!$D$23)*(1-P930)))</f>
        <v>0.153143156797917</v>
      </c>
      <c r="R930" s="24" t="n">
        <f aca="true">RAND()</f>
        <v>0.764206049606366</v>
      </c>
      <c r="S930" s="26" t="n">
        <f aca="false">IF(R930&lt;=(Datos!$D$24-Datos!$C$24)/(Datos!$E$24-Datos!$C$24),Datos!$C$24+SQRT((Datos!$E$24-Datos!$C$24)*(Datos!$D$24-Datos!$C$24)*R930),Datos!$E$24-SQRT((Datos!$E$24-Datos!$C$24)*(Datos!$E$24-Datos!$D$24)*(1-R930)))</f>
        <v>0.159398322623909</v>
      </c>
      <c r="T930" s="24" t="n">
        <f aca="true">RAND()</f>
        <v>0.880533667830206</v>
      </c>
      <c r="U930" s="26" t="n">
        <f aca="false">IF(T930&lt;=(Datos!$D$25-Datos!$C$25)/(Datos!$E$25-Datos!$C$25),Datos!$C$25+SQRT((Datos!$E$25-Datos!$C$25)*(Datos!$D$25-Datos!$C$25)*T930),Datos!$E$25-SQRT((Datos!$E$25-Datos!$C$25)*(Datos!$E$25-Datos!$D$25)*(1-T930)))</f>
        <v>0.20171050219182</v>
      </c>
      <c r="V930" s="24" t="n">
        <f aca="true">RAND()</f>
        <v>0.3124808183374</v>
      </c>
      <c r="W930" s="26" t="n">
        <f aca="false">IF(V930&lt;=(Datos!$D$26-Datos!$C$26)/(Datos!$E$26-Datos!$C$26),Datos!$C$26+SQRT((Datos!$E$26-Datos!$C$26)*(Datos!$D$26-Datos!$C$26)*V930),Datos!$E$26-SQRT((Datos!$E$26-Datos!$C$26)*(Datos!$E$26-Datos!$D$26)*(1-V930)))</f>
        <v>0.200945773517269</v>
      </c>
      <c r="X930" s="24" t="n">
        <f aca="true">RAND()</f>
        <v>0.903522982878674</v>
      </c>
      <c r="Y930" s="26" t="n">
        <f aca="false">IF(X930&lt;=(Datos!$D$27-Datos!$C$27)/(Datos!$E$27-Datos!$C$27),Datos!$C$27+SQRT((Datos!$E$27-Datos!$C$27)*(Datos!$D$27-Datos!$C$27)*X930),Datos!$E$27-SQRT((Datos!$E$27-Datos!$C$27)*(Datos!$E$27-Datos!$D$27)*(1-X930)))</f>
        <v>0.25717510367044</v>
      </c>
      <c r="Z930" s="24" t="n">
        <f aca="false">(1+Q930)</f>
        <v>1.15314315679792</v>
      </c>
      <c r="AA930" s="24" t="n">
        <f aca="false">Z930*(1+S930)</f>
        <v>1.33695224173674</v>
      </c>
      <c r="AB930" s="24" t="n">
        <f aca="false">AA930*(1+U930)</f>
        <v>1.60662954982394</v>
      </c>
      <c r="AC930" s="24" t="n">
        <f aca="false">AB930*(1+W930)</f>
        <v>1.92947496746901</v>
      </c>
      <c r="AD930" s="24" t="n">
        <f aca="false">AC930*(1+Y930)</f>
        <v>2.42568789225738</v>
      </c>
      <c r="AE930" s="23" t="n">
        <f aca="false">E930*Q930</f>
        <v>4826.35277220737</v>
      </c>
      <c r="AF930" s="23" t="n">
        <f aca="false">AE930*(1+S930)</f>
        <v>5595.66530848847</v>
      </c>
      <c r="AG930" s="23" t="n">
        <f aca="false">AF930*(1+U930)</f>
        <v>6724.36976796103</v>
      </c>
      <c r="AH930" s="23" t="n">
        <f aca="false">AG930*(1+W930)</f>
        <v>8075.60345240009</v>
      </c>
      <c r="AI930" s="23" t="n">
        <f aca="false">AH930*(1+Y930)</f>
        <v>10152.4476074725</v>
      </c>
      <c r="AJ930" s="25" t="n">
        <f aca="false">G930*Z930</f>
        <v>45492.9618374121</v>
      </c>
      <c r="AK930" s="25" t="n">
        <f aca="false">I930*AA930</f>
        <v>47209.1451774011</v>
      </c>
      <c r="AL930" s="25" t="n">
        <f aca="false">K930*AB930</f>
        <v>56679.0768560948</v>
      </c>
      <c r="AM930" s="25" t="n">
        <f aca="false">M930*AC930</f>
        <v>80565.47599148</v>
      </c>
      <c r="AN930" s="25" t="n">
        <f aca="false">O930*AD930</f>
        <v>92055.0285859805</v>
      </c>
      <c r="AO930" s="25" t="n">
        <f aca="false">C930/Datos!$D$8</f>
        <v>16156.6979104945</v>
      </c>
      <c r="AP930" s="25" t="n">
        <f aca="false">AJ930-AO930</f>
        <v>29336.2639269176</v>
      </c>
      <c r="AQ930" s="25" t="n">
        <f aca="false">AK930-AO930</f>
        <v>31052.4472669065</v>
      </c>
      <c r="AR930" s="25" t="n">
        <f aca="false">AL930-AO930</f>
        <v>40522.3789456002</v>
      </c>
      <c r="AS930" s="25" t="n">
        <f aca="false">AM930-AO930</f>
        <v>64408.7780809854</v>
      </c>
      <c r="AT930" s="25" t="n">
        <f aca="false">AN930-AO930</f>
        <v>75898.330675486</v>
      </c>
      <c r="AU930" s="25" t="n">
        <f aca="false">AP930*Datos!$D$6</f>
        <v>14668.1319634588</v>
      </c>
      <c r="AV930" s="25" t="n">
        <f aca="false">AQ930*Datos!$D$6</f>
        <v>15526.2236334533</v>
      </c>
      <c r="AW930" s="25" t="n">
        <f aca="false">AR930*Datos!$D$6</f>
        <v>20261.1894728001</v>
      </c>
      <c r="AX930" s="25" t="n">
        <f aca="false">AS930*Datos!$D$6</f>
        <v>32204.3890404927</v>
      </c>
      <c r="AY930" s="25" t="n">
        <f aca="false">AT930*Datos!$D$6</f>
        <v>37949.165337743</v>
      </c>
      <c r="AZ930" s="25" t="n">
        <f aca="false">AJ930-AU930-AE930</f>
        <v>25998.477101746</v>
      </c>
      <c r="BA930" s="25" t="n">
        <f aca="false">AK930-AV930-AF930</f>
        <v>26087.2562354593</v>
      </c>
      <c r="BB930" s="25" t="n">
        <f aca="false">AL930-AW930-AG930</f>
        <v>29693.5176153336</v>
      </c>
      <c r="BC930" s="25" t="n">
        <f aca="false">AM930-AX930-AH930</f>
        <v>40285.4834985871</v>
      </c>
      <c r="BD930" s="25" t="n">
        <f aca="false">AN930-AY930-AI930</f>
        <v>43953.4156407651</v>
      </c>
      <c r="BE930" s="25" t="n">
        <f aca="false">AZ930/Z930</f>
        <v>22545.7498043342</v>
      </c>
      <c r="BF930" s="25" t="n">
        <f aca="false">BA930/AA930</f>
        <v>19512.4817634257</v>
      </c>
      <c r="BG930" s="25" t="n">
        <f aca="false">BB930/AB930</f>
        <v>18481.8694630554</v>
      </c>
      <c r="BH930" s="25" t="n">
        <f aca="false">BC930/AC930</f>
        <v>20878.9873814386</v>
      </c>
      <c r="BI930" s="25" t="n">
        <f aca="false">BD930/AD930</f>
        <v>18119.9798131743</v>
      </c>
      <c r="BJ930" s="25" t="n">
        <f aca="false">E930*AD930</f>
        <v>76446.2854762407</v>
      </c>
      <c r="BK930" s="25" t="n">
        <f aca="false">0.2*C930*AD930</f>
        <v>39191.1065003466</v>
      </c>
      <c r="BL930" s="25" t="n">
        <f aca="false">BJ930+BK930</f>
        <v>115637.391976587</v>
      </c>
      <c r="BM930" s="25" t="n">
        <f aca="false">BK930*Datos!$D$6</f>
        <v>19595.5532501733</v>
      </c>
      <c r="BN930" s="25" t="n">
        <f aca="false">BL930-BM930</f>
        <v>96041.838726414</v>
      </c>
      <c r="BO930" s="25" t="n">
        <f aca="false">BN930/AD930</f>
        <v>39593.650540522</v>
      </c>
      <c r="BP930" s="25" t="n">
        <f aca="false">-(C930+E930)</f>
        <v>-112298.791137747</v>
      </c>
      <c r="BQ930" s="25" t="n">
        <f aca="false">BE930</f>
        <v>22545.7498043342</v>
      </c>
      <c r="BR930" s="25" t="n">
        <f aca="false">BF930</f>
        <v>19512.4817634257</v>
      </c>
      <c r="BS930" s="25" t="n">
        <f aca="false">BG930</f>
        <v>18481.8694630554</v>
      </c>
      <c r="BT930" s="25" t="n">
        <f aca="false">BH930</f>
        <v>20878.9873814386</v>
      </c>
      <c r="BU930" s="25" t="n">
        <f aca="false">BI930+BO930</f>
        <v>57713.6303536963</v>
      </c>
      <c r="BV930" s="27" t="n">
        <f aca="false">IFERROR(IRR(BP930:BU930,0.1),NA())*100</f>
        <v>6.42338411807326</v>
      </c>
    </row>
    <row r="931" customFormat="false" ht="15" hidden="false" customHeight="true" outlineLevel="0" collapsed="false">
      <c r="A931" s="23" t="n">
        <v>930</v>
      </c>
      <c r="B931" s="24" t="n">
        <f aca="true">RAND()</f>
        <v>0.71233700143219</v>
      </c>
      <c r="C931" s="25" t="n">
        <f aca="false">IF(B931&lt;=(Datos!$D$14-Datos!$C$14)/(Datos!$E$14-Datos!$C$14),Datos!$C$14+SQRT((Datos!$E$14-Datos!$C$14)*(Datos!$D$14-Datos!$C$14)*B931),Datos!$E$14-SQRT((Datos!$E$14-Datos!$C$14)*(Datos!$E$14-Datos!$D$14)*(1-B931)))</f>
        <v>81420.5597963402</v>
      </c>
      <c r="D931" s="24" t="n">
        <f aca="true">RAND()</f>
        <v>0.866854585888467</v>
      </c>
      <c r="E931" s="25" t="n">
        <f aca="false">IF(D931&lt;=(Datos!$D$15-Datos!$C$15)/(Datos!$E$15-Datos!$C$15),Datos!$C$15+SQRT((Datos!$E$15-Datos!$C$15)*(Datos!$D$15-Datos!$C$15)*D931),Datos!$E$15-SQRT((Datos!$E$15-Datos!$C$15)*(Datos!$E$15-Datos!$D$15)*(1-D931)))</f>
        <v>35531.0166573671</v>
      </c>
      <c r="F931" s="24" t="n">
        <f aca="true">RAND()</f>
        <v>0.855360364647195</v>
      </c>
      <c r="G931" s="25" t="n">
        <f aca="false">IF(F931&lt;=(Datos!$D$19-Datos!$C$19)/(Datos!$E$19-Datos!$C$19),Datos!$C$19+SQRT((Datos!$E$19-Datos!$C$19)*(Datos!$D$19-Datos!$C$19)*F931),Datos!$E$19-SQRT((Datos!$E$19-Datos!$C$19)*(Datos!$E$19-Datos!$D$19)*(1-F931)))</f>
        <v>41706.3739356963</v>
      </c>
      <c r="H931" s="24" t="n">
        <f aca="true">RAND()</f>
        <v>0.453507589205848</v>
      </c>
      <c r="I931" s="25" t="n">
        <f aca="false">IF(H931&lt;=(Datos!$D$19-Datos!$C$19)/(Datos!$E$19-Datos!$C$19),Datos!$C$19+SQRT((Datos!$E$19-Datos!$C$19)*(Datos!$D$19-Datos!$C$19)*H931),Datos!$E$19-SQRT((Datos!$E$19-Datos!$C$19)*(Datos!$E$19-Datos!$D$19)*(1-H931)))</f>
        <v>38247.795971099</v>
      </c>
      <c r="J931" s="24" t="n">
        <f aca="true">RAND()</f>
        <v>0.941827260134</v>
      </c>
      <c r="K931" s="25" t="n">
        <f aca="false">IF(J931&lt;=(Datos!$D$19-Datos!$C$19)/(Datos!$E$19-Datos!$C$19),Datos!$C$19+SQRT((Datos!$E$19-Datos!$C$19)*(Datos!$D$19-Datos!$C$19)*J931),Datos!$E$19-SQRT((Datos!$E$19-Datos!$C$19)*(Datos!$E$19-Datos!$D$19)*(1-J931)))</f>
        <v>42911.2311066205</v>
      </c>
      <c r="L931" s="24" t="n">
        <f aca="true">RAND()</f>
        <v>0.372304426782598</v>
      </c>
      <c r="M931" s="25" t="n">
        <f aca="false">IF(L931&lt;=(Datos!$D$19-Datos!$C$19)/(Datos!$E$19-Datos!$C$19),Datos!$C$19+SQRT((Datos!$E$19-Datos!$C$19)*(Datos!$D$19-Datos!$C$19)*L931),Datos!$E$19-SQRT((Datos!$E$19-Datos!$C$19)*(Datos!$E$19-Datos!$D$19)*(1-L931)))</f>
        <v>37472.9956521725</v>
      </c>
      <c r="N931" s="24" t="n">
        <f aca="true">RAND()</f>
        <v>0.694070559965754</v>
      </c>
      <c r="O931" s="25" t="n">
        <f aca="false">IF(N931&lt;=(Datos!$D$19-Datos!$C$19)/(Datos!$E$19-Datos!$C$19),Datos!$C$19+SQRT((Datos!$E$19-Datos!$C$19)*(Datos!$D$19-Datos!$C$19)*N931),Datos!$E$19-SQRT((Datos!$E$19-Datos!$C$19)*(Datos!$E$19-Datos!$D$19)*(1-N931)))</f>
        <v>40209.9365345991</v>
      </c>
      <c r="P931" s="24" t="n">
        <f aca="true">RAND()</f>
        <v>0.123520855002527</v>
      </c>
      <c r="Q931" s="26" t="n">
        <f aca="false">IF(P931&lt;=(Datos!$D$23-Datos!$C$23)/(Datos!$E$23-Datos!$C$23),Datos!$C$23+SQRT((Datos!$E$23-Datos!$C$23)*(Datos!$D$23-Datos!$C$23)*P931),Datos!$E$23-SQRT((Datos!$E$23-Datos!$C$23)*(Datos!$E$23-Datos!$D$23)*(1-P931)))</f>
        <v>0.134910987190812</v>
      </c>
      <c r="R931" s="24" t="n">
        <f aca="true">RAND()</f>
        <v>0.626652985815191</v>
      </c>
      <c r="S931" s="26" t="n">
        <f aca="false">IF(R931&lt;=(Datos!$D$24-Datos!$C$24)/(Datos!$E$24-Datos!$C$24),Datos!$C$24+SQRT((Datos!$E$24-Datos!$C$24)*(Datos!$D$24-Datos!$C$24)*R931),Datos!$E$24-SQRT((Datos!$E$24-Datos!$C$24)*(Datos!$E$24-Datos!$D$24)*(1-R931)))</f>
        <v>0.154076562235447</v>
      </c>
      <c r="T931" s="24" t="n">
        <f aca="true">RAND()</f>
        <v>0.226374266687433</v>
      </c>
      <c r="U931" s="26" t="n">
        <f aca="false">IF(T931&lt;=(Datos!$D$25-Datos!$C$25)/(Datos!$E$25-Datos!$C$25),Datos!$C$25+SQRT((Datos!$E$25-Datos!$C$25)*(Datos!$D$25-Datos!$C$25)*T931),Datos!$E$25-SQRT((Datos!$E$25-Datos!$C$25)*(Datos!$E$25-Datos!$D$25)*(1-T931)))</f>
        <v>0.171803347450417</v>
      </c>
      <c r="V931" s="24" t="n">
        <f aca="true">RAND()</f>
        <v>0.452391804269988</v>
      </c>
      <c r="W931" s="26" t="n">
        <f aca="false">IF(V931&lt;=(Datos!$D$26-Datos!$C$26)/(Datos!$E$26-Datos!$C$26),Datos!$C$26+SQRT((Datos!$E$26-Datos!$C$26)*(Datos!$D$26-Datos!$C$26)*V931),Datos!$E$26-SQRT((Datos!$E$26-Datos!$C$26)*(Datos!$E$26-Datos!$D$26)*(1-V931)))</f>
        <v>0.206220681994176</v>
      </c>
      <c r="X931" s="24" t="n">
        <f aca="true">RAND()</f>
        <v>0.601770263189621</v>
      </c>
      <c r="Y931" s="26" t="n">
        <f aca="false">IF(X931&lt;=(Datos!$D$27-Datos!$C$27)/(Datos!$E$27-Datos!$C$27),Datos!$C$27+SQRT((Datos!$E$27-Datos!$C$27)*(Datos!$D$27-Datos!$C$27)*X931),Datos!$E$27-SQRT((Datos!$E$27-Datos!$C$27)*(Datos!$E$27-Datos!$D$27)*(1-X931)))</f>
        <v>0.233627156882761</v>
      </c>
      <c r="Z931" s="24" t="n">
        <f aca="false">(1+Q931)</f>
        <v>1.13491098719081</v>
      </c>
      <c r="AA931" s="24" t="n">
        <f aca="false">Z931*(1+S931)</f>
        <v>1.30977417054041</v>
      </c>
      <c r="AB931" s="24" t="n">
        <f aca="false">AA931*(1+U931)</f>
        <v>1.53479775744335</v>
      </c>
      <c r="AC931" s="24" t="n">
        <f aca="false">AB931*(1+W931)</f>
        <v>1.85130479770644</v>
      </c>
      <c r="AD931" s="24" t="n">
        <f aca="false">AC931*(1+Y931)</f>
        <v>2.28381987411802</v>
      </c>
      <c r="AE931" s="23" t="n">
        <f aca="false">E931*Q931</f>
        <v>4793.52453313857</v>
      </c>
      <c r="AF931" s="23" t="n">
        <f aca="false">AE931*(1+S931)</f>
        <v>5532.09431419584</v>
      </c>
      <c r="AG931" s="23" t="n">
        <f aca="false">AF931*(1+U931)</f>
        <v>6482.5266357861</v>
      </c>
      <c r="AH931" s="23" t="n">
        <f aca="false">AG931*(1+W931)</f>
        <v>7819.35769966333</v>
      </c>
      <c r="AI931" s="23" t="n">
        <f aca="false">AH931*(1+Y931)</f>
        <v>9646.172007685</v>
      </c>
      <c r="AJ931" s="25" t="n">
        <f aca="false">G931*Z931</f>
        <v>47333.0220155103</v>
      </c>
      <c r="AK931" s="25" t="n">
        <f aca="false">I931*AA931</f>
        <v>50095.975243045</v>
      </c>
      <c r="AL931" s="25" t="n">
        <f aca="false">K931*AB931</f>
        <v>65860.0612715742</v>
      </c>
      <c r="AM931" s="25" t="n">
        <f aca="false">M931*AC931</f>
        <v>69373.9366352998</v>
      </c>
      <c r="AN931" s="25" t="n">
        <f aca="false">O931*AD931</f>
        <v>91832.2521947415</v>
      </c>
      <c r="AO931" s="25" t="n">
        <f aca="false">C931/Datos!$D$8</f>
        <v>16284.111959268</v>
      </c>
      <c r="AP931" s="25" t="n">
        <f aca="false">AJ931-AO931</f>
        <v>31048.9100562422</v>
      </c>
      <c r="AQ931" s="25" t="n">
        <f aca="false">AK931-AO931</f>
        <v>33811.863283777</v>
      </c>
      <c r="AR931" s="25" t="n">
        <f aca="false">AL931-AO931</f>
        <v>49575.9493123061</v>
      </c>
      <c r="AS931" s="25" t="n">
        <f aca="false">AM931-AO931</f>
        <v>53089.8246760317</v>
      </c>
      <c r="AT931" s="25" t="n">
        <f aca="false">AN931-AO931</f>
        <v>75548.1402354735</v>
      </c>
      <c r="AU931" s="25" t="n">
        <f aca="false">AP931*Datos!$D$6</f>
        <v>15524.4550281211</v>
      </c>
      <c r="AV931" s="25" t="n">
        <f aca="false">AQ931*Datos!$D$6</f>
        <v>16905.9316418885</v>
      </c>
      <c r="AW931" s="25" t="n">
        <f aca="false">AR931*Datos!$D$6</f>
        <v>24787.9746561531</v>
      </c>
      <c r="AX931" s="25" t="n">
        <f aca="false">AS931*Datos!$D$6</f>
        <v>26544.9123380159</v>
      </c>
      <c r="AY931" s="25" t="n">
        <f aca="false">AT931*Datos!$D$6</f>
        <v>37774.0701177368</v>
      </c>
      <c r="AZ931" s="25" t="n">
        <f aca="false">AJ931-AU931-AE931</f>
        <v>27015.0424542506</v>
      </c>
      <c r="BA931" s="25" t="n">
        <f aca="false">AK931-AV931-AF931</f>
        <v>27657.9492869607</v>
      </c>
      <c r="BB931" s="25" t="n">
        <f aca="false">AL931-AW931-AG931</f>
        <v>34589.559979635</v>
      </c>
      <c r="BC931" s="25" t="n">
        <f aca="false">AM931-AX931-AH931</f>
        <v>35009.6665976206</v>
      </c>
      <c r="BD931" s="25" t="n">
        <f aca="false">AN931-AY931-AI931</f>
        <v>44412.0100693198</v>
      </c>
      <c r="BE931" s="25" t="n">
        <f aca="false">AZ931/Z931</f>
        <v>23803.6663308015</v>
      </c>
      <c r="BF931" s="25" t="n">
        <f aca="false">BA931/AA931</f>
        <v>21116.5786507678</v>
      </c>
      <c r="BG931" s="25" t="n">
        <f aca="false">BB931/AB931</f>
        <v>22536.8846233226</v>
      </c>
      <c r="BH931" s="25" t="n">
        <f aca="false">BC931/AC931</f>
        <v>18910.8063896305</v>
      </c>
      <c r="BI931" s="25" t="n">
        <f aca="false">BD931/AD931</f>
        <v>19446.3716568152</v>
      </c>
      <c r="BJ931" s="25" t="n">
        <f aca="false">E931*AD931</f>
        <v>81146.4419897134</v>
      </c>
      <c r="BK931" s="25" t="n">
        <f aca="false">0.2*C931*AD931</f>
        <v>37189.9785249392</v>
      </c>
      <c r="BL931" s="25" t="n">
        <f aca="false">BJ931+BK931</f>
        <v>118336.420514653</v>
      </c>
      <c r="BM931" s="25" t="n">
        <f aca="false">BK931*Datos!$D$6</f>
        <v>18594.9892624696</v>
      </c>
      <c r="BN931" s="25" t="n">
        <f aca="false">BL931-BM931</f>
        <v>99741.4312521829</v>
      </c>
      <c r="BO931" s="25" t="n">
        <f aca="false">BN931/AD931</f>
        <v>43673.0726370012</v>
      </c>
      <c r="BP931" s="25" t="n">
        <f aca="false">-(C931+E931)</f>
        <v>-116951.576453707</v>
      </c>
      <c r="BQ931" s="25" t="n">
        <f aca="false">BE931</f>
        <v>23803.6663308015</v>
      </c>
      <c r="BR931" s="25" t="n">
        <f aca="false">BF931</f>
        <v>21116.5786507678</v>
      </c>
      <c r="BS931" s="25" t="n">
        <f aca="false">BG931</f>
        <v>22536.8846233226</v>
      </c>
      <c r="BT931" s="25" t="n">
        <f aca="false">BH931</f>
        <v>18910.8063896305</v>
      </c>
      <c r="BU931" s="25" t="n">
        <f aca="false">BI931+BO931</f>
        <v>63119.4442938163</v>
      </c>
      <c r="BV931" s="27" t="n">
        <f aca="false">IFERROR(IRR(BP931:BU931,0.1),NA())*100</f>
        <v>7.42627521812374</v>
      </c>
    </row>
    <row r="932" customFormat="false" ht="15" hidden="false" customHeight="true" outlineLevel="0" collapsed="false">
      <c r="A932" s="23" t="n">
        <v>931</v>
      </c>
      <c r="B932" s="24" t="n">
        <f aca="true">RAND()</f>
        <v>0.842090755240222</v>
      </c>
      <c r="C932" s="25" t="n">
        <f aca="false">IF(B932&lt;=(Datos!$D$14-Datos!$C$14)/(Datos!$E$14-Datos!$C$14),Datos!$C$14+SQRT((Datos!$E$14-Datos!$C$14)*(Datos!$D$14-Datos!$C$14)*B932),Datos!$E$14-SQRT((Datos!$E$14-Datos!$C$14)*(Datos!$E$14-Datos!$D$14)*(1-B932)))</f>
        <v>86234.4235968219</v>
      </c>
      <c r="D932" s="24" t="n">
        <f aca="true">RAND()</f>
        <v>0.502145133672593</v>
      </c>
      <c r="E932" s="25" t="n">
        <f aca="false">IF(D932&lt;=(Datos!$D$15-Datos!$C$15)/(Datos!$E$15-Datos!$C$15),Datos!$C$15+SQRT((Datos!$E$15-Datos!$C$15)*(Datos!$D$15-Datos!$C$15)*D932),Datos!$E$15-SQRT((Datos!$E$15-Datos!$C$15)*(Datos!$E$15-Datos!$D$15)*(1-D932)))</f>
        <v>31358.3433330691</v>
      </c>
      <c r="F932" s="24" t="n">
        <f aca="true">RAND()</f>
        <v>0.471245459644623</v>
      </c>
      <c r="G932" s="25" t="n">
        <f aca="false">IF(F932&lt;=(Datos!$D$19-Datos!$C$19)/(Datos!$E$19-Datos!$C$19),Datos!$C$19+SQRT((Datos!$E$19-Datos!$C$19)*(Datos!$D$19-Datos!$C$19)*F932),Datos!$E$19-SQRT((Datos!$E$19-Datos!$C$19)*(Datos!$E$19-Datos!$D$19)*(1-F932)))</f>
        <v>38407.545357992</v>
      </c>
      <c r="H932" s="24" t="n">
        <f aca="true">RAND()</f>
        <v>0.29558858213377</v>
      </c>
      <c r="I932" s="25" t="n">
        <f aca="false">IF(H932&lt;=(Datos!$D$19-Datos!$C$19)/(Datos!$E$19-Datos!$C$19),Datos!$C$19+SQRT((Datos!$E$19-Datos!$C$19)*(Datos!$D$19-Datos!$C$19)*H932),Datos!$E$19-SQRT((Datos!$E$19-Datos!$C$19)*(Datos!$E$19-Datos!$D$19)*(1-H932)))</f>
        <v>36658.7001224012</v>
      </c>
      <c r="J932" s="24" t="n">
        <f aca="true">RAND()</f>
        <v>0.747210921087711</v>
      </c>
      <c r="K932" s="25" t="n">
        <f aca="false">IF(J932&lt;=(Datos!$D$19-Datos!$C$19)/(Datos!$E$19-Datos!$C$19),Datos!$C$19+SQRT((Datos!$E$19-Datos!$C$19)*(Datos!$D$19-Datos!$C$19)*J932),Datos!$E$19-SQRT((Datos!$E$19-Datos!$C$19)*(Datos!$E$19-Datos!$D$19)*(1-J932)))</f>
        <v>40645.7858437576</v>
      </c>
      <c r="L932" s="24" t="n">
        <f aca="true">RAND()</f>
        <v>0.390331297797664</v>
      </c>
      <c r="M932" s="25" t="n">
        <f aca="false">IF(L932&lt;=(Datos!$D$19-Datos!$C$19)/(Datos!$E$19-Datos!$C$19),Datos!$C$19+SQRT((Datos!$E$19-Datos!$C$19)*(Datos!$D$19-Datos!$C$19)*L932),Datos!$E$19-SQRT((Datos!$E$19-Datos!$C$19)*(Datos!$E$19-Datos!$D$19)*(1-L932)))</f>
        <v>37651.7772229496</v>
      </c>
      <c r="N932" s="24" t="n">
        <f aca="true">RAND()</f>
        <v>0.495353640471847</v>
      </c>
      <c r="O932" s="25" t="n">
        <f aca="false">IF(N932&lt;=(Datos!$D$19-Datos!$C$19)/(Datos!$E$19-Datos!$C$19),Datos!$C$19+SQRT((Datos!$E$19-Datos!$C$19)*(Datos!$D$19-Datos!$C$19)*N932),Datos!$E$19-SQRT((Datos!$E$19-Datos!$C$19)*(Datos!$E$19-Datos!$D$19)*(1-N932)))</f>
        <v>38619.9214654646</v>
      </c>
      <c r="P932" s="24" t="n">
        <f aca="true">RAND()</f>
        <v>0.257947544996567</v>
      </c>
      <c r="Q932" s="26" t="n">
        <f aca="false">IF(P932&lt;=(Datos!$D$23-Datos!$C$23)/(Datos!$E$23-Datos!$C$23),Datos!$C$23+SQRT((Datos!$E$23-Datos!$C$23)*(Datos!$D$23-Datos!$C$23)*P932),Datos!$E$23-SQRT((Datos!$E$23-Datos!$C$23)*(Datos!$E$23-Datos!$D$23)*(1-P932)))</f>
        <v>0.141547751181825</v>
      </c>
      <c r="R932" s="24" t="n">
        <f aca="true">RAND()</f>
        <v>0.070462737788726</v>
      </c>
      <c r="S932" s="26" t="n">
        <f aca="false">IF(R932&lt;=(Datos!$D$24-Datos!$C$24)/(Datos!$E$24-Datos!$C$24),Datos!$C$24+SQRT((Datos!$E$24-Datos!$C$24)*(Datos!$D$24-Datos!$C$24)*R932),Datos!$E$24-SQRT((Datos!$E$24-Datos!$C$24)*(Datos!$E$24-Datos!$D$24)*(1-R932)))</f>
        <v>0.131262012609641</v>
      </c>
      <c r="T932" s="24" t="n">
        <f aca="true">RAND()</f>
        <v>0.821043241456615</v>
      </c>
      <c r="U932" s="26" t="n">
        <f aca="false">IF(T932&lt;=(Datos!$D$25-Datos!$C$25)/(Datos!$E$25-Datos!$C$25),Datos!$C$25+SQRT((Datos!$E$25-Datos!$C$25)*(Datos!$D$25-Datos!$C$25)*T932),Datos!$E$25-SQRT((Datos!$E$25-Datos!$C$25)*(Datos!$E$25-Datos!$D$25)*(1-T932)))</f>
        <v>0.197615207753444</v>
      </c>
      <c r="V932" s="24" t="n">
        <f aca="true">RAND()</f>
        <v>0.38221645346496</v>
      </c>
      <c r="W932" s="26" t="n">
        <f aca="false">IF(V932&lt;=(Datos!$D$26-Datos!$C$26)/(Datos!$E$26-Datos!$C$26),Datos!$C$26+SQRT((Datos!$E$26-Datos!$C$26)*(Datos!$D$26-Datos!$C$26)*V932),Datos!$E$26-SQRT((Datos!$E$26-Datos!$C$26)*(Datos!$E$26-Datos!$D$26)*(1-V932)))</f>
        <v>0.203500081582086</v>
      </c>
      <c r="X932" s="24" t="n">
        <f aca="true">RAND()</f>
        <v>0.530720421069934</v>
      </c>
      <c r="Y932" s="26" t="n">
        <f aca="false">IF(X932&lt;=(Datos!$D$27-Datos!$C$27)/(Datos!$E$27-Datos!$C$27),Datos!$C$27+SQRT((Datos!$E$27-Datos!$C$27)*(Datos!$D$27-Datos!$C$27)*X932),Datos!$E$27-SQRT((Datos!$E$27-Datos!$C$27)*(Datos!$E$27-Datos!$D$27)*(1-X932)))</f>
        <v>0.229660058341091</v>
      </c>
      <c r="Z932" s="24" t="n">
        <f aca="false">(1+Q932)</f>
        <v>1.14154775118182</v>
      </c>
      <c r="AA932" s="24" t="n">
        <f aca="false">Z932*(1+S932)</f>
        <v>1.29138960649196</v>
      </c>
      <c r="AB932" s="24" t="n">
        <f aca="false">AA932*(1+U932)</f>
        <v>1.54658783186951</v>
      </c>
      <c r="AC932" s="24" t="n">
        <f aca="false">AB932*(1+W932)</f>
        <v>1.86131858182881</v>
      </c>
      <c r="AD932" s="24" t="n">
        <f aca="false">AC932*(1+Y932)</f>
        <v>2.28878911592298</v>
      </c>
      <c r="AE932" s="23" t="n">
        <f aca="false">E932*Q932</f>
        <v>4438.70297958349</v>
      </c>
      <c r="AF932" s="23" t="n">
        <f aca="false">AE932*(1+S932)</f>
        <v>5021.33606606003</v>
      </c>
      <c r="AG932" s="23" t="n">
        <f aca="false">AF932*(1+U932)</f>
        <v>6013.62843595435</v>
      </c>
      <c r="AH932" s="23" t="n">
        <f aca="false">AG932*(1+W932)</f>
        <v>7237.40231327541</v>
      </c>
      <c r="AI932" s="23" t="n">
        <f aca="false">AH932*(1+Y932)</f>
        <v>8899.54455078019</v>
      </c>
      <c r="AJ932" s="25" t="n">
        <f aca="false">G932*Z932</f>
        <v>43844.0470318297</v>
      </c>
      <c r="AK932" s="25" t="n">
        <f aca="false">I932*AA932</f>
        <v>47340.6643255744</v>
      </c>
      <c r="AL932" s="25" t="n">
        <f aca="false">K932*AB932</f>
        <v>62862.2778027294</v>
      </c>
      <c r="AM932" s="25" t="n">
        <f aca="false">M932*AC932</f>
        <v>70081.9525839549</v>
      </c>
      <c r="AN932" s="25" t="n">
        <f aca="false">O932*AD932</f>
        <v>88392.8559079554</v>
      </c>
      <c r="AO932" s="25" t="n">
        <f aca="false">C932/Datos!$D$8</f>
        <v>17246.8847193644</v>
      </c>
      <c r="AP932" s="25" t="n">
        <f aca="false">AJ932-AO932</f>
        <v>26597.1623124654</v>
      </c>
      <c r="AQ932" s="25" t="n">
        <f aca="false">AK932-AO932</f>
        <v>30093.7796062101</v>
      </c>
      <c r="AR932" s="25" t="n">
        <f aca="false">AL932-AO932</f>
        <v>45615.393083365</v>
      </c>
      <c r="AS932" s="25" t="n">
        <f aca="false">AM932-AO932</f>
        <v>52835.0678645905</v>
      </c>
      <c r="AT932" s="25" t="n">
        <f aca="false">AN932-AO932</f>
        <v>71145.9711885911</v>
      </c>
      <c r="AU932" s="25" t="n">
        <f aca="false">AP932*Datos!$D$6</f>
        <v>13298.5811562327</v>
      </c>
      <c r="AV932" s="25" t="n">
        <f aca="false">AQ932*Datos!$D$6</f>
        <v>15046.889803105</v>
      </c>
      <c r="AW932" s="25" t="n">
        <f aca="false">AR932*Datos!$D$6</f>
        <v>22807.6965416825</v>
      </c>
      <c r="AX932" s="25" t="n">
        <f aca="false">AS932*Datos!$D$6</f>
        <v>26417.5339322953</v>
      </c>
      <c r="AY932" s="25" t="n">
        <f aca="false">AT932*Datos!$D$6</f>
        <v>35572.9855942955</v>
      </c>
      <c r="AZ932" s="25" t="n">
        <f aca="false">AJ932-AU932-AE932</f>
        <v>26106.7628960136</v>
      </c>
      <c r="BA932" s="25" t="n">
        <f aca="false">AK932-AV932-AF932</f>
        <v>27272.4384564094</v>
      </c>
      <c r="BB932" s="25" t="n">
        <f aca="false">AL932-AW932-AG932</f>
        <v>34040.9528250925</v>
      </c>
      <c r="BC932" s="25" t="n">
        <f aca="false">AM932-AX932-AH932</f>
        <v>36427.0163383842</v>
      </c>
      <c r="BD932" s="25" t="n">
        <f aca="false">AN932-AY932-AI932</f>
        <v>43920.3257628797</v>
      </c>
      <c r="BE932" s="25" t="n">
        <f aca="false">AZ932/Z932</f>
        <v>22869.6196624151</v>
      </c>
      <c r="BF932" s="25" t="n">
        <f aca="false">BA932/AA932</f>
        <v>21118.6758196812</v>
      </c>
      <c r="BG932" s="25" t="n">
        <f aca="false">BB932/AB932</f>
        <v>22010.3586253773</v>
      </c>
      <c r="BH932" s="25" t="n">
        <f aca="false">BC932/AC932</f>
        <v>19570.5435351069</v>
      </c>
      <c r="BI932" s="25" t="n">
        <f aca="false">BD932/AD932</f>
        <v>19189.3283034809</v>
      </c>
      <c r="BJ932" s="25" t="n">
        <f aca="false">E932*AD932</f>
        <v>71772.6349141044</v>
      </c>
      <c r="BK932" s="25" t="n">
        <f aca="false">0.2*C932*AD932</f>
        <v>39474.4820292595</v>
      </c>
      <c r="BL932" s="25" t="n">
        <f aca="false">BJ932+BK932</f>
        <v>111247.116943364</v>
      </c>
      <c r="BM932" s="25" t="n">
        <f aca="false">BK932*Datos!$D$6</f>
        <v>19737.2410146297</v>
      </c>
      <c r="BN932" s="25" t="n">
        <f aca="false">BL932-BM932</f>
        <v>91509.8759287341</v>
      </c>
      <c r="BO932" s="25" t="n">
        <f aca="false">BN932/AD932</f>
        <v>39981.7856927513</v>
      </c>
      <c r="BP932" s="25" t="n">
        <f aca="false">-(C932+E932)</f>
        <v>-117592.766929891</v>
      </c>
      <c r="BQ932" s="25" t="n">
        <f aca="false">BE932</f>
        <v>22869.6196624151</v>
      </c>
      <c r="BR932" s="25" t="n">
        <f aca="false">BF932</f>
        <v>21118.6758196812</v>
      </c>
      <c r="BS932" s="25" t="n">
        <f aca="false">BG932</f>
        <v>22010.3586253773</v>
      </c>
      <c r="BT932" s="25" t="n">
        <f aca="false">BH932</f>
        <v>19570.5435351069</v>
      </c>
      <c r="BU932" s="25" t="n">
        <f aca="false">BI932+BO932</f>
        <v>59171.1139962322</v>
      </c>
      <c r="BV932" s="27" t="n">
        <f aca="false">IFERROR(IRR(BP932:BU932,0.1),NA())*100</f>
        <v>6.26177212830468</v>
      </c>
    </row>
    <row r="933" customFormat="false" ht="15" hidden="false" customHeight="true" outlineLevel="0" collapsed="false">
      <c r="A933" s="23" t="n">
        <v>932</v>
      </c>
      <c r="B933" s="24" t="n">
        <f aca="true">RAND()</f>
        <v>0.773551439248534</v>
      </c>
      <c r="C933" s="25" t="n">
        <f aca="false">IF(B933&lt;=(Datos!$D$14-Datos!$C$14)/(Datos!$E$14-Datos!$C$14),Datos!$C$14+SQRT((Datos!$E$14-Datos!$C$14)*(Datos!$D$14-Datos!$C$14)*B933),Datos!$E$14-SQRT((Datos!$E$14-Datos!$C$14)*(Datos!$E$14-Datos!$D$14)*(1-B933)))</f>
        <v>83515.5141753903</v>
      </c>
      <c r="D933" s="24" t="n">
        <f aca="true">RAND()</f>
        <v>0.136328486122159</v>
      </c>
      <c r="E933" s="25" t="n">
        <f aca="false">IF(D933&lt;=(Datos!$D$15-Datos!$C$15)/(Datos!$E$15-Datos!$C$15),Datos!$C$15+SQRT((Datos!$E$15-Datos!$C$15)*(Datos!$D$15-Datos!$C$15)*D933),Datos!$E$15-SQRT((Datos!$E$15-Datos!$C$15)*(Datos!$E$15-Datos!$D$15)*(1-D933)))</f>
        <v>28197.598545653</v>
      </c>
      <c r="F933" s="24" t="n">
        <f aca="true">RAND()</f>
        <v>0.561686611528918</v>
      </c>
      <c r="G933" s="25" t="n">
        <f aca="false">IF(F933&lt;=(Datos!$D$19-Datos!$C$19)/(Datos!$E$19-Datos!$C$19),Datos!$C$19+SQRT((Datos!$E$19-Datos!$C$19)*(Datos!$D$19-Datos!$C$19)*F933),Datos!$E$19-SQRT((Datos!$E$19-Datos!$C$19)*(Datos!$E$19-Datos!$D$19)*(1-F933)))</f>
        <v>39178.9428437777</v>
      </c>
      <c r="H933" s="24" t="n">
        <f aca="true">RAND()</f>
        <v>0.736637207916375</v>
      </c>
      <c r="I933" s="25" t="n">
        <f aca="false">IF(H933&lt;=(Datos!$D$19-Datos!$C$19)/(Datos!$E$19-Datos!$C$19),Datos!$C$19+SQRT((Datos!$E$19-Datos!$C$19)*(Datos!$D$19-Datos!$C$19)*H933),Datos!$E$19-SQRT((Datos!$E$19-Datos!$C$19)*(Datos!$E$19-Datos!$D$19)*(1-H933)))</f>
        <v>40555.6542206674</v>
      </c>
      <c r="J933" s="24" t="n">
        <f aca="true">RAND()</f>
        <v>0.719295587797144</v>
      </c>
      <c r="K933" s="25" t="n">
        <f aca="false">IF(J933&lt;=(Datos!$D$19-Datos!$C$19)/(Datos!$E$19-Datos!$C$19),Datos!$C$19+SQRT((Datos!$E$19-Datos!$C$19)*(Datos!$D$19-Datos!$C$19)*J933),Datos!$E$19-SQRT((Datos!$E$19-Datos!$C$19)*(Datos!$E$19-Datos!$D$19)*(1-J933)))</f>
        <v>40411.6636004741</v>
      </c>
      <c r="L933" s="24" t="n">
        <f aca="true">RAND()</f>
        <v>0.110815087589605</v>
      </c>
      <c r="M933" s="25" t="n">
        <f aca="false">IF(L933&lt;=(Datos!$D$19-Datos!$C$19)/(Datos!$E$19-Datos!$C$19),Datos!$C$19+SQRT((Datos!$E$19-Datos!$C$19)*(Datos!$D$19-Datos!$C$19)*L933),Datos!$E$19-SQRT((Datos!$E$19-Datos!$C$19)*(Datos!$E$19-Datos!$D$19)*(1-L933)))</f>
        <v>34077.0409782636</v>
      </c>
      <c r="N933" s="24" t="n">
        <f aca="true">RAND()</f>
        <v>0.27157964835988</v>
      </c>
      <c r="O933" s="25" t="n">
        <f aca="false">IF(N933&lt;=(Datos!$D$19-Datos!$C$19)/(Datos!$E$19-Datos!$C$19),Datos!$C$19+SQRT((Datos!$E$19-Datos!$C$19)*(Datos!$D$19-Datos!$C$19)*N933),Datos!$E$19-SQRT((Datos!$E$19-Datos!$C$19)*(Datos!$E$19-Datos!$D$19)*(1-N933)))</f>
        <v>36382.5502155472</v>
      </c>
      <c r="P933" s="24" t="n">
        <f aca="true">RAND()</f>
        <v>0.0670859121477315</v>
      </c>
      <c r="Q933" s="26" t="n">
        <f aca="false">IF(P933&lt;=(Datos!$D$23-Datos!$C$23)/(Datos!$E$23-Datos!$C$23),Datos!$C$23+SQRT((Datos!$E$23-Datos!$C$23)*(Datos!$D$23-Datos!$C$23)*P933),Datos!$E$23-SQRT((Datos!$E$23-Datos!$C$23)*(Datos!$E$23-Datos!$D$23)*(1-P933)))</f>
        <v>0.130988841698101</v>
      </c>
      <c r="R933" s="24" t="n">
        <f aca="true">RAND()</f>
        <v>0.729309847514439</v>
      </c>
      <c r="S933" s="26" t="n">
        <f aca="false">IF(R933&lt;=(Datos!$D$24-Datos!$C$24)/(Datos!$E$24-Datos!$C$24),Datos!$C$24+SQRT((Datos!$E$24-Datos!$C$24)*(Datos!$D$24-Datos!$C$24)*R933),Datos!$E$24-SQRT((Datos!$E$24-Datos!$C$24)*(Datos!$E$24-Datos!$D$24)*(1-R933)))</f>
        <v>0.157926434939639</v>
      </c>
      <c r="T933" s="24" t="n">
        <f aca="true">RAND()</f>
        <v>0.710290345702988</v>
      </c>
      <c r="U933" s="26" t="n">
        <f aca="false">IF(T933&lt;=(Datos!$D$25-Datos!$C$25)/(Datos!$E$25-Datos!$C$25),Datos!$C$25+SQRT((Datos!$E$25-Datos!$C$25)*(Datos!$D$25-Datos!$C$25)*T933),Datos!$E$25-SQRT((Datos!$E$25-Datos!$C$25)*(Datos!$E$25-Datos!$D$25)*(1-T933)))</f>
        <v>0.191518654666051</v>
      </c>
      <c r="V933" s="24" t="n">
        <f aca="true">RAND()</f>
        <v>0.629777462302172</v>
      </c>
      <c r="W933" s="26" t="n">
        <f aca="false">IF(V933&lt;=(Datos!$D$26-Datos!$C$26)/(Datos!$E$26-Datos!$C$26),Datos!$C$26+SQRT((Datos!$E$26-Datos!$C$26)*(Datos!$D$26-Datos!$C$26)*V933),Datos!$E$26-SQRT((Datos!$E$26-Datos!$C$26)*(Datos!$E$26-Datos!$D$26)*(1-V933)))</f>
        <v>0.214003071215138</v>
      </c>
      <c r="X933" s="24" t="n">
        <f aca="true">RAND()</f>
        <v>0.560406921147415</v>
      </c>
      <c r="Y933" s="26" t="n">
        <f aca="false">IF(X933&lt;=(Datos!$D$27-Datos!$C$27)/(Datos!$E$27-Datos!$C$27),Datos!$C$27+SQRT((Datos!$E$27-Datos!$C$27)*(Datos!$D$27-Datos!$C$27)*X933),Datos!$E$27-SQRT((Datos!$E$27-Datos!$C$27)*(Datos!$E$27-Datos!$D$27)*(1-X933)))</f>
        <v>0.231278314624759</v>
      </c>
      <c r="Z933" s="24" t="n">
        <f aca="false">(1+Q933)</f>
        <v>1.1309888416981</v>
      </c>
      <c r="AA933" s="24" t="n">
        <f aca="false">Z933*(1+S933)</f>
        <v>1.30960187742399</v>
      </c>
      <c r="AB933" s="24" t="n">
        <f aca="false">AA933*(1+U933)</f>
        <v>1.56041506713637</v>
      </c>
      <c r="AC933" s="24" t="n">
        <f aca="false">AB933*(1+W933)</f>
        <v>1.89434868387393</v>
      </c>
      <c r="AD933" s="24" t="n">
        <f aca="false">AC933*(1+Y933)</f>
        <v>2.33247045479192</v>
      </c>
      <c r="AE933" s="23" t="n">
        <f aca="false">E933*Q933</f>
        <v>3693.57077216313</v>
      </c>
      <c r="AF933" s="23" t="n">
        <f aca="false">AE933*(1+S933)</f>
        <v>4276.8832364081</v>
      </c>
      <c r="AG933" s="23" t="n">
        <f aca="false">AF933*(1+U933)</f>
        <v>5095.98616000877</v>
      </c>
      <c r="AH933" s="23" t="n">
        <f aca="false">AG933*(1+W933)</f>
        <v>6186.54284912048</v>
      </c>
      <c r="AI933" s="23" t="n">
        <f aca="false">AH933*(1+Y933)</f>
        <v>7617.35605261892</v>
      </c>
      <c r="AJ933" s="25" t="n">
        <f aca="false">G933*Z933</f>
        <v>44310.9471858402</v>
      </c>
      <c r="AK933" s="25" t="n">
        <f aca="false">I933*AA933</f>
        <v>53111.7609075442</v>
      </c>
      <c r="AL933" s="25" t="n">
        <f aca="false">K933*AB933</f>
        <v>63058.9687702263</v>
      </c>
      <c r="AM933" s="25" t="n">
        <f aca="false">M933*AC933</f>
        <v>64553.7977274917</v>
      </c>
      <c r="AN933" s="25" t="n">
        <f aca="false">O933*AD933</f>
        <v>84861.2234477475</v>
      </c>
      <c r="AO933" s="25" t="n">
        <f aca="false">C933/Datos!$D$8</f>
        <v>16703.1028350781</v>
      </c>
      <c r="AP933" s="25" t="n">
        <f aca="false">AJ933-AO933</f>
        <v>27607.8443507622</v>
      </c>
      <c r="AQ933" s="25" t="n">
        <f aca="false">AK933-AO933</f>
        <v>36408.6580724662</v>
      </c>
      <c r="AR933" s="25" t="n">
        <f aca="false">AL933-AO933</f>
        <v>46355.8659351482</v>
      </c>
      <c r="AS933" s="25" t="n">
        <f aca="false">AM933-AO933</f>
        <v>47850.6948924136</v>
      </c>
      <c r="AT933" s="25" t="n">
        <f aca="false">AN933-AO933</f>
        <v>68158.1206126694</v>
      </c>
      <c r="AU933" s="25" t="n">
        <f aca="false">AP933*Datos!$D$6</f>
        <v>13803.9221753811</v>
      </c>
      <c r="AV933" s="25" t="n">
        <f aca="false">AQ933*Datos!$D$6</f>
        <v>18204.3290362331</v>
      </c>
      <c r="AW933" s="25" t="n">
        <f aca="false">AR933*Datos!$D$6</f>
        <v>23177.9329675741</v>
      </c>
      <c r="AX933" s="25" t="n">
        <f aca="false">AS933*Datos!$D$6</f>
        <v>23925.3474462068</v>
      </c>
      <c r="AY933" s="25" t="n">
        <f aca="false">AT933*Datos!$D$6</f>
        <v>34079.0603063347</v>
      </c>
      <c r="AZ933" s="25" t="n">
        <f aca="false">AJ933-AU933-AE933</f>
        <v>26813.454238296</v>
      </c>
      <c r="BA933" s="25" t="n">
        <f aca="false">AK933-AV933-AF933</f>
        <v>30630.5486349031</v>
      </c>
      <c r="BB933" s="25" t="n">
        <f aca="false">AL933-AW933-AG933</f>
        <v>34785.0496426434</v>
      </c>
      <c r="BC933" s="25" t="n">
        <f aca="false">AM933-AX933-AH933</f>
        <v>34441.9074321644</v>
      </c>
      <c r="BD933" s="25" t="n">
        <f aca="false">AN933-AY933-AI933</f>
        <v>43164.8070887938</v>
      </c>
      <c r="BE933" s="25" t="n">
        <f aca="false">AZ933/Z933</f>
        <v>23707.9741635978</v>
      </c>
      <c r="BF933" s="25" t="n">
        <f aca="false">BA933/AA933</f>
        <v>23389.2064168034</v>
      </c>
      <c r="BG933" s="25" t="n">
        <f aca="false">BB933/AB933</f>
        <v>22292.1774951071</v>
      </c>
      <c r="BH933" s="25" t="n">
        <f aca="false">BC933/AC933</f>
        <v>18181.3980316078</v>
      </c>
      <c r="BI933" s="25" t="n">
        <f aca="false">BD933/AD933</f>
        <v>18506.046668293</v>
      </c>
      <c r="BJ933" s="25" t="n">
        <f aca="false">E933*AD933</f>
        <v>65770.0655038193</v>
      </c>
      <c r="BK933" s="25" t="n">
        <f aca="false">0.2*C933*AD933</f>
        <v>38959.4938661708</v>
      </c>
      <c r="BL933" s="25" t="n">
        <f aca="false">BJ933+BK933</f>
        <v>104729.55936999</v>
      </c>
      <c r="BM933" s="25" t="n">
        <f aca="false">BK933*Datos!$D$6</f>
        <v>19479.7469330854</v>
      </c>
      <c r="BN933" s="25" t="n">
        <f aca="false">BL933-BM933</f>
        <v>85249.8124369047</v>
      </c>
      <c r="BO933" s="25" t="n">
        <f aca="false">BN933/AD933</f>
        <v>36549.149963192</v>
      </c>
      <c r="BP933" s="25" t="n">
        <f aca="false">-(C933+E933)</f>
        <v>-111713.112721043</v>
      </c>
      <c r="BQ933" s="25" t="n">
        <f aca="false">BE933</f>
        <v>23707.9741635978</v>
      </c>
      <c r="BR933" s="25" t="n">
        <f aca="false">BF933</f>
        <v>23389.2064168034</v>
      </c>
      <c r="BS933" s="25" t="n">
        <f aca="false">BG933</f>
        <v>22292.1774951071</v>
      </c>
      <c r="BT933" s="25" t="n">
        <f aca="false">BH933</f>
        <v>18181.3980316078</v>
      </c>
      <c r="BU933" s="25" t="n">
        <f aca="false">BI933+BO933</f>
        <v>55055.1966314849</v>
      </c>
      <c r="BV933" s="27" t="n">
        <f aca="false">IFERROR(IRR(BP933:BU933,0.1),NA())*100</f>
        <v>7.64517512938792</v>
      </c>
    </row>
    <row r="934" customFormat="false" ht="15" hidden="false" customHeight="true" outlineLevel="0" collapsed="false">
      <c r="A934" s="23" t="n">
        <v>933</v>
      </c>
      <c r="B934" s="24" t="n">
        <f aca="true">RAND()</f>
        <v>0.739586703452026</v>
      </c>
      <c r="C934" s="25" t="n">
        <f aca="false">IF(B934&lt;=(Datos!$D$14-Datos!$C$14)/(Datos!$E$14-Datos!$C$14),Datos!$C$14+SQRT((Datos!$E$14-Datos!$C$14)*(Datos!$D$14-Datos!$C$14)*B934),Datos!$E$14-SQRT((Datos!$E$14-Datos!$C$14)*(Datos!$E$14-Datos!$D$14)*(1-B934)))</f>
        <v>82322.4448563279</v>
      </c>
      <c r="D934" s="24" t="n">
        <f aca="true">RAND()</f>
        <v>0.424002666180992</v>
      </c>
      <c r="E934" s="25" t="n">
        <f aca="false">IF(D934&lt;=(Datos!$D$15-Datos!$C$15)/(Datos!$E$15-Datos!$C$15),Datos!$C$15+SQRT((Datos!$E$15-Datos!$C$15)*(Datos!$D$15-Datos!$C$15)*D934),Datos!$E$15-SQRT((Datos!$E$15-Datos!$C$15)*(Datos!$E$15-Datos!$D$15)*(1-D934)))</f>
        <v>30704.8614817825</v>
      </c>
      <c r="F934" s="24" t="n">
        <f aca="true">RAND()</f>
        <v>0.803594973206798</v>
      </c>
      <c r="G934" s="25" t="n">
        <f aca="false">IF(F934&lt;=(Datos!$D$19-Datos!$C$19)/(Datos!$E$19-Datos!$C$19),Datos!$C$19+SQRT((Datos!$E$19-Datos!$C$19)*(Datos!$D$19-Datos!$C$19)*F934),Datos!$E$19-SQRT((Datos!$E$19-Datos!$C$19)*(Datos!$E$19-Datos!$D$19)*(1-F934)))</f>
        <v>41161.9826720701</v>
      </c>
      <c r="H934" s="24" t="n">
        <f aca="true">RAND()</f>
        <v>0.255162498076279</v>
      </c>
      <c r="I934" s="25" t="n">
        <f aca="false">IF(H934&lt;=(Datos!$D$19-Datos!$C$19)/(Datos!$E$19-Datos!$C$19),Datos!$C$19+SQRT((Datos!$E$19-Datos!$C$19)*(Datos!$D$19-Datos!$C$19)*H934),Datos!$E$19-SQRT((Datos!$E$19-Datos!$C$19)*(Datos!$E$19-Datos!$D$19)*(1-H934)))</f>
        <v>36186.6287032149</v>
      </c>
      <c r="J934" s="24" t="n">
        <f aca="true">RAND()</f>
        <v>0.419017214945828</v>
      </c>
      <c r="K934" s="25" t="n">
        <f aca="false">IF(J934&lt;=(Datos!$D$19-Datos!$C$19)/(Datos!$E$19-Datos!$C$19),Datos!$C$19+SQRT((Datos!$E$19-Datos!$C$19)*(Datos!$D$19-Datos!$C$19)*J934),Datos!$E$19-SQRT((Datos!$E$19-Datos!$C$19)*(Datos!$E$19-Datos!$D$19)*(1-J934)))</f>
        <v>37927.9620484633</v>
      </c>
      <c r="L934" s="24" t="n">
        <f aca="true">RAND()</f>
        <v>0.0890650023971312</v>
      </c>
      <c r="M934" s="25" t="n">
        <f aca="false">IF(L934&lt;=(Datos!$D$19-Datos!$C$19)/(Datos!$E$19-Datos!$C$19),Datos!$C$19+SQRT((Datos!$E$19-Datos!$C$19)*(Datos!$D$19-Datos!$C$19)*L934),Datos!$E$19-SQRT((Datos!$E$19-Datos!$C$19)*(Datos!$E$19-Datos!$D$19)*(1-L934)))</f>
        <v>33655.0992270484</v>
      </c>
      <c r="N934" s="24" t="n">
        <f aca="true">RAND()</f>
        <v>0.163235906881513</v>
      </c>
      <c r="O934" s="25" t="n">
        <f aca="false">IF(N934&lt;=(Datos!$D$19-Datos!$C$19)/(Datos!$E$19-Datos!$C$19),Datos!$C$19+SQRT((Datos!$E$19-Datos!$C$19)*(Datos!$D$19-Datos!$C$19)*N934),Datos!$E$19-SQRT((Datos!$E$19-Datos!$C$19)*(Datos!$E$19-Datos!$D$19)*(1-N934)))</f>
        <v>34948.2710144279</v>
      </c>
      <c r="P934" s="24" t="n">
        <f aca="true">RAND()</f>
        <v>0.0630871741208164</v>
      </c>
      <c r="Q934" s="26" t="n">
        <f aca="false">IF(P934&lt;=(Datos!$D$23-Datos!$C$23)/(Datos!$E$23-Datos!$C$23),Datos!$C$23+SQRT((Datos!$E$23-Datos!$C$23)*(Datos!$D$23-Datos!$C$23)*P934),Datos!$E$23-SQRT((Datos!$E$23-Datos!$C$23)*(Datos!$E$23-Datos!$D$23)*(1-P934)))</f>
        <v>0.1306563086206</v>
      </c>
      <c r="R934" s="24" t="n">
        <f aca="true">RAND()</f>
        <v>0.94190169859389</v>
      </c>
      <c r="S934" s="26" t="n">
        <f aca="false">IF(R934&lt;=(Datos!$D$24-Datos!$C$24)/(Datos!$E$24-Datos!$C$24),Datos!$C$24+SQRT((Datos!$E$24-Datos!$C$24)*(Datos!$D$24-Datos!$C$24)*R934),Datos!$E$24-SQRT((Datos!$E$24-Datos!$C$24)*(Datos!$E$24-Datos!$D$24)*(1-R934)))</f>
        <v>0.169773713160145</v>
      </c>
      <c r="T934" s="24" t="n">
        <f aca="true">RAND()</f>
        <v>0.381007800963096</v>
      </c>
      <c r="U934" s="26" t="n">
        <f aca="false">IF(T934&lt;=(Datos!$D$25-Datos!$C$25)/(Datos!$E$25-Datos!$C$25),Datos!$C$25+SQRT((Datos!$E$25-Datos!$C$25)*(Datos!$D$25-Datos!$C$25)*T934),Datos!$E$25-SQRT((Datos!$E$25-Datos!$C$25)*(Datos!$E$25-Datos!$D$25)*(1-T934)))</f>
        <v>0.178286328535575</v>
      </c>
      <c r="V934" s="24" t="n">
        <f aca="true">RAND()</f>
        <v>0.39710110627344</v>
      </c>
      <c r="W934" s="26" t="n">
        <f aca="false">IF(V934&lt;=(Datos!$D$26-Datos!$C$26)/(Datos!$E$26-Datos!$C$26),Datos!$C$26+SQRT((Datos!$E$26-Datos!$C$26)*(Datos!$D$26-Datos!$C$26)*V934),Datos!$E$26-SQRT((Datos!$E$26-Datos!$C$26)*(Datos!$E$26-Datos!$D$26)*(1-V934)))</f>
        <v>0.20406367311111</v>
      </c>
      <c r="X934" s="24" t="n">
        <f aca="true">RAND()</f>
        <v>0.535989273799716</v>
      </c>
      <c r="Y934" s="26" t="n">
        <f aca="false">IF(X934&lt;=(Datos!$D$27-Datos!$C$27)/(Datos!$E$27-Datos!$C$27),Datos!$C$27+SQRT((Datos!$E$27-Datos!$C$27)*(Datos!$D$27-Datos!$C$27)*X934),Datos!$E$27-SQRT((Datos!$E$27-Datos!$C$27)*(Datos!$E$27-Datos!$D$27)*(1-X934)))</f>
        <v>0.229943452761087</v>
      </c>
      <c r="Z934" s="24" t="n">
        <f aca="false">(1+Q934)</f>
        <v>1.1306563086206</v>
      </c>
      <c r="AA934" s="24" t="n">
        <f aca="false">Z934*(1+S934)</f>
        <v>1.32261202844306</v>
      </c>
      <c r="AB934" s="24" t="n">
        <f aca="false">AA934*(1+U934)</f>
        <v>1.55841567107117</v>
      </c>
      <c r="AC934" s="24" t="n">
        <f aca="false">AB934*(1+W934)</f>
        <v>1.87643169714386</v>
      </c>
      <c r="AD934" s="24" t="n">
        <f aca="false">AC934*(1+Y934)</f>
        <v>2.30790488045547</v>
      </c>
      <c r="AE934" s="23" t="n">
        <f aca="false">E934*Q934</f>
        <v>4011.78385791654</v>
      </c>
      <c r="AF934" s="23" t="n">
        <f aca="false">AE934*(1+S934)</f>
        <v>4692.87929987096</v>
      </c>
      <c r="AG934" s="23" t="n">
        <f aca="false">AF934*(1+U934)</f>
        <v>5529.55552050555</v>
      </c>
      <c r="AH934" s="23" t="n">
        <f aca="false">AG934*(1+W934)</f>
        <v>6657.93693069173</v>
      </c>
      <c r="AI934" s="23" t="n">
        <f aca="false">AH934*(1+Y934)</f>
        <v>8188.88593680054</v>
      </c>
      <c r="AJ934" s="25" t="n">
        <f aca="false">G934*Z934</f>
        <v>46540.0553835079</v>
      </c>
      <c r="AK934" s="25" t="n">
        <f aca="false">I934*AA934</f>
        <v>47860.8703916749</v>
      </c>
      <c r="AL934" s="25" t="n">
        <f aca="false">K934*AB934</f>
        <v>59107.5304281176</v>
      </c>
      <c r="AM934" s="25" t="n">
        <f aca="false">M934*AC934</f>
        <v>63151.4949601555</v>
      </c>
      <c r="AN934" s="25" t="n">
        <f aca="false">O934*AD934</f>
        <v>80657.2852376784</v>
      </c>
      <c r="AO934" s="25" t="n">
        <f aca="false">C934/Datos!$D$8</f>
        <v>16464.4889712656</v>
      </c>
      <c r="AP934" s="25" t="n">
        <f aca="false">AJ934-AO934</f>
        <v>30075.5664122423</v>
      </c>
      <c r="AQ934" s="25" t="n">
        <f aca="false">AK934-AO934</f>
        <v>31396.3814204093</v>
      </c>
      <c r="AR934" s="25" t="n">
        <f aca="false">AL934-AO934</f>
        <v>42643.041456852</v>
      </c>
      <c r="AS934" s="25" t="n">
        <f aca="false">AM934-AO934</f>
        <v>46687.0059888899</v>
      </c>
      <c r="AT934" s="25" t="n">
        <f aca="false">AN934-AO934</f>
        <v>64192.7962664129</v>
      </c>
      <c r="AU934" s="25" t="n">
        <f aca="false">AP934*Datos!$D$6</f>
        <v>15037.7832061212</v>
      </c>
      <c r="AV934" s="25" t="n">
        <f aca="false">AQ934*Datos!$D$6</f>
        <v>15698.1907102047</v>
      </c>
      <c r="AW934" s="25" t="n">
        <f aca="false">AR934*Datos!$D$6</f>
        <v>21321.520728426</v>
      </c>
      <c r="AX934" s="25" t="n">
        <f aca="false">AS934*Datos!$D$6</f>
        <v>23343.502994445</v>
      </c>
      <c r="AY934" s="25" t="n">
        <f aca="false">AT934*Datos!$D$6</f>
        <v>32096.3981332064</v>
      </c>
      <c r="AZ934" s="25" t="n">
        <f aca="false">AJ934-AU934-AE934</f>
        <v>27490.4883194702</v>
      </c>
      <c r="BA934" s="25" t="n">
        <f aca="false">AK934-AV934-AF934</f>
        <v>27469.8003815993</v>
      </c>
      <c r="BB934" s="25" t="n">
        <f aca="false">AL934-AW934-AG934</f>
        <v>32256.454179186</v>
      </c>
      <c r="BC934" s="25" t="n">
        <f aca="false">AM934-AX934-AH934</f>
        <v>33150.0550350188</v>
      </c>
      <c r="BD934" s="25" t="n">
        <f aca="false">AN934-AY934-AI934</f>
        <v>40372.0011676715</v>
      </c>
      <c r="BE934" s="25" t="n">
        <f aca="false">AZ934/Z934</f>
        <v>24313.7442473642</v>
      </c>
      <c r="BF934" s="25" t="n">
        <f aca="false">BA934/AA934</f>
        <v>20769.3562366402</v>
      </c>
      <c r="BG934" s="25" t="n">
        <f aca="false">BB934/AB934</f>
        <v>20698.2352513273</v>
      </c>
      <c r="BH934" s="25" t="n">
        <f aca="false">BC934/AC934</f>
        <v>17666.5396803288</v>
      </c>
      <c r="BI934" s="25" t="n">
        <f aca="false">BD934/AD934</f>
        <v>17492.9224811484</v>
      </c>
      <c r="BJ934" s="25" t="n">
        <f aca="false">E934*AD934</f>
        <v>70863.8996675149</v>
      </c>
      <c r="BK934" s="25" t="n">
        <f aca="false">0.2*C934*AD934</f>
        <v>37998.474450989</v>
      </c>
      <c r="BL934" s="25" t="n">
        <f aca="false">BJ934+BK934</f>
        <v>108862.374118504</v>
      </c>
      <c r="BM934" s="25" t="n">
        <f aca="false">BK934*Datos!$D$6</f>
        <v>18999.2372254945</v>
      </c>
      <c r="BN934" s="25" t="n">
        <f aca="false">BL934-BM934</f>
        <v>89863.1368930094</v>
      </c>
      <c r="BO934" s="25" t="n">
        <f aca="false">BN934/AD934</f>
        <v>38937.1059674153</v>
      </c>
      <c r="BP934" s="25" t="n">
        <f aca="false">-(C934+E934)</f>
        <v>-113027.30633811</v>
      </c>
      <c r="BQ934" s="25" t="n">
        <f aca="false">BE934</f>
        <v>24313.7442473642</v>
      </c>
      <c r="BR934" s="25" t="n">
        <f aca="false">BF934</f>
        <v>20769.3562366402</v>
      </c>
      <c r="BS934" s="25" t="n">
        <f aca="false">BG934</f>
        <v>20698.2352513273</v>
      </c>
      <c r="BT934" s="25" t="n">
        <f aca="false">BH934</f>
        <v>17666.5396803288</v>
      </c>
      <c r="BU934" s="25" t="n">
        <f aca="false">BI934+BO934</f>
        <v>56430.0284485636</v>
      </c>
      <c r="BV934" s="27" t="n">
        <f aca="false">IFERROR(IRR(BP934:BU934,0.1),NA())*100</f>
        <v>6.54842190152614</v>
      </c>
    </row>
    <row r="935" customFormat="false" ht="15" hidden="false" customHeight="true" outlineLevel="0" collapsed="false">
      <c r="A935" s="23" t="n">
        <v>934</v>
      </c>
      <c r="B935" s="24" t="n">
        <f aca="true">RAND()</f>
        <v>0.88411334170985</v>
      </c>
      <c r="C935" s="25" t="n">
        <f aca="false">IF(B935&lt;=(Datos!$D$14-Datos!$C$14)/(Datos!$E$14-Datos!$C$14),Datos!$C$14+SQRT((Datos!$E$14-Datos!$C$14)*(Datos!$D$14-Datos!$C$14)*B935),Datos!$E$14-SQRT((Datos!$E$14-Datos!$C$14)*(Datos!$E$14-Datos!$D$14)*(1-B935)))</f>
        <v>88207.460411422</v>
      </c>
      <c r="D935" s="24" t="n">
        <f aca="true">RAND()</f>
        <v>0.515826157439892</v>
      </c>
      <c r="E935" s="25" t="n">
        <f aca="false">IF(D935&lt;=(Datos!$D$15-Datos!$C$15)/(Datos!$E$15-Datos!$C$15),Datos!$C$15+SQRT((Datos!$E$15-Datos!$C$15)*(Datos!$D$15-Datos!$C$15)*D935),Datos!$E$15-SQRT((Datos!$E$15-Datos!$C$15)*(Datos!$E$15-Datos!$D$15)*(1-D935)))</f>
        <v>31477.9065726773</v>
      </c>
      <c r="F935" s="24" t="n">
        <f aca="true">RAND()</f>
        <v>0.26319601430725</v>
      </c>
      <c r="G935" s="25" t="n">
        <f aca="false">IF(F935&lt;=(Datos!$D$19-Datos!$C$19)/(Datos!$E$19-Datos!$C$19),Datos!$C$19+SQRT((Datos!$E$19-Datos!$C$19)*(Datos!$D$19-Datos!$C$19)*F935),Datos!$E$19-SQRT((Datos!$E$19-Datos!$C$19)*(Datos!$E$19-Datos!$D$19)*(1-F935)))</f>
        <v>36283.2636540326</v>
      </c>
      <c r="H935" s="24" t="n">
        <f aca="true">RAND()</f>
        <v>0.918653767396682</v>
      </c>
      <c r="I935" s="25" t="n">
        <f aca="false">IF(H935&lt;=(Datos!$D$19-Datos!$C$19)/(Datos!$E$19-Datos!$C$19),Datos!$C$19+SQRT((Datos!$E$19-Datos!$C$19)*(Datos!$D$19-Datos!$C$19)*H935),Datos!$E$19-SQRT((Datos!$E$19-Datos!$C$19)*(Datos!$E$19-Datos!$D$19)*(1-H935)))</f>
        <v>42529.9863471533</v>
      </c>
      <c r="J935" s="24" t="n">
        <f aca="true">RAND()</f>
        <v>0.23161753619341</v>
      </c>
      <c r="K935" s="25" t="n">
        <f aca="false">IF(J935&lt;=(Datos!$D$19-Datos!$C$19)/(Datos!$E$19-Datos!$C$19),Datos!$C$19+SQRT((Datos!$E$19-Datos!$C$19)*(Datos!$D$19-Datos!$C$19)*J935),Datos!$E$19-SQRT((Datos!$E$19-Datos!$C$19)*(Datos!$E$19-Datos!$D$19)*(1-J935)))</f>
        <v>35894.2879492787</v>
      </c>
      <c r="L935" s="24" t="n">
        <f aca="true">RAND()</f>
        <v>0.202183270915705</v>
      </c>
      <c r="M935" s="25" t="n">
        <f aca="false">IF(L935&lt;=(Datos!$D$19-Datos!$C$19)/(Datos!$E$19-Datos!$C$19),Datos!$C$19+SQRT((Datos!$E$19-Datos!$C$19)*(Datos!$D$19-Datos!$C$19)*L935),Datos!$E$19-SQRT((Datos!$E$19-Datos!$C$19)*(Datos!$E$19-Datos!$D$19)*(1-L935)))</f>
        <v>35507.040097671</v>
      </c>
      <c r="N935" s="24" t="n">
        <f aca="true">RAND()</f>
        <v>0.147977143912314</v>
      </c>
      <c r="O935" s="25" t="n">
        <f aca="false">IF(N935&lt;=(Datos!$D$19-Datos!$C$19)/(Datos!$E$19-Datos!$C$19),Datos!$C$19+SQRT((Datos!$E$19-Datos!$C$19)*(Datos!$D$19-Datos!$C$19)*N935),Datos!$E$19-SQRT((Datos!$E$19-Datos!$C$19)*(Datos!$E$19-Datos!$D$19)*(1-N935)))</f>
        <v>34711.3237616244</v>
      </c>
      <c r="P935" s="24" t="n">
        <f aca="true">RAND()</f>
        <v>0.00846199284522033</v>
      </c>
      <c r="Q935" s="26" t="n">
        <f aca="false">IF(P935&lt;=(Datos!$D$23-Datos!$C$23)/(Datos!$E$23-Datos!$C$23),Datos!$C$23+SQRT((Datos!$E$23-Datos!$C$23)*(Datos!$D$23-Datos!$C$23)*P935),Datos!$E$23-SQRT((Datos!$E$23-Datos!$C$23)*(Datos!$E$23-Datos!$D$23)*(1-P935)))</f>
        <v>0.123902766598376</v>
      </c>
      <c r="R935" s="24" t="n">
        <f aca="true">RAND()</f>
        <v>0.0416109817615088</v>
      </c>
      <c r="S935" s="26" t="n">
        <f aca="false">IF(R935&lt;=(Datos!$D$24-Datos!$C$24)/(Datos!$E$24-Datos!$C$24),Datos!$C$24+SQRT((Datos!$E$24-Datos!$C$24)*(Datos!$D$24-Datos!$C$24)*R935),Datos!$E$24-SQRT((Datos!$E$24-Datos!$C$24)*(Datos!$E$24-Datos!$D$24)*(1-R935)))</f>
        <v>0.128654465157982</v>
      </c>
      <c r="T935" s="24" t="n">
        <f aca="true">RAND()</f>
        <v>0.0683212665312097</v>
      </c>
      <c r="U935" s="26" t="n">
        <f aca="false">IF(T935&lt;=(Datos!$D$25-Datos!$C$25)/(Datos!$E$25-Datos!$C$25),Datos!$C$25+SQRT((Datos!$E$25-Datos!$C$25)*(Datos!$D$25-Datos!$C$25)*T935),Datos!$E$25-SQRT((Datos!$E$25-Datos!$C$25)*(Datos!$E$25-Datos!$D$25)*(1-T935)))</f>
        <v>0.161978090820976</v>
      </c>
      <c r="V935" s="24" t="n">
        <f aca="true">RAND()</f>
        <v>0.920271157786235</v>
      </c>
      <c r="W935" s="26" t="n">
        <f aca="false">IF(V935&lt;=(Datos!$D$26-Datos!$C$26)/(Datos!$E$26-Datos!$C$26),Datos!$C$26+SQRT((Datos!$E$26-Datos!$C$26)*(Datos!$D$26-Datos!$C$26)*V935),Datos!$E$26-SQRT((Datos!$E$26-Datos!$C$26)*(Datos!$E$26-Datos!$D$26)*(1-V935)))</f>
        <v>0.233295181900177</v>
      </c>
      <c r="X935" s="24" t="n">
        <f aca="true">RAND()</f>
        <v>0.0434138499323344</v>
      </c>
      <c r="Y935" s="26" t="n">
        <f aca="false">IF(X935&lt;=(Datos!$D$27-Datos!$C$27)/(Datos!$E$27-Datos!$C$27),Datos!$C$27+SQRT((Datos!$E$27-Datos!$C$27)*(Datos!$D$27-Datos!$C$27)*X935),Datos!$E$27-SQRT((Datos!$E$27-Datos!$C$27)*(Datos!$E$27-Datos!$D$27)*(1-X935)))</f>
        <v>0.200826698241722</v>
      </c>
      <c r="Z935" s="24" t="n">
        <f aca="false">(1+Q935)</f>
        <v>1.12390276659838</v>
      </c>
      <c r="AA935" s="24" t="n">
        <f aca="false">Z935*(1+S935)</f>
        <v>1.26849787592467</v>
      </c>
      <c r="AB935" s="24" t="n">
        <f aca="false">AA935*(1+U935)</f>
        <v>1.47396674007741</v>
      </c>
      <c r="AC935" s="24" t="n">
        <f aca="false">AB935*(1+W935)</f>
        <v>1.81783607881857</v>
      </c>
      <c r="AD935" s="24" t="n">
        <f aca="false">AC935*(1+Y935)</f>
        <v>2.18290609647239</v>
      </c>
      <c r="AE935" s="23" t="n">
        <f aca="false">E935*Q935</f>
        <v>3900.19971107991</v>
      </c>
      <c r="AF935" s="23" t="n">
        <f aca="false">AE935*(1+S935)</f>
        <v>4401.97781891821</v>
      </c>
      <c r="AG935" s="23" t="n">
        <f aca="false">AF935*(1+U935)</f>
        <v>5115.00178186287</v>
      </c>
      <c r="AH935" s="23" t="n">
        <f aca="false">AG935*(1+W935)</f>
        <v>6308.3070529823</v>
      </c>
      <c r="AI935" s="23" t="n">
        <f aca="false">AH935*(1+Y935)</f>
        <v>7575.1835299277</v>
      </c>
      <c r="AJ935" s="25" t="n">
        <f aca="false">G935*Z935</f>
        <v>40778.8604019856</v>
      </c>
      <c r="AK935" s="25" t="n">
        <f aca="false">I935*AA935</f>
        <v>53949.197344469</v>
      </c>
      <c r="AL935" s="25" t="n">
        <f aca="false">K935*AB935</f>
        <v>52906.986595998</v>
      </c>
      <c r="AM935" s="25" t="n">
        <f aca="false">M935*AC935</f>
        <v>64545.9785416041</v>
      </c>
      <c r="AN935" s="25" t="n">
        <f aca="false">O935*AD935</f>
        <v>75771.5602558768</v>
      </c>
      <c r="AO935" s="25" t="n">
        <f aca="false">C935/Datos!$D$8</f>
        <v>17641.4920822844</v>
      </c>
      <c r="AP935" s="25" t="n">
        <f aca="false">AJ935-AO935</f>
        <v>23137.3683197012</v>
      </c>
      <c r="AQ935" s="25" t="n">
        <f aca="false">AK935-AO935</f>
        <v>36307.7052621846</v>
      </c>
      <c r="AR935" s="25" t="n">
        <f aca="false">AL935-AO935</f>
        <v>35265.4945137136</v>
      </c>
      <c r="AS935" s="25" t="n">
        <f aca="false">AM935-AO935</f>
        <v>46904.4864593197</v>
      </c>
      <c r="AT935" s="25" t="n">
        <f aca="false">AN935-AO935</f>
        <v>58130.0681735925</v>
      </c>
      <c r="AU935" s="25" t="n">
        <f aca="false">AP935*Datos!$D$6</f>
        <v>11568.6841598506</v>
      </c>
      <c r="AV935" s="25" t="n">
        <f aca="false">AQ935*Datos!$D$6</f>
        <v>18153.8526310923</v>
      </c>
      <c r="AW935" s="25" t="n">
        <f aca="false">AR935*Datos!$D$6</f>
        <v>17632.7472568568</v>
      </c>
      <c r="AX935" s="25" t="n">
        <f aca="false">AS935*Datos!$D$6</f>
        <v>23452.2432296598</v>
      </c>
      <c r="AY935" s="25" t="n">
        <f aca="false">AT935*Datos!$D$6</f>
        <v>29065.0340867962</v>
      </c>
      <c r="AZ935" s="25" t="n">
        <f aca="false">AJ935-AU935-AE935</f>
        <v>25309.9765310551</v>
      </c>
      <c r="BA935" s="25" t="n">
        <f aca="false">AK935-AV935-AF935</f>
        <v>31393.3668944585</v>
      </c>
      <c r="BB935" s="25" t="n">
        <f aca="false">AL935-AW935-AG935</f>
        <v>30159.2375572783</v>
      </c>
      <c r="BC935" s="25" t="n">
        <f aca="false">AM935-AX935-AH935</f>
        <v>34785.4282589619</v>
      </c>
      <c r="BD935" s="25" t="n">
        <f aca="false">AN935-AY935-AI935</f>
        <v>39131.3426391529</v>
      </c>
      <c r="BE935" s="25" t="n">
        <f aca="false">AZ935/Z935</f>
        <v>22519.7208186067</v>
      </c>
      <c r="BF935" s="25" t="n">
        <f aca="false">BA935/AA935</f>
        <v>24748.4583855329</v>
      </c>
      <c r="BG935" s="25" t="n">
        <f aca="false">BB935/AB935</f>
        <v>20461.2741503886</v>
      </c>
      <c r="BH935" s="25" t="n">
        <f aca="false">BC935/AC935</f>
        <v>19135.6243086391</v>
      </c>
      <c r="BI935" s="25" t="n">
        <f aca="false">BD935/AD935</f>
        <v>17926.2601824191</v>
      </c>
      <c r="BJ935" s="25" t="n">
        <f aca="false">E935*AD935</f>
        <v>68713.3141616856</v>
      </c>
      <c r="BK935" s="25" t="n">
        <f aca="false">0.2*C935*AD935</f>
        <v>38509.720617288</v>
      </c>
      <c r="BL935" s="25" t="n">
        <f aca="false">BJ935+BK935</f>
        <v>107223.034778974</v>
      </c>
      <c r="BM935" s="25" t="n">
        <f aca="false">BK935*Datos!$D$6</f>
        <v>19254.860308644</v>
      </c>
      <c r="BN935" s="25" t="n">
        <f aca="false">BL935-BM935</f>
        <v>87968.1744703296</v>
      </c>
      <c r="BO935" s="25" t="n">
        <f aca="false">BN935/AD935</f>
        <v>40298.6526138195</v>
      </c>
      <c r="BP935" s="25" t="n">
        <f aca="false">-(C935+E935)</f>
        <v>-119685.366984099</v>
      </c>
      <c r="BQ935" s="25" t="n">
        <f aca="false">BE935</f>
        <v>22519.7208186067</v>
      </c>
      <c r="BR935" s="25" t="n">
        <f aca="false">BF935</f>
        <v>24748.4583855329</v>
      </c>
      <c r="BS935" s="25" t="n">
        <f aca="false">BG935</f>
        <v>20461.2741503886</v>
      </c>
      <c r="BT935" s="25" t="n">
        <f aca="false">BH935</f>
        <v>19135.6243086391</v>
      </c>
      <c r="BU935" s="25" t="n">
        <f aca="false">BI935+BO935</f>
        <v>58224.9127962387</v>
      </c>
      <c r="BV935" s="27" t="n">
        <f aca="false">IFERROR(IRR(BP935:BU935,0.1),NA())*100</f>
        <v>5.84802734368072</v>
      </c>
    </row>
    <row r="936" customFormat="false" ht="15" hidden="false" customHeight="true" outlineLevel="0" collapsed="false">
      <c r="A936" s="23" t="n">
        <v>935</v>
      </c>
      <c r="B936" s="24" t="n">
        <f aca="true">RAND()</f>
        <v>0.00581208109334385</v>
      </c>
      <c r="C936" s="25" t="n">
        <f aca="false">IF(B936&lt;=(Datos!$D$14-Datos!$C$14)/(Datos!$E$14-Datos!$C$14),Datos!$C$14+SQRT((Datos!$E$14-Datos!$C$14)*(Datos!$D$14-Datos!$C$14)*B936),Datos!$E$14-SQRT((Datos!$E$14-Datos!$C$14)*(Datos!$E$14-Datos!$D$14)*(1-B936)))</f>
        <v>61524.7401212461</v>
      </c>
      <c r="D936" s="24" t="n">
        <f aca="true">RAND()</f>
        <v>0.226749721894176</v>
      </c>
      <c r="E936" s="25" t="n">
        <f aca="false">IF(D936&lt;=(Datos!$D$15-Datos!$C$15)/(Datos!$E$15-Datos!$C$15),Datos!$C$15+SQRT((Datos!$E$15-Datos!$C$15)*(Datos!$D$15-Datos!$C$15)*D936),Datos!$E$15-SQRT((Datos!$E$15-Datos!$C$15)*(Datos!$E$15-Datos!$D$15)*(1-D936)))</f>
        <v>29123.8609508643</v>
      </c>
      <c r="F936" s="24" t="n">
        <f aca="true">RAND()</f>
        <v>0.382365275604531</v>
      </c>
      <c r="G936" s="25" t="n">
        <f aca="false">IF(F936&lt;=(Datos!$D$19-Datos!$C$19)/(Datos!$E$19-Datos!$C$19),Datos!$C$19+SQRT((Datos!$E$19-Datos!$C$19)*(Datos!$D$19-Datos!$C$19)*F936),Datos!$E$19-SQRT((Datos!$E$19-Datos!$C$19)*(Datos!$E$19-Datos!$D$19)*(1-F936)))</f>
        <v>37573.2946159964</v>
      </c>
      <c r="H936" s="24" t="n">
        <f aca="true">RAND()</f>
        <v>0.450766529375828</v>
      </c>
      <c r="I936" s="25" t="n">
        <f aca="false">IF(H936&lt;=(Datos!$D$19-Datos!$C$19)/(Datos!$E$19-Datos!$C$19),Datos!$C$19+SQRT((Datos!$E$19-Datos!$C$19)*(Datos!$D$19-Datos!$C$19)*H936),Datos!$E$19-SQRT((Datos!$E$19-Datos!$C$19)*(Datos!$E$19-Datos!$D$19)*(1-H936)))</f>
        <v>38222.8328090977</v>
      </c>
      <c r="J936" s="24" t="n">
        <f aca="true">RAND()</f>
        <v>0.056797013876844</v>
      </c>
      <c r="K936" s="25" t="n">
        <f aca="false">IF(J936&lt;=(Datos!$D$19-Datos!$C$19)/(Datos!$E$19-Datos!$C$19),Datos!$C$19+SQRT((Datos!$E$19-Datos!$C$19)*(Datos!$D$19-Datos!$C$19)*J936),Datos!$E$19-SQRT((Datos!$E$19-Datos!$C$19)*(Datos!$E$19-Datos!$D$19)*(1-J936)))</f>
        <v>32918.8271756866</v>
      </c>
      <c r="L936" s="24" t="n">
        <f aca="true">RAND()</f>
        <v>0.938317568559931</v>
      </c>
      <c r="M936" s="25" t="n">
        <f aca="false">IF(L936&lt;=(Datos!$D$19-Datos!$C$19)/(Datos!$E$19-Datos!$C$19),Datos!$C$19+SQRT((Datos!$E$19-Datos!$C$19)*(Datos!$D$19-Datos!$C$19)*L936),Datos!$E$19-SQRT((Datos!$E$19-Datos!$C$19)*(Datos!$E$19-Datos!$D$19)*(1-L936)))</f>
        <v>42849.1438081533</v>
      </c>
      <c r="N936" s="24" t="n">
        <f aca="true">RAND()</f>
        <v>0.957329590311402</v>
      </c>
      <c r="O936" s="25" t="n">
        <f aca="false">IF(N936&lt;=(Datos!$D$19-Datos!$C$19)/(Datos!$E$19-Datos!$C$19),Datos!$C$19+SQRT((Datos!$E$19-Datos!$C$19)*(Datos!$D$19-Datos!$C$19)*N936),Datos!$E$19-SQRT((Datos!$E$19-Datos!$C$19)*(Datos!$E$19-Datos!$D$19)*(1-N936)))</f>
        <v>43211.0671542384</v>
      </c>
      <c r="P936" s="24" t="n">
        <f aca="true">RAND()</f>
        <v>0.695808090254655</v>
      </c>
      <c r="Q936" s="26" t="n">
        <f aca="false">IF(P936&lt;=(Datos!$D$23-Datos!$C$23)/(Datos!$E$23-Datos!$C$23),Datos!$C$23+SQRT((Datos!$E$23-Datos!$C$23)*(Datos!$D$23-Datos!$C$23)*P936),Datos!$E$23-SQRT((Datos!$E$23-Datos!$C$23)*(Datos!$E$23-Datos!$D$23)*(1-P936)))</f>
        <v>0.156600311165709</v>
      </c>
      <c r="R936" s="24" t="n">
        <f aca="true">RAND()</f>
        <v>0.780844661334195</v>
      </c>
      <c r="S936" s="26" t="n">
        <f aca="false">IF(R936&lt;=(Datos!$D$24-Datos!$C$24)/(Datos!$E$24-Datos!$C$24),Datos!$C$24+SQRT((Datos!$E$24-Datos!$C$24)*(Datos!$D$24-Datos!$C$24)*R936),Datos!$E$24-SQRT((Datos!$E$24-Datos!$C$24)*(Datos!$E$24-Datos!$D$24)*(1-R936)))</f>
        <v>0.160138489241791</v>
      </c>
      <c r="T936" s="24" t="n">
        <f aca="true">RAND()</f>
        <v>0.00162902528027294</v>
      </c>
      <c r="U936" s="26" t="n">
        <f aca="false">IF(T936&lt;=(Datos!$D$25-Datos!$C$25)/(Datos!$E$25-Datos!$C$25),Datos!$C$25+SQRT((Datos!$E$25-Datos!$C$25)*(Datos!$D$25-Datos!$C$25)*T936),Datos!$E$25-SQRT((Datos!$E$25-Datos!$C$25)*(Datos!$E$25-Datos!$D$25)*(1-T936)))</f>
        <v>0.151849581868578</v>
      </c>
      <c r="V936" s="24" t="n">
        <f aca="true">RAND()</f>
        <v>0.25825413761001</v>
      </c>
      <c r="W936" s="26" t="n">
        <f aca="false">IF(V936&lt;=(Datos!$D$26-Datos!$C$26)/(Datos!$E$26-Datos!$C$26),Datos!$C$26+SQRT((Datos!$E$26-Datos!$C$26)*(Datos!$D$26-Datos!$C$26)*V936),Datos!$E$26-SQRT((Datos!$E$26-Datos!$C$26)*(Datos!$E$26-Datos!$D$26)*(1-V936)))</f>
        <v>0.199014620497239</v>
      </c>
      <c r="X936" s="24" t="n">
        <f aca="true">RAND()</f>
        <v>0.701801835058709</v>
      </c>
      <c r="Y936" s="26" t="n">
        <f aca="false">IF(X936&lt;=(Datos!$D$27-Datos!$C$27)/(Datos!$E$27-Datos!$C$27),Datos!$C$27+SQRT((Datos!$E$27-Datos!$C$27)*(Datos!$D$27-Datos!$C$27)*X936),Datos!$E$27-SQRT((Datos!$E$27-Datos!$C$27)*(Datos!$E$27-Datos!$D$27)*(1-X936)))</f>
        <v>0.239871829213345</v>
      </c>
      <c r="Z936" s="24" t="n">
        <f aca="false">(1+Q936)</f>
        <v>1.15660031116571</v>
      </c>
      <c r="AA936" s="24" t="n">
        <f aca="false">Z936*(1+S936)</f>
        <v>1.34181653765237</v>
      </c>
      <c r="AB936" s="24" t="n">
        <f aca="false">AA936*(1+U936)</f>
        <v>1.54557081783923</v>
      </c>
      <c r="AC936" s="24" t="n">
        <f aca="false">AB936*(1+W936)</f>
        <v>1.85316200760311</v>
      </c>
      <c r="AD936" s="24" t="n">
        <f aca="false">AC936*(1+Y936)</f>
        <v>2.29768336819554</v>
      </c>
      <c r="AE936" s="23" t="n">
        <f aca="false">E936*Q936</f>
        <v>4560.8056872522</v>
      </c>
      <c r="AF936" s="23" t="n">
        <f aca="false">AE936*(1+S936)</f>
        <v>5291.16621973414</v>
      </c>
      <c r="AG936" s="23" t="n">
        <f aca="false">AF936*(1+U936)</f>
        <v>6094.62759779791</v>
      </c>
      <c r="AH936" s="23" t="n">
        <f aca="false">AG936*(1+W936)</f>
        <v>7307.54759624566</v>
      </c>
      <c r="AI936" s="23" t="n">
        <f aca="false">AH936*(1+Y936)</f>
        <v>9060.42240522069</v>
      </c>
      <c r="AJ936" s="25" t="n">
        <f aca="false">G936*Z936</f>
        <v>43457.2842443823</v>
      </c>
      <c r="AK936" s="25" t="n">
        <f aca="false">I936*AA936</f>
        <v>51288.029179169</v>
      </c>
      <c r="AL936" s="25" t="n">
        <f aca="false">K936*AB936</f>
        <v>50878.3786402341</v>
      </c>
      <c r="AM936" s="25" t="n">
        <f aca="false">M936*AC936</f>
        <v>79406.4053635917</v>
      </c>
      <c r="AN936" s="25" t="n">
        <f aca="false">O936*AD936</f>
        <v>99285.3503222741</v>
      </c>
      <c r="AO936" s="25" t="n">
        <f aca="false">C936/Datos!$D$8</f>
        <v>12304.9480242492</v>
      </c>
      <c r="AP936" s="25" t="n">
        <f aca="false">AJ936-AO936</f>
        <v>31152.3362201331</v>
      </c>
      <c r="AQ936" s="25" t="n">
        <f aca="false">AK936-AO936</f>
        <v>38983.0811549198</v>
      </c>
      <c r="AR936" s="25" t="n">
        <f aca="false">AL936-AO936</f>
        <v>38573.4306159849</v>
      </c>
      <c r="AS936" s="25" t="n">
        <f aca="false">AM936-AO936</f>
        <v>67101.4573393425</v>
      </c>
      <c r="AT936" s="25" t="n">
        <f aca="false">AN936-AO936</f>
        <v>86980.4022980248</v>
      </c>
      <c r="AU936" s="25" t="n">
        <f aca="false">AP936*Datos!$D$6</f>
        <v>15576.1681100665</v>
      </c>
      <c r="AV936" s="25" t="n">
        <f aca="false">AQ936*Datos!$D$6</f>
        <v>19491.5405774599</v>
      </c>
      <c r="AW936" s="25" t="n">
        <f aca="false">AR936*Datos!$D$6</f>
        <v>19286.7153079925</v>
      </c>
      <c r="AX936" s="25" t="n">
        <f aca="false">AS936*Datos!$D$6</f>
        <v>33550.7286696713</v>
      </c>
      <c r="AY936" s="25" t="n">
        <f aca="false">AT936*Datos!$D$6</f>
        <v>43490.2011490124</v>
      </c>
      <c r="AZ936" s="25" t="n">
        <f aca="false">AJ936-AU936-AE936</f>
        <v>23320.3104470635</v>
      </c>
      <c r="BA936" s="25" t="n">
        <f aca="false">AK936-AV936-AF936</f>
        <v>26505.322381975</v>
      </c>
      <c r="BB936" s="25" t="n">
        <f aca="false">AL936-AW936-AG936</f>
        <v>25497.0357344438</v>
      </c>
      <c r="BC936" s="25" t="n">
        <f aca="false">AM936-AX936-AH936</f>
        <v>38548.1290976748</v>
      </c>
      <c r="BD936" s="25" t="n">
        <f aca="false">AN936-AY936-AI936</f>
        <v>46734.726768041</v>
      </c>
      <c r="BE936" s="25" t="n">
        <f aca="false">AZ936/Z936</f>
        <v>20162.8083806752</v>
      </c>
      <c r="BF936" s="25" t="n">
        <f aca="false">BA936/AA936</f>
        <v>19753.3132423218</v>
      </c>
      <c r="BG936" s="25" t="n">
        <f aca="false">BB936/AB936</f>
        <v>16496.8408048036</v>
      </c>
      <c r="BH936" s="25" t="n">
        <f aca="false">BC936/AC936</f>
        <v>20801.2731426181</v>
      </c>
      <c r="BI936" s="25" t="n">
        <f aca="false">BD936/AD936</f>
        <v>20339.9334368441</v>
      </c>
      <c r="BJ936" s="25" t="n">
        <f aca="false">E936*AD936</f>
        <v>66917.4109244404</v>
      </c>
      <c r="BK936" s="25" t="n">
        <f aca="false">0.2*C936*AD936</f>
        <v>28272.874421828</v>
      </c>
      <c r="BL936" s="25" t="n">
        <f aca="false">BJ936+BK936</f>
        <v>95190.2853462684</v>
      </c>
      <c r="BM936" s="25" t="n">
        <f aca="false">BK936*Datos!$D$6</f>
        <v>14136.437210914</v>
      </c>
      <c r="BN936" s="25" t="n">
        <f aca="false">BL936-BM936</f>
        <v>81053.8481353544</v>
      </c>
      <c r="BO936" s="25" t="n">
        <f aca="false">BN936/AD936</f>
        <v>35276.3349629889</v>
      </c>
      <c r="BP936" s="25" t="n">
        <f aca="false">-(C936+E936)</f>
        <v>-90648.6010721104</v>
      </c>
      <c r="BQ936" s="25" t="n">
        <f aca="false">BE936</f>
        <v>20162.8083806752</v>
      </c>
      <c r="BR936" s="25" t="n">
        <f aca="false">BF936</f>
        <v>19753.3132423218</v>
      </c>
      <c r="BS936" s="25" t="n">
        <f aca="false">BG936</f>
        <v>16496.8408048036</v>
      </c>
      <c r="BT936" s="25" t="n">
        <f aca="false">BH936</f>
        <v>20801.2731426181</v>
      </c>
      <c r="BU936" s="25" t="n">
        <f aca="false">BI936+BO936</f>
        <v>55616.2683998329</v>
      </c>
      <c r="BV936" s="27" t="n">
        <f aca="false">IFERROR(IRR(BP936:BU936,0.1),NA())*100</f>
        <v>11.8567612431972</v>
      </c>
    </row>
    <row r="937" customFormat="false" ht="15" hidden="false" customHeight="true" outlineLevel="0" collapsed="false">
      <c r="A937" s="23" t="n">
        <v>936</v>
      </c>
      <c r="B937" s="24" t="n">
        <f aca="true">RAND()</f>
        <v>0.190199115812389</v>
      </c>
      <c r="C937" s="25" t="n">
        <f aca="false">IF(B937&lt;=(Datos!$D$14-Datos!$C$14)/(Datos!$E$14-Datos!$C$14),Datos!$C$14+SQRT((Datos!$E$14-Datos!$C$14)*(Datos!$D$14-Datos!$C$14)*B937),Datos!$E$14-SQRT((Datos!$E$14-Datos!$C$14)*(Datos!$E$14-Datos!$D$14)*(1-B937)))</f>
        <v>68722.3647209318</v>
      </c>
      <c r="D937" s="24" t="n">
        <f aca="true">RAND()</f>
        <v>0.955869749132036</v>
      </c>
      <c r="E937" s="25" t="n">
        <f aca="false">IF(D937&lt;=(Datos!$D$15-Datos!$C$15)/(Datos!$E$15-Datos!$C$15),Datos!$C$15+SQRT((Datos!$E$15-Datos!$C$15)*(Datos!$D$15-Datos!$C$15)*D937),Datos!$E$15-SQRT((Datos!$E$15-Datos!$C$15)*(Datos!$E$15-Datos!$D$15)*(1-D937)))</f>
        <v>37427.1537880793</v>
      </c>
      <c r="F937" s="24" t="n">
        <f aca="true">RAND()</f>
        <v>0.372737539976921</v>
      </c>
      <c r="G937" s="25" t="n">
        <f aca="false">IF(F937&lt;=(Datos!$D$19-Datos!$C$19)/(Datos!$E$19-Datos!$C$19),Datos!$C$19+SQRT((Datos!$E$19-Datos!$C$19)*(Datos!$D$19-Datos!$C$19)*F937),Datos!$E$19-SQRT((Datos!$E$19-Datos!$C$19)*(Datos!$E$19-Datos!$D$19)*(1-F937)))</f>
        <v>37477.3411716023</v>
      </c>
      <c r="H937" s="24" t="n">
        <f aca="true">RAND()</f>
        <v>0.145753863671699</v>
      </c>
      <c r="I937" s="25" t="n">
        <f aca="false">IF(H937&lt;=(Datos!$D$19-Datos!$C$19)/(Datos!$E$19-Datos!$C$19),Datos!$C$19+SQRT((Datos!$E$19-Datos!$C$19)*(Datos!$D$19-Datos!$C$19)*H937),Datos!$E$19-SQRT((Datos!$E$19-Datos!$C$19)*(Datos!$E$19-Datos!$D$19)*(1-H937)))</f>
        <v>34675.797210183</v>
      </c>
      <c r="J937" s="24" t="n">
        <f aca="true">RAND()</f>
        <v>0.265981807534189</v>
      </c>
      <c r="K937" s="25" t="n">
        <f aca="false">IF(J937&lt;=(Datos!$D$19-Datos!$C$19)/(Datos!$E$19-Datos!$C$19),Datos!$C$19+SQRT((Datos!$E$19-Datos!$C$19)*(Datos!$D$19-Datos!$C$19)*J937),Datos!$E$19-SQRT((Datos!$E$19-Datos!$C$19)*(Datos!$E$19-Datos!$D$19)*(1-J937)))</f>
        <v>36316.4286689654</v>
      </c>
      <c r="L937" s="24" t="n">
        <f aca="true">RAND()</f>
        <v>0.774729307234061</v>
      </c>
      <c r="M937" s="25" t="n">
        <f aca="false">IF(L937&lt;=(Datos!$D$19-Datos!$C$19)/(Datos!$E$19-Datos!$C$19),Datos!$C$19+SQRT((Datos!$E$19-Datos!$C$19)*(Datos!$D$19-Datos!$C$19)*L937),Datos!$E$19-SQRT((Datos!$E$19-Datos!$C$19)*(Datos!$E$19-Datos!$D$19)*(1-L937)))</f>
        <v>40889.6104859216</v>
      </c>
      <c r="N937" s="24" t="n">
        <f aca="true">RAND()</f>
        <v>0.618928010580524</v>
      </c>
      <c r="O937" s="25" t="n">
        <f aca="false">IF(N937&lt;=(Datos!$D$19-Datos!$C$19)/(Datos!$E$19-Datos!$C$19),Datos!$C$19+SQRT((Datos!$E$19-Datos!$C$19)*(Datos!$D$19-Datos!$C$19)*N937),Datos!$E$19-SQRT((Datos!$E$19-Datos!$C$19)*(Datos!$E$19-Datos!$D$19)*(1-N937)))</f>
        <v>39635.3101448308</v>
      </c>
      <c r="P937" s="24" t="n">
        <f aca="true">RAND()</f>
        <v>0.336257710727208</v>
      </c>
      <c r="Q937" s="26" t="n">
        <f aca="false">IF(P937&lt;=(Datos!$D$23-Datos!$C$23)/(Datos!$E$23-Datos!$C$23),Datos!$C$23+SQRT((Datos!$E$23-Datos!$C$23)*(Datos!$D$23-Datos!$C$23)*P937),Datos!$E$23-SQRT((Datos!$E$23-Datos!$C$23)*(Datos!$E$23-Datos!$D$23)*(1-P937)))</f>
        <v>0.144602111277469</v>
      </c>
      <c r="R937" s="24" t="n">
        <f aca="true">RAND()</f>
        <v>0.426249106148463</v>
      </c>
      <c r="S937" s="26" t="n">
        <f aca="false">IF(R937&lt;=(Datos!$D$24-Datos!$C$24)/(Datos!$E$24-Datos!$C$24),Datos!$C$24+SQRT((Datos!$E$24-Datos!$C$24)*(Datos!$D$24-Datos!$C$24)*R937),Datos!$E$24-SQRT((Datos!$E$24-Datos!$C$24)*(Datos!$E$24-Datos!$D$24)*(1-R937)))</f>
        <v>0.147699248926049</v>
      </c>
      <c r="T937" s="24" t="n">
        <f aca="true">RAND()</f>
        <v>0.257451232912109</v>
      </c>
      <c r="U937" s="26" t="n">
        <f aca="false">IF(T937&lt;=(Datos!$D$25-Datos!$C$25)/(Datos!$E$25-Datos!$C$25),Datos!$C$25+SQRT((Datos!$E$25-Datos!$C$25)*(Datos!$D$25-Datos!$C$25)*T937),Datos!$E$25-SQRT((Datos!$E$25-Datos!$C$25)*(Datos!$E$25-Datos!$D$25)*(1-T937)))</f>
        <v>0.173251829801446</v>
      </c>
      <c r="V937" s="24" t="n">
        <f aca="true">RAND()</f>
        <v>0.781902025392063</v>
      </c>
      <c r="W937" s="26" t="n">
        <f aca="false">IF(V937&lt;=(Datos!$D$26-Datos!$C$26)/(Datos!$E$26-Datos!$C$26),Datos!$C$26+SQRT((Datos!$E$26-Datos!$C$26)*(Datos!$D$26-Datos!$C$26)*V937),Datos!$E$26-SQRT((Datos!$E$26-Datos!$C$26)*(Datos!$E$26-Datos!$D$26)*(1-V937)))</f>
        <v>0.222371338955212</v>
      </c>
      <c r="X937" s="24" t="n">
        <f aca="true">RAND()</f>
        <v>0.644765128910516</v>
      </c>
      <c r="Y937" s="26" t="n">
        <f aca="false">IF(X937&lt;=(Datos!$D$27-Datos!$C$27)/(Datos!$E$27-Datos!$C$27),Datos!$C$27+SQRT((Datos!$E$27-Datos!$C$27)*(Datos!$D$27-Datos!$C$27)*X937),Datos!$E$27-SQRT((Datos!$E$27-Datos!$C$27)*(Datos!$E$27-Datos!$D$27)*(1-X937)))</f>
        <v>0.236201960045189</v>
      </c>
      <c r="Z937" s="24" t="n">
        <f aca="false">(1+Q937)</f>
        <v>1.14460211127747</v>
      </c>
      <c r="AA937" s="24" t="n">
        <f aca="false">Z937*(1+S937)</f>
        <v>1.31365898343232</v>
      </c>
      <c r="AB937" s="24" t="n">
        <f aca="false">AA937*(1+U937)</f>
        <v>1.54125280604708</v>
      </c>
      <c r="AC937" s="24" t="n">
        <f aca="false">AB937*(1+W937)</f>
        <v>1.88398325619625</v>
      </c>
      <c r="AD937" s="24" t="n">
        <f aca="false">AC937*(1+Y937)</f>
        <v>2.32898379400212</v>
      </c>
      <c r="AE937" s="23" t="n">
        <f aca="false">E937*Q937</f>
        <v>5412.0454568628</v>
      </c>
      <c r="AF937" s="23" t="n">
        <f aca="false">AE937*(1+S937)</f>
        <v>6211.40050599507</v>
      </c>
      <c r="AG937" s="23" t="n">
        <f aca="false">AF937*(1+U937)</f>
        <v>7287.53700928834</v>
      </c>
      <c r="AH937" s="23" t="n">
        <f aca="false">AG937*(1+W937)</f>
        <v>8908.07637172945</v>
      </c>
      <c r="AI937" s="23" t="n">
        <f aca="false">AH937*(1+Y937)</f>
        <v>11012.1814709642</v>
      </c>
      <c r="AJ937" s="25" t="n">
        <f aca="false">G937*Z937</f>
        <v>42896.643830082</v>
      </c>
      <c r="AK937" s="25" t="n">
        <f aca="false">I937*AA937</f>
        <v>45552.1725128343</v>
      </c>
      <c r="AL937" s="25" t="n">
        <f aca="false">K937*AB937</f>
        <v>55972.7975916515</v>
      </c>
      <c r="AM937" s="25" t="n">
        <f aca="false">M937*AC937</f>
        <v>77035.3415078628</v>
      </c>
      <c r="AN937" s="25" t="n">
        <f aca="false">O937*AD937</f>
        <v>92309.9949975585</v>
      </c>
      <c r="AO937" s="25" t="n">
        <f aca="false">C937/Datos!$D$8</f>
        <v>13744.4729441864</v>
      </c>
      <c r="AP937" s="25" t="n">
        <f aca="false">AJ937-AO937</f>
        <v>29152.1708858956</v>
      </c>
      <c r="AQ937" s="25" t="n">
        <f aca="false">AK937-AO937</f>
        <v>31807.6995686479</v>
      </c>
      <c r="AR937" s="25" t="n">
        <f aca="false">AL937-AO937</f>
        <v>42228.3246474652</v>
      </c>
      <c r="AS937" s="25" t="n">
        <f aca="false">AM937-AO937</f>
        <v>63290.8685636764</v>
      </c>
      <c r="AT937" s="25" t="n">
        <f aca="false">AN937-AO937</f>
        <v>78565.5220533721</v>
      </c>
      <c r="AU937" s="25" t="n">
        <f aca="false">AP937*Datos!$D$6</f>
        <v>14576.0854429478</v>
      </c>
      <c r="AV937" s="25" t="n">
        <f aca="false">AQ937*Datos!$D$6</f>
        <v>15903.849784324</v>
      </c>
      <c r="AW937" s="25" t="n">
        <f aca="false">AR937*Datos!$D$6</f>
        <v>21114.1623237326</v>
      </c>
      <c r="AX937" s="25" t="n">
        <f aca="false">AS937*Datos!$D$6</f>
        <v>31645.4342818382</v>
      </c>
      <c r="AY937" s="25" t="n">
        <f aca="false">AT937*Datos!$D$6</f>
        <v>39282.7610266861</v>
      </c>
      <c r="AZ937" s="25" t="n">
        <f aca="false">AJ937-AU937-AE937</f>
        <v>22908.5129302714</v>
      </c>
      <c r="BA937" s="25" t="n">
        <f aca="false">AK937-AV937-AF937</f>
        <v>23436.9222225153</v>
      </c>
      <c r="BB937" s="25" t="n">
        <f aca="false">AL937-AW937-AG937</f>
        <v>27571.0982586306</v>
      </c>
      <c r="BC937" s="25" t="n">
        <f aca="false">AM937-AX937-AH937</f>
        <v>36481.8308542951</v>
      </c>
      <c r="BD937" s="25" t="n">
        <f aca="false">AN937-AY937-AI937</f>
        <v>42015.0524999083</v>
      </c>
      <c r="BE937" s="25" t="n">
        <f aca="false">AZ937/Z937</f>
        <v>20014.3898954577</v>
      </c>
      <c r="BF937" s="25" t="n">
        <f aca="false">BA937/AA937</f>
        <v>17840.9484638695</v>
      </c>
      <c r="BG937" s="25" t="n">
        <f aca="false">BB937/AB937</f>
        <v>17888.7578666237</v>
      </c>
      <c r="BH937" s="25" t="n">
        <f aca="false">BC937/AC937</f>
        <v>19364.2012126752</v>
      </c>
      <c r="BI937" s="25" t="n">
        <f aca="false">BD937/AD937</f>
        <v>18040.0793720036</v>
      </c>
      <c r="BJ937" s="25" t="n">
        <f aca="false">E937*AD937</f>
        <v>87167.2346280617</v>
      </c>
      <c r="BK937" s="25" t="n">
        <f aca="false">0.2*C937*AD937</f>
        <v>32010.6547441106</v>
      </c>
      <c r="BL937" s="25" t="n">
        <f aca="false">BJ937+BK937</f>
        <v>119177.889372172</v>
      </c>
      <c r="BM937" s="25" t="n">
        <f aca="false">BK937*Datos!$D$6</f>
        <v>16005.3273720553</v>
      </c>
      <c r="BN937" s="25" t="n">
        <f aca="false">BL937-BM937</f>
        <v>103172.562000117</v>
      </c>
      <c r="BO937" s="25" t="n">
        <f aca="false">BN937/AD937</f>
        <v>44299.3902601725</v>
      </c>
      <c r="BP937" s="25" t="n">
        <f aca="false">-(C937+E937)</f>
        <v>-106149.518509011</v>
      </c>
      <c r="BQ937" s="25" t="n">
        <f aca="false">BE937</f>
        <v>20014.3898954577</v>
      </c>
      <c r="BR937" s="25" t="n">
        <f aca="false">BF937</f>
        <v>17840.9484638695</v>
      </c>
      <c r="BS937" s="25" t="n">
        <f aca="false">BG937</f>
        <v>17888.7578666237</v>
      </c>
      <c r="BT937" s="25" t="n">
        <f aca="false">BH937</f>
        <v>19364.2012126752</v>
      </c>
      <c r="BU937" s="25" t="n">
        <f aca="false">BI937+BO937</f>
        <v>62339.4696321761</v>
      </c>
      <c r="BV937" s="27" t="n">
        <f aca="false">IFERROR(IRR(BP937:BU937,0.1),NA())*100</f>
        <v>7.56722464004441</v>
      </c>
    </row>
    <row r="938" customFormat="false" ht="15" hidden="false" customHeight="true" outlineLevel="0" collapsed="false">
      <c r="A938" s="23" t="n">
        <v>937</v>
      </c>
      <c r="B938" s="24" t="n">
        <f aca="true">RAND()</f>
        <v>0.232383847038134</v>
      </c>
      <c r="C938" s="25" t="n">
        <f aca="false">IF(B938&lt;=(Datos!$D$14-Datos!$C$14)/(Datos!$E$14-Datos!$C$14),Datos!$C$14+SQRT((Datos!$E$14-Datos!$C$14)*(Datos!$D$14-Datos!$C$14)*B938),Datos!$E$14-SQRT((Datos!$E$14-Datos!$C$14)*(Datos!$E$14-Datos!$D$14)*(1-B938)))</f>
        <v>69641.2415598435</v>
      </c>
      <c r="D938" s="24" t="n">
        <f aca="true">RAND()</f>
        <v>0.271107824211566</v>
      </c>
      <c r="E938" s="25" t="n">
        <f aca="false">IF(D938&lt;=(Datos!$D$15-Datos!$C$15)/(Datos!$E$15-Datos!$C$15),Datos!$C$15+SQRT((Datos!$E$15-Datos!$C$15)*(Datos!$D$15-Datos!$C$15)*D938),Datos!$E$15-SQRT((Datos!$E$15-Datos!$C$15)*(Datos!$E$15-Datos!$D$15)*(1-D938)))</f>
        <v>29509.2224180969</v>
      </c>
      <c r="F938" s="24" t="n">
        <f aca="true">RAND()</f>
        <v>0.045642738774791</v>
      </c>
      <c r="G938" s="25" t="n">
        <f aca="false">IF(F938&lt;=(Datos!$D$19-Datos!$C$19)/(Datos!$E$19-Datos!$C$19),Datos!$C$19+SQRT((Datos!$E$19-Datos!$C$19)*(Datos!$D$19-Datos!$C$19)*F938),Datos!$E$19-SQRT((Datos!$E$19-Datos!$C$19)*(Datos!$E$19-Datos!$D$19)*(1-F938)))</f>
        <v>32616.5646975029</v>
      </c>
      <c r="H938" s="24" t="n">
        <f aca="true">RAND()</f>
        <v>0.0554282208763034</v>
      </c>
      <c r="I938" s="25" t="n">
        <f aca="false">IF(H938&lt;=(Datos!$D$19-Datos!$C$19)/(Datos!$E$19-Datos!$C$19),Datos!$C$19+SQRT((Datos!$E$19-Datos!$C$19)*(Datos!$D$19-Datos!$C$19)*H938),Datos!$E$19-SQRT((Datos!$E$19-Datos!$C$19)*(Datos!$E$19-Datos!$D$19)*(1-H938)))</f>
        <v>32883.4411961137</v>
      </c>
      <c r="J938" s="24" t="n">
        <f aca="true">RAND()</f>
        <v>0.663503872564476</v>
      </c>
      <c r="K938" s="25" t="n">
        <f aca="false">IF(J938&lt;=(Datos!$D$19-Datos!$C$19)/(Datos!$E$19-Datos!$C$19),Datos!$C$19+SQRT((Datos!$E$19-Datos!$C$19)*(Datos!$D$19-Datos!$C$19)*J938),Datos!$E$19-SQRT((Datos!$E$19-Datos!$C$19)*(Datos!$E$19-Datos!$D$19)*(1-J938)))</f>
        <v>39976.2508431109</v>
      </c>
      <c r="L938" s="24" t="n">
        <f aca="true">RAND()</f>
        <v>0.968796756807397</v>
      </c>
      <c r="M938" s="25" t="n">
        <f aca="false">IF(L938&lt;=(Datos!$D$19-Datos!$C$19)/(Datos!$E$19-Datos!$C$19),Datos!$C$19+SQRT((Datos!$E$19-Datos!$C$19)*(Datos!$D$19-Datos!$C$19)*L938),Datos!$E$19-SQRT((Datos!$E$19-Datos!$C$19)*(Datos!$E$19-Datos!$D$19)*(1-L938)))</f>
        <v>43470.2146426883</v>
      </c>
      <c r="N938" s="24" t="n">
        <f aca="true">RAND()</f>
        <v>0.179141061046041</v>
      </c>
      <c r="O938" s="25" t="n">
        <f aca="false">IF(N938&lt;=(Datos!$D$19-Datos!$C$19)/(Datos!$E$19-Datos!$C$19),Datos!$C$19+SQRT((Datos!$E$19-Datos!$C$19)*(Datos!$D$19-Datos!$C$19)*N938),Datos!$E$19-SQRT((Datos!$E$19-Datos!$C$19)*(Datos!$E$19-Datos!$D$19)*(1-N938)))</f>
        <v>35183.7398812929</v>
      </c>
      <c r="P938" s="24" t="n">
        <f aca="true">RAND()</f>
        <v>0.308889187268354</v>
      </c>
      <c r="Q938" s="26" t="n">
        <f aca="false">IF(P938&lt;=(Datos!$D$23-Datos!$C$23)/(Datos!$E$23-Datos!$C$23),Datos!$C$23+SQRT((Datos!$E$23-Datos!$C$23)*(Datos!$D$23-Datos!$C$23)*P938),Datos!$E$23-SQRT((Datos!$E$23-Datos!$C$23)*(Datos!$E$23-Datos!$D$23)*(1-P938)))</f>
        <v>0.143579663633798</v>
      </c>
      <c r="R938" s="24" t="n">
        <f aca="true">RAND()</f>
        <v>0.436250527205202</v>
      </c>
      <c r="S938" s="26" t="n">
        <f aca="false">IF(R938&lt;=(Datos!$D$24-Datos!$C$24)/(Datos!$E$24-Datos!$C$24),Datos!$C$24+SQRT((Datos!$E$24-Datos!$C$24)*(Datos!$D$24-Datos!$C$24)*R938),Datos!$E$24-SQRT((Datos!$E$24-Datos!$C$24)*(Datos!$E$24-Datos!$D$24)*(1-R938)))</f>
        <v>0.148022329470787</v>
      </c>
      <c r="T938" s="24" t="n">
        <f aca="true">RAND()</f>
        <v>0.845425026058742</v>
      </c>
      <c r="U938" s="26" t="n">
        <f aca="false">IF(T938&lt;=(Datos!$D$25-Datos!$C$25)/(Datos!$E$25-Datos!$C$25),Datos!$C$25+SQRT((Datos!$E$25-Datos!$C$25)*(Datos!$D$25-Datos!$C$25)*T938),Datos!$E$25-SQRT((Datos!$E$25-Datos!$C$25)*(Datos!$E$25-Datos!$D$25)*(1-T938)))</f>
        <v>0.199195915616506</v>
      </c>
      <c r="V938" s="24" t="n">
        <f aca="true">RAND()</f>
        <v>0.563705718037972</v>
      </c>
      <c r="W938" s="26" t="n">
        <f aca="false">IF(V938&lt;=(Datos!$D$26-Datos!$C$26)/(Datos!$E$26-Datos!$C$26),Datos!$C$26+SQRT((Datos!$E$26-Datos!$C$26)*(Datos!$D$26-Datos!$C$26)*V938),Datos!$E$26-SQRT((Datos!$E$26-Datos!$C$26)*(Datos!$E$26-Datos!$D$26)*(1-V938)))</f>
        <v>0.210922768945752</v>
      </c>
      <c r="X938" s="24" t="n">
        <f aca="true">RAND()</f>
        <v>0.344512699507239</v>
      </c>
      <c r="Y938" s="26" t="n">
        <f aca="false">IF(X938&lt;=(Datos!$D$27-Datos!$C$27)/(Datos!$E$27-Datos!$C$27),Datos!$C$27+SQRT((Datos!$E$27-Datos!$C$27)*(Datos!$D$27-Datos!$C$27)*X938),Datos!$E$27-SQRT((Datos!$E$27-Datos!$C$27)*(Datos!$E$27-Datos!$D$27)*(1-X938)))</f>
        <v>0.220505198355983</v>
      </c>
      <c r="Z938" s="24" t="n">
        <f aca="false">(1+Q938)</f>
        <v>1.1435796636338</v>
      </c>
      <c r="AA938" s="24" t="n">
        <f aca="false">Z938*(1+S938)</f>
        <v>1.31285498938029</v>
      </c>
      <c r="AB938" s="24" t="n">
        <f aca="false">AA938*(1+U938)</f>
        <v>1.5743703410616</v>
      </c>
      <c r="AC938" s="24" t="n">
        <f aca="false">AB938*(1+W938)</f>
        <v>1.90644089274438</v>
      </c>
      <c r="AD938" s="24" t="n">
        <f aca="false">AC938*(1+Y938)</f>
        <v>2.32682101995293</v>
      </c>
      <c r="AE938" s="23" t="n">
        <f aca="false">E938*Q938</f>
        <v>4236.92422888527</v>
      </c>
      <c r="AF938" s="23" t="n">
        <f aca="false">AE938*(1+S938)</f>
        <v>4864.08362303609</v>
      </c>
      <c r="AG938" s="23" t="n">
        <f aca="false">AF938*(1+U938)</f>
        <v>5832.98921396201</v>
      </c>
      <c r="AH938" s="23" t="n">
        <f aca="false">AG938*(1+W938)</f>
        <v>7063.29945020159</v>
      </c>
      <c r="AI938" s="23" t="n">
        <f aca="false">AH938*(1+Y938)</f>
        <v>8620.79369651599</v>
      </c>
      <c r="AJ938" s="25" t="n">
        <f aca="false">G938*Z938</f>
        <v>37299.6400856604</v>
      </c>
      <c r="AK938" s="25" t="n">
        <f aca="false">I938*AA938</f>
        <v>43171.1898423113</v>
      </c>
      <c r="AL938" s="25" t="n">
        <f aca="false">K938*AB938</f>
        <v>62937.4236742325</v>
      </c>
      <c r="AM938" s="25" t="n">
        <f aca="false">M938*AC938</f>
        <v>82873.3948111964</v>
      </c>
      <c r="AN938" s="25" t="n">
        <f aca="false">O938*AD938</f>
        <v>81866.2655163486</v>
      </c>
      <c r="AO938" s="25" t="n">
        <f aca="false">C938/Datos!$D$8</f>
        <v>13928.2483119687</v>
      </c>
      <c r="AP938" s="25" t="n">
        <f aca="false">AJ938-AO938</f>
        <v>23371.3917736917</v>
      </c>
      <c r="AQ938" s="25" t="n">
        <f aca="false">AK938-AO938</f>
        <v>29242.9415303426</v>
      </c>
      <c r="AR938" s="25" t="n">
        <f aca="false">AL938-AO938</f>
        <v>49009.1753622638</v>
      </c>
      <c r="AS938" s="25" t="n">
        <f aca="false">AM938-AO938</f>
        <v>68945.1464992277</v>
      </c>
      <c r="AT938" s="25" t="n">
        <f aca="false">AN938-AO938</f>
        <v>67938.0172043799</v>
      </c>
      <c r="AU938" s="25" t="n">
        <f aca="false">AP938*Datos!$D$6</f>
        <v>11685.6958868459</v>
      </c>
      <c r="AV938" s="25" t="n">
        <f aca="false">AQ938*Datos!$D$6</f>
        <v>14621.4707651713</v>
      </c>
      <c r="AW938" s="25" t="n">
        <f aca="false">AR938*Datos!$D$6</f>
        <v>24504.5876811319</v>
      </c>
      <c r="AX938" s="25" t="n">
        <f aca="false">AS938*Datos!$D$6</f>
        <v>34472.5732496139</v>
      </c>
      <c r="AY938" s="25" t="n">
        <f aca="false">AT938*Datos!$D$6</f>
        <v>33969.0086021899</v>
      </c>
      <c r="AZ938" s="25" t="n">
        <f aca="false">AJ938-AU938-AE938</f>
        <v>21377.0199699293</v>
      </c>
      <c r="BA938" s="25" t="n">
        <f aca="false">AK938-AV938-AF938</f>
        <v>23685.6354541039</v>
      </c>
      <c r="BB938" s="25" t="n">
        <f aca="false">AL938-AW938-AG938</f>
        <v>32599.8467791386</v>
      </c>
      <c r="BC938" s="25" t="n">
        <f aca="false">AM938-AX938-AH938</f>
        <v>41337.522111381</v>
      </c>
      <c r="BD938" s="25" t="n">
        <f aca="false">AN938-AY938-AI938</f>
        <v>39276.4632176427</v>
      </c>
      <c r="BE938" s="25" t="n">
        <f aca="false">AZ938/Z938</f>
        <v>18693.0746057537</v>
      </c>
      <c r="BF938" s="25" t="n">
        <f aca="false">BA938/AA938</f>
        <v>18041.318840007</v>
      </c>
      <c r="BG938" s="25" t="n">
        <f aca="false">BB938/AB938</f>
        <v>20706.5935688019</v>
      </c>
      <c r="BH938" s="25" t="n">
        <f aca="false">BC938/AC938</f>
        <v>21683.0861469166</v>
      </c>
      <c r="BI938" s="25" t="n">
        <f aca="false">BD938/AD938</f>
        <v>16879.8815554955</v>
      </c>
      <c r="BJ938" s="25" t="n">
        <f aca="false">E938*AD938</f>
        <v>68662.6790048942</v>
      </c>
      <c r="BK938" s="25" t="n">
        <f aca="false">0.2*C938*AD938</f>
        <v>32408.5409434128</v>
      </c>
      <c r="BL938" s="25" t="n">
        <f aca="false">BJ938+BK938</f>
        <v>101071.219948307</v>
      </c>
      <c r="BM938" s="25" t="n">
        <f aca="false">BK938*Datos!$D$6</f>
        <v>16204.2704717064</v>
      </c>
      <c r="BN938" s="25" t="n">
        <f aca="false">BL938-BM938</f>
        <v>84866.9494766005</v>
      </c>
      <c r="BO938" s="25" t="n">
        <f aca="false">BN938/AD938</f>
        <v>36473.3465740812</v>
      </c>
      <c r="BP938" s="25" t="n">
        <f aca="false">-(C938+E938)</f>
        <v>-99150.4639779404</v>
      </c>
      <c r="BQ938" s="25" t="n">
        <f aca="false">BE938</f>
        <v>18693.0746057537</v>
      </c>
      <c r="BR938" s="25" t="n">
        <f aca="false">BF938</f>
        <v>18041.318840007</v>
      </c>
      <c r="BS938" s="25" t="n">
        <f aca="false">BG938</f>
        <v>20706.5935688019</v>
      </c>
      <c r="BT938" s="25" t="n">
        <f aca="false">BH938</f>
        <v>21683.0861469166</v>
      </c>
      <c r="BU938" s="25" t="n">
        <f aca="false">BI938+BO938</f>
        <v>53353.2281295767</v>
      </c>
      <c r="BV938" s="27" t="n">
        <f aca="false">IFERROR(IRR(BP938:BU938,0.1),NA())*100</f>
        <v>8.74094281009104</v>
      </c>
    </row>
    <row r="939" customFormat="false" ht="15" hidden="false" customHeight="true" outlineLevel="0" collapsed="false">
      <c r="A939" s="23" t="n">
        <v>938</v>
      </c>
      <c r="B939" s="24" t="n">
        <f aca="true">RAND()</f>
        <v>0.846804671650056</v>
      </c>
      <c r="C939" s="25" t="n">
        <f aca="false">IF(B939&lt;=(Datos!$D$14-Datos!$C$14)/(Datos!$E$14-Datos!$C$14),Datos!$C$14+SQRT((Datos!$E$14-Datos!$C$14)*(Datos!$D$14-Datos!$C$14)*B939),Datos!$E$14-SQRT((Datos!$E$14-Datos!$C$14)*(Datos!$E$14-Datos!$D$14)*(1-B939)))</f>
        <v>86441.445725302</v>
      </c>
      <c r="D939" s="24" t="n">
        <f aca="true">RAND()</f>
        <v>0.654995212293178</v>
      </c>
      <c r="E939" s="25" t="n">
        <f aca="false">IF(D939&lt;=(Datos!$D$15-Datos!$C$15)/(Datos!$E$15-Datos!$C$15),Datos!$C$15+SQRT((Datos!$E$15-Datos!$C$15)*(Datos!$D$15-Datos!$C$15)*D939),Datos!$E$15-SQRT((Datos!$E$15-Datos!$C$15)*(Datos!$E$15-Datos!$D$15)*(1-D939)))</f>
        <v>32806.20279991</v>
      </c>
      <c r="F939" s="24" t="n">
        <f aca="true">RAND()</f>
        <v>0.399117584193988</v>
      </c>
      <c r="G939" s="25" t="n">
        <f aca="false">IF(F939&lt;=(Datos!$D$19-Datos!$C$19)/(Datos!$E$19-Datos!$C$19),Datos!$C$19+SQRT((Datos!$E$19-Datos!$C$19)*(Datos!$D$19-Datos!$C$19)*F939),Datos!$E$19-SQRT((Datos!$E$19-Datos!$C$19)*(Datos!$E$19-Datos!$D$19)*(1-F939)))</f>
        <v>37737.4180208322</v>
      </c>
      <c r="H939" s="24" t="n">
        <f aca="true">RAND()</f>
        <v>0.420337699018743</v>
      </c>
      <c r="I939" s="25" t="n">
        <f aca="false">IF(H939&lt;=(Datos!$D$19-Datos!$C$19)/(Datos!$E$19-Datos!$C$19),Datos!$C$19+SQRT((Datos!$E$19-Datos!$C$19)*(Datos!$D$19-Datos!$C$19)*H939),Datos!$E$19-SQRT((Datos!$E$19-Datos!$C$19)*(Datos!$E$19-Datos!$D$19)*(1-H939)))</f>
        <v>37940.4442478246</v>
      </c>
      <c r="J939" s="24" t="n">
        <f aca="true">RAND()</f>
        <v>0.327534361348274</v>
      </c>
      <c r="K939" s="25" t="n">
        <f aca="false">IF(J939&lt;=(Datos!$D$19-Datos!$C$19)/(Datos!$E$19-Datos!$C$19),Datos!$C$19+SQRT((Datos!$E$19-Datos!$C$19)*(Datos!$D$19-Datos!$C$19)*J939),Datos!$E$19-SQRT((Datos!$E$19-Datos!$C$19)*(Datos!$E$19-Datos!$D$19)*(1-J939)))</f>
        <v>37009.2905634052</v>
      </c>
      <c r="L939" s="24" t="n">
        <f aca="true">RAND()</f>
        <v>0.516089957393548</v>
      </c>
      <c r="M939" s="25" t="n">
        <f aca="false">IF(L939&lt;=(Datos!$D$19-Datos!$C$19)/(Datos!$E$19-Datos!$C$19),Datos!$C$19+SQRT((Datos!$E$19-Datos!$C$19)*(Datos!$D$19-Datos!$C$19)*L939),Datos!$E$19-SQRT((Datos!$E$19-Datos!$C$19)*(Datos!$E$19-Datos!$D$19)*(1-L939)))</f>
        <v>38798.4938261632</v>
      </c>
      <c r="N939" s="24" t="n">
        <f aca="true">RAND()</f>
        <v>0.60790645778068</v>
      </c>
      <c r="O939" s="25" t="n">
        <f aca="false">IF(N939&lt;=(Datos!$D$19-Datos!$C$19)/(Datos!$E$19-Datos!$C$19),Datos!$C$19+SQRT((Datos!$E$19-Datos!$C$19)*(Datos!$D$19-Datos!$C$19)*N939),Datos!$E$19-SQRT((Datos!$E$19-Datos!$C$19)*(Datos!$E$19-Datos!$D$19)*(1-N939)))</f>
        <v>39549.1344459643</v>
      </c>
      <c r="P939" s="24" t="n">
        <f aca="true">RAND()</f>
        <v>0.555561159118679</v>
      </c>
      <c r="Q939" s="26" t="n">
        <f aca="false">IF(P939&lt;=(Datos!$D$23-Datos!$C$23)/(Datos!$E$23-Datos!$C$23),Datos!$C$23+SQRT((Datos!$E$23-Datos!$C$23)*(Datos!$D$23-Datos!$C$23)*P939),Datos!$E$23-SQRT((Datos!$E$23-Datos!$C$23)*(Datos!$E$23-Datos!$D$23)*(1-P939)))</f>
        <v>0.151715907057387</v>
      </c>
      <c r="R939" s="24" t="n">
        <f aca="true">RAND()</f>
        <v>0.336024955489048</v>
      </c>
      <c r="S939" s="26" t="n">
        <f aca="false">IF(R939&lt;=(Datos!$D$24-Datos!$C$24)/(Datos!$E$24-Datos!$C$24),Datos!$C$24+SQRT((Datos!$E$24-Datos!$C$24)*(Datos!$D$24-Datos!$C$24)*R939),Datos!$E$24-SQRT((Datos!$E$24-Datos!$C$24)*(Datos!$E$24-Datos!$D$24)*(1-R939)))</f>
        <v>0.14459359509873</v>
      </c>
      <c r="T939" s="24" t="n">
        <f aca="true">RAND()</f>
        <v>0.490798456598759</v>
      </c>
      <c r="U939" s="26" t="n">
        <f aca="false">IF(T939&lt;=(Datos!$D$25-Datos!$C$25)/(Datos!$E$25-Datos!$C$25),Datos!$C$25+SQRT((Datos!$E$25-Datos!$C$25)*(Datos!$D$25-Datos!$C$25)*T939),Datos!$E$25-SQRT((Datos!$E$25-Datos!$C$25)*(Datos!$E$25-Datos!$D$25)*(1-T939)))</f>
        <v>0.182240705494892</v>
      </c>
      <c r="V939" s="24" t="n">
        <f aca="true">RAND()</f>
        <v>0.700610419792792</v>
      </c>
      <c r="W939" s="26" t="n">
        <f aca="false">IF(V939&lt;=(Datos!$D$26-Datos!$C$26)/(Datos!$E$26-Datos!$C$26),Datos!$C$26+SQRT((Datos!$E$26-Datos!$C$26)*(Datos!$D$26-Datos!$C$26)*V939),Datos!$E$26-SQRT((Datos!$E$26-Datos!$C$26)*(Datos!$E$26-Datos!$D$26)*(1-V939)))</f>
        <v>0.217629279731133</v>
      </c>
      <c r="X939" s="24" t="n">
        <f aca="true">RAND()</f>
        <v>0.898911723912661</v>
      </c>
      <c r="Y939" s="26" t="n">
        <f aca="false">IF(X939&lt;=(Datos!$D$27-Datos!$C$27)/(Datos!$E$27-Datos!$C$27),Datos!$C$27+SQRT((Datos!$E$27-Datos!$C$27)*(Datos!$D$27-Datos!$C$27)*X939),Datos!$E$27-SQRT((Datos!$E$27-Datos!$C$27)*(Datos!$E$27-Datos!$D$27)*(1-X939)))</f>
        <v>0.256635995829661</v>
      </c>
      <c r="Z939" s="24" t="n">
        <f aca="false">(1+Q939)</f>
        <v>1.15171590705739</v>
      </c>
      <c r="AA939" s="24" t="n">
        <f aca="false">Z939*(1+S939)</f>
        <v>1.31824665059121</v>
      </c>
      <c r="AB939" s="24" t="n">
        <f aca="false">AA939*(1+U939)</f>
        <v>1.55848485021123</v>
      </c>
      <c r="AC939" s="24" t="n">
        <f aca="false">AB939*(1+W939)</f>
        <v>1.89765678563458</v>
      </c>
      <c r="AD939" s="24" t="n">
        <f aca="false">AC939*(1+Y939)</f>
        <v>2.38466382455883</v>
      </c>
      <c r="AE939" s="23" t="n">
        <f aca="false">E939*Q939</f>
        <v>4977.22281489692</v>
      </c>
      <c r="AF939" s="23" t="n">
        <f aca="false">AE939*(1+S939)</f>
        <v>5696.89735531029</v>
      </c>
      <c r="AG939" s="23" t="n">
        <f aca="false">AF939*(1+U939)</f>
        <v>6735.10394847402</v>
      </c>
      <c r="AH939" s="23" t="n">
        <f aca="false">AG939*(1+W939)</f>
        <v>8200.85976969473</v>
      </c>
      <c r="AI939" s="23" t="n">
        <f aca="false">AH939*(1+Y939)</f>
        <v>10305.4955833497</v>
      </c>
      <c r="AJ939" s="25" t="n">
        <f aca="false">G939*Z939</f>
        <v>43462.7846258665</v>
      </c>
      <c r="AK939" s="25" t="n">
        <f aca="false">I939*AA939</f>
        <v>50014.8635516374</v>
      </c>
      <c r="AL939" s="25" t="n">
        <f aca="false">K939*AB939</f>
        <v>57678.4186601324</v>
      </c>
      <c r="AM939" s="25" t="n">
        <f aca="false">M939*AC939</f>
        <v>73626.2250816201</v>
      </c>
      <c r="AN939" s="25" t="n">
        <f aca="false">O939*AD939</f>
        <v>94311.3902059045</v>
      </c>
      <c r="AO939" s="25" t="n">
        <f aca="false">C939/Datos!$D$8</f>
        <v>17288.2891450604</v>
      </c>
      <c r="AP939" s="25" t="n">
        <f aca="false">AJ939-AO939</f>
        <v>26174.4954808061</v>
      </c>
      <c r="AQ939" s="25" t="n">
        <f aca="false">AK939-AO939</f>
        <v>32726.574406577</v>
      </c>
      <c r="AR939" s="25" t="n">
        <f aca="false">AL939-AO939</f>
        <v>40390.129515072</v>
      </c>
      <c r="AS939" s="25" t="n">
        <f aca="false">AM939-AO939</f>
        <v>56337.9359365597</v>
      </c>
      <c r="AT939" s="25" t="n">
        <f aca="false">AN939-AO939</f>
        <v>77023.1010608441</v>
      </c>
      <c r="AU939" s="25" t="n">
        <f aca="false">AP939*Datos!$D$6</f>
        <v>13087.247740403</v>
      </c>
      <c r="AV939" s="25" t="n">
        <f aca="false">AQ939*Datos!$D$6</f>
        <v>16363.2872032885</v>
      </c>
      <c r="AW939" s="25" t="n">
        <f aca="false">AR939*Datos!$D$6</f>
        <v>20195.064757536</v>
      </c>
      <c r="AX939" s="25" t="n">
        <f aca="false">AS939*Datos!$D$6</f>
        <v>28168.9679682798</v>
      </c>
      <c r="AY939" s="25" t="n">
        <f aca="false">AT939*Datos!$D$6</f>
        <v>38511.550530422</v>
      </c>
      <c r="AZ939" s="25" t="n">
        <f aca="false">AJ939-AU939-AE939</f>
        <v>25398.3140705665</v>
      </c>
      <c r="BA939" s="25" t="n">
        <f aca="false">AK939-AV939-AF939</f>
        <v>27954.6789930386</v>
      </c>
      <c r="BB939" s="25" t="n">
        <f aca="false">AL939-AW939-AG939</f>
        <v>30748.2499541224</v>
      </c>
      <c r="BC939" s="25" t="n">
        <f aca="false">AM939-AX939-AH939</f>
        <v>37256.3973436455</v>
      </c>
      <c r="BD939" s="25" t="n">
        <f aca="false">AN939-AY939-AI939</f>
        <v>45494.3440921327</v>
      </c>
      <c r="BE939" s="25" t="n">
        <f aca="false">AZ939/Z939</f>
        <v>22052.5859849056</v>
      </c>
      <c r="BF939" s="25" t="n">
        <f aca="false">BA939/AA939</f>
        <v>21205.9548799168</v>
      </c>
      <c r="BG939" s="25" t="n">
        <f aca="false">BB939/AB939</f>
        <v>19729.5789881787</v>
      </c>
      <c r="BH939" s="25" t="n">
        <f aca="false">BC939/AC939</f>
        <v>19632.8427910039</v>
      </c>
      <c r="BI939" s="25" t="n">
        <f aca="false">BD939/AD939</f>
        <v>19077.8857898552</v>
      </c>
      <c r="BJ939" s="25" t="n">
        <f aca="false">E939*AD939</f>
        <v>78231.7650380858</v>
      </c>
      <c r="BK939" s="25" t="n">
        <f aca="false">0.2*C939*AD939</f>
        <v>41226.7577127386</v>
      </c>
      <c r="BL939" s="25" t="n">
        <f aca="false">BJ939+BK939</f>
        <v>119458.522750824</v>
      </c>
      <c r="BM939" s="25" t="n">
        <f aca="false">BK939*Datos!$D$6</f>
        <v>20613.3788563693</v>
      </c>
      <c r="BN939" s="25" t="n">
        <f aca="false">BL939-BM939</f>
        <v>98845.143894455</v>
      </c>
      <c r="BO939" s="25" t="n">
        <f aca="false">BN939/AD939</f>
        <v>41450.3473724402</v>
      </c>
      <c r="BP939" s="25" t="n">
        <f aca="false">-(C939+E939)</f>
        <v>-119247.648525212</v>
      </c>
      <c r="BQ939" s="25" t="n">
        <f aca="false">BE939</f>
        <v>22052.5859849056</v>
      </c>
      <c r="BR939" s="25" t="n">
        <f aca="false">BF939</f>
        <v>21205.9548799168</v>
      </c>
      <c r="BS939" s="25" t="n">
        <f aca="false">BG939</f>
        <v>19729.5789881787</v>
      </c>
      <c r="BT939" s="25" t="n">
        <f aca="false">BH939</f>
        <v>19632.8427910039</v>
      </c>
      <c r="BU939" s="25" t="n">
        <f aca="false">BI939+BO939</f>
        <v>60528.2331622954</v>
      </c>
      <c r="BV939" s="27" t="n">
        <f aca="false">IFERROR(IRR(BP939:BU939,0.1),NA())*100</f>
        <v>5.41407797615717</v>
      </c>
    </row>
    <row r="940" customFormat="false" ht="15" hidden="false" customHeight="true" outlineLevel="0" collapsed="false">
      <c r="A940" s="23" t="n">
        <v>939</v>
      </c>
      <c r="B940" s="24" t="n">
        <f aca="true">RAND()</f>
        <v>0.836592544091746</v>
      </c>
      <c r="C940" s="25" t="n">
        <f aca="false">IF(B940&lt;=(Datos!$D$14-Datos!$C$14)/(Datos!$E$14-Datos!$C$14),Datos!$C$14+SQRT((Datos!$E$14-Datos!$C$14)*(Datos!$D$14-Datos!$C$14)*B940),Datos!$E$14-SQRT((Datos!$E$14-Datos!$C$14)*(Datos!$E$14-Datos!$D$14)*(1-B940)))</f>
        <v>85996.8236785398</v>
      </c>
      <c r="D940" s="24" t="n">
        <f aca="true">RAND()</f>
        <v>0.0571285106044586</v>
      </c>
      <c r="E940" s="25" t="n">
        <f aca="false">IF(D940&lt;=(Datos!$D$15-Datos!$C$15)/(Datos!$E$15-Datos!$C$15),Datos!$C$15+SQRT((Datos!$E$15-Datos!$C$15)*(Datos!$D$15-Datos!$C$15)*D940),Datos!$E$15-SQRT((Datos!$E$15-Datos!$C$15)*(Datos!$E$15-Datos!$D$15)*(1-D940)))</f>
        <v>27069.9367853474</v>
      </c>
      <c r="F940" s="24" t="n">
        <f aca="true">RAND()</f>
        <v>0.677191514675906</v>
      </c>
      <c r="G940" s="25" t="n">
        <f aca="false">IF(F940&lt;=(Datos!$D$19-Datos!$C$19)/(Datos!$E$19-Datos!$C$19),Datos!$C$19+SQRT((Datos!$E$19-Datos!$C$19)*(Datos!$D$19-Datos!$C$19)*F940),Datos!$E$19-SQRT((Datos!$E$19-Datos!$C$19)*(Datos!$E$19-Datos!$D$19)*(1-F940)))</f>
        <v>40079.5694904504</v>
      </c>
      <c r="H940" s="24" t="n">
        <f aca="true">RAND()</f>
        <v>0.542658185468426</v>
      </c>
      <c r="I940" s="25" t="n">
        <f aca="false">IF(H940&lt;=(Datos!$D$19-Datos!$C$19)/(Datos!$E$19-Datos!$C$19),Datos!$C$19+SQRT((Datos!$E$19-Datos!$C$19)*(Datos!$D$19-Datos!$C$19)*H940),Datos!$E$19-SQRT((Datos!$E$19-Datos!$C$19)*(Datos!$E$19-Datos!$D$19)*(1-H940)))</f>
        <v>39022.1243518511</v>
      </c>
      <c r="J940" s="24" t="n">
        <f aca="true">RAND()</f>
        <v>0.0636944361831324</v>
      </c>
      <c r="K940" s="25" t="n">
        <f aca="false">IF(J940&lt;=(Datos!$D$19-Datos!$C$19)/(Datos!$E$19-Datos!$C$19),Datos!$C$19+SQRT((Datos!$E$19-Datos!$C$19)*(Datos!$D$19-Datos!$C$19)*J940),Datos!$E$19-SQRT((Datos!$E$19-Datos!$C$19)*(Datos!$E$19-Datos!$D$19)*(1-J940)))</f>
        <v>33090.981304937</v>
      </c>
      <c r="L940" s="24" t="n">
        <f aca="true">RAND()</f>
        <v>0.834844280163366</v>
      </c>
      <c r="M940" s="25" t="n">
        <f aca="false">IF(L940&lt;=(Datos!$D$19-Datos!$C$19)/(Datos!$E$19-Datos!$C$19),Datos!$C$19+SQRT((Datos!$E$19-Datos!$C$19)*(Datos!$D$19-Datos!$C$19)*L940),Datos!$E$19-SQRT((Datos!$E$19-Datos!$C$19)*(Datos!$E$19-Datos!$D$19)*(1-L940)))</f>
        <v>41480.5285925657</v>
      </c>
      <c r="N940" s="24" t="n">
        <f aca="true">RAND()</f>
        <v>0.96712090000048</v>
      </c>
      <c r="O940" s="25" t="n">
        <f aca="false">IF(N940&lt;=(Datos!$D$19-Datos!$C$19)/(Datos!$E$19-Datos!$C$19),Datos!$C$19+SQRT((Datos!$E$19-Datos!$C$19)*(Datos!$D$19-Datos!$C$19)*N940),Datos!$E$19-SQRT((Datos!$E$19-Datos!$C$19)*(Datos!$E$19-Datos!$D$19)*(1-N940)))</f>
        <v>43429.6712127825</v>
      </c>
      <c r="P940" s="24" t="n">
        <f aca="true">RAND()</f>
        <v>0.371697575373639</v>
      </c>
      <c r="Q940" s="26" t="n">
        <f aca="false">IF(P940&lt;=(Datos!$D$23-Datos!$C$23)/(Datos!$E$23-Datos!$C$23),Datos!$C$23+SQRT((Datos!$E$23-Datos!$C$23)*(Datos!$D$23-Datos!$C$23)*P940),Datos!$E$23-SQRT((Datos!$E$23-Datos!$C$23)*(Datos!$E$23-Datos!$D$23)*(1-P940)))</f>
        <v>0.145866109790082</v>
      </c>
      <c r="R940" s="24" t="n">
        <f aca="true">RAND()</f>
        <v>0.00299922897939974</v>
      </c>
      <c r="S940" s="26" t="n">
        <f aca="false">IF(R940&lt;=(Datos!$D$24-Datos!$C$24)/(Datos!$E$24-Datos!$C$24),Datos!$C$24+SQRT((Datos!$E$24-Datos!$C$24)*(Datos!$D$24-Datos!$C$24)*R940),Datos!$E$24-SQRT((Datos!$E$24-Datos!$C$24)*(Datos!$E$24-Datos!$D$24)*(1-R940)))</f>
        <v>0.122323491373541</v>
      </c>
      <c r="T940" s="24" t="n">
        <f aca="true">RAND()</f>
        <v>0.0187557355382761</v>
      </c>
      <c r="U940" s="26" t="n">
        <f aca="false">IF(T940&lt;=(Datos!$D$25-Datos!$C$25)/(Datos!$E$25-Datos!$C$25),Datos!$C$25+SQRT((Datos!$E$25-Datos!$C$25)*(Datos!$D$25-Datos!$C$25)*T940),Datos!$E$25-SQRT((Datos!$E$25-Datos!$C$25)*(Datos!$E$25-Datos!$D$25)*(1-T940)))</f>
        <v>0.156275909864743</v>
      </c>
      <c r="V940" s="24" t="n">
        <f aca="true">RAND()</f>
        <v>0.414014263312875</v>
      </c>
      <c r="W940" s="26" t="n">
        <f aca="false">IF(V940&lt;=(Datos!$D$26-Datos!$C$26)/(Datos!$E$26-Datos!$C$26),Datos!$C$26+SQRT((Datos!$E$26-Datos!$C$26)*(Datos!$D$26-Datos!$C$26)*V940),Datos!$E$26-SQRT((Datos!$E$26-Datos!$C$26)*(Datos!$E$26-Datos!$D$26)*(1-V940)))</f>
        <v>0.204712583663837</v>
      </c>
      <c r="X940" s="24" t="n">
        <f aca="true">RAND()</f>
        <v>0.923552555163884</v>
      </c>
      <c r="Y940" s="26" t="n">
        <f aca="false">IF(X940&lt;=(Datos!$D$27-Datos!$C$27)/(Datos!$E$27-Datos!$C$27),Datos!$C$27+SQRT((Datos!$E$27-Datos!$C$27)*(Datos!$D$27-Datos!$C$27)*X940),Datos!$E$27-SQRT((Datos!$E$27-Datos!$C$27)*(Datos!$E$27-Datos!$D$27)*(1-X940)))</f>
        <v>0.259682121121657</v>
      </c>
      <c r="Z940" s="24" t="n">
        <f aca="false">(1+Q940)</f>
        <v>1.14586610979008</v>
      </c>
      <c r="AA940" s="24" t="n">
        <f aca="false">Z940*(1+S940)</f>
        <v>1.28603245298622</v>
      </c>
      <c r="AB940" s="24" t="n">
        <f aca="false">AA940*(1+U940)</f>
        <v>1.48700834469223</v>
      </c>
      <c r="AC940" s="24" t="n">
        <f aca="false">AB940*(1+W940)</f>
        <v>1.79141766486386</v>
      </c>
      <c r="AD940" s="24" t="n">
        <f aca="false">AC940*(1+Y940)</f>
        <v>2.25661680389052</v>
      </c>
      <c r="AE940" s="23" t="n">
        <f aca="false">E940*Q940</f>
        <v>3948.58637114205</v>
      </c>
      <c r="AF940" s="23" t="n">
        <f aca="false">AE940*(1+S940)</f>
        <v>4431.59124205013</v>
      </c>
      <c r="AG940" s="23" t="n">
        <f aca="false">AF940*(1+U940)</f>
        <v>5124.14219555014</v>
      </c>
      <c r="AH940" s="23" t="n">
        <f aca="false">AG940*(1+W940)</f>
        <v>6173.1185834621</v>
      </c>
      <c r="AI940" s="23" t="n">
        <f aca="false">AH940*(1+Y940)</f>
        <v>7776.16711115105</v>
      </c>
      <c r="AJ940" s="25" t="n">
        <f aca="false">G940*Z940</f>
        <v>45925.8203740836</v>
      </c>
      <c r="AK940" s="25" t="n">
        <f aca="false">I940*AA940</f>
        <v>50183.7183009444</v>
      </c>
      <c r="AL940" s="25" t="n">
        <f aca="false">K940*AB940</f>
        <v>49206.5653344959</v>
      </c>
      <c r="AM940" s="25" t="n">
        <f aca="false">M940*AC940</f>
        <v>74308.9516686128</v>
      </c>
      <c r="AN940" s="25" t="n">
        <f aca="false">O940*AD940</f>
        <v>98004.1258462052</v>
      </c>
      <c r="AO940" s="25" t="n">
        <f aca="false">C940/Datos!$D$8</f>
        <v>17199.364735708</v>
      </c>
      <c r="AP940" s="25" t="n">
        <f aca="false">AJ940-AO940</f>
        <v>28726.4556383756</v>
      </c>
      <c r="AQ940" s="25" t="n">
        <f aca="false">AK940-AO940</f>
        <v>32984.3535652364</v>
      </c>
      <c r="AR940" s="25" t="n">
        <f aca="false">AL940-AO940</f>
        <v>32007.2005987879</v>
      </c>
      <c r="AS940" s="25" t="n">
        <f aca="false">AM940-AO940</f>
        <v>57109.5869329048</v>
      </c>
      <c r="AT940" s="25" t="n">
        <f aca="false">AN940-AO940</f>
        <v>80804.7611104972</v>
      </c>
      <c r="AU940" s="25" t="n">
        <f aca="false">AP940*Datos!$D$6</f>
        <v>14363.2278191878</v>
      </c>
      <c r="AV940" s="25" t="n">
        <f aca="false">AQ940*Datos!$D$6</f>
        <v>16492.1767826182</v>
      </c>
      <c r="AW940" s="25" t="n">
        <f aca="false">AR940*Datos!$D$6</f>
        <v>16003.600299394</v>
      </c>
      <c r="AX940" s="25" t="n">
        <f aca="false">AS940*Datos!$D$6</f>
        <v>28554.7934664524</v>
      </c>
      <c r="AY940" s="25" t="n">
        <f aca="false">AT940*Datos!$D$6</f>
        <v>40402.3805552486</v>
      </c>
      <c r="AZ940" s="25" t="n">
        <f aca="false">AJ940-AU940-AE940</f>
        <v>27614.0061837537</v>
      </c>
      <c r="BA940" s="25" t="n">
        <f aca="false">AK940-AV940-AF940</f>
        <v>29259.950276276</v>
      </c>
      <c r="BB940" s="25" t="n">
        <f aca="false">AL940-AW940-AG940</f>
        <v>28078.8228395518</v>
      </c>
      <c r="BC940" s="25" t="n">
        <f aca="false">AM940-AX940-AH940</f>
        <v>39581.0396186983</v>
      </c>
      <c r="BD940" s="25" t="n">
        <f aca="false">AN940-AY940-AI940</f>
        <v>49825.5781798055</v>
      </c>
      <c r="BE940" s="25" t="n">
        <f aca="false">AZ940/Z940</f>
        <v>24098.8069616724</v>
      </c>
      <c r="BF940" s="25" t="n">
        <f aca="false">BA940/AA940</f>
        <v>22752.1087888048</v>
      </c>
      <c r="BG940" s="25" t="n">
        <f aca="false">BB940/AB940</f>
        <v>18882.7607725115</v>
      </c>
      <c r="BH940" s="25" t="n">
        <f aca="false">BC940/AC940</f>
        <v>22094.8137305022</v>
      </c>
      <c r="BI940" s="25" t="n">
        <f aca="false">BD940/AD940</f>
        <v>22079.7691898349</v>
      </c>
      <c r="BJ940" s="25" t="n">
        <f aca="false">E940*AD940</f>
        <v>61086.474230069</v>
      </c>
      <c r="BK940" s="25" t="n">
        <f aca="false">0.2*C940*AD940</f>
        <v>38812.3754788405</v>
      </c>
      <c r="BL940" s="25" t="n">
        <f aca="false">BJ940+BK940</f>
        <v>99898.8497089095</v>
      </c>
      <c r="BM940" s="25" t="n">
        <f aca="false">BK940*Datos!$D$6</f>
        <v>19406.1877394203</v>
      </c>
      <c r="BN940" s="25" t="n">
        <f aca="false">BL940-BM940</f>
        <v>80492.6619694893</v>
      </c>
      <c r="BO940" s="25" t="n">
        <f aca="false">BN940/AD940</f>
        <v>35669.6191532014</v>
      </c>
      <c r="BP940" s="25" t="n">
        <f aca="false">-(C940+E940)</f>
        <v>-113066.760463887</v>
      </c>
      <c r="BQ940" s="25" t="n">
        <f aca="false">BE940</f>
        <v>24098.8069616724</v>
      </c>
      <c r="BR940" s="25" t="n">
        <f aca="false">BF940</f>
        <v>22752.1087888048</v>
      </c>
      <c r="BS940" s="25" t="n">
        <f aca="false">BG940</f>
        <v>18882.7607725115</v>
      </c>
      <c r="BT940" s="25" t="n">
        <f aca="false">BH940</f>
        <v>22094.8137305022</v>
      </c>
      <c r="BU940" s="25" t="n">
        <f aca="false">BI940+BO940</f>
        <v>57749.3883430363</v>
      </c>
      <c r="BV940" s="27" t="n">
        <f aca="false">IFERROR(IRR(BP940:BU940,0.1),NA())*100</f>
        <v>7.79150895830226</v>
      </c>
    </row>
    <row r="941" customFormat="false" ht="15" hidden="false" customHeight="true" outlineLevel="0" collapsed="false">
      <c r="A941" s="23" t="n">
        <v>940</v>
      </c>
      <c r="B941" s="24" t="n">
        <f aca="true">RAND()</f>
        <v>0.825044714963614</v>
      </c>
      <c r="C941" s="25" t="n">
        <f aca="false">IF(B941&lt;=(Datos!$D$14-Datos!$C$14)/(Datos!$E$14-Datos!$C$14),Datos!$C$14+SQRT((Datos!$E$14-Datos!$C$14)*(Datos!$D$14-Datos!$C$14)*B941),Datos!$E$14-SQRT((Datos!$E$14-Datos!$C$14)*(Datos!$E$14-Datos!$D$14)*(1-B941)))</f>
        <v>85510.4747474714</v>
      </c>
      <c r="D941" s="24" t="n">
        <f aca="true">RAND()</f>
        <v>0.800694179922069</v>
      </c>
      <c r="E941" s="25" t="n">
        <f aca="false">IF(D941&lt;=(Datos!$D$15-Datos!$C$15)/(Datos!$E$15-Datos!$C$15),Datos!$C$15+SQRT((Datos!$E$15-Datos!$C$15)*(Datos!$D$15-Datos!$C$15)*D941),Datos!$E$15-SQRT((Datos!$E$15-Datos!$C$15)*(Datos!$E$15-Datos!$D$15)*(1-D941)))</f>
        <v>34532.2881374665</v>
      </c>
      <c r="F941" s="24" t="n">
        <f aca="true">RAND()</f>
        <v>0.390768297602738</v>
      </c>
      <c r="G941" s="25" t="n">
        <f aca="false">IF(F941&lt;=(Datos!$D$19-Datos!$C$19)/(Datos!$E$19-Datos!$C$19),Datos!$C$19+SQRT((Datos!$E$19-Datos!$C$19)*(Datos!$D$19-Datos!$C$19)*F941),Datos!$E$19-SQRT((Datos!$E$19-Datos!$C$19)*(Datos!$E$19-Datos!$D$19)*(1-F941)))</f>
        <v>37656.0593414896</v>
      </c>
      <c r="H941" s="24" t="n">
        <f aca="true">RAND()</f>
        <v>0.579412796646277</v>
      </c>
      <c r="I941" s="25" t="n">
        <f aca="false">IF(H941&lt;=(Datos!$D$19-Datos!$C$19)/(Datos!$E$19-Datos!$C$19),Datos!$C$19+SQRT((Datos!$E$19-Datos!$C$19)*(Datos!$D$19-Datos!$C$19)*H941),Datos!$E$19-SQRT((Datos!$E$19-Datos!$C$19)*(Datos!$E$19-Datos!$D$19)*(1-H941)))</f>
        <v>39322.6562468505</v>
      </c>
      <c r="J941" s="24" t="n">
        <f aca="true">RAND()</f>
        <v>0.00832827922236054</v>
      </c>
      <c r="K941" s="25" t="n">
        <f aca="false">IF(J941&lt;=(Datos!$D$19-Datos!$C$19)/(Datos!$E$19-Datos!$C$19),Datos!$C$19+SQRT((Datos!$E$19-Datos!$C$19)*(Datos!$D$19-Datos!$C$19)*J941),Datos!$E$19-SQRT((Datos!$E$19-Datos!$C$19)*(Datos!$E$19-Datos!$D$19)*(1-J941)))</f>
        <v>31117.6948972569</v>
      </c>
      <c r="L941" s="24" t="n">
        <f aca="true">RAND()</f>
        <v>0.761632390852581</v>
      </c>
      <c r="M941" s="25" t="n">
        <f aca="false">IF(L941&lt;=(Datos!$D$19-Datos!$C$19)/(Datos!$E$19-Datos!$C$19),Datos!$C$19+SQRT((Datos!$E$19-Datos!$C$19)*(Datos!$D$19-Datos!$C$19)*L941),Datos!$E$19-SQRT((Datos!$E$19-Datos!$C$19)*(Datos!$E$19-Datos!$D$19)*(1-L941)))</f>
        <v>40771.8123639015</v>
      </c>
      <c r="N941" s="24" t="n">
        <f aca="true">RAND()</f>
        <v>0.0758206816539404</v>
      </c>
      <c r="O941" s="25" t="n">
        <f aca="false">IF(N941&lt;=(Datos!$D$19-Datos!$C$19)/(Datos!$E$19-Datos!$C$19),Datos!$C$19+SQRT((Datos!$E$19-Datos!$C$19)*(Datos!$D$19-Datos!$C$19)*N941),Datos!$E$19-SQRT((Datos!$E$19-Datos!$C$19)*(Datos!$E$19-Datos!$D$19)*(1-N941)))</f>
        <v>33372.4030376115</v>
      </c>
      <c r="P941" s="24" t="n">
        <f aca="true">RAND()</f>
        <v>0.668289269812451</v>
      </c>
      <c r="Q941" s="26" t="n">
        <f aca="false">IF(P941&lt;=(Datos!$D$23-Datos!$C$23)/(Datos!$E$23-Datos!$C$23),Datos!$C$23+SQRT((Datos!$E$23-Datos!$C$23)*(Datos!$D$23-Datos!$C$23)*P941),Datos!$E$23-SQRT((Datos!$E$23-Datos!$C$23)*(Datos!$E$23-Datos!$D$23)*(1-P941)))</f>
        <v>0.155564793548292</v>
      </c>
      <c r="R941" s="24" t="n">
        <f aca="true">RAND()</f>
        <v>0.605665736127331</v>
      </c>
      <c r="S941" s="26" t="n">
        <f aca="false">IF(R941&lt;=(Datos!$D$24-Datos!$C$24)/(Datos!$E$24-Datos!$C$24),Datos!$C$24+SQRT((Datos!$E$24-Datos!$C$24)*(Datos!$D$24-Datos!$C$24)*R941),Datos!$E$24-SQRT((Datos!$E$24-Datos!$C$24)*(Datos!$E$24-Datos!$D$24)*(1-R941)))</f>
        <v>0.153357896573829</v>
      </c>
      <c r="T941" s="24" t="n">
        <f aca="true">RAND()</f>
        <v>0.235157495693119</v>
      </c>
      <c r="U941" s="26" t="n">
        <f aca="false">IF(T941&lt;=(Datos!$D$25-Datos!$C$25)/(Datos!$E$25-Datos!$C$25),Datos!$C$25+SQRT((Datos!$E$25-Datos!$C$25)*(Datos!$D$25-Datos!$C$25)*T941),Datos!$E$25-SQRT((Datos!$E$25-Datos!$C$25)*(Datos!$E$25-Datos!$D$25)*(1-T941)))</f>
        <v>0.172222302782465</v>
      </c>
      <c r="V941" s="24" t="n">
        <f aca="true">RAND()</f>
        <v>0.181749604962484</v>
      </c>
      <c r="W941" s="26" t="n">
        <f aca="false">IF(V941&lt;=(Datos!$D$26-Datos!$C$26)/(Datos!$E$26-Datos!$C$26),Datos!$C$26+SQRT((Datos!$E$26-Datos!$C$26)*(Datos!$D$26-Datos!$C$26)*V941),Datos!$E$26-SQRT((Datos!$E$26-Datos!$C$26)*(Datos!$E$26-Datos!$D$26)*(1-V941)))</f>
        <v>0.195951471623254</v>
      </c>
      <c r="X941" s="24" t="n">
        <f aca="true">RAND()</f>
        <v>0.873536956084354</v>
      </c>
      <c r="Y941" s="26" t="n">
        <f aca="false">IF(X941&lt;=(Datos!$D$27-Datos!$C$27)/(Datos!$E$27-Datos!$C$27),Datos!$C$27+SQRT((Datos!$E$27-Datos!$C$27)*(Datos!$D$27-Datos!$C$27)*X941),Datos!$E$27-SQRT((Datos!$E$27-Datos!$C$27)*(Datos!$E$27-Datos!$D$27)*(1-X941)))</f>
        <v>0.253867636212074</v>
      </c>
      <c r="Z941" s="24" t="n">
        <f aca="false">(1+Q941)</f>
        <v>1.15556479354829</v>
      </c>
      <c r="AA941" s="24" t="n">
        <f aca="false">Z941*(1+S941)</f>
        <v>1.33277977964163</v>
      </c>
      <c r="AB941" s="24" t="n">
        <f aca="false">AA941*(1+U941)</f>
        <v>1.56231418239342</v>
      </c>
      <c r="AC941" s="24" t="n">
        <f aca="false">AB941*(1+W941)</f>
        <v>1.86845194557129</v>
      </c>
      <c r="AD941" s="24" t="n">
        <f aca="false">AC941*(1+Y941)</f>
        <v>2.34279142436932</v>
      </c>
      <c r="AE941" s="23" t="n">
        <f aca="false">E941*Q941</f>
        <v>5372.00827485511</v>
      </c>
      <c r="AF941" s="23" t="n">
        <f aca="false">AE941*(1+S941)</f>
        <v>6195.84816426409</v>
      </c>
      <c r="AG941" s="23" t="n">
        <f aca="false">AF941*(1+U941)</f>
        <v>7262.91140280416</v>
      </c>
      <c r="AH941" s="23" t="n">
        <f aca="false">AG941*(1+W941)</f>
        <v>8686.08958045295</v>
      </c>
      <c r="AI941" s="23" t="n">
        <f aca="false">AH941*(1+Y941)</f>
        <v>10891.2066101689</v>
      </c>
      <c r="AJ941" s="25" t="n">
        <f aca="false">G941*Z941</f>
        <v>43514.0164387907</v>
      </c>
      <c r="AK941" s="25" t="n">
        <f aca="false">I941*AA941</f>
        <v>52408.441127601</v>
      </c>
      <c r="AL941" s="25" t="n">
        <f aca="false">K941*AB941</f>
        <v>48615.6160613757</v>
      </c>
      <c r="AM941" s="25" t="n">
        <f aca="false">M941*AC941</f>
        <v>76180.1721357992</v>
      </c>
      <c r="AN941" s="25" t="n">
        <f aca="false">O941*AD941</f>
        <v>78184.5796471128</v>
      </c>
      <c r="AO941" s="25" t="n">
        <f aca="false">C941/Datos!$D$8</f>
        <v>17102.0949494943</v>
      </c>
      <c r="AP941" s="25" t="n">
        <f aca="false">AJ941-AO941</f>
        <v>26411.9214892964</v>
      </c>
      <c r="AQ941" s="25" t="n">
        <f aca="false">AK941-AO941</f>
        <v>35306.3461781067</v>
      </c>
      <c r="AR941" s="25" t="n">
        <f aca="false">AL941-AO941</f>
        <v>31513.5211118814</v>
      </c>
      <c r="AS941" s="25" t="n">
        <f aca="false">AM941-AO941</f>
        <v>59078.0771863049</v>
      </c>
      <c r="AT941" s="25" t="n">
        <f aca="false">AN941-AO941</f>
        <v>61082.4846976185</v>
      </c>
      <c r="AU941" s="25" t="n">
        <f aca="false">AP941*Datos!$D$6</f>
        <v>13205.9607446482</v>
      </c>
      <c r="AV941" s="25" t="n">
        <f aca="false">AQ941*Datos!$D$6</f>
        <v>17653.1730890534</v>
      </c>
      <c r="AW941" s="25" t="n">
        <f aca="false">AR941*Datos!$D$6</f>
        <v>15756.7605559407</v>
      </c>
      <c r="AX941" s="25" t="n">
        <f aca="false">AS941*Datos!$D$6</f>
        <v>29539.0385931524</v>
      </c>
      <c r="AY941" s="25" t="n">
        <f aca="false">AT941*Datos!$D$6</f>
        <v>30541.2423488093</v>
      </c>
      <c r="AZ941" s="25" t="n">
        <f aca="false">AJ941-AU941-AE941</f>
        <v>24936.0474192874</v>
      </c>
      <c r="BA941" s="25" t="n">
        <f aca="false">AK941-AV941-AF941</f>
        <v>28559.4198742835</v>
      </c>
      <c r="BB941" s="25" t="n">
        <f aca="false">AL941-AW941-AG941</f>
        <v>25595.9441026308</v>
      </c>
      <c r="BC941" s="25" t="n">
        <f aca="false">AM941-AX941-AH941</f>
        <v>37955.0439621938</v>
      </c>
      <c r="BD941" s="25" t="n">
        <f aca="false">AN941-AY941-AI941</f>
        <v>36752.1306881347</v>
      </c>
      <c r="BE941" s="25" t="n">
        <f aca="false">AZ941/Z941</f>
        <v>21579.0992928388</v>
      </c>
      <c r="BF941" s="25" t="n">
        <f aca="false">BA941/AA941</f>
        <v>21428.4612585906</v>
      </c>
      <c r="BG941" s="25" t="n">
        <f aca="false">BB941/AB941</f>
        <v>16383.3525875177</v>
      </c>
      <c r="BH941" s="25" t="n">
        <f aca="false">BC941/AC941</f>
        <v>20313.6313203864</v>
      </c>
      <c r="BI941" s="25" t="n">
        <f aca="false">BD941/AD941</f>
        <v>15687.3250882879</v>
      </c>
      <c r="BJ941" s="25" t="n">
        <f aca="false">E941*AD941</f>
        <v>80901.9485123069</v>
      </c>
      <c r="BK941" s="25" t="n">
        <f aca="false">0.2*C941*AD941</f>
        <v>40066.6413864251</v>
      </c>
      <c r="BL941" s="25" t="n">
        <f aca="false">BJ941+BK941</f>
        <v>120968.589898732</v>
      </c>
      <c r="BM941" s="25" t="n">
        <f aca="false">BK941*Datos!$D$6</f>
        <v>20033.3206932125</v>
      </c>
      <c r="BN941" s="25" t="n">
        <f aca="false">BL941-BM941</f>
        <v>100935.269205519</v>
      </c>
      <c r="BO941" s="25" t="n">
        <f aca="false">BN941/AD941</f>
        <v>43083.3356122136</v>
      </c>
      <c r="BP941" s="25" t="n">
        <f aca="false">-(C941+E941)</f>
        <v>-120042.762884938</v>
      </c>
      <c r="BQ941" s="25" t="n">
        <f aca="false">BE941</f>
        <v>21579.0992928388</v>
      </c>
      <c r="BR941" s="25" t="n">
        <f aca="false">BF941</f>
        <v>21428.4612585906</v>
      </c>
      <c r="BS941" s="25" t="n">
        <f aca="false">BG941</f>
        <v>16383.3525875177</v>
      </c>
      <c r="BT941" s="25" t="n">
        <f aca="false">BH941</f>
        <v>20313.6313203864</v>
      </c>
      <c r="BU941" s="25" t="n">
        <f aca="false">BI941+BO941</f>
        <v>58770.6607005016</v>
      </c>
      <c r="BV941" s="27" t="n">
        <f aca="false">IFERROR(IRR(BP941:BU941,0.1),NA())*100</f>
        <v>4.18938908675156</v>
      </c>
    </row>
    <row r="942" customFormat="false" ht="15" hidden="false" customHeight="true" outlineLevel="0" collapsed="false">
      <c r="A942" s="23" t="n">
        <v>941</v>
      </c>
      <c r="B942" s="24" t="n">
        <f aca="true">RAND()</f>
        <v>0.348461521648962</v>
      </c>
      <c r="C942" s="25" t="n">
        <f aca="false">IF(B942&lt;=(Datos!$D$14-Datos!$C$14)/(Datos!$E$14-Datos!$C$14),Datos!$C$14+SQRT((Datos!$E$14-Datos!$C$14)*(Datos!$D$14-Datos!$C$14)*B942),Datos!$E$14-SQRT((Datos!$E$14-Datos!$C$14)*(Datos!$E$14-Datos!$D$14)*(1-B942)))</f>
        <v>72038.487629936</v>
      </c>
      <c r="D942" s="24" t="n">
        <f aca="true">RAND()</f>
        <v>0.418854384349414</v>
      </c>
      <c r="E942" s="25" t="n">
        <f aca="false">IF(D942&lt;=(Datos!$D$15-Datos!$C$15)/(Datos!$E$15-Datos!$C$15),Datos!$C$15+SQRT((Datos!$E$15-Datos!$C$15)*(Datos!$D$15-Datos!$C$15)*D942),Datos!$E$15-SQRT((Datos!$E$15-Datos!$C$15)*(Datos!$E$15-Datos!$D$15)*(1-D942)))</f>
        <v>30663.4137744255</v>
      </c>
      <c r="F942" s="24" t="n">
        <f aca="true">RAND()</f>
        <v>0.890751870764521</v>
      </c>
      <c r="G942" s="25" t="n">
        <f aca="false">IF(F942&lt;=(Datos!$D$19-Datos!$C$19)/(Datos!$E$19-Datos!$C$19),Datos!$C$19+SQRT((Datos!$E$19-Datos!$C$19)*(Datos!$D$19-Datos!$C$19)*F942),Datos!$E$19-SQRT((Datos!$E$19-Datos!$C$19)*(Datos!$E$19-Datos!$D$19)*(1-F942)))</f>
        <v>42137.5518008773</v>
      </c>
      <c r="H942" s="24" t="n">
        <f aca="true">RAND()</f>
        <v>0.0563161284974097</v>
      </c>
      <c r="I942" s="25" t="n">
        <f aca="false">IF(H942&lt;=(Datos!$D$19-Datos!$C$19)/(Datos!$E$19-Datos!$C$19),Datos!$C$19+SQRT((Datos!$E$19-Datos!$C$19)*(Datos!$D$19-Datos!$C$19)*H942),Datos!$E$19-SQRT((Datos!$E$19-Datos!$C$19)*(Datos!$E$19-Datos!$D$19)*(1-H942)))</f>
        <v>32906.4444385901</v>
      </c>
      <c r="J942" s="24" t="n">
        <f aca="true">RAND()</f>
        <v>0.564742020979789</v>
      </c>
      <c r="K942" s="25" t="n">
        <f aca="false">IF(J942&lt;=(Datos!$D$19-Datos!$C$19)/(Datos!$E$19-Datos!$C$19),Datos!$C$19+SQRT((Datos!$E$19-Datos!$C$19)*(Datos!$D$19-Datos!$C$19)*J942),Datos!$E$19-SQRT((Datos!$E$19-Datos!$C$19)*(Datos!$E$19-Datos!$D$19)*(1-J942)))</f>
        <v>39203.8743552359</v>
      </c>
      <c r="L942" s="24" t="n">
        <f aca="true">RAND()</f>
        <v>0.596373627332844</v>
      </c>
      <c r="M942" s="25" t="n">
        <f aca="false">IF(L942&lt;=(Datos!$D$19-Datos!$C$19)/(Datos!$E$19-Datos!$C$19),Datos!$C$19+SQRT((Datos!$E$19-Datos!$C$19)*(Datos!$D$19-Datos!$C$19)*L942),Datos!$E$19-SQRT((Datos!$E$19-Datos!$C$19)*(Datos!$E$19-Datos!$D$19)*(1-L942)))</f>
        <v>39458.1205373968</v>
      </c>
      <c r="N942" s="24" t="n">
        <f aca="true">RAND()</f>
        <v>0.793351899039614</v>
      </c>
      <c r="O942" s="25" t="n">
        <f aca="false">IF(N942&lt;=(Datos!$D$19-Datos!$C$19)/(Datos!$E$19-Datos!$C$19),Datos!$C$19+SQRT((Datos!$E$19-Datos!$C$19)*(Datos!$D$19-Datos!$C$19)*N942),Datos!$E$19-SQRT((Datos!$E$19-Datos!$C$19)*(Datos!$E$19-Datos!$D$19)*(1-N942)))</f>
        <v>41063.172905495</v>
      </c>
      <c r="P942" s="24" t="n">
        <f aca="true">RAND()</f>
        <v>0.777225339467123</v>
      </c>
      <c r="Q942" s="26" t="n">
        <f aca="false">IF(P942&lt;=(Datos!$D$23-Datos!$C$23)/(Datos!$E$23-Datos!$C$23),Datos!$C$23+SQRT((Datos!$E$23-Datos!$C$23)*(Datos!$D$23-Datos!$C$23)*P942),Datos!$E$23-SQRT((Datos!$E$23-Datos!$C$23)*(Datos!$E$23-Datos!$D$23)*(1-P942)))</f>
        <v>0.159975155706993</v>
      </c>
      <c r="R942" s="24" t="n">
        <f aca="true">RAND()</f>
        <v>0.451100694843918</v>
      </c>
      <c r="S942" s="26" t="n">
        <f aca="false">IF(R942&lt;=(Datos!$D$24-Datos!$C$24)/(Datos!$E$24-Datos!$C$24),Datos!$C$24+SQRT((Datos!$E$24-Datos!$C$24)*(Datos!$D$24-Datos!$C$24)*R942),Datos!$E$24-SQRT((Datos!$E$24-Datos!$C$24)*(Datos!$E$24-Datos!$D$24)*(1-R942)))</f>
        <v>0.148495284710265</v>
      </c>
      <c r="T942" s="24" t="n">
        <f aca="true">RAND()</f>
        <v>0.340638341448814</v>
      </c>
      <c r="U942" s="26" t="n">
        <f aca="false">IF(T942&lt;=(Datos!$D$25-Datos!$C$25)/(Datos!$E$25-Datos!$C$25),Datos!$C$25+SQRT((Datos!$E$25-Datos!$C$25)*(Datos!$D$25-Datos!$C$25)*T942),Datos!$E$25-SQRT((Datos!$E$25-Datos!$C$25)*(Datos!$E$25-Datos!$D$25)*(1-T942)))</f>
        <v>0.176745850463997</v>
      </c>
      <c r="V942" s="24" t="n">
        <f aca="true">RAND()</f>
        <v>0.747201297197122</v>
      </c>
      <c r="W942" s="26" t="n">
        <f aca="false">IF(V942&lt;=(Datos!$D$26-Datos!$C$26)/(Datos!$E$26-Datos!$C$26),Datos!$C$26+SQRT((Datos!$E$26-Datos!$C$26)*(Datos!$D$26-Datos!$C$26)*V942),Datos!$E$26-SQRT((Datos!$E$26-Datos!$C$26)*(Datos!$E$26-Datos!$D$26)*(1-V942)))</f>
        <v>0.220254488409004</v>
      </c>
      <c r="X942" s="24" t="n">
        <f aca="true">RAND()</f>
        <v>0.230150391048885</v>
      </c>
      <c r="Y942" s="26" t="n">
        <f aca="false">IF(X942&lt;=(Datos!$D$27-Datos!$C$27)/(Datos!$E$27-Datos!$C$27),Datos!$C$27+SQRT((Datos!$E$27-Datos!$C$27)*(Datos!$D$27-Datos!$C$27)*X942),Datos!$E$27-SQRT((Datos!$E$27-Datos!$C$27)*(Datos!$E$27-Datos!$D$27)*(1-X942)))</f>
        <v>0.214928017486996</v>
      </c>
      <c r="Z942" s="24" t="n">
        <f aca="false">(1+Q942)</f>
        <v>1.15997515570699</v>
      </c>
      <c r="AA942" s="24" t="n">
        <f aca="false">Z942*(1+S942)</f>
        <v>1.33222599671054</v>
      </c>
      <c r="AB942" s="24" t="n">
        <f aca="false">AA942*(1+U942)</f>
        <v>1.56769141350939</v>
      </c>
      <c r="AC942" s="24" t="n">
        <f aca="false">AB942*(1+W942)</f>
        <v>1.91298248377509</v>
      </c>
      <c r="AD942" s="24" t="n">
        <f aca="false">AC942*(1+Y942)</f>
        <v>2.32413601650021</v>
      </c>
      <c r="AE942" s="23" t="n">
        <f aca="false">E942*Q942</f>
        <v>4905.38439307167</v>
      </c>
      <c r="AF942" s="23" t="n">
        <f aca="false">AE942*(1+S942)</f>
        <v>5633.81084513413</v>
      </c>
      <c r="AG942" s="23" t="n">
        <f aca="false">AF942*(1+U942)</f>
        <v>6629.56353431066</v>
      </c>
      <c r="AH942" s="23" t="n">
        <f aca="false">AG942*(1+W942)</f>
        <v>8089.75465893524</v>
      </c>
      <c r="AI942" s="23" t="n">
        <f aca="false">AH942*(1+Y942)</f>
        <v>9828.46958973638</v>
      </c>
      <c r="AJ942" s="25" t="n">
        <f aca="false">G942*Z942</f>
        <v>48878.5132113341</v>
      </c>
      <c r="AK942" s="25" t="n">
        <f aca="false">I942*AA942</f>
        <v>43838.8207404006</v>
      </c>
      <c r="AL942" s="25" t="n">
        <f aca="false">K942*AB942</f>
        <v>61459.5772030041</v>
      </c>
      <c r="AM942" s="25" t="n">
        <f aca="false">M942*AC942</f>
        <v>75482.693430726</v>
      </c>
      <c r="AN942" s="25" t="n">
        <f aca="false">O942*AD942</f>
        <v>95436.3991014366</v>
      </c>
      <c r="AO942" s="25" t="n">
        <f aca="false">C942/Datos!$D$8</f>
        <v>14407.6975259872</v>
      </c>
      <c r="AP942" s="25" t="n">
        <f aca="false">AJ942-AO942</f>
        <v>34470.8156853469</v>
      </c>
      <c r="AQ942" s="25" t="n">
        <f aca="false">AK942-AO942</f>
        <v>29431.1232144134</v>
      </c>
      <c r="AR942" s="25" t="n">
        <f aca="false">AL942-AO942</f>
        <v>47051.8796770169</v>
      </c>
      <c r="AS942" s="25" t="n">
        <f aca="false">AM942-AO942</f>
        <v>61074.9959047388</v>
      </c>
      <c r="AT942" s="25" t="n">
        <f aca="false">AN942-AO942</f>
        <v>81028.7015754494</v>
      </c>
      <c r="AU942" s="25" t="n">
        <f aca="false">AP942*Datos!$D$6</f>
        <v>17235.4078426735</v>
      </c>
      <c r="AV942" s="25" t="n">
        <f aca="false">AQ942*Datos!$D$6</f>
        <v>14715.5616072067</v>
      </c>
      <c r="AW942" s="25" t="n">
        <f aca="false">AR942*Datos!$D$6</f>
        <v>23525.9398385085</v>
      </c>
      <c r="AX942" s="25" t="n">
        <f aca="false">AS942*Datos!$D$6</f>
        <v>30537.4979523694</v>
      </c>
      <c r="AY942" s="25" t="n">
        <f aca="false">AT942*Datos!$D$6</f>
        <v>40514.3507877247</v>
      </c>
      <c r="AZ942" s="25" t="n">
        <f aca="false">AJ942-AU942-AE942</f>
        <v>26737.720975589</v>
      </c>
      <c r="BA942" s="25" t="n">
        <f aca="false">AK942-AV942-AF942</f>
        <v>23489.4482880598</v>
      </c>
      <c r="BB942" s="25" t="n">
        <f aca="false">AL942-AW942-AG942</f>
        <v>31304.073830185</v>
      </c>
      <c r="BC942" s="25" t="n">
        <f aca="false">AM942-AX942-AH942</f>
        <v>36855.4408194213</v>
      </c>
      <c r="BD942" s="25" t="n">
        <f aca="false">AN942-AY942-AI942</f>
        <v>45093.5787239755</v>
      </c>
      <c r="BE942" s="25" t="n">
        <f aca="false">AZ942/Z942</f>
        <v>23050.2531403723</v>
      </c>
      <c r="BF942" s="25" t="n">
        <f aca="false">BA942/AA942</f>
        <v>17631.7294108197</v>
      </c>
      <c r="BG942" s="25" t="n">
        <f aca="false">BB942/AB942</f>
        <v>19968.2626060371</v>
      </c>
      <c r="BH942" s="25" t="n">
        <f aca="false">BC942/AC942</f>
        <v>19265.9583305179</v>
      </c>
      <c r="BI942" s="25" t="n">
        <f aca="false">BD942/AD942</f>
        <v>19402.2976296712</v>
      </c>
      <c r="BJ942" s="25" t="n">
        <f aca="false">E942*AD942</f>
        <v>71265.944341991</v>
      </c>
      <c r="BK942" s="25" t="n">
        <f aca="false">0.2*C942*AD942</f>
        <v>33485.4487349879</v>
      </c>
      <c r="BL942" s="25" t="n">
        <f aca="false">BJ942+BK942</f>
        <v>104751.393076979</v>
      </c>
      <c r="BM942" s="25" t="n">
        <f aca="false">BK942*Datos!$D$6</f>
        <v>16742.7243674939</v>
      </c>
      <c r="BN942" s="25" t="n">
        <f aca="false">BL942-BM942</f>
        <v>88008.668709485</v>
      </c>
      <c r="BO942" s="25" t="n">
        <f aca="false">BN942/AD942</f>
        <v>37867.2625374191</v>
      </c>
      <c r="BP942" s="25" t="n">
        <f aca="false">-(C942+E942)</f>
        <v>-102701.901404361</v>
      </c>
      <c r="BQ942" s="25" t="n">
        <f aca="false">BE942</f>
        <v>23050.2531403723</v>
      </c>
      <c r="BR942" s="25" t="n">
        <f aca="false">BF942</f>
        <v>17631.7294108197</v>
      </c>
      <c r="BS942" s="25" t="n">
        <f aca="false">BG942</f>
        <v>19968.2626060371</v>
      </c>
      <c r="BT942" s="25" t="n">
        <f aca="false">BH942</f>
        <v>19265.9583305179</v>
      </c>
      <c r="BU942" s="25" t="n">
        <f aca="false">BI942+BO942</f>
        <v>57269.5601670902</v>
      </c>
      <c r="BV942" s="27" t="n">
        <f aca="false">IFERROR(IRR(BP942:BU942,0.1),NA())*100</f>
        <v>8.86307649960477</v>
      </c>
    </row>
    <row r="943" customFormat="false" ht="15" hidden="false" customHeight="true" outlineLevel="0" collapsed="false">
      <c r="A943" s="23" t="n">
        <v>942</v>
      </c>
      <c r="B943" s="24" t="n">
        <f aca="true">RAND()</f>
        <v>0.144897410010328</v>
      </c>
      <c r="C943" s="25" t="n">
        <f aca="false">IF(B943&lt;=(Datos!$D$14-Datos!$C$14)/(Datos!$E$14-Datos!$C$14),Datos!$C$14+SQRT((Datos!$E$14-Datos!$C$14)*(Datos!$D$14-Datos!$C$14)*B943),Datos!$E$14-SQRT((Datos!$E$14-Datos!$C$14)*(Datos!$E$14-Datos!$D$14)*(1-B943)))</f>
        <v>67613.0784840386</v>
      </c>
      <c r="D943" s="24" t="n">
        <f aca="true">RAND()</f>
        <v>0.39712886206002</v>
      </c>
      <c r="E943" s="25" t="n">
        <f aca="false">IF(D943&lt;=(Datos!$D$15-Datos!$C$15)/(Datos!$E$15-Datos!$C$15),Datos!$C$15+SQRT((Datos!$E$15-Datos!$C$15)*(Datos!$D$15-Datos!$C$15)*D943),Datos!$E$15-SQRT((Datos!$E$15-Datos!$C$15)*(Datos!$E$15-Datos!$D$15)*(1-D943)))</f>
        <v>30490.4957704938</v>
      </c>
      <c r="F943" s="24" t="n">
        <f aca="true">RAND()</f>
        <v>0.508373171756487</v>
      </c>
      <c r="G943" s="25" t="n">
        <f aca="false">IF(F943&lt;=(Datos!$D$19-Datos!$C$19)/(Datos!$E$19-Datos!$C$19),Datos!$C$19+SQRT((Datos!$E$19-Datos!$C$19)*(Datos!$D$19-Datos!$C$19)*F943),Datos!$E$19-SQRT((Datos!$E$19-Datos!$C$19)*(Datos!$E$19-Datos!$D$19)*(1-F943)))</f>
        <v>38732.4667628038</v>
      </c>
      <c r="H943" s="24" t="n">
        <f aca="true">RAND()</f>
        <v>0.984073683036489</v>
      </c>
      <c r="I943" s="25" t="n">
        <f aca="false">IF(H943&lt;=(Datos!$D$19-Datos!$C$19)/(Datos!$E$19-Datos!$C$19),Datos!$C$19+SQRT((Datos!$E$19-Datos!$C$19)*(Datos!$D$19-Datos!$C$19)*H943),Datos!$E$19-SQRT((Datos!$E$19-Datos!$C$19)*(Datos!$E$19-Datos!$D$19)*(1-H943)))</f>
        <v>43907.080162014</v>
      </c>
      <c r="J943" s="24" t="n">
        <f aca="true">RAND()</f>
        <v>0.0983812219513594</v>
      </c>
      <c r="K943" s="25" t="n">
        <f aca="false">IF(J943&lt;=(Datos!$D$19-Datos!$C$19)/(Datos!$E$19-Datos!$C$19),Datos!$C$19+SQRT((Datos!$E$19-Datos!$C$19)*(Datos!$D$19-Datos!$C$19)*J943),Datos!$E$19-SQRT((Datos!$E$19-Datos!$C$19)*(Datos!$E$19-Datos!$D$19)*(1-J943)))</f>
        <v>33841.5079451569</v>
      </c>
      <c r="L943" s="24" t="n">
        <f aca="true">RAND()</f>
        <v>0.420105508896573</v>
      </c>
      <c r="M943" s="25" t="n">
        <f aca="false">IF(L943&lt;=(Datos!$D$19-Datos!$C$19)/(Datos!$E$19-Datos!$C$19),Datos!$C$19+SQRT((Datos!$E$19-Datos!$C$19)*(Datos!$D$19-Datos!$C$19)*L943),Datos!$E$19-SQRT((Datos!$E$19-Datos!$C$19)*(Datos!$E$19-Datos!$D$19)*(1-L943)))</f>
        <v>37938.2508359516</v>
      </c>
      <c r="N943" s="24" t="n">
        <f aca="true">RAND()</f>
        <v>0.218159514583008</v>
      </c>
      <c r="O943" s="25" t="n">
        <f aca="false">IF(N943&lt;=(Datos!$D$19-Datos!$C$19)/(Datos!$E$19-Datos!$C$19),Datos!$C$19+SQRT((Datos!$E$19-Datos!$C$19)*(Datos!$D$19-Datos!$C$19)*N943),Datos!$E$19-SQRT((Datos!$E$19-Datos!$C$19)*(Datos!$E$19-Datos!$D$19)*(1-N943)))</f>
        <v>35720.4831253533</v>
      </c>
      <c r="P943" s="24" t="n">
        <f aca="true">RAND()</f>
        <v>0.357039776041029</v>
      </c>
      <c r="Q943" s="26" t="n">
        <f aca="false">IF(P943&lt;=(Datos!$D$23-Datos!$C$23)/(Datos!$E$23-Datos!$C$23),Datos!$C$23+SQRT((Datos!$E$23-Datos!$C$23)*(Datos!$D$23-Datos!$C$23)*P943),Datos!$E$23-SQRT((Datos!$E$23-Datos!$C$23)*(Datos!$E$23-Datos!$D$23)*(1-P943)))</f>
        <v>0.145350968361659</v>
      </c>
      <c r="R943" s="24" t="n">
        <f aca="true">RAND()</f>
        <v>0.404261490045538</v>
      </c>
      <c r="S943" s="26" t="n">
        <f aca="false">IF(R943&lt;=(Datos!$D$24-Datos!$C$24)/(Datos!$E$24-Datos!$C$24),Datos!$C$24+SQRT((Datos!$E$24-Datos!$C$24)*(Datos!$D$24-Datos!$C$24)*R943),Datos!$E$24-SQRT((Datos!$E$24-Datos!$C$24)*(Datos!$E$24-Datos!$D$24)*(1-R943)))</f>
        <v>0.146975371769115</v>
      </c>
      <c r="T943" s="24" t="n">
        <f aca="true">RAND()</f>
        <v>0.682850985534643</v>
      </c>
      <c r="U943" s="26" t="n">
        <f aca="false">IF(T943&lt;=(Datos!$D$25-Datos!$C$25)/(Datos!$E$25-Datos!$C$25),Datos!$C$25+SQRT((Datos!$E$25-Datos!$C$25)*(Datos!$D$25-Datos!$C$25)*T943),Datos!$E$25-SQRT((Datos!$E$25-Datos!$C$25)*(Datos!$E$25-Datos!$D$25)*(1-T943)))</f>
        <v>0.190200381873202</v>
      </c>
      <c r="V943" s="24" t="n">
        <f aca="true">RAND()</f>
        <v>0.661414538574706</v>
      </c>
      <c r="W943" s="26" t="n">
        <f aca="false">IF(V943&lt;=(Datos!$D$26-Datos!$C$26)/(Datos!$E$26-Datos!$C$26),Datos!$C$26+SQRT((Datos!$E$26-Datos!$C$26)*(Datos!$D$26-Datos!$C$26)*V943),Datos!$E$26-SQRT((Datos!$E$26-Datos!$C$26)*(Datos!$E$26-Datos!$D$26)*(1-V943)))</f>
        <v>0.215575457664792</v>
      </c>
      <c r="X943" s="24" t="n">
        <f aca="true">RAND()</f>
        <v>0.803827011589108</v>
      </c>
      <c r="Y943" s="26" t="n">
        <f aca="false">IF(X943&lt;=(Datos!$D$27-Datos!$C$27)/(Datos!$E$27-Datos!$C$27),Datos!$C$27+SQRT((Datos!$E$27-Datos!$C$27)*(Datos!$D$27-Datos!$C$27)*X943),Datos!$E$27-SQRT((Datos!$E$27-Datos!$C$27)*(Datos!$E$27-Datos!$D$27)*(1-X943)))</f>
        <v>0.247452586317515</v>
      </c>
      <c r="Z943" s="24" t="n">
        <f aca="false">(1+Q943)</f>
        <v>1.14535096836166</v>
      </c>
      <c r="AA943" s="24" t="n">
        <f aca="false">Z943*(1+S943)</f>
        <v>1.31368935274273</v>
      </c>
      <c r="AB943" s="24" t="n">
        <f aca="false">AA943*(1+U943)</f>
        <v>1.56355356929716</v>
      </c>
      <c r="AC943" s="24" t="n">
        <f aca="false">AB943*(1+W943)</f>
        <v>1.90061734558181</v>
      </c>
      <c r="AD943" s="24" t="n">
        <f aca="false">AC943*(1+Y943)</f>
        <v>2.37093002334596</v>
      </c>
      <c r="AE943" s="23" t="n">
        <f aca="false">E943*Q943</f>
        <v>4431.82308606835</v>
      </c>
      <c r="AF943" s="23" t="n">
        <f aca="false">AE943*(1+S943)</f>
        <v>5083.19193175819</v>
      </c>
      <c r="AG943" s="23" t="n">
        <f aca="false">AF943*(1+U943)</f>
        <v>6050.01697831338</v>
      </c>
      <c r="AH943" s="23" t="n">
        <f aca="false">AG943*(1+W943)</f>
        <v>7354.25215729304</v>
      </c>
      <c r="AI943" s="23" t="n">
        <f aca="false">AH943*(1+Y943)</f>
        <v>9174.08087404637</v>
      </c>
      <c r="AJ943" s="25" t="n">
        <f aca="false">G943*Z943</f>
        <v>44362.2683138131</v>
      </c>
      <c r="AK943" s="25" t="n">
        <f aca="false">I943*AA943</f>
        <v>57680.2637188594</v>
      </c>
      <c r="AL943" s="25" t="n">
        <f aca="false">K943*AB943</f>
        <v>52913.0105380482</v>
      </c>
      <c r="AM943" s="25" t="n">
        <f aca="false">M943*AC943</f>
        <v>72106.0975998432</v>
      </c>
      <c r="AN943" s="25" t="n">
        <f aca="false">O943*AD943</f>
        <v>84690.7658903227</v>
      </c>
      <c r="AO943" s="25" t="n">
        <f aca="false">C943/Datos!$D$8</f>
        <v>13522.6156968077</v>
      </c>
      <c r="AP943" s="25" t="n">
        <f aca="false">AJ943-AO943</f>
        <v>30839.6526170054</v>
      </c>
      <c r="AQ943" s="25" t="n">
        <f aca="false">AK943-AO943</f>
        <v>44157.6480220516</v>
      </c>
      <c r="AR943" s="25" t="n">
        <f aca="false">AL943-AO943</f>
        <v>39390.3948412405</v>
      </c>
      <c r="AS943" s="25" t="n">
        <f aca="false">AM943-AO943</f>
        <v>58583.4819030355</v>
      </c>
      <c r="AT943" s="25" t="n">
        <f aca="false">AN943-AO943</f>
        <v>71168.150193515</v>
      </c>
      <c r="AU943" s="25" t="n">
        <f aca="false">AP943*Datos!$D$6</f>
        <v>15419.8263085027</v>
      </c>
      <c r="AV943" s="25" t="n">
        <f aca="false">AQ943*Datos!$D$6</f>
        <v>22078.8240110258</v>
      </c>
      <c r="AW943" s="25" t="n">
        <f aca="false">AR943*Datos!$D$6</f>
        <v>19695.1974206203</v>
      </c>
      <c r="AX943" s="25" t="n">
        <f aca="false">AS943*Datos!$D$6</f>
        <v>29291.7409515177</v>
      </c>
      <c r="AY943" s="25" t="n">
        <f aca="false">AT943*Datos!$D$6</f>
        <v>35584.0750967575</v>
      </c>
      <c r="AZ943" s="25" t="n">
        <f aca="false">AJ943-AU943-AE943</f>
        <v>24510.6189192421</v>
      </c>
      <c r="BA943" s="25" t="n">
        <f aca="false">AK943-AV943-AF943</f>
        <v>30518.2477760753</v>
      </c>
      <c r="BB943" s="25" t="n">
        <f aca="false">AL943-AW943-AG943</f>
        <v>27167.7961391146</v>
      </c>
      <c r="BC943" s="25" t="n">
        <f aca="false">AM943-AX943-AH943</f>
        <v>35460.1044910324</v>
      </c>
      <c r="BD943" s="25" t="n">
        <f aca="false">AN943-AY943-AI943</f>
        <v>39932.6099195189</v>
      </c>
      <c r="BE943" s="25" t="n">
        <f aca="false">AZ943/Z943</f>
        <v>21400.0944656315</v>
      </c>
      <c r="BF943" s="25" t="n">
        <f aca="false">BA943/AA943</f>
        <v>23230.9470365723</v>
      </c>
      <c r="BG943" s="25" t="n">
        <f aca="false">BB943/AB943</f>
        <v>17375.6733843964</v>
      </c>
      <c r="BH943" s="25" t="n">
        <f aca="false">BC943/AC943</f>
        <v>18657.1508323142</v>
      </c>
      <c r="BI943" s="25" t="n">
        <f aca="false">BD943/AD943</f>
        <v>16842.5932129217</v>
      </c>
      <c r="BJ943" s="25" t="n">
        <f aca="false">E943*AD943</f>
        <v>72290.8318489667</v>
      </c>
      <c r="BK943" s="25" t="n">
        <f aca="false">0.2*C943*AD943</f>
        <v>32061.1755497308</v>
      </c>
      <c r="BL943" s="25" t="n">
        <f aca="false">BJ943+BK943</f>
        <v>104352.007398697</v>
      </c>
      <c r="BM943" s="25" t="n">
        <f aca="false">BK943*Datos!$D$6</f>
        <v>16030.5877748654</v>
      </c>
      <c r="BN943" s="25" t="n">
        <f aca="false">BL943-BM943</f>
        <v>88321.419623832</v>
      </c>
      <c r="BO943" s="25" t="n">
        <f aca="false">BN943/AD943</f>
        <v>37251.8036188976</v>
      </c>
      <c r="BP943" s="25" t="n">
        <f aca="false">-(C943+E943)</f>
        <v>-98103.5742545323</v>
      </c>
      <c r="BQ943" s="25" t="n">
        <f aca="false">BE943</f>
        <v>21400.0944656315</v>
      </c>
      <c r="BR943" s="25" t="n">
        <f aca="false">BF943</f>
        <v>23230.9470365723</v>
      </c>
      <c r="BS943" s="25" t="n">
        <f aca="false">BG943</f>
        <v>17375.6733843964</v>
      </c>
      <c r="BT943" s="25" t="n">
        <f aca="false">BH943</f>
        <v>18657.1508323142</v>
      </c>
      <c r="BU943" s="25" t="n">
        <f aca="false">BI943+BO943</f>
        <v>54094.3968318193</v>
      </c>
      <c r="BV943" s="27" t="n">
        <f aca="false">IFERROR(IRR(BP943:BU943,0.1),NA())*100</f>
        <v>9.97781029645148</v>
      </c>
    </row>
    <row r="944" customFormat="false" ht="15" hidden="false" customHeight="true" outlineLevel="0" collapsed="false">
      <c r="A944" s="23" t="n">
        <v>943</v>
      </c>
      <c r="B944" s="24" t="n">
        <f aca="true">RAND()</f>
        <v>0.00603362605694976</v>
      </c>
      <c r="C944" s="25" t="n">
        <f aca="false">IF(B944&lt;=(Datos!$D$14-Datos!$C$14)/(Datos!$E$14-Datos!$C$14),Datos!$C$14+SQRT((Datos!$E$14-Datos!$C$14)*(Datos!$D$14-Datos!$C$14)*B944),Datos!$E$14-SQRT((Datos!$E$14-Datos!$C$14)*(Datos!$E$14-Datos!$D$14)*(1-B944)))</f>
        <v>61553.528378492</v>
      </c>
      <c r="D944" s="24" t="n">
        <f aca="true">RAND()</f>
        <v>0.0484126289678372</v>
      </c>
      <c r="E944" s="25" t="n">
        <f aca="false">IF(D944&lt;=(Datos!$D$15-Datos!$C$15)/(Datos!$E$15-Datos!$C$15),Datos!$C$15+SQRT((Datos!$E$15-Datos!$C$15)*(Datos!$D$15-Datos!$C$15)*D944),Datos!$E$15-SQRT((Datos!$E$15-Datos!$C$15)*(Datos!$E$15-Datos!$D$15)*(1-D944)))</f>
        <v>26905.5044404534</v>
      </c>
      <c r="F944" s="24" t="n">
        <f aca="true">RAND()</f>
        <v>0.393721382745518</v>
      </c>
      <c r="G944" s="25" t="n">
        <f aca="false">IF(F944&lt;=(Datos!$D$19-Datos!$C$19)/(Datos!$E$19-Datos!$C$19),Datos!$C$19+SQRT((Datos!$E$19-Datos!$C$19)*(Datos!$D$19-Datos!$C$19)*F944),Datos!$E$19-SQRT((Datos!$E$19-Datos!$C$19)*(Datos!$E$19-Datos!$D$19)*(1-F944)))</f>
        <v>37684.9337935878</v>
      </c>
      <c r="H944" s="24" t="n">
        <f aca="true">RAND()</f>
        <v>0.125530126399912</v>
      </c>
      <c r="I944" s="25" t="n">
        <f aca="false">IF(H944&lt;=(Datos!$D$19-Datos!$C$19)/(Datos!$E$19-Datos!$C$19),Datos!$C$19+SQRT((Datos!$E$19-Datos!$C$19)*(Datos!$D$19-Datos!$C$19)*H944),Datos!$E$19-SQRT((Datos!$E$19-Datos!$C$19)*(Datos!$E$19-Datos!$D$19)*(1-H944)))</f>
        <v>34339.2993627989</v>
      </c>
      <c r="J944" s="24" t="n">
        <f aca="true">RAND()</f>
        <v>0.477112352229944</v>
      </c>
      <c r="K944" s="25" t="n">
        <f aca="false">IF(J944&lt;=(Datos!$D$19-Datos!$C$19)/(Datos!$E$19-Datos!$C$19),Datos!$C$19+SQRT((Datos!$E$19-Datos!$C$19)*(Datos!$D$19-Datos!$C$19)*J944),Datos!$E$19-SQRT((Datos!$E$19-Datos!$C$19)*(Datos!$E$19-Datos!$D$19)*(1-J944)))</f>
        <v>38459.7194300102</v>
      </c>
      <c r="L944" s="24" t="n">
        <f aca="true">RAND()</f>
        <v>0.195705613910518</v>
      </c>
      <c r="M944" s="25" t="n">
        <f aca="false">IF(L944&lt;=(Datos!$D$19-Datos!$C$19)/(Datos!$E$19-Datos!$C$19),Datos!$C$19+SQRT((Datos!$E$19-Datos!$C$19)*(Datos!$D$19-Datos!$C$19)*L944),Datos!$E$19-SQRT((Datos!$E$19-Datos!$C$19)*(Datos!$E$19-Datos!$D$19)*(1-L944)))</f>
        <v>35418.1031816105</v>
      </c>
      <c r="N944" s="24" t="n">
        <f aca="true">RAND()</f>
        <v>0.765402552185466</v>
      </c>
      <c r="O944" s="25" t="n">
        <f aca="false">IF(N944&lt;=(Datos!$D$19-Datos!$C$19)/(Datos!$E$19-Datos!$C$19),Datos!$C$19+SQRT((Datos!$E$19-Datos!$C$19)*(Datos!$D$19-Datos!$C$19)*N944),Datos!$E$19-SQRT((Datos!$E$19-Datos!$C$19)*(Datos!$E$19-Datos!$D$19)*(1-N944)))</f>
        <v>40805.3833803207</v>
      </c>
      <c r="P944" s="24" t="n">
        <f aca="true">RAND()</f>
        <v>0.683601116409099</v>
      </c>
      <c r="Q944" s="26" t="n">
        <f aca="false">IF(P944&lt;=(Datos!$D$23-Datos!$C$23)/(Datos!$E$23-Datos!$C$23),Datos!$C$23+SQRT((Datos!$E$23-Datos!$C$23)*(Datos!$D$23-Datos!$C$23)*P944),Datos!$E$23-SQRT((Datos!$E$23-Datos!$C$23)*(Datos!$E$23-Datos!$D$23)*(1-P944)))</f>
        <v>0.156135423941255</v>
      </c>
      <c r="R944" s="24" t="n">
        <f aca="true">RAND()</f>
        <v>0.85034187644381</v>
      </c>
      <c r="S944" s="26" t="n">
        <f aca="false">IF(R944&lt;=(Datos!$D$24-Datos!$C$24)/(Datos!$E$24-Datos!$C$24),Datos!$C$24+SQRT((Datos!$E$24-Datos!$C$24)*(Datos!$D$24-Datos!$C$24)*R944),Datos!$E$24-SQRT((Datos!$E$24-Datos!$C$24)*(Datos!$E$24-Datos!$D$24)*(1-R944)))</f>
        <v>0.163587059300627</v>
      </c>
      <c r="T944" s="24" t="n">
        <f aca="true">RAND()</f>
        <v>0.106963107644795</v>
      </c>
      <c r="U944" s="26" t="n">
        <f aca="false">IF(T944&lt;=(Datos!$D$25-Datos!$C$25)/(Datos!$E$25-Datos!$C$25),Datos!$C$25+SQRT((Datos!$E$25-Datos!$C$25)*(Datos!$D$25-Datos!$C$25)*T944),Datos!$E$25-SQRT((Datos!$E$25-Datos!$C$25)*(Datos!$E$25-Datos!$D$25)*(1-T944)))</f>
        <v>0.164987412253424</v>
      </c>
      <c r="V944" s="24" t="n">
        <f aca="true">RAND()</f>
        <v>0.417112922905661</v>
      </c>
      <c r="W944" s="26" t="n">
        <f aca="false">IF(V944&lt;=(Datos!$D$26-Datos!$C$26)/(Datos!$E$26-Datos!$C$26),Datos!$C$26+SQRT((Datos!$E$26-Datos!$C$26)*(Datos!$D$26-Datos!$C$26)*V944),Datos!$E$26-SQRT((Datos!$E$26-Datos!$C$26)*(Datos!$E$26-Datos!$D$26)*(1-V944)))</f>
        <v>0.204832481030832</v>
      </c>
      <c r="X944" s="24" t="n">
        <f aca="true">RAND()</f>
        <v>0.30869261857199</v>
      </c>
      <c r="Y944" s="26" t="n">
        <f aca="false">IF(X944&lt;=(Datos!$D$27-Datos!$C$27)/(Datos!$E$27-Datos!$C$27),Datos!$C$27+SQRT((Datos!$E$27-Datos!$C$27)*(Datos!$D$27-Datos!$C$27)*X944),Datos!$E$27-SQRT((Datos!$E$27-Datos!$C$27)*(Datos!$E$27-Datos!$D$27)*(1-X944)))</f>
        <v>0.218869881713377</v>
      </c>
      <c r="Z944" s="24" t="n">
        <f aca="false">(1+Q944)</f>
        <v>1.15613542394126</v>
      </c>
      <c r="AA944" s="24" t="n">
        <f aca="false">Z944*(1+S944)</f>
        <v>1.34526421809709</v>
      </c>
      <c r="AB944" s="24" t="n">
        <f aca="false">AA944*(1+U944)</f>
        <v>1.56721588023805</v>
      </c>
      <c r="AC944" s="24" t="n">
        <f aca="false">AB944*(1+W944)</f>
        <v>1.88823259729813</v>
      </c>
      <c r="AD944" s="24" t="n">
        <f aca="false">AC944*(1+Y944)</f>
        <v>2.30150984251612</v>
      </c>
      <c r="AE944" s="23" t="n">
        <f aca="false">E944*Q944</f>
        <v>4200.90234216352</v>
      </c>
      <c r="AF944" s="23" t="n">
        <f aca="false">AE944*(1+S944)</f>
        <v>4888.11560272716</v>
      </c>
      <c r="AG944" s="23" t="n">
        <f aca="false">AF944*(1+U944)</f>
        <v>5694.5931468167</v>
      </c>
      <c r="AH944" s="23" t="n">
        <f aca="false">AG944*(1+W944)</f>
        <v>6861.03078954034</v>
      </c>
      <c r="AI944" s="23" t="n">
        <f aca="false">AH944*(1+Y944)</f>
        <v>8362.70378687887</v>
      </c>
      <c r="AJ944" s="25" t="n">
        <f aca="false">G944*Z944</f>
        <v>43568.8869076478</v>
      </c>
      <c r="AK944" s="25" t="n">
        <f aca="false">I944*AA944</f>
        <v>46195.4307072975</v>
      </c>
      <c r="AL944" s="25" t="n">
        <f aca="false">K944*AB944</f>
        <v>60274.6830402119</v>
      </c>
      <c r="AM944" s="25" t="n">
        <f aca="false">M944*AC944</f>
        <v>66877.6169619856</v>
      </c>
      <c r="AN944" s="25" t="n">
        <f aca="false">O944*AD944</f>
        <v>93913.9914774516</v>
      </c>
      <c r="AO944" s="25" t="n">
        <f aca="false">C944/Datos!$D$8</f>
        <v>12310.7056756984</v>
      </c>
      <c r="AP944" s="25" t="n">
        <f aca="false">AJ944-AO944</f>
        <v>31258.1812319494</v>
      </c>
      <c r="AQ944" s="25" t="n">
        <f aca="false">AK944-AO944</f>
        <v>33884.7250315991</v>
      </c>
      <c r="AR944" s="25" t="n">
        <f aca="false">AL944-AO944</f>
        <v>47963.9773645135</v>
      </c>
      <c r="AS944" s="25" t="n">
        <f aca="false">AM944-AO944</f>
        <v>54566.9112862872</v>
      </c>
      <c r="AT944" s="25" t="n">
        <f aca="false">AN944-AO944</f>
        <v>81603.2858017532</v>
      </c>
      <c r="AU944" s="25" t="n">
        <f aca="false">AP944*Datos!$D$6</f>
        <v>15629.0906159747</v>
      </c>
      <c r="AV944" s="25" t="n">
        <f aca="false">AQ944*Datos!$D$6</f>
        <v>16942.3625157995</v>
      </c>
      <c r="AW944" s="25" t="n">
        <f aca="false">AR944*Datos!$D$6</f>
        <v>23981.9886822568</v>
      </c>
      <c r="AX944" s="25" t="n">
        <f aca="false">AS944*Datos!$D$6</f>
        <v>27283.4556431436</v>
      </c>
      <c r="AY944" s="25" t="n">
        <f aca="false">AT944*Datos!$D$6</f>
        <v>40801.6429008766</v>
      </c>
      <c r="AZ944" s="25" t="n">
        <f aca="false">AJ944-AU944-AE944</f>
        <v>23738.8939495096</v>
      </c>
      <c r="BA944" s="25" t="n">
        <f aca="false">AK944-AV944-AF944</f>
        <v>24364.9525887708</v>
      </c>
      <c r="BB944" s="25" t="n">
        <f aca="false">AL944-AW944-AG944</f>
        <v>30598.1012111384</v>
      </c>
      <c r="BC944" s="25" t="n">
        <f aca="false">AM944-AX944-AH944</f>
        <v>32733.1305293016</v>
      </c>
      <c r="BD944" s="25" t="n">
        <f aca="false">AN944-AY944-AI944</f>
        <v>44749.6447896961</v>
      </c>
      <c r="BE944" s="25" t="n">
        <f aca="false">AZ944/Z944</f>
        <v>20532.9699773266</v>
      </c>
      <c r="BF944" s="25" t="n">
        <f aca="false">BA944/AA944</f>
        <v>18111.6484486859</v>
      </c>
      <c r="BG944" s="25" t="n">
        <f aca="false">BB944/AB944</f>
        <v>19523.8585806639</v>
      </c>
      <c r="BH944" s="25" t="n">
        <f aca="false">BC944/AC944</f>
        <v>17335.3275312265</v>
      </c>
      <c r="BI944" s="25" t="n">
        <f aca="false">BD944/AD944</f>
        <v>19443.6034828223</v>
      </c>
      <c r="BJ944" s="25" t="n">
        <f aca="false">E944*AD944</f>
        <v>61923.2832875647</v>
      </c>
      <c r="BK944" s="25" t="n">
        <f aca="false">0.2*C944*AD944</f>
        <v>28333.2102809389</v>
      </c>
      <c r="BL944" s="25" t="n">
        <f aca="false">BJ944+BK944</f>
        <v>90256.4935685035</v>
      </c>
      <c r="BM944" s="25" t="n">
        <f aca="false">BK944*Datos!$D$6</f>
        <v>14166.6051404694</v>
      </c>
      <c r="BN944" s="25" t="n">
        <f aca="false">BL944-BM944</f>
        <v>76089.8884280341</v>
      </c>
      <c r="BO944" s="25" t="n">
        <f aca="false">BN944/AD944</f>
        <v>33060.8572783027</v>
      </c>
      <c r="BP944" s="25" t="n">
        <f aca="false">-(C944+E944)</f>
        <v>-88459.0328189454</v>
      </c>
      <c r="BQ944" s="25" t="n">
        <f aca="false">BE944</f>
        <v>20532.9699773266</v>
      </c>
      <c r="BR944" s="25" t="n">
        <f aca="false">BF944</f>
        <v>18111.6484486859</v>
      </c>
      <c r="BS944" s="25" t="n">
        <f aca="false">BG944</f>
        <v>19523.8585806639</v>
      </c>
      <c r="BT944" s="25" t="n">
        <f aca="false">BH944</f>
        <v>17335.3275312265</v>
      </c>
      <c r="BU944" s="25" t="n">
        <f aca="false">BI944+BO944</f>
        <v>52504.4607611249</v>
      </c>
      <c r="BV944" s="27" t="n">
        <f aca="false">IFERROR(IRR(BP944:BU944,0.1),NA())*100</f>
        <v>11.6134435558153</v>
      </c>
    </row>
    <row r="945" customFormat="false" ht="15" hidden="false" customHeight="true" outlineLevel="0" collapsed="false">
      <c r="A945" s="23" t="n">
        <v>944</v>
      </c>
      <c r="B945" s="24" t="n">
        <f aca="true">RAND()</f>
        <v>0.856269776168013</v>
      </c>
      <c r="C945" s="25" t="n">
        <f aca="false">IF(B945&lt;=(Datos!$D$14-Datos!$C$14)/(Datos!$E$14-Datos!$C$14),Datos!$C$14+SQRT((Datos!$E$14-Datos!$C$14)*(Datos!$D$14-Datos!$C$14)*B945),Datos!$E$14-SQRT((Datos!$E$14-Datos!$C$14)*(Datos!$E$14-Datos!$D$14)*(1-B945)))</f>
        <v>86866.9779335301</v>
      </c>
      <c r="D945" s="24" t="n">
        <f aca="true">RAND()</f>
        <v>0.0705861475245967</v>
      </c>
      <c r="E945" s="25" t="n">
        <f aca="false">IF(D945&lt;=(Datos!$D$15-Datos!$C$15)/(Datos!$E$15-Datos!$C$15),Datos!$C$15+SQRT((Datos!$E$15-Datos!$C$15)*(Datos!$D$15-Datos!$C$15)*D945),Datos!$E$15-SQRT((Datos!$E$15-Datos!$C$15)*(Datos!$E$15-Datos!$D$15)*(1-D945)))</f>
        <v>27300.8609398103</v>
      </c>
      <c r="F945" s="24" t="n">
        <f aca="true">RAND()</f>
        <v>0.797589573709893</v>
      </c>
      <c r="G945" s="25" t="n">
        <f aca="false">IF(F945&lt;=(Datos!$D$19-Datos!$C$19)/(Datos!$E$19-Datos!$C$19),Datos!$C$19+SQRT((Datos!$E$19-Datos!$C$19)*(Datos!$D$19-Datos!$C$19)*F945),Datos!$E$19-SQRT((Datos!$E$19-Datos!$C$19)*(Datos!$E$19-Datos!$D$19)*(1-F945)))</f>
        <v>41103.7477017321</v>
      </c>
      <c r="H945" s="24" t="n">
        <f aca="true">RAND()</f>
        <v>0.471778928498416</v>
      </c>
      <c r="I945" s="25" t="n">
        <f aca="false">IF(H945&lt;=(Datos!$D$19-Datos!$C$19)/(Datos!$E$19-Datos!$C$19),Datos!$C$19+SQRT((Datos!$E$19-Datos!$C$19)*(Datos!$D$19-Datos!$C$19)*H945),Datos!$E$19-SQRT((Datos!$E$19-Datos!$C$19)*(Datos!$E$19-Datos!$D$19)*(1-H945)))</f>
        <v>38412.3028520592</v>
      </c>
      <c r="J945" s="24" t="n">
        <f aca="true">RAND()</f>
        <v>0.46662417130388</v>
      </c>
      <c r="K945" s="25" t="n">
        <f aca="false">IF(J945&lt;=(Datos!$D$19-Datos!$C$19)/(Datos!$E$19-Datos!$C$19),Datos!$C$19+SQRT((Datos!$E$19-Datos!$C$19)*(Datos!$D$19-Datos!$C$19)*J945),Datos!$E$19-SQRT((Datos!$E$19-Datos!$C$19)*(Datos!$E$19-Datos!$D$19)*(1-J945)))</f>
        <v>38366.2193191179</v>
      </c>
      <c r="L945" s="24" t="n">
        <f aca="true">RAND()</f>
        <v>0.476412831313546</v>
      </c>
      <c r="M945" s="25" t="n">
        <f aca="false">IF(L945&lt;=(Datos!$D$19-Datos!$C$19)/(Datos!$E$19-Datos!$C$19),Datos!$C$19+SQRT((Datos!$E$19-Datos!$C$19)*(Datos!$D$19-Datos!$C$19)*L945),Datos!$E$19-SQRT((Datos!$E$19-Datos!$C$19)*(Datos!$E$19-Datos!$D$19)*(1-L945)))</f>
        <v>38453.5155229663</v>
      </c>
      <c r="N945" s="24" t="n">
        <f aca="true">RAND()</f>
        <v>0.133147836755416</v>
      </c>
      <c r="O945" s="25" t="n">
        <f aca="false">IF(N945&lt;=(Datos!$D$19-Datos!$C$19)/(Datos!$E$19-Datos!$C$19),Datos!$C$19+SQRT((Datos!$E$19-Datos!$C$19)*(Datos!$D$19-Datos!$C$19)*N945),Datos!$E$19-SQRT((Datos!$E$19-Datos!$C$19)*(Datos!$E$19-Datos!$D$19)*(1-N945)))</f>
        <v>34469.0240000824</v>
      </c>
      <c r="P945" s="24" t="n">
        <f aca="true">RAND()</f>
        <v>0.0228564714863653</v>
      </c>
      <c r="Q945" s="26" t="n">
        <f aca="false">IF(P945&lt;=(Datos!$D$23-Datos!$C$23)/(Datos!$E$23-Datos!$C$23),Datos!$C$23+SQRT((Datos!$E$23-Datos!$C$23)*(Datos!$D$23-Datos!$C$23)*P945),Datos!$E$23-SQRT((Datos!$E$23-Datos!$C$23)*(Datos!$E$23-Datos!$D$23)*(1-P945)))</f>
        <v>0.126414175603728</v>
      </c>
      <c r="R945" s="24" t="n">
        <f aca="true">RAND()</f>
        <v>0.672397460585724</v>
      </c>
      <c r="S945" s="26" t="n">
        <f aca="false">IF(R945&lt;=(Datos!$D$24-Datos!$C$24)/(Datos!$E$24-Datos!$C$24),Datos!$C$24+SQRT((Datos!$E$24-Datos!$C$24)*(Datos!$D$24-Datos!$C$24)*R945),Datos!$E$24-SQRT((Datos!$E$24-Datos!$C$24)*(Datos!$E$24-Datos!$D$24)*(1-R945)))</f>
        <v>0.15571657826941</v>
      </c>
      <c r="T945" s="24" t="n">
        <f aca="true">RAND()</f>
        <v>0.964042128585799</v>
      </c>
      <c r="U945" s="26" t="n">
        <f aca="false">IF(T945&lt;=(Datos!$D$25-Datos!$C$25)/(Datos!$E$25-Datos!$C$25),Datos!$C$25+SQRT((Datos!$E$25-Datos!$C$25)*(Datos!$D$25-Datos!$C$25)*T945),Datos!$E$25-SQRT((Datos!$E$25-Datos!$C$25)*(Datos!$E$25-Datos!$D$25)*(1-T945)))</f>
        <v>0.209965955951872</v>
      </c>
      <c r="V945" s="24" t="n">
        <f aca="true">RAND()</f>
        <v>0.732831885132584</v>
      </c>
      <c r="W945" s="26" t="n">
        <f aca="false">IF(V945&lt;=(Datos!$D$26-Datos!$C$26)/(Datos!$E$26-Datos!$C$26),Datos!$C$26+SQRT((Datos!$E$26-Datos!$C$26)*(Datos!$D$26-Datos!$C$26)*V945),Datos!$E$26-SQRT((Datos!$E$26-Datos!$C$26)*(Datos!$E$26-Datos!$D$26)*(1-V945)))</f>
        <v>0.219420784803466</v>
      </c>
      <c r="X945" s="24" t="n">
        <f aca="true">RAND()</f>
        <v>0.752546458365248</v>
      </c>
      <c r="Y945" s="26" t="n">
        <f aca="false">IF(X945&lt;=(Datos!$D$27-Datos!$C$27)/(Datos!$E$27-Datos!$C$27),Datos!$C$27+SQRT((Datos!$E$27-Datos!$C$27)*(Datos!$D$27-Datos!$C$27)*X945),Datos!$E$27-SQRT((Datos!$E$27-Datos!$C$27)*(Datos!$E$27-Datos!$D$27)*(1-X945)))</f>
        <v>0.243445258517838</v>
      </c>
      <c r="Z945" s="24" t="n">
        <f aca="false">(1+Q945)</f>
        <v>1.12641417560373</v>
      </c>
      <c r="AA945" s="24" t="n">
        <f aca="false">Z945*(1+S945)</f>
        <v>1.3018155367429</v>
      </c>
      <c r="AB945" s="24" t="n">
        <f aca="false">AA945*(1+U945)</f>
        <v>1.57515248038812</v>
      </c>
      <c r="AC945" s="24" t="n">
        <f aca="false">AB945*(1+W945)</f>
        <v>1.92077367382001</v>
      </c>
      <c r="AD945" s="24" t="n">
        <f aca="false">AC945*(1+Y945)</f>
        <v>2.38837691739738</v>
      </c>
      <c r="AE945" s="23" t="n">
        <f aca="false">E945*Q945</f>
        <v>3451.21582897813</v>
      </c>
      <c r="AF945" s="23" t="n">
        <f aca="false">AE945*(1+S945)</f>
        <v>3988.62734873583</v>
      </c>
      <c r="AG945" s="23" t="n">
        <f aca="false">AF945*(1+U945)</f>
        <v>4826.10330294894</v>
      </c>
      <c r="AH945" s="23" t="n">
        <f aca="false">AG945*(1+W945)</f>
        <v>5885.05067722459</v>
      </c>
      <c r="AI945" s="23" t="n">
        <f aca="false">AH945*(1+Y945)</f>
        <v>7317.73836073211</v>
      </c>
      <c r="AJ945" s="25" t="n">
        <f aca="false">G945*Z945</f>
        <v>46299.8440816702</v>
      </c>
      <c r="AK945" s="25" t="n">
        <f aca="false">I945*AA945</f>
        <v>50005.7326548842</v>
      </c>
      <c r="AL945" s="25" t="n">
        <f aca="false">K945*AB945</f>
        <v>60432.6455236233</v>
      </c>
      <c r="AM945" s="25" t="n">
        <f aca="false">M945*AC945</f>
        <v>73860.5002823427</v>
      </c>
      <c r="AN945" s="25" t="n">
        <f aca="false">O945*AD945</f>
        <v>82325.021287013</v>
      </c>
      <c r="AO945" s="25" t="n">
        <f aca="false">C945/Datos!$D$8</f>
        <v>17373.395586706</v>
      </c>
      <c r="AP945" s="25" t="n">
        <f aca="false">AJ945-AO945</f>
        <v>28926.4484949641</v>
      </c>
      <c r="AQ945" s="25" t="n">
        <f aca="false">AK945-AO945</f>
        <v>32632.3370681781</v>
      </c>
      <c r="AR945" s="25" t="n">
        <f aca="false">AL945-AO945</f>
        <v>43059.2499369172</v>
      </c>
      <c r="AS945" s="25" t="n">
        <f aca="false">AM945-AO945</f>
        <v>56487.1046956366</v>
      </c>
      <c r="AT945" s="25" t="n">
        <f aca="false">AN945-AO945</f>
        <v>64951.625700307</v>
      </c>
      <c r="AU945" s="25" t="n">
        <f aca="false">AP945*Datos!$D$6</f>
        <v>14463.2242474821</v>
      </c>
      <c r="AV945" s="25" t="n">
        <f aca="false">AQ945*Datos!$D$6</f>
        <v>16316.1685340891</v>
      </c>
      <c r="AW945" s="25" t="n">
        <f aca="false">AR945*Datos!$D$6</f>
        <v>21529.6249684586</v>
      </c>
      <c r="AX945" s="25" t="n">
        <f aca="false">AS945*Datos!$D$6</f>
        <v>28243.5523478183</v>
      </c>
      <c r="AY945" s="25" t="n">
        <f aca="false">AT945*Datos!$D$6</f>
        <v>32475.8128501535</v>
      </c>
      <c r="AZ945" s="25" t="n">
        <f aca="false">AJ945-AU945-AE945</f>
        <v>28385.40400521</v>
      </c>
      <c r="BA945" s="25" t="n">
        <f aca="false">AK945-AV945-AF945</f>
        <v>29700.9367720593</v>
      </c>
      <c r="BB945" s="25" t="n">
        <f aca="false">AL945-AW945-AG945</f>
        <v>34076.9172522157</v>
      </c>
      <c r="BC945" s="25" t="n">
        <f aca="false">AM945-AX945-AH945</f>
        <v>39731.8972572998</v>
      </c>
      <c r="BD945" s="25" t="n">
        <f aca="false">AN945-AY945-AI945</f>
        <v>42531.4700761274</v>
      </c>
      <c r="BE945" s="25" t="n">
        <f aca="false">AZ945/Z945</f>
        <v>25199.7929535964</v>
      </c>
      <c r="BF945" s="25" t="n">
        <f aca="false">BA945/AA945</f>
        <v>22815.0117537928</v>
      </c>
      <c r="BG945" s="25" t="n">
        <f aca="false">BB945/AB945</f>
        <v>21634.0434824564</v>
      </c>
      <c r="BH945" s="25" t="n">
        <f aca="false">BC945/AC945</f>
        <v>20685.3612160778</v>
      </c>
      <c r="BI945" s="25" t="n">
        <f aca="false">BD945/AD945</f>
        <v>17807.6876251484</v>
      </c>
      <c r="BJ945" s="25" t="n">
        <f aca="false">E945*AD945</f>
        <v>65204.7460937186</v>
      </c>
      <c r="BK945" s="25" t="n">
        <f aca="false">0.2*C945*AD945</f>
        <v>41494.2169961022</v>
      </c>
      <c r="BL945" s="25" t="n">
        <f aca="false">BJ945+BK945</f>
        <v>106698.963089821</v>
      </c>
      <c r="BM945" s="25" t="n">
        <f aca="false">BK945*Datos!$D$6</f>
        <v>20747.1084980511</v>
      </c>
      <c r="BN945" s="25" t="n">
        <f aca="false">BL945-BM945</f>
        <v>85951.8545917697</v>
      </c>
      <c r="BO945" s="25" t="n">
        <f aca="false">BN945/AD945</f>
        <v>35987.5587331633</v>
      </c>
      <c r="BP945" s="25" t="n">
        <f aca="false">-(C945+E945)</f>
        <v>-114167.83887334</v>
      </c>
      <c r="BQ945" s="25" t="n">
        <f aca="false">BE945</f>
        <v>25199.7929535964</v>
      </c>
      <c r="BR945" s="25" t="n">
        <f aca="false">BF945</f>
        <v>22815.0117537928</v>
      </c>
      <c r="BS945" s="25" t="n">
        <f aca="false">BG945</f>
        <v>21634.0434824564</v>
      </c>
      <c r="BT945" s="25" t="n">
        <f aca="false">BH945</f>
        <v>20685.3612160778</v>
      </c>
      <c r="BU945" s="25" t="n">
        <f aca="false">BI945+BO945</f>
        <v>53795.2463583117</v>
      </c>
      <c r="BV945" s="27" t="n">
        <f aca="false">IFERROR(IRR(BP945:BU945,0.1),NA())*100</f>
        <v>7.32133137173657</v>
      </c>
    </row>
    <row r="946" customFormat="false" ht="15" hidden="false" customHeight="true" outlineLevel="0" collapsed="false">
      <c r="A946" s="23" t="n">
        <v>945</v>
      </c>
      <c r="B946" s="24" t="n">
        <f aca="true">RAND()</f>
        <v>0.0897442232077992</v>
      </c>
      <c r="C946" s="25" t="n">
        <f aca="false">IF(B946&lt;=(Datos!$D$14-Datos!$C$14)/(Datos!$E$14-Datos!$C$14),Datos!$C$14+SQRT((Datos!$E$14-Datos!$C$14)*(Datos!$D$14-Datos!$C$14)*B946),Datos!$E$14-SQRT((Datos!$E$14-Datos!$C$14)*(Datos!$E$14-Datos!$D$14)*(1-B946)))</f>
        <v>65991.4680407326</v>
      </c>
      <c r="D946" s="24" t="n">
        <f aca="true">RAND()</f>
        <v>0.44221812247761</v>
      </c>
      <c r="E946" s="25" t="n">
        <f aca="false">IF(D946&lt;=(Datos!$D$15-Datos!$C$15)/(Datos!$E$15-Datos!$C$15),Datos!$C$15+SQRT((Datos!$E$15-Datos!$C$15)*(Datos!$D$15-Datos!$C$15)*D946),Datos!$E$15-SQRT((Datos!$E$15-Datos!$C$15)*(Datos!$E$15-Datos!$D$15)*(1-D946)))</f>
        <v>30853.0178950455</v>
      </c>
      <c r="F946" s="24" t="n">
        <f aca="true">RAND()</f>
        <v>0.326710474585029</v>
      </c>
      <c r="G946" s="25" t="n">
        <f aca="false">IF(F946&lt;=(Datos!$D$19-Datos!$C$19)/(Datos!$E$19-Datos!$C$19),Datos!$C$19+SQRT((Datos!$E$19-Datos!$C$19)*(Datos!$D$19-Datos!$C$19)*F946),Datos!$E$19-SQRT((Datos!$E$19-Datos!$C$19)*(Datos!$E$19-Datos!$D$19)*(1-F946)))</f>
        <v>37000.4693548186</v>
      </c>
      <c r="H946" s="24" t="n">
        <f aca="true">RAND()</f>
        <v>0.186656095589798</v>
      </c>
      <c r="I946" s="25" t="n">
        <f aca="false">IF(H946&lt;=(Datos!$D$19-Datos!$C$19)/(Datos!$E$19-Datos!$C$19),Datos!$C$19+SQRT((Datos!$E$19-Datos!$C$19)*(Datos!$D$19-Datos!$C$19)*H946),Datos!$E$19-SQRT((Datos!$E$19-Datos!$C$19)*(Datos!$E$19-Datos!$D$19)*(1-H946)))</f>
        <v>35291.3527890767</v>
      </c>
      <c r="J946" s="24" t="n">
        <f aca="true">RAND()</f>
        <v>0.531904478264078</v>
      </c>
      <c r="K946" s="25" t="n">
        <f aca="false">IF(J946&lt;=(Datos!$D$19-Datos!$C$19)/(Datos!$E$19-Datos!$C$19),Datos!$C$19+SQRT((Datos!$E$19-Datos!$C$19)*(Datos!$D$19-Datos!$C$19)*J946),Datos!$E$19-SQRT((Datos!$E$19-Datos!$C$19)*(Datos!$E$19-Datos!$D$19)*(1-J946)))</f>
        <v>38932.282560444</v>
      </c>
      <c r="L946" s="24" t="n">
        <f aca="true">RAND()</f>
        <v>0.378439429206687</v>
      </c>
      <c r="M946" s="25" t="n">
        <f aca="false">IF(L946&lt;=(Datos!$D$19-Datos!$C$19)/(Datos!$E$19-Datos!$C$19),Datos!$C$19+SQRT((Datos!$E$19-Datos!$C$19)*(Datos!$D$19-Datos!$C$19)*L946),Datos!$E$19-SQRT((Datos!$E$19-Datos!$C$19)*(Datos!$E$19-Datos!$D$19)*(1-L946)))</f>
        <v>37534.3157871835</v>
      </c>
      <c r="N946" s="24" t="n">
        <f aca="true">RAND()</f>
        <v>0.175194265410771</v>
      </c>
      <c r="O946" s="25" t="n">
        <f aca="false">IF(N946&lt;=(Datos!$D$19-Datos!$C$19)/(Datos!$E$19-Datos!$C$19),Datos!$C$19+SQRT((Datos!$E$19-Datos!$C$19)*(Datos!$D$19-Datos!$C$19)*N946),Datos!$E$19-SQRT((Datos!$E$19-Datos!$C$19)*(Datos!$E$19-Datos!$D$19)*(1-N946)))</f>
        <v>35126.3183486412</v>
      </c>
      <c r="P946" s="24" t="n">
        <f aca="true">RAND()</f>
        <v>0.0242017961974071</v>
      </c>
      <c r="Q946" s="26" t="n">
        <f aca="false">IF(P946&lt;=(Datos!$D$23-Datos!$C$23)/(Datos!$E$23-Datos!$C$23),Datos!$C$23+SQRT((Datos!$E$23-Datos!$C$23)*(Datos!$D$23-Datos!$C$23)*P946),Datos!$E$23-SQRT((Datos!$E$23-Datos!$C$23)*(Datos!$E$23-Datos!$D$23)*(1-P946)))</f>
        <v>0.126600244931465</v>
      </c>
      <c r="R946" s="24" t="n">
        <f aca="true">RAND()</f>
        <v>0.435852950822978</v>
      </c>
      <c r="S946" s="26" t="n">
        <f aca="false">IF(R946&lt;=(Datos!$D$24-Datos!$C$24)/(Datos!$E$24-Datos!$C$24),Datos!$C$24+SQRT((Datos!$E$24-Datos!$C$24)*(Datos!$D$24-Datos!$C$24)*R946),Datos!$E$24-SQRT((Datos!$E$24-Datos!$C$24)*(Datos!$E$24-Datos!$D$24)*(1-R946)))</f>
        <v>0.14800955750242</v>
      </c>
      <c r="T946" s="24" t="n">
        <f aca="true">RAND()</f>
        <v>0.94223040535496</v>
      </c>
      <c r="U946" s="26" t="n">
        <f aca="false">IF(T946&lt;=(Datos!$D$25-Datos!$C$25)/(Datos!$E$25-Datos!$C$25),Datos!$C$25+SQRT((Datos!$E$25-Datos!$C$25)*(Datos!$D$25-Datos!$C$25)*T946),Datos!$E$25-SQRT((Datos!$E$25-Datos!$C$25)*(Datos!$E$25-Datos!$D$25)*(1-T946)))</f>
        <v>0.207281711396335</v>
      </c>
      <c r="V946" s="24" t="n">
        <f aca="true">RAND()</f>
        <v>0.280536104190422</v>
      </c>
      <c r="W946" s="26" t="n">
        <f aca="false">IF(V946&lt;=(Datos!$D$26-Datos!$C$26)/(Datos!$E$26-Datos!$C$26),Datos!$C$26+SQRT((Datos!$E$26-Datos!$C$26)*(Datos!$D$26-Datos!$C$26)*V946),Datos!$E$26-SQRT((Datos!$E$26-Datos!$C$26)*(Datos!$E$26-Datos!$D$26)*(1-V946)))</f>
        <v>0.199817934954646</v>
      </c>
      <c r="X946" s="24" t="n">
        <f aca="true">RAND()</f>
        <v>0.905209194835666</v>
      </c>
      <c r="Y946" s="26" t="n">
        <f aca="false">IF(X946&lt;=(Datos!$D$27-Datos!$C$27)/(Datos!$E$27-Datos!$C$27),Datos!$C$27+SQRT((Datos!$E$27-Datos!$C$27)*(Datos!$D$27-Datos!$C$27)*X946),Datos!$E$27-SQRT((Datos!$E$27-Datos!$C$27)*(Datos!$E$27-Datos!$D$27)*(1-X946)))</f>
        <v>0.257375448117423</v>
      </c>
      <c r="Z946" s="24" t="n">
        <f aca="false">(1+Q946)</f>
        <v>1.12660024493147</v>
      </c>
      <c r="AA946" s="24" t="n">
        <f aca="false">Z946*(1+S946)</f>
        <v>1.29334784866589</v>
      </c>
      <c r="AB946" s="24" t="n">
        <f aca="false">AA946*(1+U946)</f>
        <v>1.56143520416812</v>
      </c>
      <c r="AC946" s="24" t="n">
        <f aca="false">AB946*(1+W946)</f>
        <v>1.87343796223048</v>
      </c>
      <c r="AD946" s="24" t="n">
        <f aca="false">AC946*(1+Y946)</f>
        <v>2.35561489727975</v>
      </c>
      <c r="AE946" s="23" t="n">
        <f aca="false">E946*Q946</f>
        <v>3905.99962238764</v>
      </c>
      <c r="AF946" s="23" t="n">
        <f aca="false">AE946*(1+S946)</f>
        <v>4484.12489810185</v>
      </c>
      <c r="AG946" s="23" t="n">
        <f aca="false">AF946*(1+U946)</f>
        <v>5413.60198109532</v>
      </c>
      <c r="AH946" s="23" t="n">
        <f aca="false">AG946*(1+W946)</f>
        <v>6495.33674962416</v>
      </c>
      <c r="AI946" s="23" t="n">
        <f aca="false">AH946*(1+Y946)</f>
        <v>8167.07695623225</v>
      </c>
      <c r="AJ946" s="25" t="n">
        <f aca="false">G946*Z946</f>
        <v>41684.7378377178</v>
      </c>
      <c r="AK946" s="25" t="n">
        <f aca="false">I946*AA946</f>
        <v>45643.9952062613</v>
      </c>
      <c r="AL946" s="25" t="n">
        <f aca="false">K946*AB946</f>
        <v>60790.2365684979</v>
      </c>
      <c r="AM946" s="25" t="n">
        <f aca="false">M946*AC946</f>
        <v>70318.2120820566</v>
      </c>
      <c r="AN946" s="25" t="n">
        <f aca="false">O946*AD946</f>
        <v>82744.0787886502</v>
      </c>
      <c r="AO946" s="25" t="n">
        <f aca="false">C946/Datos!$D$8</f>
        <v>13198.2936081465</v>
      </c>
      <c r="AP946" s="25" t="n">
        <f aca="false">AJ946-AO946</f>
        <v>28486.4442295713</v>
      </c>
      <c r="AQ946" s="25" t="n">
        <f aca="false">AK946-AO946</f>
        <v>32445.7015981147</v>
      </c>
      <c r="AR946" s="25" t="n">
        <f aca="false">AL946-AO946</f>
        <v>47591.9429603514</v>
      </c>
      <c r="AS946" s="25" t="n">
        <f aca="false">AM946-AO946</f>
        <v>57119.9184739101</v>
      </c>
      <c r="AT946" s="25" t="n">
        <f aca="false">AN946-AO946</f>
        <v>69545.7851805037</v>
      </c>
      <c r="AU946" s="25" t="n">
        <f aca="false">AP946*Datos!$D$6</f>
        <v>14243.2221147856</v>
      </c>
      <c r="AV946" s="25" t="n">
        <f aca="false">AQ946*Datos!$D$6</f>
        <v>16222.8507990574</v>
      </c>
      <c r="AW946" s="25" t="n">
        <f aca="false">AR946*Datos!$D$6</f>
        <v>23795.9714801757</v>
      </c>
      <c r="AX946" s="25" t="n">
        <f aca="false">AS946*Datos!$D$6</f>
        <v>28559.959236955</v>
      </c>
      <c r="AY946" s="25" t="n">
        <f aca="false">AT946*Datos!$D$6</f>
        <v>34772.8925902518</v>
      </c>
      <c r="AZ946" s="25" t="n">
        <f aca="false">AJ946-AU946-AE946</f>
        <v>23535.5161005445</v>
      </c>
      <c r="BA946" s="25" t="n">
        <f aca="false">AK946-AV946-AF946</f>
        <v>24937.019509102</v>
      </c>
      <c r="BB946" s="25" t="n">
        <f aca="false">AL946-AW946-AG946</f>
        <v>31580.6631072269</v>
      </c>
      <c r="BC946" s="25" t="n">
        <f aca="false">AM946-AX946-AH946</f>
        <v>35262.9160954774</v>
      </c>
      <c r="BD946" s="25" t="n">
        <f aca="false">AN946-AY946-AI946</f>
        <v>39804.1092421661</v>
      </c>
      <c r="BE946" s="25" t="n">
        <f aca="false">AZ946/Z946</f>
        <v>20890.7429289404</v>
      </c>
      <c r="BF946" s="25" t="n">
        <f aca="false">BA946/AA946</f>
        <v>19280.9842571161</v>
      </c>
      <c r="BG946" s="25" t="n">
        <f aca="false">BB946/AB946</f>
        <v>20225.4073834924</v>
      </c>
      <c r="BH946" s="25" t="n">
        <f aca="false">BC946/AC946</f>
        <v>18822.5694185752</v>
      </c>
      <c r="BI946" s="25" t="n">
        <f aca="false">BD946/AD946</f>
        <v>16897.5452176549</v>
      </c>
      <c r="BJ946" s="25" t="n">
        <f aca="false">E946*AD946</f>
        <v>72677.8285796077</v>
      </c>
      <c r="BK946" s="25" t="n">
        <f aca="false">0.2*C946*AD946</f>
        <v>31090.097042022</v>
      </c>
      <c r="BL946" s="25" t="n">
        <f aca="false">BJ946+BK946</f>
        <v>103767.92562163</v>
      </c>
      <c r="BM946" s="25" t="n">
        <f aca="false">BK946*Datos!$D$6</f>
        <v>15545.048521011</v>
      </c>
      <c r="BN946" s="25" t="n">
        <f aca="false">BL946-BM946</f>
        <v>88222.8771006187</v>
      </c>
      <c r="BO946" s="25" t="n">
        <f aca="false">BN946/AD946</f>
        <v>37452.1646991187</v>
      </c>
      <c r="BP946" s="25" t="n">
        <f aca="false">-(C946+E946)</f>
        <v>-96844.485935778</v>
      </c>
      <c r="BQ946" s="25" t="n">
        <f aca="false">BE946</f>
        <v>20890.7429289404</v>
      </c>
      <c r="BR946" s="25" t="n">
        <f aca="false">BF946</f>
        <v>19280.9842571161</v>
      </c>
      <c r="BS946" s="25" t="n">
        <f aca="false">BG946</f>
        <v>20225.4073834924</v>
      </c>
      <c r="BT946" s="25" t="n">
        <f aca="false">BH946</f>
        <v>18822.5694185752</v>
      </c>
      <c r="BU946" s="25" t="n">
        <f aca="false">BI946+BO946</f>
        <v>54349.7099167737</v>
      </c>
      <c r="BV946" s="27" t="n">
        <f aca="false">IFERROR(IRR(BP946:BU946,0.1),NA())*100</f>
        <v>9.95848826158425</v>
      </c>
    </row>
    <row r="947" customFormat="false" ht="15" hidden="false" customHeight="true" outlineLevel="0" collapsed="false">
      <c r="A947" s="23" t="n">
        <v>946</v>
      </c>
      <c r="B947" s="24" t="n">
        <f aca="true">RAND()</f>
        <v>0.316865649896309</v>
      </c>
      <c r="C947" s="25" t="n">
        <f aca="false">IF(B947&lt;=(Datos!$D$14-Datos!$C$14)/(Datos!$E$14-Datos!$C$14),Datos!$C$14+SQRT((Datos!$E$14-Datos!$C$14)*(Datos!$D$14-Datos!$C$14)*B947),Datos!$E$14-SQRT((Datos!$E$14-Datos!$C$14)*(Datos!$E$14-Datos!$D$14)*(1-B947)))</f>
        <v>71368.5274544876</v>
      </c>
      <c r="D947" s="24" t="n">
        <f aca="true">RAND()</f>
        <v>0.873478000703348</v>
      </c>
      <c r="E947" s="25" t="n">
        <f aca="false">IF(D947&lt;=(Datos!$D$15-Datos!$C$15)/(Datos!$E$15-Datos!$C$15),Datos!$C$15+SQRT((Datos!$E$15-Datos!$C$15)*(Datos!$D$15-Datos!$C$15)*D947),Datos!$E$15-SQRT((Datos!$E$15-Datos!$C$15)*(Datos!$E$15-Datos!$D$15)*(1-D947)))</f>
        <v>35643.5909404077</v>
      </c>
      <c r="F947" s="24" t="n">
        <f aca="true">RAND()</f>
        <v>0.564191179215573</v>
      </c>
      <c r="G947" s="25" t="n">
        <f aca="false">IF(F947&lt;=(Datos!$D$19-Datos!$C$19)/(Datos!$E$19-Datos!$C$19),Datos!$C$19+SQRT((Datos!$E$19-Datos!$C$19)*(Datos!$D$19-Datos!$C$19)*F947),Datos!$E$19-SQRT((Datos!$E$19-Datos!$C$19)*(Datos!$E$19-Datos!$D$19)*(1-F947)))</f>
        <v>39199.3845925875</v>
      </c>
      <c r="H947" s="24" t="n">
        <f aca="true">RAND()</f>
        <v>0.184178626686693</v>
      </c>
      <c r="I947" s="25" t="n">
        <f aca="false">IF(H947&lt;=(Datos!$D$19-Datos!$C$19)/(Datos!$E$19-Datos!$C$19),Datos!$C$19+SQRT((Datos!$E$19-Datos!$C$19)*(Datos!$D$19-Datos!$C$19)*H947),Datos!$E$19-SQRT((Datos!$E$19-Datos!$C$19)*(Datos!$E$19-Datos!$D$19)*(1-H947)))</f>
        <v>35256.1196716783</v>
      </c>
      <c r="J947" s="24" t="n">
        <f aca="true">RAND()</f>
        <v>0.749962872878842</v>
      </c>
      <c r="K947" s="25" t="n">
        <f aca="false">IF(J947&lt;=(Datos!$D$19-Datos!$C$19)/(Datos!$E$19-Datos!$C$19),Datos!$C$19+SQRT((Datos!$E$19-Datos!$C$19)*(Datos!$D$19-Datos!$C$19)*J947),Datos!$E$19-SQRT((Datos!$E$19-Datos!$C$19)*(Datos!$E$19-Datos!$D$19)*(1-J947)))</f>
        <v>40669.5514627135</v>
      </c>
      <c r="L947" s="24" t="n">
        <f aca="true">RAND()</f>
        <v>0.221274303121621</v>
      </c>
      <c r="M947" s="25" t="n">
        <f aca="false">IF(L947&lt;=(Datos!$D$19-Datos!$C$19)/(Datos!$E$19-Datos!$C$19),Datos!$C$19+SQRT((Datos!$E$19-Datos!$C$19)*(Datos!$D$19-Datos!$C$19)*L947),Datos!$E$19-SQRT((Datos!$E$19-Datos!$C$19)*(Datos!$E$19-Datos!$D$19)*(1-L947)))</f>
        <v>35761.175701907</v>
      </c>
      <c r="N947" s="24" t="n">
        <f aca="true">RAND()</f>
        <v>0.0623541888524221</v>
      </c>
      <c r="O947" s="25" t="n">
        <f aca="false">IF(N947&lt;=(Datos!$D$19-Datos!$C$19)/(Datos!$E$19-Datos!$C$19),Datos!$C$19+SQRT((Datos!$E$19-Datos!$C$19)*(Datos!$D$19-Datos!$C$19)*N947),Datos!$E$19-SQRT((Datos!$E$19-Datos!$C$19)*(Datos!$E$19-Datos!$D$19)*(1-N947)))</f>
        <v>33058.2884638084</v>
      </c>
      <c r="P947" s="24" t="n">
        <f aca="true">RAND()</f>
        <v>0.00935894551295917</v>
      </c>
      <c r="Q947" s="26" t="n">
        <f aca="false">IF(P947&lt;=(Datos!$D$23-Datos!$C$23)/(Datos!$E$23-Datos!$C$23),Datos!$C$23+SQRT((Datos!$E$23-Datos!$C$23)*(Datos!$D$23-Datos!$C$23)*P947),Datos!$E$23-SQRT((Datos!$E$23-Datos!$C$23)*(Datos!$E$23-Datos!$D$23)*(1-P947)))</f>
        <v>0.124104400312266</v>
      </c>
      <c r="R947" s="24" t="n">
        <f aca="true">RAND()</f>
        <v>0.261649718396642</v>
      </c>
      <c r="S947" s="26" t="n">
        <f aca="false">IF(R947&lt;=(Datos!$D$24-Datos!$C$24)/(Datos!$E$24-Datos!$C$24),Datos!$C$24+SQRT((Datos!$E$24-Datos!$C$24)*(Datos!$D$24-Datos!$C$24)*R947),Datos!$E$24-SQRT((Datos!$E$24-Datos!$C$24)*(Datos!$E$24-Datos!$D$24)*(1-R947)))</f>
        <v>0.141701831561275</v>
      </c>
      <c r="T947" s="24" t="n">
        <f aca="true">RAND()</f>
        <v>0.932373747667218</v>
      </c>
      <c r="U947" s="26" t="n">
        <f aca="false">IF(T947&lt;=(Datos!$D$25-Datos!$C$25)/(Datos!$E$25-Datos!$C$25),Datos!$C$25+SQRT((Datos!$E$25-Datos!$C$25)*(Datos!$D$25-Datos!$C$25)*T947),Datos!$E$25-SQRT((Datos!$E$25-Datos!$C$25)*(Datos!$E$25-Datos!$D$25)*(1-T947)))</f>
        <v>0.206239422013164</v>
      </c>
      <c r="V947" s="24" t="n">
        <f aca="true">RAND()</f>
        <v>0.903835659773169</v>
      </c>
      <c r="W947" s="26" t="n">
        <f aca="false">IF(V947&lt;=(Datos!$D$26-Datos!$C$26)/(Datos!$E$26-Datos!$C$26),Datos!$C$26+SQRT((Datos!$E$26-Datos!$C$26)*(Datos!$D$26-Datos!$C$26)*V947),Datos!$E$26-SQRT((Datos!$E$26-Datos!$C$26)*(Datos!$E$26-Datos!$D$26)*(1-V947)))</f>
        <v>0.231654014313919</v>
      </c>
      <c r="X947" s="24" t="n">
        <f aca="true">RAND()</f>
        <v>0.998109510205119</v>
      </c>
      <c r="Y947" s="26" t="n">
        <f aca="false">IF(X947&lt;=(Datos!$D$27-Datos!$C$27)/(Datos!$E$27-Datos!$C$27),Datos!$C$27+SQRT((Datos!$E$27-Datos!$C$27)*(Datos!$D$27-Datos!$C$27)*X947),Datos!$E$27-SQRT((Datos!$E$27-Datos!$C$27)*(Datos!$E$27-Datos!$D$27)*(1-X947)))</f>
        <v>0.276804902991714</v>
      </c>
      <c r="Z947" s="24" t="n">
        <f aca="false">(1+Q947)</f>
        <v>1.12410440031227</v>
      </c>
      <c r="AA947" s="24" t="n">
        <f aca="false">Z947*(1+S947)</f>
        <v>1.2833920527026</v>
      </c>
      <c r="AB947" s="24" t="n">
        <f aca="false">AA947*(1+U947)</f>
        <v>1.54807808786828</v>
      </c>
      <c r="AC947" s="24" t="n">
        <f aca="false">AB947*(1+W947)</f>
        <v>1.90669659139438</v>
      </c>
      <c r="AD947" s="24" t="n">
        <f aca="false">AC947*(1+Y947)</f>
        <v>2.43447955640993</v>
      </c>
      <c r="AE947" s="23" t="n">
        <f aca="false">E947*Q947</f>
        <v>4423.526478635</v>
      </c>
      <c r="AF947" s="23" t="n">
        <f aca="false">AE947*(1+S947)</f>
        <v>5050.34828261738</v>
      </c>
      <c r="AG947" s="23" t="n">
        <f aca="false">AF947*(1+U947)</f>
        <v>6091.92919338957</v>
      </c>
      <c r="AH947" s="23" t="n">
        <f aca="false">AG947*(1+W947)</f>
        <v>7503.14904595441</v>
      </c>
      <c r="AI947" s="23" t="n">
        <f aca="false">AH947*(1+Y947)</f>
        <v>9580.05748975219</v>
      </c>
      <c r="AJ947" s="25" t="n">
        <f aca="false">G947*Z947</f>
        <v>44064.2007100604</v>
      </c>
      <c r="AK947" s="25" t="n">
        <f aca="false">I947*AA947</f>
        <v>45247.4237957639</v>
      </c>
      <c r="AL947" s="25" t="n">
        <f aca="false">K947*AB947</f>
        <v>62959.6414628579</v>
      </c>
      <c r="AM947" s="25" t="n">
        <f aca="false">M947*AC947</f>
        <v>68185.7118150814</v>
      </c>
      <c r="AN947" s="25" t="n">
        <f aca="false">O947*AD947</f>
        <v>80479.7274350437</v>
      </c>
      <c r="AO947" s="25" t="n">
        <f aca="false">C947/Datos!$D$8</f>
        <v>14273.7054908975</v>
      </c>
      <c r="AP947" s="25" t="n">
        <f aca="false">AJ947-AO947</f>
        <v>29790.4952191629</v>
      </c>
      <c r="AQ947" s="25" t="n">
        <f aca="false">AK947-AO947</f>
        <v>30973.7183048663</v>
      </c>
      <c r="AR947" s="25" t="n">
        <f aca="false">AL947-AO947</f>
        <v>48685.9359719604</v>
      </c>
      <c r="AS947" s="25" t="n">
        <f aca="false">AM947-AO947</f>
        <v>53912.0063241839</v>
      </c>
      <c r="AT947" s="25" t="n">
        <f aca="false">AN947-AO947</f>
        <v>66206.0219441461</v>
      </c>
      <c r="AU947" s="25" t="n">
        <f aca="false">AP947*Datos!$D$6</f>
        <v>14895.2476095814</v>
      </c>
      <c r="AV947" s="25" t="n">
        <f aca="false">AQ947*Datos!$D$6</f>
        <v>15486.8591524332</v>
      </c>
      <c r="AW947" s="25" t="n">
        <f aca="false">AR947*Datos!$D$6</f>
        <v>24342.9679859802</v>
      </c>
      <c r="AX947" s="25" t="n">
        <f aca="false">AS947*Datos!$D$6</f>
        <v>26956.0031620919</v>
      </c>
      <c r="AY947" s="25" t="n">
        <f aca="false">AT947*Datos!$D$6</f>
        <v>33103.0109720731</v>
      </c>
      <c r="AZ947" s="25" t="n">
        <f aca="false">AJ947-AU947-AE947</f>
        <v>24745.426621844</v>
      </c>
      <c r="BA947" s="25" t="n">
        <f aca="false">AK947-AV947-AF947</f>
        <v>24710.2163607133</v>
      </c>
      <c r="BB947" s="25" t="n">
        <f aca="false">AL947-AW947-AG947</f>
        <v>32524.7442834882</v>
      </c>
      <c r="BC947" s="25" t="n">
        <f aca="false">AM947-AX947-AH947</f>
        <v>33726.5596070351</v>
      </c>
      <c r="BD947" s="25" t="n">
        <f aca="false">AN947-AY947-AI947</f>
        <v>37796.6589732184</v>
      </c>
      <c r="BE947" s="25" t="n">
        <f aca="false">AZ947/Z947</f>
        <v>22013.4594393278</v>
      </c>
      <c r="BF947" s="25" t="n">
        <f aca="false">BA947/AA947</f>
        <v>19253.8330813861</v>
      </c>
      <c r="BG947" s="25" t="n">
        <f aca="false">BB947/AB947</f>
        <v>21009.7568968728</v>
      </c>
      <c r="BH947" s="25" t="n">
        <f aca="false">BC947/AC947</f>
        <v>17688.4774217647</v>
      </c>
      <c r="BI947" s="25" t="n">
        <f aca="false">BD947/AD947</f>
        <v>15525.5602264971</v>
      </c>
      <c r="BJ947" s="25" t="n">
        <f aca="false">E947*AD947</f>
        <v>86773.5934614607</v>
      </c>
      <c r="BK947" s="25" t="n">
        <f aca="false">0.2*C947*AD947</f>
        <v>34749.0442118062</v>
      </c>
      <c r="BL947" s="25" t="n">
        <f aca="false">BJ947+BK947</f>
        <v>121522.637673267</v>
      </c>
      <c r="BM947" s="25" t="n">
        <f aca="false">BK947*Datos!$D$6</f>
        <v>17374.5221059031</v>
      </c>
      <c r="BN947" s="25" t="n">
        <f aca="false">BL947-BM947</f>
        <v>104148.115567364</v>
      </c>
      <c r="BO947" s="25" t="n">
        <f aca="false">BN947/AD947</f>
        <v>42780.4436858565</v>
      </c>
      <c r="BP947" s="25" t="n">
        <f aca="false">-(C947+E947)</f>
        <v>-107012.118394895</v>
      </c>
      <c r="BQ947" s="25" t="n">
        <f aca="false">BE947</f>
        <v>22013.4594393278</v>
      </c>
      <c r="BR947" s="25" t="n">
        <f aca="false">BF947</f>
        <v>19253.8330813861</v>
      </c>
      <c r="BS947" s="25" t="n">
        <f aca="false">BG947</f>
        <v>21009.7568968728</v>
      </c>
      <c r="BT947" s="25" t="n">
        <f aca="false">BH947</f>
        <v>17688.4774217647</v>
      </c>
      <c r="BU947" s="25" t="n">
        <f aca="false">BI947+BO947</f>
        <v>58306.0039123536</v>
      </c>
      <c r="BV947" s="27" t="n">
        <f aca="false">IFERROR(IRR(BP947:BU947,0.1),NA())*100</f>
        <v>7.76918031469467</v>
      </c>
    </row>
    <row r="948" customFormat="false" ht="15" hidden="false" customHeight="true" outlineLevel="0" collapsed="false">
      <c r="A948" s="23" t="n">
        <v>947</v>
      </c>
      <c r="B948" s="24" t="n">
        <f aca="true">RAND()</f>
        <v>0.391430544350518</v>
      </c>
      <c r="C948" s="25" t="n">
        <f aca="false">IF(B948&lt;=(Datos!$D$14-Datos!$C$14)/(Datos!$E$14-Datos!$C$14),Datos!$C$14+SQRT((Datos!$E$14-Datos!$C$14)*(Datos!$D$14-Datos!$C$14)*B948),Datos!$E$14-SQRT((Datos!$E$14-Datos!$C$14)*(Datos!$E$14-Datos!$D$14)*(1-B948)))</f>
        <v>72976.244769104</v>
      </c>
      <c r="D948" s="24" t="n">
        <f aca="true">RAND()</f>
        <v>0.0937116453239178</v>
      </c>
      <c r="E948" s="25" t="n">
        <f aca="false">IF(D948&lt;=(Datos!$D$15-Datos!$C$15)/(Datos!$E$15-Datos!$C$15),Datos!$C$15+SQRT((Datos!$E$15-Datos!$C$15)*(Datos!$D$15-Datos!$C$15)*D948),Datos!$E$15-SQRT((Datos!$E$15-Datos!$C$15)*(Datos!$E$15-Datos!$D$15)*(1-D948)))</f>
        <v>27651.1079569293</v>
      </c>
      <c r="F948" s="24" t="n">
        <f aca="true">RAND()</f>
        <v>0.144894792221</v>
      </c>
      <c r="G948" s="25" t="n">
        <f aca="false">IF(F948&lt;=(Datos!$D$19-Datos!$C$19)/(Datos!$E$19-Datos!$C$19),Datos!$C$19+SQRT((Datos!$E$19-Datos!$C$19)*(Datos!$D$19-Datos!$C$19)*F948),Datos!$E$19-SQRT((Datos!$E$19-Datos!$C$19)*(Datos!$E$19-Datos!$D$19)*(1-F948)))</f>
        <v>34661.9973008519</v>
      </c>
      <c r="H948" s="24" t="n">
        <f aca="true">RAND()</f>
        <v>0.849586392620959</v>
      </c>
      <c r="I948" s="25" t="n">
        <f aca="false">IF(H948&lt;=(Datos!$D$19-Datos!$C$19)/(Datos!$E$19-Datos!$C$19),Datos!$C$19+SQRT((Datos!$E$19-Datos!$C$19)*(Datos!$D$19-Datos!$C$19)*H948),Datos!$E$19-SQRT((Datos!$E$19-Datos!$C$19)*(Datos!$E$19-Datos!$D$19)*(1-H948)))</f>
        <v>41641.2769460064</v>
      </c>
      <c r="J948" s="24" t="n">
        <f aca="true">RAND()</f>
        <v>0.384436674205372</v>
      </c>
      <c r="K948" s="25" t="n">
        <f aca="false">IF(J948&lt;=(Datos!$D$19-Datos!$C$19)/(Datos!$E$19-Datos!$C$19),Datos!$C$19+SQRT((Datos!$E$19-Datos!$C$19)*(Datos!$D$19-Datos!$C$19)*J948),Datos!$E$19-SQRT((Datos!$E$19-Datos!$C$19)*(Datos!$E$19-Datos!$D$19)*(1-J948)))</f>
        <v>37593.7804241896</v>
      </c>
      <c r="L948" s="24" t="n">
        <f aca="true">RAND()</f>
        <v>0.320848399150553</v>
      </c>
      <c r="M948" s="25" t="n">
        <f aca="false">IF(L948&lt;=(Datos!$D$19-Datos!$C$19)/(Datos!$E$19-Datos!$C$19),Datos!$C$19+SQRT((Datos!$E$19-Datos!$C$19)*(Datos!$D$19-Datos!$C$19)*L948),Datos!$E$19-SQRT((Datos!$E$19-Datos!$C$19)*(Datos!$E$19-Datos!$D$19)*(1-L948)))</f>
        <v>36937.3813411534</v>
      </c>
      <c r="N948" s="24" t="n">
        <f aca="true">RAND()</f>
        <v>0.841299166022913</v>
      </c>
      <c r="O948" s="25" t="n">
        <f aca="false">IF(N948&lt;=(Datos!$D$19-Datos!$C$19)/(Datos!$E$19-Datos!$C$19),Datos!$C$19+SQRT((Datos!$E$19-Datos!$C$19)*(Datos!$D$19-Datos!$C$19)*N948),Datos!$E$19-SQRT((Datos!$E$19-Datos!$C$19)*(Datos!$E$19-Datos!$D$19)*(1-N948)))</f>
        <v>41549.9909350436</v>
      </c>
      <c r="P948" s="24" t="n">
        <f aca="true">RAND()</f>
        <v>0.0955524177346804</v>
      </c>
      <c r="Q948" s="26" t="n">
        <f aca="false">IF(P948&lt;=(Datos!$D$23-Datos!$C$23)/(Datos!$E$23-Datos!$C$23),Datos!$C$23+SQRT((Datos!$E$23-Datos!$C$23)*(Datos!$D$23-Datos!$C$23)*P948),Datos!$E$23-SQRT((Datos!$E$23-Datos!$C$23)*(Datos!$E$23-Datos!$D$23)*(1-P948)))</f>
        <v>0.133114661715897</v>
      </c>
      <c r="R948" s="24" t="n">
        <f aca="true">RAND()</f>
        <v>0.211714403502709</v>
      </c>
      <c r="S948" s="26" t="n">
        <f aca="false">IF(R948&lt;=(Datos!$D$24-Datos!$C$24)/(Datos!$E$24-Datos!$C$24),Datos!$C$24+SQRT((Datos!$E$24-Datos!$C$24)*(Datos!$D$24-Datos!$C$24)*R948),Datos!$E$24-SQRT((Datos!$E$24-Datos!$C$24)*(Datos!$E$24-Datos!$D$24)*(1-R948)))</f>
        <v>0.139521422240833</v>
      </c>
      <c r="T948" s="24" t="n">
        <f aca="true">RAND()</f>
        <v>0.0996217805879515</v>
      </c>
      <c r="U948" s="26" t="n">
        <f aca="false">IF(T948&lt;=(Datos!$D$25-Datos!$C$25)/(Datos!$E$25-Datos!$C$25),Datos!$C$25+SQRT((Datos!$E$25-Datos!$C$25)*(Datos!$D$25-Datos!$C$25)*T948),Datos!$E$25-SQRT((Datos!$E$25-Datos!$C$25)*(Datos!$E$25-Datos!$D$25)*(1-T948)))</f>
        <v>0.164463946184728</v>
      </c>
      <c r="V948" s="24" t="n">
        <f aca="true">RAND()</f>
        <v>0.910386844215074</v>
      </c>
      <c r="W948" s="26" t="n">
        <f aca="false">IF(V948&lt;=(Datos!$D$26-Datos!$C$26)/(Datos!$E$26-Datos!$C$26),Datos!$C$26+SQRT((Datos!$E$26-Datos!$C$26)*(Datos!$D$26-Datos!$C$26)*V948),Datos!$E$26-SQRT((Datos!$E$26-Datos!$C$26)*(Datos!$E$26-Datos!$D$26)*(1-V948)))</f>
        <v>0.232289945080626</v>
      </c>
      <c r="X948" s="24" t="n">
        <f aca="true">RAND()</f>
        <v>0.373576770531278</v>
      </c>
      <c r="Y948" s="26" t="n">
        <f aca="false">IF(X948&lt;=(Datos!$D$27-Datos!$C$27)/(Datos!$E$27-Datos!$C$27),Datos!$C$27+SQRT((Datos!$E$27-Datos!$C$27)*(Datos!$D$27-Datos!$C$27)*X948),Datos!$E$27-SQRT((Datos!$E$27-Datos!$C$27)*(Datos!$E$27-Datos!$D$27)*(1-X948)))</f>
        <v>0.221839141691933</v>
      </c>
      <c r="Z948" s="24" t="n">
        <f aca="false">(1+Q948)</f>
        <v>1.1331146617159</v>
      </c>
      <c r="AA948" s="24" t="n">
        <f aca="false">Z948*(1+S948)</f>
        <v>1.29120843088044</v>
      </c>
      <c r="AB948" s="24" t="n">
        <f aca="false">AA948*(1+U948)</f>
        <v>1.50356566477003</v>
      </c>
      <c r="AC948" s="24" t="n">
        <f aca="false">AB948*(1+W948)</f>
        <v>1.85282885046457</v>
      </c>
      <c r="AD948" s="24" t="n">
        <f aca="false">AC948*(1+Y948)</f>
        <v>2.26385881235368</v>
      </c>
      <c r="AE948" s="23" t="n">
        <f aca="false">E948*Q948</f>
        <v>3680.7678817564</v>
      </c>
      <c r="AF948" s="23" t="n">
        <f aca="false">AE948*(1+S948)</f>
        <v>4194.31385155743</v>
      </c>
      <c r="AG948" s="23" t="n">
        <f aca="false">AF948*(1+U948)</f>
        <v>4884.12725912183</v>
      </c>
      <c r="AH948" s="23" t="n">
        <f aca="false">AG948*(1+W948)</f>
        <v>6018.66091191003</v>
      </c>
      <c r="AI948" s="23" t="n">
        <f aca="false">AH948*(1+Y948)</f>
        <v>7353.83548274294</v>
      </c>
      <c r="AJ948" s="25" t="n">
        <f aca="false">G948*Z948</f>
        <v>39276.0173459521</v>
      </c>
      <c r="AK948" s="25" t="n">
        <f aca="false">I948*AA948</f>
        <v>53767.5678653107</v>
      </c>
      <c r="AL948" s="25" t="n">
        <f aca="false">K948*AB948</f>
        <v>56524.7174547151</v>
      </c>
      <c r="AM948" s="25" t="n">
        <f aca="false">M948*AC948</f>
        <v>68438.6458095007</v>
      </c>
      <c r="AN948" s="25" t="n">
        <f aca="false">O948*AD948</f>
        <v>94063.313131514</v>
      </c>
      <c r="AO948" s="25" t="n">
        <f aca="false">C948/Datos!$D$8</f>
        <v>14595.2489538208</v>
      </c>
      <c r="AP948" s="25" t="n">
        <f aca="false">AJ948-AO948</f>
        <v>24680.7683921313</v>
      </c>
      <c r="AQ948" s="25" t="n">
        <f aca="false">AK948-AO948</f>
        <v>39172.3189114899</v>
      </c>
      <c r="AR948" s="25" t="n">
        <f aca="false">AL948-AO948</f>
        <v>41929.4685008943</v>
      </c>
      <c r="AS948" s="25" t="n">
        <f aca="false">AM948-AO948</f>
        <v>53843.3968556799</v>
      </c>
      <c r="AT948" s="25" t="n">
        <f aca="false">AN948-AO948</f>
        <v>79468.0641776932</v>
      </c>
      <c r="AU948" s="25" t="n">
        <f aca="false">AP948*Datos!$D$6</f>
        <v>12340.3841960656</v>
      </c>
      <c r="AV948" s="25" t="n">
        <f aca="false">AQ948*Datos!$D$6</f>
        <v>19586.159455745</v>
      </c>
      <c r="AW948" s="25" t="n">
        <f aca="false">AR948*Datos!$D$6</f>
        <v>20964.7342504472</v>
      </c>
      <c r="AX948" s="25" t="n">
        <f aca="false">AS948*Datos!$D$6</f>
        <v>26921.69842784</v>
      </c>
      <c r="AY948" s="25" t="n">
        <f aca="false">AT948*Datos!$D$6</f>
        <v>39734.0320888466</v>
      </c>
      <c r="AZ948" s="25" t="n">
        <f aca="false">AJ948-AU948-AE948</f>
        <v>23254.86526813</v>
      </c>
      <c r="BA948" s="25" t="n">
        <f aca="false">AK948-AV948-AF948</f>
        <v>29987.0945580083</v>
      </c>
      <c r="BB948" s="25" t="n">
        <f aca="false">AL948-AW948-AG948</f>
        <v>30675.8559451461</v>
      </c>
      <c r="BC948" s="25" t="n">
        <f aca="false">AM948-AX948-AH948</f>
        <v>35498.2864697507</v>
      </c>
      <c r="BD948" s="25" t="n">
        <f aca="false">AN948-AY948-AI948</f>
        <v>46975.4455599245</v>
      </c>
      <c r="BE948" s="25" t="n">
        <f aca="false">AZ948/Z948</f>
        <v>20522.958579421</v>
      </c>
      <c r="BF948" s="25" t="n">
        <f aca="false">BA948/AA948</f>
        <v>23224.0541812145</v>
      </c>
      <c r="BG948" s="25" t="n">
        <f aca="false">BB948/AB948</f>
        <v>20402.0726622791</v>
      </c>
      <c r="BH948" s="25" t="n">
        <f aca="false">BC948/AC948</f>
        <v>19158.9668203029</v>
      </c>
      <c r="BI948" s="25" t="n">
        <f aca="false">BD948/AD948</f>
        <v>20750.165736301</v>
      </c>
      <c r="BJ948" s="25" t="n">
        <f aca="false">E948*AD948</f>
        <v>62598.2044196374</v>
      </c>
      <c r="BK948" s="25" t="n">
        <f aca="false">0.2*C948*AD948</f>
        <v>33041.5829626031</v>
      </c>
      <c r="BL948" s="25" t="n">
        <f aca="false">BJ948+BK948</f>
        <v>95639.7873822405</v>
      </c>
      <c r="BM948" s="25" t="n">
        <f aca="false">BK948*Datos!$D$6</f>
        <v>16520.7914813015</v>
      </c>
      <c r="BN948" s="25" t="n">
        <f aca="false">BL948-BM948</f>
        <v>79118.995900939</v>
      </c>
      <c r="BO948" s="25" t="n">
        <f aca="false">BN948/AD948</f>
        <v>34948.7324338397</v>
      </c>
      <c r="BP948" s="25" t="n">
        <f aca="false">-(C948+E948)</f>
        <v>-100627.352726033</v>
      </c>
      <c r="BQ948" s="25" t="n">
        <f aca="false">BE948</f>
        <v>20522.958579421</v>
      </c>
      <c r="BR948" s="25" t="n">
        <f aca="false">BF948</f>
        <v>23224.0541812145</v>
      </c>
      <c r="BS948" s="25" t="n">
        <f aca="false">BG948</f>
        <v>20402.0726622791</v>
      </c>
      <c r="BT948" s="25" t="n">
        <f aca="false">BH948</f>
        <v>19158.9668203029</v>
      </c>
      <c r="BU948" s="25" t="n">
        <f aca="false">BI948+BO948</f>
        <v>55698.8981701407</v>
      </c>
      <c r="BV948" s="27" t="n">
        <f aca="false">IFERROR(IRR(BP948:BU948,0.1),NA())*100</f>
        <v>10.0745636237644</v>
      </c>
    </row>
    <row r="949" customFormat="false" ht="15" hidden="false" customHeight="true" outlineLevel="0" collapsed="false">
      <c r="A949" s="23" t="n">
        <v>948</v>
      </c>
      <c r="B949" s="24" t="n">
        <f aca="true">RAND()</f>
        <v>0.789742574250944</v>
      </c>
      <c r="C949" s="25" t="n">
        <f aca="false">IF(B949&lt;=(Datos!$D$14-Datos!$C$14)/(Datos!$E$14-Datos!$C$14),Datos!$C$14+SQRT((Datos!$E$14-Datos!$C$14)*(Datos!$D$14-Datos!$C$14)*B949),Datos!$E$14-SQRT((Datos!$E$14-Datos!$C$14)*(Datos!$E$14-Datos!$D$14)*(1-B949)))</f>
        <v>84115.7653348086</v>
      </c>
      <c r="D949" s="24" t="n">
        <f aca="true">RAND()</f>
        <v>0.919211321818074</v>
      </c>
      <c r="E949" s="25" t="n">
        <f aca="false">IF(D949&lt;=(Datos!$D$15-Datos!$C$15)/(Datos!$E$15-Datos!$C$15),Datos!$C$15+SQRT((Datos!$E$15-Datos!$C$15)*(Datos!$D$15-Datos!$C$15)*D949),Datos!$E$15-SQRT((Datos!$E$15-Datos!$C$15)*(Datos!$E$15-Datos!$D$15)*(1-D949)))</f>
        <v>36518.8648794842</v>
      </c>
      <c r="F949" s="24" t="n">
        <f aca="true">RAND()</f>
        <v>0.13810544290489</v>
      </c>
      <c r="G949" s="25" t="n">
        <f aca="false">IF(F949&lt;=(Datos!$D$19-Datos!$C$19)/(Datos!$E$19-Datos!$C$19),Datos!$C$19+SQRT((Datos!$E$19-Datos!$C$19)*(Datos!$D$19-Datos!$C$19)*F949),Datos!$E$19-SQRT((Datos!$E$19-Datos!$C$19)*(Datos!$E$19-Datos!$D$19)*(1-F949)))</f>
        <v>34551.4631093456</v>
      </c>
      <c r="H949" s="24" t="n">
        <f aca="true">RAND()</f>
        <v>0.463800492285319</v>
      </c>
      <c r="I949" s="25" t="n">
        <f aca="false">IF(H949&lt;=(Datos!$D$19-Datos!$C$19)/(Datos!$E$19-Datos!$C$19),Datos!$C$19+SQRT((Datos!$E$19-Datos!$C$19)*(Datos!$D$19-Datos!$C$19)*H949),Datos!$E$19-SQRT((Datos!$E$19-Datos!$C$19)*(Datos!$E$19-Datos!$D$19)*(1-H949)))</f>
        <v>38340.8676912416</v>
      </c>
      <c r="J949" s="24" t="n">
        <f aca="true">RAND()</f>
        <v>0.206555864348013</v>
      </c>
      <c r="K949" s="25" t="n">
        <f aca="false">IF(J949&lt;=(Datos!$D$19-Datos!$C$19)/(Datos!$E$19-Datos!$C$19),Datos!$C$19+SQRT((Datos!$E$19-Datos!$C$19)*(Datos!$D$19-Datos!$C$19)*J949),Datos!$E$19-SQRT((Datos!$E$19-Datos!$C$19)*(Datos!$E$19-Datos!$D$19)*(1-J949)))</f>
        <v>35566.2716114292</v>
      </c>
      <c r="L949" s="24" t="n">
        <f aca="true">RAND()</f>
        <v>0.763571751812979</v>
      </c>
      <c r="M949" s="25" t="n">
        <f aca="false">IF(L949&lt;=(Datos!$D$19-Datos!$C$19)/(Datos!$E$19-Datos!$C$19),Datos!$C$19+SQRT((Datos!$E$19-Datos!$C$19)*(Datos!$D$19-Datos!$C$19)*L949),Datos!$E$19-SQRT((Datos!$E$19-Datos!$C$19)*(Datos!$E$19-Datos!$D$19)*(1-L949)))</f>
        <v>40789.0477782304</v>
      </c>
      <c r="N949" s="24" t="n">
        <f aca="true">RAND()</f>
        <v>0.200788756857824</v>
      </c>
      <c r="O949" s="25" t="n">
        <f aca="false">IF(N949&lt;=(Datos!$D$19-Datos!$C$19)/(Datos!$E$19-Datos!$C$19),Datos!$C$19+SQRT((Datos!$E$19-Datos!$C$19)*(Datos!$D$19-Datos!$C$19)*N949),Datos!$E$19-SQRT((Datos!$E$19-Datos!$C$19)*(Datos!$E$19-Datos!$D$19)*(1-N949)))</f>
        <v>35488.0154453749</v>
      </c>
      <c r="P949" s="24" t="n">
        <f aca="true">RAND()</f>
        <v>0.315875408011988</v>
      </c>
      <c r="Q949" s="26" t="n">
        <f aca="false">IF(P949&lt;=(Datos!$D$23-Datos!$C$23)/(Datos!$E$23-Datos!$C$23),Datos!$C$23+SQRT((Datos!$E$23-Datos!$C$23)*(Datos!$D$23-Datos!$C$23)*P949),Datos!$E$23-SQRT((Datos!$E$23-Datos!$C$23)*(Datos!$E$23-Datos!$D$23)*(1-P949)))</f>
        <v>0.143844826156246</v>
      </c>
      <c r="R949" s="24" t="n">
        <f aca="true">RAND()</f>
        <v>0.446833738352136</v>
      </c>
      <c r="S949" s="26" t="n">
        <f aca="false">IF(R949&lt;=(Datos!$D$24-Datos!$C$24)/(Datos!$E$24-Datos!$C$24),Datos!$C$24+SQRT((Datos!$E$24-Datos!$C$24)*(Datos!$D$24-Datos!$C$24)*R949),Datos!$E$24-SQRT((Datos!$E$24-Datos!$C$24)*(Datos!$E$24-Datos!$D$24)*(1-R949)))</f>
        <v>0.148360196209368</v>
      </c>
      <c r="T949" s="24" t="n">
        <f aca="true">RAND()</f>
        <v>0.783014725994237</v>
      </c>
      <c r="U949" s="26" t="n">
        <f aca="false">IF(T949&lt;=(Datos!$D$25-Datos!$C$25)/(Datos!$E$25-Datos!$C$25),Datos!$C$25+SQRT((Datos!$E$25-Datos!$C$25)*(Datos!$D$25-Datos!$C$25)*T949),Datos!$E$25-SQRT((Datos!$E$25-Datos!$C$25)*(Datos!$E$25-Datos!$D$25)*(1-T949)))</f>
        <v>0.195351292788137</v>
      </c>
      <c r="V949" s="24" t="n">
        <f aca="true">RAND()</f>
        <v>0.161557282746634</v>
      </c>
      <c r="W949" s="26" t="n">
        <f aca="false">IF(V949&lt;=(Datos!$D$26-Datos!$C$26)/(Datos!$E$26-Datos!$C$26),Datos!$C$26+SQRT((Datos!$E$26-Datos!$C$26)*(Datos!$D$26-Datos!$C$26)*V949),Datos!$E$26-SQRT((Datos!$E$26-Datos!$C$26)*(Datos!$E$26-Datos!$D$26)*(1-V949)))</f>
        <v>0.195039288408874</v>
      </c>
      <c r="X949" s="24" t="n">
        <f aca="true">RAND()</f>
        <v>0.102290506600534</v>
      </c>
      <c r="Y949" s="26" t="n">
        <f aca="false">IF(X949&lt;=(Datos!$D$27-Datos!$C$27)/(Datos!$E$27-Datos!$C$27),Datos!$C$27+SQRT((Datos!$E$27-Datos!$C$27)*(Datos!$D$27-Datos!$C$27)*X949),Datos!$E$27-SQRT((Datos!$E$27-Datos!$C$27)*(Datos!$E$27-Datos!$D$27)*(1-X949)))</f>
        <v>0.20661879561886</v>
      </c>
      <c r="Z949" s="24" t="n">
        <f aca="false">(1+Q949)</f>
        <v>1.14384482615625</v>
      </c>
      <c r="AA949" s="24" t="n">
        <f aca="false">Z949*(1+S949)</f>
        <v>1.31354586899786</v>
      </c>
      <c r="AB949" s="24" t="n">
        <f aca="false">AA949*(1+U949)</f>
        <v>1.57014875264311</v>
      </c>
      <c r="AC949" s="24" t="n">
        <f aca="false">AB949*(1+W949)</f>
        <v>1.8763894480547</v>
      </c>
      <c r="AD949" s="24" t="n">
        <f aca="false">AC949*(1+Y949)</f>
        <v>2.2640867759237</v>
      </c>
      <c r="AE949" s="23" t="n">
        <f aca="false">E949*Q949</f>
        <v>5253.04977001282</v>
      </c>
      <c r="AF949" s="23" t="n">
        <f aca="false">AE949*(1+S949)</f>
        <v>6032.3932645895</v>
      </c>
      <c r="AG949" s="23" t="n">
        <f aca="false">AF949*(1+U949)</f>
        <v>7210.82908743351</v>
      </c>
      <c r="AH949" s="23" t="n">
        <f aca="false">AG949*(1+W949)</f>
        <v>8617.22406148455</v>
      </c>
      <c r="AI949" s="23" t="n">
        <f aca="false">AH949*(1+Y949)</f>
        <v>10397.7045186464</v>
      </c>
      <c r="AJ949" s="25" t="n">
        <f aca="false">G949*Z949</f>
        <v>39521.5123137533</v>
      </c>
      <c r="AK949" s="25" t="n">
        <f aca="false">I949*AA949</f>
        <v>50362.4883696238</v>
      </c>
      <c r="AL949" s="25" t="n">
        <f aca="false">K949*AB949</f>
        <v>55844.3370068514</v>
      </c>
      <c r="AM949" s="25" t="n">
        <f aca="false">M949*AC949</f>
        <v>76536.1388472703</v>
      </c>
      <c r="AN949" s="25" t="n">
        <f aca="false">O949*AD949</f>
        <v>80347.9464736492</v>
      </c>
      <c r="AO949" s="25" t="n">
        <f aca="false">C949/Datos!$D$8</f>
        <v>16823.1530669617</v>
      </c>
      <c r="AP949" s="25" t="n">
        <f aca="false">AJ949-AO949</f>
        <v>22698.3592467916</v>
      </c>
      <c r="AQ949" s="25" t="n">
        <f aca="false">AK949-AO949</f>
        <v>33539.3353026621</v>
      </c>
      <c r="AR949" s="25" t="n">
        <f aca="false">AL949-AO949</f>
        <v>39021.1839398896</v>
      </c>
      <c r="AS949" s="25" t="n">
        <f aca="false">AM949-AO949</f>
        <v>59712.9857803086</v>
      </c>
      <c r="AT949" s="25" t="n">
        <f aca="false">AN949-AO949</f>
        <v>63524.7934066875</v>
      </c>
      <c r="AU949" s="25" t="n">
        <f aca="false">AP949*Datos!$D$6</f>
        <v>11349.1796233958</v>
      </c>
      <c r="AV949" s="25" t="n">
        <f aca="false">AQ949*Datos!$D$6</f>
        <v>16769.667651331</v>
      </c>
      <c r="AW949" s="25" t="n">
        <f aca="false">AR949*Datos!$D$6</f>
        <v>19510.5919699448</v>
      </c>
      <c r="AX949" s="25" t="n">
        <f aca="false">AS949*Datos!$D$6</f>
        <v>29856.4928901543</v>
      </c>
      <c r="AY949" s="25" t="n">
        <f aca="false">AT949*Datos!$D$6</f>
        <v>31762.3967033437</v>
      </c>
      <c r="AZ949" s="25" t="n">
        <f aca="false">AJ949-AU949-AE949</f>
        <v>22919.2829203447</v>
      </c>
      <c r="BA949" s="25" t="n">
        <f aca="false">AK949-AV949-AF949</f>
        <v>27560.4274537033</v>
      </c>
      <c r="BB949" s="25" t="n">
        <f aca="false">AL949-AW949-AG949</f>
        <v>29122.915949473</v>
      </c>
      <c r="BC949" s="25" t="n">
        <f aca="false">AM949-AX949-AH949</f>
        <v>38062.4218956315</v>
      </c>
      <c r="BD949" s="25" t="n">
        <f aca="false">AN949-AY949-AI949</f>
        <v>38187.8452516591</v>
      </c>
      <c r="BE949" s="25" t="n">
        <f aca="false">AZ949/Z949</f>
        <v>20037.056072861</v>
      </c>
      <c r="BF949" s="25" t="n">
        <f aca="false">BA949/AA949</f>
        <v>20981.7015942732</v>
      </c>
      <c r="BG949" s="25" t="n">
        <f aca="false">BB949/AB949</f>
        <v>18547.8706399308</v>
      </c>
      <c r="BH949" s="25" t="n">
        <f aca="false">BC949/AC949</f>
        <v>20284.9264235054</v>
      </c>
      <c r="BI949" s="25" t="n">
        <f aca="false">BD949/AD949</f>
        <v>16866.7763346126</v>
      </c>
      <c r="BJ949" s="25" t="n">
        <f aca="false">E949*AD949</f>
        <v>82681.8790453844</v>
      </c>
      <c r="BK949" s="25" t="n">
        <f aca="false">0.2*C949*AD949</f>
        <v>38089.0783882482</v>
      </c>
      <c r="BL949" s="25" t="n">
        <f aca="false">BJ949+BK949</f>
        <v>120770.957433633</v>
      </c>
      <c r="BM949" s="25" t="n">
        <f aca="false">BK949*Datos!$D$6</f>
        <v>19044.5391941241</v>
      </c>
      <c r="BN949" s="25" t="n">
        <f aca="false">BL949-BM949</f>
        <v>101726.418239508</v>
      </c>
      <c r="BO949" s="25" t="n">
        <f aca="false">BN949/AD949</f>
        <v>44930.441412965</v>
      </c>
      <c r="BP949" s="25" t="n">
        <f aca="false">-(C949+E949)</f>
        <v>-120634.630214293</v>
      </c>
      <c r="BQ949" s="25" t="n">
        <f aca="false">BE949</f>
        <v>20037.056072861</v>
      </c>
      <c r="BR949" s="25" t="n">
        <f aca="false">BF949</f>
        <v>20981.7015942732</v>
      </c>
      <c r="BS949" s="25" t="n">
        <f aca="false">BG949</f>
        <v>18547.8706399308</v>
      </c>
      <c r="BT949" s="25" t="n">
        <f aca="false">BH949</f>
        <v>20284.9264235054</v>
      </c>
      <c r="BU949" s="25" t="n">
        <f aca="false">BI949+BO949</f>
        <v>61797.2177475776</v>
      </c>
      <c r="BV949" s="27" t="n">
        <f aca="false">IFERROR(IRR(BP949:BU949,0.1),NA())*100</f>
        <v>4.65049491128828</v>
      </c>
    </row>
    <row r="950" customFormat="false" ht="15" hidden="false" customHeight="true" outlineLevel="0" collapsed="false">
      <c r="A950" s="23" t="n">
        <v>949</v>
      </c>
      <c r="B950" s="24" t="n">
        <f aca="true">RAND()</f>
        <v>0.359229006849729</v>
      </c>
      <c r="C950" s="25" t="n">
        <f aca="false">IF(B950&lt;=(Datos!$D$14-Datos!$C$14)/(Datos!$E$14-Datos!$C$14),Datos!$C$14+SQRT((Datos!$E$14-Datos!$C$14)*(Datos!$D$14-Datos!$C$14)*B950),Datos!$E$14-SQRT((Datos!$E$14-Datos!$C$14)*(Datos!$E$14-Datos!$D$14)*(1-B950)))</f>
        <v>72270.4996117794</v>
      </c>
      <c r="D950" s="24" t="n">
        <f aca="true">RAND()</f>
        <v>0.857917907488516</v>
      </c>
      <c r="E950" s="25" t="n">
        <f aca="false">IF(D950&lt;=(Datos!$D$15-Datos!$C$15)/(Datos!$E$15-Datos!$C$15),Datos!$C$15+SQRT((Datos!$E$15-Datos!$C$15)*(Datos!$D$15-Datos!$C$15)*D950),Datos!$E$15-SQRT((Datos!$E$15-Datos!$C$15)*(Datos!$E$15-Datos!$D$15)*(1-D950)))</f>
        <v>35383.4738301703</v>
      </c>
      <c r="F950" s="24" t="n">
        <f aca="true">RAND()</f>
        <v>0.572172073408858</v>
      </c>
      <c r="G950" s="25" t="n">
        <f aca="false">IF(F950&lt;=(Datos!$D$19-Datos!$C$19)/(Datos!$E$19-Datos!$C$19),Datos!$C$19+SQRT((Datos!$E$19-Datos!$C$19)*(Datos!$D$19-Datos!$C$19)*F950),Datos!$E$19-SQRT((Datos!$E$19-Datos!$C$19)*(Datos!$E$19-Datos!$D$19)*(1-F950)))</f>
        <v>39264.2220942359</v>
      </c>
      <c r="H950" s="24" t="n">
        <f aca="true">RAND()</f>
        <v>0.225620669760465</v>
      </c>
      <c r="I950" s="25" t="n">
        <f aca="false">IF(H950&lt;=(Datos!$D$19-Datos!$C$19)/(Datos!$E$19-Datos!$C$19),Datos!$C$19+SQRT((Datos!$E$19-Datos!$C$19)*(Datos!$D$19-Datos!$C$19)*H950),Datos!$E$19-SQRT((Datos!$E$19-Datos!$C$19)*(Datos!$E$19-Datos!$D$19)*(1-H950)))</f>
        <v>35817.4823131721</v>
      </c>
      <c r="J950" s="24" t="n">
        <f aca="true">RAND()</f>
        <v>0.256332087387602</v>
      </c>
      <c r="K950" s="25" t="n">
        <f aca="false">IF(J950&lt;=(Datos!$D$19-Datos!$C$19)/(Datos!$E$19-Datos!$C$19),Datos!$C$19+SQRT((Datos!$E$19-Datos!$C$19)*(Datos!$D$19-Datos!$C$19)*J950),Datos!$E$19-SQRT((Datos!$E$19-Datos!$C$19)*(Datos!$E$19-Datos!$D$19)*(1-J950)))</f>
        <v>36200.7913291886</v>
      </c>
      <c r="L950" s="24" t="n">
        <f aca="true">RAND()</f>
        <v>0.110444452424554</v>
      </c>
      <c r="M950" s="25" t="n">
        <f aca="false">IF(L950&lt;=(Datos!$D$19-Datos!$C$19)/(Datos!$E$19-Datos!$C$19),Datos!$C$19+SQRT((Datos!$E$19-Datos!$C$19)*(Datos!$D$19-Datos!$C$19)*L950),Datos!$E$19-SQRT((Datos!$E$19-Datos!$C$19)*(Datos!$E$19-Datos!$D$19)*(1-L950)))</f>
        <v>34070.2171764764</v>
      </c>
      <c r="N950" s="24" t="n">
        <f aca="true">RAND()</f>
        <v>0.957318296956528</v>
      </c>
      <c r="O950" s="25" t="n">
        <f aca="false">IF(N950&lt;=(Datos!$D$19-Datos!$C$19)/(Datos!$E$19-Datos!$C$19),Datos!$C$19+SQRT((Datos!$E$19-Datos!$C$19)*(Datos!$D$19-Datos!$C$19)*N950),Datos!$E$19-SQRT((Datos!$E$19-Datos!$C$19)*(Datos!$E$19-Datos!$D$19)*(1-N950)))</f>
        <v>43210.8304361351</v>
      </c>
      <c r="P950" s="24" t="n">
        <f aca="true">RAND()</f>
        <v>0.380362371225234</v>
      </c>
      <c r="Q950" s="26" t="n">
        <f aca="false">IF(P950&lt;=(Datos!$D$23-Datos!$C$23)/(Datos!$E$23-Datos!$C$23),Datos!$C$23+SQRT((Datos!$E$23-Datos!$C$23)*(Datos!$D$23-Datos!$C$23)*P950),Datos!$E$23-SQRT((Datos!$E$23-Datos!$C$23)*(Datos!$E$23-Datos!$D$23)*(1-P950)))</f>
        <v>0.14616586073886</v>
      </c>
      <c r="R950" s="24" t="n">
        <f aca="true">RAND()</f>
        <v>0.906060851325184</v>
      </c>
      <c r="S950" s="26" t="n">
        <f aca="false">IF(R950&lt;=(Datos!$D$24-Datos!$C$24)/(Datos!$E$24-Datos!$C$24),Datos!$C$24+SQRT((Datos!$E$24-Datos!$C$24)*(Datos!$D$24-Datos!$C$24)*R950),Datos!$E$24-SQRT((Datos!$E$24-Datos!$C$24)*(Datos!$E$24-Datos!$D$24)*(1-R950)))</f>
        <v>0.166996520941891</v>
      </c>
      <c r="T950" s="24" t="n">
        <f aca="true">RAND()</f>
        <v>0.294994248325307</v>
      </c>
      <c r="U950" s="26" t="n">
        <f aca="false">IF(T950&lt;=(Datos!$D$25-Datos!$C$25)/(Datos!$E$25-Datos!$C$25),Datos!$C$25+SQRT((Datos!$E$25-Datos!$C$25)*(Datos!$D$25-Datos!$C$25)*T950),Datos!$E$25-SQRT((Datos!$E$25-Datos!$C$25)*(Datos!$E$25-Datos!$D$25)*(1-T950)))</f>
        <v>0.174889514287811</v>
      </c>
      <c r="V950" s="24" t="n">
        <f aca="true">RAND()</f>
        <v>0.316695149930434</v>
      </c>
      <c r="W950" s="26" t="n">
        <f aca="false">IF(V950&lt;=(Datos!$D$26-Datos!$C$26)/(Datos!$E$26-Datos!$C$26),Datos!$C$26+SQRT((Datos!$E$26-Datos!$C$26)*(Datos!$D$26-Datos!$C$26)*V950),Datos!$E$26-SQRT((Datos!$E$26-Datos!$C$26)*(Datos!$E$26-Datos!$D$26)*(1-V950)))</f>
        <v>0.201096350082601</v>
      </c>
      <c r="X950" s="24" t="n">
        <f aca="true">RAND()</f>
        <v>0.585792672420331</v>
      </c>
      <c r="Y950" s="26" t="n">
        <f aca="false">IF(X950&lt;=(Datos!$D$27-Datos!$C$27)/(Datos!$E$27-Datos!$C$27),Datos!$C$27+SQRT((Datos!$E$27-Datos!$C$27)*(Datos!$D$27-Datos!$C$27)*X950),Datos!$E$27-SQRT((Datos!$E$27-Datos!$C$27)*(Datos!$E$27-Datos!$D$27)*(1-X950)))</f>
        <v>0.232706030311146</v>
      </c>
      <c r="Z950" s="24" t="n">
        <f aca="false">(1+Q950)</f>
        <v>1.14616586073886</v>
      </c>
      <c r="AA950" s="24" t="n">
        <f aca="false">Z950*(1+S950)</f>
        <v>1.33757157190462</v>
      </c>
      <c r="AB950" s="24" t="n">
        <f aca="false">AA950*(1+U950)</f>
        <v>1.5714988144402</v>
      </c>
      <c r="AC950" s="24" t="n">
        <f aca="false">AB950*(1+W950)</f>
        <v>1.88752149018326</v>
      </c>
      <c r="AD950" s="24" t="n">
        <f aca="false">AC950*(1+Y950)</f>
        <v>2.32675912329079</v>
      </c>
      <c r="AE950" s="23" t="n">
        <f aca="false">E950*Q950</f>
        <v>5171.85590831777</v>
      </c>
      <c r="AF950" s="23" t="n">
        <f aca="false">AE950*(1+S950)</f>
        <v>6035.5378518196</v>
      </c>
      <c r="AG950" s="23" t="n">
        <f aca="false">AF950*(1+U950)</f>
        <v>7091.09013519003</v>
      </c>
      <c r="AH950" s="23" t="n">
        <f aca="false">AG950*(1+W950)</f>
        <v>8517.08247948349</v>
      </c>
      <c r="AI950" s="23" t="n">
        <f aca="false">AH950*(1+Y950)</f>
        <v>10499.0589331167</v>
      </c>
      <c r="AJ950" s="25" t="n">
        <f aca="false">G950*Z950</f>
        <v>45003.3109128817</v>
      </c>
      <c r="AK950" s="25" t="n">
        <f aca="false">I950*AA950</f>
        <v>47908.4461192954</v>
      </c>
      <c r="AL950" s="25" t="n">
        <f aca="false">K950*AB950</f>
        <v>56889.5006556169</v>
      </c>
      <c r="AM950" s="25" t="n">
        <f aca="false">M950*AC950</f>
        <v>64308.26709581</v>
      </c>
      <c r="AN950" s="25" t="n">
        <f aca="false">O950*AD950</f>
        <v>100541.193942249</v>
      </c>
      <c r="AO950" s="25" t="n">
        <f aca="false">C950/Datos!$D$8</f>
        <v>14454.0999223559</v>
      </c>
      <c r="AP950" s="25" t="n">
        <f aca="false">AJ950-AO950</f>
        <v>30549.2109905258</v>
      </c>
      <c r="AQ950" s="25" t="n">
        <f aca="false">AK950-AO950</f>
        <v>33454.3461969395</v>
      </c>
      <c r="AR950" s="25" t="n">
        <f aca="false">AL950-AO950</f>
        <v>42435.4007332611</v>
      </c>
      <c r="AS950" s="25" t="n">
        <f aca="false">AM950-AO950</f>
        <v>49854.1671734541</v>
      </c>
      <c r="AT950" s="25" t="n">
        <f aca="false">AN950-AO950</f>
        <v>86087.0940198927</v>
      </c>
      <c r="AU950" s="25" t="n">
        <f aca="false">AP950*Datos!$D$6</f>
        <v>15274.6054952629</v>
      </c>
      <c r="AV950" s="25" t="n">
        <f aca="false">AQ950*Datos!$D$6</f>
        <v>16727.1730984698</v>
      </c>
      <c r="AW950" s="25" t="n">
        <f aca="false">AR950*Datos!$D$6</f>
        <v>21217.7003666305</v>
      </c>
      <c r="AX950" s="25" t="n">
        <f aca="false">AS950*Datos!$D$6</f>
        <v>24927.083586727</v>
      </c>
      <c r="AY950" s="25" t="n">
        <f aca="false">AT950*Datos!$D$6</f>
        <v>43043.5470099463</v>
      </c>
      <c r="AZ950" s="25" t="n">
        <f aca="false">AJ950-AU950-AE950</f>
        <v>24556.849509301</v>
      </c>
      <c r="BA950" s="25" t="n">
        <f aca="false">AK950-AV950-AF950</f>
        <v>25145.735169006</v>
      </c>
      <c r="BB950" s="25" t="n">
        <f aca="false">AL950-AW950-AG950</f>
        <v>28580.7101537964</v>
      </c>
      <c r="BC950" s="25" t="n">
        <f aca="false">AM950-AX950-AH950</f>
        <v>30864.1010295994</v>
      </c>
      <c r="BD950" s="25" t="n">
        <f aca="false">AN950-AY950-AI950</f>
        <v>46998.5879991855</v>
      </c>
      <c r="BE950" s="25" t="n">
        <f aca="false">AZ950/Z950</f>
        <v>21425.2145788662</v>
      </c>
      <c r="BF950" s="25" t="n">
        <f aca="false">BA950/AA950</f>
        <v>18799.5436634468</v>
      </c>
      <c r="BG950" s="25" t="n">
        <f aca="false">BB950/AB950</f>
        <v>18186.9116865846</v>
      </c>
      <c r="BH950" s="25" t="n">
        <f aca="false">BC950/AC950</f>
        <v>16351.6554328623</v>
      </c>
      <c r="BI950" s="25" t="n">
        <f aca="false">BD950/AD950</f>
        <v>20199.1635183596</v>
      </c>
      <c r="BJ950" s="25" t="n">
        <f aca="false">E950*AD950</f>
        <v>82328.8205480695</v>
      </c>
      <c r="BK950" s="25" t="n">
        <f aca="false">0.2*C950*AD950</f>
        <v>33631.2088632982</v>
      </c>
      <c r="BL950" s="25" t="n">
        <f aca="false">BJ950+BK950</f>
        <v>115960.029411368</v>
      </c>
      <c r="BM950" s="25" t="n">
        <f aca="false">BK950*Datos!$D$6</f>
        <v>16815.6044316491</v>
      </c>
      <c r="BN950" s="25" t="n">
        <f aca="false">BL950-BM950</f>
        <v>99144.4249797186</v>
      </c>
      <c r="BO950" s="25" t="n">
        <f aca="false">BN950/AD950</f>
        <v>42610.5237913482</v>
      </c>
      <c r="BP950" s="25" t="n">
        <f aca="false">-(C950+E950)</f>
        <v>-107653.97344195</v>
      </c>
      <c r="BQ950" s="25" t="n">
        <f aca="false">BE950</f>
        <v>21425.2145788662</v>
      </c>
      <c r="BR950" s="25" t="n">
        <f aca="false">BF950</f>
        <v>18799.5436634468</v>
      </c>
      <c r="BS950" s="25" t="n">
        <f aca="false">BG950</f>
        <v>18186.9116865846</v>
      </c>
      <c r="BT950" s="25" t="n">
        <f aca="false">BH950</f>
        <v>16351.6554328623</v>
      </c>
      <c r="BU950" s="25" t="n">
        <f aca="false">BI950+BO950</f>
        <v>62809.6873097078</v>
      </c>
      <c r="BV950" s="27" t="n">
        <f aca="false">IFERROR(IRR(BP950:BU950,0.1),NA())*100</f>
        <v>7.25895340976808</v>
      </c>
    </row>
    <row r="951" customFormat="false" ht="15" hidden="false" customHeight="true" outlineLevel="0" collapsed="false">
      <c r="A951" s="23" t="n">
        <v>950</v>
      </c>
      <c r="B951" s="24" t="n">
        <f aca="true">RAND()</f>
        <v>0.546518871828963</v>
      </c>
      <c r="C951" s="25" t="n">
        <f aca="false">IF(B951&lt;=(Datos!$D$14-Datos!$C$14)/(Datos!$E$14-Datos!$C$14),Datos!$C$14+SQRT((Datos!$E$14-Datos!$C$14)*(Datos!$D$14-Datos!$C$14)*B951),Datos!$E$14-SQRT((Datos!$E$14-Datos!$C$14)*(Datos!$E$14-Datos!$D$14)*(1-B951)))</f>
        <v>76672.390739614</v>
      </c>
      <c r="D951" s="24" t="n">
        <f aca="true">RAND()</f>
        <v>0.694108269448871</v>
      </c>
      <c r="E951" s="25" t="n">
        <f aca="false">IF(D951&lt;=(Datos!$D$15-Datos!$C$15)/(Datos!$E$15-Datos!$C$15),Datos!$C$15+SQRT((Datos!$E$15-Datos!$C$15)*(Datos!$D$15-Datos!$C$15)*D951),Datos!$E$15-SQRT((Datos!$E$15-Datos!$C$15)*(Datos!$E$15-Datos!$D$15)*(1-D951)))</f>
        <v>33226.2447946011</v>
      </c>
      <c r="F951" s="24" t="n">
        <f aca="true">RAND()</f>
        <v>0.761628874591768</v>
      </c>
      <c r="G951" s="25" t="n">
        <f aca="false">IF(F951&lt;=(Datos!$D$19-Datos!$C$19)/(Datos!$E$19-Datos!$C$19),Datos!$C$19+SQRT((Datos!$E$19-Datos!$C$19)*(Datos!$D$19-Datos!$C$19)*F951),Datos!$E$19-SQRT((Datos!$E$19-Datos!$C$19)*(Datos!$E$19-Datos!$D$19)*(1-F951)))</f>
        <v>40771.7811781298</v>
      </c>
      <c r="H951" s="24" t="n">
        <f aca="true">RAND()</f>
        <v>0.075422901048376</v>
      </c>
      <c r="I951" s="25" t="n">
        <f aca="false">IF(H951&lt;=(Datos!$D$19-Datos!$C$19)/(Datos!$E$19-Datos!$C$19),Datos!$C$19+SQRT((Datos!$E$19-Datos!$C$19)*(Datos!$D$19-Datos!$C$19)*H951),Datos!$E$19-SQRT((Datos!$E$19-Datos!$C$19)*(Datos!$E$19-Datos!$D$19)*(1-H951)))</f>
        <v>33363.5450282784</v>
      </c>
      <c r="J951" s="24" t="n">
        <f aca="true">RAND()</f>
        <v>0.977317177536632</v>
      </c>
      <c r="K951" s="25" t="n">
        <f aca="false">IF(J951&lt;=(Datos!$D$19-Datos!$C$19)/(Datos!$E$19-Datos!$C$19),Datos!$C$19+SQRT((Datos!$E$19-Datos!$C$19)*(Datos!$D$19-Datos!$C$19)*J951),Datos!$E$19-SQRT((Datos!$E$19-Datos!$C$19)*(Datos!$E$19-Datos!$D$19)*(1-J951)))</f>
        <v>43695.6949418359</v>
      </c>
      <c r="L951" s="24" t="n">
        <f aca="true">RAND()</f>
        <v>0.39170040439622</v>
      </c>
      <c r="M951" s="25" t="n">
        <f aca="false">IF(L951&lt;=(Datos!$D$19-Datos!$C$19)/(Datos!$E$19-Datos!$C$19),Datos!$C$19+SQRT((Datos!$E$19-Datos!$C$19)*(Datos!$D$19-Datos!$C$19)*L951),Datos!$E$19-SQRT((Datos!$E$19-Datos!$C$19)*(Datos!$E$19-Datos!$D$19)*(1-L951)))</f>
        <v>37665.1849722908</v>
      </c>
      <c r="N951" s="24" t="n">
        <f aca="true">RAND()</f>
        <v>0.837923597916037</v>
      </c>
      <c r="O951" s="25" t="n">
        <f aca="false">IF(N951&lt;=(Datos!$D$19-Datos!$C$19)/(Datos!$E$19-Datos!$C$19),Datos!$C$19+SQRT((Datos!$E$19-Datos!$C$19)*(Datos!$D$19-Datos!$C$19)*N951),Datos!$E$19-SQRT((Datos!$E$19-Datos!$C$19)*(Datos!$E$19-Datos!$D$19)*(1-N951)))</f>
        <v>41513.4931297505</v>
      </c>
      <c r="P951" s="24" t="n">
        <f aca="true">RAND()</f>
        <v>0.816680017125283</v>
      </c>
      <c r="Q951" s="26" t="n">
        <f aca="false">IF(P951&lt;=(Datos!$D$23-Datos!$C$23)/(Datos!$E$23-Datos!$C$23),Datos!$C$23+SQRT((Datos!$E$23-Datos!$C$23)*(Datos!$D$23-Datos!$C$23)*P951),Datos!$E$23-SQRT((Datos!$E$23-Datos!$C$23)*(Datos!$E$23-Datos!$D$23)*(1-P951)))</f>
        <v>0.16183475931416</v>
      </c>
      <c r="R951" s="24" t="n">
        <f aca="true">RAND()</f>
        <v>0.63674564728851</v>
      </c>
      <c r="S951" s="26" t="n">
        <f aca="false">IF(R951&lt;=(Datos!$D$24-Datos!$C$24)/(Datos!$E$24-Datos!$C$24),Datos!$C$24+SQRT((Datos!$E$24-Datos!$C$24)*(Datos!$D$24-Datos!$C$24)*R951),Datos!$E$24-SQRT((Datos!$E$24-Datos!$C$24)*(Datos!$E$24-Datos!$D$24)*(1-R951)))</f>
        <v>0.154429355994018</v>
      </c>
      <c r="T951" s="24" t="n">
        <f aca="true">RAND()</f>
        <v>0.155245030715913</v>
      </c>
      <c r="U951" s="26" t="n">
        <f aca="false">IF(T951&lt;=(Datos!$D$25-Datos!$C$25)/(Datos!$E$25-Datos!$C$25),Datos!$C$25+SQRT((Datos!$E$25-Datos!$C$25)*(Datos!$D$25-Datos!$C$25)*T951),Datos!$E$25-SQRT((Datos!$E$25-Datos!$C$25)*(Datos!$E$25-Datos!$D$25)*(1-T951)))</f>
        <v>0.168055873407382</v>
      </c>
      <c r="V951" s="24" t="n">
        <f aca="true">RAND()</f>
        <v>0.23836832539938</v>
      </c>
      <c r="W951" s="26" t="n">
        <f aca="false">IF(V951&lt;=(Datos!$D$26-Datos!$C$26)/(Datos!$E$26-Datos!$C$26),Datos!$C$26+SQRT((Datos!$E$26-Datos!$C$26)*(Datos!$D$26-Datos!$C$26)*V951),Datos!$E$26-SQRT((Datos!$E$26-Datos!$C$26)*(Datos!$E$26-Datos!$D$26)*(1-V951)))</f>
        <v>0.198267885908313</v>
      </c>
      <c r="X951" s="24" t="n">
        <f aca="true">RAND()</f>
        <v>0.0611930528034632</v>
      </c>
      <c r="Y951" s="26" t="n">
        <f aca="false">IF(X951&lt;=(Datos!$D$27-Datos!$C$27)/(Datos!$E$27-Datos!$C$27),Datos!$C$27+SQRT((Datos!$E$27-Datos!$C$27)*(Datos!$D$27-Datos!$C$27)*X951),Datos!$E$27-SQRT((Datos!$E$27-Datos!$C$27)*(Datos!$E$27-Datos!$D$27)*(1-X951)))</f>
        <v>0.202853841549099</v>
      </c>
      <c r="Z951" s="24" t="n">
        <f aca="false">(1+Q951)</f>
        <v>1.16183475931416</v>
      </c>
      <c r="AA951" s="24" t="n">
        <f aca="false">Z951*(1+S951)</f>
        <v>1.34125615296651</v>
      </c>
      <c r="AB951" s="24" t="n">
        <f aca="false">AA951*(1+U951)</f>
        <v>1.56666212721632</v>
      </c>
      <c r="AC951" s="24" t="n">
        <f aca="false">AB951*(1+W951)</f>
        <v>1.87728091511212</v>
      </c>
      <c r="AD951" s="24" t="n">
        <f aca="false">AC951*(1+Y951)</f>
        <v>2.25809456040943</v>
      </c>
      <c r="AE951" s="23" t="n">
        <f aca="false">E951*Q951</f>
        <v>5377.16132924763</v>
      </c>
      <c r="AF951" s="23" t="n">
        <f aca="false">AE951*(1+S951)</f>
        <v>6207.55289039928</v>
      </c>
      <c r="AG951" s="23" t="n">
        <f aca="false">AF951*(1+U951)</f>
        <v>7250.76861311785</v>
      </c>
      <c r="AH951" s="23" t="n">
        <f aca="false">AG951*(1+W951)</f>
        <v>8688.36317725107</v>
      </c>
      <c r="AI951" s="23" t="n">
        <f aca="false">AH951*(1+Y951)</f>
        <v>10450.8310245302</v>
      </c>
      <c r="AJ951" s="25" t="n">
        <f aca="false">G951*Z951</f>
        <v>47370.0725719021</v>
      </c>
      <c r="AK951" s="25" t="n">
        <f aca="false">I951*AA951</f>
        <v>44749.0600539536</v>
      </c>
      <c r="AL951" s="25" t="n">
        <f aca="false">K951*AB951</f>
        <v>68456.3903877721</v>
      </c>
      <c r="AM951" s="25" t="n">
        <f aca="false">M951*AC951</f>
        <v>70708.1329126495</v>
      </c>
      <c r="AN951" s="25" t="n">
        <f aca="false">O951*AD951</f>
        <v>93741.3930198836</v>
      </c>
      <c r="AO951" s="25" t="n">
        <f aca="false">C951/Datos!$D$8</f>
        <v>15334.4781479228</v>
      </c>
      <c r="AP951" s="25" t="n">
        <f aca="false">AJ951-AO951</f>
        <v>32035.5944239792</v>
      </c>
      <c r="AQ951" s="25" t="n">
        <f aca="false">AK951-AO951</f>
        <v>29414.5819060308</v>
      </c>
      <c r="AR951" s="25" t="n">
        <f aca="false">AL951-AO951</f>
        <v>53121.9122398493</v>
      </c>
      <c r="AS951" s="25" t="n">
        <f aca="false">AM951-AO951</f>
        <v>55373.6547647267</v>
      </c>
      <c r="AT951" s="25" t="n">
        <f aca="false">AN951-AO951</f>
        <v>78406.9148719608</v>
      </c>
      <c r="AU951" s="25" t="n">
        <f aca="false">AP951*Datos!$D$6</f>
        <v>16017.7972119896</v>
      </c>
      <c r="AV951" s="25" t="n">
        <f aca="false">AQ951*Datos!$D$6</f>
        <v>14707.2909530154</v>
      </c>
      <c r="AW951" s="25" t="n">
        <f aca="false">AR951*Datos!$D$6</f>
        <v>26560.9561199246</v>
      </c>
      <c r="AX951" s="25" t="n">
        <f aca="false">AS951*Datos!$D$6</f>
        <v>27686.8273823634</v>
      </c>
      <c r="AY951" s="25" t="n">
        <f aca="false">AT951*Datos!$D$6</f>
        <v>39203.4574359804</v>
      </c>
      <c r="AZ951" s="25" t="n">
        <f aca="false">AJ951-AU951-AE951</f>
        <v>25975.1140306648</v>
      </c>
      <c r="BA951" s="25" t="n">
        <f aca="false">AK951-AV951-AF951</f>
        <v>23834.216210539</v>
      </c>
      <c r="BB951" s="25" t="n">
        <f aca="false">AL951-AW951-AG951</f>
        <v>34644.6656547296</v>
      </c>
      <c r="BC951" s="25" t="n">
        <f aca="false">AM951-AX951-AH951</f>
        <v>34332.9423530351</v>
      </c>
      <c r="BD951" s="25" t="n">
        <f aca="false">AN951-AY951-AI951</f>
        <v>44087.104559373</v>
      </c>
      <c r="BE951" s="25" t="n">
        <f aca="false">AZ951/Z951</f>
        <v>22356.9778941698</v>
      </c>
      <c r="BF951" s="25" t="n">
        <f aca="false">BA951/AA951</f>
        <v>17770.070361149</v>
      </c>
      <c r="BG951" s="25" t="n">
        <f aca="false">BB951/AB951</f>
        <v>22113.6804502238</v>
      </c>
      <c r="BH951" s="25" t="n">
        <f aca="false">BC951/AC951</f>
        <v>18288.6546582638</v>
      </c>
      <c r="BI951" s="25" t="n">
        <f aca="false">BD951/AD951</f>
        <v>19524.0293884678</v>
      </c>
      <c r="BJ951" s="25" t="n">
        <f aca="false">E951*AD951</f>
        <v>75028.0026335207</v>
      </c>
      <c r="BK951" s="25" t="n">
        <f aca="false">0.2*C951*AD951</f>
        <v>34626.7016925417</v>
      </c>
      <c r="BL951" s="25" t="n">
        <f aca="false">BJ951+BK951</f>
        <v>109654.704326062</v>
      </c>
      <c r="BM951" s="25" t="n">
        <f aca="false">BK951*Datos!$D$6</f>
        <v>17313.3508462709</v>
      </c>
      <c r="BN951" s="25" t="n">
        <f aca="false">BL951-BM951</f>
        <v>92341.3534797915</v>
      </c>
      <c r="BO951" s="25" t="n">
        <f aca="false">BN951/AD951</f>
        <v>40893.4838685625</v>
      </c>
      <c r="BP951" s="25" t="n">
        <f aca="false">-(C951+E951)</f>
        <v>-109898.635534215</v>
      </c>
      <c r="BQ951" s="25" t="n">
        <f aca="false">BE951</f>
        <v>22356.9778941698</v>
      </c>
      <c r="BR951" s="25" t="n">
        <f aca="false">BF951</f>
        <v>17770.070361149</v>
      </c>
      <c r="BS951" s="25" t="n">
        <f aca="false">BG951</f>
        <v>22113.6804502238</v>
      </c>
      <c r="BT951" s="25" t="n">
        <f aca="false">BH951</f>
        <v>18288.6546582638</v>
      </c>
      <c r="BU951" s="25" t="n">
        <f aca="false">BI951+BO951</f>
        <v>60417.5132570303</v>
      </c>
      <c r="BV951" s="27" t="n">
        <f aca="false">IFERROR(IRR(BP951:BU951,0.1),NA())*100</f>
        <v>7.4579628905887</v>
      </c>
    </row>
    <row r="952" customFormat="false" ht="15" hidden="false" customHeight="true" outlineLevel="0" collapsed="false">
      <c r="A952" s="23" t="n">
        <v>951</v>
      </c>
      <c r="B952" s="24" t="n">
        <f aca="true">RAND()</f>
        <v>0.65892741293097</v>
      </c>
      <c r="C952" s="25" t="n">
        <f aca="false">IF(B952&lt;=(Datos!$D$14-Datos!$C$14)/(Datos!$E$14-Datos!$C$14),Datos!$C$14+SQRT((Datos!$E$14-Datos!$C$14)*(Datos!$D$14-Datos!$C$14)*B952),Datos!$E$14-SQRT((Datos!$E$14-Datos!$C$14)*(Datos!$E$14-Datos!$D$14)*(1-B952)))</f>
        <v>79769.1546275783</v>
      </c>
      <c r="D952" s="24" t="n">
        <f aca="true">RAND()</f>
        <v>0.931221929670714</v>
      </c>
      <c r="E952" s="25" t="n">
        <f aca="false">IF(D952&lt;=(Datos!$D$15-Datos!$C$15)/(Datos!$E$15-Datos!$C$15),Datos!$C$15+SQRT((Datos!$E$15-Datos!$C$15)*(Datos!$D$15-Datos!$C$15)*D952),Datos!$E$15-SQRT((Datos!$E$15-Datos!$C$15)*(Datos!$E$15-Datos!$D$15)*(1-D952)))</f>
        <v>36788.0363405865</v>
      </c>
      <c r="F952" s="24" t="n">
        <f aca="true">RAND()</f>
        <v>0.780676588827728</v>
      </c>
      <c r="G952" s="25" t="n">
        <f aca="false">IF(F952&lt;=(Datos!$D$19-Datos!$C$19)/(Datos!$E$19-Datos!$C$19),Datos!$C$19+SQRT((Datos!$E$19-Datos!$C$19)*(Datos!$D$19-Datos!$C$19)*F952),Datos!$E$19-SQRT((Datos!$E$19-Datos!$C$19)*(Datos!$E$19-Datos!$D$19)*(1-F952)))</f>
        <v>40944.2317820269</v>
      </c>
      <c r="H952" s="24" t="n">
        <f aca="true">RAND()</f>
        <v>0.237540829679809</v>
      </c>
      <c r="I952" s="25" t="n">
        <f aca="false">IF(H952&lt;=(Datos!$D$19-Datos!$C$19)/(Datos!$E$19-Datos!$C$19),Datos!$C$19+SQRT((Datos!$E$19-Datos!$C$19)*(Datos!$D$19-Datos!$C$19)*H952),Datos!$E$19-SQRT((Datos!$E$19-Datos!$C$19)*(Datos!$E$19-Datos!$D$19)*(1-H952)))</f>
        <v>35969.1812212372</v>
      </c>
      <c r="J952" s="24" t="n">
        <f aca="true">RAND()</f>
        <v>0.587990685681522</v>
      </c>
      <c r="K952" s="25" t="n">
        <f aca="false">IF(J952&lt;=(Datos!$D$19-Datos!$C$19)/(Datos!$E$19-Datos!$C$19),Datos!$C$19+SQRT((Datos!$E$19-Datos!$C$19)*(Datos!$D$19-Datos!$C$19)*J952),Datos!$E$19-SQRT((Datos!$E$19-Datos!$C$19)*(Datos!$E$19-Datos!$D$19)*(1-J952)))</f>
        <v>39391.4111214571</v>
      </c>
      <c r="L952" s="24" t="n">
        <f aca="true">RAND()</f>
        <v>0.0394507772394973</v>
      </c>
      <c r="M952" s="25" t="n">
        <f aca="false">IF(L952&lt;=(Datos!$D$19-Datos!$C$19)/(Datos!$E$19-Datos!$C$19),Datos!$C$19+SQRT((Datos!$E$19-Datos!$C$19)*(Datos!$D$19-Datos!$C$19)*L952),Datos!$E$19-SQRT((Datos!$E$19-Datos!$C$19)*(Datos!$E$19-Datos!$D$19)*(1-L952)))</f>
        <v>32432.6151742363</v>
      </c>
      <c r="N952" s="24" t="n">
        <f aca="true">RAND()</f>
        <v>0.544498177283817</v>
      </c>
      <c r="O952" s="25" t="n">
        <f aca="false">IF(N952&lt;=(Datos!$D$19-Datos!$C$19)/(Datos!$E$19-Datos!$C$19),Datos!$C$19+SQRT((Datos!$E$19-Datos!$C$19)*(Datos!$D$19-Datos!$C$19)*N952),Datos!$E$19-SQRT((Datos!$E$19-Datos!$C$19)*(Datos!$E$19-Datos!$D$19)*(1-N952)))</f>
        <v>39037.407072417</v>
      </c>
      <c r="P952" s="24" t="n">
        <f aca="true">RAND()</f>
        <v>0.106681103578349</v>
      </c>
      <c r="Q952" s="26" t="n">
        <f aca="false">IF(P952&lt;=(Datos!$D$23-Datos!$C$23)/(Datos!$E$23-Datos!$C$23),Datos!$C$23+SQRT((Datos!$E$23-Datos!$C$23)*(Datos!$D$23-Datos!$C$23)*P952),Datos!$E$23-SQRT((Datos!$E$23-Datos!$C$23)*(Datos!$E$23-Datos!$D$23)*(1-P952)))</f>
        <v>0.133857344133745</v>
      </c>
      <c r="R952" s="24" t="n">
        <f aca="true">RAND()</f>
        <v>0.622575439985876</v>
      </c>
      <c r="S952" s="26" t="n">
        <f aca="false">IF(R952&lt;=(Datos!$D$24-Datos!$C$24)/(Datos!$E$24-Datos!$C$24),Datos!$C$24+SQRT((Datos!$E$24-Datos!$C$24)*(Datos!$D$24-Datos!$C$24)*R952),Datos!$E$24-SQRT((Datos!$E$24-Datos!$C$24)*(Datos!$E$24-Datos!$D$24)*(1-R952)))</f>
        <v>0.153935383984693</v>
      </c>
      <c r="T952" s="24" t="n">
        <f aca="true">RAND()</f>
        <v>0.504805686556912</v>
      </c>
      <c r="U952" s="26" t="n">
        <f aca="false">IF(T952&lt;=(Datos!$D$25-Datos!$C$25)/(Datos!$E$25-Datos!$C$25),Datos!$C$25+SQRT((Datos!$E$25-Datos!$C$25)*(Datos!$D$25-Datos!$C$25)*T952),Datos!$E$25-SQRT((Datos!$E$25-Datos!$C$25)*(Datos!$E$25-Datos!$D$25)*(1-T952)))</f>
        <v>0.182763672608048</v>
      </c>
      <c r="V952" s="24" t="n">
        <f aca="true">RAND()</f>
        <v>0.622337895266142</v>
      </c>
      <c r="W952" s="26" t="n">
        <f aca="false">IF(V952&lt;=(Datos!$D$26-Datos!$C$26)/(Datos!$E$26-Datos!$C$26),Datos!$C$26+SQRT((Datos!$E$26-Datos!$C$26)*(Datos!$D$26-Datos!$C$26)*V952),Datos!$E$26-SQRT((Datos!$E$26-Datos!$C$26)*(Datos!$E$26-Datos!$D$26)*(1-V952)))</f>
        <v>0.213643193669294</v>
      </c>
      <c r="X952" s="24" t="n">
        <f aca="true">RAND()</f>
        <v>0.106288365440243</v>
      </c>
      <c r="Y952" s="26" t="n">
        <f aca="false">IF(X952&lt;=(Datos!$D$27-Datos!$C$27)/(Datos!$E$27-Datos!$C$27),Datos!$C$27+SQRT((Datos!$E$27-Datos!$C$27)*(Datos!$D$27-Datos!$C$27)*X952),Datos!$E$27-SQRT((Datos!$E$27-Datos!$C$27)*(Datos!$E$27-Datos!$D$27)*(1-X952)))</f>
        <v>0.206940442340407</v>
      </c>
      <c r="Z952" s="24" t="n">
        <f aca="false">(1+Q952)</f>
        <v>1.13385734413374</v>
      </c>
      <c r="AA952" s="24" t="n">
        <f aca="false">Z952*(1+S952)</f>
        <v>1.30839810978684</v>
      </c>
      <c r="AB952" s="24" t="n">
        <f aca="false">AA952*(1+U952)</f>
        <v>1.54752575356491</v>
      </c>
      <c r="AC952" s="24" t="n">
        <f aca="false">AB952*(1+W952)</f>
        <v>1.87814409784199</v>
      </c>
      <c r="AD952" s="24" t="n">
        <f aca="false">AC952*(1+Y952)</f>
        <v>2.26680806822844</v>
      </c>
      <c r="AE952" s="23" t="n">
        <f aca="false">E952*Q952</f>
        <v>4924.34884044659</v>
      </c>
      <c r="AF952" s="23" t="n">
        <f aca="false">AE952*(1+S952)</f>
        <v>5682.38037007532</v>
      </c>
      <c r="AG952" s="23" t="n">
        <f aca="false">AF952*(1+U952)</f>
        <v>6720.91307566616</v>
      </c>
      <c r="AH952" s="23" t="n">
        <f aca="false">AG952*(1+W952)</f>
        <v>8156.79040952519</v>
      </c>
      <c r="AI952" s="23" t="n">
        <f aca="false">AH952*(1+Y952)</f>
        <v>9844.76022495033</v>
      </c>
      <c r="AJ952" s="25" t="n">
        <f aca="false">G952*Z952</f>
        <v>46424.9179059655</v>
      </c>
      <c r="AK952" s="25" t="n">
        <f aca="false">I952*AA952</f>
        <v>47062.008720447</v>
      </c>
      <c r="AL952" s="25" t="n">
        <f aca="false">K952*AB952</f>
        <v>60959.2231797179</v>
      </c>
      <c r="AM952" s="25" t="n">
        <f aca="false">M952*AC952</f>
        <v>60913.1247670725</v>
      </c>
      <c r="AN952" s="25" t="n">
        <f aca="false">O952*AD952</f>
        <v>88490.3093144728</v>
      </c>
      <c r="AO952" s="25" t="n">
        <f aca="false">C952/Datos!$D$8</f>
        <v>15953.8309255157</v>
      </c>
      <c r="AP952" s="25" t="n">
        <f aca="false">AJ952-AO952</f>
        <v>30471.0869804499</v>
      </c>
      <c r="AQ952" s="25" t="n">
        <f aca="false">AK952-AO952</f>
        <v>31108.1777949313</v>
      </c>
      <c r="AR952" s="25" t="n">
        <f aca="false">AL952-AO952</f>
        <v>45005.3922542023</v>
      </c>
      <c r="AS952" s="25" t="n">
        <f aca="false">AM952-AO952</f>
        <v>44959.2938415569</v>
      </c>
      <c r="AT952" s="25" t="n">
        <f aca="false">AN952-AO952</f>
        <v>72536.4783889571</v>
      </c>
      <c r="AU952" s="25" t="n">
        <f aca="false">AP952*Datos!$D$6</f>
        <v>15235.5434902249</v>
      </c>
      <c r="AV952" s="25" t="n">
        <f aca="false">AQ952*Datos!$D$6</f>
        <v>15554.0888974657</v>
      </c>
      <c r="AW952" s="25" t="n">
        <f aca="false">AR952*Datos!$D$6</f>
        <v>22502.6961271011</v>
      </c>
      <c r="AX952" s="25" t="n">
        <f aca="false">AS952*Datos!$D$6</f>
        <v>22479.6469207784</v>
      </c>
      <c r="AY952" s="25" t="n">
        <f aca="false">AT952*Datos!$D$6</f>
        <v>36268.2391944786</v>
      </c>
      <c r="AZ952" s="25" t="n">
        <f aca="false">AJ952-AU952-AE952</f>
        <v>26265.025575294</v>
      </c>
      <c r="BA952" s="25" t="n">
        <f aca="false">AK952-AV952-AF952</f>
        <v>25825.539452906</v>
      </c>
      <c r="BB952" s="25" t="n">
        <f aca="false">AL952-AW952-AG952</f>
        <v>31735.6139769506</v>
      </c>
      <c r="BC952" s="25" t="n">
        <f aca="false">AM952-AX952-AH952</f>
        <v>30276.6874367689</v>
      </c>
      <c r="BD952" s="25" t="n">
        <f aca="false">AN952-AY952-AI952</f>
        <v>42377.3098950439</v>
      </c>
      <c r="BE952" s="25" t="n">
        <f aca="false">AZ952/Z952</f>
        <v>23164.3122577825</v>
      </c>
      <c r="BF952" s="25" t="n">
        <f aca="false">BA952/AA952</f>
        <v>19738.2885680823</v>
      </c>
      <c r="BG952" s="25" t="n">
        <f aca="false">BB952/AB952</f>
        <v>20507.3252602381</v>
      </c>
      <c r="BH952" s="25" t="n">
        <f aca="false">BC952/AC952</f>
        <v>16120.5348788504</v>
      </c>
      <c r="BI952" s="25" t="n">
        <f aca="false">BD952/AD952</f>
        <v>18694.7057799043</v>
      </c>
      <c r="BJ952" s="25" t="n">
        <f aca="false">E952*AD952</f>
        <v>83391.4175911226</v>
      </c>
      <c r="BK952" s="25" t="n">
        <f aca="false">0.2*C952*AD952</f>
        <v>36164.2726611113</v>
      </c>
      <c r="BL952" s="25" t="n">
        <f aca="false">BJ952+BK952</f>
        <v>119555.690252234</v>
      </c>
      <c r="BM952" s="25" t="n">
        <f aca="false">BK952*Datos!$D$6</f>
        <v>18082.1363305557</v>
      </c>
      <c r="BN952" s="25" t="n">
        <f aca="false">BL952-BM952</f>
        <v>101473.553921678</v>
      </c>
      <c r="BO952" s="25" t="n">
        <f aca="false">BN952/AD952</f>
        <v>44764.9518033443</v>
      </c>
      <c r="BP952" s="25" t="n">
        <f aca="false">-(C952+E952)</f>
        <v>-116557.190968165</v>
      </c>
      <c r="BQ952" s="25" t="n">
        <f aca="false">BE952</f>
        <v>23164.3122577825</v>
      </c>
      <c r="BR952" s="25" t="n">
        <f aca="false">BF952</f>
        <v>19738.2885680823</v>
      </c>
      <c r="BS952" s="25" t="n">
        <f aca="false">BG952</f>
        <v>20507.3252602381</v>
      </c>
      <c r="BT952" s="25" t="n">
        <f aca="false">BH952</f>
        <v>16120.5348788504</v>
      </c>
      <c r="BU952" s="25" t="n">
        <f aca="false">BI952+BO952</f>
        <v>63459.6575832486</v>
      </c>
      <c r="BV952" s="27" t="n">
        <f aca="false">IFERROR(IRR(BP952:BU952,0.1),NA())*100</f>
        <v>6.07251909927367</v>
      </c>
    </row>
    <row r="953" customFormat="false" ht="15" hidden="false" customHeight="true" outlineLevel="0" collapsed="false">
      <c r="A953" s="23" t="n">
        <v>952</v>
      </c>
      <c r="B953" s="24" t="n">
        <f aca="true">RAND()</f>
        <v>0.347993164164142</v>
      </c>
      <c r="C953" s="25" t="n">
        <f aca="false">IF(B953&lt;=(Datos!$D$14-Datos!$C$14)/(Datos!$E$14-Datos!$C$14),Datos!$C$14+SQRT((Datos!$E$14-Datos!$C$14)*(Datos!$D$14-Datos!$C$14)*B953),Datos!$E$14-SQRT((Datos!$E$14-Datos!$C$14)*(Datos!$E$14-Datos!$D$14)*(1-B953)))</f>
        <v>72028.4393892112</v>
      </c>
      <c r="D953" s="24" t="n">
        <f aca="true">RAND()</f>
        <v>0.845442164400739</v>
      </c>
      <c r="E953" s="25" t="n">
        <f aca="false">IF(D953&lt;=(Datos!$D$15-Datos!$C$15)/(Datos!$E$15-Datos!$C$15),Datos!$C$15+SQRT((Datos!$E$15-Datos!$C$15)*(Datos!$D$15-Datos!$C$15)*D953),Datos!$E$15-SQRT((Datos!$E$15-Datos!$C$15)*(Datos!$E$15-Datos!$D$15)*(1-D953)))</f>
        <v>35185.0570782314</v>
      </c>
      <c r="F953" s="24" t="n">
        <f aca="true">RAND()</f>
        <v>0.950700325124822</v>
      </c>
      <c r="G953" s="25" t="n">
        <f aca="false">IF(F953&lt;=(Datos!$D$19-Datos!$C$19)/(Datos!$E$19-Datos!$C$19),Datos!$C$19+SQRT((Datos!$E$19-Datos!$C$19)*(Datos!$D$19-Datos!$C$19)*F953),Datos!$E$19-SQRT((Datos!$E$19-Datos!$C$19)*(Datos!$E$19-Datos!$D$19)*(1-F953)))</f>
        <v>43077.117888263</v>
      </c>
      <c r="H953" s="24" t="n">
        <f aca="true">RAND()</f>
        <v>0.247237046790994</v>
      </c>
      <c r="I953" s="25" t="n">
        <f aca="false">IF(H953&lt;=(Datos!$D$19-Datos!$C$19)/(Datos!$E$19-Datos!$C$19),Datos!$C$19+SQRT((Datos!$E$19-Datos!$C$19)*(Datos!$D$19-Datos!$C$19)*H953),Datos!$E$19-SQRT((Datos!$E$19-Datos!$C$19)*(Datos!$E$19-Datos!$D$19)*(1-H953)))</f>
        <v>36089.7912130589</v>
      </c>
      <c r="J953" s="24" t="n">
        <f aca="true">RAND()</f>
        <v>0.287484709715656</v>
      </c>
      <c r="K953" s="25" t="n">
        <f aca="false">IF(J953&lt;=(Datos!$D$19-Datos!$C$19)/(Datos!$E$19-Datos!$C$19),Datos!$C$19+SQRT((Datos!$E$19-Datos!$C$19)*(Datos!$D$19-Datos!$C$19)*J953),Datos!$E$19-SQRT((Datos!$E$19-Datos!$C$19)*(Datos!$E$19-Datos!$D$19)*(1-J953)))</f>
        <v>36566.7881386069</v>
      </c>
      <c r="L953" s="24" t="n">
        <f aca="true">RAND()</f>
        <v>0.0340138683306981</v>
      </c>
      <c r="M953" s="25" t="n">
        <f aca="false">IF(L953&lt;=(Datos!$D$19-Datos!$C$19)/(Datos!$E$19-Datos!$C$19),Datos!$C$19+SQRT((Datos!$E$19-Datos!$C$19)*(Datos!$D$19-Datos!$C$19)*L953),Datos!$E$19-SQRT((Datos!$E$19-Datos!$C$19)*(Datos!$E$19-Datos!$D$19)*(1-L953)))</f>
        <v>32258.7784861745</v>
      </c>
      <c r="N953" s="24" t="n">
        <f aca="true">RAND()</f>
        <v>0.232822790567319</v>
      </c>
      <c r="O953" s="25" t="n">
        <f aca="false">IF(N953&lt;=(Datos!$D$19-Datos!$C$19)/(Datos!$E$19-Datos!$C$19),Datos!$C$19+SQRT((Datos!$E$19-Datos!$C$19)*(Datos!$D$19-Datos!$C$19)*N953),Datos!$E$19-SQRT((Datos!$E$19-Datos!$C$19)*(Datos!$E$19-Datos!$D$19)*(1-N953)))</f>
        <v>35909.6039279378</v>
      </c>
      <c r="P953" s="24" t="n">
        <f aca="true">RAND()</f>
        <v>0.366535213564185</v>
      </c>
      <c r="Q953" s="26" t="n">
        <f aca="false">IF(P953&lt;=(Datos!$D$23-Datos!$C$23)/(Datos!$E$23-Datos!$C$23),Datos!$C$23+SQRT((Datos!$E$23-Datos!$C$23)*(Datos!$D$23-Datos!$C$23)*P953),Datos!$E$23-SQRT((Datos!$E$23-Datos!$C$23)*(Datos!$E$23-Datos!$D$23)*(1-P953)))</f>
        <v>0.145685859619945</v>
      </c>
      <c r="R953" s="24" t="n">
        <f aca="true">RAND()</f>
        <v>0.608397417274976</v>
      </c>
      <c r="S953" s="26" t="n">
        <f aca="false">IF(R953&lt;=(Datos!$D$24-Datos!$C$24)/(Datos!$E$24-Datos!$C$24),Datos!$C$24+SQRT((Datos!$E$24-Datos!$C$24)*(Datos!$D$24-Datos!$C$24)*R953),Datos!$E$24-SQRT((Datos!$E$24-Datos!$C$24)*(Datos!$E$24-Datos!$D$24)*(1-R953)))</f>
        <v>0.153450336180941</v>
      </c>
      <c r="T953" s="24" t="n">
        <f aca="true">RAND()</f>
        <v>0.806810422128052</v>
      </c>
      <c r="U953" s="26" t="n">
        <f aca="false">IF(T953&lt;=(Datos!$D$25-Datos!$C$25)/(Datos!$E$25-Datos!$C$25),Datos!$C$25+SQRT((Datos!$E$25-Datos!$C$25)*(Datos!$D$25-Datos!$C$25)*T953),Datos!$E$25-SQRT((Datos!$E$25-Datos!$C$25)*(Datos!$E$25-Datos!$D$25)*(1-T953)))</f>
        <v>0.196742080530678</v>
      </c>
      <c r="V953" s="24" t="n">
        <f aca="true">RAND()</f>
        <v>0.199755107905145</v>
      </c>
      <c r="W953" s="26" t="n">
        <f aca="false">IF(V953&lt;=(Datos!$D$26-Datos!$C$26)/(Datos!$E$26-Datos!$C$26),Datos!$C$26+SQRT((Datos!$E$26-Datos!$C$26)*(Datos!$D$26-Datos!$C$26)*V953),Datos!$E$26-SQRT((Datos!$E$26-Datos!$C$26)*(Datos!$E$26-Datos!$D$26)*(1-V953)))</f>
        <v>0.196722952821413</v>
      </c>
      <c r="X953" s="24" t="n">
        <f aca="true">RAND()</f>
        <v>0.104916824272362</v>
      </c>
      <c r="Y953" s="26" t="n">
        <f aca="false">IF(X953&lt;=(Datos!$D$27-Datos!$C$27)/(Datos!$E$27-Datos!$C$27),Datos!$C$27+SQRT((Datos!$E$27-Datos!$C$27)*(Datos!$D$27-Datos!$C$27)*X953),Datos!$E$27-SQRT((Datos!$E$27-Datos!$C$27)*(Datos!$E$27-Datos!$D$27)*(1-X953)))</f>
        <v>0.206830788024789</v>
      </c>
      <c r="Z953" s="24" t="n">
        <f aca="false">(1+Q953)</f>
        <v>1.14568585961995</v>
      </c>
      <c r="AA953" s="24" t="n">
        <f aca="false">Z953*(1+S953)</f>
        <v>1.32149173993638</v>
      </c>
      <c r="AB953" s="24" t="n">
        <f aca="false">AA953*(1+U953)</f>
        <v>1.58148477425557</v>
      </c>
      <c r="AC953" s="24" t="n">
        <f aca="false">AB953*(1+W953)</f>
        <v>1.89259912888923</v>
      </c>
      <c r="AD953" s="24" t="n">
        <f aca="false">AC953*(1+Y953)</f>
        <v>2.28404689813241</v>
      </c>
      <c r="AE953" s="23" t="n">
        <f aca="false">E953*Q953</f>
        <v>5125.96528621899</v>
      </c>
      <c r="AF953" s="23" t="n">
        <f aca="false">AE953*(1+S953)</f>
        <v>5912.54638264113</v>
      </c>
      <c r="AG953" s="23" t="n">
        <f aca="false">AF953*(1+U953)</f>
        <v>7075.79305919608</v>
      </c>
      <c r="AH953" s="23" t="n">
        <f aca="false">AG953*(1+W953)</f>
        <v>8467.76396335439</v>
      </c>
      <c r="AI953" s="23" t="n">
        <f aca="false">AH953*(1+Y953)</f>
        <v>10219.1582567029</v>
      </c>
      <c r="AJ953" s="25" t="n">
        <f aca="false">G953*Z953</f>
        <v>49352.8448377643</v>
      </c>
      <c r="AK953" s="25" t="n">
        <f aca="false">I953*AA953</f>
        <v>47692.3609840857</v>
      </c>
      <c r="AL953" s="25" t="n">
        <f aca="false">K953*AB953</f>
        <v>57829.8186846358</v>
      </c>
      <c r="AM953" s="25" t="n">
        <f aca="false">M953*AC953</f>
        <v>61052.9360619643</v>
      </c>
      <c r="AN953" s="25" t="n">
        <f aca="false">O953*AD953</f>
        <v>82019.2194647699</v>
      </c>
      <c r="AO953" s="25" t="n">
        <f aca="false">C953/Datos!$D$8</f>
        <v>14405.6878778422</v>
      </c>
      <c r="AP953" s="25" t="n">
        <f aca="false">AJ953-AO953</f>
        <v>34947.156959922</v>
      </c>
      <c r="AQ953" s="25" t="n">
        <f aca="false">AK953-AO953</f>
        <v>33286.6731062435</v>
      </c>
      <c r="AR953" s="25" t="n">
        <f aca="false">AL953-AO953</f>
        <v>43424.1308067936</v>
      </c>
      <c r="AS953" s="25" t="n">
        <f aca="false">AM953-AO953</f>
        <v>46647.2481841221</v>
      </c>
      <c r="AT953" s="25" t="n">
        <f aca="false">AN953-AO953</f>
        <v>67613.5315869276</v>
      </c>
      <c r="AU953" s="25" t="n">
        <f aca="false">AP953*Datos!$D$6</f>
        <v>17473.578479961</v>
      </c>
      <c r="AV953" s="25" t="n">
        <f aca="false">AQ953*Datos!$D$6</f>
        <v>16643.3365531217</v>
      </c>
      <c r="AW953" s="25" t="n">
        <f aca="false">AR953*Datos!$D$6</f>
        <v>21712.0654033968</v>
      </c>
      <c r="AX953" s="25" t="n">
        <f aca="false">AS953*Datos!$D$6</f>
        <v>23323.624092061</v>
      </c>
      <c r="AY953" s="25" t="n">
        <f aca="false">AT953*Datos!$D$6</f>
        <v>33806.7657934638</v>
      </c>
      <c r="AZ953" s="25" t="n">
        <f aca="false">AJ953-AU953-AE953</f>
        <v>26753.3010715843</v>
      </c>
      <c r="BA953" s="25" t="n">
        <f aca="false">AK953-AV953-AF953</f>
        <v>25136.4780483229</v>
      </c>
      <c r="BB953" s="25" t="n">
        <f aca="false">AL953-AW953-AG953</f>
        <v>29041.960222043</v>
      </c>
      <c r="BC953" s="25" t="n">
        <f aca="false">AM953-AX953-AH953</f>
        <v>29261.5480065489</v>
      </c>
      <c r="BD953" s="25" t="n">
        <f aca="false">AN953-AY953-AI953</f>
        <v>37993.2954146032</v>
      </c>
      <c r="BE953" s="25" t="n">
        <f aca="false">AZ953/Z953</f>
        <v>23351.3408993797</v>
      </c>
      <c r="BF953" s="25" t="n">
        <f aca="false">BA953/AA953</f>
        <v>19021.2903256838</v>
      </c>
      <c r="BG953" s="25" t="n">
        <f aca="false">BB953/AB953</f>
        <v>18363.7305238766</v>
      </c>
      <c r="BH953" s="25" t="n">
        <f aca="false">BC953/AC953</f>
        <v>15461.038505139</v>
      </c>
      <c r="BI953" s="25" t="n">
        <f aca="false">BD953/AD953</f>
        <v>16634.2010952879</v>
      </c>
      <c r="BJ953" s="25" t="n">
        <f aca="false">E953*AD953</f>
        <v>80364.3204801465</v>
      </c>
      <c r="BK953" s="25" t="n">
        <f aca="false">0.2*C953*AD953</f>
        <v>32903.2667128493</v>
      </c>
      <c r="BL953" s="25" t="n">
        <f aca="false">BJ953+BK953</f>
        <v>113267.587192996</v>
      </c>
      <c r="BM953" s="25" t="n">
        <f aca="false">BK953*Datos!$D$6</f>
        <v>16451.6333564247</v>
      </c>
      <c r="BN953" s="25" t="n">
        <f aca="false">BL953-BM953</f>
        <v>96815.9538365711</v>
      </c>
      <c r="BO953" s="25" t="n">
        <f aca="false">BN953/AD953</f>
        <v>42387.9010171526</v>
      </c>
      <c r="BP953" s="25" t="n">
        <f aca="false">-(C953+E953)</f>
        <v>-107213.496467443</v>
      </c>
      <c r="BQ953" s="25" t="n">
        <f aca="false">BE953</f>
        <v>23351.3408993797</v>
      </c>
      <c r="BR953" s="25" t="n">
        <f aca="false">BF953</f>
        <v>19021.2903256838</v>
      </c>
      <c r="BS953" s="25" t="n">
        <f aca="false">BG953</f>
        <v>18363.7305238766</v>
      </c>
      <c r="BT953" s="25" t="n">
        <f aca="false">BH953</f>
        <v>15461.038505139</v>
      </c>
      <c r="BU953" s="25" t="n">
        <f aca="false">BI953+BO953</f>
        <v>59022.1021124405</v>
      </c>
      <c r="BV953" s="27" t="n">
        <f aca="false">IFERROR(IRR(BP953:BU953,0.1),NA())*100</f>
        <v>7.02739159045285</v>
      </c>
    </row>
    <row r="954" customFormat="false" ht="15" hidden="false" customHeight="true" outlineLevel="0" collapsed="false">
      <c r="A954" s="23" t="n">
        <v>953</v>
      </c>
      <c r="B954" s="24" t="n">
        <f aca="true">RAND()</f>
        <v>0.730478873637799</v>
      </c>
      <c r="C954" s="25" t="n">
        <f aca="false">IF(B954&lt;=(Datos!$D$14-Datos!$C$14)/(Datos!$E$14-Datos!$C$14),Datos!$C$14+SQRT((Datos!$E$14-Datos!$C$14)*(Datos!$D$14-Datos!$C$14)*B954),Datos!$E$14-SQRT((Datos!$E$14-Datos!$C$14)*(Datos!$E$14-Datos!$D$14)*(1-B954)))</f>
        <v>82015.9695386534</v>
      </c>
      <c r="D954" s="24" t="n">
        <f aca="true">RAND()</f>
        <v>0.00849780254562272</v>
      </c>
      <c r="E954" s="25" t="n">
        <f aca="false">IF(D954&lt;=(Datos!$D$15-Datos!$C$15)/(Datos!$E$15-Datos!$C$15),Datos!$C$15+SQRT((Datos!$E$15-Datos!$C$15)*(Datos!$D$15-Datos!$C$15)*D954),Datos!$E$15-SQRT((Datos!$E$15-Datos!$C$15)*(Datos!$E$15-Datos!$D$15)*(1-D954)))</f>
        <v>25798.3327570141</v>
      </c>
      <c r="F954" s="24" t="n">
        <f aca="true">RAND()</f>
        <v>0.859550839904342</v>
      </c>
      <c r="G954" s="25" t="n">
        <f aca="false">IF(F954&lt;=(Datos!$D$19-Datos!$C$19)/(Datos!$E$19-Datos!$C$19),Datos!$C$19+SQRT((Datos!$E$19-Datos!$C$19)*(Datos!$D$19-Datos!$C$19)*F954),Datos!$E$19-SQRT((Datos!$E$19-Datos!$C$19)*(Datos!$E$19-Datos!$D$19)*(1-F954)))</f>
        <v>41754.4357952469</v>
      </c>
      <c r="H954" s="24" t="n">
        <f aca="true">RAND()</f>
        <v>0.663344916062932</v>
      </c>
      <c r="I954" s="25" t="n">
        <f aca="false">IF(H954&lt;=(Datos!$D$19-Datos!$C$19)/(Datos!$E$19-Datos!$C$19),Datos!$C$19+SQRT((Datos!$E$19-Datos!$C$19)*(Datos!$D$19-Datos!$C$19)*H954),Datos!$E$19-SQRT((Datos!$E$19-Datos!$C$19)*(Datos!$E$19-Datos!$D$19)*(1-H954)))</f>
        <v>39975.0557597158</v>
      </c>
      <c r="J954" s="24" t="n">
        <f aca="true">RAND()</f>
        <v>0.516946339667978</v>
      </c>
      <c r="K954" s="25" t="n">
        <f aca="false">IF(J954&lt;=(Datos!$D$19-Datos!$C$19)/(Datos!$E$19-Datos!$C$19),Datos!$C$19+SQRT((Datos!$E$19-Datos!$C$19)*(Datos!$D$19-Datos!$C$19)*J954),Datos!$E$19-SQRT((Datos!$E$19-Datos!$C$19)*(Datos!$E$19-Datos!$D$19)*(1-J954)))</f>
        <v>38805.7907623448</v>
      </c>
      <c r="L954" s="24" t="n">
        <f aca="true">RAND()</f>
        <v>0.406724146293065</v>
      </c>
      <c r="M954" s="25" t="n">
        <f aca="false">IF(L954&lt;=(Datos!$D$19-Datos!$C$19)/(Datos!$E$19-Datos!$C$19),Datos!$C$19+SQRT((Datos!$E$19-Datos!$C$19)*(Datos!$D$19-Datos!$C$19)*L954),Datos!$E$19-SQRT((Datos!$E$19-Datos!$C$19)*(Datos!$E$19-Datos!$D$19)*(1-L954)))</f>
        <v>37810.8016198057</v>
      </c>
      <c r="N954" s="24" t="n">
        <f aca="true">RAND()</f>
        <v>0.18249197524233</v>
      </c>
      <c r="O954" s="25" t="n">
        <f aca="false">IF(N954&lt;=(Datos!$D$19-Datos!$C$19)/(Datos!$E$19-Datos!$C$19),Datos!$C$19+SQRT((Datos!$E$19-Datos!$C$19)*(Datos!$D$19-Datos!$C$19)*N954),Datos!$E$19-SQRT((Datos!$E$19-Datos!$C$19)*(Datos!$E$19-Datos!$D$19)*(1-N954)))</f>
        <v>35231.9973515236</v>
      </c>
      <c r="P954" s="24" t="n">
        <f aca="true">RAND()</f>
        <v>0.470451385007381</v>
      </c>
      <c r="Q954" s="26" t="n">
        <f aca="false">IF(P954&lt;=(Datos!$D$23-Datos!$C$23)/(Datos!$E$23-Datos!$C$23),Datos!$C$23+SQRT((Datos!$E$23-Datos!$C$23)*(Datos!$D$23-Datos!$C$23)*P954),Datos!$E$23-SQRT((Datos!$E$23-Datos!$C$23)*(Datos!$E$23-Datos!$D$23)*(1-P954)))</f>
        <v>0.149100042835248</v>
      </c>
      <c r="R954" s="24" t="n">
        <f aca="true">RAND()</f>
        <v>0.394998821796849</v>
      </c>
      <c r="S954" s="26" t="n">
        <f aca="false">IF(R954&lt;=(Datos!$D$24-Datos!$C$24)/(Datos!$E$24-Datos!$C$24),Datos!$C$24+SQRT((Datos!$E$24-Datos!$C$24)*(Datos!$D$24-Datos!$C$24)*R954),Datos!$E$24-SQRT((Datos!$E$24-Datos!$C$24)*(Datos!$E$24-Datos!$D$24)*(1-R954)))</f>
        <v>0.146664543484454</v>
      </c>
      <c r="T954" s="24" t="n">
        <f aca="true">RAND()</f>
        <v>0.206728893534424</v>
      </c>
      <c r="U954" s="26" t="n">
        <f aca="false">IF(T954&lt;=(Datos!$D$25-Datos!$C$25)/(Datos!$E$25-Datos!$C$25),Datos!$C$25+SQRT((Datos!$E$25-Datos!$C$25)*(Datos!$D$25-Datos!$C$25)*T954),Datos!$E$25-SQRT((Datos!$E$25-Datos!$C$25)*(Datos!$E$25-Datos!$D$25)*(1-T954)))</f>
        <v>0.170835802754449</v>
      </c>
      <c r="V954" s="24" t="n">
        <f aca="true">RAND()</f>
        <v>0.839433474111</v>
      </c>
      <c r="W954" s="26" t="n">
        <f aca="false">IF(V954&lt;=(Datos!$D$26-Datos!$C$26)/(Datos!$E$26-Datos!$C$26),Datos!$C$26+SQRT((Datos!$E$26-Datos!$C$26)*(Datos!$D$26-Datos!$C$26)*V954),Datos!$E$26-SQRT((Datos!$E$26-Datos!$C$26)*(Datos!$E$26-Datos!$D$26)*(1-V954)))</f>
        <v>0.226293822733062</v>
      </c>
      <c r="X954" s="24" t="n">
        <f aca="true">RAND()</f>
        <v>0.970775687687424</v>
      </c>
      <c r="Y954" s="26" t="n">
        <f aca="false">IF(X954&lt;=(Datos!$D$27-Datos!$C$27)/(Datos!$E$27-Datos!$C$27),Datos!$C$27+SQRT((Datos!$E$27-Datos!$C$27)*(Datos!$D$27-Datos!$C$27)*X954),Datos!$E$27-SQRT((Datos!$E$27-Datos!$C$27)*(Datos!$E$27-Datos!$D$27)*(1-X954)))</f>
        <v>0.267437703773278</v>
      </c>
      <c r="Z954" s="24" t="n">
        <f aca="false">(1+Q954)</f>
        <v>1.14910004283525</v>
      </c>
      <c r="AA954" s="24" t="n">
        <f aca="false">Z954*(1+S954)</f>
        <v>1.31763227603565</v>
      </c>
      <c r="AB954" s="24" t="n">
        <f aca="false">AA954*(1+U954)</f>
        <v>1.54273104364737</v>
      </c>
      <c r="AC954" s="24" t="n">
        <f aca="false">AB954*(1+W954)</f>
        <v>1.8918415489633</v>
      </c>
      <c r="AD954" s="24" t="n">
        <f aca="false">AC954*(1+Y954)</f>
        <v>2.39779130872092</v>
      </c>
      <c r="AE954" s="23" t="n">
        <f aca="false">E954*Q954</f>
        <v>3846.53251914879</v>
      </c>
      <c r="AF954" s="23" t="n">
        <f aca="false">AE954*(1+S954)</f>
        <v>4410.68245506785</v>
      </c>
      <c r="AG954" s="23" t="n">
        <f aca="false">AF954*(1+U954)</f>
        <v>5164.18493297433</v>
      </c>
      <c r="AH954" s="23" t="n">
        <f aca="false">AG954*(1+W954)</f>
        <v>6332.80808275757</v>
      </c>
      <c r="AI954" s="23" t="n">
        <f aca="false">AH954*(1+Y954)</f>
        <v>8026.43973484711</v>
      </c>
      <c r="AJ954" s="25" t="n">
        <f aca="false">G954*Z954</f>
        <v>47980.0239608799</v>
      </c>
      <c r="AK954" s="25" t="n">
        <f aca="false">I954*AA954</f>
        <v>52672.4237053262</v>
      </c>
      <c r="AL954" s="25" t="n">
        <f aca="false">K954*AB954</f>
        <v>59866.8980823535</v>
      </c>
      <c r="AM954" s="25" t="n">
        <f aca="false">M954*AC954</f>
        <v>71532.0455039571</v>
      </c>
      <c r="AN954" s="25" t="n">
        <f aca="false">O954*AD954</f>
        <v>84478.9770383617</v>
      </c>
      <c r="AO954" s="25" t="n">
        <f aca="false">C954/Datos!$D$8</f>
        <v>16403.1939077307</v>
      </c>
      <c r="AP954" s="25" t="n">
        <f aca="false">AJ954-AO954</f>
        <v>31576.8300531492</v>
      </c>
      <c r="AQ954" s="25" t="n">
        <f aca="false">AK954-AO954</f>
        <v>36269.2297975955</v>
      </c>
      <c r="AR954" s="25" t="n">
        <f aca="false">AL954-AO954</f>
        <v>43463.7041746228</v>
      </c>
      <c r="AS954" s="25" t="n">
        <f aca="false">AM954-AO954</f>
        <v>55128.8515962265</v>
      </c>
      <c r="AT954" s="25" t="n">
        <f aca="false">AN954-AO954</f>
        <v>68075.783130631</v>
      </c>
      <c r="AU954" s="25" t="n">
        <f aca="false">AP954*Datos!$D$6</f>
        <v>15788.4150265746</v>
      </c>
      <c r="AV954" s="25" t="n">
        <f aca="false">AQ954*Datos!$D$6</f>
        <v>18134.6148987978</v>
      </c>
      <c r="AW954" s="25" t="n">
        <f aca="false">AR954*Datos!$D$6</f>
        <v>21731.8520873114</v>
      </c>
      <c r="AX954" s="25" t="n">
        <f aca="false">AS954*Datos!$D$6</f>
        <v>27564.4257981132</v>
      </c>
      <c r="AY954" s="25" t="n">
        <f aca="false">AT954*Datos!$D$6</f>
        <v>34037.8915653155</v>
      </c>
      <c r="AZ954" s="25" t="n">
        <f aca="false">AJ954-AU954-AE954</f>
        <v>28345.0764151565</v>
      </c>
      <c r="BA954" s="25" t="n">
        <f aca="false">AK954-AV954-AF954</f>
        <v>30127.1263514606</v>
      </c>
      <c r="BB954" s="25" t="n">
        <f aca="false">AL954-AW954-AG954</f>
        <v>32970.8610620678</v>
      </c>
      <c r="BC954" s="25" t="n">
        <f aca="false">AM954-AX954-AH954</f>
        <v>37634.8116230863</v>
      </c>
      <c r="BD954" s="25" t="n">
        <f aca="false">AN954-AY954-AI954</f>
        <v>42414.6457381991</v>
      </c>
      <c r="BE954" s="25" t="n">
        <f aca="false">AZ954/Z954</f>
        <v>24667.1963784971</v>
      </c>
      <c r="BF954" s="25" t="n">
        <f aca="false">BA954/AA954</f>
        <v>22864.5934828676</v>
      </c>
      <c r="BG954" s="25" t="n">
        <f aca="false">BB954/AB954</f>
        <v>21371.7492740129</v>
      </c>
      <c r="BH954" s="25" t="n">
        <f aca="false">BC954/AC954</f>
        <v>19893.2154987873</v>
      </c>
      <c r="BI954" s="25" t="n">
        <f aca="false">BD954/AD954</f>
        <v>17689.0480768423</v>
      </c>
      <c r="BJ954" s="25" t="n">
        <f aca="false">E954*AD954</f>
        <v>61859.0180642586</v>
      </c>
      <c r="BK954" s="25" t="n">
        <f aca="false">0.2*C954*AD954</f>
        <v>39331.4357872206</v>
      </c>
      <c r="BL954" s="25" t="n">
        <f aca="false">BJ954+BK954</f>
        <v>101190.453851479</v>
      </c>
      <c r="BM954" s="25" t="n">
        <f aca="false">BK954*Datos!$D$6</f>
        <v>19665.7178936103</v>
      </c>
      <c r="BN954" s="25" t="n">
        <f aca="false">BL954-BM954</f>
        <v>81524.7359578689</v>
      </c>
      <c r="BO954" s="25" t="n">
        <f aca="false">BN954/AD954</f>
        <v>33999.9297108794</v>
      </c>
      <c r="BP954" s="25" t="n">
        <f aca="false">-(C954+E954)</f>
        <v>-107814.302295668</v>
      </c>
      <c r="BQ954" s="25" t="n">
        <f aca="false">BE954</f>
        <v>24667.1963784971</v>
      </c>
      <c r="BR954" s="25" t="n">
        <f aca="false">BF954</f>
        <v>22864.5934828676</v>
      </c>
      <c r="BS954" s="25" t="n">
        <f aca="false">BG954</f>
        <v>21371.7492740129</v>
      </c>
      <c r="BT954" s="25" t="n">
        <f aca="false">BH954</f>
        <v>19893.2154987873</v>
      </c>
      <c r="BU954" s="25" t="n">
        <f aca="false">BI954+BO954</f>
        <v>51688.9777877218</v>
      </c>
      <c r="BV954" s="27" t="n">
        <f aca="false">IFERROR(IRR(BP954:BU954,0.1),NA())*100</f>
        <v>8.43804119090905</v>
      </c>
    </row>
    <row r="955" customFormat="false" ht="15" hidden="false" customHeight="true" outlineLevel="0" collapsed="false">
      <c r="A955" s="23" t="n">
        <v>954</v>
      </c>
      <c r="B955" s="24" t="n">
        <f aca="true">RAND()</f>
        <v>0.923887606091983</v>
      </c>
      <c r="C955" s="25" t="n">
        <f aca="false">IF(B955&lt;=(Datos!$D$14-Datos!$C$14)/(Datos!$E$14-Datos!$C$14),Datos!$C$14+SQRT((Datos!$E$14-Datos!$C$14)*(Datos!$D$14-Datos!$C$14)*B955),Datos!$E$14-SQRT((Datos!$E$14-Datos!$C$14)*(Datos!$E$14-Datos!$D$14)*(1-B955)))</f>
        <v>90443.0720056275</v>
      </c>
      <c r="D955" s="24" t="n">
        <f aca="true">RAND()</f>
        <v>0.565404664480947</v>
      </c>
      <c r="E955" s="25" t="n">
        <f aca="false">IF(D955&lt;=(Datos!$D$15-Datos!$C$15)/(Datos!$E$15-Datos!$C$15),Datos!$C$15+SQRT((Datos!$E$15-Datos!$C$15)*(Datos!$D$15-Datos!$C$15)*D955),Datos!$E$15-SQRT((Datos!$E$15-Datos!$C$15)*(Datos!$E$15-Datos!$D$15)*(1-D955)))</f>
        <v>31926.0108788866</v>
      </c>
      <c r="F955" s="24" t="n">
        <f aca="true">RAND()</f>
        <v>0.738904977585591</v>
      </c>
      <c r="G955" s="25" t="n">
        <f aca="false">IF(F955&lt;=(Datos!$D$19-Datos!$C$19)/(Datos!$E$19-Datos!$C$19),Datos!$C$19+SQRT((Datos!$E$19-Datos!$C$19)*(Datos!$D$19-Datos!$C$19)*F955),Datos!$E$19-SQRT((Datos!$E$19-Datos!$C$19)*(Datos!$E$19-Datos!$D$19)*(1-F955)))</f>
        <v>40574.8303217751</v>
      </c>
      <c r="H955" s="24" t="n">
        <f aca="true">RAND()</f>
        <v>0.165727615383021</v>
      </c>
      <c r="I955" s="25" t="n">
        <f aca="false">IF(H955&lt;=(Datos!$D$19-Datos!$C$19)/(Datos!$E$19-Datos!$C$19),Datos!$C$19+SQRT((Datos!$E$19-Datos!$C$19)*(Datos!$D$19-Datos!$C$19)*H955),Datos!$E$19-SQRT((Datos!$E$19-Datos!$C$19)*(Datos!$E$19-Datos!$D$19)*(1-H955)))</f>
        <v>34985.8943337633</v>
      </c>
      <c r="J955" s="24" t="n">
        <f aca="true">RAND()</f>
        <v>0.593795871146649</v>
      </c>
      <c r="K955" s="25" t="n">
        <f aca="false">IF(J955&lt;=(Datos!$D$19-Datos!$C$19)/(Datos!$E$19-Datos!$C$19),Datos!$C$19+SQRT((Datos!$E$19-Datos!$C$19)*(Datos!$D$19-Datos!$C$19)*J955),Datos!$E$19-SQRT((Datos!$E$19-Datos!$C$19)*(Datos!$E$19-Datos!$D$19)*(1-J955)))</f>
        <v>39437.6575839557</v>
      </c>
      <c r="L955" s="24" t="n">
        <f aca="true">RAND()</f>
        <v>0.549572362464066</v>
      </c>
      <c r="M955" s="25" t="n">
        <f aca="false">IF(L955&lt;=(Datos!$D$19-Datos!$C$19)/(Datos!$E$19-Datos!$C$19),Datos!$C$19+SQRT((Datos!$E$19-Datos!$C$19)*(Datos!$D$19-Datos!$C$19)*L955),Datos!$E$19-SQRT((Datos!$E$19-Datos!$C$19)*(Datos!$E$19-Datos!$D$19)*(1-L955)))</f>
        <v>39079.4192749101</v>
      </c>
      <c r="N955" s="24" t="n">
        <f aca="true">RAND()</f>
        <v>0.351631187765749</v>
      </c>
      <c r="O955" s="25" t="n">
        <f aca="false">IF(N955&lt;=(Datos!$D$19-Datos!$C$19)/(Datos!$E$19-Datos!$C$19),Datos!$C$19+SQRT((Datos!$E$19-Datos!$C$19)*(Datos!$D$19-Datos!$C$19)*N955),Datos!$E$19-SQRT((Datos!$E$19-Datos!$C$19)*(Datos!$E$19-Datos!$D$19)*(1-N955)))</f>
        <v>37262.5531436859</v>
      </c>
      <c r="P955" s="24" t="n">
        <f aca="true">RAND()</f>
        <v>0.269499569579021</v>
      </c>
      <c r="Q955" s="26" t="n">
        <f aca="false">IF(P955&lt;=(Datos!$D$23-Datos!$C$23)/(Datos!$E$23-Datos!$C$23),Datos!$C$23+SQRT((Datos!$E$23-Datos!$C$23)*(Datos!$D$23-Datos!$C$23)*P955),Datos!$E$23-SQRT((Datos!$E$23-Datos!$C$23)*(Datos!$E$23-Datos!$D$23)*(1-P955)))</f>
        <v>0.14202496822341</v>
      </c>
      <c r="R955" s="24" t="n">
        <f aca="true">RAND()</f>
        <v>0.726564494597288</v>
      </c>
      <c r="S955" s="26" t="n">
        <f aca="false">IF(R955&lt;=(Datos!$D$24-Datos!$C$24)/(Datos!$E$24-Datos!$C$24),Datos!$C$24+SQRT((Datos!$E$24-Datos!$C$24)*(Datos!$D$24-Datos!$C$24)*R955),Datos!$E$24-SQRT((Datos!$E$24-Datos!$C$24)*(Datos!$E$24-Datos!$D$24)*(1-R955)))</f>
        <v>0.157814781729158</v>
      </c>
      <c r="T955" s="24" t="n">
        <f aca="true">RAND()</f>
        <v>0.413906405456737</v>
      </c>
      <c r="U955" s="26" t="n">
        <f aca="false">IF(T955&lt;=(Datos!$D$25-Datos!$C$25)/(Datos!$E$25-Datos!$C$25),Datos!$C$25+SQRT((Datos!$E$25-Datos!$C$25)*(Datos!$D$25-Datos!$C$25)*T955),Datos!$E$25-SQRT((Datos!$E$25-Datos!$C$25)*(Datos!$E$25-Datos!$D$25)*(1-T955)))</f>
        <v>0.179482256553038</v>
      </c>
      <c r="V955" s="24" t="n">
        <f aca="true">RAND()</f>
        <v>0.521535902726338</v>
      </c>
      <c r="W955" s="26" t="n">
        <f aca="false">IF(V955&lt;=(Datos!$D$26-Datos!$C$26)/(Datos!$E$26-Datos!$C$26),Datos!$C$26+SQRT((Datos!$E$26-Datos!$C$26)*(Datos!$D$26-Datos!$C$26)*V955),Datos!$E$26-SQRT((Datos!$E$26-Datos!$C$26)*(Datos!$E$26-Datos!$D$26)*(1-V955)))</f>
        <v>0.209077825809742</v>
      </c>
      <c r="X955" s="24" t="n">
        <f aca="true">RAND()</f>
        <v>0.356535316993798</v>
      </c>
      <c r="Y955" s="26" t="n">
        <f aca="false">IF(X955&lt;=(Datos!$D$27-Datos!$C$27)/(Datos!$E$27-Datos!$C$27),Datos!$C$27+SQRT((Datos!$E$27-Datos!$C$27)*(Datos!$D$27-Datos!$C$27)*X955),Datos!$E$27-SQRT((Datos!$E$27-Datos!$C$27)*(Datos!$E$27-Datos!$D$27)*(1-X955)))</f>
        <v>0.221053335223836</v>
      </c>
      <c r="Z955" s="24" t="n">
        <f aca="false">(1+Q955)</f>
        <v>1.14202496822341</v>
      </c>
      <c r="AA955" s="24" t="n">
        <f aca="false">Z955*(1+S955)</f>
        <v>1.32225338931284</v>
      </c>
      <c r="AB955" s="24" t="n">
        <f aca="false">AA955*(1+U955)</f>
        <v>1.55957441136161</v>
      </c>
      <c r="AC955" s="24" t="n">
        <f aca="false">AB955*(1+W955)</f>
        <v>1.8856468384776</v>
      </c>
      <c r="AD955" s="24" t="n">
        <f aca="false">AC955*(1+Y955)</f>
        <v>2.30247536117736</v>
      </c>
      <c r="AE955" s="23" t="n">
        <f aca="false">E955*Q955</f>
        <v>4534.29068057412</v>
      </c>
      <c r="AF955" s="23" t="n">
        <f aca="false">AE955*(1+S955)</f>
        <v>5249.86877462548</v>
      </c>
      <c r="AG955" s="23" t="n">
        <f aca="false">AF955*(1+U955)</f>
        <v>6192.12706890259</v>
      </c>
      <c r="AH955" s="23" t="n">
        <f aca="false">AG955*(1+W955)</f>
        <v>7486.7635336064</v>
      </c>
      <c r="AI955" s="23" t="n">
        <f aca="false">AH955*(1+Y955)</f>
        <v>9141.73758274228</v>
      </c>
      <c r="AJ955" s="25" t="n">
        <f aca="false">G955*Z955</f>
        <v>46337.4693088955</v>
      </c>
      <c r="AK955" s="25" t="n">
        <f aca="false">I955*AA955</f>
        <v>46260.2173609593</v>
      </c>
      <c r="AL955" s="25" t="n">
        <f aca="false">K955*AB955</f>
        <v>61505.9616119784</v>
      </c>
      <c r="AM955" s="25" t="n">
        <f aca="false">M955*AC955</f>
        <v>73689.9834052749</v>
      </c>
      <c r="AN955" s="25" t="n">
        <f aca="false">O955*AD955</f>
        <v>85796.1105078987</v>
      </c>
      <c r="AO955" s="25" t="n">
        <f aca="false">C955/Datos!$D$8</f>
        <v>18088.6144011255</v>
      </c>
      <c r="AP955" s="25" t="n">
        <f aca="false">AJ955-AO955</f>
        <v>28248.85490777</v>
      </c>
      <c r="AQ955" s="25" t="n">
        <f aca="false">AK955-AO955</f>
        <v>28171.6029598338</v>
      </c>
      <c r="AR955" s="25" t="n">
        <f aca="false">AL955-AO955</f>
        <v>43417.3472108529</v>
      </c>
      <c r="AS955" s="25" t="n">
        <f aca="false">AM955-AO955</f>
        <v>55601.3690041494</v>
      </c>
      <c r="AT955" s="25" t="n">
        <f aca="false">AN955-AO955</f>
        <v>67707.4961067732</v>
      </c>
      <c r="AU955" s="25" t="n">
        <f aca="false">AP955*Datos!$D$6</f>
        <v>14124.427453885</v>
      </c>
      <c r="AV955" s="25" t="n">
        <f aca="false">AQ955*Datos!$D$6</f>
        <v>14085.8014799169</v>
      </c>
      <c r="AW955" s="25" t="n">
        <f aca="false">AR955*Datos!$D$6</f>
        <v>21708.6736054265</v>
      </c>
      <c r="AX955" s="25" t="n">
        <f aca="false">AS955*Datos!$D$6</f>
        <v>27800.6845020747</v>
      </c>
      <c r="AY955" s="25" t="n">
        <f aca="false">AT955*Datos!$D$6</f>
        <v>33853.7480533866</v>
      </c>
      <c r="AZ955" s="25" t="n">
        <f aca="false">AJ955-AU955-AE955</f>
        <v>27678.7511744364</v>
      </c>
      <c r="BA955" s="25" t="n">
        <f aca="false">AK955-AV955-AF955</f>
        <v>26924.5471064169</v>
      </c>
      <c r="BB955" s="25" t="n">
        <f aca="false">AL955-AW955-AG955</f>
        <v>33605.1609376494</v>
      </c>
      <c r="BC955" s="25" t="n">
        <f aca="false">AM955-AX955-AH955</f>
        <v>38402.5353695938</v>
      </c>
      <c r="BD955" s="25" t="n">
        <f aca="false">AN955-AY955-AI955</f>
        <v>42800.6248717698</v>
      </c>
      <c r="BE955" s="25" t="n">
        <f aca="false">AZ955/Z955</f>
        <v>24236.5551932676</v>
      </c>
      <c r="BF955" s="25" t="n">
        <f aca="false">BA955/AA955</f>
        <v>20362.6228709532</v>
      </c>
      <c r="BG955" s="25" t="n">
        <f aca="false">BB955/AB955</f>
        <v>21547.6483153567</v>
      </c>
      <c r="BH955" s="25" t="n">
        <f aca="false">BC955/AC955</f>
        <v>20365.7093077931</v>
      </c>
      <c r="BI955" s="25" t="n">
        <f aca="false">BD955/AD955</f>
        <v>18588.9610779088</v>
      </c>
      <c r="BJ955" s="25" t="n">
        <f aca="false">E955*AD955</f>
        <v>73508.8534293166</v>
      </c>
      <c r="BK955" s="25" t="n">
        <f aca="false">0.2*C955*AD955</f>
        <v>41648.5889764294</v>
      </c>
      <c r="BL955" s="25" t="n">
        <f aca="false">BJ955+BK955</f>
        <v>115157.442405746</v>
      </c>
      <c r="BM955" s="25" t="n">
        <f aca="false">BK955*Datos!$D$6</f>
        <v>20824.2944882147</v>
      </c>
      <c r="BN955" s="25" t="n">
        <f aca="false">BL955-BM955</f>
        <v>94333.1479175312</v>
      </c>
      <c r="BO955" s="25" t="n">
        <f aca="false">BN955/AD955</f>
        <v>40970.3180794493</v>
      </c>
      <c r="BP955" s="25" t="n">
        <f aca="false">-(C955+E955)</f>
        <v>-122369.082884514</v>
      </c>
      <c r="BQ955" s="25" t="n">
        <f aca="false">BE955</f>
        <v>24236.5551932676</v>
      </c>
      <c r="BR955" s="25" t="n">
        <f aca="false">BF955</f>
        <v>20362.6228709532</v>
      </c>
      <c r="BS955" s="25" t="n">
        <f aca="false">BG955</f>
        <v>21547.6483153567</v>
      </c>
      <c r="BT955" s="25" t="n">
        <f aca="false">BH955</f>
        <v>20365.7093077931</v>
      </c>
      <c r="BU955" s="25" t="n">
        <f aca="false">BI955+BO955</f>
        <v>59559.2791573581</v>
      </c>
      <c r="BV955" s="27" t="n">
        <f aca="false">IFERROR(IRR(BP955:BU955,0.1),NA())*100</f>
        <v>5.30949636692832</v>
      </c>
    </row>
    <row r="956" customFormat="false" ht="15" hidden="false" customHeight="true" outlineLevel="0" collapsed="false">
      <c r="A956" s="23" t="n">
        <v>955</v>
      </c>
      <c r="B956" s="24" t="n">
        <f aca="true">RAND()</f>
        <v>0.068887619698365</v>
      </c>
      <c r="C956" s="25" t="n">
        <f aca="false">IF(B956&lt;=(Datos!$D$14-Datos!$C$14)/(Datos!$E$14-Datos!$C$14),Datos!$C$14+SQRT((Datos!$E$14-Datos!$C$14)*(Datos!$D$14-Datos!$C$14)*B956),Datos!$E$14-SQRT((Datos!$E$14-Datos!$C$14)*(Datos!$E$14-Datos!$D$14)*(1-B956)))</f>
        <v>65249.2902262445</v>
      </c>
      <c r="D956" s="24" t="n">
        <f aca="true">RAND()</f>
        <v>0.253578696313916</v>
      </c>
      <c r="E956" s="25" t="n">
        <f aca="false">IF(D956&lt;=(Datos!$D$15-Datos!$C$15)/(Datos!$E$15-Datos!$C$15),Datos!$C$15+SQRT((Datos!$E$15-Datos!$C$15)*(Datos!$D$15-Datos!$C$15)*D956),Datos!$E$15-SQRT((Datos!$E$15-Datos!$C$15)*(Datos!$E$15-Datos!$D$15)*(1-D956)))</f>
        <v>29361.0093124807</v>
      </c>
      <c r="F956" s="24" t="n">
        <f aca="true">RAND()</f>
        <v>0.337506867807341</v>
      </c>
      <c r="G956" s="25" t="n">
        <f aca="false">IF(F956&lt;=(Datos!$D$19-Datos!$C$19)/(Datos!$E$19-Datos!$C$19),Datos!$C$19+SQRT((Datos!$E$19-Datos!$C$19)*(Datos!$D$19-Datos!$C$19)*F956),Datos!$E$19-SQRT((Datos!$E$19-Datos!$C$19)*(Datos!$E$19-Datos!$D$19)*(1-F956)))</f>
        <v>37115.1971280563</v>
      </c>
      <c r="H956" s="24" t="n">
        <f aca="true">RAND()</f>
        <v>0.661410532529327</v>
      </c>
      <c r="I956" s="25" t="n">
        <f aca="false">IF(H956&lt;=(Datos!$D$19-Datos!$C$19)/(Datos!$E$19-Datos!$C$19),Datos!$C$19+SQRT((Datos!$E$19-Datos!$C$19)*(Datos!$D$19-Datos!$C$19)*H956),Datos!$E$19-SQRT((Datos!$E$19-Datos!$C$19)*(Datos!$E$19-Datos!$D$19)*(1-H956)))</f>
        <v>39960.5009853621</v>
      </c>
      <c r="J956" s="24" t="n">
        <f aca="true">RAND()</f>
        <v>0.998180905996967</v>
      </c>
      <c r="K956" s="25" t="n">
        <f aca="false">IF(J956&lt;=(Datos!$D$19-Datos!$C$19)/(Datos!$E$19-Datos!$C$19),Datos!$C$19+SQRT((Datos!$E$19-Datos!$C$19)*(Datos!$D$19-Datos!$C$19)*J956),Datos!$E$19-SQRT((Datos!$E$19-Datos!$C$19)*(Datos!$E$19-Datos!$D$19)*(1-J956)))</f>
        <v>44630.6329058681</v>
      </c>
      <c r="L956" s="24" t="n">
        <f aca="true">RAND()</f>
        <v>0.781812495228796</v>
      </c>
      <c r="M956" s="25" t="n">
        <f aca="false">IF(L956&lt;=(Datos!$D$19-Datos!$C$19)/(Datos!$E$19-Datos!$C$19),Datos!$C$19+SQRT((Datos!$E$19-Datos!$C$19)*(Datos!$D$19-Datos!$C$19)*L956),Datos!$E$19-SQRT((Datos!$E$19-Datos!$C$19)*(Datos!$E$19-Datos!$D$19)*(1-L956)))</f>
        <v>40954.7481094695</v>
      </c>
      <c r="N956" s="24" t="n">
        <f aca="true">RAND()</f>
        <v>0.558161881010877</v>
      </c>
      <c r="O956" s="25" t="n">
        <f aca="false">IF(N956&lt;=(Datos!$D$19-Datos!$C$19)/(Datos!$E$19-Datos!$C$19),Datos!$C$19+SQRT((Datos!$E$19-Datos!$C$19)*(Datos!$D$19-Datos!$C$19)*N956),Datos!$E$19-SQRT((Datos!$E$19-Datos!$C$19)*(Datos!$E$19-Datos!$D$19)*(1-N956)))</f>
        <v>39150.0973848168</v>
      </c>
      <c r="P956" s="24" t="n">
        <f aca="true">RAND()</f>
        <v>0.0284168638445316</v>
      </c>
      <c r="Q956" s="26" t="n">
        <f aca="false">IF(P956&lt;=(Datos!$D$23-Datos!$C$23)/(Datos!$E$23-Datos!$C$23),Datos!$C$23+SQRT((Datos!$E$23-Datos!$C$23)*(Datos!$D$23-Datos!$C$23)*P956),Datos!$E$23-SQRT((Datos!$E$23-Datos!$C$23)*(Datos!$E$23-Datos!$D$23)*(1-P956)))</f>
        <v>0.127151947631251</v>
      </c>
      <c r="R956" s="24" t="n">
        <f aca="true">RAND()</f>
        <v>0.592806839345309</v>
      </c>
      <c r="S956" s="26" t="n">
        <f aca="false">IF(R956&lt;=(Datos!$D$24-Datos!$C$24)/(Datos!$E$24-Datos!$C$24),Datos!$C$24+SQRT((Datos!$E$24-Datos!$C$24)*(Datos!$D$24-Datos!$C$24)*R956),Datos!$E$24-SQRT((Datos!$E$24-Datos!$C$24)*(Datos!$E$24-Datos!$D$24)*(1-R956)))</f>
        <v>0.152926993348015</v>
      </c>
      <c r="T956" s="24" t="n">
        <f aca="true">RAND()</f>
        <v>0.604869369446141</v>
      </c>
      <c r="U956" s="26" t="n">
        <f aca="false">IF(T956&lt;=(Datos!$D$25-Datos!$C$25)/(Datos!$E$25-Datos!$C$25),Datos!$C$25+SQRT((Datos!$E$25-Datos!$C$25)*(Datos!$D$25-Datos!$C$25)*T956),Datos!$E$25-SQRT((Datos!$E$25-Datos!$C$25)*(Datos!$E$25-Datos!$D$25)*(1-T956)))</f>
        <v>0.186737923012073</v>
      </c>
      <c r="V956" s="24" t="n">
        <f aca="true">RAND()</f>
        <v>0.91735198455235</v>
      </c>
      <c r="W956" s="26" t="n">
        <f aca="false">IF(V956&lt;=(Datos!$D$26-Datos!$C$26)/(Datos!$E$26-Datos!$C$26),Datos!$C$26+SQRT((Datos!$E$26-Datos!$C$26)*(Datos!$D$26-Datos!$C$26)*V956),Datos!$E$26-SQRT((Datos!$E$26-Datos!$C$26)*(Datos!$E$26-Datos!$D$26)*(1-V956)))</f>
        <v>0.232992117884146</v>
      </c>
      <c r="X956" s="24" t="n">
        <f aca="true">RAND()</f>
        <v>0.781417168427213</v>
      </c>
      <c r="Y956" s="26" t="n">
        <f aca="false">IF(X956&lt;=(Datos!$D$27-Datos!$C$27)/(Datos!$E$27-Datos!$C$27),Datos!$C$27+SQRT((Datos!$E$27-Datos!$C$27)*(Datos!$D$27-Datos!$C$27)*X956),Datos!$E$27-SQRT((Datos!$E$27-Datos!$C$27)*(Datos!$E$27-Datos!$D$27)*(1-X956)))</f>
        <v>0.245643817288688</v>
      </c>
      <c r="Z956" s="24" t="n">
        <f aca="false">(1+Q956)</f>
        <v>1.12715194763125</v>
      </c>
      <c r="AA956" s="24" t="n">
        <f aca="false">Z956*(1+S956)</f>
        <v>1.29952390602886</v>
      </c>
      <c r="AB956" s="24" t="n">
        <f aca="false">AA956*(1+U956)</f>
        <v>1.54219430114522</v>
      </c>
      <c r="AC956" s="24" t="n">
        <f aca="false">AB956*(1+W956)</f>
        <v>1.90151341755791</v>
      </c>
      <c r="AD956" s="24" t="n">
        <f aca="false">AC956*(1+Y956)</f>
        <v>2.36860843207249</v>
      </c>
      <c r="AE956" s="23" t="n">
        <f aca="false">E956*Q956</f>
        <v>3733.30951850122</v>
      </c>
      <c r="AF956" s="23" t="n">
        <f aca="false">AE956*(1+S956)</f>
        <v>4304.23331840314</v>
      </c>
      <c r="AG956" s="23" t="n">
        <f aca="false">AF956*(1+U956)</f>
        <v>5107.9969084411</v>
      </c>
      <c r="AH956" s="23" t="n">
        <f aca="false">AG956*(1+W956)</f>
        <v>6298.11992628447</v>
      </c>
      <c r="AI956" s="23" t="n">
        <f aca="false">AH956*(1+Y956)</f>
        <v>7845.21414671894</v>
      </c>
      <c r="AJ956" s="25" t="n">
        <f aca="false">G956*Z956</f>
        <v>41834.4667296065</v>
      </c>
      <c r="AK956" s="25" t="n">
        <f aca="false">I956*AA956</f>
        <v>51929.6263273677</v>
      </c>
      <c r="AL956" s="25" t="n">
        <f aca="false">K956*AB956</f>
        <v>68829.1077239342</v>
      </c>
      <c r="AM956" s="25" t="n">
        <f aca="false">M956*AC956</f>
        <v>77876.0030428607</v>
      </c>
      <c r="AN956" s="25" t="n">
        <f aca="false">O956*AD956</f>
        <v>92731.2507821363</v>
      </c>
      <c r="AO956" s="25" t="n">
        <f aca="false">C956/Datos!$D$8</f>
        <v>13049.8580452489</v>
      </c>
      <c r="AP956" s="25" t="n">
        <f aca="false">AJ956-AO956</f>
        <v>28784.6086843576</v>
      </c>
      <c r="AQ956" s="25" t="n">
        <f aca="false">AK956-AO956</f>
        <v>38879.7682821188</v>
      </c>
      <c r="AR956" s="25" t="n">
        <f aca="false">AL956-AO956</f>
        <v>55779.2496786853</v>
      </c>
      <c r="AS956" s="25" t="n">
        <f aca="false">AM956-AO956</f>
        <v>64826.1449976118</v>
      </c>
      <c r="AT956" s="25" t="n">
        <f aca="false">AN956-AO956</f>
        <v>79681.3927368874</v>
      </c>
      <c r="AU956" s="25" t="n">
        <f aca="false">AP956*Datos!$D$6</f>
        <v>14392.3043421788</v>
      </c>
      <c r="AV956" s="25" t="n">
        <f aca="false">AQ956*Datos!$D$6</f>
        <v>19439.8841410594</v>
      </c>
      <c r="AW956" s="25" t="n">
        <f aca="false">AR956*Datos!$D$6</f>
        <v>27889.6248393426</v>
      </c>
      <c r="AX956" s="25" t="n">
        <f aca="false">AS956*Datos!$D$6</f>
        <v>32413.0724988059</v>
      </c>
      <c r="AY956" s="25" t="n">
        <f aca="false">AT956*Datos!$D$6</f>
        <v>39840.6963684437</v>
      </c>
      <c r="AZ956" s="25" t="n">
        <f aca="false">AJ956-AU956-AE956</f>
        <v>23708.8528689265</v>
      </c>
      <c r="BA956" s="25" t="n">
        <f aca="false">AK956-AV956-AF956</f>
        <v>28185.5088679052</v>
      </c>
      <c r="BB956" s="25" t="n">
        <f aca="false">AL956-AW956-AG956</f>
        <v>35831.4859761504</v>
      </c>
      <c r="BC956" s="25" t="n">
        <f aca="false">AM956-AX956-AH956</f>
        <v>39164.8106177703</v>
      </c>
      <c r="BD956" s="25" t="n">
        <f aca="false">AN956-AY956-AI956</f>
        <v>45045.3402669737</v>
      </c>
      <c r="BE956" s="25" t="n">
        <f aca="false">AZ956/Z956</f>
        <v>21034.3005827666</v>
      </c>
      <c r="BF956" s="25" t="n">
        <f aca="false">BA956/AA956</f>
        <v>21689.1037841972</v>
      </c>
      <c r="BG956" s="25" t="n">
        <f aca="false">BB956/AB956</f>
        <v>23234.0931032764</v>
      </c>
      <c r="BH956" s="25" t="n">
        <f aca="false">BC956/AC956</f>
        <v>20596.6522540079</v>
      </c>
      <c r="BI956" s="25" t="n">
        <f aca="false">BD956/AD956</f>
        <v>19017.6390732341</v>
      </c>
      <c r="BJ956" s="25" t="n">
        <f aca="false">E956*AD956</f>
        <v>69544.7342317008</v>
      </c>
      <c r="BK956" s="25" t="n">
        <f aca="false">0.2*C956*AD956</f>
        <v>30910.0038033256</v>
      </c>
      <c r="BL956" s="25" t="n">
        <f aca="false">BJ956+BK956</f>
        <v>100454.738035026</v>
      </c>
      <c r="BM956" s="25" t="n">
        <f aca="false">BK956*Datos!$D$6</f>
        <v>15455.0019016628</v>
      </c>
      <c r="BN956" s="25" t="n">
        <f aca="false">BL956-BM956</f>
        <v>84999.7361333636</v>
      </c>
      <c r="BO956" s="25" t="n">
        <f aca="false">BN956/AD956</f>
        <v>35885.9383351052</v>
      </c>
      <c r="BP956" s="25" t="n">
        <f aca="false">-(C956+E956)</f>
        <v>-94610.2995387252</v>
      </c>
      <c r="BQ956" s="25" t="n">
        <f aca="false">BE956</f>
        <v>21034.3005827666</v>
      </c>
      <c r="BR956" s="25" t="n">
        <f aca="false">BF956</f>
        <v>21689.1037841972</v>
      </c>
      <c r="BS956" s="25" t="n">
        <f aca="false">BG956</f>
        <v>23234.0931032764</v>
      </c>
      <c r="BT956" s="25" t="n">
        <f aca="false">BH956</f>
        <v>20596.6522540079</v>
      </c>
      <c r="BU956" s="25" t="n">
        <f aca="false">BI956+BO956</f>
        <v>54903.5774083393</v>
      </c>
      <c r="BV956" s="27" t="n">
        <f aca="false">IFERROR(IRR(BP956:BU956,0.1),NA())*100</f>
        <v>12.8216680433707</v>
      </c>
    </row>
    <row r="957" customFormat="false" ht="15" hidden="false" customHeight="true" outlineLevel="0" collapsed="false">
      <c r="A957" s="23" t="n">
        <v>956</v>
      </c>
      <c r="B957" s="24" t="n">
        <f aca="true">RAND()</f>
        <v>0.246476876776843</v>
      </c>
      <c r="C957" s="25" t="n">
        <f aca="false">IF(B957&lt;=(Datos!$D$14-Datos!$C$14)/(Datos!$E$14-Datos!$C$14),Datos!$C$14+SQRT((Datos!$E$14-Datos!$C$14)*(Datos!$D$14-Datos!$C$14)*B957),Datos!$E$14-SQRT((Datos!$E$14-Datos!$C$14)*(Datos!$E$14-Datos!$D$14)*(1-B957)))</f>
        <v>69929.2875228154</v>
      </c>
      <c r="D957" s="24" t="n">
        <f aca="true">RAND()</f>
        <v>0.626634754892405</v>
      </c>
      <c r="E957" s="25" t="n">
        <f aca="false">IF(D957&lt;=(Datos!$D$15-Datos!$C$15)/(Datos!$E$15-Datos!$C$15),Datos!$C$15+SQRT((Datos!$E$15-Datos!$C$15)*(Datos!$D$15-Datos!$C$15)*D957),Datos!$E$15-SQRT((Datos!$E$15-Datos!$C$15)*(Datos!$E$15-Datos!$D$15)*(1-D957)))</f>
        <v>32516.3654040206</v>
      </c>
      <c r="F957" s="24" t="n">
        <f aca="true">RAND()</f>
        <v>0.58711809619596</v>
      </c>
      <c r="G957" s="25" t="n">
        <f aca="false">IF(F957&lt;=(Datos!$D$19-Datos!$C$19)/(Datos!$E$19-Datos!$C$19),Datos!$C$19+SQRT((Datos!$E$19-Datos!$C$19)*(Datos!$D$19-Datos!$C$19)*F957),Datos!$E$19-SQRT((Datos!$E$19-Datos!$C$19)*(Datos!$E$19-Datos!$D$19)*(1-F957)))</f>
        <v>39384.4400168254</v>
      </c>
      <c r="H957" s="24" t="n">
        <f aca="true">RAND()</f>
        <v>0.886627592433309</v>
      </c>
      <c r="I957" s="25" t="n">
        <f aca="false">IF(H957&lt;=(Datos!$D$19-Datos!$C$19)/(Datos!$E$19-Datos!$C$19),Datos!$C$19+SQRT((Datos!$E$19-Datos!$C$19)*(Datos!$D$19-Datos!$C$19)*H957),Datos!$E$19-SQRT((Datos!$E$19-Datos!$C$19)*(Datos!$E$19-Datos!$D$19)*(1-H957)))</f>
        <v>42084.0215077093</v>
      </c>
      <c r="J957" s="24" t="n">
        <f aca="true">RAND()</f>
        <v>0.640178903481376</v>
      </c>
      <c r="K957" s="25" t="n">
        <f aca="false">IF(J957&lt;=(Datos!$D$19-Datos!$C$19)/(Datos!$E$19-Datos!$C$19),Datos!$C$19+SQRT((Datos!$E$19-Datos!$C$19)*(Datos!$D$19-Datos!$C$19)*J957),Datos!$E$19-SQRT((Datos!$E$19-Datos!$C$19)*(Datos!$E$19-Datos!$D$19)*(1-J957)))</f>
        <v>39799.3283199516</v>
      </c>
      <c r="L957" s="24" t="n">
        <f aca="true">RAND()</f>
        <v>0.920725882270209</v>
      </c>
      <c r="M957" s="25" t="n">
        <f aca="false">IF(L957&lt;=(Datos!$D$19-Datos!$C$19)/(Datos!$E$19-Datos!$C$19),Datos!$C$19+SQRT((Datos!$E$19-Datos!$C$19)*(Datos!$D$19-Datos!$C$19)*L957),Datos!$E$19-SQRT((Datos!$E$19-Datos!$C$19)*(Datos!$E$19-Datos!$D$19)*(1-L957)))</f>
        <v>42561.6483375579</v>
      </c>
      <c r="N957" s="24" t="n">
        <f aca="true">RAND()</f>
        <v>0.681521049934803</v>
      </c>
      <c r="O957" s="25" t="n">
        <f aca="false">IF(N957&lt;=(Datos!$D$19-Datos!$C$19)/(Datos!$E$19-Datos!$C$19),Datos!$C$19+SQRT((Datos!$E$19-Datos!$C$19)*(Datos!$D$19-Datos!$C$19)*N957),Datos!$E$19-SQRT((Datos!$E$19-Datos!$C$19)*(Datos!$E$19-Datos!$D$19)*(1-N957)))</f>
        <v>40112.6774963289</v>
      </c>
      <c r="P957" s="24" t="n">
        <f aca="true">RAND()</f>
        <v>0.153022810563823</v>
      </c>
      <c r="Q957" s="26" t="n">
        <f aca="false">IF(P957&lt;=(Datos!$D$23-Datos!$C$23)/(Datos!$E$23-Datos!$C$23),Datos!$C$23+SQRT((Datos!$E$23-Datos!$C$23)*(Datos!$D$23-Datos!$C$23)*P957),Datos!$E$23-SQRT((Datos!$E$23-Datos!$C$23)*(Datos!$E$23-Datos!$D$23)*(1-P957)))</f>
        <v>0.136596417053535</v>
      </c>
      <c r="R957" s="24" t="n">
        <f aca="true">RAND()</f>
        <v>0.952973846646282</v>
      </c>
      <c r="S957" s="26" t="n">
        <f aca="false">IF(R957&lt;=(Datos!$D$24-Datos!$C$24)/(Datos!$E$24-Datos!$C$24),Datos!$C$24+SQRT((Datos!$E$24-Datos!$C$24)*(Datos!$D$24-Datos!$C$24)*R957),Datos!$E$24-SQRT((Datos!$E$24-Datos!$C$24)*(Datos!$E$24-Datos!$D$24)*(1-R957)))</f>
        <v>0.170799615440826</v>
      </c>
      <c r="T957" s="24" t="n">
        <f aca="true">RAND()</f>
        <v>0.536081112571957</v>
      </c>
      <c r="U957" s="26" t="n">
        <f aca="false">IF(T957&lt;=(Datos!$D$25-Datos!$C$25)/(Datos!$E$25-Datos!$C$25),Datos!$C$25+SQRT((Datos!$E$25-Datos!$C$25)*(Datos!$D$25-Datos!$C$25)*T957),Datos!$E$25-SQRT((Datos!$E$25-Datos!$C$25)*(Datos!$E$25-Datos!$D$25)*(1-T957)))</f>
        <v>0.183958733584979</v>
      </c>
      <c r="V957" s="24" t="n">
        <f aca="true">RAND()</f>
        <v>0.331812285674854</v>
      </c>
      <c r="W957" s="26" t="n">
        <f aca="false">IF(V957&lt;=(Datos!$D$26-Datos!$C$26)/(Datos!$E$26-Datos!$C$26),Datos!$C$26+SQRT((Datos!$E$26-Datos!$C$26)*(Datos!$D$26-Datos!$C$26)*V957),Datos!$E$26-SQRT((Datos!$E$26-Datos!$C$26)*(Datos!$E$26-Datos!$D$26)*(1-V957)))</f>
        <v>0.201640337055165</v>
      </c>
      <c r="X957" s="24" t="n">
        <f aca="true">RAND()</f>
        <v>0.549404521487977</v>
      </c>
      <c r="Y957" s="26" t="n">
        <f aca="false">IF(X957&lt;=(Datos!$D$27-Datos!$C$27)/(Datos!$E$27-Datos!$C$27),Datos!$C$27+SQRT((Datos!$E$27-Datos!$C$27)*(Datos!$D$27-Datos!$C$27)*X957),Datos!$E$27-SQRT((Datos!$E$27-Datos!$C$27)*(Datos!$E$27-Datos!$D$27)*(1-X957)))</f>
        <v>0.230672364906019</v>
      </c>
      <c r="Z957" s="24" t="n">
        <f aca="false">(1+Q957)</f>
        <v>1.13659641705354</v>
      </c>
      <c r="AA957" s="24" t="n">
        <f aca="false">Z957*(1+S957)</f>
        <v>1.3307266479977</v>
      </c>
      <c r="AB957" s="24" t="n">
        <f aca="false">AA957*(1+U957)</f>
        <v>1.57552543691114</v>
      </c>
      <c r="AC957" s="24" t="n">
        <f aca="false">AB957*(1+W957)</f>
        <v>1.89321491704889</v>
      </c>
      <c r="AD957" s="24" t="n">
        <f aca="false">AC957*(1+Y957)</f>
        <v>2.32992727923991</v>
      </c>
      <c r="AE957" s="23" t="n">
        <f aca="false">E957*Q957</f>
        <v>4441.61900979275</v>
      </c>
      <c r="AF957" s="23" t="n">
        <f aca="false">AE957*(1+S957)</f>
        <v>5200.24582860002</v>
      </c>
      <c r="AG957" s="23" t="n">
        <f aca="false">AF957*(1+U957)</f>
        <v>6156.87646555985</v>
      </c>
      <c r="AH957" s="23" t="n">
        <f aca="false">AG957*(1+W957)</f>
        <v>7398.35111128235</v>
      </c>
      <c r="AI957" s="23" t="n">
        <f aca="false">AH957*(1+Y957)</f>
        <v>9104.94625852692</v>
      </c>
      <c r="AJ957" s="25" t="n">
        <f aca="false">G957*Z957</f>
        <v>44764.2134107836</v>
      </c>
      <c r="AK957" s="25" t="n">
        <f aca="false">I957*AA957</f>
        <v>56002.3288752171</v>
      </c>
      <c r="AL957" s="25" t="n">
        <f aca="false">K957*AB957</f>
        <v>62704.8541400618</v>
      </c>
      <c r="AM957" s="25" t="n">
        <f aca="false">M957*AC957</f>
        <v>80578.3475268537</v>
      </c>
      <c r="AN957" s="25" t="n">
        <f aca="false">O957*AD957</f>
        <v>93459.6215420496</v>
      </c>
      <c r="AO957" s="25" t="n">
        <f aca="false">C957/Datos!$D$8</f>
        <v>13985.8575045631</v>
      </c>
      <c r="AP957" s="25" t="n">
        <f aca="false">AJ957-AO957</f>
        <v>30778.3559062206</v>
      </c>
      <c r="AQ957" s="25" t="n">
        <f aca="false">AK957-AO957</f>
        <v>42016.471370654</v>
      </c>
      <c r="AR957" s="25" t="n">
        <f aca="false">AL957-AO957</f>
        <v>48718.9966354987</v>
      </c>
      <c r="AS957" s="25" t="n">
        <f aca="false">AM957-AO957</f>
        <v>66592.4900222906</v>
      </c>
      <c r="AT957" s="25" t="n">
        <f aca="false">AN957-AO957</f>
        <v>79473.7640374866</v>
      </c>
      <c r="AU957" s="25" t="n">
        <f aca="false">AP957*Datos!$D$6</f>
        <v>15389.1779531103</v>
      </c>
      <c r="AV957" s="25" t="n">
        <f aca="false">AQ957*Datos!$D$6</f>
        <v>21008.235685327</v>
      </c>
      <c r="AW957" s="25" t="n">
        <f aca="false">AR957*Datos!$D$6</f>
        <v>24359.4983177493</v>
      </c>
      <c r="AX957" s="25" t="n">
        <f aca="false">AS957*Datos!$D$6</f>
        <v>33296.2450111453</v>
      </c>
      <c r="AY957" s="25" t="n">
        <f aca="false">AT957*Datos!$D$6</f>
        <v>39736.8820187433</v>
      </c>
      <c r="AZ957" s="25" t="n">
        <f aca="false">AJ957-AU957-AE957</f>
        <v>24933.4164478806</v>
      </c>
      <c r="BA957" s="25" t="n">
        <f aca="false">AK957-AV957-AF957</f>
        <v>29793.8473612901</v>
      </c>
      <c r="BB957" s="25" t="n">
        <f aca="false">AL957-AW957-AG957</f>
        <v>32188.4793567526</v>
      </c>
      <c r="BC957" s="25" t="n">
        <f aca="false">AM957-AX957-AH957</f>
        <v>39883.751404426</v>
      </c>
      <c r="BD957" s="25" t="n">
        <f aca="false">AN957-AY957-AI957</f>
        <v>44617.7932647794</v>
      </c>
      <c r="BE957" s="25" t="n">
        <f aca="false">AZ957/Z957</f>
        <v>21936.9127632101</v>
      </c>
      <c r="BF957" s="25" t="n">
        <f aca="false">BA957/AA957</f>
        <v>22389.1566356771</v>
      </c>
      <c r="BG957" s="25" t="n">
        <f aca="false">BB957/AB957</f>
        <v>20430.3139782109</v>
      </c>
      <c r="BH957" s="25" t="n">
        <f aca="false">BC957/AC957</f>
        <v>21066.6792476979</v>
      </c>
      <c r="BI957" s="25" t="n">
        <f aca="false">BD957/AD957</f>
        <v>19149.8651749058</v>
      </c>
      <c r="BJ957" s="25" t="n">
        <f aca="false">E957*AD957</f>
        <v>75760.7667765605</v>
      </c>
      <c r="BK957" s="25" t="n">
        <f aca="false">0.2*C957*AD957</f>
        <v>32586.0309234437</v>
      </c>
      <c r="BL957" s="25" t="n">
        <f aca="false">BJ957+BK957</f>
        <v>108346.797700004</v>
      </c>
      <c r="BM957" s="25" t="n">
        <f aca="false">BK957*Datos!$D$6</f>
        <v>16293.0154617219</v>
      </c>
      <c r="BN957" s="25" t="n">
        <f aca="false">BL957-BM957</f>
        <v>92053.7822382824</v>
      </c>
      <c r="BO957" s="25" t="n">
        <f aca="false">BN957/AD957</f>
        <v>39509.2941563022</v>
      </c>
      <c r="BP957" s="25" t="n">
        <f aca="false">-(C957+E957)</f>
        <v>-102445.652926836</v>
      </c>
      <c r="BQ957" s="25" t="n">
        <f aca="false">BE957</f>
        <v>21936.9127632101</v>
      </c>
      <c r="BR957" s="25" t="n">
        <f aca="false">BF957</f>
        <v>22389.1566356771</v>
      </c>
      <c r="BS957" s="25" t="n">
        <f aca="false">BG957</f>
        <v>20430.3139782109</v>
      </c>
      <c r="BT957" s="25" t="n">
        <f aca="false">BH957</f>
        <v>21066.6792476979</v>
      </c>
      <c r="BU957" s="25" t="n">
        <f aca="false">BI957+BO957</f>
        <v>58659.159331208</v>
      </c>
      <c r="BV957" s="27" t="n">
        <f aca="false">IFERROR(IRR(BP957:BU957,0.1),NA())*100</f>
        <v>10.7050510587688</v>
      </c>
    </row>
    <row r="958" customFormat="false" ht="15" hidden="false" customHeight="true" outlineLevel="0" collapsed="false">
      <c r="A958" s="23" t="n">
        <v>957</v>
      </c>
      <c r="B958" s="24" t="n">
        <f aca="true">RAND()</f>
        <v>0.0200150253177888</v>
      </c>
      <c r="C958" s="25" t="n">
        <f aca="false">IF(B958&lt;=(Datos!$D$14-Datos!$C$14)/(Datos!$E$14-Datos!$C$14),Datos!$C$14+SQRT((Datos!$E$14-Datos!$C$14)*(Datos!$D$14-Datos!$C$14)*B958),Datos!$E$14-SQRT((Datos!$E$14-Datos!$C$14)*(Datos!$E$14-Datos!$D$14)*(1-B958)))</f>
        <v>62829.4893756852</v>
      </c>
      <c r="D958" s="24" t="n">
        <f aca="true">RAND()</f>
        <v>0.0875055532467952</v>
      </c>
      <c r="E958" s="25" t="n">
        <f aca="false">IF(D958&lt;=(Datos!$D$15-Datos!$C$15)/(Datos!$E$15-Datos!$C$15),Datos!$C$15+SQRT((Datos!$E$15-Datos!$C$15)*(Datos!$D$15-Datos!$C$15)*D958),Datos!$E$15-SQRT((Datos!$E$15-Datos!$C$15)*(Datos!$E$15-Datos!$D$15)*(1-D958)))</f>
        <v>27561.8189814094</v>
      </c>
      <c r="F958" s="24" t="n">
        <f aca="true">RAND()</f>
        <v>0.630439099445235</v>
      </c>
      <c r="G958" s="25" t="n">
        <f aca="false">IF(F958&lt;=(Datos!$D$19-Datos!$C$19)/(Datos!$E$19-Datos!$C$19),Datos!$C$19+SQRT((Datos!$E$19-Datos!$C$19)*(Datos!$D$19-Datos!$C$19)*F958),Datos!$E$19-SQRT((Datos!$E$19-Datos!$C$19)*(Datos!$E$19-Datos!$D$19)*(1-F958)))</f>
        <v>39724.4981832887</v>
      </c>
      <c r="H958" s="24" t="n">
        <f aca="true">RAND()</f>
        <v>0.717229244733116</v>
      </c>
      <c r="I958" s="25" t="n">
        <f aca="false">IF(H958&lt;=(Datos!$D$19-Datos!$C$19)/(Datos!$E$19-Datos!$C$19),Datos!$C$19+SQRT((Datos!$E$19-Datos!$C$19)*(Datos!$D$19-Datos!$C$19)*H958),Datos!$E$19-SQRT((Datos!$E$19-Datos!$C$19)*(Datos!$E$19-Datos!$D$19)*(1-H958)))</f>
        <v>40394.8065572643</v>
      </c>
      <c r="J958" s="24" t="n">
        <f aca="true">RAND()</f>
        <v>0.149169855666448</v>
      </c>
      <c r="K958" s="25" t="n">
        <f aca="false">IF(J958&lt;=(Datos!$D$19-Datos!$C$19)/(Datos!$E$19-Datos!$C$19),Datos!$C$19+SQRT((Datos!$E$19-Datos!$C$19)*(Datos!$D$19-Datos!$C$19)*J958),Datos!$E$19-SQRT((Datos!$E$19-Datos!$C$19)*(Datos!$E$19-Datos!$D$19)*(1-J958)))</f>
        <v>34730.2725449986</v>
      </c>
      <c r="L958" s="24" t="n">
        <f aca="true">RAND()</f>
        <v>0.40257802500394</v>
      </c>
      <c r="M958" s="25" t="n">
        <f aca="false">IF(L958&lt;=(Datos!$D$19-Datos!$C$19)/(Datos!$E$19-Datos!$C$19),Datos!$C$19+SQRT((Datos!$E$19-Datos!$C$19)*(Datos!$D$19-Datos!$C$19)*L958),Datos!$E$19-SQRT((Datos!$E$19-Datos!$C$19)*(Datos!$E$19-Datos!$D$19)*(1-L958)))</f>
        <v>37770.8882214706</v>
      </c>
      <c r="N958" s="24" t="n">
        <f aca="true">RAND()</f>
        <v>0.155003573445944</v>
      </c>
      <c r="O958" s="25" t="n">
        <f aca="false">IF(N958&lt;=(Datos!$D$19-Datos!$C$19)/(Datos!$E$19-Datos!$C$19),Datos!$C$19+SQRT((Datos!$E$19-Datos!$C$19)*(Datos!$D$19-Datos!$C$19)*N958),Datos!$E$19-SQRT((Datos!$E$19-Datos!$C$19)*(Datos!$E$19-Datos!$D$19)*(1-N958)))</f>
        <v>34821.8809625385</v>
      </c>
      <c r="P958" s="24" t="n">
        <f aca="true">RAND()</f>
        <v>0.480620935395754</v>
      </c>
      <c r="Q958" s="26" t="n">
        <f aca="false">IF(P958&lt;=(Datos!$D$23-Datos!$C$23)/(Datos!$E$23-Datos!$C$23),Datos!$C$23+SQRT((Datos!$E$23-Datos!$C$23)*(Datos!$D$23-Datos!$C$23)*P958),Datos!$E$23-SQRT((Datos!$E$23-Datos!$C$23)*(Datos!$E$23-Datos!$D$23)*(1-P958)))</f>
        <v>0.149412882954793</v>
      </c>
      <c r="R958" s="24" t="n">
        <f aca="true">RAND()</f>
        <v>0.874329104899627</v>
      </c>
      <c r="S958" s="26" t="n">
        <f aca="false">IF(R958&lt;=(Datos!$D$24-Datos!$C$24)/(Datos!$E$24-Datos!$C$24),Datos!$C$24+SQRT((Datos!$E$24-Datos!$C$24)*(Datos!$D$24-Datos!$C$24)*R958),Datos!$E$24-SQRT((Datos!$E$24-Datos!$C$24)*(Datos!$E$24-Datos!$D$24)*(1-R958)))</f>
        <v>0.164959800161545</v>
      </c>
      <c r="T958" s="24" t="n">
        <f aca="true">RAND()</f>
        <v>0.965763060820484</v>
      </c>
      <c r="U958" s="26" t="n">
        <f aca="false">IF(T958&lt;=(Datos!$D$25-Datos!$C$25)/(Datos!$E$25-Datos!$C$25),Datos!$C$25+SQRT((Datos!$E$25-Datos!$C$25)*(Datos!$D$25-Datos!$C$25)*T958),Datos!$E$25-SQRT((Datos!$E$25-Datos!$C$25)*(Datos!$E$25-Datos!$D$25)*(1-T958)))</f>
        <v>0.210209012833088</v>
      </c>
      <c r="V958" s="24" t="n">
        <f aca="true">RAND()</f>
        <v>0.725844893089071</v>
      </c>
      <c r="W958" s="26" t="n">
        <f aca="false">IF(V958&lt;=(Datos!$D$26-Datos!$C$26)/(Datos!$E$26-Datos!$C$26),Datos!$C$26+SQRT((Datos!$E$26-Datos!$C$26)*(Datos!$D$26-Datos!$C$26)*V958),Datos!$E$26-SQRT((Datos!$E$26-Datos!$C$26)*(Datos!$E$26-Datos!$D$26)*(1-V958)))</f>
        <v>0.219023510944779</v>
      </c>
      <c r="X958" s="24" t="n">
        <f aca="true">RAND()</f>
        <v>0.326974793038302</v>
      </c>
      <c r="Y958" s="26" t="n">
        <f aca="false">IF(X958&lt;=(Datos!$D$27-Datos!$C$27)/(Datos!$E$27-Datos!$C$27),Datos!$C$27+SQRT((Datos!$E$27-Datos!$C$27)*(Datos!$D$27-Datos!$C$27)*X958),Datos!$E$27-SQRT((Datos!$E$27-Datos!$C$27)*(Datos!$E$27-Datos!$D$27)*(1-X958)))</f>
        <v>0.219712487967241</v>
      </c>
      <c r="Z958" s="24" t="n">
        <f aca="false">(1+Q958)</f>
        <v>1.14941288295479</v>
      </c>
      <c r="AA958" s="24" t="n">
        <f aca="false">Z958*(1+S958)</f>
        <v>1.33901980243012</v>
      </c>
      <c r="AB958" s="24" t="n">
        <f aca="false">AA958*(1+U958)</f>
        <v>1.62049383326291</v>
      </c>
      <c r="AC958" s="24" t="n">
        <f aca="false">AB958*(1+W958)</f>
        <v>1.97542008208852</v>
      </c>
      <c r="AD958" s="24" t="n">
        <f aca="false">AC958*(1+Y958)</f>
        <v>2.40944454310464</v>
      </c>
      <c r="AE958" s="23" t="n">
        <f aca="false">E958*Q958</f>
        <v>4118.09083349052</v>
      </c>
      <c r="AF958" s="23" t="n">
        <f aca="false">AE958*(1+S958)</f>
        <v>4797.41027443021</v>
      </c>
      <c r="AG958" s="23" t="n">
        <f aca="false">AF958*(1+U958)</f>
        <v>5805.86915237349</v>
      </c>
      <c r="AH958" s="23" t="n">
        <f aca="false">AG958*(1+W958)</f>
        <v>7077.49099821232</v>
      </c>
      <c r="AI958" s="23" t="n">
        <f aca="false">AH958*(1+Y958)</f>
        <v>8632.5041539953</v>
      </c>
      <c r="AJ958" s="25" t="n">
        <f aca="false">G958*Z958</f>
        <v>45659.8499807863</v>
      </c>
      <c r="AK958" s="25" t="n">
        <f aca="false">I958*AA958</f>
        <v>54089.4458955109</v>
      </c>
      <c r="AL958" s="25" t="n">
        <f aca="false">K958*AB958</f>
        <v>56280.1924867104</v>
      </c>
      <c r="AM958" s="25" t="n">
        <f aca="false">M958*AC958</f>
        <v>74613.3711110138</v>
      </c>
      <c r="AN958" s="25" t="n">
        <f aca="false">O958*AD958</f>
        <v>83901.3910658277</v>
      </c>
      <c r="AO958" s="25" t="n">
        <f aca="false">C958/Datos!$D$8</f>
        <v>12565.897875137</v>
      </c>
      <c r="AP958" s="25" t="n">
        <f aca="false">AJ958-AO958</f>
        <v>33093.9521056493</v>
      </c>
      <c r="AQ958" s="25" t="n">
        <f aca="false">AK958-AO958</f>
        <v>41523.5480203739</v>
      </c>
      <c r="AR958" s="25" t="n">
        <f aca="false">AL958-AO958</f>
        <v>43714.2946115734</v>
      </c>
      <c r="AS958" s="25" t="n">
        <f aca="false">AM958-AO958</f>
        <v>62047.4732358767</v>
      </c>
      <c r="AT958" s="25" t="n">
        <f aca="false">AN958-AO958</f>
        <v>71335.4931906907</v>
      </c>
      <c r="AU958" s="25" t="n">
        <f aca="false">AP958*Datos!$D$6</f>
        <v>16546.9760528246</v>
      </c>
      <c r="AV958" s="25" t="n">
        <f aca="false">AQ958*Datos!$D$6</f>
        <v>20761.7740101869</v>
      </c>
      <c r="AW958" s="25" t="n">
        <f aca="false">AR958*Datos!$D$6</f>
        <v>21857.1473057867</v>
      </c>
      <c r="AX958" s="25" t="n">
        <f aca="false">AS958*Datos!$D$6</f>
        <v>31023.7366179384</v>
      </c>
      <c r="AY958" s="25" t="n">
        <f aca="false">AT958*Datos!$D$6</f>
        <v>35667.7465953453</v>
      </c>
      <c r="AZ958" s="25" t="n">
        <f aca="false">AJ958-AU958-AE958</f>
        <v>24994.7830944712</v>
      </c>
      <c r="BA958" s="25" t="n">
        <f aca="false">AK958-AV958-AF958</f>
        <v>28530.2616108938</v>
      </c>
      <c r="BB958" s="25" t="n">
        <f aca="false">AL958-AW958-AG958</f>
        <v>28617.1760285502</v>
      </c>
      <c r="BC958" s="25" t="n">
        <f aca="false">AM958-AX958-AH958</f>
        <v>36512.1434948631</v>
      </c>
      <c r="BD958" s="25" t="n">
        <f aca="false">AN958-AY958-AI958</f>
        <v>39601.1403164871</v>
      </c>
      <c r="BE958" s="25" t="n">
        <f aca="false">AZ958/Z958</f>
        <v>21745.6959680295</v>
      </c>
      <c r="BF958" s="25" t="n">
        <f aca="false">BA958/AA958</f>
        <v>21306.8257535218</v>
      </c>
      <c r="BG958" s="25" t="n">
        <f aca="false">BB958/AB958</f>
        <v>17659.5402223338</v>
      </c>
      <c r="BH958" s="25" t="n">
        <f aca="false">BC958/AC958</f>
        <v>18483.2298840764</v>
      </c>
      <c r="BI958" s="25" t="n">
        <f aca="false">BD958/AD958</f>
        <v>16435.7965531176</v>
      </c>
      <c r="BJ958" s="25" t="n">
        <f aca="false">E958*AD958</f>
        <v>66408.6743427948</v>
      </c>
      <c r="BK958" s="25" t="n">
        <f aca="false">0.2*C958*AD958</f>
        <v>30276.8340644591</v>
      </c>
      <c r="BL958" s="25" t="n">
        <f aca="false">BJ958+BK958</f>
        <v>96685.5084072539</v>
      </c>
      <c r="BM958" s="25" t="n">
        <f aca="false">BK958*Datos!$D$6</f>
        <v>15138.4170322296</v>
      </c>
      <c r="BN958" s="25" t="n">
        <f aca="false">BL958-BM958</f>
        <v>81547.0913750243</v>
      </c>
      <c r="BO958" s="25" t="n">
        <f aca="false">BN958/AD958</f>
        <v>33844.767918978</v>
      </c>
      <c r="BP958" s="25" t="n">
        <f aca="false">-(C958+E958)</f>
        <v>-90391.3083570947</v>
      </c>
      <c r="BQ958" s="25" t="n">
        <f aca="false">BE958</f>
        <v>21745.6959680295</v>
      </c>
      <c r="BR958" s="25" t="n">
        <f aca="false">BF958</f>
        <v>21306.8257535218</v>
      </c>
      <c r="BS958" s="25" t="n">
        <f aca="false">BG958</f>
        <v>17659.5402223338</v>
      </c>
      <c r="BT958" s="25" t="n">
        <f aca="false">BH958</f>
        <v>18483.2298840764</v>
      </c>
      <c r="BU958" s="25" t="n">
        <f aca="false">BI958+BO958</f>
        <v>50280.5644720955</v>
      </c>
      <c r="BV958" s="27" t="n">
        <f aca="false">IFERROR(IRR(BP958:BU958,0.1),NA())*100</f>
        <v>11.5484546495232</v>
      </c>
    </row>
    <row r="959" customFormat="false" ht="15" hidden="false" customHeight="true" outlineLevel="0" collapsed="false">
      <c r="A959" s="23" t="n">
        <v>958</v>
      </c>
      <c r="B959" s="24" t="n">
        <f aca="true">RAND()</f>
        <v>0.231216758728097</v>
      </c>
      <c r="C959" s="25" t="n">
        <f aca="false">IF(B959&lt;=(Datos!$D$14-Datos!$C$14)/(Datos!$E$14-Datos!$C$14),Datos!$C$14+SQRT((Datos!$E$14-Datos!$C$14)*(Datos!$D$14-Datos!$C$14)*B959),Datos!$E$14-SQRT((Datos!$E$14-Datos!$C$14)*(Datos!$E$14-Datos!$D$14)*(1-B959)))</f>
        <v>69617.0007534178</v>
      </c>
      <c r="D959" s="24" t="n">
        <f aca="true">RAND()</f>
        <v>0.549697235996186</v>
      </c>
      <c r="E959" s="25" t="n">
        <f aca="false">IF(D959&lt;=(Datos!$D$15-Datos!$C$15)/(Datos!$E$15-Datos!$C$15),Datos!$C$15+SQRT((Datos!$E$15-Datos!$C$15)*(Datos!$D$15-Datos!$C$15)*D959),Datos!$E$15-SQRT((Datos!$E$15-Datos!$C$15)*(Datos!$E$15-Datos!$D$15)*(1-D959)))</f>
        <v>31781.3982575762</v>
      </c>
      <c r="F959" s="24" t="n">
        <f aca="true">RAND()</f>
        <v>0.900224003075418</v>
      </c>
      <c r="G959" s="25" t="n">
        <f aca="false">IF(F959&lt;=(Datos!$D$19-Datos!$C$19)/(Datos!$E$19-Datos!$C$19),Datos!$C$19+SQRT((Datos!$E$19-Datos!$C$19)*(Datos!$D$19-Datos!$C$19)*F959),Datos!$E$19-SQRT((Datos!$E$19-Datos!$C$19)*(Datos!$E$19-Datos!$D$19)*(1-F959)))</f>
        <v>42264.4562205397</v>
      </c>
      <c r="H959" s="24" t="n">
        <f aca="true">RAND()</f>
        <v>0.922304670985646</v>
      </c>
      <c r="I959" s="25" t="n">
        <f aca="false">IF(H959&lt;=(Datos!$D$19-Datos!$C$19)/(Datos!$E$19-Datos!$C$19),Datos!$C$19+SQRT((Datos!$E$19-Datos!$C$19)*(Datos!$D$19-Datos!$C$19)*H959),Datos!$E$19-SQRT((Datos!$E$19-Datos!$C$19)*(Datos!$E$19-Datos!$D$19)*(1-H959)))</f>
        <v>42586.0510204073</v>
      </c>
      <c r="J959" s="24" t="n">
        <f aca="true">RAND()</f>
        <v>0.717306091819041</v>
      </c>
      <c r="K959" s="25" t="n">
        <f aca="false">IF(J959&lt;=(Datos!$D$19-Datos!$C$19)/(Datos!$E$19-Datos!$C$19),Datos!$C$19+SQRT((Datos!$E$19-Datos!$C$19)*(Datos!$D$19-Datos!$C$19)*J959),Datos!$E$19-SQRT((Datos!$E$19-Datos!$C$19)*(Datos!$E$19-Datos!$D$19)*(1-J959)))</f>
        <v>40395.4323641006</v>
      </c>
      <c r="L959" s="24" t="n">
        <f aca="true">RAND()</f>
        <v>0.282956145207433</v>
      </c>
      <c r="M959" s="25" t="n">
        <f aca="false">IF(L959&lt;=(Datos!$D$19-Datos!$C$19)/(Datos!$E$19-Datos!$C$19),Datos!$C$19+SQRT((Datos!$E$19-Datos!$C$19)*(Datos!$D$19-Datos!$C$19)*L959),Datos!$E$19-SQRT((Datos!$E$19-Datos!$C$19)*(Datos!$E$19-Datos!$D$19)*(1-L959)))</f>
        <v>36514.8616087462</v>
      </c>
      <c r="N959" s="24" t="n">
        <f aca="true">RAND()</f>
        <v>0.55286418150474</v>
      </c>
      <c r="O959" s="25" t="n">
        <f aca="false">IF(N959&lt;=(Datos!$D$19-Datos!$C$19)/(Datos!$E$19-Datos!$C$19),Datos!$C$19+SQRT((Datos!$E$19-Datos!$C$19)*(Datos!$D$19-Datos!$C$19)*N959),Datos!$E$19-SQRT((Datos!$E$19-Datos!$C$19)*(Datos!$E$19-Datos!$D$19)*(1-N959)))</f>
        <v>39106.570552393</v>
      </c>
      <c r="P959" s="24" t="n">
        <f aca="true">RAND()</f>
        <v>0.624001838814661</v>
      </c>
      <c r="Q959" s="26" t="n">
        <f aca="false">IF(P959&lt;=(Datos!$D$23-Datos!$C$23)/(Datos!$E$23-Datos!$C$23),Datos!$C$23+SQRT((Datos!$E$23-Datos!$C$23)*(Datos!$D$23-Datos!$C$23)*P959),Datos!$E$23-SQRT((Datos!$E$23-Datos!$C$23)*(Datos!$E$23-Datos!$D$23)*(1-P959)))</f>
        <v>0.15398468354731</v>
      </c>
      <c r="R959" s="24" t="n">
        <f aca="true">RAND()</f>
        <v>0.958863121758247</v>
      </c>
      <c r="S959" s="26" t="n">
        <f aca="false">IF(R959&lt;=(Datos!$D$24-Datos!$C$24)/(Datos!$E$24-Datos!$C$24),Datos!$C$24+SQRT((Datos!$E$24-Datos!$C$24)*(Datos!$D$24-Datos!$C$24)*R959),Datos!$E$24-SQRT((Datos!$E$24-Datos!$C$24)*(Datos!$E$24-Datos!$D$24)*(1-R959)))</f>
        <v>0.171394979323955</v>
      </c>
      <c r="T959" s="24" t="n">
        <f aca="true">RAND()</f>
        <v>0.544121059286389</v>
      </c>
      <c r="U959" s="26" t="n">
        <f aca="false">IF(T959&lt;=(Datos!$D$25-Datos!$C$25)/(Datos!$E$25-Datos!$C$25),Datos!$C$25+SQRT((Datos!$E$25-Datos!$C$25)*(Datos!$D$25-Datos!$C$25)*T959),Datos!$E$25-SQRT((Datos!$E$25-Datos!$C$25)*(Datos!$E$25-Datos!$D$25)*(1-T959)))</f>
        <v>0.184272405146748</v>
      </c>
      <c r="V959" s="24" t="n">
        <f aca="true">RAND()</f>
        <v>0.736060180925683</v>
      </c>
      <c r="W959" s="26" t="n">
        <f aca="false">IF(V959&lt;=(Datos!$D$26-Datos!$C$26)/(Datos!$E$26-Datos!$C$26),Datos!$C$26+SQRT((Datos!$E$26-Datos!$C$26)*(Datos!$D$26-Datos!$C$26)*V959),Datos!$E$26-SQRT((Datos!$E$26-Datos!$C$26)*(Datos!$E$26-Datos!$D$26)*(1-V959)))</f>
        <v>0.219606096552761</v>
      </c>
      <c r="X959" s="24" t="n">
        <f aca="true">RAND()</f>
        <v>0.825708327933227</v>
      </c>
      <c r="Y959" s="26" t="n">
        <f aca="false">IF(X959&lt;=(Datos!$D$27-Datos!$C$27)/(Datos!$E$27-Datos!$C$27),Datos!$C$27+SQRT((Datos!$E$27-Datos!$C$27)*(Datos!$D$27-Datos!$C$27)*X959),Datos!$E$27-SQRT((Datos!$E$27-Datos!$C$27)*(Datos!$E$27-Datos!$D$27)*(1-X959)))</f>
        <v>0.249321423938511</v>
      </c>
      <c r="Z959" s="24" t="n">
        <f aca="false">(1+Q959)</f>
        <v>1.15398468354731</v>
      </c>
      <c r="AA959" s="24" t="n">
        <f aca="false">Z959*(1+S959)</f>
        <v>1.35177186452406</v>
      </c>
      <c r="AB959" s="24" t="n">
        <f aca="false">AA959*(1+U959)</f>
        <v>1.60086611720962</v>
      </c>
      <c r="AC959" s="24" t="n">
        <f aca="false">AB959*(1+W959)</f>
        <v>1.95242607631359</v>
      </c>
      <c r="AD959" s="24" t="n">
        <f aca="false">AC959*(1+Y959)</f>
        <v>2.43920772579478</v>
      </c>
      <c r="AE959" s="23" t="n">
        <f aca="false">E959*Q959</f>
        <v>4893.84855338389</v>
      </c>
      <c r="AF959" s="23" t="n">
        <f aca="false">AE959*(1+S959)</f>
        <v>5732.62962500569</v>
      </c>
      <c r="AG959" s="23" t="n">
        <f aca="false">AF959*(1+U959)</f>
        <v>6788.99507382099</v>
      </c>
      <c r="AH959" s="23" t="n">
        <f aca="false">AG959*(1+W959)</f>
        <v>8279.89978149874</v>
      </c>
      <c r="AI959" s="23" t="n">
        <f aca="false">AH959*(1+Y959)</f>
        <v>10344.2561850902</v>
      </c>
      <c r="AJ959" s="25" t="n">
        <f aca="false">G959*Z959</f>
        <v>48772.5351369587</v>
      </c>
      <c r="AK959" s="25" t="n">
        <f aca="false">I959*AA959</f>
        <v>57566.6255905728</v>
      </c>
      <c r="AL959" s="25" t="n">
        <f aca="false">K959*AB959</f>
        <v>64667.6789617214</v>
      </c>
      <c r="AM959" s="25" t="n">
        <f aca="false">M959*AC959</f>
        <v>71292.5679778982</v>
      </c>
      <c r="AN959" s="25" t="n">
        <f aca="false">O959*AD959</f>
        <v>95389.0490207355</v>
      </c>
      <c r="AO959" s="25" t="n">
        <f aca="false">C959/Datos!$D$8</f>
        <v>13923.4001506836</v>
      </c>
      <c r="AP959" s="25" t="n">
        <f aca="false">AJ959-AO959</f>
        <v>34849.1349862751</v>
      </c>
      <c r="AQ959" s="25" t="n">
        <f aca="false">AK959-AO959</f>
        <v>43643.2254398893</v>
      </c>
      <c r="AR959" s="25" t="n">
        <f aca="false">AL959-AO959</f>
        <v>50744.2788110378</v>
      </c>
      <c r="AS959" s="25" t="n">
        <f aca="false">AM959-AO959</f>
        <v>57369.1678272146</v>
      </c>
      <c r="AT959" s="25" t="n">
        <f aca="false">AN959-AO959</f>
        <v>81465.6488700519</v>
      </c>
      <c r="AU959" s="25" t="n">
        <f aca="false">AP959*Datos!$D$6</f>
        <v>17424.5674931376</v>
      </c>
      <c r="AV959" s="25" t="n">
        <f aca="false">AQ959*Datos!$D$6</f>
        <v>21821.6127199446</v>
      </c>
      <c r="AW959" s="25" t="n">
        <f aca="false">AR959*Datos!$D$6</f>
        <v>25372.1394055189</v>
      </c>
      <c r="AX959" s="25" t="n">
        <f aca="false">AS959*Datos!$D$6</f>
        <v>28684.5839136073</v>
      </c>
      <c r="AY959" s="25" t="n">
        <f aca="false">AT959*Datos!$D$6</f>
        <v>40732.824435026</v>
      </c>
      <c r="AZ959" s="25" t="n">
        <f aca="false">AJ959-AU959-AE959</f>
        <v>26454.1190904372</v>
      </c>
      <c r="BA959" s="25" t="n">
        <f aca="false">AK959-AV959-AF959</f>
        <v>30012.3832456225</v>
      </c>
      <c r="BB959" s="25" t="n">
        <f aca="false">AL959-AW959-AG959</f>
        <v>32506.5444823815</v>
      </c>
      <c r="BC959" s="25" t="n">
        <f aca="false">AM959-AX959-AH959</f>
        <v>34328.0842827921</v>
      </c>
      <c r="BD959" s="25" t="n">
        <f aca="false">AN959-AY959-AI959</f>
        <v>44311.9684006194</v>
      </c>
      <c r="BE959" s="25" t="n">
        <f aca="false">AZ959/Z959</f>
        <v>22924.1509593682</v>
      </c>
      <c r="BF959" s="25" t="n">
        <f aca="false">BA959/AA959</f>
        <v>22202.2547097394</v>
      </c>
      <c r="BG959" s="25" t="n">
        <f aca="false">BB959/AB959</f>
        <v>20305.5984088425</v>
      </c>
      <c r="BH959" s="25" t="n">
        <f aca="false">BC959/AC959</f>
        <v>17582.2709495908</v>
      </c>
      <c r="BI959" s="25" t="n">
        <f aca="false">BD959/AD959</f>
        <v>18166.5415093669</v>
      </c>
      <c r="BJ959" s="25" t="n">
        <f aca="false">E959*AD959</f>
        <v>77521.4321664405</v>
      </c>
      <c r="BK959" s="25" t="n">
        <f aca="false">0.2*C959*AD959</f>
        <v>33962.0652168795</v>
      </c>
      <c r="BL959" s="25" t="n">
        <f aca="false">BJ959+BK959</f>
        <v>111483.49738332</v>
      </c>
      <c r="BM959" s="25" t="n">
        <f aca="false">BK959*Datos!$D$6</f>
        <v>16981.0326084398</v>
      </c>
      <c r="BN959" s="25" t="n">
        <f aca="false">BL959-BM959</f>
        <v>94502.4647748802</v>
      </c>
      <c r="BO959" s="25" t="n">
        <f aca="false">BN959/AD959</f>
        <v>38743.0983329179</v>
      </c>
      <c r="BP959" s="25" t="n">
        <f aca="false">-(C959+E959)</f>
        <v>-101398.399010994</v>
      </c>
      <c r="BQ959" s="25" t="n">
        <f aca="false">BE959</f>
        <v>22924.1509593682</v>
      </c>
      <c r="BR959" s="25" t="n">
        <f aca="false">BF959</f>
        <v>22202.2547097394</v>
      </c>
      <c r="BS959" s="25" t="n">
        <f aca="false">BG959</f>
        <v>20305.5984088425</v>
      </c>
      <c r="BT959" s="25" t="n">
        <f aca="false">BH959</f>
        <v>17582.2709495908</v>
      </c>
      <c r="BU959" s="25" t="n">
        <f aca="false">BI959+BO959</f>
        <v>56909.6398422849</v>
      </c>
      <c r="BV959" s="27" t="n">
        <f aca="false">IFERROR(IRR(BP959:BU959,0.1),NA())*100</f>
        <v>10.1318273668468</v>
      </c>
    </row>
    <row r="960" customFormat="false" ht="15" hidden="false" customHeight="true" outlineLevel="0" collapsed="false">
      <c r="A960" s="23" t="n">
        <v>959</v>
      </c>
      <c r="B960" s="24" t="n">
        <f aca="true">RAND()</f>
        <v>0.459706468935042</v>
      </c>
      <c r="C960" s="25" t="n">
        <f aca="false">IF(B960&lt;=(Datos!$D$14-Datos!$C$14)/(Datos!$E$14-Datos!$C$14),Datos!$C$14+SQRT((Datos!$E$14-Datos!$C$14)*(Datos!$D$14-Datos!$C$14)*B960),Datos!$E$14-SQRT((Datos!$E$14-Datos!$C$14)*(Datos!$E$14-Datos!$D$14)*(1-B960)))</f>
        <v>74537.2382236736</v>
      </c>
      <c r="D960" s="24" t="n">
        <f aca="true">RAND()</f>
        <v>0.275366844753414</v>
      </c>
      <c r="E960" s="25" t="n">
        <f aca="false">IF(D960&lt;=(Datos!$D$15-Datos!$C$15)/(Datos!$E$15-Datos!$C$15),Datos!$C$15+SQRT((Datos!$E$15-Datos!$C$15)*(Datos!$D$15-Datos!$C$15)*D960),Datos!$E$15-SQRT((Datos!$E$15-Datos!$C$15)*(Datos!$E$15-Datos!$D$15)*(1-D960)))</f>
        <v>29544.5036424791</v>
      </c>
      <c r="F960" s="24" t="n">
        <f aca="true">RAND()</f>
        <v>0.534621006367384</v>
      </c>
      <c r="G960" s="25" t="n">
        <f aca="false">IF(F960&lt;=(Datos!$D$19-Datos!$C$19)/(Datos!$E$19-Datos!$C$19),Datos!$C$19+SQRT((Datos!$E$19-Datos!$C$19)*(Datos!$D$19-Datos!$C$19)*F960),Datos!$E$19-SQRT((Datos!$E$19-Datos!$C$19)*(Datos!$E$19-Datos!$D$19)*(1-F960)))</f>
        <v>38955.0628671779</v>
      </c>
      <c r="H960" s="24" t="n">
        <f aca="true">RAND()</f>
        <v>0.134644359510029</v>
      </c>
      <c r="I960" s="25" t="n">
        <f aca="false">IF(H960&lt;=(Datos!$D$19-Datos!$C$19)/(Datos!$E$19-Datos!$C$19),Datos!$C$19+SQRT((Datos!$E$19-Datos!$C$19)*(Datos!$D$19-Datos!$C$19)*H960),Datos!$E$19-SQRT((Datos!$E$19-Datos!$C$19)*(Datos!$E$19-Datos!$D$19)*(1-H960)))</f>
        <v>34494.0687496415</v>
      </c>
      <c r="J960" s="24" t="n">
        <f aca="true">RAND()</f>
        <v>0.699889758034957</v>
      </c>
      <c r="K960" s="25" t="n">
        <f aca="false">IF(J960&lt;=(Datos!$D$19-Datos!$C$19)/(Datos!$E$19-Datos!$C$19),Datos!$C$19+SQRT((Datos!$E$19-Datos!$C$19)*(Datos!$D$19-Datos!$C$19)*J960),Datos!$E$19-SQRT((Datos!$E$19-Datos!$C$19)*(Datos!$E$19-Datos!$D$19)*(1-J960)))</f>
        <v>40255.7120505414</v>
      </c>
      <c r="L960" s="24" t="n">
        <f aca="true">RAND()</f>
        <v>0.820153356710642</v>
      </c>
      <c r="M960" s="25" t="n">
        <f aca="false">IF(L960&lt;=(Datos!$D$19-Datos!$C$19)/(Datos!$E$19-Datos!$C$19),Datos!$C$19+SQRT((Datos!$E$19-Datos!$C$19)*(Datos!$D$19-Datos!$C$19)*L960),Datos!$E$19-SQRT((Datos!$E$19-Datos!$C$19)*(Datos!$E$19-Datos!$D$19)*(1-L960)))</f>
        <v>41327.3309097195</v>
      </c>
      <c r="N960" s="24" t="n">
        <f aca="true">RAND()</f>
        <v>0.544504730472484</v>
      </c>
      <c r="O960" s="25" t="n">
        <f aca="false">IF(N960&lt;=(Datos!$D$19-Datos!$C$19)/(Datos!$E$19-Datos!$C$19),Datos!$C$19+SQRT((Datos!$E$19-Datos!$C$19)*(Datos!$D$19-Datos!$C$19)*N960),Datos!$E$19-SQRT((Datos!$E$19-Datos!$C$19)*(Datos!$E$19-Datos!$D$19)*(1-N960)))</f>
        <v>39037.461456121</v>
      </c>
      <c r="P960" s="24" t="n">
        <f aca="true">RAND()</f>
        <v>0.545290132481266</v>
      </c>
      <c r="Q960" s="26" t="n">
        <f aca="false">IF(P960&lt;=(Datos!$D$23-Datos!$C$23)/(Datos!$E$23-Datos!$C$23),Datos!$C$23+SQRT((Datos!$E$23-Datos!$C$23)*(Datos!$D$23-Datos!$C$23)*P960),Datos!$E$23-SQRT((Datos!$E$23-Datos!$C$23)*(Datos!$E$23-Datos!$D$23)*(1-P960)))</f>
        <v>0.151390949656905</v>
      </c>
      <c r="R960" s="24" t="n">
        <f aca="true">RAND()</f>
        <v>0.141631682009342</v>
      </c>
      <c r="S960" s="26" t="n">
        <f aca="false">IF(R960&lt;=(Datos!$D$24-Datos!$C$24)/(Datos!$E$24-Datos!$C$24),Datos!$C$24+SQRT((Datos!$E$24-Datos!$C$24)*(Datos!$D$24-Datos!$C$24)*R960),Datos!$E$24-SQRT((Datos!$E$24-Datos!$C$24)*(Datos!$E$24-Datos!$D$24)*(1-R960)))</f>
        <v>0.135966747559125</v>
      </c>
      <c r="T960" s="24" t="n">
        <f aca="true">RAND()</f>
        <v>0.605534531477802</v>
      </c>
      <c r="U960" s="26" t="n">
        <f aca="false">IF(T960&lt;=(Datos!$D$25-Datos!$C$25)/(Datos!$E$25-Datos!$C$25),Datos!$C$25+SQRT((Datos!$E$25-Datos!$C$25)*(Datos!$D$25-Datos!$C$25)*T960),Datos!$E$25-SQRT((Datos!$E$25-Datos!$C$25)*(Datos!$E$25-Datos!$D$25)*(1-T960)))</f>
        <v>0.186765931457883</v>
      </c>
      <c r="V960" s="24" t="n">
        <f aca="true">RAND()</f>
        <v>0.250682653078598</v>
      </c>
      <c r="W960" s="26" t="n">
        <f aca="false">IF(V960&lt;=(Datos!$D$26-Datos!$C$26)/(Datos!$E$26-Datos!$C$26),Datos!$C$26+SQRT((Datos!$E$26-Datos!$C$26)*(Datos!$D$26-Datos!$C$26)*V960),Datos!$E$26-SQRT((Datos!$E$26-Datos!$C$26)*(Datos!$E$26-Datos!$D$26)*(1-V960)))</f>
        <v>0.198733812060284</v>
      </c>
      <c r="X960" s="24" t="n">
        <f aca="true">RAND()</f>
        <v>0.904560113465474</v>
      </c>
      <c r="Y960" s="26" t="n">
        <f aca="false">IF(X960&lt;=(Datos!$D$27-Datos!$C$27)/(Datos!$E$27-Datos!$C$27),Datos!$C$27+SQRT((Datos!$E$27-Datos!$C$27)*(Datos!$D$27-Datos!$C$27)*X960),Datos!$E$27-SQRT((Datos!$E$27-Datos!$C$27)*(Datos!$E$27-Datos!$D$27)*(1-X960)))</f>
        <v>0.257298119300674</v>
      </c>
      <c r="Z960" s="24" t="n">
        <f aca="false">(1+Q960)</f>
        <v>1.15139094965691</v>
      </c>
      <c r="AA960" s="24" t="n">
        <f aca="false">Z960*(1+S960)</f>
        <v>1.30794183225077</v>
      </c>
      <c r="AB960" s="24" t="n">
        <f aca="false">AA960*(1+U960)</f>
        <v>1.55222080684381</v>
      </c>
      <c r="AC960" s="24" t="n">
        <f aca="false">AB960*(1+W960)</f>
        <v>1.86069956494717</v>
      </c>
      <c r="AD960" s="24" t="n">
        <f aca="false">AC960*(1+Y960)</f>
        <v>2.33945406359166</v>
      </c>
      <c r="AE960" s="23" t="n">
        <f aca="false">E960*Q960</f>
        <v>4472.77046357682</v>
      </c>
      <c r="AF960" s="23" t="n">
        <f aca="false">AE960*(1+S960)</f>
        <v>5080.91851608787</v>
      </c>
      <c r="AG960" s="23" t="n">
        <f aca="false">AF960*(1+U960)</f>
        <v>6029.86099540663</v>
      </c>
      <c r="AH960" s="23" t="n">
        <f aca="false">AG960*(1+W960)</f>
        <v>7228.1982572174</v>
      </c>
      <c r="AI960" s="23" t="n">
        <f aca="false">AH960*(1+Y960)</f>
        <v>9088.00007473185</v>
      </c>
      <c r="AJ960" s="25" t="n">
        <f aca="false">G960*Z960</f>
        <v>44852.5068285844</v>
      </c>
      <c r="AK960" s="25" t="n">
        <f aca="false">I960*AA960</f>
        <v>45116.23548219</v>
      </c>
      <c r="AL960" s="25" t="n">
        <f aca="false">K960*AB960</f>
        <v>62485.7538391635</v>
      </c>
      <c r="AM960" s="25" t="n">
        <f aca="false">M960*AC960</f>
        <v>76897.7466441428</v>
      </c>
      <c r="AN960" s="25" t="n">
        <f aca="false">O960*AD960</f>
        <v>91326.3478358251</v>
      </c>
      <c r="AO960" s="25" t="n">
        <f aca="false">C960/Datos!$D$8</f>
        <v>14907.4476447347</v>
      </c>
      <c r="AP960" s="25" t="n">
        <f aca="false">AJ960-AO960</f>
        <v>29945.0591838497</v>
      </c>
      <c r="AQ960" s="25" t="n">
        <f aca="false">AK960-AO960</f>
        <v>30208.7878374553</v>
      </c>
      <c r="AR960" s="25" t="n">
        <f aca="false">AL960-AO960</f>
        <v>47578.3061944288</v>
      </c>
      <c r="AS960" s="25" t="n">
        <f aca="false">AM960-AO960</f>
        <v>61990.2989994081</v>
      </c>
      <c r="AT960" s="25" t="n">
        <f aca="false">AN960-AO960</f>
        <v>76418.9001910904</v>
      </c>
      <c r="AU960" s="25" t="n">
        <f aca="false">AP960*Datos!$D$6</f>
        <v>14972.5295919248</v>
      </c>
      <c r="AV960" s="25" t="n">
        <f aca="false">AQ960*Datos!$D$6</f>
        <v>15104.3939187277</v>
      </c>
      <c r="AW960" s="25" t="n">
        <f aca="false">AR960*Datos!$D$6</f>
        <v>23789.1530972144</v>
      </c>
      <c r="AX960" s="25" t="n">
        <f aca="false">AS960*Datos!$D$6</f>
        <v>30995.1494997041</v>
      </c>
      <c r="AY960" s="25" t="n">
        <f aca="false">AT960*Datos!$D$6</f>
        <v>38209.4500955452</v>
      </c>
      <c r="AZ960" s="25" t="n">
        <f aca="false">AJ960-AU960-AE960</f>
        <v>25407.2067730827</v>
      </c>
      <c r="BA960" s="25" t="n">
        <f aca="false">AK960-AV960-AF960</f>
        <v>24930.9230473745</v>
      </c>
      <c r="BB960" s="25" t="n">
        <f aca="false">AL960-AW960-AG960</f>
        <v>32666.7397465425</v>
      </c>
      <c r="BC960" s="25" t="n">
        <f aca="false">AM960-AX960-AH960</f>
        <v>38674.3988872214</v>
      </c>
      <c r="BD960" s="25" t="n">
        <f aca="false">AN960-AY960-AI960</f>
        <v>44028.897665548</v>
      </c>
      <c r="BE960" s="25" t="n">
        <f aca="false">AZ960/Z960</f>
        <v>22066.5333357481</v>
      </c>
      <c r="BF960" s="25" t="n">
        <f aca="false">BA960/AA960</f>
        <v>19061.1863866088</v>
      </c>
      <c r="BG960" s="25" t="n">
        <f aca="false">BB960/AB960</f>
        <v>21045.1629062781</v>
      </c>
      <c r="BH960" s="25" t="n">
        <f aca="false">BC960/AC960</f>
        <v>20784.8701723749</v>
      </c>
      <c r="BI960" s="25" t="n">
        <f aca="false">BD960/AD960</f>
        <v>18820.1590921398</v>
      </c>
      <c r="BJ960" s="25" t="n">
        <f aca="false">E960*AD960</f>
        <v>69118.0091031964</v>
      </c>
      <c r="BK960" s="25" t="n">
        <f aca="false">0.2*C960*AD960</f>
        <v>34875.2889702546</v>
      </c>
      <c r="BL960" s="25" t="n">
        <f aca="false">BJ960+BK960</f>
        <v>103993.298073451</v>
      </c>
      <c r="BM960" s="25" t="n">
        <f aca="false">BK960*Datos!$D$6</f>
        <v>17437.6444851273</v>
      </c>
      <c r="BN960" s="25" t="n">
        <f aca="false">BL960-BM960</f>
        <v>86555.6535883237</v>
      </c>
      <c r="BO960" s="25" t="n">
        <f aca="false">BN960/AD960</f>
        <v>36998.2274648465</v>
      </c>
      <c r="BP960" s="25" t="n">
        <f aca="false">-(C960+E960)</f>
        <v>-104081.741866153</v>
      </c>
      <c r="BQ960" s="25" t="n">
        <f aca="false">BE960</f>
        <v>22066.5333357481</v>
      </c>
      <c r="BR960" s="25" t="n">
        <f aca="false">BF960</f>
        <v>19061.1863866088</v>
      </c>
      <c r="BS960" s="25" t="n">
        <f aca="false">BG960</f>
        <v>21045.1629062781</v>
      </c>
      <c r="BT960" s="25" t="n">
        <f aca="false">BH960</f>
        <v>20784.8701723749</v>
      </c>
      <c r="BU960" s="25" t="n">
        <f aca="false">BI960+BO960</f>
        <v>55818.3865569863</v>
      </c>
      <c r="BV960" s="27" t="n">
        <f aca="false">IFERROR(IRR(BP960:BU960,0.1),NA())*100</f>
        <v>8.82812635312339</v>
      </c>
    </row>
    <row r="961" customFormat="false" ht="15" hidden="false" customHeight="true" outlineLevel="0" collapsed="false">
      <c r="A961" s="23" t="n">
        <v>960</v>
      </c>
      <c r="B961" s="24" t="n">
        <f aca="true">RAND()</f>
        <v>0.451753032821488</v>
      </c>
      <c r="C961" s="25" t="n">
        <f aca="false">IF(B961&lt;=(Datos!$D$14-Datos!$C$14)/(Datos!$E$14-Datos!$C$14),Datos!$C$14+SQRT((Datos!$E$14-Datos!$C$14)*(Datos!$D$14-Datos!$C$14)*B961),Datos!$E$14-SQRT((Datos!$E$14-Datos!$C$14)*(Datos!$E$14-Datos!$D$14)*(1-B961)))</f>
        <v>74350.509544745</v>
      </c>
      <c r="D961" s="24" t="n">
        <f aca="true">RAND()</f>
        <v>0.646755532430344</v>
      </c>
      <c r="E961" s="25" t="n">
        <f aca="false">IF(D961&lt;=(Datos!$D$15-Datos!$C$15)/(Datos!$E$15-Datos!$C$15),Datos!$C$15+SQRT((Datos!$E$15-Datos!$C$15)*(Datos!$D$15-Datos!$C$15)*D961),Datos!$E$15-SQRT((Datos!$E$15-Datos!$C$15)*(Datos!$E$15-Datos!$D$15)*(1-D961)))</f>
        <v>32720.8056671464</v>
      </c>
      <c r="F961" s="24" t="n">
        <f aca="true">RAND()</f>
        <v>0.0518656056951413</v>
      </c>
      <c r="G961" s="25" t="n">
        <f aca="false">IF(F961&lt;=(Datos!$D$19-Datos!$C$19)/(Datos!$E$19-Datos!$C$19),Datos!$C$19+SQRT((Datos!$E$19-Datos!$C$19)*(Datos!$D$19-Datos!$C$19)*F961),Datos!$E$19-SQRT((Datos!$E$19-Datos!$C$19)*(Datos!$E$19-Datos!$D$19)*(1-F961)))</f>
        <v>32789.2366077963</v>
      </c>
      <c r="H961" s="24" t="n">
        <f aca="true">RAND()</f>
        <v>0.229550175993583</v>
      </c>
      <c r="I961" s="25" t="n">
        <f aca="false">IF(H961&lt;=(Datos!$D$19-Datos!$C$19)/(Datos!$E$19-Datos!$C$19),Datos!$C$19+SQRT((Datos!$E$19-Datos!$C$19)*(Datos!$D$19-Datos!$C$19)*H961),Datos!$E$19-SQRT((Datos!$E$19-Datos!$C$19)*(Datos!$E$19-Datos!$D$19)*(1-H961)))</f>
        <v>35867.923516802</v>
      </c>
      <c r="J961" s="24" t="n">
        <f aca="true">RAND()</f>
        <v>0.459946243156259</v>
      </c>
      <c r="K961" s="25" t="n">
        <f aca="false">IF(J961&lt;=(Datos!$D$19-Datos!$C$19)/(Datos!$E$19-Datos!$C$19),Datos!$C$19+SQRT((Datos!$E$19-Datos!$C$19)*(Datos!$D$19-Datos!$C$19)*J961),Datos!$E$19-SQRT((Datos!$E$19-Datos!$C$19)*(Datos!$E$19-Datos!$D$19)*(1-J961)))</f>
        <v>38306.1384814749</v>
      </c>
      <c r="L961" s="24" t="n">
        <f aca="true">RAND()</f>
        <v>0.547921634087748</v>
      </c>
      <c r="M961" s="25" t="n">
        <f aca="false">IF(L961&lt;=(Datos!$D$19-Datos!$C$19)/(Datos!$E$19-Datos!$C$19),Datos!$C$19+SQRT((Datos!$E$19-Datos!$C$19)*(Datos!$D$19-Datos!$C$19)*L961),Datos!$E$19-SQRT((Datos!$E$19-Datos!$C$19)*(Datos!$E$19-Datos!$D$19)*(1-L961)))</f>
        <v>39065.7732771762</v>
      </c>
      <c r="N961" s="24" t="n">
        <f aca="true">RAND()</f>
        <v>0.342327435328962</v>
      </c>
      <c r="O961" s="25" t="n">
        <f aca="false">IF(N961&lt;=(Datos!$D$19-Datos!$C$19)/(Datos!$E$19-Datos!$C$19),Datos!$C$19+SQRT((Datos!$E$19-Datos!$C$19)*(Datos!$D$19-Datos!$C$19)*N961),Datos!$E$19-SQRT((Datos!$E$19-Datos!$C$19)*(Datos!$E$19-Datos!$D$19)*(1-N961)))</f>
        <v>37165.8297006937</v>
      </c>
      <c r="P961" s="24" t="n">
        <f aca="true">RAND()</f>
        <v>0.783887589897343</v>
      </c>
      <c r="Q961" s="26" t="n">
        <f aca="false">IF(P961&lt;=(Datos!$D$23-Datos!$C$23)/(Datos!$E$23-Datos!$C$23),Datos!$C$23+SQRT((Datos!$E$23-Datos!$C$23)*(Datos!$D$23-Datos!$C$23)*P961),Datos!$E$23-SQRT((Datos!$E$23-Datos!$C$23)*(Datos!$E$23-Datos!$D$23)*(1-P961)))</f>
        <v>0.160276857801436</v>
      </c>
      <c r="R961" s="24" t="n">
        <f aca="true">RAND()</f>
        <v>0.605348802034234</v>
      </c>
      <c r="S961" s="26" t="n">
        <f aca="false">IF(R961&lt;=(Datos!$D$24-Datos!$C$24)/(Datos!$E$24-Datos!$C$24),Datos!$C$24+SQRT((Datos!$E$24-Datos!$C$24)*(Datos!$D$24-Datos!$C$24)*R961),Datos!$E$24-SQRT((Datos!$E$24-Datos!$C$24)*(Datos!$E$24-Datos!$D$24)*(1-R961)))</f>
        <v>0.153347192336672</v>
      </c>
      <c r="T961" s="24" t="n">
        <f aca="true">RAND()</f>
        <v>0.381366847256705</v>
      </c>
      <c r="U961" s="26" t="n">
        <f aca="false">IF(T961&lt;=(Datos!$D$25-Datos!$C$25)/(Datos!$E$25-Datos!$C$25),Datos!$C$25+SQRT((Datos!$E$25-Datos!$C$25)*(Datos!$D$25-Datos!$C$25)*T961),Datos!$E$25-SQRT((Datos!$E$25-Datos!$C$25)*(Datos!$E$25-Datos!$D$25)*(1-T961)))</f>
        <v>0.178299653341323</v>
      </c>
      <c r="V961" s="24" t="n">
        <f aca="true">RAND()</f>
        <v>0.899707905736957</v>
      </c>
      <c r="W961" s="26" t="n">
        <f aca="false">IF(V961&lt;=(Datos!$D$26-Datos!$C$26)/(Datos!$E$26-Datos!$C$26),Datos!$C$26+SQRT((Datos!$E$26-Datos!$C$26)*(Datos!$D$26-Datos!$C$26)*V961),Datos!$E$26-SQRT((Datos!$E$26-Datos!$C$26)*(Datos!$E$26-Datos!$D$26)*(1-V961)))</f>
        <v>0.231264410072788</v>
      </c>
      <c r="X961" s="24" t="n">
        <f aca="true">RAND()</f>
        <v>0.933734355676901</v>
      </c>
      <c r="Y961" s="26" t="n">
        <f aca="false">IF(X961&lt;=(Datos!$D$27-Datos!$C$27)/(Datos!$E$27-Datos!$C$27),Datos!$C$27+SQRT((Datos!$E$27-Datos!$C$27)*(Datos!$D$27-Datos!$C$27)*X961),Datos!$E$27-SQRT((Datos!$E$27-Datos!$C$27)*(Datos!$E$27-Datos!$D$27)*(1-X961)))</f>
        <v>0.261083486596502</v>
      </c>
      <c r="Z961" s="24" t="n">
        <f aca="false">(1+Q961)</f>
        <v>1.16027685780144</v>
      </c>
      <c r="AA961" s="24" t="n">
        <f aca="false">Z961*(1+S961)</f>
        <v>1.3382020562785</v>
      </c>
      <c r="AB961" s="24" t="n">
        <f aca="false">AA961*(1+U961)</f>
        <v>1.5768030190136</v>
      </c>
      <c r="AC961" s="24" t="n">
        <f aca="false">AB961*(1+W961)</f>
        <v>1.94146143900678</v>
      </c>
      <c r="AD961" s="24" t="n">
        <f aca="false">AC961*(1+Y961)</f>
        <v>2.44834496059533</v>
      </c>
      <c r="AE961" s="23" t="n">
        <f aca="false">E961*Q961</f>
        <v>5244.38791706163</v>
      </c>
      <c r="AF961" s="23" t="n">
        <f aca="false">AE961*(1+S961)</f>
        <v>6048.6000796674</v>
      </c>
      <c r="AG961" s="23" t="n">
        <f aca="false">AF961*(1+U961)</f>
        <v>7127.0633770724</v>
      </c>
      <c r="AH961" s="23" t="n">
        <f aca="false">AG961*(1+W961)</f>
        <v>8775.29948452242</v>
      </c>
      <c r="AI961" s="23" t="n">
        <f aca="false">AH961*(1+Y961)</f>
        <v>11066.38526987</v>
      </c>
      <c r="AJ961" s="25" t="n">
        <f aca="false">G961*Z961</f>
        <v>38044.5924210017</v>
      </c>
      <c r="AK961" s="25" t="n">
        <f aca="false">I961*AA961</f>
        <v>47998.5290046244</v>
      </c>
      <c r="AL961" s="25" t="n">
        <f aca="false">K961*AB961</f>
        <v>60401.2348043429</v>
      </c>
      <c r="AM961" s="25" t="n">
        <f aca="false">M961*AC961</f>
        <v>75844.692402619</v>
      </c>
      <c r="AN961" s="25" t="n">
        <f aca="false">O961*AD961</f>
        <v>90994.7718540376</v>
      </c>
      <c r="AO961" s="25" t="n">
        <f aca="false">C961/Datos!$D$8</f>
        <v>14870.101908949</v>
      </c>
      <c r="AP961" s="25" t="n">
        <f aca="false">AJ961-AO961</f>
        <v>23174.4905120527</v>
      </c>
      <c r="AQ961" s="25" t="n">
        <f aca="false">AK961-AO961</f>
        <v>33128.4270956754</v>
      </c>
      <c r="AR961" s="25" t="n">
        <f aca="false">AL961-AO961</f>
        <v>45531.1328953939</v>
      </c>
      <c r="AS961" s="25" t="n">
        <f aca="false">AM961-AO961</f>
        <v>60974.59049367</v>
      </c>
      <c r="AT961" s="25" t="n">
        <f aca="false">AN961-AO961</f>
        <v>76124.6699450886</v>
      </c>
      <c r="AU961" s="25" t="n">
        <f aca="false">AP961*Datos!$D$6</f>
        <v>11587.2452560264</v>
      </c>
      <c r="AV961" s="25" t="n">
        <f aca="false">AQ961*Datos!$D$6</f>
        <v>16564.2135478377</v>
      </c>
      <c r="AW961" s="25" t="n">
        <f aca="false">AR961*Datos!$D$6</f>
        <v>22765.5664476969</v>
      </c>
      <c r="AX961" s="25" t="n">
        <f aca="false">AS961*Datos!$D$6</f>
        <v>30487.295246835</v>
      </c>
      <c r="AY961" s="25" t="n">
        <f aca="false">AT961*Datos!$D$6</f>
        <v>38062.3349725443</v>
      </c>
      <c r="AZ961" s="25" t="n">
        <f aca="false">AJ961-AU961-AE961</f>
        <v>21212.9592479137</v>
      </c>
      <c r="BA961" s="25" t="n">
        <f aca="false">AK961-AV961-AF961</f>
        <v>25385.7153771193</v>
      </c>
      <c r="BB961" s="25" t="n">
        <f aca="false">AL961-AW961-AG961</f>
        <v>30508.6049795736</v>
      </c>
      <c r="BC961" s="25" t="n">
        <f aca="false">AM961-AX961-AH961</f>
        <v>36582.0976712616</v>
      </c>
      <c r="BD961" s="25" t="n">
        <f aca="false">AN961-AY961-AI961</f>
        <v>41866.0516116233</v>
      </c>
      <c r="BE961" s="25" t="n">
        <f aca="false">AZ961/Z961</f>
        <v>18282.6703000087</v>
      </c>
      <c r="BF961" s="25" t="n">
        <f aca="false">BA961/AA961</f>
        <v>18970.0167160976</v>
      </c>
      <c r="BG961" s="25" t="n">
        <f aca="false">BB961/AB961</f>
        <v>19348.3933070211</v>
      </c>
      <c r="BH961" s="25" t="n">
        <f aca="false">BC961/AC961</f>
        <v>18842.5569193774</v>
      </c>
      <c r="BI961" s="25" t="n">
        <f aca="false">BD961/AD961</f>
        <v>17099.7356522193</v>
      </c>
      <c r="BJ961" s="25" t="n">
        <f aca="false">E961*AD961</f>
        <v>80111.8196617768</v>
      </c>
      <c r="BK961" s="25" t="n">
        <f aca="false">0.2*C961*AD961</f>
        <v>36407.1390723143</v>
      </c>
      <c r="BL961" s="25" t="n">
        <f aca="false">BJ961+BK961</f>
        <v>116518.958734091</v>
      </c>
      <c r="BM961" s="25" t="n">
        <f aca="false">BK961*Datos!$D$6</f>
        <v>18203.5695361571</v>
      </c>
      <c r="BN961" s="25" t="n">
        <f aca="false">BL961-BM961</f>
        <v>98315.389197934</v>
      </c>
      <c r="BO961" s="25" t="n">
        <f aca="false">BN961/AD961</f>
        <v>40155.8566216209</v>
      </c>
      <c r="BP961" s="25" t="n">
        <f aca="false">-(C961+E961)</f>
        <v>-107071.315211891</v>
      </c>
      <c r="BQ961" s="25" t="n">
        <f aca="false">BE961</f>
        <v>18282.6703000087</v>
      </c>
      <c r="BR961" s="25" t="n">
        <f aca="false">BF961</f>
        <v>18970.0167160976</v>
      </c>
      <c r="BS961" s="25" t="n">
        <f aca="false">BG961</f>
        <v>19348.3933070211</v>
      </c>
      <c r="BT961" s="25" t="n">
        <f aca="false">BH961</f>
        <v>18842.5569193774</v>
      </c>
      <c r="BU961" s="25" t="n">
        <f aca="false">BI961+BO961</f>
        <v>57255.5922738401</v>
      </c>
      <c r="BV961" s="27" t="n">
        <f aca="false">IFERROR(IRR(BP961:BU961,0.1),NA())*100</f>
        <v>6.29012080780137</v>
      </c>
    </row>
    <row r="962" customFormat="false" ht="15" hidden="false" customHeight="true" outlineLevel="0" collapsed="false">
      <c r="A962" s="23" t="n">
        <v>961</v>
      </c>
      <c r="B962" s="24" t="n">
        <f aca="true">RAND()</f>
        <v>0.407580270249624</v>
      </c>
      <c r="C962" s="25" t="n">
        <f aca="false">IF(B962&lt;=(Datos!$D$14-Datos!$C$14)/(Datos!$E$14-Datos!$C$14),Datos!$C$14+SQRT((Datos!$E$14-Datos!$C$14)*(Datos!$D$14-Datos!$C$14)*B962),Datos!$E$14-SQRT((Datos!$E$14-Datos!$C$14)*(Datos!$E$14-Datos!$D$14)*(1-B962)))</f>
        <v>73337.223030966</v>
      </c>
      <c r="D962" s="24" t="n">
        <f aca="true">RAND()</f>
        <v>0.840735551482196</v>
      </c>
      <c r="E962" s="25" t="n">
        <f aca="false">IF(D962&lt;=(Datos!$D$15-Datos!$C$15)/(Datos!$E$15-Datos!$C$15),Datos!$C$15+SQRT((Datos!$E$15-Datos!$C$15)*(Datos!$D$15-Datos!$C$15)*D962),Datos!$E$15-SQRT((Datos!$E$15-Datos!$C$15)*(Datos!$E$15-Datos!$D$15)*(1-D962)))</f>
        <v>35112.2942725988</v>
      </c>
      <c r="F962" s="24" t="n">
        <f aca="true">RAND()</f>
        <v>0.135859333321296</v>
      </c>
      <c r="G962" s="25" t="n">
        <f aca="false">IF(F962&lt;=(Datos!$D$19-Datos!$C$19)/(Datos!$E$19-Datos!$C$19),Datos!$C$19+SQRT((Datos!$E$19-Datos!$C$19)*(Datos!$D$19-Datos!$C$19)*F962),Datos!$E$19-SQRT((Datos!$E$19-Datos!$C$19)*(Datos!$E$19-Datos!$D$19)*(1-F962)))</f>
        <v>34514.2995024914</v>
      </c>
      <c r="H962" s="24" t="n">
        <f aca="true">RAND()</f>
        <v>0.666657571992042</v>
      </c>
      <c r="I962" s="25" t="n">
        <f aca="false">IF(H962&lt;=(Datos!$D$19-Datos!$C$19)/(Datos!$E$19-Datos!$C$19),Datos!$C$19+SQRT((Datos!$E$19-Datos!$C$19)*(Datos!$D$19-Datos!$C$19)*H962),Datos!$E$19-SQRT((Datos!$E$19-Datos!$C$19)*(Datos!$E$19-Datos!$D$19)*(1-H962)))</f>
        <v>39999.9317897077</v>
      </c>
      <c r="J962" s="24" t="n">
        <f aca="true">RAND()</f>
        <v>0.944828445935464</v>
      </c>
      <c r="K962" s="25" t="n">
        <f aca="false">IF(J962&lt;=(Datos!$D$19-Datos!$C$19)/(Datos!$E$19-Datos!$C$19),Datos!$C$19+SQRT((Datos!$E$19-Datos!$C$19)*(Datos!$D$19-Datos!$C$19)*J962),Datos!$E$19-SQRT((Datos!$E$19-Datos!$C$19)*(Datos!$E$19-Datos!$D$19)*(1-J962)))</f>
        <v>42965.8253381678</v>
      </c>
      <c r="L962" s="24" t="n">
        <f aca="true">RAND()</f>
        <v>0.192753451679474</v>
      </c>
      <c r="M962" s="25" t="n">
        <f aca="false">IF(L962&lt;=(Datos!$D$19-Datos!$C$19)/(Datos!$E$19-Datos!$C$19),Datos!$C$19+SQRT((Datos!$E$19-Datos!$C$19)*(Datos!$D$19-Datos!$C$19)*L962),Datos!$E$19-SQRT((Datos!$E$19-Datos!$C$19)*(Datos!$E$19-Datos!$D$19)*(1-L962)))</f>
        <v>35377.082643211</v>
      </c>
      <c r="N962" s="24" t="n">
        <f aca="true">RAND()</f>
        <v>0.9347076202346</v>
      </c>
      <c r="O962" s="25" t="n">
        <f aca="false">IF(N962&lt;=(Datos!$D$19-Datos!$C$19)/(Datos!$E$19-Datos!$C$19),Datos!$C$19+SQRT((Datos!$E$19-Datos!$C$19)*(Datos!$D$19-Datos!$C$19)*N962),Datos!$E$19-SQRT((Datos!$E$19-Datos!$C$19)*(Datos!$E$19-Datos!$D$19)*(1-N962)))</f>
        <v>42787.0995317446</v>
      </c>
      <c r="P962" s="24" t="n">
        <f aca="true">RAND()</f>
        <v>0.202926965456314</v>
      </c>
      <c r="Q962" s="26" t="n">
        <f aca="false">IF(P962&lt;=(Datos!$D$23-Datos!$C$23)/(Datos!$E$23-Datos!$C$23),Datos!$C$23+SQRT((Datos!$E$23-Datos!$C$23)*(Datos!$D$23-Datos!$C$23)*P962),Datos!$E$23-SQRT((Datos!$E$23-Datos!$C$23)*(Datos!$E$23-Datos!$D$23)*(1-P962)))</f>
        <v>0.139111999838357</v>
      </c>
      <c r="R962" s="24" t="n">
        <f aca="true">RAND()</f>
        <v>0.800403116679394</v>
      </c>
      <c r="S962" s="26" t="n">
        <f aca="false">IF(R962&lt;=(Datos!$D$24-Datos!$C$24)/(Datos!$E$24-Datos!$C$24),Datos!$C$24+SQRT((Datos!$E$24-Datos!$C$24)*(Datos!$D$24-Datos!$C$24)*R962),Datos!$E$24-SQRT((Datos!$E$24-Datos!$C$24)*(Datos!$E$24-Datos!$D$24)*(1-R962)))</f>
        <v>0.161045465187004</v>
      </c>
      <c r="T962" s="24" t="n">
        <f aca="true">RAND()</f>
        <v>0.28684903923451</v>
      </c>
      <c r="U962" s="26" t="n">
        <f aca="false">IF(T962&lt;=(Datos!$D$25-Datos!$C$25)/(Datos!$E$25-Datos!$C$25),Datos!$C$25+SQRT((Datos!$E$25-Datos!$C$25)*(Datos!$D$25-Datos!$C$25)*T962),Datos!$E$25-SQRT((Datos!$E$25-Datos!$C$25)*(Datos!$E$25-Datos!$D$25)*(1-T962)))</f>
        <v>0.174543491650384</v>
      </c>
      <c r="V962" s="24" t="n">
        <f aca="true">RAND()</f>
        <v>0.775830223785762</v>
      </c>
      <c r="W962" s="26" t="n">
        <f aca="false">IF(V962&lt;=(Datos!$D$26-Datos!$C$26)/(Datos!$E$26-Datos!$C$26),Datos!$C$26+SQRT((Datos!$E$26-Datos!$C$26)*(Datos!$D$26-Datos!$C$26)*V962),Datos!$E$26-SQRT((Datos!$E$26-Datos!$C$26)*(Datos!$E$26-Datos!$D$26)*(1-V962)))</f>
        <v>0.221989390996449</v>
      </c>
      <c r="X962" s="24" t="n">
        <f aca="true">RAND()</f>
        <v>0.390343835678626</v>
      </c>
      <c r="Y962" s="26" t="n">
        <f aca="false">IF(X962&lt;=(Datos!$D$27-Datos!$C$27)/(Datos!$E$27-Datos!$C$27),Datos!$C$27+SQRT((Datos!$E$27-Datos!$C$27)*(Datos!$D$27-Datos!$C$27)*X962),Datos!$E$27-SQRT((Datos!$E$27-Datos!$C$27)*(Datos!$E$27-Datos!$D$27)*(1-X962)))</f>
        <v>0.22262279819183</v>
      </c>
      <c r="Z962" s="24" t="n">
        <f aca="false">(1+Q962)</f>
        <v>1.13911199983836</v>
      </c>
      <c r="AA962" s="24" t="n">
        <f aca="false">Z962*(1+S962)</f>
        <v>1.32256082175242</v>
      </c>
      <c r="AB962" s="24" t="n">
        <f aca="false">AA962*(1+U962)</f>
        <v>1.55340520550109</v>
      </c>
      <c r="AC962" s="24" t="n">
        <f aca="false">AB962*(1+W962)</f>
        <v>1.89824468104099</v>
      </c>
      <c r="AD962" s="24" t="n">
        <f aca="false">AC962*(1+Y962)</f>
        <v>2.3208372235871</v>
      </c>
      <c r="AE962" s="23" t="n">
        <f aca="false">E962*Q962</f>
        <v>4884.54147517412</v>
      </c>
      <c r="AF962" s="23" t="n">
        <f aca="false">AE962*(1+S962)</f>
        <v>5671.17472926874</v>
      </c>
      <c r="AG962" s="23" t="n">
        <f aca="false">AF962*(1+U962)</f>
        <v>6661.04136827473</v>
      </c>
      <c r="AH962" s="23" t="n">
        <f aca="false">AG962*(1+W962)</f>
        <v>8139.72188502019</v>
      </c>
      <c r="AI962" s="23" t="n">
        <f aca="false">AH962*(1+Y962)</f>
        <v>9951.80954756666</v>
      </c>
      <c r="AJ962" s="25" t="n">
        <f aca="false">G962*Z962</f>
        <v>39315.652729303</v>
      </c>
      <c r="AK962" s="25" t="n">
        <f aca="false">I962*AA962</f>
        <v>52902.3426578367</v>
      </c>
      <c r="AL962" s="25" t="n">
        <f aca="false">K962*AB962</f>
        <v>66743.3367389606</v>
      </c>
      <c r="AM962" s="25" t="n">
        <f aca="false">M962*AC962</f>
        <v>67154.358958223</v>
      </c>
      <c r="AN962" s="25" t="n">
        <f aca="false">O962*AD962</f>
        <v>99301.893282599</v>
      </c>
      <c r="AO962" s="25" t="n">
        <f aca="false">C962/Datos!$D$8</f>
        <v>14667.4446061932</v>
      </c>
      <c r="AP962" s="25" t="n">
        <f aca="false">AJ962-AO962</f>
        <v>24648.2081231099</v>
      </c>
      <c r="AQ962" s="25" t="n">
        <f aca="false">AK962-AO962</f>
        <v>38234.8980516435</v>
      </c>
      <c r="AR962" s="25" t="n">
        <f aca="false">AL962-AO962</f>
        <v>52075.8921327674</v>
      </c>
      <c r="AS962" s="25" t="n">
        <f aca="false">AM962-AO962</f>
        <v>52486.9143520298</v>
      </c>
      <c r="AT962" s="25" t="n">
        <f aca="false">AN962-AO962</f>
        <v>84634.4486764058</v>
      </c>
      <c r="AU962" s="25" t="n">
        <f aca="false">AP962*Datos!$D$6</f>
        <v>12324.1040615549</v>
      </c>
      <c r="AV962" s="25" t="n">
        <f aca="false">AQ962*Datos!$D$6</f>
        <v>19117.4490258217</v>
      </c>
      <c r="AW962" s="25" t="n">
        <f aca="false">AR962*Datos!$D$6</f>
        <v>26037.9460663837</v>
      </c>
      <c r="AX962" s="25" t="n">
        <f aca="false">AS962*Datos!$D$6</f>
        <v>26243.4571760149</v>
      </c>
      <c r="AY962" s="25" t="n">
        <f aca="false">AT962*Datos!$D$6</f>
        <v>42317.2243382029</v>
      </c>
      <c r="AZ962" s="25" t="n">
        <f aca="false">AJ962-AU962-AE962</f>
        <v>22107.007192574</v>
      </c>
      <c r="BA962" s="25" t="n">
        <f aca="false">AK962-AV962-AF962</f>
        <v>28113.7189027462</v>
      </c>
      <c r="BB962" s="25" t="n">
        <f aca="false">AL962-AW962-AG962</f>
        <v>34044.3493043022</v>
      </c>
      <c r="BC962" s="25" t="n">
        <f aca="false">AM962-AX962-AH962</f>
        <v>32771.1798971879</v>
      </c>
      <c r="BD962" s="25" t="n">
        <f aca="false">AN962-AY962-AI962</f>
        <v>47032.8593968294</v>
      </c>
      <c r="BE962" s="25" t="n">
        <f aca="false">AZ962/Z962</f>
        <v>19407.2287849755</v>
      </c>
      <c r="BF962" s="25" t="n">
        <f aca="false">BA962/AA962</f>
        <v>21257.0329018932</v>
      </c>
      <c r="BG962" s="25" t="n">
        <f aca="false">BB962/AB962</f>
        <v>21915.9490284573</v>
      </c>
      <c r="BH962" s="25" t="n">
        <f aca="false">BC962/AC962</f>
        <v>17263.9387453551</v>
      </c>
      <c r="BI962" s="25" t="n">
        <f aca="false">BD962/AD962</f>
        <v>20265.4709769499</v>
      </c>
      <c r="BJ962" s="25" t="n">
        <f aca="false">E962*AD962</f>
        <v>81489.9195533914</v>
      </c>
      <c r="BK962" s="25" t="n">
        <f aca="false">0.2*C962*AD962</f>
        <v>34040.751416955</v>
      </c>
      <c r="BL962" s="25" t="n">
        <f aca="false">BJ962+BK962</f>
        <v>115530.670970346</v>
      </c>
      <c r="BM962" s="25" t="n">
        <f aca="false">BK962*Datos!$D$6</f>
        <v>17020.3757084775</v>
      </c>
      <c r="BN962" s="25" t="n">
        <f aca="false">BL962-BM962</f>
        <v>98510.2952618689</v>
      </c>
      <c r="BO962" s="25" t="n">
        <f aca="false">BN962/AD962</f>
        <v>42446.0165756954</v>
      </c>
      <c r="BP962" s="25" t="n">
        <f aca="false">-(C962+E962)</f>
        <v>-108449.517303565</v>
      </c>
      <c r="BQ962" s="25" t="n">
        <f aca="false">BE962</f>
        <v>19407.2287849755</v>
      </c>
      <c r="BR962" s="25" t="n">
        <f aca="false">BF962</f>
        <v>21257.0329018932</v>
      </c>
      <c r="BS962" s="25" t="n">
        <f aca="false">BG962</f>
        <v>21915.9490284573</v>
      </c>
      <c r="BT962" s="25" t="n">
        <f aca="false">BH962</f>
        <v>17263.9387453551</v>
      </c>
      <c r="BU962" s="25" t="n">
        <f aca="false">BI962+BO962</f>
        <v>62711.4875526453</v>
      </c>
      <c r="BV962" s="27" t="n">
        <f aca="false">IFERROR(IRR(BP962:BU962,0.1),NA())*100</f>
        <v>8.14969378233652</v>
      </c>
    </row>
    <row r="963" customFormat="false" ht="15" hidden="false" customHeight="true" outlineLevel="0" collapsed="false">
      <c r="A963" s="23" t="n">
        <v>962</v>
      </c>
      <c r="B963" s="24" t="n">
        <f aca="true">RAND()</f>
        <v>0.547635769684973</v>
      </c>
      <c r="C963" s="25" t="n">
        <f aca="false">IF(B963&lt;=(Datos!$D$14-Datos!$C$14)/(Datos!$E$14-Datos!$C$14),Datos!$C$14+SQRT((Datos!$E$14-Datos!$C$14)*(Datos!$D$14-Datos!$C$14)*B963),Datos!$E$14-SQRT((Datos!$E$14-Datos!$C$14)*(Datos!$E$14-Datos!$D$14)*(1-B963)))</f>
        <v>76701.135727722</v>
      </c>
      <c r="D963" s="24" t="n">
        <f aca="true">RAND()</f>
        <v>0.0152631387016756</v>
      </c>
      <c r="E963" s="25" t="n">
        <f aca="false">IF(D963&lt;=(Datos!$D$15-Datos!$C$15)/(Datos!$E$15-Datos!$C$15),Datos!$C$15+SQRT((Datos!$E$15-Datos!$C$15)*(Datos!$D$15-Datos!$C$15)*D963),Datos!$E$15-SQRT((Datos!$E$15-Datos!$C$15)*(Datos!$E$15-Datos!$D$15)*(1-D963)))</f>
        <v>26069.9230825745</v>
      </c>
      <c r="F963" s="24" t="n">
        <f aca="true">RAND()</f>
        <v>0.191973440162111</v>
      </c>
      <c r="G963" s="25" t="n">
        <f aca="false">IF(F963&lt;=(Datos!$D$19-Datos!$C$19)/(Datos!$E$19-Datos!$C$19),Datos!$C$19+SQRT((Datos!$E$19-Datos!$C$19)*(Datos!$D$19-Datos!$C$19)*F963),Datos!$E$19-SQRT((Datos!$E$19-Datos!$C$19)*(Datos!$E$19-Datos!$D$19)*(1-F963)))</f>
        <v>35366.1919481432</v>
      </c>
      <c r="H963" s="24" t="n">
        <f aca="true">RAND()</f>
        <v>0.295106931784531</v>
      </c>
      <c r="I963" s="25" t="n">
        <f aca="false">IF(H963&lt;=(Datos!$D$19-Datos!$C$19)/(Datos!$E$19-Datos!$C$19),Datos!$C$19+SQRT((Datos!$E$19-Datos!$C$19)*(Datos!$D$19-Datos!$C$19)*H963),Datos!$E$19-SQRT((Datos!$E$19-Datos!$C$19)*(Datos!$E$19-Datos!$D$19)*(1-H963)))</f>
        <v>36653.2728613578</v>
      </c>
      <c r="J963" s="24" t="n">
        <f aca="true">RAND()</f>
        <v>0.186122298956003</v>
      </c>
      <c r="K963" s="25" t="n">
        <f aca="false">IF(J963&lt;=(Datos!$D$19-Datos!$C$19)/(Datos!$E$19-Datos!$C$19),Datos!$C$19+SQRT((Datos!$E$19-Datos!$C$19)*(Datos!$D$19-Datos!$C$19)*J963),Datos!$E$19-SQRT((Datos!$E$19-Datos!$C$19)*(Datos!$E$19-Datos!$D$19)*(1-J963)))</f>
        <v>35283.7813016249</v>
      </c>
      <c r="L963" s="24" t="n">
        <f aca="true">RAND()</f>
        <v>0.311654057488808</v>
      </c>
      <c r="M963" s="25" t="n">
        <f aca="false">IF(L963&lt;=(Datos!$D$19-Datos!$C$19)/(Datos!$E$19-Datos!$C$19),Datos!$C$19+SQRT((Datos!$E$19-Datos!$C$19)*(Datos!$D$19-Datos!$C$19)*L963),Datos!$E$19-SQRT((Datos!$E$19-Datos!$C$19)*(Datos!$E$19-Datos!$D$19)*(1-L963)))</f>
        <v>36837.2588530288</v>
      </c>
      <c r="N963" s="24" t="n">
        <f aca="true">RAND()</f>
        <v>0.209568850430775</v>
      </c>
      <c r="O963" s="25" t="n">
        <f aca="false">IF(N963&lt;=(Datos!$D$19-Datos!$C$19)/(Datos!$E$19-Datos!$C$19),Datos!$C$19+SQRT((Datos!$E$19-Datos!$C$19)*(Datos!$D$19-Datos!$C$19)*N963),Datos!$E$19-SQRT((Datos!$E$19-Datos!$C$19)*(Datos!$E$19-Datos!$D$19)*(1-N963)))</f>
        <v>35606.7216414422</v>
      </c>
      <c r="P963" s="24" t="n">
        <f aca="true">RAND()</f>
        <v>0.589880232062185</v>
      </c>
      <c r="Q963" s="26" t="n">
        <f aca="false">IF(P963&lt;=(Datos!$D$23-Datos!$C$23)/(Datos!$E$23-Datos!$C$23),Datos!$C$23+SQRT((Datos!$E$23-Datos!$C$23)*(Datos!$D$23-Datos!$C$23)*P963),Datos!$E$23-SQRT((Datos!$E$23-Datos!$C$23)*(Datos!$E$23-Datos!$D$23)*(1-P963)))</f>
        <v>0.15282987702847</v>
      </c>
      <c r="R963" s="24" t="n">
        <f aca="true">RAND()</f>
        <v>0.960047944067729</v>
      </c>
      <c r="S963" s="26" t="n">
        <f aca="false">IF(R963&lt;=(Datos!$D$24-Datos!$C$24)/(Datos!$E$24-Datos!$C$24),Datos!$C$24+SQRT((Datos!$E$24-Datos!$C$24)*(Datos!$D$24-Datos!$C$24)*R963),Datos!$E$24-SQRT((Datos!$E$24-Datos!$C$24)*(Datos!$E$24-Datos!$D$24)*(1-R963)))</f>
        <v>0.17151980538678</v>
      </c>
      <c r="T963" s="24" t="n">
        <f aca="true">RAND()</f>
        <v>0.994019842315857</v>
      </c>
      <c r="U963" s="26" t="n">
        <f aca="false">IF(T963&lt;=(Datos!$D$25-Datos!$C$25)/(Datos!$E$25-Datos!$C$25),Datos!$C$25+SQRT((Datos!$E$25-Datos!$C$25)*(Datos!$D$25-Datos!$C$25)*T963),Datos!$E$25-SQRT((Datos!$E$25-Datos!$C$25)*(Datos!$E$25-Datos!$D$25)*(1-T963)))</f>
        <v>0.215908002747362</v>
      </c>
      <c r="V963" s="24" t="n">
        <f aca="true">RAND()</f>
        <v>0.603780577770593</v>
      </c>
      <c r="W963" s="26" t="n">
        <f aca="false">IF(V963&lt;=(Datos!$D$26-Datos!$C$26)/(Datos!$E$26-Datos!$C$26),Datos!$C$26+SQRT((Datos!$E$26-Datos!$C$26)*(Datos!$D$26-Datos!$C$26)*V963),Datos!$E$26-SQRT((Datos!$E$26-Datos!$C$26)*(Datos!$E$26-Datos!$D$26)*(1-V963)))</f>
        <v>0.212760666254578</v>
      </c>
      <c r="X963" s="24" t="n">
        <f aca="true">RAND()</f>
        <v>0.719946649572099</v>
      </c>
      <c r="Y963" s="26" t="n">
        <f aca="false">IF(X963&lt;=(Datos!$D$27-Datos!$C$27)/(Datos!$E$27-Datos!$C$27),Datos!$C$27+SQRT((Datos!$E$27-Datos!$C$27)*(Datos!$D$27-Datos!$C$27)*X963),Datos!$E$27-SQRT((Datos!$E$27-Datos!$C$27)*(Datos!$E$27-Datos!$D$27)*(1-X963)))</f>
        <v>0.24111185151861</v>
      </c>
      <c r="Z963" s="24" t="n">
        <f aca="false">(1+Q963)</f>
        <v>1.15282987702847</v>
      </c>
      <c r="AA963" s="24" t="n">
        <f aca="false">Z963*(1+S963)</f>
        <v>1.35056303318046</v>
      </c>
      <c r="AB963" s="24" t="n">
        <f aca="false">AA963*(1+U963)</f>
        <v>1.64216040025887</v>
      </c>
      <c r="AC963" s="24" t="n">
        <f aca="false">AB963*(1+W963)</f>
        <v>1.99154754111483</v>
      </c>
      <c r="AD963" s="24" t="n">
        <f aca="false">AC963*(1+Y963)</f>
        <v>2.47173325614036</v>
      </c>
      <c r="AE963" s="23" t="n">
        <f aca="false">E963*Q963</f>
        <v>3984.26313885153</v>
      </c>
      <c r="AF963" s="23" t="n">
        <f aca="false">AE963*(1+S963)</f>
        <v>4667.64317703706</v>
      </c>
      <c r="AG963" s="23" t="n">
        <f aca="false">AF963*(1+U963)</f>
        <v>5675.42469292848</v>
      </c>
      <c r="AH963" s="23" t="n">
        <f aca="false">AG963*(1+W963)</f>
        <v>6882.93183187363</v>
      </c>
      <c r="AI963" s="23" t="n">
        <f aca="false">AH963*(1+Y963)</f>
        <v>8542.48826973306</v>
      </c>
      <c r="AJ963" s="25" t="n">
        <f aca="false">G963*Z963</f>
        <v>40771.2027145432</v>
      </c>
      <c r="AK963" s="25" t="n">
        <f aca="false">I963*AA963</f>
        <v>49502.5553716263</v>
      </c>
      <c r="AL963" s="25" t="n">
        <f aca="false">K963*AB963</f>
        <v>57941.6284249227</v>
      </c>
      <c r="AM963" s="25" t="n">
        <f aca="false">M963*AC963</f>
        <v>73363.1522901601</v>
      </c>
      <c r="AN963" s="25" t="n">
        <f aca="false">O963*AD963</f>
        <v>88010.3180232855</v>
      </c>
      <c r="AO963" s="25" t="n">
        <f aca="false">C963/Datos!$D$8</f>
        <v>15340.2271455444</v>
      </c>
      <c r="AP963" s="25" t="n">
        <f aca="false">AJ963-AO963</f>
        <v>25430.9755689988</v>
      </c>
      <c r="AQ963" s="25" t="n">
        <f aca="false">AK963-AO963</f>
        <v>34162.3282260819</v>
      </c>
      <c r="AR963" s="25" t="n">
        <f aca="false">AL963-AO963</f>
        <v>42601.4012793783</v>
      </c>
      <c r="AS963" s="25" t="n">
        <f aca="false">AM963-AO963</f>
        <v>58022.9251446157</v>
      </c>
      <c r="AT963" s="25" t="n">
        <f aca="false">AN963-AO963</f>
        <v>72670.0908777411</v>
      </c>
      <c r="AU963" s="25" t="n">
        <f aca="false">AP963*Datos!$D$6</f>
        <v>12715.4877844994</v>
      </c>
      <c r="AV963" s="25" t="n">
        <f aca="false">AQ963*Datos!$D$6</f>
        <v>17081.164113041</v>
      </c>
      <c r="AW963" s="25" t="n">
        <f aca="false">AR963*Datos!$D$6</f>
        <v>21300.7006396891</v>
      </c>
      <c r="AX963" s="25" t="n">
        <f aca="false">AS963*Datos!$D$6</f>
        <v>29011.4625723079</v>
      </c>
      <c r="AY963" s="25" t="n">
        <f aca="false">AT963*Datos!$D$6</f>
        <v>36335.0454388705</v>
      </c>
      <c r="AZ963" s="25" t="n">
        <f aca="false">AJ963-AU963-AE963</f>
        <v>24071.4517911923</v>
      </c>
      <c r="BA963" s="25" t="n">
        <f aca="false">AK963-AV963-AF963</f>
        <v>27753.7480815483</v>
      </c>
      <c r="BB963" s="25" t="n">
        <f aca="false">AL963-AW963-AG963</f>
        <v>30965.5030923051</v>
      </c>
      <c r="BC963" s="25" t="n">
        <f aca="false">AM963-AX963-AH963</f>
        <v>37468.7578859786</v>
      </c>
      <c r="BD963" s="25" t="n">
        <f aca="false">AN963-AY963-AI963</f>
        <v>43132.7843146819</v>
      </c>
      <c r="BE963" s="25" t="n">
        <f aca="false">AZ963/Z963</f>
        <v>20880.3157090609</v>
      </c>
      <c r="BF963" s="25" t="n">
        <f aca="false">BA963/AA963</f>
        <v>20549.7613955793</v>
      </c>
      <c r="BG963" s="25" t="n">
        <f aca="false">BB963/AB963</f>
        <v>18856.5642475751</v>
      </c>
      <c r="BH963" s="25" t="n">
        <f aca="false">BC963/AC963</f>
        <v>18813.8907620575</v>
      </c>
      <c r="BI963" s="25" t="n">
        <f aca="false">BD963/AD963</f>
        <v>17450.4203507923</v>
      </c>
      <c r="BJ963" s="25" t="n">
        <f aca="false">E963*AD963</f>
        <v>64437.8958682206</v>
      </c>
      <c r="BK963" s="25" t="n">
        <f aca="false">0.2*C963*AD963</f>
        <v>37916.9495923893</v>
      </c>
      <c r="BL963" s="25" t="n">
        <f aca="false">BJ963+BK963</f>
        <v>102354.84546061</v>
      </c>
      <c r="BM963" s="25" t="n">
        <f aca="false">BK963*Datos!$D$6</f>
        <v>18958.4747961946</v>
      </c>
      <c r="BN963" s="25" t="n">
        <f aca="false">BL963-BM963</f>
        <v>83396.3706644153</v>
      </c>
      <c r="BO963" s="25" t="n">
        <f aca="false">BN963/AD963</f>
        <v>33740.0366553467</v>
      </c>
      <c r="BP963" s="25" t="n">
        <f aca="false">-(C963+E963)</f>
        <v>-102771.058810296</v>
      </c>
      <c r="BQ963" s="25" t="n">
        <f aca="false">BE963</f>
        <v>20880.3157090609</v>
      </c>
      <c r="BR963" s="25" t="n">
        <f aca="false">BF963</f>
        <v>20549.7613955793</v>
      </c>
      <c r="BS963" s="25" t="n">
        <f aca="false">BG963</f>
        <v>18856.5642475751</v>
      </c>
      <c r="BT963" s="25" t="n">
        <f aca="false">BH963</f>
        <v>18813.8907620575</v>
      </c>
      <c r="BU963" s="25" t="n">
        <f aca="false">BI963+BO963</f>
        <v>51190.457006139</v>
      </c>
      <c r="BV963" s="27" t="n">
        <f aca="false">IFERROR(IRR(BP963:BU963,0.1),NA())*100</f>
        <v>7.29527879293009</v>
      </c>
    </row>
    <row r="964" customFormat="false" ht="15" hidden="false" customHeight="true" outlineLevel="0" collapsed="false">
      <c r="A964" s="23" t="n">
        <v>963</v>
      </c>
      <c r="B964" s="24" t="n">
        <f aca="true">RAND()</f>
        <v>0.952565480712876</v>
      </c>
      <c r="C964" s="25" t="n">
        <f aca="false">IF(B964&lt;=(Datos!$D$14-Datos!$C$14)/(Datos!$E$14-Datos!$C$14),Datos!$C$14+SQRT((Datos!$E$14-Datos!$C$14)*(Datos!$D$14-Datos!$C$14)*B964),Datos!$E$14-SQRT((Datos!$E$14-Datos!$C$14)*(Datos!$E$14-Datos!$D$14)*(1-B964)))</f>
        <v>92455.3712387853</v>
      </c>
      <c r="D964" s="24" t="n">
        <f aca="true">RAND()</f>
        <v>0.531642690253272</v>
      </c>
      <c r="E964" s="25" t="n">
        <f aca="false">IF(D964&lt;=(Datos!$D$15-Datos!$C$15)/(Datos!$E$15-Datos!$C$15),Datos!$C$15+SQRT((Datos!$E$15-Datos!$C$15)*(Datos!$D$15-Datos!$C$15)*D964),Datos!$E$15-SQRT((Datos!$E$15-Datos!$C$15)*(Datos!$E$15-Datos!$D$15)*(1-D964)))</f>
        <v>31618.2581486895</v>
      </c>
      <c r="F964" s="24" t="n">
        <f aca="true">RAND()</f>
        <v>0.725154198344887</v>
      </c>
      <c r="G964" s="25" t="n">
        <f aca="false">IF(F964&lt;=(Datos!$D$19-Datos!$C$19)/(Datos!$E$19-Datos!$C$19),Datos!$C$19+SQRT((Datos!$E$19-Datos!$C$19)*(Datos!$D$19-Datos!$C$19)*F964),Datos!$E$19-SQRT((Datos!$E$19-Datos!$C$19)*(Datos!$E$19-Datos!$D$19)*(1-F964)))</f>
        <v>40459.7978983163</v>
      </c>
      <c r="H964" s="24" t="n">
        <f aca="true">RAND()</f>
        <v>0.949529412672324</v>
      </c>
      <c r="I964" s="25" t="n">
        <f aca="false">IF(H964&lt;=(Datos!$D$19-Datos!$C$19)/(Datos!$E$19-Datos!$C$19),Datos!$C$19+SQRT((Datos!$E$19-Datos!$C$19)*(Datos!$D$19-Datos!$C$19)*H964),Datos!$E$19-SQRT((Datos!$E$19-Datos!$C$19)*(Datos!$E$19-Datos!$D$19)*(1-H964)))</f>
        <v>43054.4167842069</v>
      </c>
      <c r="J964" s="24" t="n">
        <f aca="true">RAND()</f>
        <v>0.168655172931345</v>
      </c>
      <c r="K964" s="25" t="n">
        <f aca="false">IF(J964&lt;=(Datos!$D$19-Datos!$C$19)/(Datos!$E$19-Datos!$C$19),Datos!$C$19+SQRT((Datos!$E$19-Datos!$C$19)*(Datos!$D$19-Datos!$C$19)*J964),Datos!$E$19-SQRT((Datos!$E$19-Datos!$C$19)*(Datos!$E$19-Datos!$D$19)*(1-J964)))</f>
        <v>35029.7391522525</v>
      </c>
      <c r="L964" s="24" t="n">
        <f aca="true">RAND()</f>
        <v>0.890515325947027</v>
      </c>
      <c r="M964" s="25" t="n">
        <f aca="false">IF(L964&lt;=(Datos!$D$19-Datos!$C$19)/(Datos!$E$19-Datos!$C$19),Datos!$C$19+SQRT((Datos!$E$19-Datos!$C$19)*(Datos!$D$19-Datos!$C$19)*L964),Datos!$E$19-SQRT((Datos!$E$19-Datos!$C$19)*(Datos!$E$19-Datos!$D$19)*(1-L964)))</f>
        <v>42134.4545800192</v>
      </c>
      <c r="N964" s="24" t="n">
        <f aca="true">RAND()</f>
        <v>0.737866401616526</v>
      </c>
      <c r="O964" s="25" t="n">
        <f aca="false">IF(N964&lt;=(Datos!$D$19-Datos!$C$19)/(Datos!$E$19-Datos!$C$19),Datos!$C$19+SQRT((Datos!$E$19-Datos!$C$19)*(Datos!$D$19-Datos!$C$19)*N964),Datos!$E$19-SQRT((Datos!$E$19-Datos!$C$19)*(Datos!$E$19-Datos!$D$19)*(1-N964)))</f>
        <v>40566.0379028728</v>
      </c>
      <c r="P964" s="24" t="n">
        <f aca="true">RAND()</f>
        <v>0.545707436872624</v>
      </c>
      <c r="Q964" s="26" t="n">
        <f aca="false">IF(P964&lt;=(Datos!$D$23-Datos!$C$23)/(Datos!$E$23-Datos!$C$23),Datos!$C$23+SQRT((Datos!$E$23-Datos!$C$23)*(Datos!$D$23-Datos!$C$23)*P964),Datos!$E$23-SQRT((Datos!$E$23-Datos!$C$23)*(Datos!$E$23-Datos!$D$23)*(1-P964)))</f>
        <v>0.151404080472395</v>
      </c>
      <c r="R964" s="24" t="n">
        <f aca="true">RAND()</f>
        <v>0.955038608521775</v>
      </c>
      <c r="S964" s="26" t="n">
        <f aca="false">IF(R964&lt;=(Datos!$D$24-Datos!$C$24)/(Datos!$E$24-Datos!$C$24),Datos!$C$24+SQRT((Datos!$E$24-Datos!$C$24)*(Datos!$D$24-Datos!$C$24)*R964),Datos!$E$24-SQRT((Datos!$E$24-Datos!$C$24)*(Datos!$E$24-Datos!$D$24)*(1-R964)))</f>
        <v>0.171003861680654</v>
      </c>
      <c r="T964" s="24" t="n">
        <f aca="true">RAND()</f>
        <v>0.51795657991756</v>
      </c>
      <c r="U964" s="26" t="n">
        <f aca="false">IF(T964&lt;=(Datos!$D$25-Datos!$C$25)/(Datos!$E$25-Datos!$C$25),Datos!$C$25+SQRT((Datos!$E$25-Datos!$C$25)*(Datos!$D$25-Datos!$C$25)*T964),Datos!$E$25-SQRT((Datos!$E$25-Datos!$C$25)*(Datos!$E$25-Datos!$D$25)*(1-T964)))</f>
        <v>0.183261442921219</v>
      </c>
      <c r="V964" s="24" t="n">
        <f aca="true">RAND()</f>
        <v>0.0288407378428701</v>
      </c>
      <c r="W964" s="26" t="n">
        <f aca="false">IF(V964&lt;=(Datos!$D$26-Datos!$C$26)/(Datos!$E$26-Datos!$C$26),Datos!$C$26+SQRT((Datos!$E$26-Datos!$C$26)*(Datos!$D$26-Datos!$C$26)*V964),Datos!$E$26-SQRT((Datos!$E$26-Datos!$C$26)*(Datos!$E$26-Datos!$D$26)*(1-V964)))</f>
        <v>0.186354292484614</v>
      </c>
      <c r="X964" s="24" t="n">
        <f aca="true">RAND()</f>
        <v>0.535031480398284</v>
      </c>
      <c r="Y964" s="26" t="n">
        <f aca="false">IF(X964&lt;=(Datos!$D$27-Datos!$C$27)/(Datos!$E$27-Datos!$C$27),Datos!$C$27+SQRT((Datos!$E$27-Datos!$C$27)*(Datos!$D$27-Datos!$C$27)*X964),Datos!$E$27-SQRT((Datos!$E$27-Datos!$C$27)*(Datos!$E$27-Datos!$D$27)*(1-X964)))</f>
        <v>0.229891816977172</v>
      </c>
      <c r="Z964" s="24" t="n">
        <f aca="false">(1+Q964)</f>
        <v>1.15140408047239</v>
      </c>
      <c r="AA964" s="24" t="n">
        <f aca="false">Z964*(1+S964)</f>
        <v>1.34829862458804</v>
      </c>
      <c r="AB964" s="24" t="n">
        <f aca="false">AA964*(1+U964)</f>
        <v>1.59538977601874</v>
      </c>
      <c r="AC964" s="24" t="n">
        <f aca="false">AB964*(1+W964)</f>
        <v>1.89269750896589</v>
      </c>
      <c r="AD964" s="24" t="n">
        <f aca="false">AC964*(1+Y964)</f>
        <v>2.32781317829023</v>
      </c>
      <c r="AE964" s="23" t="n">
        <f aca="false">E964*Q964</f>
        <v>4787.13330114114</v>
      </c>
      <c r="AF964" s="23" t="n">
        <f aca="false">AE964*(1+S964)</f>
        <v>5605.75158201633</v>
      </c>
      <c r="AG964" s="23" t="n">
        <f aca="false">AF964*(1+U964)</f>
        <v>6633.06970559456</v>
      </c>
      <c r="AH964" s="23" t="n">
        <f aca="false">AG964*(1+W964)</f>
        <v>7869.17071758175</v>
      </c>
      <c r="AI964" s="23" t="n">
        <f aca="false">AH964*(1+Y964)</f>
        <v>9678.22867195018</v>
      </c>
      <c r="AJ964" s="25" t="n">
        <f aca="false">G964*Z964</f>
        <v>46585.5763952098</v>
      </c>
      <c r="AK964" s="25" t="n">
        <f aca="false">I964*AA964</f>
        <v>58050.2109325863</v>
      </c>
      <c r="AL964" s="25" t="n">
        <f aca="false">K964*AB964</f>
        <v>55886.0877001069</v>
      </c>
      <c r="AM964" s="25" t="n">
        <f aca="false">M964*AC964</f>
        <v>79747.7772252389</v>
      </c>
      <c r="AN964" s="25" t="n">
        <f aca="false">O964*AD964</f>
        <v>94430.1576213283</v>
      </c>
      <c r="AO964" s="25" t="n">
        <f aca="false">C964/Datos!$D$8</f>
        <v>18491.0742477571</v>
      </c>
      <c r="AP964" s="25" t="n">
        <f aca="false">AJ964-AO964</f>
        <v>28094.5021474527</v>
      </c>
      <c r="AQ964" s="25" t="n">
        <f aca="false">AK964-AO964</f>
        <v>39559.1366848292</v>
      </c>
      <c r="AR964" s="25" t="n">
        <f aca="false">AL964-AO964</f>
        <v>37395.0134523498</v>
      </c>
      <c r="AS964" s="25" t="n">
        <f aca="false">AM964-AO964</f>
        <v>61256.7029774819</v>
      </c>
      <c r="AT964" s="25" t="n">
        <f aca="false">AN964-AO964</f>
        <v>75939.0833735712</v>
      </c>
      <c r="AU964" s="25" t="n">
        <f aca="false">AP964*Datos!$D$6</f>
        <v>14047.2510737264</v>
      </c>
      <c r="AV964" s="25" t="n">
        <f aca="false">AQ964*Datos!$D$6</f>
        <v>19779.5683424146</v>
      </c>
      <c r="AW964" s="25" t="n">
        <f aca="false">AR964*Datos!$D$6</f>
        <v>18697.5067261749</v>
      </c>
      <c r="AX964" s="25" t="n">
        <f aca="false">AS964*Datos!$D$6</f>
        <v>30628.3514887409</v>
      </c>
      <c r="AY964" s="25" t="n">
        <f aca="false">AT964*Datos!$D$6</f>
        <v>37969.5416867856</v>
      </c>
      <c r="AZ964" s="25" t="n">
        <f aca="false">AJ964-AU964-AE964</f>
        <v>27751.1920203423</v>
      </c>
      <c r="BA964" s="25" t="n">
        <f aca="false">AK964-AV964-AF964</f>
        <v>32664.8910081553</v>
      </c>
      <c r="BB964" s="25" t="n">
        <f aca="false">AL964-AW964-AG964</f>
        <v>30555.5112683374</v>
      </c>
      <c r="BC964" s="25" t="n">
        <f aca="false">AM964-AX964-AH964</f>
        <v>41250.2550189162</v>
      </c>
      <c r="BD964" s="25" t="n">
        <f aca="false">AN964-AY964-AI964</f>
        <v>46782.3872625925</v>
      </c>
      <c r="BE964" s="25" t="n">
        <f aca="false">AZ964/Z964</f>
        <v>24102.0441832693</v>
      </c>
      <c r="BF964" s="25" t="n">
        <f aca="false">BA964/AA964</f>
        <v>24226.7480011232</v>
      </c>
      <c r="BG964" s="25" t="n">
        <f aca="false">BB964/AB964</f>
        <v>19152.3800187488</v>
      </c>
      <c r="BH964" s="25" t="n">
        <f aca="false">BC964/AC964</f>
        <v>21794.4255875594</v>
      </c>
      <c r="BI964" s="25" t="n">
        <f aca="false">BD964/AD964</f>
        <v>20097.13996763</v>
      </c>
      <c r="BJ964" s="25" t="n">
        <f aca="false">E964*AD964</f>
        <v>73601.3979931019</v>
      </c>
      <c r="BK964" s="25" t="n">
        <f aca="false">0.2*C964*AD964</f>
        <v>43043.766314672</v>
      </c>
      <c r="BL964" s="25" t="n">
        <f aca="false">BJ964+BK964</f>
        <v>116645.164307774</v>
      </c>
      <c r="BM964" s="25" t="n">
        <f aca="false">BK964*Datos!$D$6</f>
        <v>21521.883157336</v>
      </c>
      <c r="BN964" s="25" t="n">
        <f aca="false">BL964-BM964</f>
        <v>95123.2811504379</v>
      </c>
      <c r="BO964" s="25" t="n">
        <f aca="false">BN964/AD964</f>
        <v>40863.7952725681</v>
      </c>
      <c r="BP964" s="25" t="n">
        <f aca="false">-(C964+E964)</f>
        <v>-124073.629387475</v>
      </c>
      <c r="BQ964" s="25" t="n">
        <f aca="false">BE964</f>
        <v>24102.0441832693</v>
      </c>
      <c r="BR964" s="25" t="n">
        <f aca="false">BF964</f>
        <v>24226.7480011232</v>
      </c>
      <c r="BS964" s="25" t="n">
        <f aca="false">BG964</f>
        <v>19152.3800187488</v>
      </c>
      <c r="BT964" s="25" t="n">
        <f aca="false">BH964</f>
        <v>21794.4255875594</v>
      </c>
      <c r="BU964" s="25" t="n">
        <f aca="false">BI964+BO964</f>
        <v>60960.9352401981</v>
      </c>
      <c r="BV964" s="27" t="n">
        <f aca="false">IFERROR(IRR(BP964:BU964,0.1),NA())*100</f>
        <v>5.77507896403051</v>
      </c>
    </row>
    <row r="965" customFormat="false" ht="15" hidden="false" customHeight="true" outlineLevel="0" collapsed="false">
      <c r="A965" s="23" t="n">
        <v>964</v>
      </c>
      <c r="B965" s="24" t="n">
        <f aca="true">RAND()</f>
        <v>0.400457407596199</v>
      </c>
      <c r="C965" s="25" t="n">
        <f aca="false">IF(B965&lt;=(Datos!$D$14-Datos!$C$14)/(Datos!$E$14-Datos!$C$14),Datos!$C$14+SQRT((Datos!$E$14-Datos!$C$14)*(Datos!$D$14-Datos!$C$14)*B965),Datos!$E$14-SQRT((Datos!$E$14-Datos!$C$14)*(Datos!$E$14-Datos!$D$14)*(1-B965)))</f>
        <v>73177.4141648393</v>
      </c>
      <c r="D965" s="24" t="n">
        <f aca="true">RAND()</f>
        <v>0.71507954932555</v>
      </c>
      <c r="E965" s="25" t="n">
        <f aca="false">IF(D965&lt;=(Datos!$D$15-Datos!$C$15)/(Datos!$E$15-Datos!$C$15),Datos!$C$15+SQRT((Datos!$E$15-Datos!$C$15)*(Datos!$D$15-Datos!$C$15)*D965),Datos!$E$15-SQRT((Datos!$E$15-Datos!$C$15)*(Datos!$E$15-Datos!$D$15)*(1-D965)))</f>
        <v>33462.5641417168</v>
      </c>
      <c r="F965" s="24" t="n">
        <f aca="true">RAND()</f>
        <v>0.519021922791625</v>
      </c>
      <c r="G965" s="25" t="n">
        <f aca="false">IF(F965&lt;=(Datos!$D$19-Datos!$C$19)/(Datos!$E$19-Datos!$C$19),Datos!$C$19+SQRT((Datos!$E$19-Datos!$C$19)*(Datos!$D$19-Datos!$C$19)*F965),Datos!$E$19-SQRT((Datos!$E$19-Datos!$C$19)*(Datos!$E$19-Datos!$D$19)*(1-F965)))</f>
        <v>38823.4510492632</v>
      </c>
      <c r="H965" s="24" t="n">
        <f aca="true">RAND()</f>
        <v>0.897291553825963</v>
      </c>
      <c r="I965" s="25" t="n">
        <f aca="false">IF(H965&lt;=(Datos!$D$19-Datos!$C$19)/(Datos!$E$19-Datos!$C$19),Datos!$C$19+SQRT((Datos!$E$19-Datos!$C$19)*(Datos!$D$19-Datos!$C$19)*H965),Datos!$E$19-SQRT((Datos!$E$19-Datos!$C$19)*(Datos!$E$19-Datos!$D$19)*(1-H965)))</f>
        <v>42224.5480614767</v>
      </c>
      <c r="J965" s="24" t="n">
        <f aca="true">RAND()</f>
        <v>0.395611506892089</v>
      </c>
      <c r="K965" s="25" t="n">
        <f aca="false">IF(J965&lt;=(Datos!$D$19-Datos!$C$19)/(Datos!$E$19-Datos!$C$19),Datos!$C$19+SQRT((Datos!$E$19-Datos!$C$19)*(Datos!$D$19-Datos!$C$19)*J965),Datos!$E$19-SQRT((Datos!$E$19-Datos!$C$19)*(Datos!$E$19-Datos!$D$19)*(1-J965)))</f>
        <v>37703.358101102</v>
      </c>
      <c r="L965" s="24" t="n">
        <f aca="true">RAND()</f>
        <v>0.672462557495981</v>
      </c>
      <c r="M965" s="25" t="n">
        <f aca="false">IF(L965&lt;=(Datos!$D$19-Datos!$C$19)/(Datos!$E$19-Datos!$C$19),Datos!$C$19+SQRT((Datos!$E$19-Datos!$C$19)*(Datos!$D$19-Datos!$C$19)*L965),Datos!$E$19-SQRT((Datos!$E$19-Datos!$C$19)*(Datos!$E$19-Datos!$D$19)*(1-L965)))</f>
        <v>40043.6597990249</v>
      </c>
      <c r="N965" s="24" t="n">
        <f aca="true">RAND()</f>
        <v>0.248440753773363</v>
      </c>
      <c r="O965" s="25" t="n">
        <f aca="false">IF(N965&lt;=(Datos!$D$19-Datos!$C$19)/(Datos!$E$19-Datos!$C$19),Datos!$C$19+SQRT((Datos!$E$19-Datos!$C$19)*(Datos!$D$19-Datos!$C$19)*N965),Datos!$E$19-SQRT((Datos!$E$19-Datos!$C$19)*(Datos!$E$19-Datos!$D$19)*(1-N965)))</f>
        <v>36104.5976989483</v>
      </c>
      <c r="P965" s="24" t="n">
        <f aca="true">RAND()</f>
        <v>0.175461371333909</v>
      </c>
      <c r="Q965" s="26" t="n">
        <f aca="false">IF(P965&lt;=(Datos!$D$23-Datos!$C$23)/(Datos!$E$23-Datos!$C$23),Datos!$C$23+SQRT((Datos!$E$23-Datos!$C$23)*(Datos!$D$23-Datos!$C$23)*P965),Datos!$E$23-SQRT((Datos!$E$23-Datos!$C$23)*(Datos!$E$23-Datos!$D$23)*(1-P965)))</f>
        <v>0.13777161974613</v>
      </c>
      <c r="R965" s="24" t="n">
        <f aca="true">RAND()</f>
        <v>0.199410935417669</v>
      </c>
      <c r="S965" s="26" t="n">
        <f aca="false">IF(R965&lt;=(Datos!$D$24-Datos!$C$24)/(Datos!$E$24-Datos!$C$24),Datos!$C$24+SQRT((Datos!$E$24-Datos!$C$24)*(Datos!$D$24-Datos!$C$24)*R965),Datos!$E$24-SQRT((Datos!$E$24-Datos!$C$24)*(Datos!$E$24-Datos!$D$24)*(1-R965)))</f>
        <v>0.138945703569723</v>
      </c>
      <c r="T965" s="24" t="n">
        <f aca="true">RAND()</f>
        <v>0.0940397965315099</v>
      </c>
      <c r="U965" s="26" t="n">
        <f aca="false">IF(T965&lt;=(Datos!$D$25-Datos!$C$25)/(Datos!$E$25-Datos!$C$25),Datos!$C$25+SQRT((Datos!$E$25-Datos!$C$25)*(Datos!$D$25-Datos!$C$25)*T965),Datos!$E$25-SQRT((Datos!$E$25-Datos!$C$25)*(Datos!$E$25-Datos!$D$25)*(1-T965)))</f>
        <v>0.164052884853871</v>
      </c>
      <c r="V965" s="24" t="n">
        <f aca="true">RAND()</f>
        <v>0.205372448462004</v>
      </c>
      <c r="W965" s="26" t="n">
        <f aca="false">IF(V965&lt;=(Datos!$D$26-Datos!$C$26)/(Datos!$E$26-Datos!$C$26),Datos!$C$26+SQRT((Datos!$E$26-Datos!$C$26)*(Datos!$D$26-Datos!$C$26)*V965),Datos!$E$26-SQRT((Datos!$E$26-Datos!$C$26)*(Datos!$E$26-Datos!$D$26)*(1-V965)))</f>
        <v>0.19695645681877</v>
      </c>
      <c r="X965" s="24" t="n">
        <f aca="true">RAND()</f>
        <v>0.495137094579752</v>
      </c>
      <c r="Y965" s="26" t="n">
        <f aca="false">IF(X965&lt;=(Datos!$D$27-Datos!$C$27)/(Datos!$E$27-Datos!$C$27),Datos!$C$27+SQRT((Datos!$E$27-Datos!$C$27)*(Datos!$D$27-Datos!$C$27)*X965),Datos!$E$27-SQRT((Datos!$E$27-Datos!$C$27)*(Datos!$E$27-Datos!$D$27)*(1-X965)))</f>
        <v>0.22778640321459</v>
      </c>
      <c r="Z965" s="24" t="n">
        <f aca="false">(1+Q965)</f>
        <v>1.13777161974613</v>
      </c>
      <c r="AA965" s="24" t="n">
        <f aca="false">Z965*(1+S965)</f>
        <v>1.29586009795342</v>
      </c>
      <c r="AB965" s="24" t="n">
        <f aca="false">AA965*(1+U965)</f>
        <v>1.5084496853897</v>
      </c>
      <c r="AC965" s="24" t="n">
        <f aca="false">AB965*(1+W965)</f>
        <v>1.80554859071344</v>
      </c>
      <c r="AD965" s="24" t="n">
        <f aca="false">AC965*(1+Y965)</f>
        <v>2.21682801002123</v>
      </c>
      <c r="AE965" s="23" t="n">
        <f aca="false">E965*Q965</f>
        <v>4610.19166266309</v>
      </c>
      <c r="AF965" s="23" t="n">
        <f aca="false">AE965*(1+S965)</f>
        <v>5250.75798682308</v>
      </c>
      <c r="AG965" s="23" t="n">
        <f aca="false">AF965*(1+U965)</f>
        <v>6112.15998223091</v>
      </c>
      <c r="AH965" s="23" t="n">
        <f aca="false">AG965*(1+W965)</f>
        <v>7315.98935584059</v>
      </c>
      <c r="AI965" s="23" t="n">
        <f aca="false">AH965*(1+Y965)</f>
        <v>8982.47225716374</v>
      </c>
      <c r="AJ965" s="25" t="n">
        <f aca="false">G965*Z965</f>
        <v>44172.2207844548</v>
      </c>
      <c r="AK965" s="25" t="n">
        <f aca="false">I965*AA965</f>
        <v>54717.1069869841</v>
      </c>
      <c r="AL965" s="25" t="n">
        <f aca="false">K965*AB965</f>
        <v>56873.6186657424</v>
      </c>
      <c r="AM965" s="25" t="n">
        <f aca="false">M965*AC965</f>
        <v>72300.773517138</v>
      </c>
      <c r="AN965" s="25" t="n">
        <f aca="false">O965*AD965</f>
        <v>80037.6834695765</v>
      </c>
      <c r="AO965" s="25" t="n">
        <f aca="false">C965/Datos!$D$8</f>
        <v>14635.4828329679</v>
      </c>
      <c r="AP965" s="25" t="n">
        <f aca="false">AJ965-AO965</f>
        <v>29536.7379514869</v>
      </c>
      <c r="AQ965" s="25" t="n">
        <f aca="false">AK965-AO965</f>
        <v>40081.6241540162</v>
      </c>
      <c r="AR965" s="25" t="n">
        <f aca="false">AL965-AO965</f>
        <v>42238.1358327745</v>
      </c>
      <c r="AS965" s="25" t="n">
        <f aca="false">AM965-AO965</f>
        <v>57665.2906841701</v>
      </c>
      <c r="AT965" s="25" t="n">
        <f aca="false">AN965-AO965</f>
        <v>65402.2006366086</v>
      </c>
      <c r="AU965" s="25" t="n">
        <f aca="false">AP965*Datos!$D$6</f>
        <v>14768.3689757435</v>
      </c>
      <c r="AV965" s="25" t="n">
        <f aca="false">AQ965*Datos!$D$6</f>
        <v>20040.8120770081</v>
      </c>
      <c r="AW965" s="25" t="n">
        <f aca="false">AR965*Datos!$D$6</f>
        <v>21119.0679163873</v>
      </c>
      <c r="AX965" s="25" t="n">
        <f aca="false">AS965*Datos!$D$6</f>
        <v>28832.645342085</v>
      </c>
      <c r="AY965" s="25" t="n">
        <f aca="false">AT965*Datos!$D$6</f>
        <v>32701.1003183043</v>
      </c>
      <c r="AZ965" s="25" t="n">
        <f aca="false">AJ965-AU965-AE965</f>
        <v>24793.6601460482</v>
      </c>
      <c r="BA965" s="25" t="n">
        <f aca="false">AK965-AV965-AF965</f>
        <v>29425.5369231529</v>
      </c>
      <c r="BB965" s="25" t="n">
        <f aca="false">AL965-AW965-AG965</f>
        <v>29642.3907671242</v>
      </c>
      <c r="BC965" s="25" t="n">
        <f aca="false">AM965-AX965-AH965</f>
        <v>36152.1388192123</v>
      </c>
      <c r="BD965" s="25" t="n">
        <f aca="false">AN965-AY965-AI965</f>
        <v>38354.1108941084</v>
      </c>
      <c r="BE965" s="25" t="n">
        <f aca="false">AZ965/Z965</f>
        <v>21791.4208051528</v>
      </c>
      <c r="BF965" s="25" t="n">
        <f aca="false">BA965/AA965</f>
        <v>22707.3408384326</v>
      </c>
      <c r="BG965" s="25" t="n">
        <f aca="false">BB965/AB965</f>
        <v>19650.897908117</v>
      </c>
      <c r="BH965" s="25" t="n">
        <f aca="false">BC965/AC965</f>
        <v>20022.8002753043</v>
      </c>
      <c r="BI965" s="25" t="n">
        <f aca="false">BD965/AD965</f>
        <v>17301.3471143127</v>
      </c>
      <c r="BJ965" s="25" t="n">
        <f aca="false">E965*AD965</f>
        <v>74180.7494764897</v>
      </c>
      <c r="BK965" s="25" t="n">
        <f aca="false">0.2*C965*AD965</f>
        <v>32444.348284308</v>
      </c>
      <c r="BL965" s="25" t="n">
        <f aca="false">BJ965+BK965</f>
        <v>106625.097760798</v>
      </c>
      <c r="BM965" s="25" t="n">
        <f aca="false">BK965*Datos!$D$6</f>
        <v>16222.174142154</v>
      </c>
      <c r="BN965" s="25" t="n">
        <f aca="false">BL965-BM965</f>
        <v>90402.9236186437</v>
      </c>
      <c r="BO965" s="25" t="n">
        <f aca="false">BN965/AD965</f>
        <v>40780.3055582007</v>
      </c>
      <c r="BP965" s="25" t="n">
        <f aca="false">-(C965+E965)</f>
        <v>-106639.978306556</v>
      </c>
      <c r="BQ965" s="25" t="n">
        <f aca="false">BE965</f>
        <v>21791.4208051528</v>
      </c>
      <c r="BR965" s="25" t="n">
        <f aca="false">BF965</f>
        <v>22707.3408384326</v>
      </c>
      <c r="BS965" s="25" t="n">
        <f aca="false">BG965</f>
        <v>19650.897908117</v>
      </c>
      <c r="BT965" s="25" t="n">
        <f aca="false">BH965</f>
        <v>20022.8002753043</v>
      </c>
      <c r="BU965" s="25" t="n">
        <f aca="false">BI965+BO965</f>
        <v>58081.6526725134</v>
      </c>
      <c r="BV965" s="27" t="n">
        <f aca="false">IFERROR(IRR(BP965:BU965,0.1),NA())*100</f>
        <v>8.86691755023262</v>
      </c>
    </row>
    <row r="966" customFormat="false" ht="15" hidden="false" customHeight="true" outlineLevel="0" collapsed="false">
      <c r="A966" s="23" t="n">
        <v>965</v>
      </c>
      <c r="B966" s="24" t="n">
        <f aca="true">RAND()</f>
        <v>0.416625557793847</v>
      </c>
      <c r="C966" s="25" t="n">
        <f aca="false">IF(B966&lt;=(Datos!$D$14-Datos!$C$14)/(Datos!$E$14-Datos!$C$14),Datos!$C$14+SQRT((Datos!$E$14-Datos!$C$14)*(Datos!$D$14-Datos!$C$14)*B966),Datos!$E$14-SQRT((Datos!$E$14-Datos!$C$14)*(Datos!$E$14-Datos!$D$14)*(1-B966)))</f>
        <v>73541.5546441711</v>
      </c>
      <c r="D966" s="24" t="n">
        <f aca="true">RAND()</f>
        <v>0.393524283991686</v>
      </c>
      <c r="E966" s="25" t="n">
        <f aca="false">IF(D966&lt;=(Datos!$D$15-Datos!$C$15)/(Datos!$E$15-Datos!$C$15),Datos!$C$15+SQRT((Datos!$E$15-Datos!$C$15)*(Datos!$D$15-Datos!$C$15)*D966),Datos!$E$15-SQRT((Datos!$E$15-Datos!$C$15)*(Datos!$E$15-Datos!$D$15)*(1-D966)))</f>
        <v>30462.1093840804</v>
      </c>
      <c r="F966" s="24" t="n">
        <f aca="true">RAND()</f>
        <v>0.229673332414711</v>
      </c>
      <c r="G966" s="25" t="n">
        <f aca="false">IF(F966&lt;=(Datos!$D$19-Datos!$C$19)/(Datos!$E$19-Datos!$C$19),Datos!$C$19+SQRT((Datos!$E$19-Datos!$C$19)*(Datos!$D$19-Datos!$C$19)*F966),Datos!$E$19-SQRT((Datos!$E$19-Datos!$C$19)*(Datos!$E$19-Datos!$D$19)*(1-F966)))</f>
        <v>35869.4974113809</v>
      </c>
      <c r="H966" s="24" t="n">
        <f aca="true">RAND()</f>
        <v>0.314890919232413</v>
      </c>
      <c r="I966" s="25" t="n">
        <f aca="false">IF(H966&lt;=(Datos!$D$19-Datos!$C$19)/(Datos!$E$19-Datos!$C$19),Datos!$C$19+SQRT((Datos!$E$19-Datos!$C$19)*(Datos!$D$19-Datos!$C$19)*H966),Datos!$E$19-SQRT((Datos!$E$19-Datos!$C$19)*(Datos!$E$19-Datos!$D$19)*(1-H966)))</f>
        <v>36872.6732706322</v>
      </c>
      <c r="J966" s="24" t="n">
        <f aca="true">RAND()</f>
        <v>0.259144167478945</v>
      </c>
      <c r="K966" s="25" t="n">
        <f aca="false">IF(J966&lt;=(Datos!$D$19-Datos!$C$19)/(Datos!$E$19-Datos!$C$19),Datos!$C$19+SQRT((Datos!$E$19-Datos!$C$19)*(Datos!$D$19-Datos!$C$19)*J966),Datos!$E$19-SQRT((Datos!$E$19-Datos!$C$19)*(Datos!$E$19-Datos!$D$19)*(1-J966)))</f>
        <v>36234.7113102245</v>
      </c>
      <c r="L966" s="24" t="n">
        <f aca="true">RAND()</f>
        <v>0.626118392759193</v>
      </c>
      <c r="M966" s="25" t="n">
        <f aca="false">IF(L966&lt;=(Datos!$D$19-Datos!$C$19)/(Datos!$E$19-Datos!$C$19),Datos!$C$19+SQRT((Datos!$E$19-Datos!$C$19)*(Datos!$D$19-Datos!$C$19)*L966),Datos!$E$19-SQRT((Datos!$E$19-Datos!$C$19)*(Datos!$E$19-Datos!$D$19)*(1-L966)))</f>
        <v>39691.1175265745</v>
      </c>
      <c r="N966" s="24" t="n">
        <f aca="true">RAND()</f>
        <v>0.662188183242539</v>
      </c>
      <c r="O966" s="25" t="n">
        <f aca="false">IF(N966&lt;=(Datos!$D$19-Datos!$C$19)/(Datos!$E$19-Datos!$C$19),Datos!$C$19+SQRT((Datos!$E$19-Datos!$C$19)*(Datos!$D$19-Datos!$C$19)*N966),Datos!$E$19-SQRT((Datos!$E$19-Datos!$C$19)*(Datos!$E$19-Datos!$D$19)*(1-N966)))</f>
        <v>39966.3547742583</v>
      </c>
      <c r="P966" s="24" t="n">
        <f aca="true">RAND()</f>
        <v>0.72839712703211</v>
      </c>
      <c r="Q966" s="26" t="n">
        <f aca="false">IF(P966&lt;=(Datos!$D$23-Datos!$C$23)/(Datos!$E$23-Datos!$C$23),Datos!$C$23+SQRT((Datos!$E$23-Datos!$C$23)*(Datos!$D$23-Datos!$C$23)*P966),Datos!$E$23-SQRT((Datos!$E$23-Datos!$C$23)*(Datos!$E$23-Datos!$D$23)*(1-P966)))</f>
        <v>0.157889252130645</v>
      </c>
      <c r="R966" s="24" t="n">
        <f aca="true">RAND()</f>
        <v>0.402557406866249</v>
      </c>
      <c r="S966" s="26" t="n">
        <f aca="false">IF(R966&lt;=(Datos!$D$24-Datos!$C$24)/(Datos!$E$24-Datos!$C$24),Datos!$C$24+SQRT((Datos!$E$24-Datos!$C$24)*(Datos!$D$24-Datos!$C$24)*R966),Datos!$E$24-SQRT((Datos!$E$24-Datos!$C$24)*(Datos!$E$24-Datos!$D$24)*(1-R966)))</f>
        <v>0.146918457094701</v>
      </c>
      <c r="T966" s="24" t="n">
        <f aca="true">RAND()</f>
        <v>0.14987077591816</v>
      </c>
      <c r="U966" s="26" t="n">
        <f aca="false">IF(T966&lt;=(Datos!$D$25-Datos!$C$25)/(Datos!$E$25-Datos!$C$25),Datos!$C$25+SQRT((Datos!$E$25-Datos!$C$25)*(Datos!$D$25-Datos!$C$25)*T966),Datos!$E$25-SQRT((Datos!$E$25-Datos!$C$25)*(Datos!$E$25-Datos!$D$25)*(1-T966)))</f>
        <v>0.167740592702278</v>
      </c>
      <c r="V966" s="24" t="n">
        <f aca="true">RAND()</f>
        <v>0.303098087697839</v>
      </c>
      <c r="W966" s="26" t="n">
        <f aca="false">IF(V966&lt;=(Datos!$D$26-Datos!$C$26)/(Datos!$E$26-Datos!$C$26),Datos!$C$26+SQRT((Datos!$E$26-Datos!$C$26)*(Datos!$D$26-Datos!$C$26)*V966),Datos!$E$26-SQRT((Datos!$E$26-Datos!$C$26)*(Datos!$E$26-Datos!$D$26)*(1-V966)))</f>
        <v>0.200612180721786</v>
      </c>
      <c r="X966" s="24" t="n">
        <f aca="true">RAND()</f>
        <v>0.990694595084597</v>
      </c>
      <c r="Y966" s="26" t="n">
        <f aca="false">IF(X966&lt;=(Datos!$D$27-Datos!$C$27)/(Datos!$E$27-Datos!$C$27),Datos!$C$27+SQRT((Datos!$E$27-Datos!$C$27)*(Datos!$D$27-Datos!$C$27)*X966),Datos!$E$27-SQRT((Datos!$E$27-Datos!$C$27)*(Datos!$E$27-Datos!$D$27)*(1-X966)))</f>
        <v>0.272911333937674</v>
      </c>
      <c r="Z966" s="24" t="n">
        <f aca="false">(1+Q966)</f>
        <v>1.15788925213064</v>
      </c>
      <c r="AA966" s="24" t="n">
        <f aca="false">Z966*(1+S966)</f>
        <v>1.32800455454022</v>
      </c>
      <c r="AB966" s="24" t="n">
        <f aca="false">AA966*(1+U966)</f>
        <v>1.55076482563012</v>
      </c>
      <c r="AC966" s="24" t="n">
        <f aca="false">AB966*(1+W966)</f>
        <v>1.86186713908641</v>
      </c>
      <c r="AD966" s="24" t="n">
        <f aca="false">AC966*(1+Y966)</f>
        <v>2.36999178362921</v>
      </c>
      <c r="AE966" s="23" t="n">
        <f aca="false">E966*Q966</f>
        <v>4809.63966897435</v>
      </c>
      <c r="AF966" s="23" t="n">
        <f aca="false">AE966*(1+S966)</f>
        <v>5516.26450832153</v>
      </c>
      <c r="AG966" s="23" t="n">
        <f aca="false">AF966*(1+U966)</f>
        <v>6441.56598644992</v>
      </c>
      <c r="AH966" s="23" t="n">
        <f aca="false">AG966*(1+W966)</f>
        <v>7733.82258625492</v>
      </c>
      <c r="AI966" s="23" t="n">
        <f aca="false">AH966*(1+Y966)</f>
        <v>9844.47042470706</v>
      </c>
      <c r="AJ966" s="25" t="n">
        <f aca="false">G966*Z966</f>
        <v>41532.9055319659</v>
      </c>
      <c r="AK966" s="25" t="n">
        <f aca="false">I966*AA966</f>
        <v>48967.0780414728</v>
      </c>
      <c r="AL966" s="25" t="n">
        <f aca="false">K966*AB966</f>
        <v>56191.515766758</v>
      </c>
      <c r="AM966" s="25" t="n">
        <f aca="false">M966*AC966</f>
        <v>73899.5874363459</v>
      </c>
      <c r="AN966" s="25" t="n">
        <f aca="false">O966*AD966</f>
        <v>94719.9324366021</v>
      </c>
      <c r="AO966" s="25" t="n">
        <f aca="false">C966/Datos!$D$8</f>
        <v>14708.3109288342</v>
      </c>
      <c r="AP966" s="25" t="n">
        <f aca="false">AJ966-AO966</f>
        <v>26824.5946031317</v>
      </c>
      <c r="AQ966" s="25" t="n">
        <f aca="false">AK966-AO966</f>
        <v>34258.7671126386</v>
      </c>
      <c r="AR966" s="25" t="n">
        <f aca="false">AL966-AO966</f>
        <v>41483.2048379238</v>
      </c>
      <c r="AS966" s="25" t="n">
        <f aca="false">AM966-AO966</f>
        <v>59191.2765075116</v>
      </c>
      <c r="AT966" s="25" t="n">
        <f aca="false">AN966-AO966</f>
        <v>80011.6215077679</v>
      </c>
      <c r="AU966" s="25" t="n">
        <f aca="false">AP966*Datos!$D$6</f>
        <v>13412.2973015658</v>
      </c>
      <c r="AV966" s="25" t="n">
        <f aca="false">AQ966*Datos!$D$6</f>
        <v>17129.3835563193</v>
      </c>
      <c r="AW966" s="25" t="n">
        <f aca="false">AR966*Datos!$D$6</f>
        <v>20741.6024189619</v>
      </c>
      <c r="AX966" s="25" t="n">
        <f aca="false">AS966*Datos!$D$6</f>
        <v>29595.6382537558</v>
      </c>
      <c r="AY966" s="25" t="n">
        <f aca="false">AT966*Datos!$D$6</f>
        <v>40005.8107538839</v>
      </c>
      <c r="AZ966" s="25" t="n">
        <f aca="false">AJ966-AU966-AE966</f>
        <v>23310.9685614257</v>
      </c>
      <c r="BA966" s="25" t="n">
        <f aca="false">AK966-AV966-AF966</f>
        <v>26321.429976832</v>
      </c>
      <c r="BB966" s="25" t="n">
        <f aca="false">AL966-AW966-AG966</f>
        <v>29008.3473613462</v>
      </c>
      <c r="BC966" s="25" t="n">
        <f aca="false">AM966-AX966-AH966</f>
        <v>36570.1265963351</v>
      </c>
      <c r="BD966" s="25" t="n">
        <f aca="false">AN966-AY966-AI966</f>
        <v>44869.6512580111</v>
      </c>
      <c r="BE966" s="25" t="n">
        <f aca="false">AZ966/Z966</f>
        <v>20132.2954838133</v>
      </c>
      <c r="BF966" s="25" t="n">
        <f aca="false">BA966/AA966</f>
        <v>19820.2859220954</v>
      </c>
      <c r="BG966" s="25" t="n">
        <f aca="false">BB966/AB966</f>
        <v>18705.8326845654</v>
      </c>
      <c r="BH966" s="25" t="n">
        <f aca="false">BC966/AC966</f>
        <v>19641.6413548603</v>
      </c>
      <c r="BI966" s="25" t="n">
        <f aca="false">BD966/AD966</f>
        <v>18932.4079382678</v>
      </c>
      <c r="BJ966" s="25" t="n">
        <f aca="false">E966*AD966</f>
        <v>72194.9489522847</v>
      </c>
      <c r="BK966" s="25" t="n">
        <f aca="false">0.2*C966*AD966</f>
        <v>34858.5760524008</v>
      </c>
      <c r="BL966" s="25" t="n">
        <f aca="false">BJ966+BK966</f>
        <v>107053.525004686</v>
      </c>
      <c r="BM966" s="25" t="n">
        <f aca="false">BK966*Datos!$D$6</f>
        <v>17429.2880262004</v>
      </c>
      <c r="BN966" s="25" t="n">
        <f aca="false">BL966-BM966</f>
        <v>89624.2369784851</v>
      </c>
      <c r="BO966" s="25" t="n">
        <f aca="false">BN966/AD966</f>
        <v>37816.2648484975</v>
      </c>
      <c r="BP966" s="25" t="n">
        <f aca="false">-(C966+E966)</f>
        <v>-104003.664028252</v>
      </c>
      <c r="BQ966" s="25" t="n">
        <f aca="false">BE966</f>
        <v>20132.2954838133</v>
      </c>
      <c r="BR966" s="25" t="n">
        <f aca="false">BF966</f>
        <v>19820.2859220954</v>
      </c>
      <c r="BS966" s="25" t="n">
        <f aca="false">BG966</f>
        <v>18705.8326845654</v>
      </c>
      <c r="BT966" s="25" t="n">
        <f aca="false">BH966</f>
        <v>19641.6413548603</v>
      </c>
      <c r="BU966" s="25" t="n">
        <f aca="false">BI966+BO966</f>
        <v>56748.6727867653</v>
      </c>
      <c r="BV966" s="27" t="n">
        <f aca="false">IFERROR(IRR(BP966:BU966,0.1),NA())*100</f>
        <v>7.8573403207241</v>
      </c>
    </row>
    <row r="967" customFormat="false" ht="15" hidden="false" customHeight="true" outlineLevel="0" collapsed="false">
      <c r="A967" s="23" t="n">
        <v>966</v>
      </c>
      <c r="B967" s="24" t="n">
        <f aca="true">RAND()</f>
        <v>0.970855302514934</v>
      </c>
      <c r="C967" s="25" t="n">
        <f aca="false">IF(B967&lt;=(Datos!$D$14-Datos!$C$14)/(Datos!$E$14-Datos!$C$14),Datos!$C$14+SQRT((Datos!$E$14-Datos!$C$14)*(Datos!$D$14-Datos!$C$14)*B967),Datos!$E$14-SQRT((Datos!$E$14-Datos!$C$14)*(Datos!$E$14-Datos!$D$14)*(1-B967)))</f>
        <v>94086.1487182988</v>
      </c>
      <c r="D967" s="24" t="n">
        <f aca="true">RAND()</f>
        <v>0.739479958230369</v>
      </c>
      <c r="E967" s="25" t="n">
        <f aca="false">IF(D967&lt;=(Datos!$D$15-Datos!$C$15)/(Datos!$E$15-Datos!$C$15),Datos!$C$15+SQRT((Datos!$E$15-Datos!$C$15)*(Datos!$D$15-Datos!$C$15)*D967),Datos!$E$15-SQRT((Datos!$E$15-Datos!$C$15)*(Datos!$E$15-Datos!$D$15)*(1-D967)))</f>
        <v>33748.7596218475</v>
      </c>
      <c r="F967" s="24" t="n">
        <f aca="true">RAND()</f>
        <v>0.105509244849095</v>
      </c>
      <c r="G967" s="25" t="n">
        <f aca="false">IF(F967&lt;=(Datos!$D$19-Datos!$C$19)/(Datos!$E$19-Datos!$C$19),Datos!$C$19+SQRT((Datos!$E$19-Datos!$C$19)*(Datos!$D$19-Datos!$C$19)*F967),Datos!$E$19-SQRT((Datos!$E$19-Datos!$C$19)*(Datos!$E$19-Datos!$D$19)*(1-F967)))</f>
        <v>33978.2391490915</v>
      </c>
      <c r="H967" s="24" t="n">
        <f aca="true">RAND()</f>
        <v>0.746112761837026</v>
      </c>
      <c r="I967" s="25" t="n">
        <f aca="false">IF(H967&lt;=(Datos!$D$19-Datos!$C$19)/(Datos!$E$19-Datos!$C$19),Datos!$C$19+SQRT((Datos!$E$19-Datos!$C$19)*(Datos!$D$19-Datos!$C$19)*H967),Datos!$E$19-SQRT((Datos!$E$19-Datos!$C$19)*(Datos!$E$19-Datos!$D$19)*(1-H967)))</f>
        <v>40636.3383652919</v>
      </c>
      <c r="J967" s="24" t="n">
        <f aca="true">RAND()</f>
        <v>0.25366125461805</v>
      </c>
      <c r="K967" s="25" t="n">
        <f aca="false">IF(J967&lt;=(Datos!$D$19-Datos!$C$19)/(Datos!$E$19-Datos!$C$19),Datos!$C$19+SQRT((Datos!$E$19-Datos!$C$19)*(Datos!$D$19-Datos!$C$19)*J967),Datos!$E$19-SQRT((Datos!$E$19-Datos!$C$19)*(Datos!$E$19-Datos!$D$19)*(1-J967)))</f>
        <v>36168.4024019763</v>
      </c>
      <c r="L967" s="24" t="n">
        <f aca="true">RAND()</f>
        <v>0.88985164649309</v>
      </c>
      <c r="M967" s="25" t="n">
        <f aca="false">IF(L967&lt;=(Datos!$D$19-Datos!$C$19)/(Datos!$E$19-Datos!$C$19),Datos!$C$19+SQRT((Datos!$E$19-Datos!$C$19)*(Datos!$D$19-Datos!$C$19)*L967),Datos!$E$19-SQRT((Datos!$E$19-Datos!$C$19)*(Datos!$E$19-Datos!$D$19)*(1-L967)))</f>
        <v>42125.782452037</v>
      </c>
      <c r="N967" s="24" t="n">
        <f aca="true">RAND()</f>
        <v>0.169547672922188</v>
      </c>
      <c r="O967" s="25" t="n">
        <f aca="false">IF(N967&lt;=(Datos!$D$19-Datos!$C$19)/(Datos!$E$19-Datos!$C$19),Datos!$C$19+SQRT((Datos!$E$19-Datos!$C$19)*(Datos!$D$19-Datos!$C$19)*N967),Datos!$E$19-SQRT((Datos!$E$19-Datos!$C$19)*(Datos!$E$19-Datos!$D$19)*(1-N967)))</f>
        <v>35043.0299362911</v>
      </c>
      <c r="P967" s="24" t="n">
        <f aca="true">RAND()</f>
        <v>0.0718592229683449</v>
      </c>
      <c r="Q967" s="26" t="n">
        <f aca="false">IF(P967&lt;=(Datos!$D$23-Datos!$C$23)/(Datos!$E$23-Datos!$C$23),Datos!$C$23+SQRT((Datos!$E$23-Datos!$C$23)*(Datos!$D$23-Datos!$C$23)*P967),Datos!$E$23-SQRT((Datos!$E$23-Datos!$C$23)*(Datos!$E$23-Datos!$D$23)*(1-P967)))</f>
        <v>0.131373064729571</v>
      </c>
      <c r="R967" s="24" t="n">
        <f aca="true">RAND()</f>
        <v>0.551013939443646</v>
      </c>
      <c r="S967" s="26" t="n">
        <f aca="false">IF(R967&lt;=(Datos!$D$24-Datos!$C$24)/(Datos!$E$24-Datos!$C$24),Datos!$C$24+SQRT((Datos!$E$24-Datos!$C$24)*(Datos!$D$24-Datos!$C$24)*R967),Datos!$E$24-SQRT((Datos!$E$24-Datos!$C$24)*(Datos!$E$24-Datos!$D$24)*(1-R967)))</f>
        <v>0.15157158272078</v>
      </c>
      <c r="T967" s="24" t="n">
        <f aca="true">RAND()</f>
        <v>0.773930152888483</v>
      </c>
      <c r="U967" s="26" t="n">
        <f aca="false">IF(T967&lt;=(Datos!$D$25-Datos!$C$25)/(Datos!$E$25-Datos!$C$25),Datos!$C$25+SQRT((Datos!$E$25-Datos!$C$25)*(Datos!$D$25-Datos!$C$25)*T967),Datos!$E$25-SQRT((Datos!$E$25-Datos!$C$25)*(Datos!$E$25-Datos!$D$25)*(1-T967)))</f>
        <v>0.194840596749679</v>
      </c>
      <c r="V967" s="24" t="n">
        <f aca="true">RAND()</f>
        <v>0.196813807026293</v>
      </c>
      <c r="W967" s="26" t="n">
        <f aca="false">IF(V967&lt;=(Datos!$D$26-Datos!$C$26)/(Datos!$E$26-Datos!$C$26),Datos!$C$26+SQRT((Datos!$E$26-Datos!$C$26)*(Datos!$D$26-Datos!$C$26)*V967),Datos!$E$26-SQRT((Datos!$E$26-Datos!$C$26)*(Datos!$E$26-Datos!$D$26)*(1-V967)))</f>
        <v>0.196599377393047</v>
      </c>
      <c r="X967" s="24" t="n">
        <f aca="true">RAND()</f>
        <v>0.368199499477311</v>
      </c>
      <c r="Y967" s="26" t="n">
        <f aca="false">IF(X967&lt;=(Datos!$D$27-Datos!$C$27)/(Datos!$E$27-Datos!$C$27),Datos!$C$27+SQRT((Datos!$E$27-Datos!$C$27)*(Datos!$D$27-Datos!$C$27)*X967),Datos!$E$27-SQRT((Datos!$E$27-Datos!$C$27)*(Datos!$E$27-Datos!$D$27)*(1-X967)))</f>
        <v>0.221590046200818</v>
      </c>
      <c r="Z967" s="24" t="n">
        <f aca="false">(1+Q967)</f>
        <v>1.13137306472957</v>
      </c>
      <c r="AA967" s="24" t="n">
        <f aca="false">Z967*(1+S967)</f>
        <v>1.30285707079829</v>
      </c>
      <c r="AB967" s="24" t="n">
        <f aca="false">AA967*(1+U967)</f>
        <v>1.55670651995217</v>
      </c>
      <c r="AC967" s="24" t="n">
        <f aca="false">AB967*(1+W967)</f>
        <v>1.86275405255847</v>
      </c>
      <c r="AD967" s="24" t="n">
        <f aca="false">AC967*(1+Y967)</f>
        <v>2.27552180912566</v>
      </c>
      <c r="AE967" s="23" t="n">
        <f aca="false">E967*Q967</f>
        <v>4433.67798234371</v>
      </c>
      <c r="AF967" s="23" t="n">
        <f aca="false">AE967*(1+S967)</f>
        <v>5105.69757140182</v>
      </c>
      <c r="AG967" s="23" t="n">
        <f aca="false">AF967*(1+U967)</f>
        <v>6100.49473303714</v>
      </c>
      <c r="AH967" s="23" t="n">
        <f aca="false">AG967*(1+W967)</f>
        <v>7299.84819934181</v>
      </c>
      <c r="AI967" s="23" t="n">
        <f aca="false">AH967*(1+Y967)</f>
        <v>8917.42189909292</v>
      </c>
      <c r="AJ967" s="25" t="n">
        <f aca="false">G967*Z967</f>
        <v>38442.064560222</v>
      </c>
      <c r="AK967" s="25" t="n">
        <f aca="false">I967*AA967</f>
        <v>52943.3407705725</v>
      </c>
      <c r="AL967" s="25" t="n">
        <f aca="false">K967*AB967</f>
        <v>56303.5878354103</v>
      </c>
      <c r="AM967" s="25" t="n">
        <f aca="false">M967*AC967</f>
        <v>78469.9719797283</v>
      </c>
      <c r="AN967" s="25" t="n">
        <f aca="false">O967*AD967</f>
        <v>79741.1788778737</v>
      </c>
      <c r="AO967" s="25" t="n">
        <f aca="false">C967/Datos!$D$8</f>
        <v>18817.2297436598</v>
      </c>
      <c r="AP967" s="25" t="n">
        <f aca="false">AJ967-AO967</f>
        <v>19624.8348165622</v>
      </c>
      <c r="AQ967" s="25" t="n">
        <f aca="false">AK967-AO967</f>
        <v>34126.1110269128</v>
      </c>
      <c r="AR967" s="25" t="n">
        <f aca="false">AL967-AO967</f>
        <v>37486.3580917506</v>
      </c>
      <c r="AS967" s="25" t="n">
        <f aca="false">AM967-AO967</f>
        <v>59652.7422360685</v>
      </c>
      <c r="AT967" s="25" t="n">
        <f aca="false">AN967-AO967</f>
        <v>60923.9491342139</v>
      </c>
      <c r="AU967" s="25" t="n">
        <f aca="false">AP967*Datos!$D$6</f>
        <v>9812.4174082811</v>
      </c>
      <c r="AV967" s="25" t="n">
        <f aca="false">AQ967*Datos!$D$6</f>
        <v>17063.0555134564</v>
      </c>
      <c r="AW967" s="25" t="n">
        <f aca="false">AR967*Datos!$D$6</f>
        <v>18743.1790458753</v>
      </c>
      <c r="AX967" s="25" t="n">
        <f aca="false">AS967*Datos!$D$6</f>
        <v>29826.3711180343</v>
      </c>
      <c r="AY967" s="25" t="n">
        <f aca="false">AT967*Datos!$D$6</f>
        <v>30461.974567107</v>
      </c>
      <c r="AZ967" s="25" t="n">
        <f aca="false">AJ967-AU967-AE967</f>
        <v>24195.9691695972</v>
      </c>
      <c r="BA967" s="25" t="n">
        <f aca="false">AK967-AV967-AF967</f>
        <v>30774.5876857143</v>
      </c>
      <c r="BB967" s="25" t="n">
        <f aca="false">AL967-AW967-AG967</f>
        <v>31459.9140564979</v>
      </c>
      <c r="BC967" s="25" t="n">
        <f aca="false">AM967-AX967-AH967</f>
        <v>41343.7526623522</v>
      </c>
      <c r="BD967" s="25" t="n">
        <f aca="false">AN967-AY967-AI967</f>
        <v>40361.7824116738</v>
      </c>
      <c r="BE967" s="25" t="n">
        <f aca="false">AZ967/Z967</f>
        <v>21386.3754794097</v>
      </c>
      <c r="BF967" s="25" t="n">
        <f aca="false">BA967/AA967</f>
        <v>23620.8471178331</v>
      </c>
      <c r="BG967" s="25" t="n">
        <f aca="false">BB967/AB967</f>
        <v>20209.2775056049</v>
      </c>
      <c r="BH967" s="25" t="n">
        <f aca="false">BC967/AC967</f>
        <v>22194.9605239442</v>
      </c>
      <c r="BI967" s="25" t="n">
        <f aca="false">BD967/AD967</f>
        <v>17737.3744561835</v>
      </c>
      <c r="BJ967" s="25" t="n">
        <f aca="false">E967*AD967</f>
        <v>76796.0385504533</v>
      </c>
      <c r="BK967" s="25" t="n">
        <f aca="false">0.2*C967*AD967</f>
        <v>42819.0166690258</v>
      </c>
      <c r="BL967" s="25" t="n">
        <f aca="false">BJ967+BK967</f>
        <v>119615.055219479</v>
      </c>
      <c r="BM967" s="25" t="n">
        <f aca="false">BK967*Datos!$D$6</f>
        <v>21409.5083345129</v>
      </c>
      <c r="BN967" s="25" t="n">
        <f aca="false">BL967-BM967</f>
        <v>98205.5468849662</v>
      </c>
      <c r="BO967" s="25" t="n">
        <f aca="false">BN967/AD967</f>
        <v>43157.3744936773</v>
      </c>
      <c r="BP967" s="25" t="n">
        <f aca="false">-(C967+E967)</f>
        <v>-127834.908340146</v>
      </c>
      <c r="BQ967" s="25" t="n">
        <f aca="false">BE967</f>
        <v>21386.3754794097</v>
      </c>
      <c r="BR967" s="25" t="n">
        <f aca="false">BF967</f>
        <v>23620.8471178331</v>
      </c>
      <c r="BS967" s="25" t="n">
        <f aca="false">BG967</f>
        <v>20209.2775056049</v>
      </c>
      <c r="BT967" s="25" t="n">
        <f aca="false">BH967</f>
        <v>22194.9605239442</v>
      </c>
      <c r="BU967" s="25" t="n">
        <f aca="false">BI967+BO967</f>
        <v>60894.7489498608</v>
      </c>
      <c r="BV967" s="27" t="n">
        <f aca="false">IFERROR(IRR(BP967:BU967,0.1),NA())*100</f>
        <v>4.36778414259728</v>
      </c>
    </row>
    <row r="968" customFormat="false" ht="15" hidden="false" customHeight="true" outlineLevel="0" collapsed="false">
      <c r="A968" s="23" t="n">
        <v>967</v>
      </c>
      <c r="B968" s="24" t="n">
        <f aca="true">RAND()</f>
        <v>0.926660804548364</v>
      </c>
      <c r="C968" s="25" t="n">
        <f aca="false">IF(B968&lt;=(Datos!$D$14-Datos!$C$14)/(Datos!$E$14-Datos!$C$14),Datos!$C$14+SQRT((Datos!$E$14-Datos!$C$14)*(Datos!$D$14-Datos!$C$14)*B968),Datos!$E$14-SQRT((Datos!$E$14-Datos!$C$14)*(Datos!$E$14-Datos!$D$14)*(1-B968)))</f>
        <v>90618.7935454994</v>
      </c>
      <c r="D968" s="24" t="n">
        <f aca="true">RAND()</f>
        <v>0.928017975650751</v>
      </c>
      <c r="E968" s="25" t="n">
        <f aca="false">IF(D968&lt;=(Datos!$D$15-Datos!$C$15)/(Datos!$E$15-Datos!$C$15),Datos!$C$15+SQRT((Datos!$E$15-Datos!$C$15)*(Datos!$D$15-Datos!$C$15)*D968),Datos!$E$15-SQRT((Datos!$E$15-Datos!$C$15)*(Datos!$E$15-Datos!$D$15)*(1-D968)))</f>
        <v>36714.0749168024</v>
      </c>
      <c r="F968" s="24" t="n">
        <f aca="true">RAND()</f>
        <v>0.262220538895737</v>
      </c>
      <c r="G968" s="25" t="n">
        <f aca="false">IF(F968&lt;=(Datos!$D$19-Datos!$C$19)/(Datos!$E$19-Datos!$C$19),Datos!$C$19+SQRT((Datos!$E$19-Datos!$C$19)*(Datos!$D$19-Datos!$C$19)*F968),Datos!$E$19-SQRT((Datos!$E$19-Datos!$C$19)*(Datos!$E$19-Datos!$D$19)*(1-F968)))</f>
        <v>36271.6091104565</v>
      </c>
      <c r="H968" s="24" t="n">
        <f aca="true">RAND()</f>
        <v>0.804409689004892</v>
      </c>
      <c r="I968" s="25" t="n">
        <f aca="false">IF(H968&lt;=(Datos!$D$19-Datos!$C$19)/(Datos!$E$19-Datos!$C$19),Datos!$C$19+SQRT((Datos!$E$19-Datos!$C$19)*(Datos!$D$19-Datos!$C$19)*H968),Datos!$E$19-SQRT((Datos!$E$19-Datos!$C$19)*(Datos!$E$19-Datos!$D$19)*(1-H968)))</f>
        <v>41169.9512634128</v>
      </c>
      <c r="J968" s="24" t="n">
        <f aca="true">RAND()</f>
        <v>0.589508160781878</v>
      </c>
      <c r="K968" s="25" t="n">
        <f aca="false">IF(J968&lt;=(Datos!$D$19-Datos!$C$19)/(Datos!$E$19-Datos!$C$19),Datos!$C$19+SQRT((Datos!$E$19-Datos!$C$19)*(Datos!$D$19-Datos!$C$19)*J968),Datos!$E$19-SQRT((Datos!$E$19-Datos!$C$19)*(Datos!$E$19-Datos!$D$19)*(1-J968)))</f>
        <v>39403.5218996545</v>
      </c>
      <c r="L968" s="24" t="n">
        <f aca="true">RAND()</f>
        <v>0.783543407798631</v>
      </c>
      <c r="M968" s="25" t="n">
        <f aca="false">IF(L968&lt;=(Datos!$D$19-Datos!$C$19)/(Datos!$E$19-Datos!$C$19),Datos!$C$19+SQRT((Datos!$E$19-Datos!$C$19)*(Datos!$D$19-Datos!$C$19)*L968),Datos!$E$19-SQRT((Datos!$E$19-Datos!$C$19)*(Datos!$E$19-Datos!$D$19)*(1-L968)))</f>
        <v>40970.8258395668</v>
      </c>
      <c r="N968" s="24" t="n">
        <f aca="true">RAND()</f>
        <v>0.858220568678301</v>
      </c>
      <c r="O968" s="25" t="n">
        <f aca="false">IF(N968&lt;=(Datos!$D$19-Datos!$C$19)/(Datos!$E$19-Datos!$C$19),Datos!$C$19+SQRT((Datos!$E$19-Datos!$C$19)*(Datos!$D$19-Datos!$C$19)*N968),Datos!$E$19-SQRT((Datos!$E$19-Datos!$C$19)*(Datos!$E$19-Datos!$D$19)*(1-N968)))</f>
        <v>41739.1017573179</v>
      </c>
      <c r="P968" s="24" t="n">
        <f aca="true">RAND()</f>
        <v>0.112238853422765</v>
      </c>
      <c r="Q968" s="26" t="n">
        <f aca="false">IF(P968&lt;=(Datos!$D$23-Datos!$C$23)/(Datos!$E$23-Datos!$C$23),Datos!$C$23+SQRT((Datos!$E$23-Datos!$C$23)*(Datos!$D$23-Datos!$C$23)*P968),Datos!$E$23-SQRT((Datos!$E$23-Datos!$C$23)*(Datos!$E$23-Datos!$D$23)*(1-P968)))</f>
        <v>0.134213723515004</v>
      </c>
      <c r="R968" s="24" t="n">
        <f aca="true">RAND()</f>
        <v>0.939118790806806</v>
      </c>
      <c r="S968" s="26" t="n">
        <f aca="false">IF(R968&lt;=(Datos!$D$24-Datos!$C$24)/(Datos!$E$24-Datos!$C$24),Datos!$C$24+SQRT((Datos!$E$24-Datos!$C$24)*(Datos!$D$24-Datos!$C$24)*R968),Datos!$E$24-SQRT((Datos!$E$24-Datos!$C$24)*(Datos!$E$24-Datos!$D$24)*(1-R968)))</f>
        <v>0.169531658366878</v>
      </c>
      <c r="T968" s="24" t="n">
        <f aca="true">RAND()</f>
        <v>0.560297950296062</v>
      </c>
      <c r="U968" s="26" t="n">
        <f aca="false">IF(T968&lt;=(Datos!$D$25-Datos!$C$25)/(Datos!$E$25-Datos!$C$25),Datos!$C$25+SQRT((Datos!$E$25-Datos!$C$25)*(Datos!$D$25-Datos!$C$25)*T968),Datos!$E$25-SQRT((Datos!$E$25-Datos!$C$25)*(Datos!$E$25-Datos!$D$25)*(1-T968)))</f>
        <v>0.184912028568596</v>
      </c>
      <c r="V968" s="24" t="n">
        <f aca="true">RAND()</f>
        <v>0.0438394014347837</v>
      </c>
      <c r="W968" s="26" t="n">
        <f aca="false">IF(V968&lt;=(Datos!$D$26-Datos!$C$26)/(Datos!$E$26-Datos!$C$26),Datos!$C$26+SQRT((Datos!$E$26-Datos!$C$26)*(Datos!$D$26-Datos!$C$26)*V968),Datos!$E$26-SQRT((Datos!$E$26-Datos!$C$26)*(Datos!$E$26-Datos!$D$26)*(1-V968)))</f>
        <v>0.1878342301478</v>
      </c>
      <c r="X968" s="24" t="n">
        <f aca="true">RAND()</f>
        <v>0.711956000450345</v>
      </c>
      <c r="Y968" s="26" t="n">
        <f aca="false">IF(X968&lt;=(Datos!$D$27-Datos!$C$27)/(Datos!$E$27-Datos!$C$27),Datos!$C$27+SQRT((Datos!$E$27-Datos!$C$27)*(Datos!$D$27-Datos!$C$27)*X968),Datos!$E$27-SQRT((Datos!$E$27-Datos!$C$27)*(Datos!$E$27-Datos!$D$27)*(1-X968)))</f>
        <v>0.240560963531443</v>
      </c>
      <c r="Z968" s="24" t="n">
        <f aca="false">(1+Q968)</f>
        <v>1.134213723515</v>
      </c>
      <c r="AA968" s="24" t="n">
        <f aca="false">Z968*(1+S968)</f>
        <v>1.32649885700498</v>
      </c>
      <c r="AB968" s="24" t="n">
        <f aca="false">AA968*(1+U968)</f>
        <v>1.57178445154769</v>
      </c>
      <c r="AC968" s="24" t="n">
        <f aca="false">AB968*(1+W968)</f>
        <v>1.86701937396243</v>
      </c>
      <c r="AD968" s="24" t="n">
        <f aca="false">AC968*(1+Y968)</f>
        <v>2.31615135349471</v>
      </c>
      <c r="AE968" s="23" t="n">
        <f aca="false">E968*Q968</f>
        <v>4927.53269999285</v>
      </c>
      <c r="AF968" s="23" t="n">
        <f aca="false">AE968*(1+S968)</f>
        <v>5762.90549027966</v>
      </c>
      <c r="AG968" s="23" t="n">
        <f aca="false">AF968*(1+U968)</f>
        <v>6828.53603493638</v>
      </c>
      <c r="AH968" s="23" t="n">
        <f aca="false">AG968*(1+W968)</f>
        <v>8111.16884409516</v>
      </c>
      <c r="AI968" s="23" t="n">
        <f aca="false">AH968*(1+Y968)</f>
        <v>10062.3994365969</v>
      </c>
      <c r="AJ968" s="25" t="n">
        <f aca="false">G968*Z968</f>
        <v>41139.7568270516</v>
      </c>
      <c r="AK968" s="25" t="n">
        <f aca="false">I968*AA968</f>
        <v>54611.8932938676</v>
      </c>
      <c r="AL968" s="25" t="n">
        <f aca="false">K968*AB968</f>
        <v>61933.8430580958</v>
      </c>
      <c r="AM968" s="25" t="n">
        <f aca="false">M968*AC968</f>
        <v>76493.3256097118</v>
      </c>
      <c r="AN968" s="25" t="n">
        <f aca="false">O968*AD968</f>
        <v>96674.077028865</v>
      </c>
      <c r="AO968" s="25" t="n">
        <f aca="false">C968/Datos!$D$8</f>
        <v>18123.7587090999</v>
      </c>
      <c r="AP968" s="25" t="n">
        <f aca="false">AJ968-AO968</f>
        <v>23015.9981179517</v>
      </c>
      <c r="AQ968" s="25" t="n">
        <f aca="false">AK968-AO968</f>
        <v>36488.1345847677</v>
      </c>
      <c r="AR968" s="25" t="n">
        <f aca="false">AL968-AO968</f>
        <v>43810.0843489959</v>
      </c>
      <c r="AS968" s="25" t="n">
        <f aca="false">AM968-AO968</f>
        <v>58369.5669006119</v>
      </c>
      <c r="AT968" s="25" t="n">
        <f aca="false">AN968-AO968</f>
        <v>78550.3183197651</v>
      </c>
      <c r="AU968" s="25" t="n">
        <f aca="false">AP968*Datos!$D$6</f>
        <v>11507.9990589758</v>
      </c>
      <c r="AV968" s="25" t="n">
        <f aca="false">AQ968*Datos!$D$6</f>
        <v>18244.0672923839</v>
      </c>
      <c r="AW968" s="25" t="n">
        <f aca="false">AR968*Datos!$D$6</f>
        <v>21905.0421744979</v>
      </c>
      <c r="AX968" s="25" t="n">
        <f aca="false">AS968*Datos!$D$6</f>
        <v>29184.7834503059</v>
      </c>
      <c r="AY968" s="25" t="n">
        <f aca="false">AT968*Datos!$D$6</f>
        <v>39275.1591598826</v>
      </c>
      <c r="AZ968" s="25" t="n">
        <f aca="false">AJ968-AU968-AE968</f>
        <v>24704.2250680829</v>
      </c>
      <c r="BA968" s="25" t="n">
        <f aca="false">AK968-AV968-AF968</f>
        <v>30604.9205112041</v>
      </c>
      <c r="BB968" s="25" t="n">
        <f aca="false">AL968-AW968-AG968</f>
        <v>33200.2648486615</v>
      </c>
      <c r="BC968" s="25" t="n">
        <f aca="false">AM968-AX968-AH968</f>
        <v>39197.3733153107</v>
      </c>
      <c r="BD968" s="25" t="n">
        <f aca="false">AN968-AY968-AI968</f>
        <v>47336.5184323855</v>
      </c>
      <c r="BE968" s="25" t="n">
        <f aca="false">AZ968/Z968</f>
        <v>21780.9259012691</v>
      </c>
      <c r="BF968" s="25" t="n">
        <f aca="false">BA968/AA968</f>
        <v>23071.9539256183</v>
      </c>
      <c r="BG968" s="25" t="n">
        <f aca="false">BB968/AB968</f>
        <v>21122.6576366563</v>
      </c>
      <c r="BH968" s="25" t="n">
        <f aca="false">BC968/AC968</f>
        <v>20994.6259058474</v>
      </c>
      <c r="BI968" s="25" t="n">
        <f aca="false">BD968/AD968</f>
        <v>20437.5756191245</v>
      </c>
      <c r="BJ968" s="25" t="n">
        <f aca="false">E968*AD968</f>
        <v>85035.3543108578</v>
      </c>
      <c r="BK968" s="25" t="n">
        <f aca="false">0.2*C968*AD968</f>
        <v>41977.3682644932</v>
      </c>
      <c r="BL968" s="25" t="n">
        <f aca="false">BJ968+BK968</f>
        <v>127012.722575351</v>
      </c>
      <c r="BM968" s="25" t="n">
        <f aca="false">BK968*Datos!$D$6</f>
        <v>20988.6841322466</v>
      </c>
      <c r="BN968" s="25" t="n">
        <f aca="false">BL968-BM968</f>
        <v>106024.038443104</v>
      </c>
      <c r="BO968" s="25" t="n">
        <f aca="false">BN968/AD968</f>
        <v>45775.9542713523</v>
      </c>
      <c r="BP968" s="25" t="n">
        <f aca="false">-(C968+E968)</f>
        <v>-127332.868462302</v>
      </c>
      <c r="BQ968" s="25" t="n">
        <f aca="false">BE968</f>
        <v>21780.9259012691</v>
      </c>
      <c r="BR968" s="25" t="n">
        <f aca="false">BF968</f>
        <v>23071.9539256183</v>
      </c>
      <c r="BS968" s="25" t="n">
        <f aca="false">BG968</f>
        <v>21122.6576366563</v>
      </c>
      <c r="BT968" s="25" t="n">
        <f aca="false">BH968</f>
        <v>20994.6259058474</v>
      </c>
      <c r="BU968" s="25" t="n">
        <f aca="false">BI968+BO968</f>
        <v>66213.5298904768</v>
      </c>
      <c r="BV968" s="27" t="n">
        <f aca="false">IFERROR(IRR(BP968:BU968,0.1),NA())*100</f>
        <v>5.41316517512754</v>
      </c>
    </row>
    <row r="969" customFormat="false" ht="15" hidden="false" customHeight="true" outlineLevel="0" collapsed="false">
      <c r="A969" s="23" t="n">
        <v>968</v>
      </c>
      <c r="B969" s="24" t="n">
        <f aca="true">RAND()</f>
        <v>0.35044736342267</v>
      </c>
      <c r="C969" s="25" t="n">
        <f aca="false">IF(B969&lt;=(Datos!$D$14-Datos!$C$14)/(Datos!$E$14-Datos!$C$14),Datos!$C$14+SQRT((Datos!$E$14-Datos!$C$14)*(Datos!$D$14-Datos!$C$14)*B969),Datos!$E$14-SQRT((Datos!$E$14-Datos!$C$14)*(Datos!$E$14-Datos!$D$14)*(1-B969)))</f>
        <v>72081.132474744</v>
      </c>
      <c r="D969" s="24" t="n">
        <f aca="true">RAND()</f>
        <v>0.777813937927985</v>
      </c>
      <c r="E969" s="25" t="n">
        <f aca="false">IF(D969&lt;=(Datos!$D$15-Datos!$C$15)/(Datos!$E$15-Datos!$C$15),Datos!$C$15+SQRT((Datos!$E$15-Datos!$C$15)*(Datos!$D$15-Datos!$C$15)*D969),Datos!$E$15-SQRT((Datos!$E$15-Datos!$C$15)*(Datos!$E$15-Datos!$D$15)*(1-D969)))</f>
        <v>34226.9670613444</v>
      </c>
      <c r="F969" s="24" t="n">
        <f aca="true">RAND()</f>
        <v>0.668529317929436</v>
      </c>
      <c r="G969" s="25" t="n">
        <f aca="false">IF(F969&lt;=(Datos!$D$19-Datos!$C$19)/(Datos!$E$19-Datos!$C$19),Datos!$C$19+SQRT((Datos!$E$19-Datos!$C$19)*(Datos!$D$19-Datos!$C$19)*F969),Datos!$E$19-SQRT((Datos!$E$19-Datos!$C$19)*(Datos!$E$19-Datos!$D$19)*(1-F969)))</f>
        <v>40013.9894549558</v>
      </c>
      <c r="H969" s="24" t="n">
        <f aca="true">RAND()</f>
        <v>0.926595300907725</v>
      </c>
      <c r="I969" s="25" t="n">
        <f aca="false">IF(H969&lt;=(Datos!$D$19-Datos!$C$19)/(Datos!$E$19-Datos!$C$19),Datos!$C$19+SQRT((Datos!$E$19-Datos!$C$19)*(Datos!$D$19-Datos!$C$19)*H969),Datos!$E$19-SQRT((Datos!$E$19-Datos!$C$19)*(Datos!$E$19-Datos!$D$19)*(1-H969)))</f>
        <v>42653.6512552648</v>
      </c>
      <c r="J969" s="24" t="n">
        <f aca="true">RAND()</f>
        <v>0.818940834962166</v>
      </c>
      <c r="K969" s="25" t="n">
        <f aca="false">IF(J969&lt;=(Datos!$D$19-Datos!$C$19)/(Datos!$E$19-Datos!$C$19),Datos!$C$19+SQRT((Datos!$E$19-Datos!$C$19)*(Datos!$D$19-Datos!$C$19)*J969),Datos!$E$19-SQRT((Datos!$E$19-Datos!$C$19)*(Datos!$E$19-Datos!$D$19)*(1-J969)))</f>
        <v>41314.9711835811</v>
      </c>
      <c r="L969" s="24" t="n">
        <f aca="true">RAND()</f>
        <v>0.598331082844911</v>
      </c>
      <c r="M969" s="25" t="n">
        <f aca="false">IF(L969&lt;=(Datos!$D$19-Datos!$C$19)/(Datos!$E$19-Datos!$C$19),Datos!$C$19+SQRT((Datos!$E$19-Datos!$C$19)*(Datos!$D$19-Datos!$C$19)*L969),Datos!$E$19-SQRT((Datos!$E$19-Datos!$C$19)*(Datos!$E$19-Datos!$D$19)*(1-L969)))</f>
        <v>39473.629844296</v>
      </c>
      <c r="N969" s="24" t="n">
        <f aca="true">RAND()</f>
        <v>0.164411769007846</v>
      </c>
      <c r="O969" s="25" t="n">
        <f aca="false">IF(N969&lt;=(Datos!$D$19-Datos!$C$19)/(Datos!$E$19-Datos!$C$19),Datos!$C$19+SQRT((Datos!$E$19-Datos!$C$19)*(Datos!$D$19-Datos!$C$19)*N969),Datos!$E$19-SQRT((Datos!$E$19-Datos!$C$19)*(Datos!$E$19-Datos!$D$19)*(1-N969)))</f>
        <v>34966.0613519344</v>
      </c>
      <c r="P969" s="24" t="n">
        <f aca="true">RAND()</f>
        <v>0.374954052070287</v>
      </c>
      <c r="Q969" s="26" t="n">
        <f aca="false">IF(P969&lt;=(Datos!$D$23-Datos!$C$23)/(Datos!$E$23-Datos!$C$23),Datos!$C$23+SQRT((Datos!$E$23-Datos!$C$23)*(Datos!$D$23-Datos!$C$23)*P969),Datos!$E$23-SQRT((Datos!$E$23-Datos!$C$23)*(Datos!$E$23-Datos!$D$23)*(1-P969)))</f>
        <v>0.145979170381798</v>
      </c>
      <c r="R969" s="24" t="n">
        <f aca="true">RAND()</f>
        <v>0.874817507450665</v>
      </c>
      <c r="S969" s="26" t="n">
        <f aca="false">IF(R969&lt;=(Datos!$D$24-Datos!$C$24)/(Datos!$E$24-Datos!$C$24),Datos!$C$24+SQRT((Datos!$E$24-Datos!$C$24)*(Datos!$D$24-Datos!$C$24)*R969),Datos!$E$24-SQRT((Datos!$E$24-Datos!$C$24)*(Datos!$E$24-Datos!$D$24)*(1-R969)))</f>
        <v>0.164989054440549</v>
      </c>
      <c r="T969" s="24" t="n">
        <f aca="true">RAND()</f>
        <v>0.56887923159</v>
      </c>
      <c r="U969" s="26" t="n">
        <f aca="false">IF(T969&lt;=(Datos!$D$25-Datos!$C$25)/(Datos!$E$25-Datos!$C$25),Datos!$C$25+SQRT((Datos!$E$25-Datos!$C$25)*(Datos!$D$25-Datos!$C$25)*T969),Datos!$E$25-SQRT((Datos!$E$25-Datos!$C$25)*(Datos!$E$25-Datos!$D$25)*(1-T969)))</f>
        <v>0.185256106269619</v>
      </c>
      <c r="V969" s="24" t="n">
        <f aca="true">RAND()</f>
        <v>0.493812631150568</v>
      </c>
      <c r="W969" s="26" t="n">
        <f aca="false">IF(V969&lt;=(Datos!$D$26-Datos!$C$26)/(Datos!$E$26-Datos!$C$26),Datos!$C$26+SQRT((Datos!$E$26-Datos!$C$26)*(Datos!$D$26-Datos!$C$26)*V969),Datos!$E$26-SQRT((Datos!$E$26-Datos!$C$26)*(Datos!$E$26-Datos!$D$26)*(1-V969)))</f>
        <v>0.207908958304967</v>
      </c>
      <c r="X969" s="24" t="n">
        <f aca="true">RAND()</f>
        <v>0.349611319608596</v>
      </c>
      <c r="Y969" s="26" t="n">
        <f aca="false">IF(X969&lt;=(Datos!$D$27-Datos!$C$27)/(Datos!$E$27-Datos!$C$27),Datos!$C$27+SQRT((Datos!$E$27-Datos!$C$27)*(Datos!$D$27-Datos!$C$27)*X969),Datos!$E$27-SQRT((Datos!$E$27-Datos!$C$27)*(Datos!$E$27-Datos!$D$27)*(1-X969)))</f>
        <v>0.220737036235828</v>
      </c>
      <c r="Z969" s="24" t="n">
        <f aca="false">(1+Q969)</f>
        <v>1.1459791703818</v>
      </c>
      <c r="AA969" s="24" t="n">
        <f aca="false">Z969*(1+S969)</f>
        <v>1.33505319011166</v>
      </c>
      <c r="AB969" s="24" t="n">
        <f aca="false">AA969*(1+U969)</f>
        <v>1.58237994577458</v>
      </c>
      <c r="AC969" s="24" t="n">
        <f aca="false">AB969*(1+W969)</f>
        <v>1.91137091194324</v>
      </c>
      <c r="AD969" s="24" t="n">
        <f aca="false">AC969*(1+Y969)</f>
        <v>2.33328126219296</v>
      </c>
      <c r="AE969" s="23" t="n">
        <f aca="false">E969*Q969</f>
        <v>4996.4242563002</v>
      </c>
      <c r="AF969" s="23" t="n">
        <f aca="false">AE969*(1+S969)</f>
        <v>5820.77956993099</v>
      </c>
      <c r="AG969" s="23" t="n">
        <f aca="false">AF969*(1+U969)</f>
        <v>6899.11452851016</v>
      </c>
      <c r="AH969" s="23" t="n">
        <f aca="false">AG969*(1+W969)</f>
        <v>8333.50224335937</v>
      </c>
      <c r="AI969" s="23" t="n">
        <f aca="false">AH969*(1+Y969)</f>
        <v>10173.0148300231</v>
      </c>
      <c r="AJ969" s="25" t="n">
        <f aca="false">G969*Z969</f>
        <v>45855.1984392562</v>
      </c>
      <c r="AK969" s="25" t="n">
        <f aca="false">I969*AA969</f>
        <v>56944.8931782513</v>
      </c>
      <c r="AL969" s="25" t="n">
        <f aca="false">K969*AB969</f>
        <v>65375.9818611532</v>
      </c>
      <c r="AM969" s="25" t="n">
        <f aca="false">M969*AC969</f>
        <v>75448.7478732019</v>
      </c>
      <c r="AN969" s="25" t="n">
        <f aca="false">O969*AD969</f>
        <v>81585.655765158</v>
      </c>
      <c r="AO969" s="25" t="n">
        <f aca="false">C969/Datos!$D$8</f>
        <v>14416.2264949488</v>
      </c>
      <c r="AP969" s="25" t="n">
        <f aca="false">AJ969-AO969</f>
        <v>31438.9719443075</v>
      </c>
      <c r="AQ969" s="25" t="n">
        <f aca="false">AK969-AO969</f>
        <v>42528.6666833025</v>
      </c>
      <c r="AR969" s="25" t="n">
        <f aca="false">AL969-AO969</f>
        <v>50959.7553662044</v>
      </c>
      <c r="AS969" s="25" t="n">
        <f aca="false">AM969-AO969</f>
        <v>61032.5213782531</v>
      </c>
      <c r="AT969" s="25" t="n">
        <f aca="false">AN969-AO969</f>
        <v>67169.4292702093</v>
      </c>
      <c r="AU969" s="25" t="n">
        <f aca="false">AP969*Datos!$D$6</f>
        <v>15719.4859721537</v>
      </c>
      <c r="AV969" s="25" t="n">
        <f aca="false">AQ969*Datos!$D$6</f>
        <v>21264.3333416512</v>
      </c>
      <c r="AW969" s="25" t="n">
        <f aca="false">AR969*Datos!$D$6</f>
        <v>25479.8776831022</v>
      </c>
      <c r="AX969" s="25" t="n">
        <f aca="false">AS969*Datos!$D$6</f>
        <v>30516.2606891266</v>
      </c>
      <c r="AY969" s="25" t="n">
        <f aca="false">AT969*Datos!$D$6</f>
        <v>33584.7146351046</v>
      </c>
      <c r="AZ969" s="25" t="n">
        <f aca="false">AJ969-AU969-AE969</f>
        <v>25139.2882108023</v>
      </c>
      <c r="BA969" s="25" t="n">
        <f aca="false">AK969-AV969-AF969</f>
        <v>29859.780266669</v>
      </c>
      <c r="BB969" s="25" t="n">
        <f aca="false">AL969-AW969-AG969</f>
        <v>32996.9896495409</v>
      </c>
      <c r="BC969" s="25" t="n">
        <f aca="false">AM969-AX969-AH969</f>
        <v>36598.984940716</v>
      </c>
      <c r="BD969" s="25" t="n">
        <f aca="false">AN969-AY969-AI969</f>
        <v>37827.9263000303</v>
      </c>
      <c r="BE969" s="25" t="n">
        <f aca="false">AZ969/Z969</f>
        <v>21936.9503918879</v>
      </c>
      <c r="BF969" s="25" t="n">
        <f aca="false">BA969/AA969</f>
        <v>22365.9854812015</v>
      </c>
      <c r="BG969" s="25" t="n">
        <f aca="false">BB969/AB969</f>
        <v>20852.7602600454</v>
      </c>
      <c r="BH969" s="25" t="n">
        <f aca="false">BC969/AC969</f>
        <v>19148.0286280525</v>
      </c>
      <c r="BI969" s="25" t="n">
        <f aca="false">BD969/AD969</f>
        <v>16212.3302119511</v>
      </c>
      <c r="BJ969" s="25" t="n">
        <f aca="false">E969*AD969</f>
        <v>79861.1409059305</v>
      </c>
      <c r="BK969" s="25" t="n">
        <f aca="false">0.2*C969*AD969</f>
        <v>33637.1111521937</v>
      </c>
      <c r="BL969" s="25" t="n">
        <f aca="false">BJ969+BK969</f>
        <v>113498.252058124</v>
      </c>
      <c r="BM969" s="25" t="n">
        <f aca="false">BK969*Datos!$D$6</f>
        <v>16818.5555760969</v>
      </c>
      <c r="BN969" s="25" t="n">
        <f aca="false">BL969-BM969</f>
        <v>96679.6964820274</v>
      </c>
      <c r="BO969" s="25" t="n">
        <f aca="false">BN969/AD969</f>
        <v>41435.0803088188</v>
      </c>
      <c r="BP969" s="25" t="n">
        <f aca="false">-(C969+E969)</f>
        <v>-106308.099536088</v>
      </c>
      <c r="BQ969" s="25" t="n">
        <f aca="false">BE969</f>
        <v>21936.9503918879</v>
      </c>
      <c r="BR969" s="25" t="n">
        <f aca="false">BF969</f>
        <v>22365.9854812015</v>
      </c>
      <c r="BS969" s="25" t="n">
        <f aca="false">BG969</f>
        <v>20852.7602600454</v>
      </c>
      <c r="BT969" s="25" t="n">
        <f aca="false">BH969</f>
        <v>19148.0286280525</v>
      </c>
      <c r="BU969" s="25" t="n">
        <f aca="false">BI969+BO969</f>
        <v>57647.4105207699</v>
      </c>
      <c r="BV969" s="27" t="n">
        <f aca="false">IFERROR(IRR(BP969:BU969,0.1),NA())*100</f>
        <v>8.93004629199532</v>
      </c>
    </row>
    <row r="970" customFormat="false" ht="15" hidden="false" customHeight="true" outlineLevel="0" collapsed="false">
      <c r="A970" s="23" t="n">
        <v>969</v>
      </c>
      <c r="B970" s="24" t="n">
        <f aca="true">RAND()</f>
        <v>0.0412579661020959</v>
      </c>
      <c r="C970" s="25" t="n">
        <f aca="false">IF(B970&lt;=(Datos!$D$14-Datos!$C$14)/(Datos!$E$14-Datos!$C$14),Datos!$C$14+SQRT((Datos!$E$14-Datos!$C$14)*(Datos!$D$14-Datos!$C$14)*B970),Datos!$E$14-SQRT((Datos!$E$14-Datos!$C$14)*(Datos!$E$14-Datos!$D$14)*(1-B970)))</f>
        <v>64062.4114071372</v>
      </c>
      <c r="D970" s="24" t="n">
        <f aca="true">RAND()</f>
        <v>0.745715274209115</v>
      </c>
      <c r="E970" s="25" t="n">
        <f aca="false">IF(D970&lt;=(Datos!$D$15-Datos!$C$15)/(Datos!$E$15-Datos!$C$15),Datos!$C$15+SQRT((Datos!$E$15-Datos!$C$15)*(Datos!$D$15-Datos!$C$15)*D970),Datos!$E$15-SQRT((Datos!$E$15-Datos!$C$15)*(Datos!$E$15-Datos!$D$15)*(1-D970)))</f>
        <v>33824.0216266058</v>
      </c>
      <c r="F970" s="24" t="n">
        <f aca="true">RAND()</f>
        <v>0.741733891399885</v>
      </c>
      <c r="G970" s="25" t="n">
        <f aca="false">IF(F970&lt;=(Datos!$D$19-Datos!$C$19)/(Datos!$E$19-Datos!$C$19),Datos!$C$19+SQRT((Datos!$E$19-Datos!$C$19)*(Datos!$D$19-Datos!$C$19)*F970),Datos!$E$19-SQRT((Datos!$E$19-Datos!$C$19)*(Datos!$E$19-Datos!$D$19)*(1-F970)))</f>
        <v>40598.8685380906</v>
      </c>
      <c r="H970" s="24" t="n">
        <f aca="true">RAND()</f>
        <v>0.783153561330016</v>
      </c>
      <c r="I970" s="25" t="n">
        <f aca="false">IF(H970&lt;=(Datos!$D$19-Datos!$C$19)/(Datos!$E$19-Datos!$C$19),Datos!$C$19+SQRT((Datos!$E$19-Datos!$C$19)*(Datos!$D$19-Datos!$C$19)*H970),Datos!$E$19-SQRT((Datos!$E$19-Datos!$C$19)*(Datos!$E$19-Datos!$D$19)*(1-H970)))</f>
        <v>40967.1991246469</v>
      </c>
      <c r="J970" s="24" t="n">
        <f aca="true">RAND()</f>
        <v>0.909467913862133</v>
      </c>
      <c r="K970" s="25" t="n">
        <f aca="false">IF(J970&lt;=(Datos!$D$19-Datos!$C$19)/(Datos!$E$19-Datos!$C$19),Datos!$C$19+SQRT((Datos!$E$19-Datos!$C$19)*(Datos!$D$19-Datos!$C$19)*J970),Datos!$E$19-SQRT((Datos!$E$19-Datos!$C$19)*(Datos!$E$19-Datos!$D$19)*(1-J970)))</f>
        <v>42394.2551045162</v>
      </c>
      <c r="L970" s="24" t="n">
        <f aca="true">RAND()</f>
        <v>0.714111034844014</v>
      </c>
      <c r="M970" s="25" t="n">
        <f aca="false">IF(L970&lt;=(Datos!$D$19-Datos!$C$19)/(Datos!$E$19-Datos!$C$19),Datos!$C$19+SQRT((Datos!$E$19-Datos!$C$19)*(Datos!$D$19-Datos!$C$19)*L970),Datos!$E$19-SQRT((Datos!$E$19-Datos!$C$19)*(Datos!$E$19-Datos!$D$19)*(1-L970)))</f>
        <v>40369.4846521473</v>
      </c>
      <c r="N970" s="24" t="n">
        <f aca="true">RAND()</f>
        <v>0.914028689965223</v>
      </c>
      <c r="O970" s="25" t="n">
        <f aca="false">IF(N970&lt;=(Datos!$D$19-Datos!$C$19)/(Datos!$E$19-Datos!$C$19),Datos!$C$19+SQRT((Datos!$E$19-Datos!$C$19)*(Datos!$D$19-Datos!$C$19)*N970),Datos!$E$19-SQRT((Datos!$E$19-Datos!$C$19)*(Datos!$E$19-Datos!$D$19)*(1-N970)))</f>
        <v>42460.7386403507</v>
      </c>
      <c r="P970" s="24" t="n">
        <f aca="true">RAND()</f>
        <v>0.715667807205918</v>
      </c>
      <c r="Q970" s="26" t="n">
        <f aca="false">IF(P970&lt;=(Datos!$D$23-Datos!$C$23)/(Datos!$E$23-Datos!$C$23),Datos!$C$23+SQRT((Datos!$E$23-Datos!$C$23)*(Datos!$D$23-Datos!$C$23)*P970),Datos!$E$23-SQRT((Datos!$E$23-Datos!$C$23)*(Datos!$E$23-Datos!$D$23)*(1-P970)))</f>
        <v>0.15737704822466</v>
      </c>
      <c r="R970" s="24" t="n">
        <f aca="true">RAND()</f>
        <v>0.637120890558978</v>
      </c>
      <c r="S970" s="26" t="n">
        <f aca="false">IF(R970&lt;=(Datos!$D$24-Datos!$C$24)/(Datos!$E$24-Datos!$C$24),Datos!$C$24+SQRT((Datos!$E$24-Datos!$C$24)*(Datos!$D$24-Datos!$C$24)*R970),Datos!$E$24-SQRT((Datos!$E$24-Datos!$C$24)*(Datos!$E$24-Datos!$D$24)*(1-R970)))</f>
        <v>0.15444256669785</v>
      </c>
      <c r="T970" s="24" t="n">
        <f aca="true">RAND()</f>
        <v>0.219891768118718</v>
      </c>
      <c r="U970" s="26" t="n">
        <f aca="false">IF(T970&lt;=(Datos!$D$25-Datos!$C$25)/(Datos!$E$25-Datos!$C$25),Datos!$C$25+SQRT((Datos!$E$25-Datos!$C$25)*(Datos!$D$25-Datos!$C$25)*T970),Datos!$E$25-SQRT((Datos!$E$25-Datos!$C$25)*(Datos!$E$25-Datos!$D$25)*(1-T970)))</f>
        <v>0.1714888974368</v>
      </c>
      <c r="V970" s="24" t="n">
        <f aca="true">RAND()</f>
        <v>0.81913286916945</v>
      </c>
      <c r="W970" s="26" t="n">
        <f aca="false">IF(V970&lt;=(Datos!$D$26-Datos!$C$26)/(Datos!$E$26-Datos!$C$26),Datos!$C$26+SQRT((Datos!$E$26-Datos!$C$26)*(Datos!$D$26-Datos!$C$26)*V970),Datos!$E$26-SQRT((Datos!$E$26-Datos!$C$26)*(Datos!$E$26-Datos!$D$26)*(1-V970)))</f>
        <v>0.224839814032744</v>
      </c>
      <c r="X970" s="24" t="n">
        <f aca="true">RAND()</f>
        <v>0.784516056435389</v>
      </c>
      <c r="Y970" s="26" t="n">
        <f aca="false">IF(X970&lt;=(Datos!$D$27-Datos!$C$27)/(Datos!$E$27-Datos!$C$27),Datos!$C$27+SQRT((Datos!$E$27-Datos!$C$27)*(Datos!$D$27-Datos!$C$27)*X970),Datos!$E$27-SQRT((Datos!$E$27-Datos!$C$27)*(Datos!$E$27-Datos!$D$27)*(1-X970)))</f>
        <v>0.245888223510804</v>
      </c>
      <c r="Z970" s="24" t="n">
        <f aca="false">(1+Q970)</f>
        <v>1.15737704822466</v>
      </c>
      <c r="AA970" s="24" t="n">
        <f aca="false">Z970*(1+S970)</f>
        <v>1.33612533018966</v>
      </c>
      <c r="AB970" s="24" t="n">
        <f aca="false">AA970*(1+U970)</f>
        <v>1.56525598990126</v>
      </c>
      <c r="AC970" s="24" t="n">
        <f aca="false">AB970*(1+W970)</f>
        <v>1.9171878555843</v>
      </c>
      <c r="AD970" s="24" t="n">
        <f aca="false">AC970*(1+Y970)</f>
        <v>2.38860177153041</v>
      </c>
      <c r="AE970" s="23" t="n">
        <f aca="false">E970*Q970</f>
        <v>5323.12468268229</v>
      </c>
      <c r="AF970" s="23" t="n">
        <f aca="false">AE970*(1+S970)</f>
        <v>6145.24172152843</v>
      </c>
      <c r="AG970" s="23" t="n">
        <f aca="false">AF970*(1+U970)</f>
        <v>7199.08244883596</v>
      </c>
      <c r="AH970" s="23" t="n">
        <f aca="false">AG970*(1+W970)</f>
        <v>8817.72280783863</v>
      </c>
      <c r="AI970" s="23" t="n">
        <f aca="false">AH970*(1+Y970)</f>
        <v>10985.8970044688</v>
      </c>
      <c r="AJ970" s="25" t="n">
        <f aca="false">G970*Z970</f>
        <v>46988.1986298763</v>
      </c>
      <c r="AK970" s="25" t="n">
        <f aca="false">I970*AA970</f>
        <v>54737.3124573643</v>
      </c>
      <c r="AL970" s="25" t="n">
        <f aca="false">K970*AB970</f>
        <v>66357.8617397461</v>
      </c>
      <c r="AM970" s="25" t="n">
        <f aca="false">M970*AC970</f>
        <v>77395.8857112937</v>
      </c>
      <c r="AN970" s="25" t="n">
        <f aca="false">O970*AD970</f>
        <v>101421.795536831</v>
      </c>
      <c r="AO970" s="25" t="n">
        <f aca="false">C970/Datos!$D$8</f>
        <v>12812.4822814274</v>
      </c>
      <c r="AP970" s="25" t="n">
        <f aca="false">AJ970-AO970</f>
        <v>34175.7163484489</v>
      </c>
      <c r="AQ970" s="25" t="n">
        <f aca="false">AK970-AO970</f>
        <v>41924.8301759369</v>
      </c>
      <c r="AR970" s="25" t="n">
        <f aca="false">AL970-AO970</f>
        <v>53545.3794583187</v>
      </c>
      <c r="AS970" s="25" t="n">
        <f aca="false">AM970-AO970</f>
        <v>64583.4034298663</v>
      </c>
      <c r="AT970" s="25" t="n">
        <f aca="false">AN970-AO970</f>
        <v>88609.313255404</v>
      </c>
      <c r="AU970" s="25" t="n">
        <f aca="false">AP970*Datos!$D$6</f>
        <v>17087.8581742245</v>
      </c>
      <c r="AV970" s="25" t="n">
        <f aca="false">AQ970*Datos!$D$6</f>
        <v>20962.4150879684</v>
      </c>
      <c r="AW970" s="25" t="n">
        <f aca="false">AR970*Datos!$D$6</f>
        <v>26772.6897291594</v>
      </c>
      <c r="AX970" s="25" t="n">
        <f aca="false">AS970*Datos!$D$6</f>
        <v>32291.7017149331</v>
      </c>
      <c r="AY970" s="25" t="n">
        <f aca="false">AT970*Datos!$D$6</f>
        <v>44304.656627702</v>
      </c>
      <c r="AZ970" s="25" t="n">
        <f aca="false">AJ970-AU970-AE970</f>
        <v>24577.2157729696</v>
      </c>
      <c r="BA970" s="25" t="n">
        <f aca="false">AK970-AV970-AF970</f>
        <v>27629.6556478674</v>
      </c>
      <c r="BB970" s="25" t="n">
        <f aca="false">AL970-AW970-AG970</f>
        <v>32386.0895617508</v>
      </c>
      <c r="BC970" s="25" t="n">
        <f aca="false">AM970-AX970-AH970</f>
        <v>36286.461188522</v>
      </c>
      <c r="BD970" s="25" t="n">
        <f aca="false">AN970-AY970-AI970</f>
        <v>46131.2419046607</v>
      </c>
      <c r="BE970" s="25" t="n">
        <f aca="false">AZ970/Z970</f>
        <v>21235.2714361058</v>
      </c>
      <c r="BF970" s="25" t="n">
        <f aca="false">BA970/AA970</f>
        <v>20678.9400841203</v>
      </c>
      <c r="BG970" s="25" t="n">
        <f aca="false">BB970/AB970</f>
        <v>20690.6025408622</v>
      </c>
      <c r="BH970" s="25" t="n">
        <f aca="false">BC970/AC970</f>
        <v>18926.9200109047</v>
      </c>
      <c r="BI970" s="25" t="n">
        <f aca="false">BD970/AD970</f>
        <v>19313.0736376804</v>
      </c>
      <c r="BJ970" s="25" t="n">
        <f aca="false">E970*AD970</f>
        <v>80792.1179775936</v>
      </c>
      <c r="BK970" s="25" t="n">
        <f aca="false">0.2*C970*AD970</f>
        <v>30603.9178751196</v>
      </c>
      <c r="BL970" s="25" t="n">
        <f aca="false">BJ970+BK970</f>
        <v>111396.035852713</v>
      </c>
      <c r="BM970" s="25" t="n">
        <f aca="false">BK970*Datos!$D$6</f>
        <v>15301.9589375598</v>
      </c>
      <c r="BN970" s="25" t="n">
        <f aca="false">BL970-BM970</f>
        <v>96094.0769151534</v>
      </c>
      <c r="BO970" s="25" t="n">
        <f aca="false">BN970/AD970</f>
        <v>40230.2627673195</v>
      </c>
      <c r="BP970" s="25" t="n">
        <f aca="false">-(C970+E970)</f>
        <v>-97886.433033743</v>
      </c>
      <c r="BQ970" s="25" t="n">
        <f aca="false">BE970</f>
        <v>21235.2714361058</v>
      </c>
      <c r="BR970" s="25" t="n">
        <f aca="false">BF970</f>
        <v>20678.9400841203</v>
      </c>
      <c r="BS970" s="25" t="n">
        <f aca="false">BG970</f>
        <v>20690.6025408622</v>
      </c>
      <c r="BT970" s="25" t="n">
        <f aca="false">BH970</f>
        <v>18926.9200109047</v>
      </c>
      <c r="BU970" s="25" t="n">
        <f aca="false">BI970+BO970</f>
        <v>59543.3364049999</v>
      </c>
      <c r="BV970" s="27" t="n">
        <f aca="false">IFERROR(IRR(BP970:BU970,0.1),NA())*100</f>
        <v>11.3308919154952</v>
      </c>
    </row>
    <row r="971" customFormat="false" ht="15" hidden="false" customHeight="true" outlineLevel="0" collapsed="false">
      <c r="A971" s="23" t="n">
        <v>970</v>
      </c>
      <c r="B971" s="24" t="n">
        <f aca="true">RAND()</f>
        <v>0.433350470041173</v>
      </c>
      <c r="C971" s="25" t="n">
        <f aca="false">IF(B971&lt;=(Datos!$D$14-Datos!$C$14)/(Datos!$E$14-Datos!$C$14),Datos!$C$14+SQRT((Datos!$E$14-Datos!$C$14)*(Datos!$D$14-Datos!$C$14)*B971),Datos!$E$14-SQRT((Datos!$E$14-Datos!$C$14)*(Datos!$E$14-Datos!$D$14)*(1-B971)))</f>
        <v>73923.5846798186</v>
      </c>
      <c r="D971" s="24" t="n">
        <f aca="true">RAND()</f>
        <v>0.126291928490483</v>
      </c>
      <c r="E971" s="25" t="n">
        <f aca="false">IF(D971&lt;=(Datos!$D$15-Datos!$C$15)/(Datos!$E$15-Datos!$C$15),Datos!$C$15+SQRT((Datos!$E$15-Datos!$C$15)*(Datos!$D$15-Datos!$C$15)*D971),Datos!$E$15-SQRT((Datos!$E$15-Datos!$C$15)*(Datos!$E$15-Datos!$D$15)*(1-D971)))</f>
        <v>28077.6443324053</v>
      </c>
      <c r="F971" s="24" t="n">
        <f aca="true">RAND()</f>
        <v>0.160055935015489</v>
      </c>
      <c r="G971" s="25" t="n">
        <f aca="false">IF(F971&lt;=(Datos!$D$19-Datos!$C$19)/(Datos!$E$19-Datos!$C$19),Datos!$C$19+SQRT((Datos!$E$19-Datos!$C$19)*(Datos!$D$19-Datos!$C$19)*F971),Datos!$E$19-SQRT((Datos!$E$19-Datos!$C$19)*(Datos!$E$19-Datos!$D$19)*(1-F971)))</f>
        <v>34899.8357372797</v>
      </c>
      <c r="H971" s="24" t="n">
        <f aca="true">RAND()</f>
        <v>0.781522936775617</v>
      </c>
      <c r="I971" s="25" t="n">
        <f aca="false">IF(H971&lt;=(Datos!$D$19-Datos!$C$19)/(Datos!$E$19-Datos!$C$19),Datos!$C$19+SQRT((Datos!$E$19-Datos!$C$19)*(Datos!$D$19-Datos!$C$19)*H971),Datos!$E$19-SQRT((Datos!$E$19-Datos!$C$19)*(Datos!$E$19-Datos!$D$19)*(1-H971)))</f>
        <v>40952.0647557268</v>
      </c>
      <c r="J971" s="24" t="n">
        <f aca="true">RAND()</f>
        <v>0.0466066946908196</v>
      </c>
      <c r="K971" s="25" t="n">
        <f aca="false">IF(J971&lt;=(Datos!$D$19-Datos!$C$19)/(Datos!$E$19-Datos!$C$19),Datos!$C$19+SQRT((Datos!$E$19-Datos!$C$19)*(Datos!$D$19-Datos!$C$19)*J971),Datos!$E$19-SQRT((Datos!$E$19-Datos!$C$19)*(Datos!$E$19-Datos!$D$19)*(1-J971)))</f>
        <v>32644.0507188068</v>
      </c>
      <c r="L971" s="24" t="n">
        <f aca="true">RAND()</f>
        <v>0.481327954980909</v>
      </c>
      <c r="M971" s="25" t="n">
        <f aca="false">IF(L971&lt;=(Datos!$D$19-Datos!$C$19)/(Datos!$E$19-Datos!$C$19),Datos!$C$19+SQRT((Datos!$E$19-Datos!$C$19)*(Datos!$D$19-Datos!$C$19)*L971),Datos!$E$19-SQRT((Datos!$E$19-Datos!$C$19)*(Datos!$E$19-Datos!$D$19)*(1-L971)))</f>
        <v>38497.0108418865</v>
      </c>
      <c r="N971" s="24" t="n">
        <f aca="true">RAND()</f>
        <v>0.445278292100413</v>
      </c>
      <c r="O971" s="25" t="n">
        <f aca="false">IF(N971&lt;=(Datos!$D$19-Datos!$C$19)/(Datos!$E$19-Datos!$C$19),Datos!$C$19+SQRT((Datos!$E$19-Datos!$C$19)*(Datos!$D$19-Datos!$C$19)*N971),Datos!$E$19-SQRT((Datos!$E$19-Datos!$C$19)*(Datos!$E$19-Datos!$D$19)*(1-N971)))</f>
        <v>38172.6215998945</v>
      </c>
      <c r="P971" s="24" t="n">
        <f aca="true">RAND()</f>
        <v>0.413751909740435</v>
      </c>
      <c r="Q971" s="26" t="n">
        <f aca="false">IF(P971&lt;=(Datos!$D$23-Datos!$C$23)/(Datos!$E$23-Datos!$C$23),Datos!$C$23+SQRT((Datos!$E$23-Datos!$C$23)*(Datos!$D$23-Datos!$C$23)*P971),Datos!$E$23-SQRT((Datos!$E$23-Datos!$C$23)*(Datos!$E$23-Datos!$D$23)*(1-P971)))</f>
        <v>0.147290171079214</v>
      </c>
      <c r="R971" s="24" t="n">
        <f aca="true">RAND()</f>
        <v>0.874705216033548</v>
      </c>
      <c r="S971" s="26" t="n">
        <f aca="false">IF(R971&lt;=(Datos!$D$24-Datos!$C$24)/(Datos!$E$24-Datos!$C$24),Datos!$C$24+SQRT((Datos!$E$24-Datos!$C$24)*(Datos!$D$24-Datos!$C$24)*R971),Datos!$E$24-SQRT((Datos!$E$24-Datos!$C$24)*(Datos!$E$24-Datos!$D$24)*(1-R971)))</f>
        <v>0.164982323377446</v>
      </c>
      <c r="T971" s="24" t="n">
        <f aca="true">RAND()</f>
        <v>0.686179912778114</v>
      </c>
      <c r="U971" s="26" t="n">
        <f aca="false">IF(T971&lt;=(Datos!$D$25-Datos!$C$25)/(Datos!$E$25-Datos!$C$25),Datos!$C$25+SQRT((Datos!$E$25-Datos!$C$25)*(Datos!$D$25-Datos!$C$25)*T971),Datos!$E$25-SQRT((Datos!$E$25-Datos!$C$25)*(Datos!$E$25-Datos!$D$25)*(1-T971)))</f>
        <v>0.190357188995959</v>
      </c>
      <c r="V971" s="24" t="n">
        <f aca="true">RAND()</f>
        <v>0.0960720605264314</v>
      </c>
      <c r="W971" s="26" t="n">
        <f aca="false">IF(V971&lt;=(Datos!$D$26-Datos!$C$26)/(Datos!$E$26-Datos!$C$26),Datos!$C$26+SQRT((Datos!$E$26-Datos!$C$26)*(Datos!$D$26-Datos!$C$26)*V971),Datos!$E$26-SQRT((Datos!$E$26-Datos!$C$26)*(Datos!$E$26-Datos!$D$26)*(1-V971)))</f>
        <v>0.191597451648401</v>
      </c>
      <c r="X971" s="24" t="n">
        <f aca="true">RAND()</f>
        <v>0.19129493303836</v>
      </c>
      <c r="Y971" s="26" t="n">
        <f aca="false">IF(X971&lt;=(Datos!$D$27-Datos!$C$27)/(Datos!$E$27-Datos!$C$27),Datos!$C$27+SQRT((Datos!$E$27-Datos!$C$27)*(Datos!$D$27-Datos!$C$27)*X971),Datos!$E$27-SQRT((Datos!$E$27-Datos!$C$27)*(Datos!$E$27-Datos!$D$27)*(1-X971)))</f>
        <v>0.212726555374794</v>
      </c>
      <c r="Z971" s="24" t="n">
        <f aca="false">(1+Q971)</f>
        <v>1.14729017107921</v>
      </c>
      <c r="AA971" s="24" t="n">
        <f aca="false">Z971*(1+S971)</f>
        <v>1.33657276909197</v>
      </c>
      <c r="AB971" s="24" t="n">
        <f aca="false">AA971*(1+U971)</f>
        <v>1.59099900430486</v>
      </c>
      <c r="AC971" s="24" t="n">
        <f aca="false">AB971*(1+W971)</f>
        <v>1.89583035910482</v>
      </c>
      <c r="AD971" s="24" t="n">
        <f aca="false">AC971*(1+Y971)</f>
        <v>2.29912382097214</v>
      </c>
      <c r="AE971" s="23" t="n">
        <f aca="false">E971*Q971</f>
        <v>4135.5610372213</v>
      </c>
      <c r="AF971" s="23" t="n">
        <f aca="false">AE971*(1+S971)</f>
        <v>4817.85550561131</v>
      </c>
      <c r="AG971" s="23" t="n">
        <f aca="false">AF971*(1+U971)</f>
        <v>5734.96893664819</v>
      </c>
      <c r="AH971" s="23" t="n">
        <f aca="false">AG971*(1+W971)</f>
        <v>6833.77437019272</v>
      </c>
      <c r="AI971" s="23" t="n">
        <f aca="false">AH971*(1+Y971)</f>
        <v>8287.49965217237</v>
      </c>
      <c r="AJ971" s="25" t="n">
        <f aca="false">G971*Z971</f>
        <v>40040.2385136601</v>
      </c>
      <c r="AK971" s="25" t="n">
        <f aca="false">I971*AA971</f>
        <v>54735.4145905955</v>
      </c>
      <c r="AL971" s="25" t="n">
        <f aca="false">K971*AB971</f>
        <v>51936.6521900991</v>
      </c>
      <c r="AM971" s="25" t="n">
        <f aca="false">M971*AC971</f>
        <v>72983.8018888357</v>
      </c>
      <c r="AN971" s="25" t="n">
        <f aca="false">O971*AD971</f>
        <v>87763.5836292732</v>
      </c>
      <c r="AO971" s="25" t="n">
        <f aca="false">C971/Datos!$D$8</f>
        <v>14784.7169359637</v>
      </c>
      <c r="AP971" s="25" t="n">
        <f aca="false">AJ971-AO971</f>
        <v>25255.5215776964</v>
      </c>
      <c r="AQ971" s="25" t="n">
        <f aca="false">AK971-AO971</f>
        <v>39950.6976546318</v>
      </c>
      <c r="AR971" s="25" t="n">
        <f aca="false">AL971-AO971</f>
        <v>37151.9352541354</v>
      </c>
      <c r="AS971" s="25" t="n">
        <f aca="false">AM971-AO971</f>
        <v>58199.084952872</v>
      </c>
      <c r="AT971" s="25" t="n">
        <f aca="false">AN971-AO971</f>
        <v>72978.8666933095</v>
      </c>
      <c r="AU971" s="25" t="n">
        <f aca="false">AP971*Datos!$D$6</f>
        <v>12627.7607888482</v>
      </c>
      <c r="AV971" s="25" t="n">
        <f aca="false">AQ971*Datos!$D$6</f>
        <v>19975.3488273159</v>
      </c>
      <c r="AW971" s="25" t="n">
        <f aca="false">AR971*Datos!$D$6</f>
        <v>18575.9676270677</v>
      </c>
      <c r="AX971" s="25" t="n">
        <f aca="false">AS971*Datos!$D$6</f>
        <v>29099.542476436</v>
      </c>
      <c r="AY971" s="25" t="n">
        <f aca="false">AT971*Datos!$D$6</f>
        <v>36489.4333466548</v>
      </c>
      <c r="AZ971" s="25" t="n">
        <f aca="false">AJ971-AU971-AE971</f>
        <v>23276.9166875906</v>
      </c>
      <c r="BA971" s="25" t="n">
        <f aca="false">AK971-AV971-AF971</f>
        <v>29942.2102576683</v>
      </c>
      <c r="BB971" s="25" t="n">
        <f aca="false">AL971-AW971-AG971</f>
        <v>27625.7156263832</v>
      </c>
      <c r="BC971" s="25" t="n">
        <f aca="false">AM971-AX971-AH971</f>
        <v>37050.485042207</v>
      </c>
      <c r="BD971" s="25" t="n">
        <f aca="false">AN971-AY971-AI971</f>
        <v>42986.6506304461</v>
      </c>
      <c r="BE971" s="25" t="n">
        <f aca="false">AZ971/Z971</f>
        <v>20288.6046393083</v>
      </c>
      <c r="BF971" s="25" t="n">
        <f aca="false">BA971/AA971</f>
        <v>22402.2297551447</v>
      </c>
      <c r="BG971" s="25" t="n">
        <f aca="false">BB971/AB971</f>
        <v>17363.7541894336</v>
      </c>
      <c r="BH971" s="25" t="n">
        <f aca="false">BC971/AC971</f>
        <v>19543.1436490455</v>
      </c>
      <c r="BI971" s="25" t="n">
        <f aca="false">BD971/AD971</f>
        <v>18696.9706626196</v>
      </c>
      <c r="BJ971" s="25" t="n">
        <f aca="false">E971*AD971</f>
        <v>64553.9809214165</v>
      </c>
      <c r="BK971" s="25" t="n">
        <f aca="false">0.2*C971*AD971</f>
        <v>33991.8948938045</v>
      </c>
      <c r="BL971" s="25" t="n">
        <f aca="false">BJ971+BK971</f>
        <v>98545.875815221</v>
      </c>
      <c r="BM971" s="25" t="n">
        <f aca="false">BK971*Datos!$D$6</f>
        <v>16995.9474469022</v>
      </c>
      <c r="BN971" s="25" t="n">
        <f aca="false">BL971-BM971</f>
        <v>81549.9283683187</v>
      </c>
      <c r="BO971" s="25" t="n">
        <f aca="false">BN971/AD971</f>
        <v>35470.0028003871</v>
      </c>
      <c r="BP971" s="25" t="n">
        <f aca="false">-(C971+E971)</f>
        <v>-102001.229012224</v>
      </c>
      <c r="BQ971" s="25" t="n">
        <f aca="false">BE971</f>
        <v>20288.6046393083</v>
      </c>
      <c r="BR971" s="25" t="n">
        <f aca="false">BF971</f>
        <v>22402.2297551447</v>
      </c>
      <c r="BS971" s="25" t="n">
        <f aca="false">BG971</f>
        <v>17363.7541894336</v>
      </c>
      <c r="BT971" s="25" t="n">
        <f aca="false">BH971</f>
        <v>19543.1436490455</v>
      </c>
      <c r="BU971" s="25" t="n">
        <f aca="false">BI971+BO971</f>
        <v>54166.9734630067</v>
      </c>
      <c r="BV971" s="27" t="n">
        <f aca="false">IFERROR(IRR(BP971:BU971,0.1),NA())*100</f>
        <v>8.32119729004089</v>
      </c>
    </row>
    <row r="972" customFormat="false" ht="15" hidden="false" customHeight="true" outlineLevel="0" collapsed="false">
      <c r="A972" s="23" t="n">
        <v>971</v>
      </c>
      <c r="B972" s="24" t="n">
        <f aca="true">RAND()</f>
        <v>0.750152803025723</v>
      </c>
      <c r="C972" s="25" t="n">
        <f aca="false">IF(B972&lt;=(Datos!$D$14-Datos!$C$14)/(Datos!$E$14-Datos!$C$14),Datos!$C$14+SQRT((Datos!$E$14-Datos!$C$14)*(Datos!$D$14-Datos!$C$14)*B972),Datos!$E$14-SQRT((Datos!$E$14-Datos!$C$14)*(Datos!$E$14-Datos!$D$14)*(1-B972)))</f>
        <v>82684.7859854655</v>
      </c>
      <c r="D972" s="24" t="n">
        <f aca="true">RAND()</f>
        <v>0.824522493305078</v>
      </c>
      <c r="E972" s="25" t="n">
        <f aca="false">IF(D972&lt;=(Datos!$D$15-Datos!$C$15)/(Datos!$E$15-Datos!$C$15),Datos!$C$15+SQRT((Datos!$E$15-Datos!$C$15)*(Datos!$D$15-Datos!$C$15)*D972),Datos!$E$15-SQRT((Datos!$E$15-Datos!$C$15)*(Datos!$E$15-Datos!$D$15)*(1-D972)))</f>
        <v>34869.5393964832</v>
      </c>
      <c r="F972" s="24" t="n">
        <f aca="true">RAND()</f>
        <v>0.940204838024339</v>
      </c>
      <c r="G972" s="25" t="n">
        <f aca="false">IF(F972&lt;=(Datos!$D$19-Datos!$C$19)/(Datos!$E$19-Datos!$C$19),Datos!$C$19+SQRT((Datos!$E$19-Datos!$C$19)*(Datos!$D$19-Datos!$C$19)*F972),Datos!$E$19-SQRT((Datos!$E$19-Datos!$C$19)*(Datos!$E$19-Datos!$D$19)*(1-F972)))</f>
        <v>42882.3038111725</v>
      </c>
      <c r="H972" s="24" t="n">
        <f aca="true">RAND()</f>
        <v>0.879664593354541</v>
      </c>
      <c r="I972" s="25" t="n">
        <f aca="false">IF(H972&lt;=(Datos!$D$19-Datos!$C$19)/(Datos!$E$19-Datos!$C$19),Datos!$C$19+SQRT((Datos!$E$19-Datos!$C$19)*(Datos!$D$19-Datos!$C$19)*H972),Datos!$E$19-SQRT((Datos!$E$19-Datos!$C$19)*(Datos!$E$19-Datos!$D$19)*(1-H972)))</f>
        <v>41995.8103424701</v>
      </c>
      <c r="J972" s="24" t="n">
        <f aca="true">RAND()</f>
        <v>0.198256130695576</v>
      </c>
      <c r="K972" s="25" t="n">
        <f aca="false">IF(J972&lt;=(Datos!$D$19-Datos!$C$19)/(Datos!$E$19-Datos!$C$19),Datos!$C$19+SQRT((Datos!$E$19-Datos!$C$19)*(Datos!$D$19-Datos!$C$19)*J972),Datos!$E$19-SQRT((Datos!$E$19-Datos!$C$19)*(Datos!$E$19-Datos!$D$19)*(1-J972)))</f>
        <v>35453.2943808616</v>
      </c>
      <c r="L972" s="24" t="n">
        <f aca="true">RAND()</f>
        <v>0.673648079084441</v>
      </c>
      <c r="M972" s="25" t="n">
        <f aca="false">IF(L972&lt;=(Datos!$D$19-Datos!$C$19)/(Datos!$E$19-Datos!$C$19),Datos!$C$19+SQRT((Datos!$E$19-Datos!$C$19)*(Datos!$D$19-Datos!$C$19)*L972),Datos!$E$19-SQRT((Datos!$E$19-Datos!$C$19)*(Datos!$E$19-Datos!$D$19)*(1-L972)))</f>
        <v>40052.6376655164</v>
      </c>
      <c r="N972" s="24" t="n">
        <f aca="true">RAND()</f>
        <v>0.833357848723162</v>
      </c>
      <c r="O972" s="25" t="n">
        <f aca="false">IF(N972&lt;=(Datos!$D$19-Datos!$C$19)/(Datos!$E$19-Datos!$C$19),Datos!$C$19+SQRT((Datos!$E$19-Datos!$C$19)*(Datos!$D$19-Datos!$C$19)*N972),Datos!$E$19-SQRT((Datos!$E$19-Datos!$C$19)*(Datos!$E$19-Datos!$D$19)*(1-N972)))</f>
        <v>41464.7261286058</v>
      </c>
      <c r="P972" s="24" t="n">
        <f aca="true">RAND()</f>
        <v>0.737256263184357</v>
      </c>
      <c r="Q972" s="26" t="n">
        <f aca="false">IF(P972&lt;=(Datos!$D$23-Datos!$C$23)/(Datos!$E$23-Datos!$C$23),Datos!$C$23+SQRT((Datos!$E$23-Datos!$C$23)*(Datos!$D$23-Datos!$C$23)*P972),Datos!$E$23-SQRT((Datos!$E$23-Datos!$C$23)*(Datos!$E$23-Datos!$D$23)*(1-P972)))</f>
        <v>0.158252845559288</v>
      </c>
      <c r="R972" s="24" t="n">
        <f aca="true">RAND()</f>
        <v>0.754867453826249</v>
      </c>
      <c r="S972" s="26" t="n">
        <f aca="false">IF(R972&lt;=(Datos!$D$24-Datos!$C$24)/(Datos!$E$24-Datos!$C$24),Datos!$C$24+SQRT((Datos!$E$24-Datos!$C$24)*(Datos!$D$24-Datos!$C$24)*R972),Datos!$E$24-SQRT((Datos!$E$24-Datos!$C$24)*(Datos!$E$24-Datos!$D$24)*(1-R972)))</f>
        <v>0.15899432021779</v>
      </c>
      <c r="T972" s="24" t="n">
        <f aca="true">RAND()</f>
        <v>0.224950064731806</v>
      </c>
      <c r="U972" s="26" t="n">
        <f aca="false">IF(T972&lt;=(Datos!$D$25-Datos!$C$25)/(Datos!$E$25-Datos!$C$25),Datos!$C$25+SQRT((Datos!$E$25-Datos!$C$25)*(Datos!$D$25-Datos!$C$25)*T972),Datos!$E$25-SQRT((Datos!$E$25-Datos!$C$25)*(Datos!$E$25-Datos!$D$25)*(1-T972)))</f>
        <v>0.171734652882823</v>
      </c>
      <c r="V972" s="24" t="n">
        <f aca="true">RAND()</f>
        <v>0.00112412103792821</v>
      </c>
      <c r="W972" s="26" t="n">
        <f aca="false">IF(V972&lt;=(Datos!$D$26-Datos!$C$26)/(Datos!$E$26-Datos!$C$26),Datos!$C$26+SQRT((Datos!$E$26-Datos!$C$26)*(Datos!$D$26-Datos!$C$26)*V972),Datos!$E$26-SQRT((Datos!$E$26-Datos!$C$26)*(Datos!$E$26-Datos!$D$26)*(1-V972)))</f>
        <v>0.181254499682383</v>
      </c>
      <c r="X972" s="24" t="n">
        <f aca="true">RAND()</f>
        <v>0.238400524069221</v>
      </c>
      <c r="Y972" s="26" t="n">
        <f aca="false">IF(X972&lt;=(Datos!$D$27-Datos!$C$27)/(Datos!$E$27-Datos!$C$27),Datos!$C$27+SQRT((Datos!$E$27-Datos!$C$27)*(Datos!$D$27-Datos!$C$27)*X972),Datos!$E$27-SQRT((Datos!$E$27-Datos!$C$27)*(Datos!$E$27-Datos!$D$27)*(1-X972)))</f>
        <v>0.2153708773003</v>
      </c>
      <c r="Z972" s="24" t="n">
        <f aca="false">(1+Q972)</f>
        <v>1.15825284555929</v>
      </c>
      <c r="AA972" s="24" t="n">
        <f aca="false">Z972*(1+S972)</f>
        <v>1.34240846937931</v>
      </c>
      <c r="AB972" s="24" t="n">
        <f aca="false">AA972*(1+U972)</f>
        <v>1.57294652189513</v>
      </c>
      <c r="AC972" s="24" t="n">
        <f aca="false">AB972*(1+W972)</f>
        <v>1.85805015674837</v>
      </c>
      <c r="AD972" s="24" t="n">
        <f aca="false">AC972*(1+Y972)</f>
        <v>2.25822004907523</v>
      </c>
      <c r="AE972" s="23" t="n">
        <f aca="false">E972*Q972</f>
        <v>5518.20383283518</v>
      </c>
      <c r="AF972" s="23" t="n">
        <f aca="false">AE972*(1+S972)</f>
        <v>6395.56690006001</v>
      </c>
      <c r="AG972" s="23" t="n">
        <f aca="false">AF972*(1+U972)</f>
        <v>7493.90736163068</v>
      </c>
      <c r="AH972" s="23" t="n">
        <f aca="false">AG972*(1+W972)</f>
        <v>8852.21179112918</v>
      </c>
      <c r="AI972" s="23" t="n">
        <f aca="false">AH972*(1+Y972)</f>
        <v>10758.7204106327</v>
      </c>
      <c r="AJ972" s="25" t="n">
        <f aca="false">G972*Z972</f>
        <v>49668.5504134285</v>
      </c>
      <c r="AK972" s="25" t="n">
        <f aca="false">I972*AA972</f>
        <v>56375.5314821791</v>
      </c>
      <c r="AL972" s="25" t="n">
        <f aca="false">K972*AB972</f>
        <v>55766.1360861002</v>
      </c>
      <c r="AM972" s="25" t="n">
        <f aca="false">M972*AC972</f>
        <v>74419.8096925985</v>
      </c>
      <c r="AN972" s="25" t="n">
        <f aca="false">O972*AD972</f>
        <v>93636.475873031</v>
      </c>
      <c r="AO972" s="25" t="n">
        <f aca="false">C972/Datos!$D$8</f>
        <v>16536.9571970931</v>
      </c>
      <c r="AP972" s="25" t="n">
        <f aca="false">AJ972-AO972</f>
        <v>33131.5932163354</v>
      </c>
      <c r="AQ972" s="25" t="n">
        <f aca="false">AK972-AO972</f>
        <v>39838.574285086</v>
      </c>
      <c r="AR972" s="25" t="n">
        <f aca="false">AL972-AO972</f>
        <v>39229.1788890071</v>
      </c>
      <c r="AS972" s="25" t="n">
        <f aca="false">AM972-AO972</f>
        <v>57882.8524955054</v>
      </c>
      <c r="AT972" s="25" t="n">
        <f aca="false">AN972-AO972</f>
        <v>77099.5186759379</v>
      </c>
      <c r="AU972" s="25" t="n">
        <f aca="false">AP972*Datos!$D$6</f>
        <v>16565.7966081677</v>
      </c>
      <c r="AV972" s="25" t="n">
        <f aca="false">AQ972*Datos!$D$6</f>
        <v>19919.287142543</v>
      </c>
      <c r="AW972" s="25" t="n">
        <f aca="false">AR972*Datos!$D$6</f>
        <v>19614.5894445035</v>
      </c>
      <c r="AX972" s="25" t="n">
        <f aca="false">AS972*Datos!$D$6</f>
        <v>28941.4262477527</v>
      </c>
      <c r="AY972" s="25" t="n">
        <f aca="false">AT972*Datos!$D$6</f>
        <v>38549.7593379689</v>
      </c>
      <c r="AZ972" s="25" t="n">
        <f aca="false">AJ972-AU972-AE972</f>
        <v>27584.5499724256</v>
      </c>
      <c r="BA972" s="25" t="n">
        <f aca="false">AK972-AV972-AF972</f>
        <v>30060.6774395761</v>
      </c>
      <c r="BB972" s="25" t="n">
        <f aca="false">AL972-AW972-AG972</f>
        <v>28657.639279966</v>
      </c>
      <c r="BC972" s="25" t="n">
        <f aca="false">AM972-AX972-AH972</f>
        <v>36626.1716537166</v>
      </c>
      <c r="BD972" s="25" t="n">
        <f aca="false">AN972-AY972-AI972</f>
        <v>44327.9961244293</v>
      </c>
      <c r="BE972" s="25" t="n">
        <f aca="false">AZ972/Z972</f>
        <v>23815.6548271684</v>
      </c>
      <c r="BF972" s="25" t="n">
        <f aca="false">BA972/AA972</f>
        <v>22393.0928068975</v>
      </c>
      <c r="BG972" s="25" t="n">
        <f aca="false">BB972/AB972</f>
        <v>18219.0804843375</v>
      </c>
      <c r="BH972" s="25" t="n">
        <f aca="false">BC972/AC972</f>
        <v>19712.1544435664</v>
      </c>
      <c r="BI972" s="25" t="n">
        <f aca="false">BD972/AD972</f>
        <v>19629.6176462441</v>
      </c>
      <c r="BJ972" s="25" t="n">
        <f aca="false">E972*AD972</f>
        <v>78743.0929671568</v>
      </c>
      <c r="BK972" s="25" t="n">
        <f aca="false">0.2*C972*AD972</f>
        <v>37344.0882931745</v>
      </c>
      <c r="BL972" s="25" t="n">
        <f aca="false">BJ972+BK972</f>
        <v>116087.181260331</v>
      </c>
      <c r="BM972" s="25" t="n">
        <f aca="false">BK972*Datos!$D$6</f>
        <v>18672.0441465873</v>
      </c>
      <c r="BN972" s="25" t="n">
        <f aca="false">BL972-BM972</f>
        <v>97415.1371137441</v>
      </c>
      <c r="BO972" s="25" t="n">
        <f aca="false">BN972/AD972</f>
        <v>43138.0179950297</v>
      </c>
      <c r="BP972" s="25" t="n">
        <f aca="false">-(C972+E972)</f>
        <v>-117554.325381949</v>
      </c>
      <c r="BQ972" s="25" t="n">
        <f aca="false">BE972</f>
        <v>23815.6548271684</v>
      </c>
      <c r="BR972" s="25" t="n">
        <f aca="false">BF972</f>
        <v>22393.0928068975</v>
      </c>
      <c r="BS972" s="25" t="n">
        <f aca="false">BG972</f>
        <v>18219.0804843375</v>
      </c>
      <c r="BT972" s="25" t="n">
        <f aca="false">BH972</f>
        <v>19712.1544435664</v>
      </c>
      <c r="BU972" s="25" t="n">
        <f aca="false">BI972+BO972</f>
        <v>62767.6356412738</v>
      </c>
      <c r="BV972" s="27" t="n">
        <f aca="false">IFERROR(IRR(BP972:BU972,0.1),NA())*100</f>
        <v>6.70711480693426</v>
      </c>
    </row>
    <row r="973" customFormat="false" ht="15" hidden="false" customHeight="true" outlineLevel="0" collapsed="false">
      <c r="A973" s="23" t="n">
        <v>972</v>
      </c>
      <c r="B973" s="24" t="n">
        <f aca="true">RAND()</f>
        <v>0.499836826552215</v>
      </c>
      <c r="C973" s="25" t="n">
        <f aca="false">IF(B973&lt;=(Datos!$D$14-Datos!$C$14)/(Datos!$E$14-Datos!$C$14),Datos!$C$14+SQRT((Datos!$E$14-Datos!$C$14)*(Datos!$D$14-Datos!$C$14)*B973),Datos!$E$14-SQRT((Datos!$E$14-Datos!$C$14)*(Datos!$E$14-Datos!$D$14)*(1-B973)))</f>
        <v>75501.1059813439</v>
      </c>
      <c r="D973" s="24" t="n">
        <f aca="true">RAND()</f>
        <v>0.423890663915712</v>
      </c>
      <c r="E973" s="25" t="n">
        <f aca="false">IF(D973&lt;=(Datos!$D$15-Datos!$C$15)/(Datos!$E$15-Datos!$C$15),Datos!$C$15+SQRT((Datos!$E$15-Datos!$C$15)*(Datos!$D$15-Datos!$C$15)*D973),Datos!$E$15-SQRT((Datos!$E$15-Datos!$C$15)*(Datos!$E$15-Datos!$D$15)*(1-D973)))</f>
        <v>30703.9578092264</v>
      </c>
      <c r="F973" s="24" t="n">
        <f aca="true">RAND()</f>
        <v>0.143285743708439</v>
      </c>
      <c r="G973" s="25" t="n">
        <f aca="false">IF(F973&lt;=(Datos!$D$19-Datos!$C$19)/(Datos!$E$19-Datos!$C$19),Datos!$C$19+SQRT((Datos!$E$19-Datos!$C$19)*(Datos!$D$19-Datos!$C$19)*F973),Datos!$E$19-SQRT((Datos!$E$19-Datos!$C$19)*(Datos!$E$19-Datos!$D$19)*(1-F973)))</f>
        <v>34636.0394256591</v>
      </c>
      <c r="H973" s="24" t="n">
        <f aca="true">RAND()</f>
        <v>0.991607078181895</v>
      </c>
      <c r="I973" s="25" t="n">
        <f aca="false">IF(H973&lt;=(Datos!$D$19-Datos!$C$19)/(Datos!$E$19-Datos!$C$19),Datos!$C$19+SQRT((Datos!$E$19-Datos!$C$19)*(Datos!$D$19-Datos!$C$19)*H973),Datos!$E$19-SQRT((Datos!$E$19-Datos!$C$19)*(Datos!$E$19-Datos!$D$19)*(1-H973)))</f>
        <v>44206.609089819</v>
      </c>
      <c r="J973" s="24" t="n">
        <f aca="true">RAND()</f>
        <v>0.0150544872835459</v>
      </c>
      <c r="K973" s="25" t="n">
        <f aca="false">IF(J973&lt;=(Datos!$D$19-Datos!$C$19)/(Datos!$E$19-Datos!$C$19),Datos!$C$19+SQRT((Datos!$E$19-Datos!$C$19)*(Datos!$D$19-Datos!$C$19)*J973),Datos!$E$19-SQRT((Datos!$E$19-Datos!$C$19)*(Datos!$E$19-Datos!$D$19)*(1-J973)))</f>
        <v>31502.7218946072</v>
      </c>
      <c r="L973" s="24" t="n">
        <f aca="true">RAND()</f>
        <v>0.255680634374824</v>
      </c>
      <c r="M973" s="25" t="n">
        <f aca="false">IF(L973&lt;=(Datos!$D$19-Datos!$C$19)/(Datos!$E$19-Datos!$C$19),Datos!$C$19+SQRT((Datos!$E$19-Datos!$C$19)*(Datos!$D$19-Datos!$C$19)*L973),Datos!$E$19-SQRT((Datos!$E$19-Datos!$C$19)*(Datos!$E$19-Datos!$D$19)*(1-L973)))</f>
        <v>36192.9068422045</v>
      </c>
      <c r="N973" s="24" t="n">
        <f aca="true">RAND()</f>
        <v>0.397279070620453</v>
      </c>
      <c r="O973" s="25" t="n">
        <f aca="false">IF(N973&lt;=(Datos!$D$19-Datos!$C$19)/(Datos!$E$19-Datos!$C$19),Datos!$C$19+SQRT((Datos!$E$19-Datos!$C$19)*(Datos!$D$19-Datos!$C$19)*N973),Datos!$E$19-SQRT((Datos!$E$19-Datos!$C$19)*(Datos!$E$19-Datos!$D$19)*(1-N973)))</f>
        <v>37719.5764516629</v>
      </c>
      <c r="P973" s="24" t="n">
        <f aca="true">RAND()</f>
        <v>0.420029907550805</v>
      </c>
      <c r="Q973" s="26" t="n">
        <f aca="false">IF(P973&lt;=(Datos!$D$23-Datos!$C$23)/(Datos!$E$23-Datos!$C$23),Datos!$C$23+SQRT((Datos!$E$23-Datos!$C$23)*(Datos!$D$23-Datos!$C$23)*P973),Datos!$E$23-SQRT((Datos!$E$23-Datos!$C$23)*(Datos!$E$23-Datos!$D$23)*(1-P973)))</f>
        <v>0.147496433106704</v>
      </c>
      <c r="R973" s="24" t="n">
        <f aca="true">RAND()</f>
        <v>0.198956551046266</v>
      </c>
      <c r="S973" s="26" t="n">
        <f aca="false">IF(R973&lt;=(Datos!$D$24-Datos!$C$24)/(Datos!$E$24-Datos!$C$24),Datos!$C$24+SQRT((Datos!$E$24-Datos!$C$24)*(Datos!$D$24-Datos!$C$24)*R973),Datos!$E$24-SQRT((Datos!$E$24-Datos!$C$24)*(Datos!$E$24-Datos!$D$24)*(1-R973)))</f>
        <v>0.138924106105264</v>
      </c>
      <c r="T973" s="24" t="n">
        <f aca="true">RAND()</f>
        <v>0.70773046773352</v>
      </c>
      <c r="U973" s="26" t="n">
        <f aca="false">IF(T973&lt;=(Datos!$D$25-Datos!$C$25)/(Datos!$E$25-Datos!$C$25),Datos!$C$25+SQRT((Datos!$E$25-Datos!$C$25)*(Datos!$D$25-Datos!$C$25)*T973),Datos!$E$25-SQRT((Datos!$E$25-Datos!$C$25)*(Datos!$E$25-Datos!$D$25)*(1-T973)))</f>
        <v>0.191393100651309</v>
      </c>
      <c r="V973" s="24" t="n">
        <f aca="true">RAND()</f>
        <v>0.965595435988801</v>
      </c>
      <c r="W973" s="26" t="n">
        <f aca="false">IF(V973&lt;=(Datos!$D$26-Datos!$C$26)/(Datos!$E$26-Datos!$C$26),Datos!$C$26+SQRT((Datos!$E$26-Datos!$C$26)*(Datos!$D$26-Datos!$C$26)*V973),Datos!$E$26-SQRT((Datos!$E$26-Datos!$C$26)*(Datos!$E$26-Datos!$D$26)*(1-V973)))</f>
        <v>0.239026578745022</v>
      </c>
      <c r="X973" s="24" t="n">
        <f aca="true">RAND()</f>
        <v>0.308509342576951</v>
      </c>
      <c r="Y973" s="26" t="n">
        <f aca="false">IF(X973&lt;=(Datos!$D$27-Datos!$C$27)/(Datos!$E$27-Datos!$C$27),Datos!$C$27+SQRT((Datos!$E$27-Datos!$C$27)*(Datos!$D$27-Datos!$C$27)*X973),Datos!$E$27-SQRT((Datos!$E$27-Datos!$C$27)*(Datos!$E$27-Datos!$D$27)*(1-X973)))</f>
        <v>0.218861310173964</v>
      </c>
      <c r="Z973" s="24" t="n">
        <f aca="false">(1+Q973)</f>
        <v>1.1474964331067</v>
      </c>
      <c r="AA973" s="24" t="n">
        <f aca="false">Z973*(1+S973)</f>
        <v>1.30691134933503</v>
      </c>
      <c r="AB973" s="24" t="n">
        <f aca="false">AA973*(1+U973)</f>
        <v>1.55704516476065</v>
      </c>
      <c r="AC973" s="24" t="n">
        <f aca="false">AB973*(1+W973)</f>
        <v>1.92922034344487</v>
      </c>
      <c r="AD973" s="24" t="n">
        <f aca="false">AC973*(1+Y973)</f>
        <v>2.35145203542548</v>
      </c>
      <c r="AE973" s="23" t="n">
        <f aca="false">E973*Q973</f>
        <v>4528.72425911962</v>
      </c>
      <c r="AF973" s="23" t="n">
        <f aca="false">AE973*(1+S973)</f>
        <v>5157.87322861504</v>
      </c>
      <c r="AG973" s="23" t="n">
        <f aca="false">AF973*(1+U973)</f>
        <v>6145.05457860605</v>
      </c>
      <c r="AH973" s="23" t="n">
        <f aca="false">AG973*(1+W973)</f>
        <v>7613.88595073168</v>
      </c>
      <c r="AI973" s="23" t="n">
        <f aca="false">AH973*(1+Y973)</f>
        <v>9280.27100542396</v>
      </c>
      <c r="AJ973" s="25" t="n">
        <f aca="false">G973*Z973</f>
        <v>39744.731697887</v>
      </c>
      <c r="AK973" s="25" t="n">
        <f aca="false">I973*AA973</f>
        <v>57774.1191351016</v>
      </c>
      <c r="AL973" s="25" t="n">
        <f aca="false">K973*AB973</f>
        <v>49051.1608027976</v>
      </c>
      <c r="AM973" s="25" t="n">
        <f aca="false">M973*AC973</f>
        <v>69824.0921683859</v>
      </c>
      <c r="AN973" s="25" t="n">
        <f aca="false">O973*AD973</f>
        <v>88695.7748226495</v>
      </c>
      <c r="AO973" s="25" t="n">
        <f aca="false">C973/Datos!$D$8</f>
        <v>15100.2211962688</v>
      </c>
      <c r="AP973" s="25" t="n">
        <f aca="false">AJ973-AO973</f>
        <v>24644.5105016182</v>
      </c>
      <c r="AQ973" s="25" t="n">
        <f aca="false">AK973-AO973</f>
        <v>42673.8979388328</v>
      </c>
      <c r="AR973" s="25" t="n">
        <f aca="false">AL973-AO973</f>
        <v>33950.9396065288</v>
      </c>
      <c r="AS973" s="25" t="n">
        <f aca="false">AM973-AO973</f>
        <v>54723.8709721171</v>
      </c>
      <c r="AT973" s="25" t="n">
        <f aca="false">AN973-AO973</f>
        <v>73595.5536263807</v>
      </c>
      <c r="AU973" s="25" t="n">
        <f aca="false">AP973*Datos!$D$6</f>
        <v>12322.2552508091</v>
      </c>
      <c r="AV973" s="25" t="n">
        <f aca="false">AQ973*Datos!$D$6</f>
        <v>21336.9489694164</v>
      </c>
      <c r="AW973" s="25" t="n">
        <f aca="false">AR973*Datos!$D$6</f>
        <v>16975.4698032644</v>
      </c>
      <c r="AX973" s="25" t="n">
        <f aca="false">AS973*Datos!$D$6</f>
        <v>27361.9354860585</v>
      </c>
      <c r="AY973" s="25" t="n">
        <f aca="false">AT973*Datos!$D$6</f>
        <v>36797.7768131904</v>
      </c>
      <c r="AZ973" s="25" t="n">
        <f aca="false">AJ973-AU973-AE973</f>
        <v>22893.7521879583</v>
      </c>
      <c r="BA973" s="25" t="n">
        <f aca="false">AK973-AV973-AF973</f>
        <v>31279.2969370701</v>
      </c>
      <c r="BB973" s="25" t="n">
        <f aca="false">AL973-AW973-AG973</f>
        <v>25930.6364209271</v>
      </c>
      <c r="BC973" s="25" t="n">
        <f aca="false">AM973-AX973-AH973</f>
        <v>34848.2707315957</v>
      </c>
      <c r="BD973" s="25" t="n">
        <f aca="false">AN973-AY973-AI973</f>
        <v>42617.7270040352</v>
      </c>
      <c r="BE973" s="25" t="n">
        <f aca="false">AZ973/Z973</f>
        <v>19951.0443147752</v>
      </c>
      <c r="BF973" s="25" t="n">
        <f aca="false">BA973/AA973</f>
        <v>23933.7556851009</v>
      </c>
      <c r="BG973" s="25" t="n">
        <f aca="false">BB973/AB973</f>
        <v>16653.7471152375</v>
      </c>
      <c r="BH973" s="25" t="n">
        <f aca="false">BC973/AC973</f>
        <v>18063.3958427837</v>
      </c>
      <c r="BI973" s="25" t="n">
        <f aca="false">BD973/AD973</f>
        <v>18124.0043862191</v>
      </c>
      <c r="BJ973" s="25" t="n">
        <f aca="false">E973*AD973</f>
        <v>72198.8840861233</v>
      </c>
      <c r="BK973" s="25" t="n">
        <f aca="false">0.2*C973*AD973</f>
        <v>35507.4458673411</v>
      </c>
      <c r="BL973" s="25" t="n">
        <f aca="false">BJ973+BK973</f>
        <v>107706.329953464</v>
      </c>
      <c r="BM973" s="25" t="n">
        <f aca="false">BK973*Datos!$D$6</f>
        <v>17753.7229336706</v>
      </c>
      <c r="BN973" s="25" t="n">
        <f aca="false">BL973-BM973</f>
        <v>89952.6070197939</v>
      </c>
      <c r="BO973" s="25" t="n">
        <f aca="false">BN973/AD973</f>
        <v>38254.0684073608</v>
      </c>
      <c r="BP973" s="25" t="n">
        <f aca="false">-(C973+E973)</f>
        <v>-106205.06379057</v>
      </c>
      <c r="BQ973" s="25" t="n">
        <f aca="false">BE973</f>
        <v>19951.0443147752</v>
      </c>
      <c r="BR973" s="25" t="n">
        <f aca="false">BF973</f>
        <v>23933.7556851009</v>
      </c>
      <c r="BS973" s="25" t="n">
        <f aca="false">BG973</f>
        <v>16653.7471152375</v>
      </c>
      <c r="BT973" s="25" t="n">
        <f aca="false">BH973</f>
        <v>18063.3958427837</v>
      </c>
      <c r="BU973" s="25" t="n">
        <f aca="false">BI973+BO973</f>
        <v>56378.0727935799</v>
      </c>
      <c r="BV973" s="27" t="n">
        <f aca="false">IFERROR(IRR(BP973:BU973,0.1),NA())*100</f>
        <v>7.27641150490665</v>
      </c>
    </row>
    <row r="974" customFormat="false" ht="15" hidden="false" customHeight="true" outlineLevel="0" collapsed="false">
      <c r="A974" s="23" t="n">
        <v>973</v>
      </c>
      <c r="B974" s="24" t="n">
        <f aca="true">RAND()</f>
        <v>0.451412470972342</v>
      </c>
      <c r="C974" s="25" t="n">
        <f aca="false">IF(B974&lt;=(Datos!$D$14-Datos!$C$14)/(Datos!$E$14-Datos!$C$14),Datos!$C$14+SQRT((Datos!$E$14-Datos!$C$14)*(Datos!$D$14-Datos!$C$14)*B974),Datos!$E$14-SQRT((Datos!$E$14-Datos!$C$14)*(Datos!$E$14-Datos!$D$14)*(1-B974)))</f>
        <v>74342.5442642262</v>
      </c>
      <c r="D974" s="24" t="n">
        <f aca="true">RAND()</f>
        <v>0.304517563301065</v>
      </c>
      <c r="E974" s="25" t="n">
        <f aca="false">IF(D974&lt;=(Datos!$D$15-Datos!$C$15)/(Datos!$E$15-Datos!$C$15),Datos!$C$15+SQRT((Datos!$E$15-Datos!$C$15)*(Datos!$D$15-Datos!$C$15)*D974),Datos!$E$15-SQRT((Datos!$E$15-Datos!$C$15)*(Datos!$E$15-Datos!$D$15)*(1-D974)))</f>
        <v>29778.9975149167</v>
      </c>
      <c r="F974" s="24" t="n">
        <f aca="true">RAND()</f>
        <v>0.922864655542939</v>
      </c>
      <c r="G974" s="25" t="n">
        <f aca="false">IF(F974&lt;=(Datos!$D$19-Datos!$C$19)/(Datos!$E$19-Datos!$C$19),Datos!$C$19+SQRT((Datos!$E$19-Datos!$C$19)*(Datos!$D$19-Datos!$C$19)*F974),Datos!$E$19-SQRT((Datos!$E$19-Datos!$C$19)*(Datos!$E$19-Datos!$D$19)*(1-F974)))</f>
        <v>42594.7659502078</v>
      </c>
      <c r="H974" s="24" t="n">
        <f aca="true">RAND()</f>
        <v>0.354694421166301</v>
      </c>
      <c r="I974" s="25" t="n">
        <f aca="false">IF(H974&lt;=(Datos!$D$19-Datos!$C$19)/(Datos!$E$19-Datos!$C$19),Datos!$C$19+SQRT((Datos!$E$19-Datos!$C$19)*(Datos!$D$19-Datos!$C$19)*H974),Datos!$E$19-SQRT((Datos!$E$19-Datos!$C$19)*(Datos!$E$19-Datos!$D$19)*(1-H974)))</f>
        <v>37294.1183960055</v>
      </c>
      <c r="J974" s="24" t="n">
        <f aca="true">RAND()</f>
        <v>0.940024010257318</v>
      </c>
      <c r="K974" s="25" t="n">
        <f aca="false">IF(J974&lt;=(Datos!$D$19-Datos!$C$19)/(Datos!$E$19-Datos!$C$19),Datos!$C$19+SQRT((Datos!$E$19-Datos!$C$19)*(Datos!$D$19-Datos!$C$19)*J974),Datos!$E$19-SQRT((Datos!$E$19-Datos!$C$19)*(Datos!$E$19-Datos!$D$19)*(1-J974)))</f>
        <v>42879.1041443057</v>
      </c>
      <c r="L974" s="24" t="n">
        <f aca="true">RAND()</f>
        <v>0.814761090297011</v>
      </c>
      <c r="M974" s="25" t="n">
        <f aca="false">IF(L974&lt;=(Datos!$D$19-Datos!$C$19)/(Datos!$E$19-Datos!$C$19),Datos!$C$19+SQRT((Datos!$E$19-Datos!$C$19)*(Datos!$D$19-Datos!$C$19)*L974),Datos!$E$19-SQRT((Datos!$E$19-Datos!$C$19)*(Datos!$E$19-Datos!$D$19)*(1-L974)))</f>
        <v>41272.6794841704</v>
      </c>
      <c r="N974" s="24" t="n">
        <f aca="true">RAND()</f>
        <v>0.0588197329562143</v>
      </c>
      <c r="O974" s="25" t="n">
        <f aca="false">IF(N974&lt;=(Datos!$D$19-Datos!$C$19)/(Datos!$E$19-Datos!$C$19),Datos!$C$19+SQRT((Datos!$E$19-Datos!$C$19)*(Datos!$D$19-Datos!$C$19)*N974),Datos!$E$19-SQRT((Datos!$E$19-Datos!$C$19)*(Datos!$E$19-Datos!$D$19)*(1-N974)))</f>
        <v>32970.3467715794</v>
      </c>
      <c r="P974" s="24" t="n">
        <f aca="true">RAND()</f>
        <v>0.49111153433554</v>
      </c>
      <c r="Q974" s="26" t="n">
        <f aca="false">IF(P974&lt;=(Datos!$D$23-Datos!$C$23)/(Datos!$E$23-Datos!$C$23),Datos!$C$23+SQRT((Datos!$E$23-Datos!$C$23)*(Datos!$D$23-Datos!$C$23)*P974),Datos!$E$23-SQRT((Datos!$E$23-Datos!$C$23)*(Datos!$E$23-Datos!$D$23)*(1-P974)))</f>
        <v>0.149732150305754</v>
      </c>
      <c r="R974" s="24" t="n">
        <f aca="true">RAND()</f>
        <v>0.958344416520546</v>
      </c>
      <c r="S974" s="26" t="n">
        <f aca="false">IF(R974&lt;=(Datos!$D$24-Datos!$C$24)/(Datos!$E$24-Datos!$C$24),Datos!$C$24+SQRT((Datos!$E$24-Datos!$C$24)*(Datos!$D$24-Datos!$C$24)*R974),Datos!$E$24-SQRT((Datos!$E$24-Datos!$C$24)*(Datos!$E$24-Datos!$D$24)*(1-R974)))</f>
        <v>0.171340897837361</v>
      </c>
      <c r="T974" s="24" t="n">
        <f aca="true">RAND()</f>
        <v>0.544966639876574</v>
      </c>
      <c r="U974" s="26" t="n">
        <f aca="false">IF(T974&lt;=(Datos!$D$25-Datos!$C$25)/(Datos!$E$25-Datos!$C$25),Datos!$C$25+SQRT((Datos!$E$25-Datos!$C$25)*(Datos!$D$25-Datos!$C$25)*T974),Datos!$E$25-SQRT((Datos!$E$25-Datos!$C$25)*(Datos!$E$25-Datos!$D$25)*(1-T974)))</f>
        <v>0.184305554937139</v>
      </c>
      <c r="V974" s="24" t="n">
        <f aca="true">RAND()</f>
        <v>0.105524645734045</v>
      </c>
      <c r="W974" s="26" t="n">
        <f aca="false">IF(V974&lt;=(Datos!$D$26-Datos!$C$26)/(Datos!$E$26-Datos!$C$26),Datos!$C$26+SQRT((Datos!$E$26-Datos!$C$26)*(Datos!$D$26-Datos!$C$26)*V974),Datos!$E$26-SQRT((Datos!$E$26-Datos!$C$26)*(Datos!$E$26-Datos!$D$26)*(1-V974)))</f>
        <v>0.192154608345301</v>
      </c>
      <c r="X974" s="24" t="n">
        <f aca="true">RAND()</f>
        <v>0.63843072733297</v>
      </c>
      <c r="Y974" s="26" t="n">
        <f aca="false">IF(X974&lt;=(Datos!$D$27-Datos!$C$27)/(Datos!$E$27-Datos!$C$27),Datos!$C$27+SQRT((Datos!$E$27-Datos!$C$27)*(Datos!$D$27-Datos!$C$27)*X974),Datos!$E$27-SQRT((Datos!$E$27-Datos!$C$27)*(Datos!$E$27-Datos!$D$27)*(1-X974)))</f>
        <v>0.235813191194634</v>
      </c>
      <c r="Z974" s="24" t="n">
        <f aca="false">(1+Q974)</f>
        <v>1.14973215030575</v>
      </c>
      <c r="AA974" s="24" t="n">
        <f aca="false">Z974*(1+S974)</f>
        <v>1.34672828921162</v>
      </c>
      <c r="AB974" s="24" t="n">
        <f aca="false">AA974*(1+U974)</f>
        <v>1.59493779390431</v>
      </c>
      <c r="AC974" s="24" t="n">
        <f aca="false">AB974*(1+W974)</f>
        <v>1.90141244102712</v>
      </c>
      <c r="AD974" s="24" t="n">
        <f aca="false">AC974*(1+Y974)</f>
        <v>2.3497905765229</v>
      </c>
      <c r="AE974" s="23" t="n">
        <f aca="false">E974*Q974</f>
        <v>4458.87333185819</v>
      </c>
      <c r="AF974" s="23" t="n">
        <f aca="false">AE974*(1+S974)</f>
        <v>5222.86069188184</v>
      </c>
      <c r="AG974" s="23" t="n">
        <f aca="false">AF974*(1+U974)</f>
        <v>6185.46293005849</v>
      </c>
      <c r="AH974" s="23" t="n">
        <f aca="false">AG974*(1+W974)</f>
        <v>7374.02813681826</v>
      </c>
      <c r="AI974" s="23" t="n">
        <f aca="false">AH974*(1+Y974)</f>
        <v>9112.9212437204</v>
      </c>
      <c r="AJ974" s="25" t="n">
        <f aca="false">G974*Z974</f>
        <v>48972.5718477028</v>
      </c>
      <c r="AK974" s="25" t="n">
        <f aca="false">I974*AA974</f>
        <v>50225.0442651081</v>
      </c>
      <c r="AL974" s="25" t="n">
        <f aca="false">K974*AB974</f>
        <v>68389.5037685123</v>
      </c>
      <c r="AM974" s="25" t="n">
        <f aca="false">M974*AC974</f>
        <v>78476.3862457262</v>
      </c>
      <c r="AN974" s="25" t="n">
        <f aca="false">O974*AD974</f>
        <v>77473.4101485495</v>
      </c>
      <c r="AO974" s="25" t="n">
        <f aca="false">C974/Datos!$D$8</f>
        <v>14868.5088528452</v>
      </c>
      <c r="AP974" s="25" t="n">
        <f aca="false">AJ974-AO974</f>
        <v>34104.0629948575</v>
      </c>
      <c r="AQ974" s="25" t="n">
        <f aca="false">AK974-AO974</f>
        <v>35356.5354122629</v>
      </c>
      <c r="AR974" s="25" t="n">
        <f aca="false">AL974-AO974</f>
        <v>53520.9949156671</v>
      </c>
      <c r="AS974" s="25" t="n">
        <f aca="false">AM974-AO974</f>
        <v>63607.877392881</v>
      </c>
      <c r="AT974" s="25" t="n">
        <f aca="false">AN974-AO974</f>
        <v>62604.9012957042</v>
      </c>
      <c r="AU974" s="25" t="n">
        <f aca="false">AP974*Datos!$D$6</f>
        <v>17052.0314974288</v>
      </c>
      <c r="AV974" s="25" t="n">
        <f aca="false">AQ974*Datos!$D$6</f>
        <v>17678.2677061314</v>
      </c>
      <c r="AW974" s="25" t="n">
        <f aca="false">AR974*Datos!$D$6</f>
        <v>26760.4974578335</v>
      </c>
      <c r="AX974" s="25" t="n">
        <f aca="false">AS974*Datos!$D$6</f>
        <v>31803.9386964405</v>
      </c>
      <c r="AY974" s="25" t="n">
        <f aca="false">AT974*Datos!$D$6</f>
        <v>31302.4506478521</v>
      </c>
      <c r="AZ974" s="25" t="n">
        <f aca="false">AJ974-AU974-AE974</f>
        <v>27461.6670184158</v>
      </c>
      <c r="BA974" s="25" t="n">
        <f aca="false">AK974-AV974-AF974</f>
        <v>27323.9158670948</v>
      </c>
      <c r="BB974" s="25" t="n">
        <f aca="false">AL974-AW974-AG974</f>
        <v>35443.5433806203</v>
      </c>
      <c r="BC974" s="25" t="n">
        <f aca="false">AM974-AX974-AH974</f>
        <v>39298.4194124675</v>
      </c>
      <c r="BD974" s="25" t="n">
        <f aca="false">AN974-AY974-AI974</f>
        <v>37058.038256977</v>
      </c>
      <c r="BE974" s="25" t="n">
        <f aca="false">AZ974/Z974</f>
        <v>23885.2736362228</v>
      </c>
      <c r="BF974" s="25" t="n">
        <f aca="false">BA974/AA974</f>
        <v>20289.1081192705</v>
      </c>
      <c r="BG974" s="25" t="n">
        <f aca="false">BB974/AB974</f>
        <v>22222.5239856262</v>
      </c>
      <c r="BH974" s="25" t="n">
        <f aca="false">BC974/AC974</f>
        <v>20668.0142427379</v>
      </c>
      <c r="BI974" s="25" t="n">
        <f aca="false">BD974/AD974</f>
        <v>15770.7834167135</v>
      </c>
      <c r="BJ974" s="25" t="n">
        <f aca="false">E974*AD974</f>
        <v>69974.4077388501</v>
      </c>
      <c r="BK974" s="25" t="n">
        <f aca="false">0.2*C974*AD974</f>
        <v>34937.8819893631</v>
      </c>
      <c r="BL974" s="25" t="n">
        <f aca="false">BJ974+BK974</f>
        <v>104912.289728213</v>
      </c>
      <c r="BM974" s="25" t="n">
        <f aca="false">BK974*Datos!$D$6</f>
        <v>17468.9409946815</v>
      </c>
      <c r="BN974" s="25" t="n">
        <f aca="false">BL974-BM974</f>
        <v>87443.3487335317</v>
      </c>
      <c r="BO974" s="25" t="n">
        <f aca="false">BN974/AD974</f>
        <v>37213.2519413393</v>
      </c>
      <c r="BP974" s="25" t="n">
        <f aca="false">-(C974+E974)</f>
        <v>-104121.541779143</v>
      </c>
      <c r="BQ974" s="25" t="n">
        <f aca="false">BE974</f>
        <v>23885.2736362228</v>
      </c>
      <c r="BR974" s="25" t="n">
        <f aca="false">BF974</f>
        <v>20289.1081192705</v>
      </c>
      <c r="BS974" s="25" t="n">
        <f aca="false">BG974</f>
        <v>22222.5239856262</v>
      </c>
      <c r="BT974" s="25" t="n">
        <f aca="false">BH974</f>
        <v>20668.0142427379</v>
      </c>
      <c r="BU974" s="25" t="n">
        <f aca="false">BI974+BO974</f>
        <v>52984.0353580528</v>
      </c>
      <c r="BV974" s="27" t="n">
        <f aca="false">IFERROR(IRR(BP974:BU974,0.1),NA())*100</f>
        <v>9.35930422058526</v>
      </c>
    </row>
    <row r="975" customFormat="false" ht="15" hidden="false" customHeight="true" outlineLevel="0" collapsed="false">
      <c r="A975" s="23" t="n">
        <v>974</v>
      </c>
      <c r="B975" s="24" t="n">
        <f aca="true">RAND()</f>
        <v>0.502609958598818</v>
      </c>
      <c r="C975" s="25" t="n">
        <f aca="false">IF(B975&lt;=(Datos!$D$14-Datos!$C$14)/(Datos!$E$14-Datos!$C$14),Datos!$C$14+SQRT((Datos!$E$14-Datos!$C$14)*(Datos!$D$14-Datos!$C$14)*B975),Datos!$E$14-SQRT((Datos!$E$14-Datos!$C$14)*(Datos!$E$14-Datos!$D$14)*(1-B975)))</f>
        <v>75569.1168869928</v>
      </c>
      <c r="D975" s="24" t="n">
        <f aca="true">RAND()</f>
        <v>0.359603021215292</v>
      </c>
      <c r="E975" s="25" t="n">
        <f aca="false">IF(D975&lt;=(Datos!$D$15-Datos!$C$15)/(Datos!$E$15-Datos!$C$15),Datos!$C$15+SQRT((Datos!$E$15-Datos!$C$15)*(Datos!$D$15-Datos!$C$15)*D975),Datos!$E$15-SQRT((Datos!$E$15-Datos!$C$15)*(Datos!$E$15-Datos!$D$15)*(1-D975)))</f>
        <v>30199.0027641211</v>
      </c>
      <c r="F975" s="24" t="n">
        <f aca="true">RAND()</f>
        <v>0.998466986678893</v>
      </c>
      <c r="G975" s="25" t="n">
        <f aca="false">IF(F975&lt;=(Datos!$D$19-Datos!$C$19)/(Datos!$E$19-Datos!$C$19),Datos!$C$19+SQRT((Datos!$E$19-Datos!$C$19)*(Datos!$D$19-Datos!$C$19)*F975),Datos!$E$19-SQRT((Datos!$E$19-Datos!$C$19)*(Datos!$E$19-Datos!$D$19)*(1-F975)))</f>
        <v>44660.9188901118</v>
      </c>
      <c r="H975" s="24" t="n">
        <f aca="true">RAND()</f>
        <v>0.78141361379529</v>
      </c>
      <c r="I975" s="25" t="n">
        <f aca="false">IF(H975&lt;=(Datos!$D$19-Datos!$C$19)/(Datos!$E$19-Datos!$C$19),Datos!$C$19+SQRT((Datos!$E$19-Datos!$C$19)*(Datos!$D$19-Datos!$C$19)*H975),Datos!$E$19-SQRT((Datos!$E$19-Datos!$C$19)*(Datos!$E$19-Datos!$D$19)*(1-H975)))</f>
        <v>40951.0521162463</v>
      </c>
      <c r="J975" s="24" t="n">
        <f aca="true">RAND()</f>
        <v>0.422962430664198</v>
      </c>
      <c r="K975" s="25" t="n">
        <f aca="false">IF(J975&lt;=(Datos!$D$19-Datos!$C$19)/(Datos!$E$19-Datos!$C$19),Datos!$C$19+SQRT((Datos!$E$19-Datos!$C$19)*(Datos!$D$19-Datos!$C$19)*J975),Datos!$E$19-SQRT((Datos!$E$19-Datos!$C$19)*(Datos!$E$19-Datos!$D$19)*(1-J975)))</f>
        <v>37965.1970847952</v>
      </c>
      <c r="L975" s="24" t="n">
        <f aca="true">RAND()</f>
        <v>0.932874875924471</v>
      </c>
      <c r="M975" s="25" t="n">
        <f aca="false">IF(L975&lt;=(Datos!$D$19-Datos!$C$19)/(Datos!$E$19-Datos!$C$19),Datos!$C$19+SQRT((Datos!$E$19-Datos!$C$19)*(Datos!$D$19-Datos!$C$19)*L975),Datos!$E$19-SQRT((Datos!$E$19-Datos!$C$19)*(Datos!$E$19-Datos!$D$19)*(1-L975)))</f>
        <v>42756.2566310595</v>
      </c>
      <c r="N975" s="24" t="n">
        <f aca="true">RAND()</f>
        <v>0.80309071025841</v>
      </c>
      <c r="O975" s="25" t="n">
        <f aca="false">IF(N975&lt;=(Datos!$D$19-Datos!$C$19)/(Datos!$E$19-Datos!$C$19),Datos!$C$19+SQRT((Datos!$E$19-Datos!$C$19)*(Datos!$D$19-Datos!$C$19)*N975),Datos!$E$19-SQRT((Datos!$E$19-Datos!$C$19)*(Datos!$E$19-Datos!$D$19)*(1-N975)))</f>
        <v>41157.0588437215</v>
      </c>
      <c r="P975" s="24" t="n">
        <f aca="true">RAND()</f>
        <v>0.348935001105469</v>
      </c>
      <c r="Q975" s="26" t="n">
        <f aca="false">IF(P975&lt;=(Datos!$D$23-Datos!$C$23)/(Datos!$E$23-Datos!$C$23),Datos!$C$23+SQRT((Datos!$E$23-Datos!$C$23)*(Datos!$D$23-Datos!$C$23)*P975),Datos!$E$23-SQRT((Datos!$E$23-Datos!$C$23)*(Datos!$E$23-Datos!$D$23)*(1-P975)))</f>
        <v>0.145061584187554</v>
      </c>
      <c r="R975" s="24" t="n">
        <f aca="true">RAND()</f>
        <v>0.4641798075527</v>
      </c>
      <c r="S975" s="26" t="n">
        <f aca="false">IF(R975&lt;=(Datos!$D$24-Datos!$C$24)/(Datos!$E$24-Datos!$C$24),Datos!$C$24+SQRT((Datos!$E$24-Datos!$C$24)*(Datos!$D$24-Datos!$C$24)*R975),Datos!$E$24-SQRT((Datos!$E$24-Datos!$C$24)*(Datos!$E$24-Datos!$D$24)*(1-R975)))</f>
        <v>0.148905426023411</v>
      </c>
      <c r="T975" s="24" t="n">
        <f aca="true">RAND()</f>
        <v>0.207839873515729</v>
      </c>
      <c r="U975" s="26" t="n">
        <f aca="false">IF(T975&lt;=(Datos!$D$25-Datos!$C$25)/(Datos!$E$25-Datos!$C$25),Datos!$C$25+SQRT((Datos!$E$25-Datos!$C$25)*(Datos!$D$25-Datos!$C$25)*T975),Datos!$E$25-SQRT((Datos!$E$25-Datos!$C$25)*(Datos!$E$25-Datos!$D$25)*(1-T975)))</f>
        <v>0.170891714491229</v>
      </c>
      <c r="V975" s="24" t="n">
        <f aca="true">RAND()</f>
        <v>0.322151853721023</v>
      </c>
      <c r="W975" s="26" t="n">
        <f aca="false">IF(V975&lt;=(Datos!$D$26-Datos!$C$26)/(Datos!$E$26-Datos!$C$26),Datos!$C$26+SQRT((Datos!$E$26-Datos!$C$26)*(Datos!$D$26-Datos!$C$26)*V975),Datos!$E$26-SQRT((Datos!$E$26-Datos!$C$26)*(Datos!$E$26-Datos!$D$26)*(1-V975)))</f>
        <v>0.201292007719714</v>
      </c>
      <c r="X975" s="24" t="n">
        <f aca="true">RAND()</f>
        <v>0.00432943108426125</v>
      </c>
      <c r="Y975" s="26" t="n">
        <f aca="false">IF(X975&lt;=(Datos!$D$27-Datos!$C$27)/(Datos!$E$27-Datos!$C$27),Datos!$C$27+SQRT((Datos!$E$27-Datos!$C$27)*(Datos!$D$27-Datos!$C$27)*X975),Datos!$E$27-SQRT((Datos!$E$27-Datos!$C$27)*(Datos!$E$27-Datos!$D$27)*(1-X975)))</f>
        <v>0.193418985803934</v>
      </c>
      <c r="Z975" s="24" t="n">
        <f aca="false">(1+Q975)</f>
        <v>1.14506158418755</v>
      </c>
      <c r="AA975" s="24" t="n">
        <f aca="false">Z975*(1+S975)</f>
        <v>1.31556746720404</v>
      </c>
      <c r="AB975" s="24" t="n">
        <f aca="false">AA975*(1+U975)</f>
        <v>1.54038704720343</v>
      </c>
      <c r="AC975" s="24" t="n">
        <f aca="false">AB975*(1+W975)</f>
        <v>1.85045464860044</v>
      </c>
      <c r="AD975" s="24" t="n">
        <f aca="false">AC975*(1+Y975)</f>
        <v>2.20836771000892</v>
      </c>
      <c r="AE975" s="23" t="n">
        <f aca="false">E975*Q975</f>
        <v>4380.71518184772</v>
      </c>
      <c r="AF975" s="23" t="n">
        <f aca="false">AE975*(1+S975)</f>
        <v>5033.02744228798</v>
      </c>
      <c r="AG975" s="23" t="n">
        <f aca="false">AF975*(1+U975)</f>
        <v>5893.13013098197</v>
      </c>
      <c r="AH975" s="23" t="n">
        <f aca="false">AG975*(1+W975)</f>
        <v>7079.37012680087</v>
      </c>
      <c r="AI975" s="23" t="n">
        <f aca="false">AH975*(1+Y975)</f>
        <v>8448.65471685737</v>
      </c>
      <c r="AJ975" s="25" t="n">
        <f aca="false">G975*Z975</f>
        <v>51139.5025355833</v>
      </c>
      <c r="AK975" s="25" t="n">
        <f aca="false">I975*AA975</f>
        <v>53873.871911911</v>
      </c>
      <c r="AL975" s="25" t="n">
        <f aca="false">K975*AB975</f>
        <v>58481.0978339438</v>
      </c>
      <c r="AM975" s="25" t="n">
        <f aca="false">M975*AC975</f>
        <v>79118.5138396976</v>
      </c>
      <c r="AN975" s="25" t="n">
        <f aca="false">O975*AD975</f>
        <v>90889.9197894115</v>
      </c>
      <c r="AO975" s="25" t="n">
        <f aca="false">C975/Datos!$D$8</f>
        <v>15113.8233773986</v>
      </c>
      <c r="AP975" s="25" t="n">
        <f aca="false">AJ975-AO975</f>
        <v>36025.6791581847</v>
      </c>
      <c r="AQ975" s="25" t="n">
        <f aca="false">AK975-AO975</f>
        <v>38760.0485345124</v>
      </c>
      <c r="AR975" s="25" t="n">
        <f aca="false">AL975-AO975</f>
        <v>43367.2744565452</v>
      </c>
      <c r="AS975" s="25" t="n">
        <f aca="false">AM975-AO975</f>
        <v>64004.690462299</v>
      </c>
      <c r="AT975" s="25" t="n">
        <f aca="false">AN975-AO975</f>
        <v>75776.096412013</v>
      </c>
      <c r="AU975" s="25" t="n">
        <f aca="false">AP975*Datos!$D$6</f>
        <v>18012.8395790924</v>
      </c>
      <c r="AV975" s="25" t="n">
        <f aca="false">AQ975*Datos!$D$6</f>
        <v>19380.0242672562</v>
      </c>
      <c r="AW975" s="25" t="n">
        <f aca="false">AR975*Datos!$D$6</f>
        <v>21683.6372282726</v>
      </c>
      <c r="AX975" s="25" t="n">
        <f aca="false">AS975*Datos!$D$6</f>
        <v>32002.3452311495</v>
      </c>
      <c r="AY975" s="25" t="n">
        <f aca="false">AT975*Datos!$D$6</f>
        <v>37888.0482060065</v>
      </c>
      <c r="AZ975" s="25" t="n">
        <f aca="false">AJ975-AU975-AE975</f>
        <v>28745.9477746432</v>
      </c>
      <c r="BA975" s="25" t="n">
        <f aca="false">AK975-AV975-AF975</f>
        <v>29460.8202023668</v>
      </c>
      <c r="BB975" s="25" t="n">
        <f aca="false">AL975-AW975-AG975</f>
        <v>30904.3304746892</v>
      </c>
      <c r="BC975" s="25" t="n">
        <f aca="false">AM975-AX975-AH975</f>
        <v>40036.7984817472</v>
      </c>
      <c r="BD975" s="25" t="n">
        <f aca="false">AN975-AY975-AI975</f>
        <v>44553.2168665477</v>
      </c>
      <c r="BE975" s="25" t="n">
        <f aca="false">AZ975/Z975</f>
        <v>25104.2810025271</v>
      </c>
      <c r="BF975" s="25" t="n">
        <f aca="false">BA975/AA975</f>
        <v>22394.0017800679</v>
      </c>
      <c r="BG975" s="25" t="n">
        <f aca="false">BB975/AB975</f>
        <v>20062.7047148936</v>
      </c>
      <c r="BH975" s="25" t="n">
        <f aca="false">BC975/AC975</f>
        <v>21636.1954679777</v>
      </c>
      <c r="BI975" s="25" t="n">
        <f aca="false">BD975/AD975</f>
        <v>20174.7275440682</v>
      </c>
      <c r="BJ975" s="25" t="n">
        <f aca="false">E975*AD975</f>
        <v>66690.5025787551</v>
      </c>
      <c r="BK975" s="25" t="n">
        <f aca="false">0.2*C975*AD975</f>
        <v>33376.8795214249</v>
      </c>
      <c r="BL975" s="25" t="n">
        <f aca="false">BJ975+BK975</f>
        <v>100067.38210018</v>
      </c>
      <c r="BM975" s="25" t="n">
        <f aca="false">BK975*Datos!$D$6</f>
        <v>16688.4397607125</v>
      </c>
      <c r="BN975" s="25" t="n">
        <f aca="false">BL975-BM975</f>
        <v>83378.9423394675</v>
      </c>
      <c r="BO975" s="25" t="n">
        <f aca="false">BN975/AD975</f>
        <v>37755.9144528204</v>
      </c>
      <c r="BP975" s="25" t="n">
        <f aca="false">-(C975+E975)</f>
        <v>-105768.119651114</v>
      </c>
      <c r="BQ975" s="25" t="n">
        <f aca="false">BE975</f>
        <v>25104.2810025271</v>
      </c>
      <c r="BR975" s="25" t="n">
        <f aca="false">BF975</f>
        <v>22394.0017800679</v>
      </c>
      <c r="BS975" s="25" t="n">
        <f aca="false">BG975</f>
        <v>20062.7047148936</v>
      </c>
      <c r="BT975" s="25" t="n">
        <f aca="false">BH975</f>
        <v>21636.1954679777</v>
      </c>
      <c r="BU975" s="25" t="n">
        <f aca="false">BI975+BO975</f>
        <v>57930.6419968885</v>
      </c>
      <c r="BV975" s="27" t="n">
        <f aca="false">IFERROR(IRR(BP975:BU975,0.1),NA())*100</f>
        <v>10.4466828266076</v>
      </c>
    </row>
    <row r="976" customFormat="false" ht="15" hidden="false" customHeight="true" outlineLevel="0" collapsed="false">
      <c r="A976" s="23" t="n">
        <v>975</v>
      </c>
      <c r="B976" s="24" t="n">
        <f aca="true">RAND()</f>
        <v>0.984337422946901</v>
      </c>
      <c r="C976" s="25" t="n">
        <f aca="false">IF(B976&lt;=(Datos!$D$14-Datos!$C$14)/(Datos!$E$14-Datos!$C$14),Datos!$C$14+SQRT((Datos!$E$14-Datos!$C$14)*(Datos!$D$14-Datos!$C$14)*B976),Datos!$E$14-SQRT((Datos!$E$14-Datos!$C$14)*(Datos!$E$14-Datos!$D$14)*(1-B976)))</f>
        <v>95664.6692786226</v>
      </c>
      <c r="D976" s="24" t="n">
        <f aca="true">RAND()</f>
        <v>0.610679171216646</v>
      </c>
      <c r="E976" s="25" t="n">
        <f aca="false">IF(D976&lt;=(Datos!$D$15-Datos!$C$15)/(Datos!$E$15-Datos!$C$15),Datos!$C$15+SQRT((Datos!$E$15-Datos!$C$15)*(Datos!$D$15-Datos!$C$15)*D976),Datos!$E$15-SQRT((Datos!$E$15-Datos!$C$15)*(Datos!$E$15-Datos!$D$15)*(1-D976)))</f>
        <v>32358.1334533046</v>
      </c>
      <c r="F976" s="24" t="n">
        <f aca="true">RAND()</f>
        <v>0.230657651539197</v>
      </c>
      <c r="G976" s="25" t="n">
        <f aca="false">IF(F976&lt;=(Datos!$D$19-Datos!$C$19)/(Datos!$E$19-Datos!$C$19),Datos!$C$19+SQRT((Datos!$E$19-Datos!$C$19)*(Datos!$D$19-Datos!$C$19)*F976),Datos!$E$19-SQRT((Datos!$E$19-Datos!$C$19)*(Datos!$E$19-Datos!$D$19)*(1-F976)))</f>
        <v>35882.0615204943</v>
      </c>
      <c r="H976" s="24" t="n">
        <f aca="true">RAND()</f>
        <v>0.36598113513338</v>
      </c>
      <c r="I976" s="25" t="n">
        <f aca="false">IF(H976&lt;=(Datos!$D$19-Datos!$C$19)/(Datos!$E$19-Datos!$C$19),Datos!$C$19+SQRT((Datos!$E$19-Datos!$C$19)*(Datos!$D$19-Datos!$C$19)*H976),Datos!$E$19-SQRT((Datos!$E$19-Datos!$C$19)*(Datos!$E$19-Datos!$D$19)*(1-H976)))</f>
        <v>37409.2624646457</v>
      </c>
      <c r="J976" s="24" t="n">
        <f aca="true">RAND()</f>
        <v>0.62452814546502</v>
      </c>
      <c r="K976" s="25" t="n">
        <f aca="false">IF(J976&lt;=(Datos!$D$19-Datos!$C$19)/(Datos!$E$19-Datos!$C$19),Datos!$C$19+SQRT((Datos!$E$19-Datos!$C$19)*(Datos!$D$19-Datos!$C$19)*J976),Datos!$E$19-SQRT((Datos!$E$19-Datos!$C$19)*(Datos!$E$19-Datos!$D$19)*(1-J976)))</f>
        <v>39678.8027059008</v>
      </c>
      <c r="L976" s="24" t="n">
        <f aca="true">RAND()</f>
        <v>0.904524850696132</v>
      </c>
      <c r="M976" s="25" t="n">
        <f aca="false">IF(L976&lt;=(Datos!$D$19-Datos!$C$19)/(Datos!$E$19-Datos!$C$19),Datos!$C$19+SQRT((Datos!$E$19-Datos!$C$19)*(Datos!$D$19-Datos!$C$19)*L976),Datos!$E$19-SQRT((Datos!$E$19-Datos!$C$19)*(Datos!$E$19-Datos!$D$19)*(1-L976)))</f>
        <v>42324.0634914501</v>
      </c>
      <c r="N976" s="24" t="n">
        <f aca="true">RAND()</f>
        <v>0.367559689754447</v>
      </c>
      <c r="O976" s="25" t="n">
        <f aca="false">IF(N976&lt;=(Datos!$D$19-Datos!$C$19)/(Datos!$E$19-Datos!$C$19),Datos!$C$19+SQRT((Datos!$E$19-Datos!$C$19)*(Datos!$D$19-Datos!$C$19)*N976),Datos!$E$19-SQRT((Datos!$E$19-Datos!$C$19)*(Datos!$E$19-Datos!$D$19)*(1-N976)))</f>
        <v>37425.2241355509</v>
      </c>
      <c r="P976" s="24" t="n">
        <f aca="true">RAND()</f>
        <v>0.727506292764045</v>
      </c>
      <c r="Q976" s="26" t="n">
        <f aca="false">IF(P976&lt;=(Datos!$D$23-Datos!$C$23)/(Datos!$E$23-Datos!$C$23),Datos!$C$23+SQRT((Datos!$E$23-Datos!$C$23)*(Datos!$D$23-Datos!$C$23)*P976),Datos!$E$23-SQRT((Datos!$E$23-Datos!$C$23)*(Datos!$E$23-Datos!$D$23)*(1-P976)))</f>
        <v>0.157853021130982</v>
      </c>
      <c r="R976" s="24" t="n">
        <f aca="true">RAND()</f>
        <v>0.0397638169581368</v>
      </c>
      <c r="S976" s="26" t="n">
        <f aca="false">IF(R976&lt;=(Datos!$D$24-Datos!$C$24)/(Datos!$E$24-Datos!$C$24),Datos!$C$24+SQRT((Datos!$E$24-Datos!$C$24)*(Datos!$D$24-Datos!$C$24)*R976),Datos!$E$24-SQRT((Datos!$E$24-Datos!$C$24)*(Datos!$E$24-Datos!$D$24)*(1-R976)))</f>
        <v>0.128460193291211</v>
      </c>
      <c r="T976" s="24" t="n">
        <f aca="true">RAND()</f>
        <v>0.207681777642223</v>
      </c>
      <c r="U976" s="26" t="n">
        <f aca="false">IF(T976&lt;=(Datos!$D$25-Datos!$C$25)/(Datos!$E$25-Datos!$C$25),Datos!$C$25+SQRT((Datos!$E$25-Datos!$C$25)*(Datos!$D$25-Datos!$C$25)*T976),Datos!$E$25-SQRT((Datos!$E$25-Datos!$C$25)*(Datos!$E$25-Datos!$D$25)*(1-T976)))</f>
        <v>0.170883767214003</v>
      </c>
      <c r="V976" s="24" t="n">
        <f aca="true">RAND()</f>
        <v>0.12230877136275</v>
      </c>
      <c r="W976" s="26" t="n">
        <f aca="false">IF(V976&lt;=(Datos!$D$26-Datos!$C$26)/(Datos!$E$26-Datos!$C$26),Datos!$C$26+SQRT((Datos!$E$26-Datos!$C$26)*(Datos!$D$26-Datos!$C$26)*V976),Datos!$E$26-SQRT((Datos!$E$26-Datos!$C$26)*(Datos!$E$26-Datos!$D$26)*(1-V976)))</f>
        <v>0.193085575260868</v>
      </c>
      <c r="X976" s="24" t="n">
        <f aca="true">RAND()</f>
        <v>0.900192324789043</v>
      </c>
      <c r="Y976" s="26" t="n">
        <f aca="false">IF(X976&lt;=(Datos!$D$27-Datos!$C$27)/(Datos!$E$27-Datos!$C$27),Datos!$C$27+SQRT((Datos!$E$27-Datos!$C$27)*(Datos!$D$27-Datos!$C$27)*X976),Datos!$E$27-SQRT((Datos!$E$27-Datos!$C$27)*(Datos!$E$27-Datos!$D$27)*(1-X976)))</f>
        <v>0.256784456798533</v>
      </c>
      <c r="Z976" s="24" t="n">
        <f aca="false">(1+Q976)</f>
        <v>1.15785302113098</v>
      </c>
      <c r="AA976" s="24" t="n">
        <f aca="false">Z976*(1+S976)</f>
        <v>1.30659104402828</v>
      </c>
      <c r="AB976" s="24" t="n">
        <f aca="false">AA976*(1+U976)</f>
        <v>1.52986624383991</v>
      </c>
      <c r="AC976" s="24" t="n">
        <f aca="false">AB976*(1+W976)</f>
        <v>1.82526134760392</v>
      </c>
      <c r="AD976" s="24" t="n">
        <f aca="false">AC976*(1+Y976)</f>
        <v>2.29396009126376</v>
      </c>
      <c r="AE976" s="23" t="n">
        <f aca="false">E976*Q976</f>
        <v>5107.82912376363</v>
      </c>
      <c r="AF976" s="23" t="n">
        <f aca="false">AE976*(1+S976)</f>
        <v>5763.98184030078</v>
      </c>
      <c r="AG976" s="23" t="n">
        <f aca="false">AF976*(1+U976)</f>
        <v>6748.95277132448</v>
      </c>
      <c r="AH976" s="23" t="n">
        <f aca="false">AG976*(1+W976)</f>
        <v>8052.07819958409</v>
      </c>
      <c r="AI976" s="23" t="n">
        <f aca="false">AH976*(1+Y976)</f>
        <v>10119.7267261636</v>
      </c>
      <c r="AJ976" s="25" t="n">
        <f aca="false">G976*Z976</f>
        <v>41546.1533359121</v>
      </c>
      <c r="AK976" s="25" t="n">
        <f aca="false">I976*AA976</f>
        <v>48878.6073000093</v>
      </c>
      <c r="AL976" s="25" t="n">
        <f aca="false">K976*AB976</f>
        <v>60703.2608557414</v>
      </c>
      <c r="AM976" s="25" t="n">
        <f aca="false">M976*AC976</f>
        <v>77252.4771644783</v>
      </c>
      <c r="AN976" s="25" t="n">
        <f aca="false">O976*AD976</f>
        <v>85851.9705735548</v>
      </c>
      <c r="AO976" s="25" t="n">
        <f aca="false">C976/Datos!$D$8</f>
        <v>19132.9338557245</v>
      </c>
      <c r="AP976" s="25" t="n">
        <f aca="false">AJ976-AO976</f>
        <v>22413.2194801876</v>
      </c>
      <c r="AQ976" s="25" t="n">
        <f aca="false">AK976-AO976</f>
        <v>29745.6734442848</v>
      </c>
      <c r="AR976" s="25" t="n">
        <f aca="false">AL976-AO976</f>
        <v>41570.3270000169</v>
      </c>
      <c r="AS976" s="25" t="n">
        <f aca="false">AM976-AO976</f>
        <v>58119.5433087538</v>
      </c>
      <c r="AT976" s="25" t="n">
        <f aca="false">AN976-AO976</f>
        <v>66719.0367178303</v>
      </c>
      <c r="AU976" s="25" t="n">
        <f aca="false">AP976*Datos!$D$6</f>
        <v>11206.6097400938</v>
      </c>
      <c r="AV976" s="25" t="n">
        <f aca="false">AQ976*Datos!$D$6</f>
        <v>14872.8367221424</v>
      </c>
      <c r="AW976" s="25" t="n">
        <f aca="false">AR976*Datos!$D$6</f>
        <v>20785.1635000084</v>
      </c>
      <c r="AX976" s="25" t="n">
        <f aca="false">AS976*Datos!$D$6</f>
        <v>29059.7716543769</v>
      </c>
      <c r="AY976" s="25" t="n">
        <f aca="false">AT976*Datos!$D$6</f>
        <v>33359.5183589151</v>
      </c>
      <c r="AZ976" s="25" t="n">
        <f aca="false">AJ976-AU976-AE976</f>
        <v>25231.7144720547</v>
      </c>
      <c r="BA976" s="25" t="n">
        <f aca="false">AK976-AV976-AF976</f>
        <v>28241.7887375661</v>
      </c>
      <c r="BB976" s="25" t="n">
        <f aca="false">AL976-AW976-AG976</f>
        <v>33169.1445844085</v>
      </c>
      <c r="BC976" s="25" t="n">
        <f aca="false">AM976-AX976-AH976</f>
        <v>40140.6273105173</v>
      </c>
      <c r="BD976" s="25" t="n">
        <f aca="false">AN976-AY976-AI976</f>
        <v>42372.7254884761</v>
      </c>
      <c r="BE976" s="25" t="n">
        <f aca="false">AZ976/Z976</f>
        <v>21791.8112330082</v>
      </c>
      <c r="BF976" s="25" t="n">
        <f aca="false">BA976/AA976</f>
        <v>21614.8647785733</v>
      </c>
      <c r="BG976" s="25" t="n">
        <f aca="false">BB976/AB976</f>
        <v>21681.0748769481</v>
      </c>
      <c r="BH976" s="25" t="n">
        <f aca="false">BC976/AC976</f>
        <v>21991.7149745219</v>
      </c>
      <c r="BI976" s="25" t="n">
        <f aca="false">BD976/AD976</f>
        <v>18471.4309764355</v>
      </c>
      <c r="BJ976" s="25" t="n">
        <f aca="false">E976*AD976</f>
        <v>74228.2667696673</v>
      </c>
      <c r="BK976" s="25" t="n">
        <f aca="false">0.2*C976*AD976</f>
        <v>43890.1866938212</v>
      </c>
      <c r="BL976" s="25" t="n">
        <f aca="false">BJ976+BK976</f>
        <v>118118.453463489</v>
      </c>
      <c r="BM976" s="25" t="n">
        <f aca="false">BK976*Datos!$D$6</f>
        <v>21945.0933469106</v>
      </c>
      <c r="BN976" s="25" t="n">
        <f aca="false">BL976-BM976</f>
        <v>96173.3601165779</v>
      </c>
      <c r="BO976" s="25" t="n">
        <f aca="false">BN976/AD976</f>
        <v>41924.6003811668</v>
      </c>
      <c r="BP976" s="25" t="n">
        <f aca="false">-(C976+E976)</f>
        <v>-128022.802731927</v>
      </c>
      <c r="BQ976" s="25" t="n">
        <f aca="false">BE976</f>
        <v>21791.8112330082</v>
      </c>
      <c r="BR976" s="25" t="n">
        <f aca="false">BF976</f>
        <v>21614.8647785733</v>
      </c>
      <c r="BS976" s="25" t="n">
        <f aca="false">BG976</f>
        <v>21681.0748769481</v>
      </c>
      <c r="BT976" s="25" t="n">
        <f aca="false">BH976</f>
        <v>21991.7149745219</v>
      </c>
      <c r="BU976" s="25" t="n">
        <f aca="false">BI976+BO976</f>
        <v>60396.0313576023</v>
      </c>
      <c r="BV976" s="27" t="n">
        <f aca="false">IFERROR(IRR(BP976:BU976,0.1),NA())*100</f>
        <v>4.14852943752166</v>
      </c>
    </row>
    <row r="977" customFormat="false" ht="15" hidden="false" customHeight="true" outlineLevel="0" collapsed="false">
      <c r="A977" s="23" t="n">
        <v>976</v>
      </c>
      <c r="B977" s="24" t="n">
        <f aca="true">RAND()</f>
        <v>0.749246522756025</v>
      </c>
      <c r="C977" s="25" t="n">
        <f aca="false">IF(B977&lt;=(Datos!$D$14-Datos!$C$14)/(Datos!$E$14-Datos!$C$14),Datos!$C$14+SQRT((Datos!$E$14-Datos!$C$14)*(Datos!$D$14-Datos!$C$14)*B977),Datos!$E$14-SQRT((Datos!$E$14-Datos!$C$14)*(Datos!$E$14-Datos!$D$14)*(1-B977)))</f>
        <v>82653.4103440253</v>
      </c>
      <c r="D977" s="24" t="n">
        <f aca="true">RAND()</f>
        <v>0.741991767368816</v>
      </c>
      <c r="E977" s="25" t="n">
        <f aca="false">IF(D977&lt;=(Datos!$D$15-Datos!$C$15)/(Datos!$E$15-Datos!$C$15),Datos!$C$15+SQRT((Datos!$E$15-Datos!$C$15)*(Datos!$D$15-Datos!$C$15)*D977),Datos!$E$15-SQRT((Datos!$E$15-Datos!$C$15)*(Datos!$E$15-Datos!$D$15)*(1-D977)))</f>
        <v>33778.968341611</v>
      </c>
      <c r="F977" s="24" t="n">
        <f aca="true">RAND()</f>
        <v>0.418455092199716</v>
      </c>
      <c r="G977" s="25" t="n">
        <f aca="false">IF(F977&lt;=(Datos!$D$19-Datos!$C$19)/(Datos!$E$19-Datos!$C$19),Datos!$C$19+SQRT((Datos!$E$19-Datos!$C$19)*(Datos!$D$19-Datos!$C$19)*F977),Datos!$E$19-SQRT((Datos!$E$19-Datos!$C$19)*(Datos!$E$19-Datos!$D$19)*(1-F977)))</f>
        <v>37922.6424777316</v>
      </c>
      <c r="H977" s="24" t="n">
        <f aca="true">RAND()</f>
        <v>0.624126801657111</v>
      </c>
      <c r="I977" s="25" t="n">
        <f aca="false">IF(H977&lt;=(Datos!$D$19-Datos!$C$19)/(Datos!$E$19-Datos!$C$19),Datos!$C$19+SQRT((Datos!$E$19-Datos!$C$19)*(Datos!$D$19-Datos!$C$19)*H977),Datos!$E$19-SQRT((Datos!$E$19-Datos!$C$19)*(Datos!$E$19-Datos!$D$19)*(1-H977)))</f>
        <v>39675.6922361435</v>
      </c>
      <c r="J977" s="24" t="n">
        <f aca="true">RAND()</f>
        <v>0.389604530567051</v>
      </c>
      <c r="K977" s="25" t="n">
        <f aca="false">IF(J977&lt;=(Datos!$D$19-Datos!$C$19)/(Datos!$E$19-Datos!$C$19),Datos!$C$19+SQRT((Datos!$E$19-Datos!$C$19)*(Datos!$D$19-Datos!$C$19)*J977),Datos!$E$19-SQRT((Datos!$E$19-Datos!$C$19)*(Datos!$E$19-Datos!$D$19)*(1-J977)))</f>
        <v>37644.6503899824</v>
      </c>
      <c r="L977" s="24" t="n">
        <f aca="true">RAND()</f>
        <v>0.733700854246604</v>
      </c>
      <c r="M977" s="25" t="n">
        <f aca="false">IF(L977&lt;=(Datos!$D$19-Datos!$C$19)/(Datos!$E$19-Datos!$C$19),Datos!$C$19+SQRT((Datos!$E$19-Datos!$C$19)*(Datos!$D$19-Datos!$C$19)*L977),Datos!$E$19-SQRT((Datos!$E$19-Datos!$C$19)*(Datos!$E$19-Datos!$D$19)*(1-L977)))</f>
        <v>40530.9468640992</v>
      </c>
      <c r="N977" s="24" t="n">
        <f aca="true">RAND()</f>
        <v>0.374685610023398</v>
      </c>
      <c r="O977" s="25" t="n">
        <f aca="false">IF(N977&lt;=(Datos!$D$19-Datos!$C$19)/(Datos!$E$19-Datos!$C$19),Datos!$C$19+SQRT((Datos!$E$19-Datos!$C$19)*(Datos!$D$19-Datos!$C$19)*N977),Datos!$E$19-SQRT((Datos!$E$19-Datos!$C$19)*(Datos!$E$19-Datos!$D$19)*(1-N977)))</f>
        <v>37496.8554410172</v>
      </c>
      <c r="P977" s="24" t="n">
        <f aca="true">RAND()</f>
        <v>0.651074758884673</v>
      </c>
      <c r="Q977" s="26" t="n">
        <f aca="false">IF(P977&lt;=(Datos!$D$23-Datos!$C$23)/(Datos!$E$23-Datos!$C$23),Datos!$C$23+SQRT((Datos!$E$23-Datos!$C$23)*(Datos!$D$23-Datos!$C$23)*P977),Datos!$E$23-SQRT((Datos!$E$23-Datos!$C$23)*(Datos!$E$23-Datos!$D$23)*(1-P977)))</f>
        <v>0.154938766311141</v>
      </c>
      <c r="R977" s="24" t="n">
        <f aca="true">RAND()</f>
        <v>0.540315206699353</v>
      </c>
      <c r="S977" s="26" t="n">
        <f aca="false">IF(R977&lt;=(Datos!$D$24-Datos!$C$24)/(Datos!$E$24-Datos!$C$24),Datos!$C$24+SQRT((Datos!$E$24-Datos!$C$24)*(Datos!$D$24-Datos!$C$24)*R977),Datos!$E$24-SQRT((Datos!$E$24-Datos!$C$24)*(Datos!$E$24-Datos!$D$24)*(1-R977)))</f>
        <v>0.151234871320622</v>
      </c>
      <c r="T977" s="24" t="n">
        <f aca="true">RAND()</f>
        <v>0.996960371859581</v>
      </c>
      <c r="U977" s="26" t="n">
        <f aca="false">IF(T977&lt;=(Datos!$D$25-Datos!$C$25)/(Datos!$E$25-Datos!$C$25),Datos!$C$25+SQRT((Datos!$E$25-Datos!$C$25)*(Datos!$D$25-Datos!$C$25)*T977),Datos!$E$25-SQRT((Datos!$E$25-Datos!$C$25)*(Datos!$E$25-Datos!$D$25)*(1-T977)))</f>
        <v>0.217082645240432</v>
      </c>
      <c r="V977" s="24" t="n">
        <f aca="true">RAND()</f>
        <v>0.667035960686168</v>
      </c>
      <c r="W977" s="26" t="n">
        <f aca="false">IF(V977&lt;=(Datos!$D$26-Datos!$C$26)/(Datos!$E$26-Datos!$C$26),Datos!$C$26+SQRT((Datos!$E$26-Datos!$C$26)*(Datos!$D$26-Datos!$C$26)*V977),Datos!$E$26-SQRT((Datos!$E$26-Datos!$C$26)*(Datos!$E$26-Datos!$D$26)*(1-V977)))</f>
        <v>0.215862423378359</v>
      </c>
      <c r="X977" s="24" t="n">
        <f aca="true">RAND()</f>
        <v>0.952558804040338</v>
      </c>
      <c r="Y977" s="26" t="n">
        <f aca="false">IF(X977&lt;=(Datos!$D$27-Datos!$C$27)/(Datos!$E$27-Datos!$C$27),Datos!$C$27+SQRT((Datos!$E$27-Datos!$C$27)*(Datos!$D$27-Datos!$C$27)*X977),Datos!$E$27-SQRT((Datos!$E$27-Datos!$C$27)*(Datos!$E$27-Datos!$D$27)*(1-X977)))</f>
        <v>0.263994299197406</v>
      </c>
      <c r="Z977" s="24" t="n">
        <f aca="false">(1+Q977)</f>
        <v>1.15493876631114</v>
      </c>
      <c r="AA977" s="24" t="n">
        <f aca="false">Z977*(1+S977)</f>
        <v>1.3296057820174</v>
      </c>
      <c r="AB977" s="24" t="n">
        <f aca="false">AA977*(1+U977)</f>
        <v>1.61824012230472</v>
      </c>
      <c r="AC977" s="24" t="n">
        <f aca="false">AB977*(1+W977)</f>
        <v>1.9675573567135</v>
      </c>
      <c r="AD977" s="24" t="n">
        <f aca="false">AC977*(1+Y977)</f>
        <v>2.48698128222979</v>
      </c>
      <c r="AE977" s="23" t="n">
        <f aca="false">E977*Q977</f>
        <v>5233.67168211231</v>
      </c>
      <c r="AF977" s="23" t="n">
        <f aca="false">AE977*(1+S977)</f>
        <v>6025.18534549095</v>
      </c>
      <c r="AG977" s="23" t="n">
        <f aca="false">AF977*(1+U977)</f>
        <v>7333.14851835401</v>
      </c>
      <c r="AH977" s="23" t="n">
        <f aca="false">AG977*(1+W977)</f>
        <v>8916.09972851934</v>
      </c>
      <c r="AI977" s="23" t="n">
        <f aca="false">AH977*(1+Y977)</f>
        <v>11269.899227924</v>
      </c>
      <c r="AJ977" s="25" t="n">
        <f aca="false">G977*Z977</f>
        <v>43798.3299184898</v>
      </c>
      <c r="AK977" s="25" t="n">
        <f aca="false">I977*AA977</f>
        <v>52753.0298027194</v>
      </c>
      <c r="AL977" s="25" t="n">
        <f aca="false">K977*AB977</f>
        <v>60918.0836512034</v>
      </c>
      <c r="AM977" s="25" t="n">
        <f aca="false">M977*AC977</f>
        <v>79746.9626770225</v>
      </c>
      <c r="AN977" s="25" t="n">
        <f aca="false">O977*AD977</f>
        <v>93253.977624286</v>
      </c>
      <c r="AO977" s="25" t="n">
        <f aca="false">C977/Datos!$D$8</f>
        <v>16530.6820688051</v>
      </c>
      <c r="AP977" s="25" t="n">
        <f aca="false">AJ977-AO977</f>
        <v>27267.6478496848</v>
      </c>
      <c r="AQ977" s="25" t="n">
        <f aca="false">AK977-AO977</f>
        <v>36222.3477339143</v>
      </c>
      <c r="AR977" s="25" t="n">
        <f aca="false">AL977-AO977</f>
        <v>44387.4015823983</v>
      </c>
      <c r="AS977" s="25" t="n">
        <f aca="false">AM977-AO977</f>
        <v>63216.2806082175</v>
      </c>
      <c r="AT977" s="25" t="n">
        <f aca="false">AN977-AO977</f>
        <v>76723.2955554809</v>
      </c>
      <c r="AU977" s="25" t="n">
        <f aca="false">AP977*Datos!$D$6</f>
        <v>13633.8239248424</v>
      </c>
      <c r="AV977" s="25" t="n">
        <f aca="false">AQ977*Datos!$D$6</f>
        <v>18111.1738669572</v>
      </c>
      <c r="AW977" s="25" t="n">
        <f aca="false">AR977*Datos!$D$6</f>
        <v>22193.7007911992</v>
      </c>
      <c r="AX977" s="25" t="n">
        <f aca="false">AS977*Datos!$D$6</f>
        <v>31608.1403041087</v>
      </c>
      <c r="AY977" s="25" t="n">
        <f aca="false">AT977*Datos!$D$6</f>
        <v>38361.6477777405</v>
      </c>
      <c r="AZ977" s="25" t="n">
        <f aca="false">AJ977-AU977-AE977</f>
        <v>24930.8343115351</v>
      </c>
      <c r="BA977" s="25" t="n">
        <f aca="false">AK977-AV977-AF977</f>
        <v>28616.6705902713</v>
      </c>
      <c r="BB977" s="25" t="n">
        <f aca="false">AL977-AW977-AG977</f>
        <v>31391.2343416502</v>
      </c>
      <c r="BC977" s="25" t="n">
        <f aca="false">AM977-AX977-AH977</f>
        <v>39222.7226443945</v>
      </c>
      <c r="BD977" s="25" t="n">
        <f aca="false">AN977-AY977-AI977</f>
        <v>43622.4306186215</v>
      </c>
      <c r="BE977" s="25" t="n">
        <f aca="false">AZ977/Z977</f>
        <v>21586.2823543138</v>
      </c>
      <c r="BF977" s="25" t="n">
        <f aca="false">BA977/AA977</f>
        <v>21522.6730940139</v>
      </c>
      <c r="BG977" s="25" t="n">
        <f aca="false">BB977/AB977</f>
        <v>19398.378466196</v>
      </c>
      <c r="BH977" s="25" t="n">
        <f aca="false">BC977/AC977</f>
        <v>19934.7289727349</v>
      </c>
      <c r="BI977" s="25" t="n">
        <f aca="false">BD977/AD977</f>
        <v>17540.3132023215</v>
      </c>
      <c r="BJ977" s="25" t="n">
        <f aca="false">E977*AD977</f>
        <v>84007.6619986192</v>
      </c>
      <c r="BK977" s="25" t="n">
        <f aca="false">0.2*C977*AD977</f>
        <v>41111.4968876097</v>
      </c>
      <c r="BL977" s="25" t="n">
        <f aca="false">BJ977+BK977</f>
        <v>125119.158886229</v>
      </c>
      <c r="BM977" s="25" t="n">
        <f aca="false">BK977*Datos!$D$6</f>
        <v>20555.7484438049</v>
      </c>
      <c r="BN977" s="25" t="n">
        <f aca="false">BL977-BM977</f>
        <v>104563.410442424</v>
      </c>
      <c r="BO977" s="25" t="n">
        <f aca="false">BN977/AD977</f>
        <v>42044.3093760136</v>
      </c>
      <c r="BP977" s="25" t="n">
        <f aca="false">-(C977+E977)</f>
        <v>-116432.378685636</v>
      </c>
      <c r="BQ977" s="25" t="n">
        <f aca="false">BE977</f>
        <v>21586.2823543138</v>
      </c>
      <c r="BR977" s="25" t="n">
        <f aca="false">BF977</f>
        <v>21522.6730940139</v>
      </c>
      <c r="BS977" s="25" t="n">
        <f aca="false">BG977</f>
        <v>19398.378466196</v>
      </c>
      <c r="BT977" s="25" t="n">
        <f aca="false">BH977</f>
        <v>19934.7289727349</v>
      </c>
      <c r="BU977" s="25" t="n">
        <f aca="false">BI977+BO977</f>
        <v>59584.6225783351</v>
      </c>
      <c r="BV977" s="27" t="n">
        <f aca="false">IFERROR(IRR(BP977:BU977,0.1),NA())*100</f>
        <v>5.91653195580482</v>
      </c>
    </row>
    <row r="978" customFormat="false" ht="15" hidden="false" customHeight="true" outlineLevel="0" collapsed="false">
      <c r="A978" s="23" t="n">
        <v>977</v>
      </c>
      <c r="B978" s="24" t="n">
        <f aca="true">RAND()</f>
        <v>0.350178192410722</v>
      </c>
      <c r="C978" s="25" t="n">
        <f aca="false">IF(B978&lt;=(Datos!$D$14-Datos!$C$14)/(Datos!$E$14-Datos!$C$14),Datos!$C$14+SQRT((Datos!$E$14-Datos!$C$14)*(Datos!$D$14-Datos!$C$14)*B978),Datos!$E$14-SQRT((Datos!$E$14-Datos!$C$14)*(Datos!$E$14-Datos!$D$14)*(1-B978)))</f>
        <v>72075.3483619377</v>
      </c>
      <c r="D978" s="24" t="n">
        <f aca="true">RAND()</f>
        <v>0.0621460917278698</v>
      </c>
      <c r="E978" s="25" t="n">
        <f aca="false">IF(D978&lt;=(Datos!$D$15-Datos!$C$15)/(Datos!$E$15-Datos!$C$15),Datos!$C$15+SQRT((Datos!$E$15-Datos!$C$15)*(Datos!$D$15-Datos!$C$15)*D978),Datos!$E$15-SQRT((Datos!$E$15-Datos!$C$15)*(Datos!$E$15-Datos!$D$15)*(1-D978)))</f>
        <v>27158.9249360712</v>
      </c>
      <c r="F978" s="24" t="n">
        <f aca="true">RAND()</f>
        <v>0.90946238958322</v>
      </c>
      <c r="G978" s="25" t="n">
        <f aca="false">IF(F978&lt;=(Datos!$D$19-Datos!$C$19)/(Datos!$E$19-Datos!$C$19),Datos!$C$19+SQRT((Datos!$E$19-Datos!$C$19)*(Datos!$D$19-Datos!$C$19)*F978),Datos!$E$19-SQRT((Datos!$E$19-Datos!$C$19)*(Datos!$E$19-Datos!$D$19)*(1-F978)))</f>
        <v>42394.1756042936</v>
      </c>
      <c r="H978" s="24" t="n">
        <f aca="true">RAND()</f>
        <v>0.888280931291018</v>
      </c>
      <c r="I978" s="25" t="n">
        <f aca="false">IF(H978&lt;=(Datos!$D$19-Datos!$C$19)/(Datos!$E$19-Datos!$C$19),Datos!$C$19+SQRT((Datos!$E$19-Datos!$C$19)*(Datos!$D$19-Datos!$C$19)*H978),Datos!$E$19-SQRT((Datos!$E$19-Datos!$C$19)*(Datos!$E$19-Datos!$D$19)*(1-H978)))</f>
        <v>42105.361826899</v>
      </c>
      <c r="J978" s="24" t="n">
        <f aca="true">RAND()</f>
        <v>0.779062564912769</v>
      </c>
      <c r="K978" s="25" t="n">
        <f aca="false">IF(J978&lt;=(Datos!$D$19-Datos!$C$19)/(Datos!$E$19-Datos!$C$19),Datos!$C$19+SQRT((Datos!$E$19-Datos!$C$19)*(Datos!$D$19-Datos!$C$19)*J978),Datos!$E$19-SQRT((Datos!$E$19-Datos!$C$19)*(Datos!$E$19-Datos!$D$19)*(1-J978)))</f>
        <v>40929.3357260095</v>
      </c>
      <c r="L978" s="24" t="n">
        <f aca="true">RAND()</f>
        <v>0.376995404135516</v>
      </c>
      <c r="M978" s="25" t="n">
        <f aca="false">IF(L978&lt;=(Datos!$D$19-Datos!$C$19)/(Datos!$E$19-Datos!$C$19),Datos!$C$19+SQRT((Datos!$E$19-Datos!$C$19)*(Datos!$D$19-Datos!$C$19)*L978),Datos!$E$19-SQRT((Datos!$E$19-Datos!$C$19)*(Datos!$E$19-Datos!$D$19)*(1-L978)))</f>
        <v>37519.9275674921</v>
      </c>
      <c r="N978" s="24" t="n">
        <f aca="true">RAND()</f>
        <v>0.288047505480006</v>
      </c>
      <c r="O978" s="25" t="n">
        <f aca="false">IF(N978&lt;=(Datos!$D$19-Datos!$C$19)/(Datos!$E$19-Datos!$C$19),Datos!$C$19+SQRT((Datos!$E$19-Datos!$C$19)*(Datos!$D$19-Datos!$C$19)*N978),Datos!$E$19-SQRT((Datos!$E$19-Datos!$C$19)*(Datos!$E$19-Datos!$D$19)*(1-N978)))</f>
        <v>36573.2127473558</v>
      </c>
      <c r="P978" s="24" t="n">
        <f aca="true">RAND()</f>
        <v>0.240362283209111</v>
      </c>
      <c r="Q978" s="26" t="n">
        <f aca="false">IF(P978&lt;=(Datos!$D$23-Datos!$C$23)/(Datos!$E$23-Datos!$C$23),Datos!$C$23+SQRT((Datos!$E$23-Datos!$C$23)*(Datos!$D$23-Datos!$C$23)*P978),Datos!$E$23-SQRT((Datos!$E$23-Datos!$C$23)*(Datos!$E$23-Datos!$D$23)*(1-P978)))</f>
        <v>0.140800291098357</v>
      </c>
      <c r="R978" s="24" t="n">
        <f aca="true">RAND()</f>
        <v>0.00140759157864665</v>
      </c>
      <c r="S978" s="26" t="n">
        <f aca="false">IF(R978&lt;=(Datos!$D$24-Datos!$C$24)/(Datos!$E$24-Datos!$C$24),Datos!$C$24+SQRT((Datos!$E$24-Datos!$C$24)*(Datos!$D$24-Datos!$C$24)*R978),Datos!$E$24-SQRT((Datos!$E$24-Datos!$C$24)*(Datos!$E$24-Datos!$D$24)*(1-R978)))</f>
        <v>0.12159174898824</v>
      </c>
      <c r="T978" s="24" t="n">
        <f aca="true">RAND()</f>
        <v>0.635678831962351</v>
      </c>
      <c r="U978" s="26" t="n">
        <f aca="false">IF(T978&lt;=(Datos!$D$25-Datos!$C$25)/(Datos!$E$25-Datos!$C$25),Datos!$C$25+SQRT((Datos!$E$25-Datos!$C$25)*(Datos!$D$25-Datos!$C$25)*T978),Datos!$E$25-SQRT((Datos!$E$25-Datos!$C$25)*(Datos!$E$25-Datos!$D$25)*(1-T978)))</f>
        <v>0.188061007052422</v>
      </c>
      <c r="V978" s="24" t="n">
        <f aca="true">RAND()</f>
        <v>0.25741069106247</v>
      </c>
      <c r="W978" s="26" t="n">
        <f aca="false">IF(V978&lt;=(Datos!$D$26-Datos!$C$26)/(Datos!$E$26-Datos!$C$26),Datos!$C$26+SQRT((Datos!$E$26-Datos!$C$26)*(Datos!$D$26-Datos!$C$26)*V978),Datos!$E$26-SQRT((Datos!$E$26-Datos!$C$26)*(Datos!$E$26-Datos!$D$26)*(1-V978)))</f>
        <v>0.198983544650235</v>
      </c>
      <c r="X978" s="24" t="n">
        <f aca="true">RAND()</f>
        <v>0.572382757364917</v>
      </c>
      <c r="Y978" s="26" t="n">
        <f aca="false">IF(X978&lt;=(Datos!$D$27-Datos!$C$27)/(Datos!$E$27-Datos!$C$27),Datos!$C$27+SQRT((Datos!$E$27-Datos!$C$27)*(Datos!$D$27-Datos!$C$27)*X978),Datos!$E$27-SQRT((Datos!$E$27-Datos!$C$27)*(Datos!$E$27-Datos!$D$27)*(1-X978)))</f>
        <v>0.23194655985021</v>
      </c>
      <c r="Z978" s="24" t="n">
        <f aca="false">(1+Q978)</f>
        <v>1.14080029109836</v>
      </c>
      <c r="AA978" s="24" t="n">
        <f aca="false">Z978*(1+S978)</f>
        <v>1.2795121937393</v>
      </c>
      <c r="AB978" s="24" t="n">
        <f aca="false">AA978*(1+U978)</f>
        <v>1.52013854542977</v>
      </c>
      <c r="AC978" s="24" t="n">
        <f aca="false">AB978*(1+W978)</f>
        <v>1.82262110155883</v>
      </c>
      <c r="AD978" s="24" t="n">
        <f aca="false">AC978*(1+Y978)</f>
        <v>2.24537179597581</v>
      </c>
      <c r="AE978" s="23" t="n">
        <f aca="false">E978*Q978</f>
        <v>3823.98453691726</v>
      </c>
      <c r="AF978" s="23" t="n">
        <f aca="false">AE978*(1+S978)</f>
        <v>4288.94950486502</v>
      </c>
      <c r="AG978" s="23" t="n">
        <f aca="false">AF978*(1+U978)</f>
        <v>5095.53366794693</v>
      </c>
      <c r="AH978" s="23" t="n">
        <f aca="false">AG978*(1+W978)</f>
        <v>6109.46101907962</v>
      </c>
      <c r="AI978" s="23" t="n">
        <f aca="false">AH978*(1+Y978)</f>
        <v>7526.52948499409</v>
      </c>
      <c r="AJ978" s="25" t="n">
        <f aca="false">G978*Z978</f>
        <v>48363.287870253</v>
      </c>
      <c r="AK978" s="25" t="n">
        <f aca="false">I978*AA978</f>
        <v>53874.3238793225</v>
      </c>
      <c r="AL978" s="25" t="n">
        <f aca="false">K978*AB978</f>
        <v>62218.2608759427</v>
      </c>
      <c r="AM978" s="25" t="n">
        <f aca="false">M978*AC978</f>
        <v>68384.6117134701</v>
      </c>
      <c r="AN978" s="25" t="n">
        <f aca="false">O978*AD978</f>
        <v>82120.4603911356</v>
      </c>
      <c r="AO978" s="25" t="n">
        <f aca="false">C978/Datos!$D$8</f>
        <v>14415.0696723875</v>
      </c>
      <c r="AP978" s="25" t="n">
        <f aca="false">AJ978-AO978</f>
        <v>33948.2181978655</v>
      </c>
      <c r="AQ978" s="25" t="n">
        <f aca="false">AK978-AO978</f>
        <v>39459.2542069349</v>
      </c>
      <c r="AR978" s="25" t="n">
        <f aca="false">AL978-AO978</f>
        <v>47803.1912035552</v>
      </c>
      <c r="AS978" s="25" t="n">
        <f aca="false">AM978-AO978</f>
        <v>53969.5420410826</v>
      </c>
      <c r="AT978" s="25" t="n">
        <f aca="false">AN978-AO978</f>
        <v>67705.390718748</v>
      </c>
      <c r="AU978" s="25" t="n">
        <f aca="false">AP978*Datos!$D$6</f>
        <v>16974.1090989328</v>
      </c>
      <c r="AV978" s="25" t="n">
        <f aca="false">AQ978*Datos!$D$6</f>
        <v>19729.6271034675</v>
      </c>
      <c r="AW978" s="25" t="n">
        <f aca="false">AR978*Datos!$D$6</f>
        <v>23901.5956017776</v>
      </c>
      <c r="AX978" s="25" t="n">
        <f aca="false">AS978*Datos!$D$6</f>
        <v>26984.7710205413</v>
      </c>
      <c r="AY978" s="25" t="n">
        <f aca="false">AT978*Datos!$D$6</f>
        <v>33852.695359374</v>
      </c>
      <c r="AZ978" s="25" t="n">
        <f aca="false">AJ978-AU978-AE978</f>
        <v>27565.194234403</v>
      </c>
      <c r="BA978" s="25" t="n">
        <f aca="false">AK978-AV978-AF978</f>
        <v>29855.74727099</v>
      </c>
      <c r="BB978" s="25" t="n">
        <f aca="false">AL978-AW978-AG978</f>
        <v>33221.1316062182</v>
      </c>
      <c r="BC978" s="25" t="n">
        <f aca="false">AM978-AX978-AH978</f>
        <v>35290.3796738492</v>
      </c>
      <c r="BD978" s="25" t="n">
        <f aca="false">AN978-AY978-AI978</f>
        <v>40741.2355467675</v>
      </c>
      <c r="BE978" s="25" t="n">
        <f aca="false">AZ978/Z978</f>
        <v>24163.0322585765</v>
      </c>
      <c r="BF978" s="25" t="n">
        <f aca="false">BA978/AA978</f>
        <v>23333.694994917</v>
      </c>
      <c r="BG978" s="25" t="n">
        <f aca="false">BB978/AB978</f>
        <v>21854.0156790946</v>
      </c>
      <c r="BH978" s="25" t="n">
        <f aca="false">BC978/AC978</f>
        <v>19362.4333898397</v>
      </c>
      <c r="BI978" s="25" t="n">
        <f aca="false">BD978/AD978</f>
        <v>18144.5387439998</v>
      </c>
      <c r="BJ978" s="25" t="n">
        <f aca="false">E978*AD978</f>
        <v>60981.8840604784</v>
      </c>
      <c r="BK978" s="25" t="n">
        <f aca="false">0.2*C978*AD978</f>
        <v>32367.1908794052</v>
      </c>
      <c r="BL978" s="25" t="n">
        <f aca="false">BJ978+BK978</f>
        <v>93349.0749398836</v>
      </c>
      <c r="BM978" s="25" t="n">
        <f aca="false">BK978*Datos!$D$6</f>
        <v>16183.5954397026</v>
      </c>
      <c r="BN978" s="25" t="n">
        <f aca="false">BL978-BM978</f>
        <v>77165.479500181</v>
      </c>
      <c r="BO978" s="25" t="n">
        <f aca="false">BN978/AD978</f>
        <v>34366.459772265</v>
      </c>
      <c r="BP978" s="25" t="n">
        <f aca="false">-(C978+E978)</f>
        <v>-99234.273298009</v>
      </c>
      <c r="BQ978" s="25" t="n">
        <f aca="false">BE978</f>
        <v>24163.0322585765</v>
      </c>
      <c r="BR978" s="25" t="n">
        <f aca="false">BF978</f>
        <v>23333.694994917</v>
      </c>
      <c r="BS978" s="25" t="n">
        <f aca="false">BG978</f>
        <v>21854.0156790946</v>
      </c>
      <c r="BT978" s="25" t="n">
        <f aca="false">BH978</f>
        <v>19362.4333898397</v>
      </c>
      <c r="BU978" s="25" t="n">
        <f aca="false">BI978+BO978</f>
        <v>52510.9985162648</v>
      </c>
      <c r="BV978" s="27" t="n">
        <f aca="false">IFERROR(IRR(BP978:BU978,0.1),NA())*100</f>
        <v>11.4885920274359</v>
      </c>
    </row>
    <row r="979" customFormat="false" ht="15" hidden="false" customHeight="true" outlineLevel="0" collapsed="false">
      <c r="A979" s="23" t="n">
        <v>978</v>
      </c>
      <c r="B979" s="24" t="n">
        <f aca="true">RAND()</f>
        <v>0.577971861770307</v>
      </c>
      <c r="C979" s="25" t="n">
        <f aca="false">IF(B979&lt;=(Datos!$D$14-Datos!$C$14)/(Datos!$E$14-Datos!$C$14),Datos!$C$14+SQRT((Datos!$E$14-Datos!$C$14)*(Datos!$D$14-Datos!$C$14)*B979),Datos!$E$14-SQRT((Datos!$E$14-Datos!$C$14)*(Datos!$E$14-Datos!$D$14)*(1-B979)))</f>
        <v>77495.9166843963</v>
      </c>
      <c r="D979" s="24" t="n">
        <f aca="true">RAND()</f>
        <v>0.867020944165383</v>
      </c>
      <c r="E979" s="25" t="n">
        <f aca="false">IF(D979&lt;=(Datos!$D$15-Datos!$C$15)/(Datos!$E$15-Datos!$C$15),Datos!$C$15+SQRT((Datos!$E$15-Datos!$C$15)*(Datos!$D$15-Datos!$C$15)*D979),Datos!$E$15-SQRT((Datos!$E$15-Datos!$C$15)*(Datos!$E$15-Datos!$D$15)*(1-D979)))</f>
        <v>35533.8094112328</v>
      </c>
      <c r="F979" s="24" t="n">
        <f aca="true">RAND()</f>
        <v>0.719435272128254</v>
      </c>
      <c r="G979" s="25" t="n">
        <f aca="false">IF(F979&lt;=(Datos!$D$19-Datos!$C$19)/(Datos!$E$19-Datos!$C$19),Datos!$C$19+SQRT((Datos!$E$19-Datos!$C$19)*(Datos!$D$19-Datos!$C$19)*F979),Datos!$E$19-SQRT((Datos!$E$19-Datos!$C$19)*(Datos!$E$19-Datos!$D$19)*(1-F979)))</f>
        <v>40412.8053681601</v>
      </c>
      <c r="H979" s="24" t="n">
        <f aca="true">RAND()</f>
        <v>0.460798942815617</v>
      </c>
      <c r="I979" s="25" t="n">
        <f aca="false">IF(H979&lt;=(Datos!$D$19-Datos!$C$19)/(Datos!$E$19-Datos!$C$19),Datos!$C$19+SQRT((Datos!$E$19-Datos!$C$19)*(Datos!$D$19-Datos!$C$19)*H979),Datos!$E$19-SQRT((Datos!$E$19-Datos!$C$19)*(Datos!$E$19-Datos!$D$19)*(1-H979)))</f>
        <v>38313.8343393613</v>
      </c>
      <c r="J979" s="24" t="n">
        <f aca="true">RAND()</f>
        <v>0.398981107334719</v>
      </c>
      <c r="K979" s="25" t="n">
        <f aca="false">IF(J979&lt;=(Datos!$D$19-Datos!$C$19)/(Datos!$E$19-Datos!$C$19),Datos!$C$19+SQRT((Datos!$E$19-Datos!$C$19)*(Datos!$D$19-Datos!$C$19)*J979),Datos!$E$19-SQRT((Datos!$E$19-Datos!$C$19)*(Datos!$E$19-Datos!$D$19)*(1-J979)))</f>
        <v>37736.0950162345</v>
      </c>
      <c r="L979" s="24" t="n">
        <f aca="true">RAND()</f>
        <v>0.840845473565739</v>
      </c>
      <c r="M979" s="25" t="n">
        <f aca="false">IF(L979&lt;=(Datos!$D$19-Datos!$C$19)/(Datos!$E$19-Datos!$C$19),Datos!$C$19+SQRT((Datos!$E$19-Datos!$C$19)*(Datos!$D$19-Datos!$C$19)*L979),Datos!$E$19-SQRT((Datos!$E$19-Datos!$C$19)*(Datos!$E$19-Datos!$D$19)*(1-L979)))</f>
        <v>41545.0630276994</v>
      </c>
      <c r="N979" s="24" t="n">
        <f aca="true">RAND()</f>
        <v>0.0542815949837967</v>
      </c>
      <c r="O979" s="25" t="n">
        <f aca="false">IF(N979&lt;=(Datos!$D$19-Datos!$C$19)/(Datos!$E$19-Datos!$C$19),Datos!$C$19+SQRT((Datos!$E$19-Datos!$C$19)*(Datos!$D$19-Datos!$C$19)*N979),Datos!$E$19-SQRT((Datos!$E$19-Datos!$C$19)*(Datos!$E$19-Datos!$D$19)*(1-N979)))</f>
        <v>32853.4609244862</v>
      </c>
      <c r="P979" s="24" t="n">
        <f aca="true">RAND()</f>
        <v>0.997206279818315</v>
      </c>
      <c r="Q979" s="26" t="n">
        <f aca="false">IF(P979&lt;=(Datos!$D$23-Datos!$C$23)/(Datos!$E$23-Datos!$C$23),Datos!$C$23+SQRT((Datos!$E$23-Datos!$C$23)*(Datos!$D$23-Datos!$C$23)*P979),Datos!$E$23-SQRT((Datos!$E$23-Datos!$C$23)*(Datos!$E$23-Datos!$D$23)*(1-P979)))</f>
        <v>0.177757524509157</v>
      </c>
      <c r="R979" s="24" t="n">
        <f aca="true">RAND()</f>
        <v>0.159345774870196</v>
      </c>
      <c r="S979" s="26" t="n">
        <f aca="false">IF(R979&lt;=(Datos!$D$24-Datos!$C$24)/(Datos!$E$24-Datos!$C$24),Datos!$C$24+SQRT((Datos!$E$24-Datos!$C$24)*(Datos!$D$24-Datos!$C$24)*R979),Datos!$E$24-SQRT((Datos!$E$24-Datos!$C$24)*(Datos!$E$24-Datos!$D$24)*(1-R979)))</f>
        <v>0.136935831682157</v>
      </c>
      <c r="T979" s="24" t="n">
        <f aca="true">RAND()</f>
        <v>0.574685288366406</v>
      </c>
      <c r="U979" s="26" t="n">
        <f aca="false">IF(T979&lt;=(Datos!$D$25-Datos!$C$25)/(Datos!$E$25-Datos!$C$25),Datos!$C$25+SQRT((Datos!$E$25-Datos!$C$25)*(Datos!$D$25-Datos!$C$25)*T979),Datos!$E$25-SQRT((Datos!$E$25-Datos!$C$25)*(Datos!$E$25-Datos!$D$25)*(1-T979)))</f>
        <v>0.185490853493978</v>
      </c>
      <c r="V979" s="24" t="n">
        <f aca="true">RAND()</f>
        <v>0.276852112152948</v>
      </c>
      <c r="W979" s="26" t="n">
        <f aca="false">IF(V979&lt;=(Datos!$D$26-Datos!$C$26)/(Datos!$E$26-Datos!$C$26),Datos!$C$26+SQRT((Datos!$E$26-Datos!$C$26)*(Datos!$D$26-Datos!$C$26)*V979),Datos!$E$26-SQRT((Datos!$E$26-Datos!$C$26)*(Datos!$E$26-Datos!$D$26)*(1-V979)))</f>
        <v>0.199687380653965</v>
      </c>
      <c r="X979" s="24" t="n">
        <f aca="true">RAND()</f>
        <v>0.212119342635841</v>
      </c>
      <c r="Y979" s="26" t="n">
        <f aca="false">IF(X979&lt;=(Datos!$D$27-Datos!$C$27)/(Datos!$E$27-Datos!$C$27),Datos!$C$27+SQRT((Datos!$E$27-Datos!$C$27)*(Datos!$D$27-Datos!$C$27)*X979),Datos!$E$27-SQRT((Datos!$E$27-Datos!$C$27)*(Datos!$E$27-Datos!$D$27)*(1-X979)))</f>
        <v>0.213931615597714</v>
      </c>
      <c r="Z979" s="24" t="n">
        <f aca="false">(1+Q979)</f>
        <v>1.17775752450916</v>
      </c>
      <c r="AA979" s="24" t="n">
        <f aca="false">Z979*(1+S979)</f>
        <v>1.33903473064774</v>
      </c>
      <c r="AB979" s="24" t="n">
        <f aca="false">AA979*(1+U979)</f>
        <v>1.58741342569366</v>
      </c>
      <c r="AC979" s="24" t="n">
        <f aca="false">AB979*(1+W979)</f>
        <v>1.90439985468537</v>
      </c>
      <c r="AD979" s="24" t="n">
        <f aca="false">AC979*(1+Y979)</f>
        <v>2.31181119234226</v>
      </c>
      <c r="AE979" s="23" t="n">
        <f aca="false">E979*Q979</f>
        <v>6316.40199732092</v>
      </c>
      <c r="AF979" s="23" t="n">
        <f aca="false">AE979*(1+S979)</f>
        <v>7181.3437580629</v>
      </c>
      <c r="AG979" s="23" t="n">
        <f aca="false">AF979*(1+U979)</f>
        <v>8513.41734097964</v>
      </c>
      <c r="AH979" s="23" t="n">
        <f aca="false">AG979*(1+W979)</f>
        <v>10213.4393502139</v>
      </c>
      <c r="AI979" s="23" t="n">
        <f aca="false">AH979*(1+Y979)</f>
        <v>12398.4169312144</v>
      </c>
      <c r="AJ979" s="25" t="n">
        <f aca="false">G979*Z979</f>
        <v>47596.4856088746</v>
      </c>
      <c r="AK979" s="25" t="n">
        <f aca="false">I979*AA979</f>
        <v>51303.5548446886</v>
      </c>
      <c r="AL979" s="25" t="n">
        <f aca="false">K979*AB979</f>
        <v>59902.7838620224</v>
      </c>
      <c r="AM979" s="25" t="n">
        <f aca="false">M979*AC979</f>
        <v>79118.4119928453</v>
      </c>
      <c r="AN979" s="25" t="n">
        <f aca="false">O979*AD979</f>
        <v>75950.9986724064</v>
      </c>
      <c r="AO979" s="25" t="n">
        <f aca="false">C979/Datos!$D$8</f>
        <v>15499.1833368793</v>
      </c>
      <c r="AP979" s="25" t="n">
        <f aca="false">AJ979-AO979</f>
        <v>32097.3022719953</v>
      </c>
      <c r="AQ979" s="25" t="n">
        <f aca="false">AK979-AO979</f>
        <v>35804.3715078093</v>
      </c>
      <c r="AR979" s="25" t="n">
        <f aca="false">AL979-AO979</f>
        <v>44403.6005251431</v>
      </c>
      <c r="AS979" s="25" t="n">
        <f aca="false">AM979-AO979</f>
        <v>63619.228655966</v>
      </c>
      <c r="AT979" s="25" t="n">
        <f aca="false">AN979-AO979</f>
        <v>60451.8153355271</v>
      </c>
      <c r="AU979" s="25" t="n">
        <f aca="false">AP979*Datos!$D$6</f>
        <v>16048.6511359977</v>
      </c>
      <c r="AV979" s="25" t="n">
        <f aca="false">AQ979*Datos!$D$6</f>
        <v>17902.1857539047</v>
      </c>
      <c r="AW979" s="25" t="n">
        <f aca="false">AR979*Datos!$D$6</f>
        <v>22201.8002625716</v>
      </c>
      <c r="AX979" s="25" t="n">
        <f aca="false">AS979*Datos!$D$6</f>
        <v>31809.614327983</v>
      </c>
      <c r="AY979" s="25" t="n">
        <f aca="false">AT979*Datos!$D$6</f>
        <v>30225.9076677636</v>
      </c>
      <c r="AZ979" s="25" t="n">
        <f aca="false">AJ979-AU979-AE979</f>
        <v>25231.432475556</v>
      </c>
      <c r="BA979" s="25" t="n">
        <f aca="false">AK979-AV979-AF979</f>
        <v>26220.025332721</v>
      </c>
      <c r="BB979" s="25" t="n">
        <f aca="false">AL979-AW979-AG979</f>
        <v>29187.5662584712</v>
      </c>
      <c r="BC979" s="25" t="n">
        <f aca="false">AM979-AX979-AH979</f>
        <v>37095.3583146484</v>
      </c>
      <c r="BD979" s="25" t="n">
        <f aca="false">AN979-AY979-AI979</f>
        <v>33326.6740734284</v>
      </c>
      <c r="BE979" s="25" t="n">
        <f aca="false">AZ979/Z979</f>
        <v>21423.282764482</v>
      </c>
      <c r="BF979" s="25" t="n">
        <f aca="false">BA979/AA979</f>
        <v>19581.2884704174</v>
      </c>
      <c r="BG979" s="25" t="n">
        <f aca="false">BB979/AB979</f>
        <v>18386.8712372247</v>
      </c>
      <c r="BH979" s="25" t="n">
        <f aca="false">BC979/AC979</f>
        <v>19478.7655666866</v>
      </c>
      <c r="BI979" s="25" t="n">
        <f aca="false">BD979/AD979</f>
        <v>14415.8286731291</v>
      </c>
      <c r="BJ979" s="25" t="n">
        <f aca="false">E979*AD979</f>
        <v>82147.4583034449</v>
      </c>
      <c r="BK979" s="25" t="n">
        <f aca="false">0.2*C979*AD979</f>
        <v>35831.1855103622</v>
      </c>
      <c r="BL979" s="25" t="n">
        <f aca="false">BJ979+BK979</f>
        <v>117978.643813807</v>
      </c>
      <c r="BM979" s="25" t="n">
        <f aca="false">BK979*Datos!$D$6</f>
        <v>17915.5927551811</v>
      </c>
      <c r="BN979" s="25" t="n">
        <f aca="false">BL979-BM979</f>
        <v>100063.051058626</v>
      </c>
      <c r="BO979" s="25" t="n">
        <f aca="false">BN979/AD979</f>
        <v>43283.4010796725</v>
      </c>
      <c r="BP979" s="25" t="n">
        <f aca="false">-(C979+E979)</f>
        <v>-113029.726095629</v>
      </c>
      <c r="BQ979" s="25" t="n">
        <f aca="false">BE979</f>
        <v>21423.282764482</v>
      </c>
      <c r="BR979" s="25" t="n">
        <f aca="false">BF979</f>
        <v>19581.2884704174</v>
      </c>
      <c r="BS979" s="25" t="n">
        <f aca="false">BG979</f>
        <v>18386.8712372247</v>
      </c>
      <c r="BT979" s="25" t="n">
        <f aca="false">BH979</f>
        <v>19478.7655666866</v>
      </c>
      <c r="BU979" s="25" t="n">
        <f aca="false">BI979+BO979</f>
        <v>57699.2297528016</v>
      </c>
      <c r="BV979" s="27" t="n">
        <f aca="false">IFERROR(IRR(BP979:BU979,0.1),NA())*100</f>
        <v>5.60940097533754</v>
      </c>
    </row>
    <row r="980" customFormat="false" ht="15" hidden="false" customHeight="true" outlineLevel="0" collapsed="false">
      <c r="A980" s="23" t="n">
        <v>979</v>
      </c>
      <c r="B980" s="24" t="n">
        <f aca="true">RAND()</f>
        <v>0.876818425983955</v>
      </c>
      <c r="C980" s="25" t="n">
        <f aca="false">IF(B980&lt;=(Datos!$D$14-Datos!$C$14)/(Datos!$E$14-Datos!$C$14),Datos!$C$14+SQRT((Datos!$E$14-Datos!$C$14)*(Datos!$D$14-Datos!$C$14)*B980),Datos!$E$14-SQRT((Datos!$E$14-Datos!$C$14)*(Datos!$E$14-Datos!$D$14)*(1-B980)))</f>
        <v>87841.9619666965</v>
      </c>
      <c r="D980" s="24" t="n">
        <f aca="true">RAND()</f>
        <v>0.659976462489688</v>
      </c>
      <c r="E980" s="25" t="n">
        <f aca="false">IF(D980&lt;=(Datos!$D$15-Datos!$C$15)/(Datos!$E$15-Datos!$C$15),Datos!$C$15+SQRT((Datos!$E$15-Datos!$C$15)*(Datos!$D$15-Datos!$C$15)*D980),Datos!$E$15-SQRT((Datos!$E$15-Datos!$C$15)*(Datos!$E$15-Datos!$D$15)*(1-D980)))</f>
        <v>32858.3243824333</v>
      </c>
      <c r="F980" s="24" t="n">
        <f aca="true">RAND()</f>
        <v>0.340860576312129</v>
      </c>
      <c r="G980" s="25" t="n">
        <f aca="false">IF(F980&lt;=(Datos!$D$19-Datos!$C$19)/(Datos!$E$19-Datos!$C$19),Datos!$C$19+SQRT((Datos!$E$19-Datos!$C$19)*(Datos!$D$19-Datos!$C$19)*F980),Datos!$E$19-SQRT((Datos!$E$19-Datos!$C$19)*(Datos!$E$19-Datos!$D$19)*(1-F980)))</f>
        <v>37150.4605758524</v>
      </c>
      <c r="H980" s="24" t="n">
        <f aca="true">RAND()</f>
        <v>0.781302265397849</v>
      </c>
      <c r="I980" s="25" t="n">
        <f aca="false">IF(H980&lt;=(Datos!$D$19-Datos!$C$19)/(Datos!$E$19-Datos!$C$19),Datos!$C$19+SQRT((Datos!$E$19-Datos!$C$19)*(Datos!$D$19-Datos!$C$19)*H980),Datos!$E$19-SQRT((Datos!$E$19-Datos!$C$19)*(Datos!$E$19-Datos!$D$19)*(1-H980)))</f>
        <v>40950.0209759603</v>
      </c>
      <c r="J980" s="24" t="n">
        <f aca="true">RAND()</f>
        <v>0.115069516610298</v>
      </c>
      <c r="K980" s="25" t="n">
        <f aca="false">IF(J980&lt;=(Datos!$D$19-Datos!$C$19)/(Datos!$E$19-Datos!$C$19),Datos!$C$19+SQRT((Datos!$E$19-Datos!$C$19)*(Datos!$D$19-Datos!$C$19)*J980),Datos!$E$19-SQRT((Datos!$E$19-Datos!$C$19)*(Datos!$E$19-Datos!$D$19)*(1-J980)))</f>
        <v>34154.5670642733</v>
      </c>
      <c r="L980" s="24" t="n">
        <f aca="true">RAND()</f>
        <v>0.31797869509911</v>
      </c>
      <c r="M980" s="25" t="n">
        <f aca="false">IF(L980&lt;=(Datos!$D$19-Datos!$C$19)/(Datos!$E$19-Datos!$C$19),Datos!$C$19+SQRT((Datos!$E$19-Datos!$C$19)*(Datos!$D$19-Datos!$C$19)*L980),Datos!$E$19-SQRT((Datos!$E$19-Datos!$C$19)*(Datos!$E$19-Datos!$D$19)*(1-L980)))</f>
        <v>36906.2872996181</v>
      </c>
      <c r="N980" s="24" t="n">
        <f aca="true">RAND()</f>
        <v>0.773994278368907</v>
      </c>
      <c r="O980" s="25" t="n">
        <f aca="false">IF(N980&lt;=(Datos!$D$19-Datos!$C$19)/(Datos!$E$19-Datos!$C$19),Datos!$C$19+SQRT((Datos!$E$19-Datos!$C$19)*(Datos!$D$19-Datos!$C$19)*N980),Datos!$E$19-SQRT((Datos!$E$19-Datos!$C$19)*(Datos!$E$19-Datos!$D$19)*(1-N980)))</f>
        <v>40882.9101148588</v>
      </c>
      <c r="P980" s="24" t="n">
        <f aca="true">RAND()</f>
        <v>0.22378452250724</v>
      </c>
      <c r="Q980" s="26" t="n">
        <f aca="false">IF(P980&lt;=(Datos!$D$23-Datos!$C$23)/(Datos!$E$23-Datos!$C$23),Datos!$C$23+SQRT((Datos!$E$23-Datos!$C$23)*(Datos!$D$23-Datos!$C$23)*P980),Datos!$E$23-SQRT((Datos!$E$23-Datos!$C$23)*(Datos!$E$23-Datos!$D$23)*(1-P980)))</f>
        <v>0.14007018038068</v>
      </c>
      <c r="R980" s="24" t="n">
        <f aca="true">RAND()</f>
        <v>0.124081904371268</v>
      </c>
      <c r="S980" s="26" t="n">
        <f aca="false">IF(R980&lt;=(Datos!$D$24-Datos!$C$24)/(Datos!$E$24-Datos!$C$24),Datos!$C$24+SQRT((Datos!$E$24-Datos!$C$24)*(Datos!$D$24-Datos!$C$24)*R980),Datos!$E$24-SQRT((Datos!$E$24-Datos!$C$24)*(Datos!$E$24-Datos!$D$24)*(1-R980)))</f>
        <v>0.134944812741158</v>
      </c>
      <c r="T980" s="24" t="n">
        <f aca="true">RAND()</f>
        <v>0.435094168084641</v>
      </c>
      <c r="U980" s="26" t="n">
        <f aca="false">IF(T980&lt;=(Datos!$D$25-Datos!$C$25)/(Datos!$E$25-Datos!$C$25),Datos!$C$25+SQRT((Datos!$E$25-Datos!$C$25)*(Datos!$D$25-Datos!$C$25)*T980),Datos!$E$25-SQRT((Datos!$E$25-Datos!$C$25)*(Datos!$E$25-Datos!$D$25)*(1-T980)))</f>
        <v>0.180228951115629</v>
      </c>
      <c r="V980" s="24" t="n">
        <f aca="true">RAND()</f>
        <v>0.341988468068176</v>
      </c>
      <c r="W980" s="26" t="n">
        <f aca="false">IF(V980&lt;=(Datos!$D$26-Datos!$C$26)/(Datos!$E$26-Datos!$C$26),Datos!$C$26+SQRT((Datos!$E$26-Datos!$C$26)*(Datos!$D$26-Datos!$C$26)*V980),Datos!$E$26-SQRT((Datos!$E$26-Datos!$C$26)*(Datos!$E$26-Datos!$D$26)*(1-V980)))</f>
        <v>0.202009997272751</v>
      </c>
      <c r="X980" s="24" t="n">
        <f aca="true">RAND()</f>
        <v>0.890137384235697</v>
      </c>
      <c r="Y980" s="26" t="n">
        <f aca="false">IF(X980&lt;=(Datos!$D$27-Datos!$C$27)/(Datos!$E$27-Datos!$C$27),Datos!$C$27+SQRT((Datos!$E$27-Datos!$C$27)*(Datos!$D$27-Datos!$C$27)*X980),Datos!$E$27-SQRT((Datos!$E$27-Datos!$C$27)*(Datos!$E$27-Datos!$D$27)*(1-X980)))</f>
        <v>0.255643109288597</v>
      </c>
      <c r="Z980" s="24" t="n">
        <f aca="false">(1+Q980)</f>
        <v>1.14007018038068</v>
      </c>
      <c r="AA980" s="24" t="n">
        <f aca="false">Z980*(1+S980)</f>
        <v>1.29391673738393</v>
      </c>
      <c r="AB980" s="24" t="n">
        <f aca="false">AA980*(1+U980)</f>
        <v>1.52711799379359</v>
      </c>
      <c r="AC980" s="24" t="n">
        <f aca="false">AB980*(1+W980)</f>
        <v>1.835611095555</v>
      </c>
      <c r="AD980" s="24" t="n">
        <f aca="false">AC980*(1+Y980)</f>
        <v>2.30487242346733</v>
      </c>
      <c r="AE980" s="23" t="n">
        <f aca="false">E980*Q980</f>
        <v>4602.47142325433</v>
      </c>
      <c r="AF980" s="23" t="n">
        <f aca="false">AE980*(1+S980)</f>
        <v>5223.55106761191</v>
      </c>
      <c r="AG980" s="23" t="n">
        <f aca="false">AF980*(1+U980)</f>
        <v>6164.98619762653</v>
      </c>
      <c r="AH980" s="23" t="n">
        <f aca="false">AG980*(1+W980)</f>
        <v>7410.37504259562</v>
      </c>
      <c r="AI980" s="23" t="n">
        <f aca="false">AH980*(1+Y980)</f>
        <v>9304.78635947938</v>
      </c>
      <c r="AJ980" s="25" t="n">
        <f aca="false">G980*Z980</f>
        <v>42354.1322899374</v>
      </c>
      <c r="AK980" s="25" t="n">
        <f aca="false">I980*AA980</f>
        <v>52985.9175370181</v>
      </c>
      <c r="AL980" s="25" t="n">
        <f aca="false">K980*AB980</f>
        <v>52158.0539340818</v>
      </c>
      <c r="AM980" s="25" t="n">
        <f aca="false">M980*AC980</f>
        <v>67745.5904629197</v>
      </c>
      <c r="AN980" s="25" t="n">
        <f aca="false">O980*AD980</f>
        <v>94229.8921148318</v>
      </c>
      <c r="AO980" s="25" t="n">
        <f aca="false">C980/Datos!$D$8</f>
        <v>17568.3923933393</v>
      </c>
      <c r="AP980" s="25" t="n">
        <f aca="false">AJ980-AO980</f>
        <v>24785.7398965981</v>
      </c>
      <c r="AQ980" s="25" t="n">
        <f aca="false">AK980-AO980</f>
        <v>35417.5251436788</v>
      </c>
      <c r="AR980" s="25" t="n">
        <f aca="false">AL980-AO980</f>
        <v>34589.6615407425</v>
      </c>
      <c r="AS980" s="25" t="n">
        <f aca="false">AM980-AO980</f>
        <v>50177.1980695804</v>
      </c>
      <c r="AT980" s="25" t="n">
        <f aca="false">AN980-AO980</f>
        <v>76661.4997214925</v>
      </c>
      <c r="AU980" s="25" t="n">
        <f aca="false">AP980*Datos!$D$6</f>
        <v>12392.869948299</v>
      </c>
      <c r="AV980" s="25" t="n">
        <f aca="false">AQ980*Datos!$D$6</f>
        <v>17708.7625718394</v>
      </c>
      <c r="AW980" s="25" t="n">
        <f aca="false">AR980*Datos!$D$6</f>
        <v>17294.8307703712</v>
      </c>
      <c r="AX980" s="25" t="n">
        <f aca="false">AS980*Datos!$D$6</f>
        <v>25088.5990347902</v>
      </c>
      <c r="AY980" s="25" t="n">
        <f aca="false">AT980*Datos!$D$6</f>
        <v>38330.7498607462</v>
      </c>
      <c r="AZ980" s="25" t="n">
        <f aca="false">AJ980-AU980-AE980</f>
        <v>25358.790918384</v>
      </c>
      <c r="BA980" s="25" t="n">
        <f aca="false">AK980-AV980-AF980</f>
        <v>30053.6038975668</v>
      </c>
      <c r="BB980" s="25" t="n">
        <f aca="false">AL980-AW980-AG980</f>
        <v>28698.236966084</v>
      </c>
      <c r="BC980" s="25" t="n">
        <f aca="false">AM980-AX980-AH980</f>
        <v>35246.6163855339</v>
      </c>
      <c r="BD980" s="25" t="n">
        <f aca="false">AN980-AY980-AI980</f>
        <v>46594.3558946062</v>
      </c>
      <c r="BE980" s="25" t="n">
        <f aca="false">AZ980/Z980</f>
        <v>22243.1841081191</v>
      </c>
      <c r="BF980" s="25" t="n">
        <f aca="false">BA980/AA980</f>
        <v>23226.8453056182</v>
      </c>
      <c r="BG980" s="25" t="n">
        <f aca="false">BB980/AB980</f>
        <v>18792.4162263279</v>
      </c>
      <c r="BH980" s="25" t="n">
        <f aca="false">BC980/AC980</f>
        <v>19201.5707852741</v>
      </c>
      <c r="BI980" s="25" t="n">
        <f aca="false">BD980/AD980</f>
        <v>20215.5899910989</v>
      </c>
      <c r="BJ980" s="25" t="n">
        <f aca="false">E980*AD980</f>
        <v>75734.2457504148</v>
      </c>
      <c r="BK980" s="25" t="n">
        <f aca="false">0.2*C980*AD980</f>
        <v>40492.903152061</v>
      </c>
      <c r="BL980" s="25" t="n">
        <f aca="false">BJ980+BK980</f>
        <v>116227.148902476</v>
      </c>
      <c r="BM980" s="25" t="n">
        <f aca="false">BK980*Datos!$D$6</f>
        <v>20246.4515760305</v>
      </c>
      <c r="BN980" s="25" t="n">
        <f aca="false">BL980-BM980</f>
        <v>95980.6973264453</v>
      </c>
      <c r="BO980" s="25" t="n">
        <f aca="false">BN980/AD980</f>
        <v>41642.5205791029</v>
      </c>
      <c r="BP980" s="25" t="n">
        <f aca="false">-(C980+E980)</f>
        <v>-120700.28634913</v>
      </c>
      <c r="BQ980" s="25" t="n">
        <f aca="false">BE980</f>
        <v>22243.1841081191</v>
      </c>
      <c r="BR980" s="25" t="n">
        <f aca="false">BF980</f>
        <v>23226.8453056182</v>
      </c>
      <c r="BS980" s="25" t="n">
        <f aca="false">BG980</f>
        <v>18792.4162263279</v>
      </c>
      <c r="BT980" s="25" t="n">
        <f aca="false">BH980</f>
        <v>19201.5707852741</v>
      </c>
      <c r="BU980" s="25" t="n">
        <f aca="false">BI980+BO980</f>
        <v>61858.1105702019</v>
      </c>
      <c r="BV980" s="27" t="n">
        <f aca="false">IFERROR(IRR(BP980:BU980,0.1),NA())*100</f>
        <v>5.52190852950263</v>
      </c>
    </row>
    <row r="981" customFormat="false" ht="15" hidden="false" customHeight="true" outlineLevel="0" collapsed="false">
      <c r="A981" s="23" t="n">
        <v>980</v>
      </c>
      <c r="B981" s="24" t="n">
        <f aca="true">RAND()</f>
        <v>0.270822971107354</v>
      </c>
      <c r="C981" s="25" t="n">
        <f aca="false">IF(B981&lt;=(Datos!$D$14-Datos!$C$14)/(Datos!$E$14-Datos!$C$14),Datos!$C$14+SQRT((Datos!$E$14-Datos!$C$14)*(Datos!$D$14-Datos!$C$14)*B981),Datos!$E$14-SQRT((Datos!$E$14-Datos!$C$14)*(Datos!$E$14-Datos!$D$14)*(1-B981)))</f>
        <v>70419.3909009437</v>
      </c>
      <c r="D981" s="24" t="n">
        <f aca="true">RAND()</f>
        <v>0.998962515225326</v>
      </c>
      <c r="E981" s="25" t="n">
        <f aca="false">IF(D981&lt;=(Datos!$D$15-Datos!$C$15)/(Datos!$E$15-Datos!$C$15),Datos!$C$15+SQRT((Datos!$E$15-Datos!$C$15)*(Datos!$D$15-Datos!$C$15)*D981),Datos!$E$15-SQRT((Datos!$E$15-Datos!$C$15)*(Datos!$E$15-Datos!$D$15)*(1-D981)))</f>
        <v>39605.5095486566</v>
      </c>
      <c r="F981" s="24" t="n">
        <f aca="true">RAND()</f>
        <v>0.13414120371091</v>
      </c>
      <c r="G981" s="25" t="n">
        <f aca="false">IF(F981&lt;=(Datos!$D$19-Datos!$C$19)/(Datos!$E$19-Datos!$C$19),Datos!$C$19+SQRT((Datos!$E$19-Datos!$C$19)*(Datos!$D$19-Datos!$C$19)*F981),Datos!$E$19-SQRT((Datos!$E$19-Datos!$C$19)*(Datos!$E$19-Datos!$D$19)*(1-F981)))</f>
        <v>34485.6638925176</v>
      </c>
      <c r="H981" s="24" t="n">
        <f aca="true">RAND()</f>
        <v>0.234021450959873</v>
      </c>
      <c r="I981" s="25" t="n">
        <f aca="false">IF(H981&lt;=(Datos!$D$19-Datos!$C$19)/(Datos!$E$19-Datos!$C$19),Datos!$C$19+SQRT((Datos!$E$19-Datos!$C$19)*(Datos!$D$19-Datos!$C$19)*H981),Datos!$E$19-SQRT((Datos!$E$19-Datos!$C$19)*(Datos!$E$19-Datos!$D$19)*(1-H981)))</f>
        <v>35924.7968441104</v>
      </c>
      <c r="J981" s="24" t="n">
        <f aca="true">RAND()</f>
        <v>0.761977098638393</v>
      </c>
      <c r="K981" s="25" t="n">
        <f aca="false">IF(J981&lt;=(Datos!$D$19-Datos!$C$19)/(Datos!$E$19-Datos!$C$19),Datos!$C$19+SQRT((Datos!$E$19-Datos!$C$19)*(Datos!$D$19-Datos!$C$19)*J981),Datos!$E$19-SQRT((Datos!$E$19-Datos!$C$19)*(Datos!$E$19-Datos!$D$19)*(1-J981)))</f>
        <v>40774.8706999524</v>
      </c>
      <c r="L981" s="24" t="n">
        <f aca="true">RAND()</f>
        <v>0.947229594802871</v>
      </c>
      <c r="M981" s="25" t="n">
        <f aca="false">IF(L981&lt;=(Datos!$D$19-Datos!$C$19)/(Datos!$E$19-Datos!$C$19),Datos!$C$19+SQRT((Datos!$E$19-Datos!$C$19)*(Datos!$D$19-Datos!$C$19)*L981),Datos!$E$19-SQRT((Datos!$E$19-Datos!$C$19)*(Datos!$E$19-Datos!$D$19)*(1-L981)))</f>
        <v>43010.5829020076</v>
      </c>
      <c r="N981" s="24" t="n">
        <f aca="true">RAND()</f>
        <v>0.350628696695136</v>
      </c>
      <c r="O981" s="25" t="n">
        <f aca="false">IF(N981&lt;=(Datos!$D$19-Datos!$C$19)/(Datos!$E$19-Datos!$C$19),Datos!$C$19+SQRT((Datos!$E$19-Datos!$C$19)*(Datos!$D$19-Datos!$C$19)*N981),Datos!$E$19-SQRT((Datos!$E$19-Datos!$C$19)*(Datos!$E$19-Datos!$D$19)*(1-N981)))</f>
        <v>37252.1930823903</v>
      </c>
      <c r="P981" s="24" t="n">
        <f aca="true">RAND()</f>
        <v>0.0593460800087108</v>
      </c>
      <c r="Q981" s="26" t="n">
        <f aca="false">IF(P981&lt;=(Datos!$D$23-Datos!$C$23)/(Datos!$E$23-Datos!$C$23),Datos!$C$23+SQRT((Datos!$E$23-Datos!$C$23)*(Datos!$D$23-Datos!$C$23)*P981),Datos!$E$23-SQRT((Datos!$E$23-Datos!$C$23)*(Datos!$E$23-Datos!$D$23)*(1-P981)))</f>
        <v>0.130335518565398</v>
      </c>
      <c r="R981" s="24" t="n">
        <f aca="true">RAND()</f>
        <v>0.499735307373692</v>
      </c>
      <c r="S981" s="26" t="n">
        <f aca="false">IF(R981&lt;=(Datos!$D$24-Datos!$C$24)/(Datos!$E$24-Datos!$C$24),Datos!$C$24+SQRT((Datos!$E$24-Datos!$C$24)*(Datos!$D$24-Datos!$C$24)*R981),Datos!$E$24-SQRT((Datos!$E$24-Datos!$C$24)*(Datos!$E$24-Datos!$D$24)*(1-R981)))</f>
        <v>0.14999205817</v>
      </c>
      <c r="T981" s="24" t="n">
        <f aca="true">RAND()</f>
        <v>0.618473019373609</v>
      </c>
      <c r="U981" s="26" t="n">
        <f aca="false">IF(T981&lt;=(Datos!$D$25-Datos!$C$25)/(Datos!$E$25-Datos!$C$25),Datos!$C$25+SQRT((Datos!$E$25-Datos!$C$25)*(Datos!$D$25-Datos!$C$25)*T981),Datos!$E$25-SQRT((Datos!$E$25-Datos!$C$25)*(Datos!$E$25-Datos!$D$25)*(1-T981)))</f>
        <v>0.187315515213577</v>
      </c>
      <c r="V981" s="24" t="n">
        <f aca="true">RAND()</f>
        <v>0.770349212563219</v>
      </c>
      <c r="W981" s="26" t="n">
        <f aca="false">IF(V981&lt;=(Datos!$D$26-Datos!$C$26)/(Datos!$E$26-Datos!$C$26),Datos!$C$26+SQRT((Datos!$E$26-Datos!$C$26)*(Datos!$D$26-Datos!$C$26)*V981),Datos!$E$26-SQRT((Datos!$E$26-Datos!$C$26)*(Datos!$E$26-Datos!$D$26)*(1-V981)))</f>
        <v>0.221649025483615</v>
      </c>
      <c r="X981" s="24" t="n">
        <f aca="true">RAND()</f>
        <v>0.0241461601398915</v>
      </c>
      <c r="Y981" s="26" t="n">
        <f aca="false">IF(X981&lt;=(Datos!$D$27-Datos!$C$27)/(Datos!$E$27-Datos!$C$27),Datos!$C$27+SQRT((Datos!$E$27-Datos!$C$27)*(Datos!$D$27-Datos!$C$27)*X981),Datos!$E$27-SQRT((Datos!$E$27-Datos!$C$27)*(Datos!$E$27-Datos!$D$27)*(1-X981)))</f>
        <v>0.198074319313584</v>
      </c>
      <c r="Z981" s="24" t="n">
        <f aca="false">(1+Q981)</f>
        <v>1.1303355185654</v>
      </c>
      <c r="AA981" s="24" t="n">
        <f aca="false">Z981*(1+S981)</f>
        <v>1.29987686941768</v>
      </c>
      <c r="AB981" s="24" t="n">
        <f aca="false">AA981*(1+U981)</f>
        <v>1.54336397492686</v>
      </c>
      <c r="AC981" s="24" t="n">
        <f aca="false">AB981*(1+W981)</f>
        <v>1.88544909593592</v>
      </c>
      <c r="AD981" s="24" t="n">
        <f aca="false">AC981*(1+Y981)</f>
        <v>2.25890814221383</v>
      </c>
      <c r="AE981" s="23" t="n">
        <f aca="false">E981*Q981</f>
        <v>5162.00462507097</v>
      </c>
      <c r="AF981" s="23" t="n">
        <f aca="false">AE981*(1+S981)</f>
        <v>5936.26432306842</v>
      </c>
      <c r="AG981" s="23" t="n">
        <f aca="false">AF981*(1+U981)</f>
        <v>7048.21873318796</v>
      </c>
      <c r="AH981" s="23" t="n">
        <f aca="false">AG981*(1+W981)</f>
        <v>8610.44954679443</v>
      </c>
      <c r="AI981" s="23" t="n">
        <f aca="false">AH981*(1+Y981)</f>
        <v>10315.9584797597</v>
      </c>
      <c r="AJ981" s="25" t="n">
        <f aca="false">G981*Z981</f>
        <v>38980.3707790209</v>
      </c>
      <c r="AK981" s="25" t="n">
        <f aca="false">I981*AA981</f>
        <v>46697.8124561883</v>
      </c>
      <c r="AL981" s="25" t="n">
        <f aca="false">K981*AB981</f>
        <v>62930.4665206073</v>
      </c>
      <c r="AM981" s="25" t="n">
        <f aca="false">M981*AC981</f>
        <v>81094.2646482669</v>
      </c>
      <c r="AN981" s="25" t="n">
        <f aca="false">O981*AD981</f>
        <v>84149.2822691334</v>
      </c>
      <c r="AO981" s="25" t="n">
        <f aca="false">C981/Datos!$D$8</f>
        <v>14083.8781801887</v>
      </c>
      <c r="AP981" s="25" t="n">
        <f aca="false">AJ981-AO981</f>
        <v>24896.4925988322</v>
      </c>
      <c r="AQ981" s="25" t="n">
        <f aca="false">AK981-AO981</f>
        <v>32613.9342759995</v>
      </c>
      <c r="AR981" s="25" t="n">
        <f aca="false">AL981-AO981</f>
        <v>48846.5883404186</v>
      </c>
      <c r="AS981" s="25" t="n">
        <f aca="false">AM981-AO981</f>
        <v>67010.3864680781</v>
      </c>
      <c r="AT981" s="25" t="n">
        <f aca="false">AN981-AO981</f>
        <v>70065.4040889447</v>
      </c>
      <c r="AU981" s="25" t="n">
        <f aca="false">AP981*Datos!$D$6</f>
        <v>12448.2462994161</v>
      </c>
      <c r="AV981" s="25" t="n">
        <f aca="false">AQ981*Datos!$D$6</f>
        <v>16306.9671379998</v>
      </c>
      <c r="AW981" s="25" t="n">
        <f aca="false">AR981*Datos!$D$6</f>
        <v>24423.2941702093</v>
      </c>
      <c r="AX981" s="25" t="n">
        <f aca="false">AS981*Datos!$D$6</f>
        <v>33505.1932340391</v>
      </c>
      <c r="AY981" s="25" t="n">
        <f aca="false">AT981*Datos!$D$6</f>
        <v>35032.7020444723</v>
      </c>
      <c r="AZ981" s="25" t="n">
        <f aca="false">AJ981-AU981-AE981</f>
        <v>21370.1198545339</v>
      </c>
      <c r="BA981" s="25" t="n">
        <f aca="false">AK981-AV981-AF981</f>
        <v>24454.5809951201</v>
      </c>
      <c r="BB981" s="25" t="n">
        <f aca="false">AL981-AW981-AG981</f>
        <v>31458.9536172101</v>
      </c>
      <c r="BC981" s="25" t="n">
        <f aca="false">AM981-AX981-AH981</f>
        <v>38978.6218674334</v>
      </c>
      <c r="BD981" s="25" t="n">
        <f aca="false">AN981-AY981-AI981</f>
        <v>38800.6217449014</v>
      </c>
      <c r="BE981" s="25" t="n">
        <f aca="false">AZ981/Z981</f>
        <v>18905.9969394366</v>
      </c>
      <c r="BF981" s="25" t="n">
        <f aca="false">BA981/AA981</f>
        <v>18812.9980388645</v>
      </c>
      <c r="BG981" s="25" t="n">
        <f aca="false">BB981/AB981</f>
        <v>20383.3665475449</v>
      </c>
      <c r="BH981" s="25" t="n">
        <f aca="false">BC981/AC981</f>
        <v>20673.3886114729</v>
      </c>
      <c r="BI981" s="25" t="n">
        <f aca="false">BD981/AD981</f>
        <v>17176.7151659717</v>
      </c>
      <c r="BJ981" s="25" t="n">
        <f aca="false">E981*AD981</f>
        <v>89465.2079959882</v>
      </c>
      <c r="BK981" s="25" t="n">
        <f aca="false">0.2*C981*AD981</f>
        <v>31814.1870951761</v>
      </c>
      <c r="BL981" s="25" t="n">
        <f aca="false">BJ981+BK981</f>
        <v>121279.395091164</v>
      </c>
      <c r="BM981" s="25" t="n">
        <f aca="false">BK981*Datos!$D$6</f>
        <v>15907.093547588</v>
      </c>
      <c r="BN981" s="25" t="n">
        <f aca="false">BL981-BM981</f>
        <v>105372.301543576</v>
      </c>
      <c r="BO981" s="25" t="n">
        <f aca="false">BN981/AD981</f>
        <v>46647.448638751</v>
      </c>
      <c r="BP981" s="25" t="n">
        <f aca="false">-(C981+E981)</f>
        <v>-110024.9004496</v>
      </c>
      <c r="BQ981" s="25" t="n">
        <f aca="false">BE981</f>
        <v>18905.9969394366</v>
      </c>
      <c r="BR981" s="25" t="n">
        <f aca="false">BF981</f>
        <v>18812.9980388645</v>
      </c>
      <c r="BS981" s="25" t="n">
        <f aca="false">BG981</f>
        <v>20383.3665475449</v>
      </c>
      <c r="BT981" s="25" t="n">
        <f aca="false">BH981</f>
        <v>20673.3886114729</v>
      </c>
      <c r="BU981" s="25" t="n">
        <f aca="false">BI981+BO981</f>
        <v>63824.1638047227</v>
      </c>
      <c r="BV981" s="27" t="n">
        <f aca="false">IFERROR(IRR(BP981:BU981,0.1),NA())*100</f>
        <v>7.55244493214558</v>
      </c>
    </row>
    <row r="982" customFormat="false" ht="15" hidden="false" customHeight="true" outlineLevel="0" collapsed="false">
      <c r="A982" s="23" t="n">
        <v>981</v>
      </c>
      <c r="B982" s="24" t="n">
        <f aca="true">RAND()</f>
        <v>0.0122697608735268</v>
      </c>
      <c r="C982" s="25" t="n">
        <f aca="false">IF(B982&lt;=(Datos!$D$14-Datos!$C$14)/(Datos!$E$14-Datos!$C$14),Datos!$C$14+SQRT((Datos!$E$14-Datos!$C$14)*(Datos!$D$14-Datos!$C$14)*B982),Datos!$E$14-SQRT((Datos!$E$14-Datos!$C$14)*(Datos!$E$14-Datos!$D$14)*(1-B982)))</f>
        <v>62215.3790532121</v>
      </c>
      <c r="D982" s="24" t="n">
        <f aca="true">RAND()</f>
        <v>0.883845166200131</v>
      </c>
      <c r="E982" s="25" t="n">
        <f aca="false">IF(D982&lt;=(Datos!$D$15-Datos!$C$15)/(Datos!$E$15-Datos!$C$15),Datos!$C$15+SQRT((Datos!$E$15-Datos!$C$15)*(Datos!$D$15-Datos!$C$15)*D982),Datos!$E$15-SQRT((Datos!$E$15-Datos!$C$15)*(Datos!$E$15-Datos!$D$15)*(1-D982)))</f>
        <v>35825.886313242</v>
      </c>
      <c r="F982" s="24" t="n">
        <f aca="true">RAND()</f>
        <v>0.228968678291912</v>
      </c>
      <c r="G982" s="25" t="n">
        <f aca="false">IF(F982&lt;=(Datos!$D$19-Datos!$C$19)/(Datos!$E$19-Datos!$C$19),Datos!$C$19+SQRT((Datos!$E$19-Datos!$C$19)*(Datos!$D$19-Datos!$C$19)*F982),Datos!$E$19-SQRT((Datos!$E$19-Datos!$C$19)*(Datos!$E$19-Datos!$D$19)*(1-F982)))</f>
        <v>35860.4864767173</v>
      </c>
      <c r="H982" s="24" t="n">
        <f aca="true">RAND()</f>
        <v>0.179594418674384</v>
      </c>
      <c r="I982" s="25" t="n">
        <f aca="false">IF(H982&lt;=(Datos!$D$19-Datos!$C$19)/(Datos!$E$19-Datos!$C$19),Datos!$C$19+SQRT((Datos!$E$19-Datos!$C$19)*(Datos!$D$19-Datos!$C$19)*H982),Datos!$E$19-SQRT((Datos!$E$19-Datos!$C$19)*(Datos!$E$19-Datos!$D$19)*(1-H982)))</f>
        <v>35190.2950591616</v>
      </c>
      <c r="J982" s="24" t="n">
        <f aca="true">RAND()</f>
        <v>0.306789488729655</v>
      </c>
      <c r="K982" s="25" t="n">
        <f aca="false">IF(J982&lt;=(Datos!$D$19-Datos!$C$19)/(Datos!$E$19-Datos!$C$19),Datos!$C$19+SQRT((Datos!$E$19-Datos!$C$19)*(Datos!$D$19-Datos!$C$19)*J982),Datos!$E$19-SQRT((Datos!$E$19-Datos!$C$19)*(Datos!$E$19-Datos!$D$19)*(1-J982)))</f>
        <v>36783.6880315539</v>
      </c>
      <c r="L982" s="24" t="n">
        <f aca="true">RAND()</f>
        <v>0.25758011971817</v>
      </c>
      <c r="M982" s="25" t="n">
        <f aca="false">IF(L982&lt;=(Datos!$D$19-Datos!$C$19)/(Datos!$E$19-Datos!$C$19),Datos!$C$19+SQRT((Datos!$E$19-Datos!$C$19)*(Datos!$D$19-Datos!$C$19)*L982),Datos!$E$19-SQRT((Datos!$E$19-Datos!$C$19)*(Datos!$E$19-Datos!$D$19)*(1-L982)))</f>
        <v>36215.8682384463</v>
      </c>
      <c r="N982" s="24" t="n">
        <f aca="true">RAND()</f>
        <v>0.0691385411812591</v>
      </c>
      <c r="O982" s="25" t="n">
        <f aca="false">IF(N982&lt;=(Datos!$D$19-Datos!$C$19)/(Datos!$E$19-Datos!$C$19),Datos!$C$19+SQRT((Datos!$E$19-Datos!$C$19)*(Datos!$D$19-Datos!$C$19)*N982),Datos!$E$19-SQRT((Datos!$E$19-Datos!$C$19)*(Datos!$E$19-Datos!$D$19)*(1-N982)))</f>
        <v>33220.3697267843</v>
      </c>
      <c r="P982" s="24" t="n">
        <f aca="true">RAND()</f>
        <v>0.392012565866914</v>
      </c>
      <c r="Q982" s="26" t="n">
        <f aca="false">IF(P982&lt;=(Datos!$D$23-Datos!$C$23)/(Datos!$E$23-Datos!$C$23),Datos!$C$23+SQRT((Datos!$E$23-Datos!$C$23)*(Datos!$D$23-Datos!$C$23)*P982),Datos!$E$23-SQRT((Datos!$E$23-Datos!$C$23)*(Datos!$E$23-Datos!$D$23)*(1-P982)))</f>
        <v>0.146563558093005</v>
      </c>
      <c r="R982" s="24" t="n">
        <f aca="true">RAND()</f>
        <v>0.130048334758009</v>
      </c>
      <c r="S982" s="26" t="n">
        <f aca="false">IF(R982&lt;=(Datos!$D$24-Datos!$C$24)/(Datos!$E$24-Datos!$C$24),Datos!$C$24+SQRT((Datos!$E$24-Datos!$C$24)*(Datos!$D$24-Datos!$C$24)*R982),Datos!$E$24-SQRT((Datos!$E$24-Datos!$C$24)*(Datos!$E$24-Datos!$D$24)*(1-R982)))</f>
        <v>0.135299902044275</v>
      </c>
      <c r="T982" s="24" t="n">
        <f aca="true">RAND()</f>
        <v>0.979773995851557</v>
      </c>
      <c r="U982" s="26" t="n">
        <f aca="false">IF(T982&lt;=(Datos!$D$25-Datos!$C$25)/(Datos!$E$25-Datos!$C$25),Datos!$C$25+SQRT((Datos!$E$25-Datos!$C$25)*(Datos!$D$25-Datos!$C$25)*T982),Datos!$E$25-SQRT((Datos!$E$25-Datos!$C$25)*(Datos!$E$25-Datos!$D$25)*(1-T982)))</f>
        <v>0.212474522499161</v>
      </c>
      <c r="V982" s="24" t="n">
        <f aca="true">RAND()</f>
        <v>0.18212069095148</v>
      </c>
      <c r="W982" s="26" t="n">
        <f aca="false">IF(V982&lt;=(Datos!$D$26-Datos!$C$26)/(Datos!$E$26-Datos!$C$26),Datos!$C$26+SQRT((Datos!$E$26-Datos!$C$26)*(Datos!$D$26-Datos!$C$26)*V982),Datos!$E$26-SQRT((Datos!$E$26-Datos!$C$26)*(Datos!$E$26-Datos!$D$26)*(1-V982)))</f>
        <v>0.195967747722584</v>
      </c>
      <c r="X982" s="24" t="n">
        <f aca="true">RAND()</f>
        <v>0.78618765559903</v>
      </c>
      <c r="Y982" s="26" t="n">
        <f aca="false">IF(X982&lt;=(Datos!$D$27-Datos!$C$27)/(Datos!$E$27-Datos!$C$27),Datos!$C$27+SQRT((Datos!$E$27-Datos!$C$27)*(Datos!$D$27-Datos!$C$27)*X982),Datos!$E$27-SQRT((Datos!$E$27-Datos!$C$27)*(Datos!$E$27-Datos!$D$27)*(1-X982)))</f>
        <v>0.246020790771926</v>
      </c>
      <c r="Z982" s="24" t="n">
        <f aca="false">(1+Q982)</f>
        <v>1.14656355809301</v>
      </c>
      <c r="AA982" s="24" t="n">
        <f aca="false">Z982*(1+S982)</f>
        <v>1.30169349519052</v>
      </c>
      <c r="AB982" s="24" t="n">
        <f aca="false">AA982*(1+U982)</f>
        <v>1.57827019902139</v>
      </c>
      <c r="AC982" s="24" t="n">
        <f aca="false">AB982*(1+W982)</f>
        <v>1.88756025522129</v>
      </c>
      <c r="AD982" s="24" t="n">
        <f aca="false">AC982*(1+Y982)</f>
        <v>2.35193932184049</v>
      </c>
      <c r="AE982" s="23" t="n">
        <f aca="false">E982*Q982</f>
        <v>5250.76936990423</v>
      </c>
      <c r="AF982" s="23" t="n">
        <f aca="false">AE982*(1+S982)</f>
        <v>5961.19795130936</v>
      </c>
      <c r="AG982" s="23" t="n">
        <f aca="false">AF982*(1+U982)</f>
        <v>7227.80063953679</v>
      </c>
      <c r="AH982" s="23" t="n">
        <f aca="false">AG982*(1+W982)</f>
        <v>8644.21645185466</v>
      </c>
      <c r="AI982" s="23" t="n">
        <f aca="false">AH982*(1+Y982)</f>
        <v>10770.8734189436</v>
      </c>
      <c r="AJ982" s="25" t="n">
        <f aca="false">G982*Z982</f>
        <v>41116.3269696911</v>
      </c>
      <c r="AK982" s="25" t="n">
        <f aca="false">I982*AA982</f>
        <v>45806.9781723459</v>
      </c>
      <c r="AL982" s="25" t="n">
        <f aca="false">K982*AB982</f>
        <v>58054.5986303015</v>
      </c>
      <c r="AM982" s="25" t="n">
        <f aca="false">M982*AC982</f>
        <v>68359.6334952223</v>
      </c>
      <c r="AN982" s="25" t="n">
        <f aca="false">O982*AD982</f>
        <v>78132.2938465035</v>
      </c>
      <c r="AO982" s="25" t="n">
        <f aca="false">C982/Datos!$D$8</f>
        <v>12443.0758106424</v>
      </c>
      <c r="AP982" s="25" t="n">
        <f aca="false">AJ982-AO982</f>
        <v>28673.2511590487</v>
      </c>
      <c r="AQ982" s="25" t="n">
        <f aca="false">AK982-AO982</f>
        <v>33363.9023617035</v>
      </c>
      <c r="AR982" s="25" t="n">
        <f aca="false">AL982-AO982</f>
        <v>45611.5228196591</v>
      </c>
      <c r="AS982" s="25" t="n">
        <f aca="false">AM982-AO982</f>
        <v>55916.5576845799</v>
      </c>
      <c r="AT982" s="25" t="n">
        <f aca="false">AN982-AO982</f>
        <v>65689.218035861</v>
      </c>
      <c r="AU982" s="25" t="n">
        <f aca="false">AP982*Datos!$D$6</f>
        <v>14336.6255795244</v>
      </c>
      <c r="AV982" s="25" t="n">
        <f aca="false">AQ982*Datos!$D$6</f>
        <v>16681.9511808518</v>
      </c>
      <c r="AW982" s="25" t="n">
        <f aca="false">AR982*Datos!$D$6</f>
        <v>22805.7614098296</v>
      </c>
      <c r="AX982" s="25" t="n">
        <f aca="false">AS982*Datos!$D$6</f>
        <v>27958.27884229</v>
      </c>
      <c r="AY982" s="25" t="n">
        <f aca="false">AT982*Datos!$D$6</f>
        <v>32844.6090179305</v>
      </c>
      <c r="AZ982" s="25" t="n">
        <f aca="false">AJ982-AU982-AE982</f>
        <v>21528.9320202625</v>
      </c>
      <c r="BA982" s="25" t="n">
        <f aca="false">AK982-AV982-AF982</f>
        <v>23163.8290401848</v>
      </c>
      <c r="BB982" s="25" t="n">
        <f aca="false">AL982-AW982-AG982</f>
        <v>28021.0365809352</v>
      </c>
      <c r="BC982" s="25" t="n">
        <f aca="false">AM982-AX982-AH982</f>
        <v>31757.1382010777</v>
      </c>
      <c r="BD982" s="25" t="n">
        <f aca="false">AN982-AY982-AI982</f>
        <v>34516.8114096293</v>
      </c>
      <c r="BE982" s="25" t="n">
        <f aca="false">AZ982/Z982</f>
        <v>18776.9198386787</v>
      </c>
      <c r="BF982" s="25" t="n">
        <f aca="false">BA982/AA982</f>
        <v>17795.1484936893</v>
      </c>
      <c r="BG982" s="25" t="n">
        <f aca="false">BB982/AB982</f>
        <v>17754.2708455812</v>
      </c>
      <c r="BH982" s="25" t="n">
        <f aca="false">BC982/AC982</f>
        <v>16824.4367898892</v>
      </c>
      <c r="BI982" s="25" t="n">
        <f aca="false">BD982/AD982</f>
        <v>14675.8936717034</v>
      </c>
      <c r="BJ982" s="25" t="n">
        <f aca="false">E982*AD982</f>
        <v>84260.3107599009</v>
      </c>
      <c r="BK982" s="25" t="n">
        <f aca="false">0.2*C982*AD982</f>
        <v>29265.3592836921</v>
      </c>
      <c r="BL982" s="25" t="n">
        <f aca="false">BJ982+BK982</f>
        <v>113525.670043593</v>
      </c>
      <c r="BM982" s="25" t="n">
        <f aca="false">BK982*Datos!$D$6</f>
        <v>14632.6796418461</v>
      </c>
      <c r="BN982" s="25" t="n">
        <f aca="false">BL982-BM982</f>
        <v>98892.990401747</v>
      </c>
      <c r="BO982" s="25" t="n">
        <f aca="false">BN982/AD982</f>
        <v>42047.4242185632</v>
      </c>
      <c r="BP982" s="25" t="n">
        <f aca="false">-(C982+E982)</f>
        <v>-98041.2653664541</v>
      </c>
      <c r="BQ982" s="25" t="n">
        <f aca="false">BE982</f>
        <v>18776.9198386787</v>
      </c>
      <c r="BR982" s="25" t="n">
        <f aca="false">BF982</f>
        <v>17795.1484936893</v>
      </c>
      <c r="BS982" s="25" t="n">
        <f aca="false">BG982</f>
        <v>17754.2708455812</v>
      </c>
      <c r="BT982" s="25" t="n">
        <f aca="false">BH982</f>
        <v>16824.4367898892</v>
      </c>
      <c r="BU982" s="25" t="n">
        <f aca="false">BI982+BO982</f>
        <v>56723.3178902667</v>
      </c>
      <c r="BV982" s="27" t="n">
        <f aca="false">IFERROR(IRR(BP982:BU982,0.1),NA())*100</f>
        <v>7.89202571611286</v>
      </c>
    </row>
    <row r="983" customFormat="false" ht="15" hidden="false" customHeight="true" outlineLevel="0" collapsed="false">
      <c r="A983" s="23" t="n">
        <v>982</v>
      </c>
      <c r="B983" s="24" t="n">
        <f aca="true">RAND()</f>
        <v>0.252192349936847</v>
      </c>
      <c r="C983" s="25" t="n">
        <f aca="false">IF(B983&lt;=(Datos!$D$14-Datos!$C$14)/(Datos!$E$14-Datos!$C$14),Datos!$C$14+SQRT((Datos!$E$14-Datos!$C$14)*(Datos!$D$14-Datos!$C$14)*B983),Datos!$E$14-SQRT((Datos!$E$14-Datos!$C$14)*(Datos!$E$14-Datos!$D$14)*(1-B983)))</f>
        <v>70043.8790883101</v>
      </c>
      <c r="D983" s="24" t="n">
        <f aca="true">RAND()</f>
        <v>0.704450058859955</v>
      </c>
      <c r="E983" s="25" t="n">
        <f aca="false">IF(D983&lt;=(Datos!$D$15-Datos!$C$15)/(Datos!$E$15-Datos!$C$15),Datos!$C$15+SQRT((Datos!$E$15-Datos!$C$15)*(Datos!$D$15-Datos!$C$15)*D983),Datos!$E$15-SQRT((Datos!$E$15-Datos!$C$15)*(Datos!$E$15-Datos!$D$15)*(1-D983)))</f>
        <v>33341.7351230965</v>
      </c>
      <c r="F983" s="24" t="n">
        <f aca="true">RAND()</f>
        <v>0.934110156172564</v>
      </c>
      <c r="G983" s="25" t="n">
        <f aca="false">IF(F983&lt;=(Datos!$D$19-Datos!$C$19)/(Datos!$E$19-Datos!$C$19),Datos!$C$19+SQRT((Datos!$E$19-Datos!$C$19)*(Datos!$D$19-Datos!$C$19)*F983),Datos!$E$19-SQRT((Datos!$E$19-Datos!$C$19)*(Datos!$E$19-Datos!$D$19)*(1-F983)))</f>
        <v>42776.9979111441</v>
      </c>
      <c r="H983" s="24" t="n">
        <f aca="true">RAND()</f>
        <v>0.286914677992524</v>
      </c>
      <c r="I983" s="25" t="n">
        <f aca="false">IF(H983&lt;=(Datos!$D$19-Datos!$C$19)/(Datos!$E$19-Datos!$C$19),Datos!$C$19+SQRT((Datos!$E$19-Datos!$C$19)*(Datos!$D$19-Datos!$C$19)*H983),Datos!$E$19-SQRT((Datos!$E$19-Datos!$C$19)*(Datos!$E$19-Datos!$D$19)*(1-H983)))</f>
        <v>36560.2745139879</v>
      </c>
      <c r="J983" s="24" t="n">
        <f aca="true">RAND()</f>
        <v>0.553822858663642</v>
      </c>
      <c r="K983" s="25" t="n">
        <f aca="false">IF(J983&lt;=(Datos!$D$19-Datos!$C$19)/(Datos!$E$19-Datos!$C$19),Datos!$C$19+SQRT((Datos!$E$19-Datos!$C$19)*(Datos!$D$19-Datos!$C$19)*J983),Datos!$E$19-SQRT((Datos!$E$19-Datos!$C$19)*(Datos!$E$19-Datos!$D$19)*(1-J983)))</f>
        <v>39114.4626171567</v>
      </c>
      <c r="L983" s="24" t="n">
        <f aca="true">RAND()</f>
        <v>0.262563527995381</v>
      </c>
      <c r="M983" s="25" t="n">
        <f aca="false">IF(L983&lt;=(Datos!$D$19-Datos!$C$19)/(Datos!$E$19-Datos!$C$19),Datos!$C$19+SQRT((Datos!$E$19-Datos!$C$19)*(Datos!$D$19-Datos!$C$19)*L983),Datos!$E$19-SQRT((Datos!$E$19-Datos!$C$19)*(Datos!$E$19-Datos!$D$19)*(1-L983)))</f>
        <v>36275.7094578468</v>
      </c>
      <c r="N983" s="24" t="n">
        <f aca="true">RAND()</f>
        <v>0.864164750386808</v>
      </c>
      <c r="O983" s="25" t="n">
        <f aca="false">IF(N983&lt;=(Datos!$D$19-Datos!$C$19)/(Datos!$E$19-Datos!$C$19),Datos!$C$19+SQRT((Datos!$E$19-Datos!$C$19)*(Datos!$D$19-Datos!$C$19)*N983),Datos!$E$19-SQRT((Datos!$E$19-Datos!$C$19)*(Datos!$E$19-Datos!$D$19)*(1-N983)))</f>
        <v>41808.1911521851</v>
      </c>
      <c r="P983" s="24" t="n">
        <f aca="true">RAND()</f>
        <v>0.462641836395055</v>
      </c>
      <c r="Q983" s="26" t="n">
        <f aca="false">IF(P983&lt;=(Datos!$D$23-Datos!$C$23)/(Datos!$E$23-Datos!$C$23),Datos!$C$23+SQRT((Datos!$E$23-Datos!$C$23)*(Datos!$D$23-Datos!$C$23)*P983),Datos!$E$23-SQRT((Datos!$E$23-Datos!$C$23)*(Datos!$E$23-Datos!$D$23)*(1-P983)))</f>
        <v>0.148857499987197</v>
      </c>
      <c r="R983" s="24" t="n">
        <f aca="true">RAND()</f>
        <v>0.0976945422098343</v>
      </c>
      <c r="S983" s="26" t="n">
        <f aca="false">IF(R983&lt;=(Datos!$D$24-Datos!$C$24)/(Datos!$E$24-Datos!$C$24),Datos!$C$24+SQRT((Datos!$E$24-Datos!$C$24)*(Datos!$D$24-Datos!$C$24)*R983),Datos!$E$24-SQRT((Datos!$E$24-Datos!$C$24)*(Datos!$E$24-Datos!$D$24)*(1-R983)))</f>
        <v>0.133260851253886</v>
      </c>
      <c r="T983" s="24" t="n">
        <f aca="true">RAND()</f>
        <v>0.710188219991107</v>
      </c>
      <c r="U983" s="26" t="n">
        <f aca="false">IF(T983&lt;=(Datos!$D$25-Datos!$C$25)/(Datos!$E$25-Datos!$C$25),Datos!$C$25+SQRT((Datos!$E$25-Datos!$C$25)*(Datos!$D$25-Datos!$C$25)*T983),Datos!$E$25-SQRT((Datos!$E$25-Datos!$C$25)*(Datos!$E$25-Datos!$D$25)*(1-T983)))</f>
        <v>0.191513635120906</v>
      </c>
      <c r="V983" s="24" t="n">
        <f aca="true">RAND()</f>
        <v>0.628145148350572</v>
      </c>
      <c r="W983" s="26" t="n">
        <f aca="false">IF(V983&lt;=(Datos!$D$26-Datos!$C$26)/(Datos!$E$26-Datos!$C$26),Datos!$C$26+SQRT((Datos!$E$26-Datos!$C$26)*(Datos!$D$26-Datos!$C$26)*V983),Datos!$E$26-SQRT((Datos!$E$26-Datos!$C$26)*(Datos!$E$26-Datos!$D$26)*(1-V983)))</f>
        <v>0.213923803127644</v>
      </c>
      <c r="X983" s="24" t="n">
        <f aca="true">RAND()</f>
        <v>0.147647096507095</v>
      </c>
      <c r="Y983" s="26" t="n">
        <f aca="false">IF(X983&lt;=(Datos!$D$27-Datos!$C$27)/(Datos!$E$27-Datos!$C$27),Datos!$C$27+SQRT((Datos!$E$27-Datos!$C$27)*(Datos!$D$27-Datos!$C$27)*X983),Datos!$E$27-SQRT((Datos!$E$27-Datos!$C$27)*(Datos!$E$27-Datos!$D$27)*(1-X983)))</f>
        <v>0.209966150369291</v>
      </c>
      <c r="Z983" s="24" t="n">
        <f aca="false">(1+Q983)</f>
        <v>1.1488574999872</v>
      </c>
      <c r="AA983" s="24" t="n">
        <f aca="false">Z983*(1+S983)</f>
        <v>1.3019552284049</v>
      </c>
      <c r="AB983" s="24" t="n">
        <f aca="false">AA983*(1+U983)</f>
        <v>1.5512974069614</v>
      </c>
      <c r="AC983" s="24" t="n">
        <f aca="false">AB983*(1+W983)</f>
        <v>1.88315684804063</v>
      </c>
      <c r="AD983" s="24" t="n">
        <f aca="false">AC983*(1+Y983)</f>
        <v>2.27855604196529</v>
      </c>
      <c r="AE983" s="23" t="n">
        <f aca="false">E983*Q983</f>
        <v>4963.16733565948</v>
      </c>
      <c r="AF983" s="23" t="n">
        <f aca="false">AE983*(1+S983)</f>
        <v>5624.56323972494</v>
      </c>
      <c r="AG983" s="23" t="n">
        <f aca="false">AF983*(1+U983)</f>
        <v>6701.74379173209</v>
      </c>
      <c r="AH983" s="23" t="n">
        <f aca="false">AG983*(1+W983)</f>
        <v>8135.40631124649</v>
      </c>
      <c r="AI983" s="23" t="n">
        <f aca="false">AH983*(1+Y983)</f>
        <v>9843.56625610895</v>
      </c>
      <c r="AJ983" s="25" t="n">
        <f aca="false">G983*Z983</f>
        <v>49144.6748771546</v>
      </c>
      <c r="AK983" s="25" t="n">
        <f aca="false">I983*AA983</f>
        <v>47599.840555405</v>
      </c>
      <c r="AL983" s="25" t="n">
        <f aca="false">K983*AB983</f>
        <v>60678.1644326836</v>
      </c>
      <c r="AM983" s="25" t="n">
        <f aca="false">M983*AC983</f>
        <v>68312.8506830763</v>
      </c>
      <c r="AN983" s="25" t="n">
        <f aca="false">O983*AD983</f>
        <v>95262.3065534511</v>
      </c>
      <c r="AO983" s="25" t="n">
        <f aca="false">C983/Datos!$D$8</f>
        <v>14008.775817662</v>
      </c>
      <c r="AP983" s="25" t="n">
        <f aca="false">AJ983-AO983</f>
        <v>35135.8990594926</v>
      </c>
      <c r="AQ983" s="25" t="n">
        <f aca="false">AK983-AO983</f>
        <v>33591.064737743</v>
      </c>
      <c r="AR983" s="25" t="n">
        <f aca="false">AL983-AO983</f>
        <v>46669.3886150215</v>
      </c>
      <c r="AS983" s="25" t="n">
        <f aca="false">AM983-AO983</f>
        <v>54304.0748654143</v>
      </c>
      <c r="AT983" s="25" t="n">
        <f aca="false">AN983-AO983</f>
        <v>81253.5307357891</v>
      </c>
      <c r="AU983" s="25" t="n">
        <f aca="false">AP983*Datos!$D$6</f>
        <v>17567.9495297463</v>
      </c>
      <c r="AV983" s="25" t="n">
        <f aca="false">AQ983*Datos!$D$6</f>
        <v>16795.5323688715</v>
      </c>
      <c r="AW983" s="25" t="n">
        <f aca="false">AR983*Datos!$D$6</f>
        <v>23334.6943075108</v>
      </c>
      <c r="AX983" s="25" t="n">
        <f aca="false">AS983*Datos!$D$6</f>
        <v>27152.0374327071</v>
      </c>
      <c r="AY983" s="25" t="n">
        <f aca="false">AT983*Datos!$D$6</f>
        <v>40626.7653678945</v>
      </c>
      <c r="AZ983" s="25" t="n">
        <f aca="false">AJ983-AU983-AE983</f>
        <v>26613.5580117488</v>
      </c>
      <c r="BA983" s="25" t="n">
        <f aca="false">AK983-AV983-AF983</f>
        <v>25179.7449468086</v>
      </c>
      <c r="BB983" s="25" t="n">
        <f aca="false">AL983-AW983-AG983</f>
        <v>30641.7263334407</v>
      </c>
      <c r="BC983" s="25" t="n">
        <f aca="false">AM983-AX983-AH983</f>
        <v>33025.4069391227</v>
      </c>
      <c r="BD983" s="25" t="n">
        <f aca="false">AN983-AY983-AI983</f>
        <v>44791.9749294476</v>
      </c>
      <c r="BE983" s="25" t="n">
        <f aca="false">AZ983/Z983</f>
        <v>23165.238519177</v>
      </c>
      <c r="BF983" s="25" t="n">
        <f aca="false">BA983/AA983</f>
        <v>19339.9468717966</v>
      </c>
      <c r="BG983" s="25" t="n">
        <f aca="false">BB983/AB983</f>
        <v>19752.3222793624</v>
      </c>
      <c r="BH983" s="25" t="n">
        <f aca="false">BC983/AC983</f>
        <v>17537.2577029283</v>
      </c>
      <c r="BI983" s="25" t="n">
        <f aca="false">BD983/AD983</f>
        <v>19658.0527775011</v>
      </c>
      <c r="BJ983" s="25" t="n">
        <f aca="false">E983*AD983</f>
        <v>75971.0120143378</v>
      </c>
      <c r="BK983" s="25" t="n">
        <f aca="false">0.2*C983*AD983</f>
        <v>31919.780779871</v>
      </c>
      <c r="BL983" s="25" t="n">
        <f aca="false">BJ983+BK983</f>
        <v>107890.792794209</v>
      </c>
      <c r="BM983" s="25" t="n">
        <f aca="false">BK983*Datos!$D$6</f>
        <v>15959.8903899355</v>
      </c>
      <c r="BN983" s="25" t="n">
        <f aca="false">BL983-BM983</f>
        <v>91930.9024042733</v>
      </c>
      <c r="BO983" s="25" t="n">
        <f aca="false">BN983/AD983</f>
        <v>40346.1230319275</v>
      </c>
      <c r="BP983" s="25" t="n">
        <f aca="false">-(C983+E983)</f>
        <v>-103385.614211407</v>
      </c>
      <c r="BQ983" s="25" t="n">
        <f aca="false">BE983</f>
        <v>23165.238519177</v>
      </c>
      <c r="BR983" s="25" t="n">
        <f aca="false">BF983</f>
        <v>19339.9468717966</v>
      </c>
      <c r="BS983" s="25" t="n">
        <f aca="false">BG983</f>
        <v>19752.3222793624</v>
      </c>
      <c r="BT983" s="25" t="n">
        <f aca="false">BH983</f>
        <v>17537.2577029283</v>
      </c>
      <c r="BU983" s="25" t="n">
        <f aca="false">BI983+BO983</f>
        <v>60004.1758094286</v>
      </c>
      <c r="BV983" s="27" t="n">
        <f aca="false">IFERROR(IRR(BP983:BU983,0.1),NA())*100</f>
        <v>9.26114316193562</v>
      </c>
    </row>
    <row r="984" customFormat="false" ht="15" hidden="false" customHeight="true" outlineLevel="0" collapsed="false">
      <c r="A984" s="23" t="n">
        <v>983</v>
      </c>
      <c r="B984" s="24" t="n">
        <f aca="true">RAND()</f>
        <v>0.706462354305607</v>
      </c>
      <c r="C984" s="25" t="n">
        <f aca="false">IF(B984&lt;=(Datos!$D$14-Datos!$C$14)/(Datos!$E$14-Datos!$C$14),Datos!$C$14+SQRT((Datos!$E$14-Datos!$C$14)*(Datos!$D$14-Datos!$C$14)*B984),Datos!$E$14-SQRT((Datos!$E$14-Datos!$C$14)*(Datos!$E$14-Datos!$D$14)*(1-B984)))</f>
        <v>81231.804166802</v>
      </c>
      <c r="D984" s="24" t="n">
        <f aca="true">RAND()</f>
        <v>0.0113050399645152</v>
      </c>
      <c r="E984" s="25" t="n">
        <f aca="false">IF(D984&lt;=(Datos!$D$15-Datos!$C$15)/(Datos!$E$15-Datos!$C$15),Datos!$C$15+SQRT((Datos!$E$15-Datos!$C$15)*(Datos!$D$15-Datos!$C$15)*D984),Datos!$E$15-SQRT((Datos!$E$15-Datos!$C$15)*(Datos!$E$15-Datos!$D$15)*(1-D984)))</f>
        <v>25920.8029090629</v>
      </c>
      <c r="F984" s="24" t="n">
        <f aca="true">RAND()</f>
        <v>0.457181336148947</v>
      </c>
      <c r="G984" s="25" t="n">
        <f aca="false">IF(F984&lt;=(Datos!$D$19-Datos!$C$19)/(Datos!$E$19-Datos!$C$19),Datos!$C$19+SQRT((Datos!$E$19-Datos!$C$19)*(Datos!$D$19-Datos!$C$19)*F984),Datos!$E$19-SQRT((Datos!$E$19-Datos!$C$19)*(Datos!$E$19-Datos!$D$19)*(1-F984)))</f>
        <v>38281.1352133836</v>
      </c>
      <c r="H984" s="24" t="n">
        <f aca="true">RAND()</f>
        <v>0.529589093966648</v>
      </c>
      <c r="I984" s="25" t="n">
        <f aca="false">IF(H984&lt;=(Datos!$D$19-Datos!$C$19)/(Datos!$E$19-Datos!$C$19),Datos!$C$19+SQRT((Datos!$E$19-Datos!$C$19)*(Datos!$D$19-Datos!$C$19)*H984),Datos!$E$19-SQRT((Datos!$E$19-Datos!$C$19)*(Datos!$E$19-Datos!$D$19)*(1-H984)))</f>
        <v>38912.8202099558</v>
      </c>
      <c r="J984" s="24" t="n">
        <f aca="true">RAND()</f>
        <v>0.534269850343687</v>
      </c>
      <c r="K984" s="25" t="n">
        <f aca="false">IF(J984&lt;=(Datos!$D$19-Datos!$C$19)/(Datos!$E$19-Datos!$C$19),Datos!$C$19+SQRT((Datos!$E$19-Datos!$C$19)*(Datos!$D$19-Datos!$C$19)*J984),Datos!$E$19-SQRT((Datos!$E$19-Datos!$C$19)*(Datos!$E$19-Datos!$D$19)*(1-J984)))</f>
        <v>38952.1213995093</v>
      </c>
      <c r="L984" s="24" t="n">
        <f aca="true">RAND()</f>
        <v>0.706587957770212</v>
      </c>
      <c r="M984" s="25" t="n">
        <f aca="false">IF(L984&lt;=(Datos!$D$19-Datos!$C$19)/(Datos!$E$19-Datos!$C$19),Datos!$C$19+SQRT((Datos!$E$19-Datos!$C$19)*(Datos!$D$19-Datos!$C$19)*L984),Datos!$E$19-SQRT((Datos!$E$19-Datos!$C$19)*(Datos!$E$19-Datos!$D$19)*(1-L984)))</f>
        <v>40308.9550026424</v>
      </c>
      <c r="N984" s="24" t="n">
        <f aca="true">RAND()</f>
        <v>0.867161422330018</v>
      </c>
      <c r="O984" s="25" t="n">
        <f aca="false">IF(N984&lt;=(Datos!$D$19-Datos!$C$19)/(Datos!$E$19-Datos!$C$19),Datos!$C$19+SQRT((Datos!$E$19-Datos!$C$19)*(Datos!$D$19-Datos!$C$19)*N984),Datos!$E$19-SQRT((Datos!$E$19-Datos!$C$19)*(Datos!$E$19-Datos!$D$19)*(1-N984)))</f>
        <v>41843.5948730797</v>
      </c>
      <c r="P984" s="24" t="n">
        <f aca="true">RAND()</f>
        <v>0.736566097965537</v>
      </c>
      <c r="Q984" s="26" t="n">
        <f aca="false">IF(P984&lt;=(Datos!$D$23-Datos!$C$23)/(Datos!$E$23-Datos!$C$23),Datos!$C$23+SQRT((Datos!$E$23-Datos!$C$23)*(Datos!$D$23-Datos!$C$23)*P984),Datos!$E$23-SQRT((Datos!$E$23-Datos!$C$23)*(Datos!$E$23-Datos!$D$23)*(1-P984)))</f>
        <v>0.15822430199369</v>
      </c>
      <c r="R984" s="24" t="n">
        <f aca="true">RAND()</f>
        <v>0.349866543275057</v>
      </c>
      <c r="S984" s="26" t="n">
        <f aca="false">IF(R984&lt;=(Datos!$D$24-Datos!$C$24)/(Datos!$E$24-Datos!$C$24),Datos!$C$24+SQRT((Datos!$E$24-Datos!$C$24)*(Datos!$D$24-Datos!$C$24)*R984),Datos!$E$24-SQRT((Datos!$E$24-Datos!$C$24)*(Datos!$E$24-Datos!$D$24)*(1-R984)))</f>
        <v>0.145095015000894</v>
      </c>
      <c r="T984" s="24" t="n">
        <f aca="true">RAND()</f>
        <v>0.768909967165195</v>
      </c>
      <c r="U984" s="26" t="n">
        <f aca="false">IF(T984&lt;=(Datos!$D$25-Datos!$C$25)/(Datos!$E$25-Datos!$C$25),Datos!$C$25+SQRT((Datos!$E$25-Datos!$C$25)*(Datos!$D$25-Datos!$C$25)*T984),Datos!$E$25-SQRT((Datos!$E$25-Datos!$C$25)*(Datos!$E$25-Datos!$D$25)*(1-T984)))</f>
        <v>0.194562781363965</v>
      </c>
      <c r="V984" s="24" t="n">
        <f aca="true">RAND()</f>
        <v>0.128018645914813</v>
      </c>
      <c r="W984" s="26" t="n">
        <f aca="false">IF(V984&lt;=(Datos!$D$26-Datos!$C$26)/(Datos!$E$26-Datos!$C$26),Datos!$C$26+SQRT((Datos!$E$26-Datos!$C$26)*(Datos!$D$26-Datos!$C$26)*V984),Datos!$E$26-SQRT((Datos!$E$26-Datos!$C$26)*(Datos!$E$26-Datos!$D$26)*(1-V984)))</f>
        <v>0.193387535407264</v>
      </c>
      <c r="X984" s="24" t="n">
        <f aca="true">RAND()</f>
        <v>0.166847583978614</v>
      </c>
      <c r="Y984" s="26" t="n">
        <f aca="false">IF(X984&lt;=(Datos!$D$27-Datos!$C$27)/(Datos!$E$27-Datos!$C$27),Datos!$C$27+SQRT((Datos!$E$27-Datos!$C$27)*(Datos!$D$27-Datos!$C$27)*X984),Datos!$E$27-SQRT((Datos!$E$27-Datos!$C$27)*(Datos!$E$27-Datos!$D$27)*(1-X984)))</f>
        <v>0.211224713820032</v>
      </c>
      <c r="Z984" s="24" t="n">
        <f aca="false">(1+Q984)</f>
        <v>1.15822430199369</v>
      </c>
      <c r="AA984" s="24" t="n">
        <f aca="false">Z984*(1+S984)</f>
        <v>1.32627687446586</v>
      </c>
      <c r="AB984" s="24" t="n">
        <f aca="false">AA984*(1+U984)</f>
        <v>1.58432099202065</v>
      </c>
      <c r="AC984" s="24" t="n">
        <f aca="false">AB984*(1+W984)</f>
        <v>1.89070892396151</v>
      </c>
      <c r="AD984" s="24" t="n">
        <f aca="false">AC984*(1+Y984)</f>
        <v>2.29007337534226</v>
      </c>
      <c r="AE984" s="23" t="n">
        <f aca="false">E984*Q984</f>
        <v>4101.30094740247</v>
      </c>
      <c r="AF984" s="23" t="n">
        <f aca="false">AE984*(1+S984)</f>
        <v>4696.37926988901</v>
      </c>
      <c r="AG984" s="23" t="n">
        <f aca="false">AF984*(1+U984)</f>
        <v>5610.11988297868</v>
      </c>
      <c r="AH984" s="23" t="n">
        <f aca="false">AG984*(1+W984)</f>
        <v>6695.04714048722</v>
      </c>
      <c r="AI984" s="23" t="n">
        <f aca="false">AH984*(1+Y984)</f>
        <v>8109.20655674826</v>
      </c>
      <c r="AJ984" s="25" t="n">
        <f aca="false">G984*Z984</f>
        <v>44338.1411120473</v>
      </c>
      <c r="AK984" s="25" t="n">
        <f aca="false">I984*AA984</f>
        <v>51609.1735647123</v>
      </c>
      <c r="AL984" s="25" t="n">
        <f aca="false">K984*AB984</f>
        <v>61712.6636169794</v>
      </c>
      <c r="AM984" s="25" t="n">
        <f aca="false">M984*AC984</f>
        <v>76212.500939059</v>
      </c>
      <c r="AN984" s="25" t="n">
        <f aca="false">O984*AD984</f>
        <v>95824.9025474479</v>
      </c>
      <c r="AO984" s="25" t="n">
        <f aca="false">C984/Datos!$D$8</f>
        <v>16246.3608333604</v>
      </c>
      <c r="AP984" s="25" t="n">
        <f aca="false">AJ984-AO984</f>
        <v>28091.7802786869</v>
      </c>
      <c r="AQ984" s="25" t="n">
        <f aca="false">AK984-AO984</f>
        <v>35362.8127313519</v>
      </c>
      <c r="AR984" s="25" t="n">
        <f aca="false">AL984-AO984</f>
        <v>45466.302783619</v>
      </c>
      <c r="AS984" s="25" t="n">
        <f aca="false">AM984-AO984</f>
        <v>59966.1401056986</v>
      </c>
      <c r="AT984" s="25" t="n">
        <f aca="false">AN984-AO984</f>
        <v>79578.5417140875</v>
      </c>
      <c r="AU984" s="25" t="n">
        <f aca="false">AP984*Datos!$D$6</f>
        <v>14045.8901393434</v>
      </c>
      <c r="AV984" s="25" t="n">
        <f aca="false">AQ984*Datos!$D$6</f>
        <v>17681.406365676</v>
      </c>
      <c r="AW984" s="25" t="n">
        <f aca="false">AR984*Datos!$D$6</f>
        <v>22733.1513918095</v>
      </c>
      <c r="AX984" s="25" t="n">
        <f aca="false">AS984*Datos!$D$6</f>
        <v>29983.0700528493</v>
      </c>
      <c r="AY984" s="25" t="n">
        <f aca="false">AT984*Datos!$D$6</f>
        <v>39789.2708570438</v>
      </c>
      <c r="AZ984" s="25" t="n">
        <f aca="false">AJ984-AU984-AE984</f>
        <v>26190.9500253014</v>
      </c>
      <c r="BA984" s="25" t="n">
        <f aca="false">AK984-AV984-AF984</f>
        <v>29231.3879291474</v>
      </c>
      <c r="BB984" s="25" t="n">
        <f aca="false">AL984-AW984-AG984</f>
        <v>33369.3923421912</v>
      </c>
      <c r="BC984" s="25" t="n">
        <f aca="false">AM984-AX984-AH984</f>
        <v>39534.3837457225</v>
      </c>
      <c r="BD984" s="25" t="n">
        <f aca="false">AN984-AY984-AI984</f>
        <v>47926.4251336559</v>
      </c>
      <c r="BE984" s="25" t="n">
        <f aca="false">AZ984/Z984</f>
        <v>22613.0206214962</v>
      </c>
      <c r="BF984" s="25" t="n">
        <f aca="false">BA984/AA984</f>
        <v>22040.1851920398</v>
      </c>
      <c r="BG984" s="25" t="n">
        <f aca="false">BB984/AB984</f>
        <v>21062.2673752696</v>
      </c>
      <c r="BH984" s="25" t="n">
        <f aca="false">BC984/AC984</f>
        <v>20909.820250326</v>
      </c>
      <c r="BI984" s="25" t="n">
        <f aca="false">BD984/AD984</f>
        <v>20927.8993632652</v>
      </c>
      <c r="BJ984" s="25" t="n">
        <f aca="false">E984*AD984</f>
        <v>59360.5406095392</v>
      </c>
      <c r="BK984" s="25" t="n">
        <f aca="false">0.2*C984*AD984</f>
        <v>37205.358390682</v>
      </c>
      <c r="BL984" s="25" t="n">
        <f aca="false">BJ984+BK984</f>
        <v>96565.8990002212</v>
      </c>
      <c r="BM984" s="25" t="n">
        <f aca="false">BK984*Datos!$D$6</f>
        <v>18602.679195341</v>
      </c>
      <c r="BN984" s="25" t="n">
        <f aca="false">BL984-BM984</f>
        <v>77963.2198048802</v>
      </c>
      <c r="BO984" s="25" t="n">
        <f aca="false">BN984/AD984</f>
        <v>34043.9833257431</v>
      </c>
      <c r="BP984" s="25" t="n">
        <f aca="false">-(C984+E984)</f>
        <v>-107152.607075865</v>
      </c>
      <c r="BQ984" s="25" t="n">
        <f aca="false">BE984</f>
        <v>22613.0206214962</v>
      </c>
      <c r="BR984" s="25" t="n">
        <f aca="false">BF984</f>
        <v>22040.1851920398</v>
      </c>
      <c r="BS984" s="25" t="n">
        <f aca="false">BG984</f>
        <v>21062.2673752696</v>
      </c>
      <c r="BT984" s="25" t="n">
        <f aca="false">BH984</f>
        <v>20909.820250326</v>
      </c>
      <c r="BU984" s="25" t="n">
        <f aca="false">BI984+BO984</f>
        <v>54971.8826890082</v>
      </c>
      <c r="BV984" s="27" t="n">
        <f aca="false">IFERROR(IRR(BP984:BU984,0.1),NA())*100</f>
        <v>8.66999628372257</v>
      </c>
    </row>
    <row r="985" customFormat="false" ht="15" hidden="false" customHeight="true" outlineLevel="0" collapsed="false">
      <c r="A985" s="23" t="n">
        <v>984</v>
      </c>
      <c r="B985" s="24" t="n">
        <f aca="true">RAND()</f>
        <v>0.999254926597089</v>
      </c>
      <c r="C985" s="25" t="n">
        <f aca="false">IF(B985&lt;=(Datos!$D$14-Datos!$C$14)/(Datos!$E$14-Datos!$C$14),Datos!$C$14+SQRT((Datos!$E$14-Datos!$C$14)*(Datos!$D$14-Datos!$C$14)*B985),Datos!$E$14-SQRT((Datos!$E$14-Datos!$C$14)*(Datos!$E$14-Datos!$D$14)*(1-B985)))</f>
        <v>99054.4376892594</v>
      </c>
      <c r="D985" s="24" t="n">
        <f aca="true">RAND()</f>
        <v>0.71139982505967</v>
      </c>
      <c r="E985" s="25" t="n">
        <f aca="false">IF(D985&lt;=(Datos!$D$15-Datos!$C$15)/(Datos!$E$15-Datos!$C$15),Datos!$C$15+SQRT((Datos!$E$15-Datos!$C$15)*(Datos!$D$15-Datos!$C$15)*D985),Datos!$E$15-SQRT((Datos!$E$15-Datos!$C$15)*(Datos!$E$15-Datos!$D$15)*(1-D985)))</f>
        <v>33420.4843460138</v>
      </c>
      <c r="F985" s="24" t="n">
        <f aca="true">RAND()</f>
        <v>0.99383035861345</v>
      </c>
      <c r="G985" s="25" t="n">
        <f aca="false">IF(F985&lt;=(Datos!$D$19-Datos!$C$19)/(Datos!$E$19-Datos!$C$19),Datos!$C$19+SQRT((Datos!$E$19-Datos!$C$19)*(Datos!$D$19-Datos!$C$19)*F985),Datos!$E$19-SQRT((Datos!$E$19-Datos!$C$19)*(Datos!$E$19-Datos!$D$19)*(1-F985)))</f>
        <v>44319.7624650233</v>
      </c>
      <c r="H985" s="24" t="n">
        <f aca="true">RAND()</f>
        <v>0.560225181568215</v>
      </c>
      <c r="I985" s="25" t="n">
        <f aca="false">IF(H985&lt;=(Datos!$D$19-Datos!$C$19)/(Datos!$E$19-Datos!$C$19),Datos!$C$19+SQRT((Datos!$E$19-Datos!$C$19)*(Datos!$D$19-Datos!$C$19)*H985),Datos!$E$19-SQRT((Datos!$E$19-Datos!$C$19)*(Datos!$E$19-Datos!$D$19)*(1-H985)))</f>
        <v>39166.9939039596</v>
      </c>
      <c r="J985" s="24" t="n">
        <f aca="true">RAND()</f>
        <v>0.10104127389933</v>
      </c>
      <c r="K985" s="25" t="n">
        <f aca="false">IF(J985&lt;=(Datos!$D$19-Datos!$C$19)/(Datos!$E$19-Datos!$C$19),Datos!$C$19+SQRT((Datos!$E$19-Datos!$C$19)*(Datos!$D$19-Datos!$C$19)*J985),Datos!$E$19-SQRT((Datos!$E$19-Datos!$C$19)*(Datos!$E$19-Datos!$D$19)*(1-J985)))</f>
        <v>33893.0953089925</v>
      </c>
      <c r="L985" s="24" t="n">
        <f aca="true">RAND()</f>
        <v>0.722304317166473</v>
      </c>
      <c r="M985" s="25" t="n">
        <f aca="false">IF(L985&lt;=(Datos!$D$19-Datos!$C$19)/(Datos!$E$19-Datos!$C$19),Datos!$C$19+SQRT((Datos!$E$19-Datos!$C$19)*(Datos!$D$19-Datos!$C$19)*L985),Datos!$E$19-SQRT((Datos!$E$19-Datos!$C$19)*(Datos!$E$19-Datos!$D$19)*(1-L985)))</f>
        <v>40436.3198827575</v>
      </c>
      <c r="N985" s="24" t="n">
        <f aca="true">RAND()</f>
        <v>0.644179396858216</v>
      </c>
      <c r="O985" s="25" t="n">
        <f aca="false">IF(N985&lt;=(Datos!$D$19-Datos!$C$19)/(Datos!$E$19-Datos!$C$19),Datos!$C$19+SQRT((Datos!$E$19-Datos!$C$19)*(Datos!$D$19-Datos!$C$19)*N985),Datos!$E$19-SQRT((Datos!$E$19-Datos!$C$19)*(Datos!$E$19-Datos!$D$19)*(1-N985)))</f>
        <v>39829.8987547549</v>
      </c>
      <c r="P985" s="24" t="n">
        <f aca="true">RAND()</f>
        <v>0.277556987611347</v>
      </c>
      <c r="Q985" s="26" t="n">
        <f aca="false">IF(P985&lt;=(Datos!$D$23-Datos!$C$23)/(Datos!$E$23-Datos!$C$23),Datos!$C$23+SQRT((Datos!$E$23-Datos!$C$23)*(Datos!$D$23-Datos!$C$23)*P985),Datos!$E$23-SQRT((Datos!$E$23-Datos!$C$23)*(Datos!$E$23-Datos!$D$23)*(1-P985)))</f>
        <v>0.142351791375646</v>
      </c>
      <c r="R985" s="24" t="n">
        <f aca="true">RAND()</f>
        <v>0.818986330199064</v>
      </c>
      <c r="S985" s="26" t="n">
        <f aca="false">IF(R985&lt;=(Datos!$D$24-Datos!$C$24)/(Datos!$E$24-Datos!$C$24),Datos!$C$24+SQRT((Datos!$E$24-Datos!$C$24)*(Datos!$D$24-Datos!$C$24)*R985),Datos!$E$24-SQRT((Datos!$E$24-Datos!$C$24)*(Datos!$E$24-Datos!$D$24)*(1-R985)))</f>
        <v>0.161949387665742</v>
      </c>
      <c r="T985" s="24" t="n">
        <f aca="true">RAND()</f>
        <v>0.255873958865913</v>
      </c>
      <c r="U985" s="26" t="n">
        <f aca="false">IF(T985&lt;=(Datos!$D$25-Datos!$C$25)/(Datos!$E$25-Datos!$C$25),Datos!$C$25+SQRT((Datos!$E$25-Datos!$C$25)*(Datos!$D$25-Datos!$C$25)*T985),Datos!$E$25-SQRT((Datos!$E$25-Datos!$C$25)*(Datos!$E$25-Datos!$D$25)*(1-T985)))</f>
        <v>0.173180494248795</v>
      </c>
      <c r="V985" s="24" t="n">
        <f aca="true">RAND()</f>
        <v>0.856808756540834</v>
      </c>
      <c r="W985" s="26" t="n">
        <f aca="false">IF(V985&lt;=(Datos!$D$26-Datos!$C$26)/(Datos!$E$26-Datos!$C$26),Datos!$C$26+SQRT((Datos!$E$26-Datos!$C$26)*(Datos!$D$26-Datos!$C$26)*V985),Datos!$E$26-SQRT((Datos!$E$26-Datos!$C$26)*(Datos!$E$26-Datos!$D$26)*(1-V985)))</f>
        <v>0.227613187986962</v>
      </c>
      <c r="X985" s="24" t="n">
        <f aca="true">RAND()</f>
        <v>0.212264593161113</v>
      </c>
      <c r="Y985" s="26" t="n">
        <f aca="false">IF(X985&lt;=(Datos!$D$27-Datos!$C$27)/(Datos!$E$27-Datos!$C$27),Datos!$C$27+SQRT((Datos!$E$27-Datos!$C$27)*(Datos!$D$27-Datos!$C$27)*X985),Datos!$E$27-SQRT((Datos!$E$27-Datos!$C$27)*(Datos!$E$27-Datos!$D$27)*(1-X985)))</f>
        <v>0.213939807884254</v>
      </c>
      <c r="Z985" s="24" t="n">
        <f aca="false">(1+Q985)</f>
        <v>1.14235179137565</v>
      </c>
      <c r="AA985" s="24" t="n">
        <f aca="false">Z985*(1+S985)</f>
        <v>1.3273549644878</v>
      </c>
      <c r="AB985" s="24" t="n">
        <f aca="false">AA985*(1+U985)</f>
        <v>1.55722695328138</v>
      </c>
      <c r="AC985" s="24" t="n">
        <f aca="false">AB985*(1+W985)</f>
        <v>1.91167234453698</v>
      </c>
      <c r="AD985" s="24" t="n">
        <f aca="false">AC985*(1+Y985)</f>
        <v>2.32065515866487</v>
      </c>
      <c r="AE985" s="23" t="n">
        <f aca="false">E985*Q985</f>
        <v>4757.46581529681</v>
      </c>
      <c r="AF985" s="23" t="n">
        <f aca="false">AE985*(1+S985)</f>
        <v>5527.93449092483</v>
      </c>
      <c r="AG985" s="23" t="n">
        <f aca="false">AF985*(1+U985)</f>
        <v>6485.26491823815</v>
      </c>
      <c r="AH985" s="23" t="n">
        <f aca="false">AG985*(1+W985)</f>
        <v>7961.39674121835</v>
      </c>
      <c r="AI985" s="23" t="n">
        <f aca="false">AH985*(1+Y985)</f>
        <v>9664.65643052493</v>
      </c>
      <c r="AJ985" s="25" t="n">
        <f aca="false">G985*Z985</f>
        <v>50628.7600452624</v>
      </c>
      <c r="AK985" s="25" t="n">
        <f aca="false">I985*AA985</f>
        <v>51988.503802484</v>
      </c>
      <c r="AL985" s="25" t="n">
        <f aca="false">K985*AB985</f>
        <v>52779.2415452979</v>
      </c>
      <c r="AM985" s="25" t="n">
        <f aca="false">M985*AC985</f>
        <v>77300.9944347185</v>
      </c>
      <c r="AN985" s="25" t="n">
        <f aca="false">O985*AD985</f>
        <v>92431.4600143214</v>
      </c>
      <c r="AO985" s="25" t="n">
        <f aca="false">C985/Datos!$D$8</f>
        <v>19810.8875378519</v>
      </c>
      <c r="AP985" s="25" t="n">
        <f aca="false">AJ985-AO985</f>
        <v>30817.8725074106</v>
      </c>
      <c r="AQ985" s="25" t="n">
        <f aca="false">AK985-AO985</f>
        <v>32177.6162646321</v>
      </c>
      <c r="AR985" s="25" t="n">
        <f aca="false">AL985-AO985</f>
        <v>32968.3540074461</v>
      </c>
      <c r="AS985" s="25" t="n">
        <f aca="false">AM985-AO985</f>
        <v>57490.1068968666</v>
      </c>
      <c r="AT985" s="25" t="n">
        <f aca="false">AN985-AO985</f>
        <v>72620.5724764695</v>
      </c>
      <c r="AU985" s="25" t="n">
        <f aca="false">AP985*Datos!$D$6</f>
        <v>15408.9362537053</v>
      </c>
      <c r="AV985" s="25" t="n">
        <f aca="false">AQ985*Datos!$D$6</f>
        <v>16088.808132316</v>
      </c>
      <c r="AW985" s="25" t="n">
        <f aca="false">AR985*Datos!$D$6</f>
        <v>16484.177003723</v>
      </c>
      <c r="AX985" s="25" t="n">
        <f aca="false">AS985*Datos!$D$6</f>
        <v>28745.0534484333</v>
      </c>
      <c r="AY985" s="25" t="n">
        <f aca="false">AT985*Datos!$D$6</f>
        <v>36310.2862382347</v>
      </c>
      <c r="AZ985" s="25" t="n">
        <f aca="false">AJ985-AU985-AE985</f>
        <v>30462.3579762604</v>
      </c>
      <c r="BA985" s="25" t="n">
        <f aca="false">AK985-AV985-AF985</f>
        <v>30371.7611792431</v>
      </c>
      <c r="BB985" s="25" t="n">
        <f aca="false">AL985-AW985-AG985</f>
        <v>29809.7996233368</v>
      </c>
      <c r="BC985" s="25" t="n">
        <f aca="false">AM985-AX985-AH985</f>
        <v>40594.5442450668</v>
      </c>
      <c r="BD985" s="25" t="n">
        <f aca="false">AN985-AY985-AI985</f>
        <v>46456.5173455617</v>
      </c>
      <c r="BE985" s="25" t="n">
        <f aca="false">AZ985/Z985</f>
        <v>26666.354625817</v>
      </c>
      <c r="BF985" s="25" t="n">
        <f aca="false">BA985/AA985</f>
        <v>22881.4160430425</v>
      </c>
      <c r="BG985" s="25" t="n">
        <f aca="false">BB985/AB985</f>
        <v>19142.8741716303</v>
      </c>
      <c r="BH985" s="25" t="n">
        <f aca="false">BC985/AC985</f>
        <v>21235.0952092154</v>
      </c>
      <c r="BI985" s="25" t="n">
        <f aca="false">BD985/AD985</f>
        <v>20018.7077223009</v>
      </c>
      <c r="BJ985" s="25" t="n">
        <f aca="false">E985*AD985</f>
        <v>77557.4194026554</v>
      </c>
      <c r="BK985" s="25" t="n">
        <f aca="false">0.2*C985*AD985</f>
        <v>45974.2383624455</v>
      </c>
      <c r="BL985" s="25" t="n">
        <f aca="false">BJ985+BK985</f>
        <v>123531.657765101</v>
      </c>
      <c r="BM985" s="25" t="n">
        <f aca="false">BK985*Datos!$D$6</f>
        <v>22987.1191812228</v>
      </c>
      <c r="BN985" s="25" t="n">
        <f aca="false">BL985-BM985</f>
        <v>100544.538583878</v>
      </c>
      <c r="BO985" s="25" t="n">
        <f aca="false">BN985/AD985</f>
        <v>43325.9281149397</v>
      </c>
      <c r="BP985" s="25" t="n">
        <f aca="false">-(C985+E985)</f>
        <v>-132474.922035273</v>
      </c>
      <c r="BQ985" s="25" t="n">
        <f aca="false">BE985</f>
        <v>26666.354625817</v>
      </c>
      <c r="BR985" s="25" t="n">
        <f aca="false">BF985</f>
        <v>22881.4160430425</v>
      </c>
      <c r="BS985" s="25" t="n">
        <f aca="false">BG985</f>
        <v>19142.8741716303</v>
      </c>
      <c r="BT985" s="25" t="n">
        <f aca="false">BH985</f>
        <v>21235.0952092154</v>
      </c>
      <c r="BU985" s="25" t="n">
        <f aca="false">BI985+BO985</f>
        <v>63344.6358372406</v>
      </c>
      <c r="BV985" s="27" t="n">
        <f aca="false">IFERROR(IRR(BP985:BU985,0.1),NA())*100</f>
        <v>4.36111390540314</v>
      </c>
    </row>
    <row r="986" customFormat="false" ht="15" hidden="false" customHeight="true" outlineLevel="0" collapsed="false">
      <c r="A986" s="23" t="n">
        <v>985</v>
      </c>
      <c r="B986" s="24" t="n">
        <f aca="true">RAND()</f>
        <v>0.998113771934181</v>
      </c>
      <c r="C986" s="25" t="n">
        <f aca="false">IF(B986&lt;=(Datos!$D$14-Datos!$C$14)/(Datos!$E$14-Datos!$C$14),Datos!$C$14+SQRT((Datos!$E$14-Datos!$C$14)*(Datos!$D$14-Datos!$C$14)*B986),Datos!$E$14-SQRT((Datos!$E$14-Datos!$C$14)*(Datos!$E$14-Datos!$D$14)*(1-B986)))</f>
        <v>98495.5154773204</v>
      </c>
      <c r="D986" s="24" t="n">
        <f aca="true">RAND()</f>
        <v>0.481964212051728</v>
      </c>
      <c r="E986" s="25" t="n">
        <f aca="false">IF(D986&lt;=(Datos!$D$15-Datos!$C$15)/(Datos!$E$15-Datos!$C$15),Datos!$C$15+SQRT((Datos!$E$15-Datos!$C$15)*(Datos!$D$15-Datos!$C$15)*D986),Datos!$E$15-SQRT((Datos!$E$15-Datos!$C$15)*(Datos!$E$15-Datos!$D$15)*(1-D986)))</f>
        <v>31184.9351566627</v>
      </c>
      <c r="F986" s="24" t="n">
        <f aca="true">RAND()</f>
        <v>0.389003014626588</v>
      </c>
      <c r="G986" s="25" t="n">
        <f aca="false">IF(F986&lt;=(Datos!$D$19-Datos!$C$19)/(Datos!$E$19-Datos!$C$19),Datos!$C$19+SQRT((Datos!$E$19-Datos!$C$19)*(Datos!$D$19-Datos!$C$19)*F986),Datos!$E$19-SQRT((Datos!$E$19-Datos!$C$19)*(Datos!$E$19-Datos!$D$19)*(1-F986)))</f>
        <v>37638.7467685471</v>
      </c>
      <c r="H986" s="24" t="n">
        <f aca="true">RAND()</f>
        <v>0.725435913445368</v>
      </c>
      <c r="I986" s="25" t="n">
        <f aca="false">IF(H986&lt;=(Datos!$D$19-Datos!$C$19)/(Datos!$E$19-Datos!$C$19),Datos!$C$19+SQRT((Datos!$E$19-Datos!$C$19)*(Datos!$D$19-Datos!$C$19)*H986),Datos!$E$19-SQRT((Datos!$E$19-Datos!$C$19)*(Datos!$E$19-Datos!$D$19)*(1-H986)))</f>
        <v>40462.1253331987</v>
      </c>
      <c r="J986" s="24" t="n">
        <f aca="true">RAND()</f>
        <v>0.667208472516605</v>
      </c>
      <c r="K986" s="25" t="n">
        <f aca="false">IF(J986&lt;=(Datos!$D$19-Datos!$C$19)/(Datos!$E$19-Datos!$C$19),Datos!$C$19+SQRT((Datos!$E$19-Datos!$C$19)*(Datos!$D$19-Datos!$C$19)*J986),Datos!$E$19-SQRT((Datos!$E$19-Datos!$C$19)*(Datos!$E$19-Datos!$D$19)*(1-J986)))</f>
        <v>40004.0651964568</v>
      </c>
      <c r="L986" s="24" t="n">
        <f aca="true">RAND()</f>
        <v>0.389327159772952</v>
      </c>
      <c r="M986" s="25" t="n">
        <f aca="false">IF(L986&lt;=(Datos!$D$19-Datos!$C$19)/(Datos!$E$19-Datos!$C$19),Datos!$C$19+SQRT((Datos!$E$19-Datos!$C$19)*(Datos!$D$19-Datos!$C$19)*L986),Datos!$E$19-SQRT((Datos!$E$19-Datos!$C$19)*(Datos!$E$19-Datos!$D$19)*(1-L986)))</f>
        <v>37641.9286810296</v>
      </c>
      <c r="N986" s="24" t="n">
        <f aca="true">RAND()</f>
        <v>0.623049114352108</v>
      </c>
      <c r="O986" s="25" t="n">
        <f aca="false">IF(N986&lt;=(Datos!$D$19-Datos!$C$19)/(Datos!$E$19-Datos!$C$19),Datos!$C$19+SQRT((Datos!$E$19-Datos!$C$19)*(Datos!$D$19-Datos!$C$19)*N986),Datos!$E$19-SQRT((Datos!$E$19-Datos!$C$19)*(Datos!$E$19-Datos!$D$19)*(1-N986)))</f>
        <v>39667.3350595092</v>
      </c>
      <c r="P986" s="24" t="n">
        <f aca="true">RAND()</f>
        <v>0.74645302956923</v>
      </c>
      <c r="Q986" s="26" t="n">
        <f aca="false">IF(P986&lt;=(Datos!$D$23-Datos!$C$23)/(Datos!$E$23-Datos!$C$23),Datos!$C$23+SQRT((Datos!$E$23-Datos!$C$23)*(Datos!$D$23-Datos!$C$23)*P986),Datos!$E$23-SQRT((Datos!$E$23-Datos!$C$23)*(Datos!$E$23-Datos!$D$23)*(1-P986)))</f>
        <v>0.158636841367078</v>
      </c>
      <c r="R986" s="24" t="n">
        <f aca="true">RAND()</f>
        <v>0.6423965698967</v>
      </c>
      <c r="S986" s="26" t="n">
        <f aca="false">IF(R986&lt;=(Datos!$D$24-Datos!$C$24)/(Datos!$E$24-Datos!$C$24),Datos!$C$24+SQRT((Datos!$E$24-Datos!$C$24)*(Datos!$D$24-Datos!$C$24)*R986),Datos!$E$24-SQRT((Datos!$E$24-Datos!$C$24)*(Datos!$E$24-Datos!$D$24)*(1-R986)))</f>
        <v>0.154629028907313</v>
      </c>
      <c r="T986" s="24" t="n">
        <f aca="true">RAND()</f>
        <v>0.0144291469980154</v>
      </c>
      <c r="U986" s="26" t="n">
        <f aca="false">IF(T986&lt;=(Datos!$D$25-Datos!$C$25)/(Datos!$E$25-Datos!$C$25),Datos!$C$25+SQRT((Datos!$E$25-Datos!$C$25)*(Datos!$D$25-Datos!$C$25)*T986),Datos!$E$25-SQRT((Datos!$E$25-Datos!$C$25)*(Datos!$E$25-Datos!$D$25)*(1-T986)))</f>
        <v>0.155504653367455</v>
      </c>
      <c r="V986" s="24" t="n">
        <f aca="true">RAND()</f>
        <v>0.775961594904549</v>
      </c>
      <c r="W986" s="26" t="n">
        <f aca="false">IF(V986&lt;=(Datos!$D$26-Datos!$C$26)/(Datos!$E$26-Datos!$C$26),Datos!$C$26+SQRT((Datos!$E$26-Datos!$C$26)*(Datos!$D$26-Datos!$C$26)*V986),Datos!$E$26-SQRT((Datos!$E$26-Datos!$C$26)*(Datos!$E$26-Datos!$D$26)*(1-V986)))</f>
        <v>0.22199759978441</v>
      </c>
      <c r="X986" s="24" t="n">
        <f aca="true">RAND()</f>
        <v>0.244580084842377</v>
      </c>
      <c r="Y986" s="26" t="n">
        <f aca="false">IF(X986&lt;=(Datos!$D$27-Datos!$C$27)/(Datos!$E$27-Datos!$C$27),Datos!$C$27+SQRT((Datos!$E$27-Datos!$C$27)*(Datos!$D$27-Datos!$C$27)*X986),Datos!$E$27-SQRT((Datos!$E$27-Datos!$C$27)*(Datos!$E$27-Datos!$D$27)*(1-X986)))</f>
        <v>0.215697591892518</v>
      </c>
      <c r="Z986" s="24" t="n">
        <f aca="false">(1+Q986)</f>
        <v>1.15863684136708</v>
      </c>
      <c r="AA986" s="24" t="n">
        <f aca="false">Z986*(1+S986)</f>
        <v>1.33779573100391</v>
      </c>
      <c r="AB986" s="24" t="n">
        <f aca="false">AA986*(1+U986)</f>
        <v>1.54582919243013</v>
      </c>
      <c r="AC986" s="24" t="n">
        <f aca="false">AB986*(1+W986)</f>
        <v>1.88899956282629</v>
      </c>
      <c r="AD986" s="24" t="n">
        <f aca="false">AC986*(1+Y986)</f>
        <v>2.29645221961394</v>
      </c>
      <c r="AE986" s="23" t="n">
        <f aca="false">E986*Q986</f>
        <v>4947.07961149012</v>
      </c>
      <c r="AF986" s="23" t="n">
        <f aca="false">AE986*(1+S986)</f>
        <v>5712.04172774201</v>
      </c>
      <c r="AG986" s="23" t="n">
        <f aca="false">AF986*(1+U986)</f>
        <v>6600.29079663497</v>
      </c>
      <c r="AH986" s="23" t="n">
        <f aca="false">AG986*(1+W986)</f>
        <v>8065.53951136706</v>
      </c>
      <c r="AI986" s="23" t="n">
        <f aca="false">AH986*(1+Y986)</f>
        <v>9805.25696128289</v>
      </c>
      <c r="AJ986" s="25" t="n">
        <f aca="false">G986*Z986</f>
        <v>43609.6386689247</v>
      </c>
      <c r="AK986" s="25" t="n">
        <f aca="false">I986*AA986</f>
        <v>54130.0585380982</v>
      </c>
      <c r="AL986" s="25" t="n">
        <f aca="false">K986*AB986</f>
        <v>61839.451796561</v>
      </c>
      <c r="AM986" s="25" t="n">
        <f aca="false">M986*AC986</f>
        <v>71105.5868224033</v>
      </c>
      <c r="AN986" s="25" t="n">
        <f aca="false">O986*AD986</f>
        <v>91094.1396435799</v>
      </c>
      <c r="AO986" s="25" t="n">
        <f aca="false">C986/Datos!$D$8</f>
        <v>19699.1030954641</v>
      </c>
      <c r="AP986" s="25" t="n">
        <f aca="false">AJ986-AO986</f>
        <v>23910.5355734606</v>
      </c>
      <c r="AQ986" s="25" t="n">
        <f aca="false">AK986-AO986</f>
        <v>34430.9554426341</v>
      </c>
      <c r="AR986" s="25" t="n">
        <f aca="false">AL986-AO986</f>
        <v>42140.3487010969</v>
      </c>
      <c r="AS986" s="25" t="n">
        <f aca="false">AM986-AO986</f>
        <v>51406.4837269393</v>
      </c>
      <c r="AT986" s="25" t="n">
        <f aca="false">AN986-AO986</f>
        <v>71395.0365481158</v>
      </c>
      <c r="AU986" s="25" t="n">
        <f aca="false">AP986*Datos!$D$6</f>
        <v>11955.2677867303</v>
      </c>
      <c r="AV986" s="25" t="n">
        <f aca="false">AQ986*Datos!$D$6</f>
        <v>17215.4777213171</v>
      </c>
      <c r="AW986" s="25" t="n">
        <f aca="false">AR986*Datos!$D$6</f>
        <v>21070.1743505485</v>
      </c>
      <c r="AX986" s="25" t="n">
        <f aca="false">AS986*Datos!$D$6</f>
        <v>25703.2418634696</v>
      </c>
      <c r="AY986" s="25" t="n">
        <f aca="false">AT986*Datos!$D$6</f>
        <v>35697.5182740579</v>
      </c>
      <c r="AZ986" s="25" t="n">
        <f aca="false">AJ986-AU986-AE986</f>
        <v>26707.2912707043</v>
      </c>
      <c r="BA986" s="25" t="n">
        <f aca="false">AK986-AV986-AF986</f>
        <v>31202.5390890391</v>
      </c>
      <c r="BB986" s="25" t="n">
        <f aca="false">AL986-AW986-AG986</f>
        <v>34168.9866493776</v>
      </c>
      <c r="BC986" s="25" t="n">
        <f aca="false">AM986-AX986-AH986</f>
        <v>37336.8054475666</v>
      </c>
      <c r="BD986" s="25" t="n">
        <f aca="false">AN986-AY986-AI986</f>
        <v>45591.3644082391</v>
      </c>
      <c r="BE986" s="25" t="n">
        <f aca="false">AZ986/Z986</f>
        <v>23050.614581867</v>
      </c>
      <c r="BF986" s="25" t="n">
        <f aca="false">BA986/AA986</f>
        <v>23323.8441160402</v>
      </c>
      <c r="BG986" s="25" t="n">
        <f aca="false">BB986/AB986</f>
        <v>22103.9858845349</v>
      </c>
      <c r="BH986" s="25" t="n">
        <f aca="false">BC986/AC986</f>
        <v>19765.3859653117</v>
      </c>
      <c r="BI986" s="25" t="n">
        <f aca="false">BD986/AD986</f>
        <v>19852.9557980107</v>
      </c>
      <c r="BJ986" s="25" t="n">
        <f aca="false">E986*AD986</f>
        <v>71614.713559035</v>
      </c>
      <c r="BK986" s="25" t="n">
        <f aca="false">0.2*C986*AD986</f>
        <v>45238.0490279823</v>
      </c>
      <c r="BL986" s="25" t="n">
        <f aca="false">BJ986+BK986</f>
        <v>116852.762587017</v>
      </c>
      <c r="BM986" s="25" t="n">
        <f aca="false">BK986*Datos!$D$6</f>
        <v>22619.0245139912</v>
      </c>
      <c r="BN986" s="25" t="n">
        <f aca="false">BL986-BM986</f>
        <v>94233.7380730261</v>
      </c>
      <c r="BO986" s="25" t="n">
        <f aca="false">BN986/AD986</f>
        <v>41034.4867043948</v>
      </c>
      <c r="BP986" s="25" t="n">
        <f aca="false">-(C986+E986)</f>
        <v>-129680.450633983</v>
      </c>
      <c r="BQ986" s="25" t="n">
        <f aca="false">BE986</f>
        <v>23050.614581867</v>
      </c>
      <c r="BR986" s="25" t="n">
        <f aca="false">BF986</f>
        <v>23323.8441160402</v>
      </c>
      <c r="BS986" s="25" t="n">
        <f aca="false">BG986</f>
        <v>22103.9858845349</v>
      </c>
      <c r="BT986" s="25" t="n">
        <f aca="false">BH986</f>
        <v>19765.3859653117</v>
      </c>
      <c r="BU986" s="25" t="n">
        <f aca="false">BI986+BO986</f>
        <v>60887.4425024054</v>
      </c>
      <c r="BV986" s="27" t="n">
        <f aca="false">IFERROR(IRR(BP986:BU986,0.1),NA())*100</f>
        <v>4.15083009474907</v>
      </c>
    </row>
    <row r="987" customFormat="false" ht="15" hidden="false" customHeight="true" outlineLevel="0" collapsed="false">
      <c r="A987" s="23" t="n">
        <v>986</v>
      </c>
      <c r="B987" s="24" t="n">
        <f aca="true">RAND()</f>
        <v>0.234570498913792</v>
      </c>
      <c r="C987" s="25" t="n">
        <f aca="false">IF(B987&lt;=(Datos!$D$14-Datos!$C$14)/(Datos!$E$14-Datos!$C$14),Datos!$C$14+SQRT((Datos!$E$14-Datos!$C$14)*(Datos!$D$14-Datos!$C$14)*B987),Datos!$E$14-SQRT((Datos!$E$14-Datos!$C$14)*(Datos!$E$14-Datos!$D$14)*(1-B987)))</f>
        <v>69686.4957319723</v>
      </c>
      <c r="D987" s="24" t="n">
        <f aca="true">RAND()</f>
        <v>0.669882367022475</v>
      </c>
      <c r="E987" s="25" t="n">
        <f aca="false">IF(D987&lt;=(Datos!$D$15-Datos!$C$15)/(Datos!$E$15-Datos!$C$15),Datos!$C$15+SQRT((Datos!$E$15-Datos!$C$15)*(Datos!$D$15-Datos!$C$15)*D987),Datos!$E$15-SQRT((Datos!$E$15-Datos!$C$15)*(Datos!$E$15-Datos!$D$15)*(1-D987)))</f>
        <v>32963.12250024</v>
      </c>
      <c r="F987" s="24" t="n">
        <f aca="true">RAND()</f>
        <v>0.199625941403027</v>
      </c>
      <c r="G987" s="25" t="n">
        <f aca="false">IF(F987&lt;=(Datos!$D$19-Datos!$C$19)/(Datos!$E$19-Datos!$C$19),Datos!$C$19+SQRT((Datos!$E$19-Datos!$C$19)*(Datos!$D$19-Datos!$C$19)*F987),Datos!$E$19-SQRT((Datos!$E$19-Datos!$C$19)*(Datos!$E$19-Datos!$D$19)*(1-F987)))</f>
        <v>35472.1011696106</v>
      </c>
      <c r="H987" s="24" t="n">
        <f aca="true">RAND()</f>
        <v>0.0547744921301799</v>
      </c>
      <c r="I987" s="25" t="n">
        <f aca="false">IF(H987&lt;=(Datos!$D$19-Datos!$C$19)/(Datos!$E$19-Datos!$C$19),Datos!$C$19+SQRT((Datos!$E$19-Datos!$C$19)*(Datos!$D$19-Datos!$C$19)*H987),Datos!$E$19-SQRT((Datos!$E$19-Datos!$C$19)*(Datos!$E$19-Datos!$D$19)*(1-H987)))</f>
        <v>32866.3868928543</v>
      </c>
      <c r="J987" s="24" t="n">
        <f aca="true">RAND()</f>
        <v>0.187887496982055</v>
      </c>
      <c r="K987" s="25" t="n">
        <f aca="false">IF(J987&lt;=(Datos!$D$19-Datos!$C$19)/(Datos!$E$19-Datos!$C$19),Datos!$C$19+SQRT((Datos!$E$19-Datos!$C$19)*(Datos!$D$19-Datos!$C$19)*J987),Datos!$E$19-SQRT((Datos!$E$19-Datos!$C$19)*(Datos!$E$19-Datos!$D$19)*(1-J987)))</f>
        <v>35308.7780653657</v>
      </c>
      <c r="L987" s="24" t="n">
        <f aca="true">RAND()</f>
        <v>0.728047645543399</v>
      </c>
      <c r="M987" s="25" t="n">
        <f aca="false">IF(L987&lt;=(Datos!$D$19-Datos!$C$19)/(Datos!$E$19-Datos!$C$19),Datos!$C$19+SQRT((Datos!$E$19-Datos!$C$19)*(Datos!$D$19-Datos!$C$19)*L987),Datos!$E$19-SQRT((Datos!$E$19-Datos!$C$19)*(Datos!$E$19-Datos!$D$19)*(1-L987)))</f>
        <v>40483.7596848435</v>
      </c>
      <c r="N987" s="24" t="n">
        <f aca="true">RAND()</f>
        <v>0.266299107198825</v>
      </c>
      <c r="O987" s="25" t="n">
        <f aca="false">IF(N987&lt;=(Datos!$D$19-Datos!$C$19)/(Datos!$E$19-Datos!$C$19),Datos!$C$19+SQRT((Datos!$E$19-Datos!$C$19)*(Datos!$D$19-Datos!$C$19)*N987),Datos!$E$19-SQRT((Datos!$E$19-Datos!$C$19)*(Datos!$E$19-Datos!$D$19)*(1-N987)))</f>
        <v>36320.1950982406</v>
      </c>
      <c r="P987" s="24" t="n">
        <f aca="true">RAND()</f>
        <v>0.760608817570974</v>
      </c>
      <c r="Q987" s="26" t="n">
        <f aca="false">IF(P987&lt;=(Datos!$D$23-Datos!$C$23)/(Datos!$E$23-Datos!$C$23),Datos!$C$23+SQRT((Datos!$E$23-Datos!$C$23)*(Datos!$D$23-Datos!$C$23)*P987),Datos!$E$23-SQRT((Datos!$E$23-Datos!$C$23)*(Datos!$E$23-Datos!$D$23)*(1-P987)))</f>
        <v>0.159241769623298</v>
      </c>
      <c r="R987" s="24" t="n">
        <f aca="true">RAND()</f>
        <v>0.791976622222062</v>
      </c>
      <c r="S987" s="26" t="n">
        <f aca="false">IF(R987&lt;=(Datos!$D$24-Datos!$C$24)/(Datos!$E$24-Datos!$C$24),Datos!$C$24+SQRT((Datos!$E$24-Datos!$C$24)*(Datos!$D$24-Datos!$C$24)*R987),Datos!$E$24-SQRT((Datos!$E$24-Datos!$C$24)*(Datos!$E$24-Datos!$D$24)*(1-R987)))</f>
        <v>0.160649494063454</v>
      </c>
      <c r="T987" s="24" t="n">
        <f aca="true">RAND()</f>
        <v>0.261024654511634</v>
      </c>
      <c r="U987" s="26" t="n">
        <f aca="false">IF(T987&lt;=(Datos!$D$25-Datos!$C$25)/(Datos!$E$25-Datos!$C$25),Datos!$C$25+SQRT((Datos!$E$25-Datos!$C$25)*(Datos!$D$25-Datos!$C$25)*T987),Datos!$E$25-SQRT((Datos!$E$25-Datos!$C$25)*(Datos!$E$25-Datos!$D$25)*(1-T987)))</f>
        <v>0.173412641339123</v>
      </c>
      <c r="V987" s="24" t="n">
        <f aca="true">RAND()</f>
        <v>0.96692835883427</v>
      </c>
      <c r="W987" s="26" t="n">
        <f aca="false">IF(V987&lt;=(Datos!$D$26-Datos!$C$26)/(Datos!$E$26-Datos!$C$26),Datos!$C$26+SQRT((Datos!$E$26-Datos!$C$26)*(Datos!$D$26-Datos!$C$26)*V987),Datos!$E$26-SQRT((Datos!$E$26-Datos!$C$26)*(Datos!$E$26-Datos!$D$26)*(1-V987)))</f>
        <v>0.239241248024048</v>
      </c>
      <c r="X987" s="24" t="n">
        <f aca="true">RAND()</f>
        <v>0.930564557242665</v>
      </c>
      <c r="Y987" s="26" t="n">
        <f aca="false">IF(X987&lt;=(Datos!$D$27-Datos!$C$27)/(Datos!$E$27-Datos!$C$27),Datos!$C$27+SQRT((Datos!$E$27-Datos!$C$27)*(Datos!$D$27-Datos!$C$27)*X987),Datos!$E$27-SQRT((Datos!$E$27-Datos!$C$27)*(Datos!$E$27-Datos!$D$27)*(1-X987)))</f>
        <v>0.260636338391471</v>
      </c>
      <c r="Z987" s="24" t="n">
        <f aca="false">(1+Q987)</f>
        <v>1.1592417696233</v>
      </c>
      <c r="AA987" s="24" t="n">
        <f aca="false">Z987*(1+S987)</f>
        <v>1.3454733734105</v>
      </c>
      <c r="AB987" s="24" t="n">
        <f aca="false">AA987*(1+U987)</f>
        <v>1.57879546494508</v>
      </c>
      <c r="AC987" s="24" t="n">
        <f aca="false">AB987*(1+W987)</f>
        <v>1.95650846235325</v>
      </c>
      <c r="AD987" s="24" t="n">
        <f aca="false">AC987*(1+Y987)</f>
        <v>2.46644566401293</v>
      </c>
      <c r="AE987" s="23" t="n">
        <f aca="false">E987*Q987</f>
        <v>5249.10595924776</v>
      </c>
      <c r="AF987" s="23" t="n">
        <f aca="false">AE987*(1+S987)</f>
        <v>6092.37217588637</v>
      </c>
      <c r="AG987" s="23" t="n">
        <f aca="false">AF987*(1+U987)</f>
        <v>7148.86652692781</v>
      </c>
      <c r="AH987" s="23" t="n">
        <f aca="false">AG987*(1+W987)</f>
        <v>8859.17027678736</v>
      </c>
      <c r="AI987" s="23" t="n">
        <f aca="false">AH987*(1+Y987)</f>
        <v>11168.1919789158</v>
      </c>
      <c r="AJ987" s="25" t="n">
        <f aca="false">G987*Z987</f>
        <v>41120.7413321161</v>
      </c>
      <c r="AK987" s="25" t="n">
        <f aca="false">I987*AA987</f>
        <v>44220.8484445435</v>
      </c>
      <c r="AL987" s="25" t="n">
        <f aca="false">K987*AB987</f>
        <v>55745.3386823517</v>
      </c>
      <c r="AM987" s="25" t="n">
        <f aca="false">M987*AC987</f>
        <v>79206.8184112715</v>
      </c>
      <c r="AN987" s="25" t="n">
        <f aca="false">O987*AD987</f>
        <v>89581.7877161589</v>
      </c>
      <c r="AO987" s="25" t="n">
        <f aca="false">C987/Datos!$D$8</f>
        <v>13937.2991463945</v>
      </c>
      <c r="AP987" s="25" t="n">
        <f aca="false">AJ987-AO987</f>
        <v>27183.4421857216</v>
      </c>
      <c r="AQ987" s="25" t="n">
        <f aca="false">AK987-AO987</f>
        <v>30283.549298149</v>
      </c>
      <c r="AR987" s="25" t="n">
        <f aca="false">AL987-AO987</f>
        <v>41808.0395359573</v>
      </c>
      <c r="AS987" s="25" t="n">
        <f aca="false">AM987-AO987</f>
        <v>65269.5192648771</v>
      </c>
      <c r="AT987" s="25" t="n">
        <f aca="false">AN987-AO987</f>
        <v>75644.4885697645</v>
      </c>
      <c r="AU987" s="25" t="n">
        <f aca="false">AP987*Datos!$D$6</f>
        <v>13591.7210928608</v>
      </c>
      <c r="AV987" s="25" t="n">
        <f aca="false">AQ987*Datos!$D$6</f>
        <v>15141.7746490745</v>
      </c>
      <c r="AW987" s="25" t="n">
        <f aca="false">AR987*Datos!$D$6</f>
        <v>20904.0197679786</v>
      </c>
      <c r="AX987" s="25" t="n">
        <f aca="false">AS987*Datos!$D$6</f>
        <v>32634.7596324385</v>
      </c>
      <c r="AY987" s="25" t="n">
        <f aca="false">AT987*Datos!$D$6</f>
        <v>37822.2442848822</v>
      </c>
      <c r="AZ987" s="25" t="n">
        <f aca="false">AJ987-AU987-AE987</f>
        <v>22279.9142800075</v>
      </c>
      <c r="BA987" s="25" t="n">
        <f aca="false">AK987-AV987-AF987</f>
        <v>22986.7016195826</v>
      </c>
      <c r="BB987" s="25" t="n">
        <f aca="false">AL987-AW987-AG987</f>
        <v>27692.4523874453</v>
      </c>
      <c r="BC987" s="25" t="n">
        <f aca="false">AM987-AX987-AH987</f>
        <v>37712.8885020456</v>
      </c>
      <c r="BD987" s="25" t="n">
        <f aca="false">AN987-AY987-AI987</f>
        <v>40591.3514523609</v>
      </c>
      <c r="BE987" s="25" t="n">
        <f aca="false">AZ987/Z987</f>
        <v>19219.3853463782</v>
      </c>
      <c r="BF987" s="25" t="n">
        <f aca="false">BA987/AA987</f>
        <v>17084.4715873611</v>
      </c>
      <c r="BG987" s="25" t="n">
        <f aca="false">BB987/AB987</f>
        <v>17540.240646947</v>
      </c>
      <c r="BH987" s="25" t="n">
        <f aca="false">BC987/AC987</f>
        <v>19275.6071479933</v>
      </c>
      <c r="BI987" s="25" t="n">
        <f aca="false">BD987/AD987</f>
        <v>16457.4278057756</v>
      </c>
      <c r="BJ987" s="25" t="n">
        <f aca="false">E987*AD987</f>
        <v>81301.7505630438</v>
      </c>
      <c r="BK987" s="25" t="n">
        <f aca="false">0.2*C987*AD987</f>
        <v>34375.5910476757</v>
      </c>
      <c r="BL987" s="25" t="n">
        <f aca="false">BJ987+BK987</f>
        <v>115677.341610719</v>
      </c>
      <c r="BM987" s="25" t="n">
        <f aca="false">BK987*Datos!$D$6</f>
        <v>17187.7955238378</v>
      </c>
      <c r="BN987" s="25" t="n">
        <f aca="false">BL987-BM987</f>
        <v>98489.5460868817</v>
      </c>
      <c r="BO987" s="25" t="n">
        <f aca="false">BN987/AD987</f>
        <v>39931.7720734372</v>
      </c>
      <c r="BP987" s="25" t="n">
        <f aca="false">-(C987+E987)</f>
        <v>-102649.618232212</v>
      </c>
      <c r="BQ987" s="25" t="n">
        <f aca="false">BE987</f>
        <v>19219.3853463782</v>
      </c>
      <c r="BR987" s="25" t="n">
        <f aca="false">BF987</f>
        <v>17084.4715873611</v>
      </c>
      <c r="BS987" s="25" t="n">
        <f aca="false">BG987</f>
        <v>17540.240646947</v>
      </c>
      <c r="BT987" s="25" t="n">
        <f aca="false">BH987</f>
        <v>19275.6071479933</v>
      </c>
      <c r="BU987" s="25" t="n">
        <f aca="false">BI987+BO987</f>
        <v>56389.1998792128</v>
      </c>
      <c r="BV987" s="27" t="n">
        <f aca="false">IFERROR(IRR(BP987:BU987,0.1),NA())*100</f>
        <v>6.83666853772496</v>
      </c>
    </row>
    <row r="988" customFormat="false" ht="15" hidden="false" customHeight="true" outlineLevel="0" collapsed="false">
      <c r="A988" s="23" t="n">
        <v>987</v>
      </c>
      <c r="B988" s="24" t="n">
        <f aca="true">RAND()</f>
        <v>0.875079747300814</v>
      </c>
      <c r="C988" s="25" t="n">
        <f aca="false">IF(B988&lt;=(Datos!$D$14-Datos!$C$14)/(Datos!$E$14-Datos!$C$14),Datos!$C$14+SQRT((Datos!$E$14-Datos!$C$14)*(Datos!$D$14-Datos!$C$14)*B988),Datos!$E$14-SQRT((Datos!$E$14-Datos!$C$14)*(Datos!$E$14-Datos!$D$14)*(1-B988)))</f>
        <v>87756.4587133043</v>
      </c>
      <c r="D988" s="24" t="n">
        <f aca="true">RAND()</f>
        <v>0.650108328397575</v>
      </c>
      <c r="E988" s="25" t="n">
        <f aca="false">IF(D988&lt;=(Datos!$D$15-Datos!$C$15)/(Datos!$E$15-Datos!$C$15),Datos!$C$15+SQRT((Datos!$E$15-Datos!$C$15)*(Datos!$D$15-Datos!$C$15)*D988),Datos!$E$15-SQRT((Datos!$E$15-Datos!$C$15)*(Datos!$E$15-Datos!$D$15)*(1-D988)))</f>
        <v>32755.4330191264</v>
      </c>
      <c r="F988" s="24" t="n">
        <f aca="true">RAND()</f>
        <v>0.271604179817565</v>
      </c>
      <c r="G988" s="25" t="n">
        <f aca="false">IF(F988&lt;=(Datos!$D$19-Datos!$C$19)/(Datos!$E$19-Datos!$C$19),Datos!$C$19+SQRT((Datos!$E$19-Datos!$C$19)*(Datos!$D$19-Datos!$C$19)*F988),Datos!$E$19-SQRT((Datos!$E$19-Datos!$C$19)*(Datos!$E$19-Datos!$D$19)*(1-F988)))</f>
        <v>36382.8384730177</v>
      </c>
      <c r="H988" s="24" t="n">
        <f aca="true">RAND()</f>
        <v>0.573425644027242</v>
      </c>
      <c r="I988" s="25" t="n">
        <f aca="false">IF(H988&lt;=(Datos!$D$19-Datos!$C$19)/(Datos!$E$19-Datos!$C$19),Datos!$C$19+SQRT((Datos!$E$19-Datos!$C$19)*(Datos!$D$19-Datos!$C$19)*H988),Datos!$E$19-SQRT((Datos!$E$19-Datos!$C$19)*(Datos!$E$19-Datos!$D$19)*(1-H988)))</f>
        <v>39274.3650243069</v>
      </c>
      <c r="J988" s="24" t="n">
        <f aca="true">RAND()</f>
        <v>0.737025741410938</v>
      </c>
      <c r="K988" s="25" t="n">
        <f aca="false">IF(J988&lt;=(Datos!$D$19-Datos!$C$19)/(Datos!$E$19-Datos!$C$19),Datos!$C$19+SQRT((Datos!$E$19-Datos!$C$19)*(Datos!$D$19-Datos!$C$19)*J988),Datos!$E$19-SQRT((Datos!$E$19-Datos!$C$19)*(Datos!$E$19-Datos!$D$19)*(1-J988)))</f>
        <v>40558.9337548085</v>
      </c>
      <c r="L988" s="24" t="n">
        <f aca="true">RAND()</f>
        <v>0.648937471385635</v>
      </c>
      <c r="M988" s="25" t="n">
        <f aca="false">IF(L988&lt;=(Datos!$D$19-Datos!$C$19)/(Datos!$E$19-Datos!$C$19),Datos!$C$19+SQRT((Datos!$E$19-Datos!$C$19)*(Datos!$D$19-Datos!$C$19)*L988),Datos!$E$19-SQRT((Datos!$E$19-Datos!$C$19)*(Datos!$E$19-Datos!$D$19)*(1-L988)))</f>
        <v>39866.135044071</v>
      </c>
      <c r="N988" s="24" t="n">
        <f aca="true">RAND()</f>
        <v>0.47014013804076</v>
      </c>
      <c r="O988" s="25" t="n">
        <f aca="false">IF(N988&lt;=(Datos!$D$19-Datos!$C$19)/(Datos!$E$19-Datos!$C$19),Datos!$C$19+SQRT((Datos!$E$19-Datos!$C$19)*(Datos!$D$19-Datos!$C$19)*N988),Datos!$E$19-SQRT((Datos!$E$19-Datos!$C$19)*(Datos!$E$19-Datos!$D$19)*(1-N988)))</f>
        <v>38397.6794834117</v>
      </c>
      <c r="P988" s="24" t="n">
        <f aca="true">RAND()</f>
        <v>0.468084993031569</v>
      </c>
      <c r="Q988" s="26" t="n">
        <f aca="false">IF(P988&lt;=(Datos!$D$23-Datos!$C$23)/(Datos!$E$23-Datos!$C$23),Datos!$C$23+SQRT((Datos!$E$23-Datos!$C$23)*(Datos!$D$23-Datos!$C$23)*P988),Datos!$E$23-SQRT((Datos!$E$23-Datos!$C$23)*(Datos!$E$23-Datos!$D$23)*(1-P988)))</f>
        <v>0.149026763296255</v>
      </c>
      <c r="R988" s="24" t="n">
        <f aca="true">RAND()</f>
        <v>0.453264787123775</v>
      </c>
      <c r="S988" s="26" t="n">
        <f aca="false">IF(R988&lt;=(Datos!$D$24-Datos!$C$24)/(Datos!$E$24-Datos!$C$24),Datos!$C$24+SQRT((Datos!$E$24-Datos!$C$24)*(Datos!$D$24-Datos!$C$24)*R988),Datos!$E$24-SQRT((Datos!$E$24-Datos!$C$24)*(Datos!$E$24-Datos!$D$24)*(1-R988)))</f>
        <v>0.148563553994957</v>
      </c>
      <c r="T988" s="24" t="n">
        <f aca="true">RAND()</f>
        <v>0.316812003280901</v>
      </c>
      <c r="U988" s="26" t="n">
        <f aca="false">IF(T988&lt;=(Datos!$D$25-Datos!$C$25)/(Datos!$E$25-Datos!$C$25),Datos!$C$25+SQRT((Datos!$E$25-Datos!$C$25)*(Datos!$D$25-Datos!$C$25)*T988),Datos!$E$25-SQRT((Datos!$E$25-Datos!$C$25)*(Datos!$E$25-Datos!$D$25)*(1-T988)))</f>
        <v>0.175793510945389</v>
      </c>
      <c r="V988" s="24" t="n">
        <f aca="true">RAND()</f>
        <v>0.432518812069864</v>
      </c>
      <c r="W988" s="26" t="n">
        <f aca="false">IF(V988&lt;=(Datos!$D$26-Datos!$C$26)/(Datos!$E$26-Datos!$C$26),Datos!$C$26+SQRT((Datos!$E$26-Datos!$C$26)*(Datos!$D$26-Datos!$C$26)*V988),Datos!$E$26-SQRT((Datos!$E$26-Datos!$C$26)*(Datos!$E$26-Datos!$D$26)*(1-V988)))</f>
        <v>0.205433373946915</v>
      </c>
      <c r="X988" s="24" t="n">
        <f aca="true">RAND()</f>
        <v>0.418584249256209</v>
      </c>
      <c r="Y988" s="26" t="n">
        <f aca="false">IF(X988&lt;=(Datos!$D$27-Datos!$C$27)/(Datos!$E$27-Datos!$C$27),Datos!$C$27+SQRT((Datos!$E$27-Datos!$C$27)*(Datos!$D$27-Datos!$C$27)*X988),Datos!$E$27-SQRT((Datos!$E$27-Datos!$C$27)*(Datos!$E$27-Datos!$D$27)*(1-X988)))</f>
        <v>0.223967464326371</v>
      </c>
      <c r="Z988" s="24" t="n">
        <f aca="false">(1+Q988)</f>
        <v>1.14902676329626</v>
      </c>
      <c r="AA988" s="24" t="n">
        <f aca="false">Z988*(1+S988)</f>
        <v>1.31973026288687</v>
      </c>
      <c r="AB988" s="24" t="n">
        <f aca="false">AA988*(1+U988)</f>
        <v>1.55173027930063</v>
      </c>
      <c r="AC988" s="24" t="n">
        <f aca="false">AB988*(1+W988)</f>
        <v>1.87050746603295</v>
      </c>
      <c r="AD988" s="24" t="n">
        <f aca="false">AC988*(1+Y988)</f>
        <v>2.2894402802039</v>
      </c>
      <c r="AE988" s="23" t="n">
        <f aca="false">E988*Q988</f>
        <v>4881.43616320769</v>
      </c>
      <c r="AF988" s="23" t="n">
        <f aca="false">AE988*(1+S988)</f>
        <v>5606.63966821333</v>
      </c>
      <c r="AG988" s="23" t="n">
        <f aca="false">AF988*(1+U988)</f>
        <v>6592.25054009425</v>
      </c>
      <c r="AH988" s="23" t="n">
        <f aca="false">AG988*(1+W988)</f>
        <v>7946.51881044918</v>
      </c>
      <c r="AI988" s="23" t="n">
        <f aca="false">AH988*(1+Y988)</f>
        <v>9726.2804786473</v>
      </c>
      <c r="AJ988" s="25" t="n">
        <f aca="false">G988*Z988</f>
        <v>41804.855130182</v>
      </c>
      <c r="AK988" s="25" t="n">
        <f aca="false">I988*AA988</f>
        <v>51831.5680782433</v>
      </c>
      <c r="AL988" s="25" t="n">
        <f aca="false">K988*AB988</f>
        <v>62936.5256034848</v>
      </c>
      <c r="AM988" s="25" t="n">
        <f aca="false">M988*AC988</f>
        <v>74569.9032418126</v>
      </c>
      <c r="AN988" s="25" t="n">
        <f aca="false">O988*AD988</f>
        <v>87909.1940756815</v>
      </c>
      <c r="AO988" s="25" t="n">
        <f aca="false">C988/Datos!$D$8</f>
        <v>17551.2917426609</v>
      </c>
      <c r="AP988" s="25" t="n">
        <f aca="false">AJ988-AO988</f>
        <v>24253.5633875211</v>
      </c>
      <c r="AQ988" s="25" t="n">
        <f aca="false">AK988-AO988</f>
        <v>34280.2763355825</v>
      </c>
      <c r="AR988" s="25" t="n">
        <f aca="false">AL988-AO988</f>
        <v>45385.2338608239</v>
      </c>
      <c r="AS988" s="25" t="n">
        <f aca="false">AM988-AO988</f>
        <v>57018.6114991517</v>
      </c>
      <c r="AT988" s="25" t="n">
        <f aca="false">AN988-AO988</f>
        <v>70357.9023330207</v>
      </c>
      <c r="AU988" s="25" t="n">
        <f aca="false">AP988*Datos!$D$6</f>
        <v>12126.7816937606</v>
      </c>
      <c r="AV988" s="25" t="n">
        <f aca="false">AQ988*Datos!$D$6</f>
        <v>17140.1381677912</v>
      </c>
      <c r="AW988" s="25" t="n">
        <f aca="false">AR988*Datos!$D$6</f>
        <v>22692.616930412</v>
      </c>
      <c r="AX988" s="25" t="n">
        <f aca="false">AS988*Datos!$D$6</f>
        <v>28509.3057495759</v>
      </c>
      <c r="AY988" s="25" t="n">
        <f aca="false">AT988*Datos!$D$6</f>
        <v>35178.9511665103</v>
      </c>
      <c r="AZ988" s="25" t="n">
        <f aca="false">AJ988-AU988-AE988</f>
        <v>24796.6372732137</v>
      </c>
      <c r="BA988" s="25" t="n">
        <f aca="false">AK988-AV988-AF988</f>
        <v>29084.7902422388</v>
      </c>
      <c r="BB988" s="25" t="n">
        <f aca="false">AL988-AW988-AG988</f>
        <v>33651.6581329786</v>
      </c>
      <c r="BC988" s="25" t="n">
        <f aca="false">AM988-AX988-AH988</f>
        <v>38114.0786817875</v>
      </c>
      <c r="BD988" s="25" t="n">
        <f aca="false">AN988-AY988-AI988</f>
        <v>43003.9624305239</v>
      </c>
      <c r="BE988" s="25" t="n">
        <f aca="false">AZ988/Z988</f>
        <v>21580.5567505484</v>
      </c>
      <c r="BF988" s="25" t="n">
        <f aca="false">BA988/AA988</f>
        <v>22038.4354743951</v>
      </c>
      <c r="BG988" s="25" t="n">
        <f aca="false">BB988/AB988</f>
        <v>21686.5382997781</v>
      </c>
      <c r="BH988" s="25" t="n">
        <f aca="false">BC988/AC988</f>
        <v>20376.3306877472</v>
      </c>
      <c r="BI988" s="25" t="n">
        <f aca="false">BD988/AD988</f>
        <v>18783.6139699149</v>
      </c>
      <c r="BJ988" s="25" t="n">
        <f aca="false">E988*AD988</f>
        <v>74991.6077495088</v>
      </c>
      <c r="BK988" s="25" t="n">
        <f aca="false">0.2*C988*AD988</f>
        <v>40182.6342852578</v>
      </c>
      <c r="BL988" s="25" t="n">
        <f aca="false">BJ988+BK988</f>
        <v>115174.242034767</v>
      </c>
      <c r="BM988" s="25" t="n">
        <f aca="false">BK988*Datos!$D$6</f>
        <v>20091.3171426289</v>
      </c>
      <c r="BN988" s="25" t="n">
        <f aca="false">BL988-BM988</f>
        <v>95082.9248921377</v>
      </c>
      <c r="BO988" s="25" t="n">
        <f aca="false">BN988/AD988</f>
        <v>41531.0788904569</v>
      </c>
      <c r="BP988" s="25" t="n">
        <f aca="false">-(C988+E988)</f>
        <v>-120511.891732431</v>
      </c>
      <c r="BQ988" s="25" t="n">
        <f aca="false">BE988</f>
        <v>21580.5567505484</v>
      </c>
      <c r="BR988" s="25" t="n">
        <f aca="false">BF988</f>
        <v>22038.4354743951</v>
      </c>
      <c r="BS988" s="25" t="n">
        <f aca="false">BG988</f>
        <v>21686.5382997781</v>
      </c>
      <c r="BT988" s="25" t="n">
        <f aca="false">BH988</f>
        <v>20376.3306877472</v>
      </c>
      <c r="BU988" s="25" t="n">
        <f aca="false">BI988+BO988</f>
        <v>60314.6928603718</v>
      </c>
      <c r="BV988" s="27" t="n">
        <f aca="false">IFERROR(IRR(BP988:BU988,0.1),NA())*100</f>
        <v>5.70835726687602</v>
      </c>
    </row>
    <row r="989" customFormat="false" ht="15" hidden="false" customHeight="true" outlineLevel="0" collapsed="false">
      <c r="A989" s="23" t="n">
        <v>988</v>
      </c>
      <c r="B989" s="24" t="n">
        <f aca="true">RAND()</f>
        <v>0.931710103024897</v>
      </c>
      <c r="C989" s="25" t="n">
        <f aca="false">IF(B989&lt;=(Datos!$D$14-Datos!$C$14)/(Datos!$E$14-Datos!$C$14),Datos!$C$14+SQRT((Datos!$E$14-Datos!$C$14)*(Datos!$D$14-Datos!$C$14)*B989),Datos!$E$14-SQRT((Datos!$E$14-Datos!$C$14)*(Datos!$E$14-Datos!$D$14)*(1-B989)))</f>
        <v>90947.4933653643</v>
      </c>
      <c r="D989" s="24" t="n">
        <f aca="true">RAND()</f>
        <v>0.837244655240642</v>
      </c>
      <c r="E989" s="25" t="n">
        <f aca="false">IF(D989&lt;=(Datos!$D$15-Datos!$C$15)/(Datos!$E$15-Datos!$C$15),Datos!$C$15+SQRT((Datos!$E$15-Datos!$C$15)*(Datos!$D$15-Datos!$C$15)*D989),Datos!$E$15-SQRT((Datos!$E$15-Datos!$C$15)*(Datos!$E$15-Datos!$D$15)*(1-D989)))</f>
        <v>35059.0181427267</v>
      </c>
      <c r="F989" s="24" t="n">
        <f aca="true">RAND()</f>
        <v>0.504689398577268</v>
      </c>
      <c r="G989" s="25" t="n">
        <f aca="false">IF(F989&lt;=(Datos!$D$19-Datos!$C$19)/(Datos!$E$19-Datos!$C$19),Datos!$C$19+SQRT((Datos!$E$19-Datos!$C$19)*(Datos!$D$19-Datos!$C$19)*F989),Datos!$E$19-SQRT((Datos!$E$19-Datos!$C$19)*(Datos!$E$19-Datos!$D$19)*(1-F989)))</f>
        <v>38700.7706432586</v>
      </c>
      <c r="H989" s="24" t="n">
        <f aca="true">RAND()</f>
        <v>0.949131869030085</v>
      </c>
      <c r="I989" s="25" t="n">
        <f aca="false">IF(H989&lt;=(Datos!$D$19-Datos!$C$19)/(Datos!$E$19-Datos!$C$19),Datos!$C$19+SQRT((Datos!$E$19-Datos!$C$19)*(Datos!$D$19-Datos!$C$19)*H989),Datos!$E$19-SQRT((Datos!$E$19-Datos!$C$19)*(Datos!$E$19-Datos!$D$19)*(1-H989)))</f>
        <v>43046.769388233</v>
      </c>
      <c r="J989" s="24" t="n">
        <f aca="true">RAND()</f>
        <v>0.121131704168051</v>
      </c>
      <c r="K989" s="25" t="n">
        <f aca="false">IF(J989&lt;=(Datos!$D$19-Datos!$C$19)/(Datos!$E$19-Datos!$C$19),Datos!$C$19+SQRT((Datos!$E$19-Datos!$C$19)*(Datos!$D$19-Datos!$C$19)*J989),Datos!$E$19-SQRT((Datos!$E$19-Datos!$C$19)*(Datos!$E$19-Datos!$D$19)*(1-J989)))</f>
        <v>34262.599632291</v>
      </c>
      <c r="L989" s="24" t="n">
        <f aca="true">RAND()</f>
        <v>0.593895143533661</v>
      </c>
      <c r="M989" s="25" t="n">
        <f aca="false">IF(L989&lt;=(Datos!$D$19-Datos!$C$19)/(Datos!$E$19-Datos!$C$19),Datos!$C$19+SQRT((Datos!$E$19-Datos!$C$19)*(Datos!$D$19-Datos!$C$19)*L989),Datos!$E$19-SQRT((Datos!$E$19-Datos!$C$19)*(Datos!$E$19-Datos!$D$19)*(1-L989)))</f>
        <v>39438.4464574446</v>
      </c>
      <c r="N989" s="24" t="n">
        <f aca="true">RAND()</f>
        <v>0.568626633062206</v>
      </c>
      <c r="O989" s="25" t="n">
        <f aca="false">IF(N989&lt;=(Datos!$D$19-Datos!$C$19)/(Datos!$E$19-Datos!$C$19),Datos!$C$19+SQRT((Datos!$E$19-Datos!$C$19)*(Datos!$D$19-Datos!$C$19)*N989),Datos!$E$19-SQRT((Datos!$E$19-Datos!$C$19)*(Datos!$E$19-Datos!$D$19)*(1-N989)))</f>
        <v>39235.4748096311</v>
      </c>
      <c r="P989" s="24" t="n">
        <f aca="true">RAND()</f>
        <v>0.13362652017838</v>
      </c>
      <c r="Q989" s="26" t="n">
        <f aca="false">IF(P989&lt;=(Datos!$D$23-Datos!$C$23)/(Datos!$E$23-Datos!$C$23),Datos!$C$23+SQRT((Datos!$E$23-Datos!$C$23)*(Datos!$D$23-Datos!$C$23)*P989),Datos!$E$23-SQRT((Datos!$E$23-Datos!$C$23)*(Datos!$E$23-Datos!$D$23)*(1-P989)))</f>
        <v>0.135508956648372</v>
      </c>
      <c r="R989" s="24" t="n">
        <f aca="true">RAND()</f>
        <v>0.754930332081719</v>
      </c>
      <c r="S989" s="26" t="n">
        <f aca="false">IF(R989&lt;=(Datos!$D$24-Datos!$C$24)/(Datos!$E$24-Datos!$C$24),Datos!$C$24+SQRT((Datos!$E$24-Datos!$C$24)*(Datos!$D$24-Datos!$C$24)*R989),Datos!$E$24-SQRT((Datos!$E$24-Datos!$C$24)*(Datos!$E$24-Datos!$D$24)*(1-R989)))</f>
        <v>0.158997014444301</v>
      </c>
      <c r="T989" s="24" t="n">
        <f aca="true">RAND()</f>
        <v>0.389184480256228</v>
      </c>
      <c r="U989" s="26" t="n">
        <f aca="false">IF(T989&lt;=(Datos!$D$25-Datos!$C$25)/(Datos!$E$25-Datos!$C$25),Datos!$C$25+SQRT((Datos!$E$25-Datos!$C$25)*(Datos!$D$25-Datos!$C$25)*T989),Datos!$E$25-SQRT((Datos!$E$25-Datos!$C$25)*(Datos!$E$25-Datos!$D$25)*(1-T989)))</f>
        <v>0.178588238989803</v>
      </c>
      <c r="V989" s="24" t="n">
        <f aca="true">RAND()</f>
        <v>0.468083580227843</v>
      </c>
      <c r="W989" s="26" t="n">
        <f aca="false">IF(V989&lt;=(Datos!$D$26-Datos!$C$26)/(Datos!$E$26-Datos!$C$26),Datos!$C$26+SQRT((Datos!$E$26-Datos!$C$26)*(Datos!$D$26-Datos!$C$26)*V989),Datos!$E$26-SQRT((Datos!$E$26-Datos!$C$26)*(Datos!$E$26-Datos!$D$26)*(1-V989)))</f>
        <v>0.206852491738195</v>
      </c>
      <c r="X989" s="24" t="n">
        <f aca="true">RAND()</f>
        <v>0.342702662396059</v>
      </c>
      <c r="Y989" s="26" t="n">
        <f aca="false">IF(X989&lt;=(Datos!$D$27-Datos!$C$27)/(Datos!$E$27-Datos!$C$27),Datos!$C$27+SQRT((Datos!$E$27-Datos!$C$27)*(Datos!$D$27-Datos!$C$27)*X989),Datos!$E$27-SQRT((Datos!$E$27-Datos!$C$27)*(Datos!$E$27-Datos!$D$27)*(1-X989)))</f>
        <v>0.220423111670201</v>
      </c>
      <c r="Z989" s="24" t="n">
        <f aca="false">(1+Q989)</f>
        <v>1.13550895664837</v>
      </c>
      <c r="AA989" s="24" t="n">
        <f aca="false">Z989*(1+S989)</f>
        <v>1.31605149063023</v>
      </c>
      <c r="AB989" s="24" t="n">
        <f aca="false">AA989*(1+U989)</f>
        <v>1.55108280876178</v>
      </c>
      <c r="AC989" s="24" t="n">
        <f aca="false">AB989*(1+W989)</f>
        <v>1.87192815264644</v>
      </c>
      <c r="AD989" s="24" t="n">
        <f aca="false">AC989*(1+Y989)</f>
        <v>2.28454438087582</v>
      </c>
      <c r="AE989" s="23" t="n">
        <f aca="false">E989*Q989</f>
        <v>4750.81096963724</v>
      </c>
      <c r="AF989" s="23" t="n">
        <f aca="false">AE989*(1+S989)</f>
        <v>5506.1757299988</v>
      </c>
      <c r="AG989" s="23" t="n">
        <f aca="false">AF989*(1+U989)</f>
        <v>6489.51395718768</v>
      </c>
      <c r="AH989" s="23" t="n">
        <f aca="false">AG989*(1+W989)</f>
        <v>7831.88608940174</v>
      </c>
      <c r="AI989" s="23" t="n">
        <f aca="false">AH989*(1+Y989)</f>
        <v>9558.21479147424</v>
      </c>
      <c r="AJ989" s="25" t="n">
        <f aca="false">G989*Z989</f>
        <v>43945.0716946145</v>
      </c>
      <c r="AK989" s="25" t="n">
        <f aca="false">I989*AA989</f>
        <v>56651.7650201997</v>
      </c>
      <c r="AL989" s="25" t="n">
        <f aca="false">K989*AB989</f>
        <v>53144.1292731344</v>
      </c>
      <c r="AM989" s="25" t="n">
        <f aca="false">M989*AC989</f>
        <v>73825.9382203297</v>
      </c>
      <c r="AN989" s="25" t="n">
        <f aca="false">O989*AD989</f>
        <v>89635.1835073374</v>
      </c>
      <c r="AO989" s="25" t="n">
        <f aca="false">C989/Datos!$D$8</f>
        <v>18189.4986730729</v>
      </c>
      <c r="AP989" s="25" t="n">
        <f aca="false">AJ989-AO989</f>
        <v>25755.5730215416</v>
      </c>
      <c r="AQ989" s="25" t="n">
        <f aca="false">AK989-AO989</f>
        <v>38462.2663471268</v>
      </c>
      <c r="AR989" s="25" t="n">
        <f aca="false">AL989-AO989</f>
        <v>34954.6306000616</v>
      </c>
      <c r="AS989" s="25" t="n">
        <f aca="false">AM989-AO989</f>
        <v>55636.4395472569</v>
      </c>
      <c r="AT989" s="25" t="n">
        <f aca="false">AN989-AO989</f>
        <v>71445.6848342645</v>
      </c>
      <c r="AU989" s="25" t="n">
        <f aca="false">AP989*Datos!$D$6</f>
        <v>12877.7865107708</v>
      </c>
      <c r="AV989" s="25" t="n">
        <f aca="false">AQ989*Datos!$D$6</f>
        <v>19231.1331735634</v>
      </c>
      <c r="AW989" s="25" t="n">
        <f aca="false">AR989*Datos!$D$6</f>
        <v>17477.3153000308</v>
      </c>
      <c r="AX989" s="25" t="n">
        <f aca="false">AS989*Datos!$D$6</f>
        <v>27818.2197736284</v>
      </c>
      <c r="AY989" s="25" t="n">
        <f aca="false">AT989*Datos!$D$6</f>
        <v>35722.8424171323</v>
      </c>
      <c r="AZ989" s="25" t="n">
        <f aca="false">AJ989-AU989-AE989</f>
        <v>26316.4742142064</v>
      </c>
      <c r="BA989" s="25" t="n">
        <f aca="false">AK989-AV989-AF989</f>
        <v>31914.4561166375</v>
      </c>
      <c r="BB989" s="25" t="n">
        <f aca="false">AL989-AW989-AG989</f>
        <v>29177.300015916</v>
      </c>
      <c r="BC989" s="25" t="n">
        <f aca="false">AM989-AX989-AH989</f>
        <v>38175.8323572995</v>
      </c>
      <c r="BD989" s="25" t="n">
        <f aca="false">AN989-AY989-AI989</f>
        <v>44354.1262987309</v>
      </c>
      <c r="BE989" s="25" t="n">
        <f aca="false">AZ989/Z989</f>
        <v>23175.9283448398</v>
      </c>
      <c r="BF989" s="25" t="n">
        <f aca="false">BA989/AA989</f>
        <v>24250.1576449371</v>
      </c>
      <c r="BG989" s="25" t="n">
        <f aca="false">BB989/AB989</f>
        <v>18810.9234730078</v>
      </c>
      <c r="BH989" s="25" t="n">
        <f aca="false">BC989/AC989</f>
        <v>20393.8555565439</v>
      </c>
      <c r="BI989" s="25" t="n">
        <f aca="false">BD989/AD989</f>
        <v>19414.8674326594</v>
      </c>
      <c r="BJ989" s="25" t="n">
        <f aca="false">E989*AD989</f>
        <v>80093.8828969896</v>
      </c>
      <c r="BK989" s="25" t="n">
        <f aca="false">0.2*C989*AD989</f>
        <v>41554.7169845167</v>
      </c>
      <c r="BL989" s="25" t="n">
        <f aca="false">BJ989+BK989</f>
        <v>121648.599881506</v>
      </c>
      <c r="BM989" s="25" t="n">
        <f aca="false">BK989*Datos!$D$6</f>
        <v>20777.3584922584</v>
      </c>
      <c r="BN989" s="25" t="n">
        <f aca="false">BL989-BM989</f>
        <v>100871.241389248</v>
      </c>
      <c r="BO989" s="25" t="n">
        <f aca="false">BN989/AD989</f>
        <v>44153.7674792632</v>
      </c>
      <c r="BP989" s="25" t="n">
        <f aca="false">-(C989+E989)</f>
        <v>-126006.511508091</v>
      </c>
      <c r="BQ989" s="25" t="n">
        <f aca="false">BE989</f>
        <v>23175.9283448398</v>
      </c>
      <c r="BR989" s="25" t="n">
        <f aca="false">BF989</f>
        <v>24250.1576449371</v>
      </c>
      <c r="BS989" s="25" t="n">
        <f aca="false">BG989</f>
        <v>18810.9234730078</v>
      </c>
      <c r="BT989" s="25" t="n">
        <f aca="false">BH989</f>
        <v>20393.8555565439</v>
      </c>
      <c r="BU989" s="25" t="n">
        <f aca="false">BI989+BO989</f>
        <v>63568.6349119225</v>
      </c>
      <c r="BV989" s="27" t="n">
        <f aca="false">IFERROR(IRR(BP989:BU989,0.1),NA())*100</f>
        <v>5.21965415460556</v>
      </c>
    </row>
    <row r="990" customFormat="false" ht="15" hidden="false" customHeight="true" outlineLevel="0" collapsed="false">
      <c r="A990" s="23" t="n">
        <v>989</v>
      </c>
      <c r="B990" s="24" t="n">
        <f aca="true">RAND()</f>
        <v>0.0142823313498567</v>
      </c>
      <c r="C990" s="25" t="n">
        <f aca="false">IF(B990&lt;=(Datos!$D$14-Datos!$C$14)/(Datos!$E$14-Datos!$C$14),Datos!$C$14+SQRT((Datos!$E$14-Datos!$C$14)*(Datos!$D$14-Datos!$C$14)*B990),Datos!$E$14-SQRT((Datos!$E$14-Datos!$C$14)*(Datos!$E$14-Datos!$D$14)*(1-B990)))</f>
        <v>62390.1741651902</v>
      </c>
      <c r="D990" s="24" t="n">
        <f aca="true">RAND()</f>
        <v>0.179986269869948</v>
      </c>
      <c r="E990" s="25" t="n">
        <f aca="false">IF(D990&lt;=(Datos!$D$15-Datos!$C$15)/(Datos!$E$15-Datos!$C$15),Datos!$C$15+SQRT((Datos!$E$15-Datos!$C$15)*(Datos!$D$15-Datos!$C$15)*D990),Datos!$E$15-SQRT((Datos!$E$15-Datos!$C$15)*(Datos!$E$15-Datos!$D$15)*(1-D990)))</f>
        <v>28674.0944789494</v>
      </c>
      <c r="F990" s="24" t="n">
        <f aca="true">RAND()</f>
        <v>0.465468804589947</v>
      </c>
      <c r="G990" s="25" t="n">
        <f aca="false">IF(F990&lt;=(Datos!$D$19-Datos!$C$19)/(Datos!$E$19-Datos!$C$19),Datos!$C$19+SQRT((Datos!$E$19-Datos!$C$19)*(Datos!$D$19-Datos!$C$19)*F990),Datos!$E$19-SQRT((Datos!$E$19-Datos!$C$19)*(Datos!$E$19-Datos!$D$19)*(1-F990)))</f>
        <v>38355.8554731692</v>
      </c>
      <c r="H990" s="24" t="n">
        <f aca="true">RAND()</f>
        <v>0.396296761446672</v>
      </c>
      <c r="I990" s="25" t="n">
        <f aca="false">IF(H990&lt;=(Datos!$D$19-Datos!$C$19)/(Datos!$E$19-Datos!$C$19),Datos!$C$19+SQRT((Datos!$E$19-Datos!$C$19)*(Datos!$D$19-Datos!$C$19)*H990),Datos!$E$19-SQRT((Datos!$E$19-Datos!$C$19)*(Datos!$E$19-Datos!$D$19)*(1-H990)))</f>
        <v>37710.0268622749</v>
      </c>
      <c r="J990" s="24" t="n">
        <f aca="true">RAND()</f>
        <v>0.386013664608341</v>
      </c>
      <c r="K990" s="25" t="n">
        <f aca="false">IF(J990&lt;=(Datos!$D$19-Datos!$C$19)/(Datos!$E$19-Datos!$C$19),Datos!$C$19+SQRT((Datos!$E$19-Datos!$C$19)*(Datos!$D$19-Datos!$C$19)*J990),Datos!$E$19-SQRT((Datos!$E$19-Datos!$C$19)*(Datos!$E$19-Datos!$D$19)*(1-J990)))</f>
        <v>37609.3396356879</v>
      </c>
      <c r="L990" s="24" t="n">
        <f aca="true">RAND()</f>
        <v>0.634428317007303</v>
      </c>
      <c r="M990" s="25" t="n">
        <f aca="false">IF(L990&lt;=(Datos!$D$19-Datos!$C$19)/(Datos!$E$19-Datos!$C$19),Datos!$C$19+SQRT((Datos!$E$19-Datos!$C$19)*(Datos!$D$19-Datos!$C$19)*L990),Datos!$E$19-SQRT((Datos!$E$19-Datos!$C$19)*(Datos!$E$19-Datos!$D$19)*(1-L990)))</f>
        <v>39755.2164276912</v>
      </c>
      <c r="N990" s="24" t="n">
        <f aca="true">RAND()</f>
        <v>0.0199524960159754</v>
      </c>
      <c r="O990" s="25" t="n">
        <f aca="false">IF(N990&lt;=(Datos!$D$19-Datos!$C$19)/(Datos!$E$19-Datos!$C$19),Datos!$C$19+SQRT((Datos!$E$19-Datos!$C$19)*(Datos!$D$19-Datos!$C$19)*N990),Datos!$E$19-SQRT((Datos!$E$19-Datos!$C$19)*(Datos!$E$19-Datos!$D$19)*(1-N990)))</f>
        <v>31729.9926018328</v>
      </c>
      <c r="P990" s="24" t="n">
        <f aca="true">RAND()</f>
        <v>0.0706241430086392</v>
      </c>
      <c r="Q990" s="26" t="n">
        <f aca="false">IF(P990&lt;=(Datos!$D$23-Datos!$C$23)/(Datos!$E$23-Datos!$C$23),Datos!$C$23+SQRT((Datos!$E$23-Datos!$C$23)*(Datos!$D$23-Datos!$C$23)*P990),Datos!$E$23-SQRT((Datos!$E$23-Datos!$C$23)*(Datos!$E$23-Datos!$D$23)*(1-P990)))</f>
        <v>0.131274903876111</v>
      </c>
      <c r="R990" s="24" t="n">
        <f aca="true">RAND()</f>
        <v>0.871690717050035</v>
      </c>
      <c r="S990" s="26" t="n">
        <f aca="false">IF(R990&lt;=(Datos!$D$24-Datos!$C$24)/(Datos!$E$24-Datos!$C$24),Datos!$C$24+SQRT((Datos!$E$24-Datos!$C$24)*(Datos!$D$24-Datos!$C$24)*R990),Datos!$E$24-SQRT((Datos!$E$24-Datos!$C$24)*(Datos!$E$24-Datos!$D$24)*(1-R990)))</f>
        <v>0.164802740072305</v>
      </c>
      <c r="T990" s="24" t="n">
        <f aca="true">RAND()</f>
        <v>0.397936580329814</v>
      </c>
      <c r="U990" s="26" t="n">
        <f aca="false">IF(T990&lt;=(Datos!$D$25-Datos!$C$25)/(Datos!$E$25-Datos!$C$25),Datos!$C$25+SQRT((Datos!$E$25-Datos!$C$25)*(Datos!$D$25-Datos!$C$25)*T990),Datos!$E$25-SQRT((Datos!$E$25-Datos!$C$25)*(Datos!$E$25-Datos!$D$25)*(1-T990)))</f>
        <v>0.178907902357186</v>
      </c>
      <c r="V990" s="24" t="n">
        <f aca="true">RAND()</f>
        <v>0.951657638824794</v>
      </c>
      <c r="W990" s="26" t="n">
        <f aca="false">IF(V990&lt;=(Datos!$D$26-Datos!$C$26)/(Datos!$E$26-Datos!$C$26),Datos!$C$26+SQRT((Datos!$E$26-Datos!$C$26)*(Datos!$D$26-Datos!$C$26)*V990),Datos!$E$26-SQRT((Datos!$E$26-Datos!$C$26)*(Datos!$E$26-Datos!$D$26)*(1-V990)))</f>
        <v>0.236992376692369</v>
      </c>
      <c r="X990" s="24" t="n">
        <f aca="true">RAND()</f>
        <v>0.610332734897888</v>
      </c>
      <c r="Y990" s="26" t="n">
        <f aca="false">IF(X990&lt;=(Datos!$D$27-Datos!$C$27)/(Datos!$E$27-Datos!$C$27),Datos!$C$27+SQRT((Datos!$E$27-Datos!$C$27)*(Datos!$D$27-Datos!$C$27)*X990),Datos!$E$27-SQRT((Datos!$E$27-Datos!$C$27)*(Datos!$E$27-Datos!$D$27)*(1-X990)))</f>
        <v>0.23412840495959</v>
      </c>
      <c r="Z990" s="24" t="n">
        <f aca="false">(1+Q990)</f>
        <v>1.13127490387611</v>
      </c>
      <c r="AA990" s="24" t="n">
        <f aca="false">Z990*(1+S990)</f>
        <v>1.31771210780993</v>
      </c>
      <c r="AB990" s="24" t="n">
        <f aca="false">AA990*(1+U990)</f>
        <v>1.55346121692887</v>
      </c>
      <c r="AC990" s="24" t="n">
        <f aca="false">AB990*(1+W990)</f>
        <v>1.92161968282826</v>
      </c>
      <c r="AD990" s="24" t="n">
        <f aca="false">AC990*(1+Y990)</f>
        <v>2.37152543410779</v>
      </c>
      <c r="AE990" s="23" t="n">
        <f aca="false">E990*Q990</f>
        <v>3764.18899645861</v>
      </c>
      <c r="AF990" s="23" t="n">
        <f aca="false">AE990*(1+S990)</f>
        <v>4384.53765722501</v>
      </c>
      <c r="AG990" s="23" t="n">
        <f aca="false">AF990*(1+U990)</f>
        <v>5168.96609228523</v>
      </c>
      <c r="AH990" s="23" t="n">
        <f aca="false">AG990*(1+W990)</f>
        <v>6393.97165153817</v>
      </c>
      <c r="AI990" s="23" t="n">
        <f aca="false">AH990*(1+Y990)</f>
        <v>7890.98203566964</v>
      </c>
      <c r="AJ990" s="25" t="n">
        <f aca="false">G990*Z990</f>
        <v>43391.0167134955</v>
      </c>
      <c r="AK990" s="25" t="n">
        <f aca="false">I990*AA990</f>
        <v>49690.9589822573</v>
      </c>
      <c r="AL990" s="25" t="n">
        <f aca="false">K990*AB990</f>
        <v>58424.6505183469</v>
      </c>
      <c r="AM990" s="25" t="n">
        <f aca="false">M990*AC990</f>
        <v>76394.4063825487</v>
      </c>
      <c r="AN990" s="25" t="n">
        <f aca="false">O990*AD990</f>
        <v>75248.4844792987</v>
      </c>
      <c r="AO990" s="25" t="n">
        <f aca="false">C990/Datos!$D$8</f>
        <v>12478.034833038</v>
      </c>
      <c r="AP990" s="25" t="n">
        <f aca="false">AJ990-AO990</f>
        <v>30912.9818804575</v>
      </c>
      <c r="AQ990" s="25" t="n">
        <f aca="false">AK990-AO990</f>
        <v>37212.9241492192</v>
      </c>
      <c r="AR990" s="25" t="n">
        <f aca="false">AL990-AO990</f>
        <v>45946.6156853088</v>
      </c>
      <c r="AS990" s="25" t="n">
        <f aca="false">AM990-AO990</f>
        <v>63916.3715495107</v>
      </c>
      <c r="AT990" s="25" t="n">
        <f aca="false">AN990-AO990</f>
        <v>62770.4496462607</v>
      </c>
      <c r="AU990" s="25" t="n">
        <f aca="false">AP990*Datos!$D$6</f>
        <v>15456.4909402287</v>
      </c>
      <c r="AV990" s="25" t="n">
        <f aca="false">AQ990*Datos!$D$6</f>
        <v>18606.4620746096</v>
      </c>
      <c r="AW990" s="25" t="n">
        <f aca="false">AR990*Datos!$D$6</f>
        <v>22973.3078426544</v>
      </c>
      <c r="AX990" s="25" t="n">
        <f aca="false">AS990*Datos!$D$6</f>
        <v>31958.1857747554</v>
      </c>
      <c r="AY990" s="25" t="n">
        <f aca="false">AT990*Datos!$D$6</f>
        <v>31385.2248231303</v>
      </c>
      <c r="AZ990" s="25" t="n">
        <f aca="false">AJ990-AU990-AE990</f>
        <v>24170.3367768082</v>
      </c>
      <c r="BA990" s="25" t="n">
        <f aca="false">AK990-AV990-AF990</f>
        <v>26699.9592504227</v>
      </c>
      <c r="BB990" s="25" t="n">
        <f aca="false">AL990-AW990-AG990</f>
        <v>30282.3765834072</v>
      </c>
      <c r="BC990" s="25" t="n">
        <f aca="false">AM990-AX990-AH990</f>
        <v>38042.2489562552</v>
      </c>
      <c r="BD990" s="25" t="n">
        <f aca="false">AN990-AY990-AI990</f>
        <v>35972.2776204987</v>
      </c>
      <c r="BE990" s="25" t="n">
        <f aca="false">AZ990/Z990</f>
        <v>21365.5732077083</v>
      </c>
      <c r="BF990" s="25" t="n">
        <f aca="false">BA990/AA990</f>
        <v>20262.3616282912</v>
      </c>
      <c r="BG990" s="25" t="n">
        <f aca="false">BB990/AB990</f>
        <v>19493.4873516021</v>
      </c>
      <c r="BH990" s="25" t="n">
        <f aca="false">BC990/AC990</f>
        <v>19796.9709075129</v>
      </c>
      <c r="BI990" s="25" t="n">
        <f aca="false">BD990/AD990</f>
        <v>15168.413166959</v>
      </c>
      <c r="BJ990" s="25" t="n">
        <f aca="false">E990*AD990</f>
        <v>68001.3443568383</v>
      </c>
      <c r="BK990" s="25" t="n">
        <f aca="false">0.2*C990*AD990</f>
        <v>29591.9769742327</v>
      </c>
      <c r="BL990" s="25" t="n">
        <f aca="false">BJ990+BK990</f>
        <v>97593.321331071</v>
      </c>
      <c r="BM990" s="25" t="n">
        <f aca="false">BK990*Datos!$D$6</f>
        <v>14795.9884871164</v>
      </c>
      <c r="BN990" s="25" t="n">
        <f aca="false">BL990-BM990</f>
        <v>82797.3328439546</v>
      </c>
      <c r="BO990" s="25" t="n">
        <f aca="false">BN990/AD990</f>
        <v>34913.1118954684</v>
      </c>
      <c r="BP990" s="25" t="n">
        <f aca="false">-(C990+E990)</f>
        <v>-91064.2686441396</v>
      </c>
      <c r="BQ990" s="25" t="n">
        <f aca="false">BE990</f>
        <v>21365.5732077083</v>
      </c>
      <c r="BR990" s="25" t="n">
        <f aca="false">BF990</f>
        <v>20262.3616282912</v>
      </c>
      <c r="BS990" s="25" t="n">
        <f aca="false">BG990</f>
        <v>19493.4873516021</v>
      </c>
      <c r="BT990" s="25" t="n">
        <f aca="false">BH990</f>
        <v>19796.9709075129</v>
      </c>
      <c r="BU990" s="25" t="n">
        <f aca="false">BI990+BO990</f>
        <v>50081.5250624273</v>
      </c>
      <c r="BV990" s="27" t="n">
        <f aca="false">IFERROR(IRR(BP990:BU990,0.1),NA())*100</f>
        <v>11.6260679595646</v>
      </c>
    </row>
    <row r="991" customFormat="false" ht="15" hidden="false" customHeight="true" outlineLevel="0" collapsed="false">
      <c r="A991" s="23" t="n">
        <v>990</v>
      </c>
      <c r="B991" s="24" t="n">
        <f aca="true">RAND()</f>
        <v>0.360791752905661</v>
      </c>
      <c r="C991" s="25" t="n">
        <f aca="false">IF(B991&lt;=(Datos!$D$14-Datos!$C$14)/(Datos!$E$14-Datos!$C$14),Datos!$C$14+SQRT((Datos!$E$14-Datos!$C$14)*(Datos!$D$14-Datos!$C$14)*B991),Datos!$E$14-SQRT((Datos!$E$14-Datos!$C$14)*(Datos!$E$14-Datos!$D$14)*(1-B991)))</f>
        <v>72304.3343370626</v>
      </c>
      <c r="D991" s="24" t="n">
        <f aca="true">RAND()</f>
        <v>0.183688310407634</v>
      </c>
      <c r="E991" s="25" t="n">
        <f aca="false">IF(D991&lt;=(Datos!$D$15-Datos!$C$15)/(Datos!$E$15-Datos!$C$15),Datos!$C$15+SQRT((Datos!$E$15-Datos!$C$15)*(Datos!$D$15-Datos!$C$15)*D991),Datos!$E$15-SQRT((Datos!$E$15-Datos!$C$15)*(Datos!$E$15-Datos!$D$15)*(1-D991)))</f>
        <v>28711.687389931</v>
      </c>
      <c r="F991" s="24" t="n">
        <f aca="true">RAND()</f>
        <v>0.643076654772305</v>
      </c>
      <c r="G991" s="25" t="n">
        <f aca="false">IF(F991&lt;=(Datos!$D$19-Datos!$C$19)/(Datos!$E$19-Datos!$C$19),Datos!$C$19+SQRT((Datos!$E$19-Datos!$C$19)*(Datos!$D$19-Datos!$C$19)*F991),Datos!$E$19-SQRT((Datos!$E$19-Datos!$C$19)*(Datos!$E$19-Datos!$D$19)*(1-F991)))</f>
        <v>39821.4814674694</v>
      </c>
      <c r="H991" s="24" t="n">
        <f aca="true">RAND()</f>
        <v>0.279286272394192</v>
      </c>
      <c r="I991" s="25" t="n">
        <f aca="false">IF(H991&lt;=(Datos!$D$19-Datos!$C$19)/(Datos!$E$19-Datos!$C$19),Datos!$C$19+SQRT((Datos!$E$19-Datos!$C$19)*(Datos!$D$19-Datos!$C$19)*H991),Datos!$E$19-SQRT((Datos!$E$19-Datos!$C$19)*(Datos!$E$19-Datos!$D$19)*(1-H991)))</f>
        <v>36472.4756360398</v>
      </c>
      <c r="J991" s="24" t="n">
        <f aca="true">RAND()</f>
        <v>0.614154901148631</v>
      </c>
      <c r="K991" s="25" t="n">
        <f aca="false">IF(J991&lt;=(Datos!$D$19-Datos!$C$19)/(Datos!$E$19-Datos!$C$19),Datos!$C$19+SQRT((Datos!$E$19-Datos!$C$19)*(Datos!$D$19-Datos!$C$19)*J991),Datos!$E$19-SQRT((Datos!$E$19-Datos!$C$19)*(Datos!$E$19-Datos!$D$19)*(1-J991)))</f>
        <v>39598.0849742172</v>
      </c>
      <c r="L991" s="24" t="n">
        <f aca="true">RAND()</f>
        <v>0.229196172616142</v>
      </c>
      <c r="M991" s="25" t="n">
        <f aca="false">IF(L991&lt;=(Datos!$D$19-Datos!$C$19)/(Datos!$E$19-Datos!$C$19),Datos!$C$19+SQRT((Datos!$E$19-Datos!$C$19)*(Datos!$D$19-Datos!$C$19)*L991),Datos!$E$19-SQRT((Datos!$E$19-Datos!$C$19)*(Datos!$E$19-Datos!$D$19)*(1-L991)))</f>
        <v>35863.3971290048</v>
      </c>
      <c r="N991" s="24" t="n">
        <f aca="true">RAND()</f>
        <v>0.282655792725456</v>
      </c>
      <c r="O991" s="25" t="n">
        <f aca="false">IF(N991&lt;=(Datos!$D$19-Datos!$C$19)/(Datos!$E$19-Datos!$C$19),Datos!$C$19+SQRT((Datos!$E$19-Datos!$C$19)*(Datos!$D$19-Datos!$C$19)*N991),Datos!$E$19-SQRT((Datos!$E$19-Datos!$C$19)*(Datos!$E$19-Datos!$D$19)*(1-N991)))</f>
        <v>36511.4029908168</v>
      </c>
      <c r="P991" s="24" t="n">
        <f aca="true">RAND()</f>
        <v>0.748129604089711</v>
      </c>
      <c r="Q991" s="26" t="n">
        <f aca="false">IF(P991&lt;=(Datos!$D$23-Datos!$C$23)/(Datos!$E$23-Datos!$C$23),Datos!$C$23+SQRT((Datos!$E$23-Datos!$C$23)*(Datos!$D$23-Datos!$C$23)*P991),Datos!$E$23-SQRT((Datos!$E$23-Datos!$C$23)*(Datos!$E$23-Datos!$D$23)*(1-P991)))</f>
        <v>0.158707590257594</v>
      </c>
      <c r="R991" s="24" t="n">
        <f aca="true">RAND()</f>
        <v>0.869329271005433</v>
      </c>
      <c r="S991" s="26" t="n">
        <f aca="false">IF(R991&lt;=(Datos!$D$24-Datos!$C$24)/(Datos!$E$24-Datos!$C$24),Datos!$C$24+SQRT((Datos!$E$24-Datos!$C$24)*(Datos!$D$24-Datos!$C$24)*R991),Datos!$E$24-SQRT((Datos!$E$24-Datos!$C$24)*(Datos!$E$24-Datos!$D$24)*(1-R991)))</f>
        <v>0.164663529995784</v>
      </c>
      <c r="T991" s="24" t="n">
        <f aca="true">RAND()</f>
        <v>0.73731942727552</v>
      </c>
      <c r="U991" s="26" t="n">
        <f aca="false">IF(T991&lt;=(Datos!$D$25-Datos!$C$25)/(Datos!$E$25-Datos!$C$25),Datos!$C$25+SQRT((Datos!$E$25-Datos!$C$25)*(Datos!$D$25-Datos!$C$25)*T991),Datos!$E$25-SQRT((Datos!$E$25-Datos!$C$25)*(Datos!$E$25-Datos!$D$25)*(1-T991)))</f>
        <v>0.192879793444213</v>
      </c>
      <c r="V991" s="24" t="n">
        <f aca="true">RAND()</f>
        <v>0.274757119798824</v>
      </c>
      <c r="W991" s="26" t="n">
        <f aca="false">IF(V991&lt;=(Datos!$D$26-Datos!$C$26)/(Datos!$E$26-Datos!$C$26),Datos!$C$26+SQRT((Datos!$E$26-Datos!$C$26)*(Datos!$D$26-Datos!$C$26)*V991),Datos!$E$26-SQRT((Datos!$E$26-Datos!$C$26)*(Datos!$E$26-Datos!$D$26)*(1-V991)))</f>
        <v>0.199612750131441</v>
      </c>
      <c r="X991" s="24" t="n">
        <f aca="true">RAND()</f>
        <v>0.350214840700551</v>
      </c>
      <c r="Y991" s="26" t="n">
        <f aca="false">IF(X991&lt;=(Datos!$D$27-Datos!$C$27)/(Datos!$E$27-Datos!$C$27),Datos!$C$27+SQRT((Datos!$E$27-Datos!$C$27)*(Datos!$D$27-Datos!$C$27)*X991),Datos!$E$27-SQRT((Datos!$E$27-Datos!$C$27)*(Datos!$E$27-Datos!$D$27)*(1-X991)))</f>
        <v>0.220764538828359</v>
      </c>
      <c r="Z991" s="24" t="n">
        <f aca="false">(1+Q991)</f>
        <v>1.15870759025759</v>
      </c>
      <c r="AA991" s="24" t="n">
        <f aca="false">Z991*(1+S991)</f>
        <v>1.34950447230232</v>
      </c>
      <c r="AB991" s="24" t="n">
        <f aca="false">AA991*(1+U991)</f>
        <v>1.60979661617203</v>
      </c>
      <c r="AC991" s="24" t="n">
        <f aca="false">AB991*(1+W991)</f>
        <v>1.93113254587842</v>
      </c>
      <c r="AD991" s="24" t="n">
        <f aca="false">AC991*(1+Y991)</f>
        <v>2.3574581317857</v>
      </c>
      <c r="AE991" s="23" t="n">
        <f aca="false">E991*Q991</f>
        <v>4556.76271788528</v>
      </c>
      <c r="AF991" s="23" t="n">
        <f aca="false">AE991*(1+S991)</f>
        <v>5307.09535236546</v>
      </c>
      <c r="AG991" s="23" t="n">
        <f aca="false">AF991*(1+U991)</f>
        <v>6330.72680771845</v>
      </c>
      <c r="AH991" s="23" t="n">
        <f aca="false">AG991*(1+W991)</f>
        <v>7594.42059613797</v>
      </c>
      <c r="AI991" s="23" t="n">
        <f aca="false">AH991*(1+Y991)</f>
        <v>9270.99935671296</v>
      </c>
      <c r="AJ991" s="25" t="n">
        <f aca="false">G991*Z991</f>
        <v>46141.4528316589</v>
      </c>
      <c r="AK991" s="25" t="n">
        <f aca="false">I991*AA991</f>
        <v>49219.768986773</v>
      </c>
      <c r="AL991" s="25" t="n">
        <f aca="false">K991*AB991</f>
        <v>63744.8631983874</v>
      </c>
      <c r="AM991" s="25" t="n">
        <f aca="false">M991*AC991</f>
        <v>69256.9734015837</v>
      </c>
      <c r="AN991" s="25" t="n">
        <f aca="false">O991*AD991</f>
        <v>86074.1038836059</v>
      </c>
      <c r="AO991" s="25" t="n">
        <f aca="false">C991/Datos!$D$8</f>
        <v>14460.8668674125</v>
      </c>
      <c r="AP991" s="25" t="n">
        <f aca="false">AJ991-AO991</f>
        <v>31680.5859642464</v>
      </c>
      <c r="AQ991" s="25" t="n">
        <f aca="false">AK991-AO991</f>
        <v>34758.9021193605</v>
      </c>
      <c r="AR991" s="25" t="n">
        <f aca="false">AL991-AO991</f>
        <v>49283.9963309749</v>
      </c>
      <c r="AS991" s="25" t="n">
        <f aca="false">AM991-AO991</f>
        <v>54796.1065341712</v>
      </c>
      <c r="AT991" s="25" t="n">
        <f aca="false">AN991-AO991</f>
        <v>71613.2370161934</v>
      </c>
      <c r="AU991" s="25" t="n">
        <f aca="false">AP991*Datos!$D$6</f>
        <v>15840.2929821232</v>
      </c>
      <c r="AV991" s="25" t="n">
        <f aca="false">AQ991*Datos!$D$6</f>
        <v>17379.4510596802</v>
      </c>
      <c r="AW991" s="25" t="n">
        <f aca="false">AR991*Datos!$D$6</f>
        <v>24641.9981654874</v>
      </c>
      <c r="AX991" s="25" t="n">
        <f aca="false">AS991*Datos!$D$6</f>
        <v>27398.0532670856</v>
      </c>
      <c r="AY991" s="25" t="n">
        <f aca="false">AT991*Datos!$D$6</f>
        <v>35806.6185080967</v>
      </c>
      <c r="AZ991" s="25" t="n">
        <f aca="false">AJ991-AU991-AE991</f>
        <v>25744.3971316505</v>
      </c>
      <c r="BA991" s="25" t="n">
        <f aca="false">AK991-AV991-AF991</f>
        <v>26533.2225747273</v>
      </c>
      <c r="BB991" s="25" t="n">
        <f aca="false">AL991-AW991-AG991</f>
        <v>32772.1382251815</v>
      </c>
      <c r="BC991" s="25" t="n">
        <f aca="false">AM991-AX991-AH991</f>
        <v>34264.4995383601</v>
      </c>
      <c r="BD991" s="25" t="n">
        <f aca="false">AN991-AY991-AI991</f>
        <v>40996.4860187963</v>
      </c>
      <c r="BE991" s="25" t="n">
        <f aca="false">AZ991/Z991</f>
        <v>22218.2001292726</v>
      </c>
      <c r="BF991" s="25" t="n">
        <f aca="false">BA991/AA991</f>
        <v>19661.4558301244</v>
      </c>
      <c r="BG991" s="25" t="n">
        <f aca="false">BB991/AB991</f>
        <v>20357.9370809656</v>
      </c>
      <c r="BH991" s="25" t="n">
        <f aca="false">BC991/AC991</f>
        <v>17743.2147842416</v>
      </c>
      <c r="BI991" s="25" t="n">
        <f aca="false">BD991/AD991</f>
        <v>17390.12263507</v>
      </c>
      <c r="BJ991" s="25" t="n">
        <f aca="false">E991*AD991</f>
        <v>67686.6009146817</v>
      </c>
      <c r="BK991" s="25" t="n">
        <f aca="false">0.2*C991*AD991</f>
        <v>34090.8881892521</v>
      </c>
      <c r="BL991" s="25" t="n">
        <f aca="false">BJ991+BK991</f>
        <v>101777.489103934</v>
      </c>
      <c r="BM991" s="25" t="n">
        <f aca="false">BK991*Datos!$D$6</f>
        <v>17045.444094626</v>
      </c>
      <c r="BN991" s="25" t="n">
        <f aca="false">BL991-BM991</f>
        <v>84732.0450093078</v>
      </c>
      <c r="BO991" s="25" t="n">
        <f aca="false">BN991/AD991</f>
        <v>35942.1208236372</v>
      </c>
      <c r="BP991" s="25" t="n">
        <f aca="false">-(C991+E991)</f>
        <v>-101016.021726994</v>
      </c>
      <c r="BQ991" s="25" t="n">
        <f aca="false">BE991</f>
        <v>22218.2001292726</v>
      </c>
      <c r="BR991" s="25" t="n">
        <f aca="false">BF991</f>
        <v>19661.4558301244</v>
      </c>
      <c r="BS991" s="25" t="n">
        <f aca="false">BG991</f>
        <v>20357.9370809656</v>
      </c>
      <c r="BT991" s="25" t="n">
        <f aca="false">BH991</f>
        <v>17743.2147842416</v>
      </c>
      <c r="BU991" s="25" t="n">
        <f aca="false">BI991+BO991</f>
        <v>53332.2434587072</v>
      </c>
      <c r="BV991" s="27" t="n">
        <f aca="false">IFERROR(IRR(BP991:BU991,0.1),NA())*100</f>
        <v>8.62286457750155</v>
      </c>
    </row>
    <row r="992" customFormat="false" ht="15" hidden="false" customHeight="true" outlineLevel="0" collapsed="false">
      <c r="A992" s="23" t="n">
        <v>991</v>
      </c>
      <c r="B992" s="24" t="n">
        <f aca="true">RAND()</f>
        <v>0.687708514569538</v>
      </c>
      <c r="C992" s="25" t="n">
        <f aca="false">IF(B992&lt;=(Datos!$D$14-Datos!$C$14)/(Datos!$E$14-Datos!$C$14),Datos!$C$14+SQRT((Datos!$E$14-Datos!$C$14)*(Datos!$D$14-Datos!$C$14)*B992),Datos!$E$14-SQRT((Datos!$E$14-Datos!$C$14)*(Datos!$E$14-Datos!$D$14)*(1-B992)))</f>
        <v>80641.544934666</v>
      </c>
      <c r="D992" s="24" t="n">
        <f aca="true">RAND()</f>
        <v>0.0494694815955631</v>
      </c>
      <c r="E992" s="25" t="n">
        <f aca="false">IF(D992&lt;=(Datos!$D$15-Datos!$C$15)/(Datos!$E$15-Datos!$C$15),Datos!$C$15+SQRT((Datos!$E$15-Datos!$C$15)*(Datos!$D$15-Datos!$C$15)*D992),Datos!$E$15-SQRT((Datos!$E$15-Datos!$C$15)*(Datos!$E$15-Datos!$D$15)*(1-D992)))</f>
        <v>26926.1908315811</v>
      </c>
      <c r="F992" s="24" t="n">
        <f aca="true">RAND()</f>
        <v>0.948409274239521</v>
      </c>
      <c r="G992" s="25" t="n">
        <f aca="false">IF(F992&lt;=(Datos!$D$19-Datos!$C$19)/(Datos!$E$19-Datos!$C$19),Datos!$C$19+SQRT((Datos!$E$19-Datos!$C$19)*(Datos!$D$19-Datos!$C$19)*F992),Datos!$E$19-SQRT((Datos!$E$19-Datos!$C$19)*(Datos!$E$19-Datos!$D$19)*(1-F992)))</f>
        <v>43032.9452391873</v>
      </c>
      <c r="H992" s="24" t="n">
        <f aca="true">RAND()</f>
        <v>0.479127444742745</v>
      </c>
      <c r="I992" s="25" t="n">
        <f aca="false">IF(H992&lt;=(Datos!$D$19-Datos!$C$19)/(Datos!$E$19-Datos!$C$19),Datos!$C$19+SQRT((Datos!$E$19-Datos!$C$19)*(Datos!$D$19-Datos!$C$19)*H992),Datos!$E$19-SQRT((Datos!$E$19-Datos!$C$19)*(Datos!$E$19-Datos!$D$19)*(1-H992)))</f>
        <v>38477.5654943747</v>
      </c>
      <c r="J992" s="24" t="n">
        <f aca="true">RAND()</f>
        <v>0.5833028474157</v>
      </c>
      <c r="K992" s="25" t="n">
        <f aca="false">IF(J992&lt;=(Datos!$D$19-Datos!$C$19)/(Datos!$E$19-Datos!$C$19),Datos!$C$19+SQRT((Datos!$E$19-Datos!$C$19)*(Datos!$D$19-Datos!$C$19)*J992),Datos!$E$19-SQRT((Datos!$E$19-Datos!$C$19)*(Datos!$E$19-Datos!$D$19)*(1-J992)))</f>
        <v>39353.899032615</v>
      </c>
      <c r="L992" s="24" t="n">
        <f aca="true">RAND()</f>
        <v>0.914226355815664</v>
      </c>
      <c r="M992" s="25" t="n">
        <f aca="false">IF(L992&lt;=(Datos!$D$19-Datos!$C$19)/(Datos!$E$19-Datos!$C$19),Datos!$C$19+SQRT((Datos!$E$19-Datos!$C$19)*(Datos!$D$19-Datos!$C$19)*L992),Datos!$E$19-SQRT((Datos!$E$19-Datos!$C$19)*(Datos!$E$19-Datos!$D$19)*(1-L992)))</f>
        <v>42463.6594641442</v>
      </c>
      <c r="N992" s="24" t="n">
        <f aca="true">RAND()</f>
        <v>0.0921964165391599</v>
      </c>
      <c r="O992" s="25" t="n">
        <f aca="false">IF(N992&lt;=(Datos!$D$19-Datos!$C$19)/(Datos!$E$19-Datos!$C$19),Datos!$C$19+SQRT((Datos!$E$19-Datos!$C$19)*(Datos!$D$19-Datos!$C$19)*N992),Datos!$E$19-SQRT((Datos!$E$19-Datos!$C$19)*(Datos!$E$19-Datos!$D$19)*(1-N992)))</f>
        <v>33718.7985265236</v>
      </c>
      <c r="P992" s="24" t="n">
        <f aca="true">RAND()</f>
        <v>0.173482272011085</v>
      </c>
      <c r="Q992" s="26" t="n">
        <f aca="false">IF(P992&lt;=(Datos!$D$23-Datos!$C$23)/(Datos!$E$23-Datos!$C$23),Datos!$C$23+SQRT((Datos!$E$23-Datos!$C$23)*(Datos!$D$23-Datos!$C$23)*P992),Datos!$E$23-SQRT((Datos!$E$23-Datos!$C$23)*(Datos!$E$23-Datos!$D$23)*(1-P992)))</f>
        <v>0.13767110889616</v>
      </c>
      <c r="R992" s="24" t="n">
        <f aca="true">RAND()</f>
        <v>0.376220224379993</v>
      </c>
      <c r="S992" s="26" t="n">
        <f aca="false">IF(R992&lt;=(Datos!$D$24-Datos!$C$24)/(Datos!$E$24-Datos!$C$24),Datos!$C$24+SQRT((Datos!$E$24-Datos!$C$24)*(Datos!$D$24-Datos!$C$24)*R992),Datos!$E$24-SQRT((Datos!$E$24-Datos!$C$24)*(Datos!$E$24-Datos!$D$24)*(1-R992)))</f>
        <v>0.146022997596049</v>
      </c>
      <c r="T992" s="24" t="n">
        <f aca="true">RAND()</f>
        <v>0.338061892037832</v>
      </c>
      <c r="U992" s="26" t="n">
        <f aca="false">IF(T992&lt;=(Datos!$D$25-Datos!$C$25)/(Datos!$E$25-Datos!$C$25),Datos!$C$25+SQRT((Datos!$E$25-Datos!$C$25)*(Datos!$D$25-Datos!$C$25)*T992),Datos!$E$25-SQRT((Datos!$E$25-Datos!$C$25)*(Datos!$E$25-Datos!$D$25)*(1-T992)))</f>
        <v>0.17664451112855</v>
      </c>
      <c r="V992" s="24" t="n">
        <f aca="true">RAND()</f>
        <v>0.529040424486969</v>
      </c>
      <c r="W992" s="26" t="n">
        <f aca="false">IF(V992&lt;=(Datos!$D$26-Datos!$C$26)/(Datos!$E$26-Datos!$C$26),Datos!$C$26+SQRT((Datos!$E$26-Datos!$C$26)*(Datos!$D$26-Datos!$C$26)*V992),Datos!$E$26-SQRT((Datos!$E$26-Datos!$C$26)*(Datos!$E$26-Datos!$D$26)*(1-V992)))</f>
        <v>0.209400018296856</v>
      </c>
      <c r="X992" s="24" t="n">
        <f aca="true">RAND()</f>
        <v>0.612647244897135</v>
      </c>
      <c r="Y992" s="26" t="n">
        <f aca="false">IF(X992&lt;=(Datos!$D$27-Datos!$C$27)/(Datos!$E$27-Datos!$C$27),Datos!$C$27+SQRT((Datos!$E$27-Datos!$C$27)*(Datos!$D$27-Datos!$C$27)*X992),Datos!$E$27-SQRT((Datos!$E$27-Datos!$C$27)*(Datos!$E$27-Datos!$D$27)*(1-X992)))</f>
        <v>0.234264839810541</v>
      </c>
      <c r="Z992" s="24" t="n">
        <f aca="false">(1+Q992)</f>
        <v>1.13767110889616</v>
      </c>
      <c r="AA992" s="24" t="n">
        <f aca="false">Z992*(1+S992)</f>
        <v>1.3037972544956</v>
      </c>
      <c r="AB992" s="24" t="n">
        <f aca="false">AA992*(1+U992)</f>
        <v>1.53410588312672</v>
      </c>
      <c r="AC992" s="24" t="n">
        <f aca="false">AB992*(1+W992)</f>
        <v>1.85534768312277</v>
      </c>
      <c r="AD992" s="24" t="n">
        <f aca="false">AC992*(1+Y992)</f>
        <v>2.28999041090239</v>
      </c>
      <c r="AE992" s="23" t="n">
        <f aca="false">E992*Q992</f>
        <v>3706.9585501334</v>
      </c>
      <c r="AF992" s="23" t="n">
        <f aca="false">AE992*(1+S992)</f>
        <v>4248.25974958818</v>
      </c>
      <c r="AG992" s="23" t="n">
        <f aca="false">AF992*(1+U992)</f>
        <v>4998.69151620128</v>
      </c>
      <c r="AH992" s="23" t="n">
        <f aca="false">AG992*(1+W992)</f>
        <v>6045.41761115417</v>
      </c>
      <c r="AI992" s="23" t="n">
        <f aca="false">AH992*(1+Y992)</f>
        <v>7461.64639941903</v>
      </c>
      <c r="AJ992" s="25" t="n">
        <f aca="false">G992*Z992</f>
        <v>48957.3385293339</v>
      </c>
      <c r="AK992" s="25" t="n">
        <f aca="false">I992*AA992</f>
        <v>50166.9442512403</v>
      </c>
      <c r="AL992" s="25" t="n">
        <f aca="false">K992*AB992</f>
        <v>60373.0480299095</v>
      </c>
      <c r="AM992" s="25" t="n">
        <f aca="false">M992*AC992</f>
        <v>78784.8522037143</v>
      </c>
      <c r="AN992" s="25" t="n">
        <f aca="false">O992*AD992</f>
        <v>77215.7252928885</v>
      </c>
      <c r="AO992" s="25" t="n">
        <f aca="false">C992/Datos!$D$8</f>
        <v>16128.3089869332</v>
      </c>
      <c r="AP992" s="25" t="n">
        <f aca="false">AJ992-AO992</f>
        <v>32829.0295424007</v>
      </c>
      <c r="AQ992" s="25" t="n">
        <f aca="false">AK992-AO992</f>
        <v>34038.6352643071</v>
      </c>
      <c r="AR992" s="25" t="n">
        <f aca="false">AL992-AO992</f>
        <v>44244.7390429763</v>
      </c>
      <c r="AS992" s="25" t="n">
        <f aca="false">AM992-AO992</f>
        <v>62656.5432167811</v>
      </c>
      <c r="AT992" s="25" t="n">
        <f aca="false">AN992-AO992</f>
        <v>61087.4163059553</v>
      </c>
      <c r="AU992" s="25" t="n">
        <f aca="false">AP992*Datos!$D$6</f>
        <v>16414.5147712004</v>
      </c>
      <c r="AV992" s="25" t="n">
        <f aca="false">AQ992*Datos!$D$6</f>
        <v>17019.3176321535</v>
      </c>
      <c r="AW992" s="25" t="n">
        <f aca="false">AR992*Datos!$D$6</f>
        <v>22122.3695214882</v>
      </c>
      <c r="AX992" s="25" t="n">
        <f aca="false">AS992*Datos!$D$6</f>
        <v>31328.2716083905</v>
      </c>
      <c r="AY992" s="25" t="n">
        <f aca="false">AT992*Datos!$D$6</f>
        <v>30543.7081529776</v>
      </c>
      <c r="AZ992" s="25" t="n">
        <f aca="false">AJ992-AU992-AE992</f>
        <v>28835.8652080002</v>
      </c>
      <c r="BA992" s="25" t="n">
        <f aca="false">AK992-AV992-AF992</f>
        <v>28899.3668694986</v>
      </c>
      <c r="BB992" s="25" t="n">
        <f aca="false">AL992-AW992-AG992</f>
        <v>33251.9869922201</v>
      </c>
      <c r="BC992" s="25" t="n">
        <f aca="false">AM992-AX992-AH992</f>
        <v>41411.1629841696</v>
      </c>
      <c r="BD992" s="25" t="n">
        <f aca="false">AN992-AY992-AI992</f>
        <v>39210.3707404918</v>
      </c>
      <c r="BE992" s="25" t="n">
        <f aca="false">AZ992/Z992</f>
        <v>25346.3984296644</v>
      </c>
      <c r="BF992" s="25" t="n">
        <f aca="false">BA992/AA992</f>
        <v>22165.537448289</v>
      </c>
      <c r="BG992" s="25" t="n">
        <f aca="false">BB992/AB992</f>
        <v>21675.1577306046</v>
      </c>
      <c r="BH992" s="25" t="n">
        <f aca="false">BC992/AC992</f>
        <v>22319.8936570582</v>
      </c>
      <c r="BI992" s="25" t="n">
        <f aca="false">BD992/AD992</f>
        <v>17122.5043361822</v>
      </c>
      <c r="BJ992" s="25" t="n">
        <f aca="false">E992*AD992</f>
        <v>61660.7188064485</v>
      </c>
      <c r="BK992" s="25" t="n">
        <f aca="false">0.2*C992*AD992</f>
        <v>36933.6729241478</v>
      </c>
      <c r="BL992" s="25" t="n">
        <f aca="false">BJ992+BK992</f>
        <v>98594.3917305963</v>
      </c>
      <c r="BM992" s="25" t="n">
        <f aca="false">BK992*Datos!$D$6</f>
        <v>18466.8364620739</v>
      </c>
      <c r="BN992" s="25" t="n">
        <f aca="false">BL992-BM992</f>
        <v>80127.5552685224</v>
      </c>
      <c r="BO992" s="25" t="n">
        <f aca="false">BN992/AD992</f>
        <v>34990.3453250477</v>
      </c>
      <c r="BP992" s="25" t="n">
        <f aca="false">-(C992+E992)</f>
        <v>-107567.735766247</v>
      </c>
      <c r="BQ992" s="25" t="n">
        <f aca="false">BE992</f>
        <v>25346.3984296644</v>
      </c>
      <c r="BR992" s="25" t="n">
        <f aca="false">BF992</f>
        <v>22165.537448289</v>
      </c>
      <c r="BS992" s="25" t="n">
        <f aca="false">BG992</f>
        <v>21675.1577306046</v>
      </c>
      <c r="BT992" s="25" t="n">
        <f aca="false">BH992</f>
        <v>22319.8936570582</v>
      </c>
      <c r="BU992" s="25" t="n">
        <f aca="false">BI992+BO992</f>
        <v>52112.84966123</v>
      </c>
      <c r="BV992" s="27" t="n">
        <f aca="false">IFERROR(IRR(BP992:BU992,0.1),NA())*100</f>
        <v>9.24292311349228</v>
      </c>
    </row>
    <row r="993" customFormat="false" ht="15" hidden="false" customHeight="true" outlineLevel="0" collapsed="false">
      <c r="A993" s="23" t="n">
        <v>992</v>
      </c>
      <c r="B993" s="24" t="n">
        <f aca="true">RAND()</f>
        <v>0.535056445064853</v>
      </c>
      <c r="C993" s="25" t="n">
        <f aca="false">IF(B993&lt;=(Datos!$D$14-Datos!$C$14)/(Datos!$E$14-Datos!$C$14),Datos!$C$14+SQRT((Datos!$E$14-Datos!$C$14)*(Datos!$D$14-Datos!$C$14)*B993),Datos!$E$14-SQRT((Datos!$E$14-Datos!$C$14)*(Datos!$E$14-Datos!$D$14)*(1-B993)))</f>
        <v>76379.4101275566</v>
      </c>
      <c r="D993" s="24" t="n">
        <f aca="true">RAND()</f>
        <v>0.530591346907638</v>
      </c>
      <c r="E993" s="25" t="n">
        <f aca="false">IF(D993&lt;=(Datos!$D$15-Datos!$C$15)/(Datos!$E$15-Datos!$C$15),Datos!$C$15+SQRT((Datos!$E$15-Datos!$C$15)*(Datos!$D$15-Datos!$C$15)*D993),Datos!$E$15-SQRT((Datos!$E$15-Datos!$C$15)*(Datos!$E$15-Datos!$D$15)*(1-D993)))</f>
        <v>31608.8559800314</v>
      </c>
      <c r="F993" s="24" t="n">
        <f aca="true">RAND()</f>
        <v>0.445845545198547</v>
      </c>
      <c r="G993" s="25" t="n">
        <f aca="false">IF(F993&lt;=(Datos!$D$19-Datos!$C$19)/(Datos!$E$19-Datos!$C$19),Datos!$C$19+SQRT((Datos!$E$19-Datos!$C$19)*(Datos!$D$19-Datos!$C$19)*F993),Datos!$E$19-SQRT((Datos!$E$19-Datos!$C$19)*(Datos!$E$19-Datos!$D$19)*(1-F993)))</f>
        <v>38177.825614415</v>
      </c>
      <c r="H993" s="24" t="n">
        <f aca="true">RAND()</f>
        <v>0.0766441789407686</v>
      </c>
      <c r="I993" s="25" t="n">
        <f aca="false">IF(H993&lt;=(Datos!$D$19-Datos!$C$19)/(Datos!$E$19-Datos!$C$19),Datos!$C$19+SQRT((Datos!$E$19-Datos!$C$19)*(Datos!$D$19-Datos!$C$19)*H993),Datos!$E$19-SQRT((Datos!$E$19-Datos!$C$19)*(Datos!$E$19-Datos!$D$19)*(1-H993)))</f>
        <v>33390.6676099428</v>
      </c>
      <c r="J993" s="24" t="n">
        <f aca="true">RAND()</f>
        <v>0.102666906999411</v>
      </c>
      <c r="K993" s="25" t="n">
        <f aca="false">IF(J993&lt;=(Datos!$D$19-Datos!$C$19)/(Datos!$E$19-Datos!$C$19),Datos!$C$19+SQRT((Datos!$E$19-Datos!$C$19)*(Datos!$D$19-Datos!$C$19)*J993),Datos!$E$19-SQRT((Datos!$E$19-Datos!$C$19)*(Datos!$E$19-Datos!$D$19)*(1-J993)))</f>
        <v>33924.2879672511</v>
      </c>
      <c r="L993" s="24" t="n">
        <f aca="true">RAND()</f>
        <v>0.29901587624338</v>
      </c>
      <c r="M993" s="25" t="n">
        <f aca="false">IF(L993&lt;=(Datos!$D$19-Datos!$C$19)/(Datos!$E$19-Datos!$C$19),Datos!$C$19+SQRT((Datos!$E$19-Datos!$C$19)*(Datos!$D$19-Datos!$C$19)*L993),Datos!$E$19-SQRT((Datos!$E$19-Datos!$C$19)*(Datos!$E$19-Datos!$D$19)*(1-L993)))</f>
        <v>36697.1920561163</v>
      </c>
      <c r="N993" s="24" t="n">
        <f aca="true">RAND()</f>
        <v>0.99148144721474</v>
      </c>
      <c r="O993" s="25" t="n">
        <f aca="false">IF(N993&lt;=(Datos!$D$19-Datos!$C$19)/(Datos!$E$19-Datos!$C$19),Datos!$C$19+SQRT((Datos!$E$19-Datos!$C$19)*(Datos!$D$19-Datos!$C$19)*N993),Datos!$E$19-SQRT((Datos!$E$19-Datos!$C$19)*(Datos!$E$19-Datos!$D$19)*(1-N993)))</f>
        <v>44200.6931384665</v>
      </c>
      <c r="P993" s="24" t="n">
        <f aca="true">RAND()</f>
        <v>0.619577939307461</v>
      </c>
      <c r="Q993" s="26" t="n">
        <f aca="false">IF(P993&lt;=(Datos!$D$23-Datos!$C$23)/(Datos!$E$23-Datos!$C$23),Datos!$C$23+SQRT((Datos!$E$23-Datos!$C$23)*(Datos!$D$23-Datos!$C$23)*P993),Datos!$E$23-SQRT((Datos!$E$23-Datos!$C$23)*(Datos!$E$23-Datos!$D$23)*(1-P993)))</f>
        <v>0.15383208626492</v>
      </c>
      <c r="R993" s="24" t="n">
        <f aca="true">RAND()</f>
        <v>0.90210126736331</v>
      </c>
      <c r="S993" s="26" t="n">
        <f aca="false">IF(R993&lt;=(Datos!$D$24-Datos!$C$24)/(Datos!$E$24-Datos!$C$24),Datos!$C$24+SQRT((Datos!$E$24-Datos!$C$24)*(Datos!$D$24-Datos!$C$24)*R993),Datos!$E$24-SQRT((Datos!$E$24-Datos!$C$24)*(Datos!$E$24-Datos!$D$24)*(1-R993)))</f>
        <v>0.166725297790683</v>
      </c>
      <c r="T993" s="24" t="n">
        <f aca="true">RAND()</f>
        <v>0.837469578228131</v>
      </c>
      <c r="U993" s="26" t="n">
        <f aca="false">IF(T993&lt;=(Datos!$D$25-Datos!$C$25)/(Datos!$E$25-Datos!$C$25),Datos!$C$25+SQRT((Datos!$E$25-Datos!$C$25)*(Datos!$D$25-Datos!$C$25)*T993),Datos!$E$25-SQRT((Datos!$E$25-Datos!$C$25)*(Datos!$E$25-Datos!$D$25)*(1-T993)))</f>
        <v>0.198667274413211</v>
      </c>
      <c r="V993" s="24" t="n">
        <f aca="true">RAND()</f>
        <v>0.629030840370836</v>
      </c>
      <c r="W993" s="26" t="n">
        <f aca="false">IF(V993&lt;=(Datos!$D$26-Datos!$C$26)/(Datos!$E$26-Datos!$C$26),Datos!$C$26+SQRT((Datos!$E$26-Datos!$C$26)*(Datos!$D$26-Datos!$C$26)*V993),Datos!$E$26-SQRT((Datos!$E$26-Datos!$C$26)*(Datos!$E$26-Datos!$D$26)*(1-V993)))</f>
        <v>0.213966792278482</v>
      </c>
      <c r="X993" s="24" t="n">
        <f aca="true">RAND()</f>
        <v>0.803141965334033</v>
      </c>
      <c r="Y993" s="26" t="n">
        <f aca="false">IF(X993&lt;=(Datos!$D$27-Datos!$C$27)/(Datos!$E$27-Datos!$C$27),Datos!$C$27+SQRT((Datos!$E$27-Datos!$C$27)*(Datos!$D$27-Datos!$C$27)*X993),Datos!$E$27-SQRT((Datos!$E$27-Datos!$C$27)*(Datos!$E$27-Datos!$D$27)*(1-X993)))</f>
        <v>0.247395807214467</v>
      </c>
      <c r="Z993" s="24" t="n">
        <f aca="false">(1+Q993)</f>
        <v>1.15383208626492</v>
      </c>
      <c r="AA993" s="24" t="n">
        <f aca="false">Z993*(1+S993)</f>
        <v>1.34620508444788</v>
      </c>
      <c r="AB993" s="24" t="n">
        <f aca="false">AA993*(1+U993)</f>
        <v>1.61365197937635</v>
      </c>
      <c r="AC993" s="24" t="n">
        <f aca="false">AB993*(1+W993)</f>
        <v>1.95891991725733</v>
      </c>
      <c r="AD993" s="24" t="n">
        <f aca="false">AC993*(1+Y993)</f>
        <v>2.44354849145571</v>
      </c>
      <c r="AE993" s="23" t="n">
        <f aca="false">E993*Q993</f>
        <v>4862.45625985564</v>
      </c>
      <c r="AF993" s="23" t="n">
        <f aca="false">AE993*(1+S993)</f>
        <v>5673.15072777424</v>
      </c>
      <c r="AG993" s="23" t="n">
        <f aca="false">AF993*(1+U993)</f>
        <v>6800.22012019648</v>
      </c>
      <c r="AH993" s="23" t="n">
        <f aca="false">AG993*(1+W993)</f>
        <v>8255.24140610251</v>
      </c>
      <c r="AI993" s="23" t="n">
        <f aca="false">AH993*(1+Y993)</f>
        <v>10297.5535175155</v>
      </c>
      <c r="AJ993" s="25" t="n">
        <f aca="false">G993*Z993</f>
        <v>44050.8001777388</v>
      </c>
      <c r="AK993" s="25" t="n">
        <f aca="false">I993*AA993</f>
        <v>44950.6865096143</v>
      </c>
      <c r="AL993" s="25" t="n">
        <f aca="false">K993*AB993</f>
        <v>54741.9944272881</v>
      </c>
      <c r="AM993" s="25" t="n">
        <f aca="false">M993*AC993</f>
        <v>71886.8604261438</v>
      </c>
      <c r="AN993" s="25" t="n">
        <f aca="false">O993*AD993</f>
        <v>108006.537039797</v>
      </c>
      <c r="AO993" s="25" t="n">
        <f aca="false">C993/Datos!$D$8</f>
        <v>15275.8820255113</v>
      </c>
      <c r="AP993" s="25" t="n">
        <f aca="false">AJ993-AO993</f>
        <v>28774.9181522275</v>
      </c>
      <c r="AQ993" s="25" t="n">
        <f aca="false">AK993-AO993</f>
        <v>29674.804484103</v>
      </c>
      <c r="AR993" s="25" t="n">
        <f aca="false">AL993-AO993</f>
        <v>39466.1124017768</v>
      </c>
      <c r="AS993" s="25" t="n">
        <f aca="false">AM993-AO993</f>
        <v>56610.9784006325</v>
      </c>
      <c r="AT993" s="25" t="n">
        <f aca="false">AN993-AO993</f>
        <v>92730.6550142852</v>
      </c>
      <c r="AU993" s="25" t="n">
        <f aca="false">AP993*Datos!$D$6</f>
        <v>14387.4590761137</v>
      </c>
      <c r="AV993" s="25" t="n">
        <f aca="false">AQ993*Datos!$D$6</f>
        <v>14837.4022420515</v>
      </c>
      <c r="AW993" s="25" t="n">
        <f aca="false">AR993*Datos!$D$6</f>
        <v>19733.0562008884</v>
      </c>
      <c r="AX993" s="25" t="n">
        <f aca="false">AS993*Datos!$D$6</f>
        <v>28305.4892003162</v>
      </c>
      <c r="AY993" s="25" t="n">
        <f aca="false">AT993*Datos!$D$6</f>
        <v>46365.3275071426</v>
      </c>
      <c r="AZ993" s="25" t="n">
        <f aca="false">AJ993-AU993-AE993</f>
        <v>24800.8848417694</v>
      </c>
      <c r="BA993" s="25" t="n">
        <f aca="false">AK993-AV993-AF993</f>
        <v>24440.1335397886</v>
      </c>
      <c r="BB993" s="25" t="n">
        <f aca="false">AL993-AW993-AG993</f>
        <v>28208.7181062032</v>
      </c>
      <c r="BC993" s="25" t="n">
        <f aca="false">AM993-AX993-AH993</f>
        <v>35326.129819725</v>
      </c>
      <c r="BD993" s="25" t="n">
        <f aca="false">AN993-AY993-AI993</f>
        <v>51343.6560151384</v>
      </c>
      <c r="BE993" s="25" t="n">
        <f aca="false">AZ993/Z993</f>
        <v>21494.3622533956</v>
      </c>
      <c r="BF993" s="25" t="n">
        <f aca="false">BA993/AA993</f>
        <v>18154.8367497157</v>
      </c>
      <c r="BG993" s="25" t="n">
        <f aca="false">BB993/AB993</f>
        <v>17481.2899353338</v>
      </c>
      <c r="BH993" s="25" t="n">
        <f aca="false">BC993/AC993</f>
        <v>18033.4731953641</v>
      </c>
      <c r="BI993" s="25" t="n">
        <f aca="false">BD993/AD993</f>
        <v>21011.9243365419</v>
      </c>
      <c r="BJ993" s="25" t="n">
        <f aca="false">E993*AD993</f>
        <v>77237.7723466465</v>
      </c>
      <c r="BK993" s="25" t="n">
        <f aca="false">0.2*C993*AD993</f>
        <v>37327.3584790935</v>
      </c>
      <c r="BL993" s="25" t="n">
        <f aca="false">BJ993+BK993</f>
        <v>114565.13082574</v>
      </c>
      <c r="BM993" s="25" t="n">
        <f aca="false">BK993*Datos!$D$6</f>
        <v>18663.6792395468</v>
      </c>
      <c r="BN993" s="25" t="n">
        <f aca="false">BL993-BM993</f>
        <v>95901.4515861933</v>
      </c>
      <c r="BO993" s="25" t="n">
        <f aca="false">BN993/AD993</f>
        <v>39246.7969927871</v>
      </c>
      <c r="BP993" s="25" t="n">
        <f aca="false">-(C993+E993)</f>
        <v>-107988.266107588</v>
      </c>
      <c r="BQ993" s="25" t="n">
        <f aca="false">BE993</f>
        <v>21494.3622533956</v>
      </c>
      <c r="BR993" s="25" t="n">
        <f aca="false">BF993</f>
        <v>18154.8367497157</v>
      </c>
      <c r="BS993" s="25" t="n">
        <f aca="false">BG993</f>
        <v>17481.2899353338</v>
      </c>
      <c r="BT993" s="25" t="n">
        <f aca="false">BH993</f>
        <v>18033.4731953641</v>
      </c>
      <c r="BU993" s="25" t="n">
        <f aca="false">BI993+BO993</f>
        <v>60258.721329329</v>
      </c>
      <c r="BV993" s="27" t="n">
        <f aca="false">IFERROR(IRR(BP993:BU993,0.1),NA())*100</f>
        <v>6.69350047068103</v>
      </c>
    </row>
    <row r="994" customFormat="false" ht="15" hidden="false" customHeight="true" outlineLevel="0" collapsed="false">
      <c r="A994" s="23" t="n">
        <v>993</v>
      </c>
      <c r="B994" s="24" t="n">
        <f aca="true">RAND()</f>
        <v>0.122000983019086</v>
      </c>
      <c r="C994" s="25" t="n">
        <f aca="false">IF(B994&lt;=(Datos!$D$14-Datos!$C$14)/(Datos!$E$14-Datos!$C$14),Datos!$C$14+SQRT((Datos!$E$14-Datos!$C$14)*(Datos!$D$14-Datos!$C$14)*B994),Datos!$E$14-SQRT((Datos!$E$14-Datos!$C$14)*(Datos!$E$14-Datos!$D$14)*(1-B994)))</f>
        <v>66985.7278223271</v>
      </c>
      <c r="D994" s="24" t="n">
        <f aca="true">RAND()</f>
        <v>0.0440761490419922</v>
      </c>
      <c r="E994" s="25" t="n">
        <f aca="false">IF(D994&lt;=(Datos!$D$15-Datos!$C$15)/(Datos!$E$15-Datos!$C$15),Datos!$C$15+SQRT((Datos!$E$15-Datos!$C$15)*(Datos!$D$15-Datos!$C$15)*D994),Datos!$E$15-SQRT((Datos!$E$15-Datos!$C$15)*(Datos!$E$15-Datos!$D$15)*(1-D994)))</f>
        <v>26818.1614829683</v>
      </c>
      <c r="F994" s="24" t="n">
        <f aca="true">RAND()</f>
        <v>0.657729161905063</v>
      </c>
      <c r="G994" s="25" t="n">
        <f aca="false">IF(F994&lt;=(Datos!$D$19-Datos!$C$19)/(Datos!$E$19-Datos!$C$19),Datos!$C$19+SQRT((Datos!$E$19-Datos!$C$19)*(Datos!$D$19-Datos!$C$19)*F994),Datos!$E$19-SQRT((Datos!$E$19-Datos!$C$19)*(Datos!$E$19-Datos!$D$19)*(1-F994)))</f>
        <v>39932.7425359645</v>
      </c>
      <c r="H994" s="24" t="n">
        <f aca="true">RAND()</f>
        <v>0.260869525242668</v>
      </c>
      <c r="I994" s="25" t="n">
        <f aca="false">IF(H994&lt;=(Datos!$D$19-Datos!$C$19)/(Datos!$E$19-Datos!$C$19),Datos!$C$19+SQRT((Datos!$E$19-Datos!$C$19)*(Datos!$D$19-Datos!$C$19)*H994),Datos!$E$19-SQRT((Datos!$E$19-Datos!$C$19)*(Datos!$E$19-Datos!$D$19)*(1-H994)))</f>
        <v>36255.4319424321</v>
      </c>
      <c r="J994" s="24" t="n">
        <f aca="true">RAND()</f>
        <v>0.960281425991257</v>
      </c>
      <c r="K994" s="25" t="n">
        <f aca="false">IF(J994&lt;=(Datos!$D$19-Datos!$C$19)/(Datos!$E$19-Datos!$C$19),Datos!$C$19+SQRT((Datos!$E$19-Datos!$C$19)*(Datos!$D$19-Datos!$C$19)*J994),Datos!$E$19-SQRT((Datos!$E$19-Datos!$C$19)*(Datos!$E$19-Datos!$D$19)*(1-J994)))</f>
        <v>43274.0529988856</v>
      </c>
      <c r="L994" s="24" t="n">
        <f aca="true">RAND()</f>
        <v>0.775422769736032</v>
      </c>
      <c r="M994" s="25" t="n">
        <f aca="false">IF(L994&lt;=(Datos!$D$19-Datos!$C$19)/(Datos!$E$19-Datos!$C$19),Datos!$C$19+SQRT((Datos!$E$19-Datos!$C$19)*(Datos!$D$19-Datos!$C$19)*L994),Datos!$E$19-SQRT((Datos!$E$19-Datos!$C$19)*(Datos!$E$19-Datos!$D$19)*(1-L994)))</f>
        <v>40895.9419753374</v>
      </c>
      <c r="N994" s="24" t="n">
        <f aca="true">RAND()</f>
        <v>0.523919720743508</v>
      </c>
      <c r="O994" s="25" t="n">
        <f aca="false">IF(N994&lt;=(Datos!$D$19-Datos!$C$19)/(Datos!$E$19-Datos!$C$19),Datos!$C$19+SQRT((Datos!$E$19-Datos!$C$19)*(Datos!$D$19-Datos!$C$19)*N994),Datos!$E$19-SQRT((Datos!$E$19-Datos!$C$19)*(Datos!$E$19-Datos!$D$19)*(1-N994)))</f>
        <v>38864.9849470558</v>
      </c>
      <c r="P994" s="24" t="n">
        <f aca="true">RAND()</f>
        <v>0.668005314831955</v>
      </c>
      <c r="Q994" s="26" t="n">
        <f aca="false">IF(P994&lt;=(Datos!$D$23-Datos!$C$23)/(Datos!$E$23-Datos!$C$23),Datos!$C$23+SQRT((Datos!$E$23-Datos!$C$23)*(Datos!$D$23-Datos!$C$23)*P994),Datos!$E$23-SQRT((Datos!$E$23-Datos!$C$23)*(Datos!$E$23-Datos!$D$23)*(1-P994)))</f>
        <v>0.155554337126957</v>
      </c>
      <c r="R994" s="24" t="n">
        <f aca="true">RAND()</f>
        <v>0.964745532911824</v>
      </c>
      <c r="S994" s="26" t="n">
        <f aca="false">IF(R994&lt;=(Datos!$D$24-Datos!$C$24)/(Datos!$E$24-Datos!$C$24),Datos!$C$24+SQRT((Datos!$E$24-Datos!$C$24)*(Datos!$D$24-Datos!$C$24)*R994),Datos!$E$24-SQRT((Datos!$E$24-Datos!$C$24)*(Datos!$E$24-Datos!$D$24)*(1-R994)))</f>
        <v>0.172033944466757</v>
      </c>
      <c r="T994" s="24" t="n">
        <f aca="true">RAND()</f>
        <v>0.774921402694094</v>
      </c>
      <c r="U994" s="26" t="n">
        <f aca="false">IF(T994&lt;=(Datos!$D$25-Datos!$C$25)/(Datos!$E$25-Datos!$C$25),Datos!$C$25+SQRT((Datos!$E$25-Datos!$C$25)*(Datos!$D$25-Datos!$C$25)*T994),Datos!$E$25-SQRT((Datos!$E$25-Datos!$C$25)*(Datos!$E$25-Datos!$D$25)*(1-T994)))</f>
        <v>0.194895815638493</v>
      </c>
      <c r="V994" s="24" t="n">
        <f aca="true">RAND()</f>
        <v>0.336747819771595</v>
      </c>
      <c r="W994" s="26" t="n">
        <f aca="false">IF(V994&lt;=(Datos!$D$26-Datos!$C$26)/(Datos!$E$26-Datos!$C$26),Datos!$C$26+SQRT((Datos!$E$26-Datos!$C$26)*(Datos!$D$26-Datos!$C$26)*V994),Datos!$E$26-SQRT((Datos!$E$26-Datos!$C$26)*(Datos!$E$26-Datos!$D$26)*(1-V994)))</f>
        <v>0.201819271167827</v>
      </c>
      <c r="X994" s="24" t="n">
        <f aca="true">RAND()</f>
        <v>0.744543718253077</v>
      </c>
      <c r="Y994" s="26" t="n">
        <f aca="false">IF(X994&lt;=(Datos!$D$27-Datos!$C$27)/(Datos!$E$27-Datos!$C$27),Datos!$C$27+SQRT((Datos!$E$27-Datos!$C$27)*(Datos!$D$27-Datos!$C$27)*X994),Datos!$E$27-SQRT((Datos!$E$27-Datos!$C$27)*(Datos!$E$27-Datos!$D$27)*(1-X994)))</f>
        <v>0.242858864833807</v>
      </c>
      <c r="Z994" s="24" t="n">
        <f aca="false">(1+Q994)</f>
        <v>1.15555433712696</v>
      </c>
      <c r="AA994" s="24" t="n">
        <f aca="false">Z994*(1+S994)</f>
        <v>1.35434890778858</v>
      </c>
      <c r="AB994" s="24" t="n">
        <f aca="false">AA994*(1+U994)</f>
        <v>1.61830584283113</v>
      </c>
      <c r="AC994" s="24" t="n">
        <f aca="false">AB994*(1+W994)</f>
        <v>1.94491114855795</v>
      </c>
      <c r="AD994" s="24" t="n">
        <f aca="false">AC994*(1+Y994)</f>
        <v>2.41725006229935</v>
      </c>
      <c r="AE994" s="23" t="n">
        <f aca="false">E994*Q994</f>
        <v>4171.68133244682</v>
      </c>
      <c r="AF994" s="23" t="n">
        <f aca="false">AE994*(1+S994)</f>
        <v>4889.35212712598</v>
      </c>
      <c r="AG994" s="23" t="n">
        <f aca="false">AF994*(1+U994)</f>
        <v>5842.266397886</v>
      </c>
      <c r="AH994" s="23" t="n">
        <f aca="false">AG994*(1+W994)</f>
        <v>7021.34834427563</v>
      </c>
      <c r="AI994" s="23" t="n">
        <f aca="false">AH994*(1+Y994)</f>
        <v>8726.54503276914</v>
      </c>
      <c r="AJ994" s="25" t="n">
        <f aca="false">G994*Z994</f>
        <v>46144.4538308079</v>
      </c>
      <c r="AK994" s="25" t="n">
        <f aca="false">I994*AA994</f>
        <v>49102.504652636</v>
      </c>
      <c r="AL994" s="25" t="n">
        <f aca="false">K994*AB994</f>
        <v>70030.6528110807</v>
      </c>
      <c r="AM994" s="25" t="n">
        <f aca="false">M994*AC994</f>
        <v>79538.9734786126</v>
      </c>
      <c r="AN994" s="25" t="n">
        <f aca="false">O994*AD994</f>
        <v>93946.3872845338</v>
      </c>
      <c r="AO994" s="25" t="n">
        <f aca="false">C994/Datos!$D$8</f>
        <v>13397.1455644654</v>
      </c>
      <c r="AP994" s="25" t="n">
        <f aca="false">AJ994-AO994</f>
        <v>32747.3082663425</v>
      </c>
      <c r="AQ994" s="25" t="n">
        <f aca="false">AK994-AO994</f>
        <v>35705.3590881706</v>
      </c>
      <c r="AR994" s="25" t="n">
        <f aca="false">AL994-AO994</f>
        <v>56633.5072466153</v>
      </c>
      <c r="AS994" s="25" t="n">
        <f aca="false">AM994-AO994</f>
        <v>66141.8279141472</v>
      </c>
      <c r="AT994" s="25" t="n">
        <f aca="false">AN994-AO994</f>
        <v>80549.2417200684</v>
      </c>
      <c r="AU994" s="25" t="n">
        <f aca="false">AP994*Datos!$D$6</f>
        <v>16373.6541331713</v>
      </c>
      <c r="AV994" s="25" t="n">
        <f aca="false">AQ994*Datos!$D$6</f>
        <v>17852.6795440853</v>
      </c>
      <c r="AW994" s="25" t="n">
        <f aca="false">AR994*Datos!$D$6</f>
        <v>28316.7536233076</v>
      </c>
      <c r="AX994" s="25" t="n">
        <f aca="false">AS994*Datos!$D$6</f>
        <v>33070.9139570736</v>
      </c>
      <c r="AY994" s="25" t="n">
        <f aca="false">AT994*Datos!$D$6</f>
        <v>40274.6208600342</v>
      </c>
      <c r="AZ994" s="25" t="n">
        <f aca="false">AJ994-AU994-AE994</f>
        <v>25599.1183651899</v>
      </c>
      <c r="BA994" s="25" t="n">
        <f aca="false">AK994-AV994-AF994</f>
        <v>26360.4729814247</v>
      </c>
      <c r="BB994" s="25" t="n">
        <f aca="false">AL994-AW994-AG994</f>
        <v>35871.6327898871</v>
      </c>
      <c r="BC994" s="25" t="n">
        <f aca="false">AM994-AX994-AH994</f>
        <v>39446.7111772634</v>
      </c>
      <c r="BD994" s="25" t="n">
        <f aca="false">AN994-AY994-AI994</f>
        <v>44945.2213917305</v>
      </c>
      <c r="BE994" s="25" t="n">
        <f aca="false">AZ994/Z994</f>
        <v>22153.1065590881</v>
      </c>
      <c r="BF994" s="25" t="n">
        <f aca="false">BA994/AA994</f>
        <v>19463.5760621441</v>
      </c>
      <c r="BG994" s="25" t="n">
        <f aca="false">BB994/AB994</f>
        <v>22166.1640466747</v>
      </c>
      <c r="BH994" s="25" t="n">
        <f aca="false">BC994/AC994</f>
        <v>20282.0119605521</v>
      </c>
      <c r="BI994" s="25" t="n">
        <f aca="false">BD994/AD994</f>
        <v>18593.5340710996</v>
      </c>
      <c r="BJ994" s="25" t="n">
        <f aca="false">E994*AD994</f>
        <v>64826.202515459</v>
      </c>
      <c r="BK994" s="25" t="n">
        <f aca="false">0.2*C994*AD994</f>
        <v>32384.2509503374</v>
      </c>
      <c r="BL994" s="25" t="n">
        <f aca="false">BJ994+BK994</f>
        <v>97210.4534657964</v>
      </c>
      <c r="BM994" s="25" t="n">
        <f aca="false">BK994*Datos!$D$6</f>
        <v>16192.1254751687</v>
      </c>
      <c r="BN994" s="25" t="n">
        <f aca="false">BL994-BM994</f>
        <v>81018.3279906277</v>
      </c>
      <c r="BO994" s="25" t="n">
        <f aca="false">BN994/AD994</f>
        <v>33516.734265201</v>
      </c>
      <c r="BP994" s="25" t="n">
        <f aca="false">-(C994+E994)</f>
        <v>-93803.8893052953</v>
      </c>
      <c r="BQ994" s="25" t="n">
        <f aca="false">BE994</f>
        <v>22153.1065590881</v>
      </c>
      <c r="BR994" s="25" t="n">
        <f aca="false">BF994</f>
        <v>19463.5760621441</v>
      </c>
      <c r="BS994" s="25" t="n">
        <f aca="false">BG994</f>
        <v>22166.1640466747</v>
      </c>
      <c r="BT994" s="25" t="n">
        <f aca="false">BH994</f>
        <v>20282.0119605521</v>
      </c>
      <c r="BU994" s="25" t="n">
        <f aca="false">BI994+BO994</f>
        <v>52110.2683363006</v>
      </c>
      <c r="BV994" s="27" t="n">
        <f aca="false">IFERROR(IRR(BP994:BU994,0.1),NA())*100</f>
        <v>11.8977346390488</v>
      </c>
    </row>
    <row r="995" customFormat="false" ht="15" hidden="false" customHeight="true" outlineLevel="0" collapsed="false">
      <c r="A995" s="23" t="n">
        <v>994</v>
      </c>
      <c r="B995" s="24" t="n">
        <f aca="true">RAND()</f>
        <v>0.451684899688899</v>
      </c>
      <c r="C995" s="25" t="n">
        <f aca="false">IF(B995&lt;=(Datos!$D$14-Datos!$C$14)/(Datos!$E$14-Datos!$C$14),Datos!$C$14+SQRT((Datos!$E$14-Datos!$C$14)*(Datos!$D$14-Datos!$C$14)*B995),Datos!$E$14-SQRT((Datos!$E$14-Datos!$C$14)*(Datos!$E$14-Datos!$D$14)*(1-B995)))</f>
        <v>74348.9158051103</v>
      </c>
      <c r="D995" s="24" t="n">
        <f aca="true">RAND()</f>
        <v>0.273822749648593</v>
      </c>
      <c r="E995" s="25" t="n">
        <f aca="false">IF(D995&lt;=(Datos!$D$15-Datos!$C$15)/(Datos!$E$15-Datos!$C$15),Datos!$C$15+SQRT((Datos!$E$15-Datos!$C$15)*(Datos!$D$15-Datos!$C$15)*D995),Datos!$E$15-SQRT((Datos!$E$15-Datos!$C$15)*(Datos!$E$15-Datos!$D$15)*(1-D995)))</f>
        <v>29531.7442804779</v>
      </c>
      <c r="F995" s="24" t="n">
        <f aca="true">RAND()</f>
        <v>0.539695453103723</v>
      </c>
      <c r="G995" s="25" t="n">
        <f aca="false">IF(F995&lt;=(Datos!$D$19-Datos!$C$19)/(Datos!$E$19-Datos!$C$19),Datos!$C$19+SQRT((Datos!$E$19-Datos!$C$19)*(Datos!$D$19-Datos!$C$19)*F995),Datos!$E$19-SQRT((Datos!$E$19-Datos!$C$19)*(Datos!$E$19-Datos!$D$19)*(1-F995)))</f>
        <v>38997.4617512695</v>
      </c>
      <c r="H995" s="24" t="n">
        <f aca="true">RAND()</f>
        <v>0.618073945651399</v>
      </c>
      <c r="I995" s="25" t="n">
        <f aca="false">IF(H995&lt;=(Datos!$D$19-Datos!$C$19)/(Datos!$E$19-Datos!$C$19),Datos!$C$19+SQRT((Datos!$E$19-Datos!$C$19)*(Datos!$D$19-Datos!$C$19)*H995),Datos!$E$19-SQRT((Datos!$E$19-Datos!$C$19)*(Datos!$E$19-Datos!$D$19)*(1-H995)))</f>
        <v>39628.6599196207</v>
      </c>
      <c r="J995" s="24" t="n">
        <f aca="true">RAND()</f>
        <v>0.731669878617544</v>
      </c>
      <c r="K995" s="25" t="n">
        <f aca="false">IF(J995&lt;=(Datos!$D$19-Datos!$C$19)/(Datos!$E$19-Datos!$C$19),Datos!$C$19+SQRT((Datos!$E$19-Datos!$C$19)*(Datos!$D$19-Datos!$C$19)*J995),Datos!$E$19-SQRT((Datos!$E$19-Datos!$C$19)*(Datos!$E$19-Datos!$D$19)*(1-J995)))</f>
        <v>40513.9372381024</v>
      </c>
      <c r="L995" s="24" t="n">
        <f aca="true">RAND()</f>
        <v>0.0763780606478471</v>
      </c>
      <c r="M995" s="25" t="n">
        <f aca="false">IF(L995&lt;=(Datos!$D$19-Datos!$C$19)/(Datos!$E$19-Datos!$C$19),Datos!$C$19+SQRT((Datos!$E$19-Datos!$C$19)*(Datos!$D$19-Datos!$C$19)*L995),Datos!$E$19-SQRT((Datos!$E$19-Datos!$C$19)*(Datos!$E$19-Datos!$D$19)*(1-L995)))</f>
        <v>33384.7760778487</v>
      </c>
      <c r="N995" s="24" t="n">
        <f aca="true">RAND()</f>
        <v>0.408681268823221</v>
      </c>
      <c r="O995" s="25" t="n">
        <f aca="false">IF(N995&lt;=(Datos!$D$19-Datos!$C$19)/(Datos!$E$19-Datos!$C$19),Datos!$C$19+SQRT((Datos!$E$19-Datos!$C$19)*(Datos!$D$19-Datos!$C$19)*N995),Datos!$E$19-SQRT((Datos!$E$19-Datos!$C$19)*(Datos!$E$19-Datos!$D$19)*(1-N995)))</f>
        <v>37829.571528729</v>
      </c>
      <c r="P995" s="24" t="n">
        <f aca="true">RAND()</f>
        <v>0.557631028836224</v>
      </c>
      <c r="Q995" s="26" t="n">
        <f aca="false">IF(P995&lt;=(Datos!$D$23-Datos!$C$23)/(Datos!$E$23-Datos!$C$23),Datos!$C$23+SQRT((Datos!$E$23-Datos!$C$23)*(Datos!$D$23-Datos!$C$23)*P995),Datos!$E$23-SQRT((Datos!$E$23-Datos!$C$23)*(Datos!$E$23-Datos!$D$23)*(1-P995)))</f>
        <v>0.151781847188471</v>
      </c>
      <c r="R995" s="24" t="n">
        <f aca="true">RAND()</f>
        <v>0.658243397882524</v>
      </c>
      <c r="S995" s="26" t="n">
        <f aca="false">IF(R995&lt;=(Datos!$D$24-Datos!$C$24)/(Datos!$E$24-Datos!$C$24),Datos!$C$24+SQRT((Datos!$E$24-Datos!$C$24)*(Datos!$D$24-Datos!$C$24)*R995),Datos!$E$24-SQRT((Datos!$E$24-Datos!$C$24)*(Datos!$E$24-Datos!$D$24)*(1-R995)))</f>
        <v>0.155197542786823</v>
      </c>
      <c r="T995" s="24" t="n">
        <f aca="true">RAND()</f>
        <v>0.255467282506227</v>
      </c>
      <c r="U995" s="26" t="n">
        <f aca="false">IF(T995&lt;=(Datos!$D$25-Datos!$C$25)/(Datos!$E$25-Datos!$C$25),Datos!$C$25+SQRT((Datos!$E$25-Datos!$C$25)*(Datos!$D$25-Datos!$C$25)*T995),Datos!$E$25-SQRT((Datos!$E$25-Datos!$C$25)*(Datos!$E$25-Datos!$D$25)*(1-T995)))</f>
        <v>0.173162065824599</v>
      </c>
      <c r="V995" s="24" t="n">
        <f aca="true">RAND()</f>
        <v>0.667294736498028</v>
      </c>
      <c r="W995" s="26" t="n">
        <f aca="false">IF(V995&lt;=(Datos!$D$26-Datos!$C$26)/(Datos!$E$26-Datos!$C$26),Datos!$C$26+SQRT((Datos!$E$26-Datos!$C$26)*(Datos!$D$26-Datos!$C$26)*V995),Datos!$E$26-SQRT((Datos!$E$26-Datos!$C$26)*(Datos!$E$26-Datos!$D$26)*(1-V995)))</f>
        <v>0.215875691622292</v>
      </c>
      <c r="X995" s="24" t="n">
        <f aca="true">RAND()</f>
        <v>0.925506463202707</v>
      </c>
      <c r="Y995" s="26" t="n">
        <f aca="false">IF(X995&lt;=(Datos!$D$27-Datos!$C$27)/(Datos!$E$27-Datos!$C$27),Datos!$C$27+SQRT((Datos!$E$27-Datos!$C$27)*(Datos!$D$27-Datos!$C$27)*X995),Datos!$E$27-SQRT((Datos!$E$27-Datos!$C$27)*(Datos!$E$27-Datos!$D$27)*(1-X995)))</f>
        <v>0.259943452472936</v>
      </c>
      <c r="Z995" s="24" t="n">
        <f aca="false">(1+Q995)</f>
        <v>1.15178184718847</v>
      </c>
      <c r="AA995" s="24" t="n">
        <f aca="false">Z995*(1+S995)</f>
        <v>1.33053555969859</v>
      </c>
      <c r="AB995" s="24" t="n">
        <f aca="false">AA995*(1+U995)</f>
        <v>1.56093384586909</v>
      </c>
      <c r="AC995" s="24" t="n">
        <f aca="false">AB995*(1+W995)</f>
        <v>1.89790151942272</v>
      </c>
      <c r="AD995" s="24" t="n">
        <f aca="false">AC995*(1+Y995)</f>
        <v>2.39124859283509</v>
      </c>
      <c r="AE995" s="23" t="n">
        <f aca="false">E995*Q995</f>
        <v>4482.38269758851</v>
      </c>
      <c r="AF995" s="23" t="n">
        <f aca="false">AE995*(1+S995)</f>
        <v>5178.03747808442</v>
      </c>
      <c r="AG995" s="23" t="n">
        <f aca="false">AF995*(1+U995)</f>
        <v>6074.67714470671</v>
      </c>
      <c r="AH995" s="23" t="n">
        <f aca="false">AG995*(1+W995)</f>
        <v>7386.05227470241</v>
      </c>
      <c r="AI995" s="23" t="n">
        <f aca="false">AH995*(1+Y995)</f>
        <v>9306.00820313413</v>
      </c>
      <c r="AJ995" s="25" t="n">
        <f aca="false">G995*Z995</f>
        <v>44916.568531539</v>
      </c>
      <c r="AK995" s="25" t="n">
        <f aca="false">I995*AA995</f>
        <v>52727.3412062576</v>
      </c>
      <c r="AL995" s="25" t="n">
        <f aca="false">K995*AB995</f>
        <v>63239.57586437</v>
      </c>
      <c r="AM995" s="25" t="n">
        <f aca="false">M995*AC995</f>
        <v>63361.0172437364</v>
      </c>
      <c r="AN995" s="25" t="n">
        <f aca="false">O995*AD995</f>
        <v>90459.9096856276</v>
      </c>
      <c r="AO995" s="25" t="n">
        <f aca="false">C995/Datos!$D$8</f>
        <v>14869.7831610221</v>
      </c>
      <c r="AP995" s="25" t="n">
        <f aca="false">AJ995-AO995</f>
        <v>30046.7853705169</v>
      </c>
      <c r="AQ995" s="25" t="n">
        <f aca="false">AK995-AO995</f>
        <v>37857.5580452355</v>
      </c>
      <c r="AR995" s="25" t="n">
        <f aca="false">AL995-AO995</f>
        <v>48369.792703348</v>
      </c>
      <c r="AS995" s="25" t="n">
        <f aca="false">AM995-AO995</f>
        <v>48491.2340827144</v>
      </c>
      <c r="AT995" s="25" t="n">
        <f aca="false">AN995-AO995</f>
        <v>75590.1265246056</v>
      </c>
      <c r="AU995" s="25" t="n">
        <f aca="false">AP995*Datos!$D$6</f>
        <v>15023.3926852585</v>
      </c>
      <c r="AV995" s="25" t="n">
        <f aca="false">AQ995*Datos!$D$6</f>
        <v>18928.7790226178</v>
      </c>
      <c r="AW995" s="25" t="n">
        <f aca="false">AR995*Datos!$D$6</f>
        <v>24184.896351674</v>
      </c>
      <c r="AX995" s="25" t="n">
        <f aca="false">AS995*Datos!$D$6</f>
        <v>24245.6170413572</v>
      </c>
      <c r="AY995" s="25" t="n">
        <f aca="false">AT995*Datos!$D$6</f>
        <v>37795.0632623028</v>
      </c>
      <c r="AZ995" s="25" t="n">
        <f aca="false">AJ995-AU995-AE995</f>
        <v>25410.793148692</v>
      </c>
      <c r="BA995" s="25" t="n">
        <f aca="false">AK995-AV995-AF995</f>
        <v>28620.5247055554</v>
      </c>
      <c r="BB995" s="25" t="n">
        <f aca="false">AL995-AW995-AG995</f>
        <v>32980.0023679893</v>
      </c>
      <c r="BC995" s="25" t="n">
        <f aca="false">AM995-AX995-AH995</f>
        <v>31729.3479276768</v>
      </c>
      <c r="BD995" s="25" t="n">
        <f aca="false">AN995-AY995-AI995</f>
        <v>43358.8382201907</v>
      </c>
      <c r="BE995" s="25" t="n">
        <f aca="false">AZ995/Z995</f>
        <v>22062.1580473077</v>
      </c>
      <c r="BF995" s="25" t="n">
        <f aca="false">BA995/AA995</f>
        <v>21510.5297238646</v>
      </c>
      <c r="BG995" s="25" t="n">
        <f aca="false">BB995/AB995</f>
        <v>21128.3793065727</v>
      </c>
      <c r="BH995" s="25" t="n">
        <f aca="false">BC995/AC995</f>
        <v>16718.1213582293</v>
      </c>
      <c r="BI995" s="25" t="n">
        <f aca="false">BD995/AD995</f>
        <v>18132.3005688773</v>
      </c>
      <c r="BJ995" s="25" t="n">
        <f aca="false">E995*AD995</f>
        <v>70617.7419546587</v>
      </c>
      <c r="BK995" s="25" t="n">
        <f aca="false">0.2*C995*AD995</f>
        <v>35557.348059557</v>
      </c>
      <c r="BL995" s="25" t="n">
        <f aca="false">BJ995+BK995</f>
        <v>106175.090014216</v>
      </c>
      <c r="BM995" s="25" t="n">
        <f aca="false">BK995*Datos!$D$6</f>
        <v>17778.6740297785</v>
      </c>
      <c r="BN995" s="25" t="n">
        <f aca="false">BL995-BM995</f>
        <v>88396.4159844372</v>
      </c>
      <c r="BO995" s="25" t="n">
        <f aca="false">BN995/AD995</f>
        <v>36966.635860989</v>
      </c>
      <c r="BP995" s="25" t="n">
        <f aca="false">-(C995+E995)</f>
        <v>-103880.660085588</v>
      </c>
      <c r="BQ995" s="25" t="n">
        <f aca="false">BE995</f>
        <v>22062.1580473077</v>
      </c>
      <c r="BR995" s="25" t="n">
        <f aca="false">BF995</f>
        <v>21510.5297238646</v>
      </c>
      <c r="BS995" s="25" t="n">
        <f aca="false">BG995</f>
        <v>21128.3793065727</v>
      </c>
      <c r="BT995" s="25" t="n">
        <f aca="false">BH995</f>
        <v>16718.1213582293</v>
      </c>
      <c r="BU995" s="25" t="n">
        <f aca="false">BI995+BO995</f>
        <v>55098.9364298662</v>
      </c>
      <c r="BV995" s="27" t="n">
        <f aca="false">IFERROR(IRR(BP995:BU995,0.1),NA())*100</f>
        <v>8.49152659542801</v>
      </c>
    </row>
    <row r="996" customFormat="false" ht="15" hidden="false" customHeight="true" outlineLevel="0" collapsed="false">
      <c r="A996" s="23" t="n">
        <v>995</v>
      </c>
      <c r="B996" s="24" t="n">
        <f aca="true">RAND()</f>
        <v>0.960245921626362</v>
      </c>
      <c r="C996" s="25" t="n">
        <f aca="false">IF(B996&lt;=(Datos!$D$14-Datos!$C$14)/(Datos!$E$14-Datos!$C$14),Datos!$C$14+SQRT((Datos!$E$14-Datos!$C$14)*(Datos!$D$14-Datos!$C$14)*B996),Datos!$E$14-SQRT((Datos!$E$14-Datos!$C$14)*(Datos!$E$14-Datos!$D$14)*(1-B996)))</f>
        <v>93093.127042694</v>
      </c>
      <c r="D996" s="24" t="n">
        <f aca="true">RAND()</f>
        <v>0.454289680558449</v>
      </c>
      <c r="E996" s="25" t="n">
        <f aca="false">IF(D996&lt;=(Datos!$D$15-Datos!$C$15)/(Datos!$E$15-Datos!$C$15),Datos!$C$15+SQRT((Datos!$E$15-Datos!$C$15)*(Datos!$D$15-Datos!$C$15)*D996),Datos!$E$15-SQRT((Datos!$E$15-Datos!$C$15)*(Datos!$E$15-Datos!$D$15)*(1-D996)))</f>
        <v>30952.5391453606</v>
      </c>
      <c r="F996" s="24" t="n">
        <f aca="true">RAND()</f>
        <v>0.975858436696359</v>
      </c>
      <c r="G996" s="25" t="n">
        <f aca="false">IF(F996&lt;=(Datos!$D$19-Datos!$C$19)/(Datos!$E$19-Datos!$C$19),Datos!$C$19+SQRT((Datos!$E$19-Datos!$C$19)*(Datos!$D$19-Datos!$C$19)*F996),Datos!$E$19-SQRT((Datos!$E$19-Datos!$C$19)*(Datos!$E$19-Datos!$D$19)*(1-F996)))</f>
        <v>43654.4082165185</v>
      </c>
      <c r="H996" s="24" t="n">
        <f aca="true">RAND()</f>
        <v>0.366545067488442</v>
      </c>
      <c r="I996" s="25" t="n">
        <f aca="false">IF(H996&lt;=(Datos!$D$19-Datos!$C$19)/(Datos!$E$19-Datos!$C$19),Datos!$C$19+SQRT((Datos!$E$19-Datos!$C$19)*(Datos!$D$19-Datos!$C$19)*H996),Datos!$E$19-SQRT((Datos!$E$19-Datos!$C$19)*(Datos!$E$19-Datos!$D$19)*(1-H996)))</f>
        <v>37414.9686528849</v>
      </c>
      <c r="J996" s="24" t="n">
        <f aca="true">RAND()</f>
        <v>0.648722404075551</v>
      </c>
      <c r="K996" s="25" t="n">
        <f aca="false">IF(J996&lt;=(Datos!$D$19-Datos!$C$19)/(Datos!$E$19-Datos!$C$19),Datos!$C$19+SQRT((Datos!$E$19-Datos!$C$19)*(Datos!$D$19-Datos!$C$19)*J996),Datos!$E$19-SQRT((Datos!$E$19-Datos!$C$19)*(Datos!$E$19-Datos!$D$19)*(1-J996)))</f>
        <v>39864.5000183148</v>
      </c>
      <c r="L996" s="24" t="n">
        <f aca="true">RAND()</f>
        <v>0.659764569430287</v>
      </c>
      <c r="M996" s="25" t="n">
        <f aca="false">IF(L996&lt;=(Datos!$D$19-Datos!$C$19)/(Datos!$E$19-Datos!$C$19),Datos!$C$19+SQRT((Datos!$E$19-Datos!$C$19)*(Datos!$D$19-Datos!$C$19)*L996),Datos!$E$19-SQRT((Datos!$E$19-Datos!$C$19)*(Datos!$E$19-Datos!$D$19)*(1-L996)))</f>
        <v>39948.0995880893</v>
      </c>
      <c r="N996" s="24" t="n">
        <f aca="true">RAND()</f>
        <v>0.576909215603448</v>
      </c>
      <c r="O996" s="25" t="n">
        <f aca="false">IF(N996&lt;=(Datos!$D$19-Datos!$C$19)/(Datos!$E$19-Datos!$C$19),Datos!$C$19+SQRT((Datos!$E$19-Datos!$C$19)*(Datos!$D$19-Datos!$C$19)*N996),Datos!$E$19-SQRT((Datos!$E$19-Datos!$C$19)*(Datos!$E$19-Datos!$D$19)*(1-N996)))</f>
        <v>39302.4933399878</v>
      </c>
      <c r="P996" s="24" t="n">
        <f aca="true">RAND()</f>
        <v>0.621242330763425</v>
      </c>
      <c r="Q996" s="26" t="n">
        <f aca="false">IF(P996&lt;=(Datos!$D$23-Datos!$C$23)/(Datos!$E$23-Datos!$C$23),Datos!$C$23+SQRT((Datos!$E$23-Datos!$C$23)*(Datos!$D$23-Datos!$C$23)*P996),Datos!$E$23-SQRT((Datos!$E$23-Datos!$C$23)*(Datos!$E$23-Datos!$D$23)*(1-P996)))</f>
        <v>0.153889392871367</v>
      </c>
      <c r="R996" s="24" t="n">
        <f aca="true">RAND()</f>
        <v>0.863304811534842</v>
      </c>
      <c r="S996" s="26" t="n">
        <f aca="false">IF(R996&lt;=(Datos!$D$24-Datos!$C$24)/(Datos!$E$24-Datos!$C$24),Datos!$C$24+SQRT((Datos!$E$24-Datos!$C$24)*(Datos!$D$24-Datos!$C$24)*R996),Datos!$E$24-SQRT((Datos!$E$24-Datos!$C$24)*(Datos!$E$24-Datos!$D$24)*(1-R996)))</f>
        <v>0.164313976308915</v>
      </c>
      <c r="T996" s="24" t="n">
        <f aca="true">RAND()</f>
        <v>0.317514075646495</v>
      </c>
      <c r="U996" s="26" t="n">
        <f aca="false">IF(T996&lt;=(Datos!$D$25-Datos!$C$25)/(Datos!$E$25-Datos!$C$25),Datos!$C$25+SQRT((Datos!$E$25-Datos!$C$25)*(Datos!$D$25-Datos!$C$25)*T996),Datos!$E$25-SQRT((Datos!$E$25-Datos!$C$25)*(Datos!$E$25-Datos!$D$25)*(1-T996)))</f>
        <v>0.175822075030052</v>
      </c>
      <c r="V996" s="24" t="n">
        <f aca="true">RAND()</f>
        <v>0.701509330515729</v>
      </c>
      <c r="W996" s="26" t="n">
        <f aca="false">IF(V996&lt;=(Datos!$D$26-Datos!$C$26)/(Datos!$E$26-Datos!$C$26),Datos!$C$26+SQRT((Datos!$E$26-Datos!$C$26)*(Datos!$D$26-Datos!$C$26)*V996),Datos!$E$26-SQRT((Datos!$E$26-Datos!$C$26)*(Datos!$E$26-Datos!$D$26)*(1-V996)))</f>
        <v>0.217677912456109</v>
      </c>
      <c r="X996" s="24" t="n">
        <f aca="true">RAND()</f>
        <v>0.636640890171792</v>
      </c>
      <c r="Y996" s="26" t="n">
        <f aca="false">IF(X996&lt;=(Datos!$D$27-Datos!$C$27)/(Datos!$E$27-Datos!$C$27),Datos!$C$27+SQRT((Datos!$E$27-Datos!$C$27)*(Datos!$D$27-Datos!$C$27)*X996),Datos!$E$27-SQRT((Datos!$E$27-Datos!$C$27)*(Datos!$E$27-Datos!$D$27)*(1-X996)))</f>
        <v>0.235703959623096</v>
      </c>
      <c r="Z996" s="24" t="n">
        <f aca="false">(1+Q996)</f>
        <v>1.15388939287137</v>
      </c>
      <c r="AA996" s="24" t="n">
        <f aca="false">Z996*(1+S996)</f>
        <v>1.34348954723474</v>
      </c>
      <c r="AB996" s="24" t="n">
        <f aca="false">AA996*(1+U996)</f>
        <v>1.57970466721074</v>
      </c>
      <c r="AC996" s="24" t="n">
        <f aca="false">AB996*(1+W996)</f>
        <v>1.92357148146634</v>
      </c>
      <c r="AD996" s="24" t="n">
        <f aca="false">AC996*(1+Y996)</f>
        <v>2.37696489626603</v>
      </c>
      <c r="AE996" s="23" t="n">
        <f aca="false">E996*Q996</f>
        <v>4763.26745690675</v>
      </c>
      <c r="AF996" s="23" t="n">
        <f aca="false">AE996*(1+S996)</f>
        <v>5545.93887297395</v>
      </c>
      <c r="AG996" s="23" t="n">
        <f aca="false">AF996*(1+U996)</f>
        <v>6521.03735361006</v>
      </c>
      <c r="AH996" s="23" t="n">
        <f aca="false">AG996*(1+W996)</f>
        <v>7940.52315179221</v>
      </c>
      <c r="AI996" s="23" t="n">
        <f aca="false">AH996*(1+Y996)</f>
        <v>9812.1359001485</v>
      </c>
      <c r="AJ996" s="25" t="n">
        <f aca="false">G996*Z996</f>
        <v>50372.3585931173</v>
      </c>
      <c r="AK996" s="25" t="n">
        <f aca="false">I996*AA996</f>
        <v>50266.6192952664</v>
      </c>
      <c r="AL996" s="25" t="n">
        <f aca="false">K996*AB996</f>
        <v>62974.1367349544</v>
      </c>
      <c r="AM996" s="25" t="n">
        <f aca="false">M996*AC996</f>
        <v>76843.025106426</v>
      </c>
      <c r="AN996" s="25" t="n">
        <f aca="false">O996*AD996</f>
        <v>93420.6470048802</v>
      </c>
      <c r="AO996" s="25" t="n">
        <f aca="false">C996/Datos!$D$8</f>
        <v>18618.6254085388</v>
      </c>
      <c r="AP996" s="25" t="n">
        <f aca="false">AJ996-AO996</f>
        <v>31753.7331845785</v>
      </c>
      <c r="AQ996" s="25" t="n">
        <f aca="false">AK996-AO996</f>
        <v>31647.9938867276</v>
      </c>
      <c r="AR996" s="25" t="n">
        <f aca="false">AL996-AO996</f>
        <v>44355.5113264156</v>
      </c>
      <c r="AS996" s="25" t="n">
        <f aca="false">AM996-AO996</f>
        <v>58224.3996978872</v>
      </c>
      <c r="AT996" s="25" t="n">
        <f aca="false">AN996-AO996</f>
        <v>74802.0215963415</v>
      </c>
      <c r="AU996" s="25" t="n">
        <f aca="false">AP996*Datos!$D$6</f>
        <v>15876.8665922892</v>
      </c>
      <c r="AV996" s="25" t="n">
        <f aca="false">AQ996*Datos!$D$6</f>
        <v>15823.9969433638</v>
      </c>
      <c r="AW996" s="25" t="n">
        <f aca="false">AR996*Datos!$D$6</f>
        <v>22177.7556632078</v>
      </c>
      <c r="AX996" s="25" t="n">
        <f aca="false">AS996*Datos!$D$6</f>
        <v>29112.1998489436</v>
      </c>
      <c r="AY996" s="25" t="n">
        <f aca="false">AT996*Datos!$D$6</f>
        <v>37401.0107981707</v>
      </c>
      <c r="AZ996" s="25" t="n">
        <f aca="false">AJ996-AU996-AE996</f>
        <v>29732.2245439213</v>
      </c>
      <c r="BA996" s="25" t="n">
        <f aca="false">AK996-AV996-AF996</f>
        <v>28896.6834789287</v>
      </c>
      <c r="BB996" s="25" t="n">
        <f aca="false">AL996-AW996-AG996</f>
        <v>34275.3437181366</v>
      </c>
      <c r="BC996" s="25" t="n">
        <f aca="false">AM996-AX996-AH996</f>
        <v>39790.3021056902</v>
      </c>
      <c r="BD996" s="25" t="n">
        <f aca="false">AN996-AY996-AI996</f>
        <v>46207.500306561</v>
      </c>
      <c r="BE996" s="25" t="n">
        <f aca="false">AZ996/Z996</f>
        <v>25766.9623515083</v>
      </c>
      <c r="BF996" s="25" t="n">
        <f aca="false">BA996/AA996</f>
        <v>21508.6775616571</v>
      </c>
      <c r="BG996" s="25" t="n">
        <f aca="false">BB996/AB996</f>
        <v>21697.311168078</v>
      </c>
      <c r="BH996" s="25" t="n">
        <f aca="false">BC996/AC996</f>
        <v>20685.6373621</v>
      </c>
      <c r="BI996" s="25" t="n">
        <f aca="false">BD996/AD996</f>
        <v>19439.7066524408</v>
      </c>
      <c r="BJ996" s="25" t="n">
        <f aca="false">E996*AD996</f>
        <v>73573.0989988221</v>
      </c>
      <c r="BK996" s="25" t="n">
        <f aca="false">0.2*C996*AD996</f>
        <v>44255.8190128234</v>
      </c>
      <c r="BL996" s="25" t="n">
        <f aca="false">BJ996+BK996</f>
        <v>117828.918011646</v>
      </c>
      <c r="BM996" s="25" t="n">
        <f aca="false">BK996*Datos!$D$6</f>
        <v>22127.9095064117</v>
      </c>
      <c r="BN996" s="25" t="n">
        <f aca="false">BL996-BM996</f>
        <v>95701.0085052338</v>
      </c>
      <c r="BO996" s="25" t="n">
        <f aca="false">BN996/AD996</f>
        <v>40261.85184963</v>
      </c>
      <c r="BP996" s="25" t="n">
        <f aca="false">-(C996+E996)</f>
        <v>-124045.666188055</v>
      </c>
      <c r="BQ996" s="25" t="n">
        <f aca="false">BE996</f>
        <v>25766.9623515083</v>
      </c>
      <c r="BR996" s="25" t="n">
        <f aca="false">BF996</f>
        <v>21508.6775616571</v>
      </c>
      <c r="BS996" s="25" t="n">
        <f aca="false">BG996</f>
        <v>21697.311168078</v>
      </c>
      <c r="BT996" s="25" t="n">
        <f aca="false">BH996</f>
        <v>20685.6373621</v>
      </c>
      <c r="BU996" s="25" t="n">
        <f aca="false">BI996+BO996</f>
        <v>59701.5585020708</v>
      </c>
      <c r="BV996" s="27" t="n">
        <f aca="false">IFERROR(IRR(BP996:BU996,0.1),NA())*100</f>
        <v>5.64272330145148</v>
      </c>
    </row>
    <row r="997" customFormat="false" ht="15" hidden="false" customHeight="true" outlineLevel="0" collapsed="false">
      <c r="A997" s="23" t="n">
        <v>996</v>
      </c>
      <c r="B997" s="24" t="n">
        <f aca="true">RAND()</f>
        <v>0.278604850365344</v>
      </c>
      <c r="C997" s="25" t="n">
        <f aca="false">IF(B997&lt;=(Datos!$D$14-Datos!$C$14)/(Datos!$E$14-Datos!$C$14),Datos!$C$14+SQRT((Datos!$E$14-Datos!$C$14)*(Datos!$D$14-Datos!$C$14)*B997),Datos!$E$14-SQRT((Datos!$E$14-Datos!$C$14)*(Datos!$E$14-Datos!$D$14)*(1-B997)))</f>
        <v>70577.6584962789</v>
      </c>
      <c r="D997" s="24" t="n">
        <f aca="true">RAND()</f>
        <v>0.0179008191175703</v>
      </c>
      <c r="E997" s="25" t="n">
        <f aca="false">IF(D997&lt;=(Datos!$D$15-Datos!$C$15)/(Datos!$E$15-Datos!$C$15),Datos!$C$15+SQRT((Datos!$E$15-Datos!$C$15)*(Datos!$D$15-Datos!$C$15)*D997),Datos!$E$15-SQRT((Datos!$E$15-Datos!$C$15)*(Datos!$E$15-Datos!$D$15)*(1-D997)))</f>
        <v>26158.6895329715</v>
      </c>
      <c r="F997" s="24" t="n">
        <f aca="true">RAND()</f>
        <v>0.533316888946472</v>
      </c>
      <c r="G997" s="25" t="n">
        <f aca="false">IF(F997&lt;=(Datos!$D$19-Datos!$C$19)/(Datos!$E$19-Datos!$C$19),Datos!$C$19+SQRT((Datos!$E$19-Datos!$C$19)*(Datos!$D$19-Datos!$C$19)*F997),Datos!$E$19-SQRT((Datos!$E$19-Datos!$C$19)*(Datos!$E$19-Datos!$D$19)*(1-F997)))</f>
        <v>38944.1340185605</v>
      </c>
      <c r="H997" s="24" t="n">
        <f aca="true">RAND()</f>
        <v>0.39531603349958</v>
      </c>
      <c r="I997" s="25" t="n">
        <f aca="false">IF(H997&lt;=(Datos!$D$19-Datos!$C$19)/(Datos!$E$19-Datos!$C$19),Datos!$C$19+SQRT((Datos!$E$19-Datos!$C$19)*(Datos!$D$19-Datos!$C$19)*H997),Datos!$E$19-SQRT((Datos!$E$19-Datos!$C$19)*(Datos!$E$19-Datos!$D$19)*(1-H997)))</f>
        <v>37700.4808307623</v>
      </c>
      <c r="J997" s="24" t="n">
        <f aca="true">RAND()</f>
        <v>0.725623961492682</v>
      </c>
      <c r="K997" s="25" t="n">
        <f aca="false">IF(J997&lt;=(Datos!$D$19-Datos!$C$19)/(Datos!$E$19-Datos!$C$19),Datos!$C$19+SQRT((Datos!$E$19-Datos!$C$19)*(Datos!$D$19-Datos!$C$19)*J997),Datos!$E$19-SQRT((Datos!$E$19-Datos!$C$19)*(Datos!$E$19-Datos!$D$19)*(1-J997)))</f>
        <v>40463.679587149</v>
      </c>
      <c r="L997" s="24" t="n">
        <f aca="true">RAND()</f>
        <v>0.780479181641875</v>
      </c>
      <c r="M997" s="25" t="n">
        <f aca="false">IF(L997&lt;=(Datos!$D$19-Datos!$C$19)/(Datos!$E$19-Datos!$C$19),Datos!$C$19+SQRT((Datos!$E$19-Datos!$C$19)*(Datos!$D$19-Datos!$C$19)*L997),Datos!$E$19-SQRT((Datos!$E$19-Datos!$C$19)*(Datos!$E$19-Datos!$D$19)*(1-L997)))</f>
        <v>40942.4069478496</v>
      </c>
      <c r="N997" s="24" t="n">
        <f aca="true">RAND()</f>
        <v>0.868642726627597</v>
      </c>
      <c r="O997" s="25" t="n">
        <f aca="false">IF(N997&lt;=(Datos!$D$19-Datos!$C$19)/(Datos!$E$19-Datos!$C$19),Datos!$C$19+SQRT((Datos!$E$19-Datos!$C$19)*(Datos!$D$19-Datos!$C$19)*N997),Datos!$E$19-SQRT((Datos!$E$19-Datos!$C$19)*(Datos!$E$19-Datos!$D$19)*(1-N997)))</f>
        <v>41861.2430003375</v>
      </c>
      <c r="P997" s="24" t="n">
        <f aca="true">RAND()</f>
        <v>0.271477497995167</v>
      </c>
      <c r="Q997" s="26" t="n">
        <f aca="false">IF(P997&lt;=(Datos!$D$23-Datos!$C$23)/(Datos!$E$23-Datos!$C$23),Datos!$C$23+SQRT((Datos!$E$23-Datos!$C$23)*(Datos!$D$23-Datos!$C$23)*P997),Datos!$E$23-SQRT((Datos!$E$23-Datos!$C$23)*(Datos!$E$23-Datos!$D$23)*(1-P997)))</f>
        <v>0.142105643994041</v>
      </c>
      <c r="R997" s="24" t="n">
        <f aca="true">RAND()</f>
        <v>0.278500034247861</v>
      </c>
      <c r="S997" s="26" t="n">
        <f aca="false">IF(R997&lt;=(Datos!$D$24-Datos!$C$24)/(Datos!$E$24-Datos!$C$24),Datos!$C$24+SQRT((Datos!$E$24-Datos!$C$24)*(Datos!$D$24-Datos!$C$24)*R997),Datos!$E$24-SQRT((Datos!$E$24-Datos!$C$24)*(Datos!$E$24-Datos!$D$24)*(1-R997)))</f>
        <v>0.142389731165116</v>
      </c>
      <c r="T997" s="24" t="n">
        <f aca="true">RAND()</f>
        <v>0.714076472768783</v>
      </c>
      <c r="U997" s="26" t="n">
        <f aca="false">IF(T997&lt;=(Datos!$D$25-Datos!$C$25)/(Datos!$E$25-Datos!$C$25),Datos!$C$25+SQRT((Datos!$E$25-Datos!$C$25)*(Datos!$D$25-Datos!$C$25)*T997),Datos!$E$25-SQRT((Datos!$E$25-Datos!$C$25)*(Datos!$E$25-Datos!$D$25)*(1-T997)))</f>
        <v>0.191705373721369</v>
      </c>
      <c r="V997" s="24" t="n">
        <f aca="true">RAND()</f>
        <v>0.887613648762728</v>
      </c>
      <c r="W997" s="26" t="n">
        <f aca="false">IF(V997&lt;=(Datos!$D$26-Datos!$C$26)/(Datos!$E$26-Datos!$C$26),Datos!$C$26+SQRT((Datos!$E$26-Datos!$C$26)*(Datos!$D$26-Datos!$C$26)*V997),Datos!$E$26-SQRT((Datos!$E$26-Datos!$C$26)*(Datos!$E$26-Datos!$D$26)*(1-V997)))</f>
        <v>0.230166890578367</v>
      </c>
      <c r="X997" s="24" t="n">
        <f aca="true">RAND()</f>
        <v>0.238161361318016</v>
      </c>
      <c r="Y997" s="26" t="n">
        <f aca="false">IF(X997&lt;=(Datos!$D$27-Datos!$C$27)/(Datos!$E$27-Datos!$C$27),Datos!$C$27+SQRT((Datos!$E$27-Datos!$C$27)*(Datos!$D$27-Datos!$C$27)*X997),Datos!$E$27-SQRT((Datos!$E$27-Datos!$C$27)*(Datos!$E$27-Datos!$D$27)*(1-X997)))</f>
        <v>0.215358148109802</v>
      </c>
      <c r="Z997" s="24" t="n">
        <f aca="false">(1+Q997)</f>
        <v>1.14210564399404</v>
      </c>
      <c r="AA997" s="24" t="n">
        <f aca="false">Z997*(1+S997)</f>
        <v>1.30472975960451</v>
      </c>
      <c r="AB997" s="24" t="n">
        <f aca="false">AA997*(1+U997)</f>
        <v>1.55485346577489</v>
      </c>
      <c r="AC997" s="24" t="n">
        <f aca="false">AB997*(1+W997)</f>
        <v>1.91272925329729</v>
      </c>
      <c r="AD997" s="24" t="n">
        <f aca="false">AC997*(1+Y997)</f>
        <v>2.32465108312284</v>
      </c>
      <c r="AE997" s="23" t="n">
        <f aca="false">E997*Q997</f>
        <v>3717.29742212311</v>
      </c>
      <c r="AF997" s="23" t="n">
        <f aca="false">AE997*(1+S997)</f>
        <v>4246.60240272</v>
      </c>
      <c r="AG997" s="23" t="n">
        <f aca="false">AF997*(1+U997)</f>
        <v>5060.6989033795</v>
      </c>
      <c r="AH997" s="23" t="n">
        <f aca="false">AG997*(1+W997)</f>
        <v>6225.50423412371</v>
      </c>
      <c r="AI997" s="23" t="n">
        <f aca="false">AH997*(1+Y997)</f>
        <v>7566.21729703432</v>
      </c>
      <c r="AJ997" s="25" t="n">
        <f aca="false">G997*Z997</f>
        <v>44478.3152630583</v>
      </c>
      <c r="AK997" s="25" t="n">
        <f aca="false">I997*AA997</f>
        <v>49188.9392912951</v>
      </c>
      <c r="AL997" s="25" t="n">
        <f aca="false">K997*AB997</f>
        <v>62915.0924440832</v>
      </c>
      <c r="AM997" s="25" t="n">
        <f aca="false">M997*AC997</f>
        <v>78311.7394695543</v>
      </c>
      <c r="AN997" s="25" t="n">
        <f aca="false">O997*AD997</f>
        <v>97312.7838816031</v>
      </c>
      <c r="AO997" s="25" t="n">
        <f aca="false">C997/Datos!$D$8</f>
        <v>14115.5316992558</v>
      </c>
      <c r="AP997" s="25" t="n">
        <f aca="false">AJ997-AO997</f>
        <v>30362.7835638025</v>
      </c>
      <c r="AQ997" s="25" t="n">
        <f aca="false">AK997-AO997</f>
        <v>35073.4075920393</v>
      </c>
      <c r="AR997" s="25" t="n">
        <f aca="false">AL997-AO997</f>
        <v>48799.5607448275</v>
      </c>
      <c r="AS997" s="25" t="n">
        <f aca="false">AM997-AO997</f>
        <v>64196.2077702985</v>
      </c>
      <c r="AT997" s="25" t="n">
        <f aca="false">AN997-AO997</f>
        <v>83197.2521823474</v>
      </c>
      <c r="AU997" s="25" t="n">
        <f aca="false">AP997*Datos!$D$6</f>
        <v>15181.3917819012</v>
      </c>
      <c r="AV997" s="25" t="n">
        <f aca="false">AQ997*Datos!$D$6</f>
        <v>17536.7037960196</v>
      </c>
      <c r="AW997" s="25" t="n">
        <f aca="false">AR997*Datos!$D$6</f>
        <v>24399.7803724137</v>
      </c>
      <c r="AX997" s="25" t="n">
        <f aca="false">AS997*Datos!$D$6</f>
        <v>32098.1038851492</v>
      </c>
      <c r="AY997" s="25" t="n">
        <f aca="false">AT997*Datos!$D$6</f>
        <v>41598.6260911737</v>
      </c>
      <c r="AZ997" s="25" t="n">
        <f aca="false">AJ997-AU997-AE997</f>
        <v>25579.6260590339</v>
      </c>
      <c r="BA997" s="25" t="n">
        <f aca="false">AK997-AV997-AF997</f>
        <v>27405.6330925554</v>
      </c>
      <c r="BB997" s="25" t="n">
        <f aca="false">AL997-AW997-AG997</f>
        <v>33454.61316829</v>
      </c>
      <c r="BC997" s="25" t="n">
        <f aca="false">AM997-AX997-AH997</f>
        <v>39988.1313502813</v>
      </c>
      <c r="BD997" s="25" t="n">
        <f aca="false">AN997-AY997-AI997</f>
        <v>48147.9404933951</v>
      </c>
      <c r="BE997" s="25" t="n">
        <f aca="false">AZ997/Z997</f>
        <v>22396.9001410235</v>
      </c>
      <c r="BF997" s="25" t="n">
        <f aca="false">BA997/AA997</f>
        <v>21004.8348256136</v>
      </c>
      <c r="BG997" s="25" t="n">
        <f aca="false">BB997/AB997</f>
        <v>21516.2482540548</v>
      </c>
      <c r="BH997" s="25" t="n">
        <f aca="false">BC997/AC997</f>
        <v>20906.320788134</v>
      </c>
      <c r="BI997" s="25" t="n">
        <f aca="false">BD997/AD997</f>
        <v>20711.8998816438</v>
      </c>
      <c r="BJ997" s="25" t="n">
        <f aca="false">E997*AD997</f>
        <v>60809.8259558964</v>
      </c>
      <c r="BK997" s="25" t="n">
        <f aca="false">0.2*C997*AD997</f>
        <v>32813.6860535298</v>
      </c>
      <c r="BL997" s="25" t="n">
        <f aca="false">BJ997+BK997</f>
        <v>93623.5120094262</v>
      </c>
      <c r="BM997" s="25" t="n">
        <f aca="false">BK997*Datos!$D$6</f>
        <v>16406.8430267649</v>
      </c>
      <c r="BN997" s="25" t="n">
        <f aca="false">BL997-BM997</f>
        <v>77216.6689826613</v>
      </c>
      <c r="BO997" s="25" t="n">
        <f aca="false">BN997/AD997</f>
        <v>33216.4553825994</v>
      </c>
      <c r="BP997" s="25" t="n">
        <f aca="false">-(C997+E997)</f>
        <v>-96736.3480292505</v>
      </c>
      <c r="BQ997" s="25" t="n">
        <f aca="false">BE997</f>
        <v>22396.9001410235</v>
      </c>
      <c r="BR997" s="25" t="n">
        <f aca="false">BF997</f>
        <v>21004.8348256136</v>
      </c>
      <c r="BS997" s="25" t="n">
        <f aca="false">BG997</f>
        <v>21516.2482540548</v>
      </c>
      <c r="BT997" s="25" t="n">
        <f aca="false">BH997</f>
        <v>20906.320788134</v>
      </c>
      <c r="BU997" s="25" t="n">
        <f aca="false">BI997+BO997</f>
        <v>53928.3552642432</v>
      </c>
      <c r="BV997" s="27" t="n">
        <f aca="false">IFERROR(IRR(BP997:BU997,0.1),NA())*100</f>
        <v>11.7113411402394</v>
      </c>
    </row>
    <row r="998" customFormat="false" ht="15" hidden="false" customHeight="true" outlineLevel="0" collapsed="false">
      <c r="A998" s="23" t="n">
        <v>997</v>
      </c>
      <c r="B998" s="24" t="n">
        <f aca="true">RAND()</f>
        <v>0.993848245674021</v>
      </c>
      <c r="C998" s="25" t="n">
        <f aca="false">IF(B998&lt;=(Datos!$D$14-Datos!$C$14)/(Datos!$E$14-Datos!$C$14),Datos!$C$14+SQRT((Datos!$E$14-Datos!$C$14)*(Datos!$D$14-Datos!$C$14)*B998),Datos!$E$14-SQRT((Datos!$E$14-Datos!$C$14)*(Datos!$E$14-Datos!$D$14)*(1-B998)))</f>
        <v>97282.9970203965</v>
      </c>
      <c r="D998" s="24" t="n">
        <f aca="true">RAND()</f>
        <v>0.315059611279485</v>
      </c>
      <c r="E998" s="25" t="n">
        <f aca="false">IF(D998&lt;=(Datos!$D$15-Datos!$C$15)/(Datos!$E$15-Datos!$C$15),Datos!$C$15+SQRT((Datos!$E$15-Datos!$C$15)*(Datos!$D$15-Datos!$C$15)*D998),Datos!$E$15-SQRT((Datos!$E$15-Datos!$C$15)*(Datos!$E$15-Datos!$D$15)*(1-D998)))</f>
        <v>29861.0154130553</v>
      </c>
      <c r="F998" s="24" t="n">
        <f aca="true">RAND()</f>
        <v>0.474313759042113</v>
      </c>
      <c r="G998" s="25" t="n">
        <f aca="false">IF(F998&lt;=(Datos!$D$19-Datos!$C$19)/(Datos!$E$19-Datos!$C$19),Datos!$C$19+SQRT((Datos!$E$19-Datos!$C$19)*(Datos!$D$19-Datos!$C$19)*F998),Datos!$E$19-SQRT((Datos!$E$19-Datos!$C$19)*(Datos!$E$19-Datos!$D$19)*(1-F998)))</f>
        <v>38434.8718932961</v>
      </c>
      <c r="H998" s="24" t="n">
        <f aca="true">RAND()</f>
        <v>0.533406405152249</v>
      </c>
      <c r="I998" s="25" t="n">
        <f aca="false">IF(H998&lt;=(Datos!$D$19-Datos!$C$19)/(Datos!$E$19-Datos!$C$19),Datos!$C$19+SQRT((Datos!$E$19-Datos!$C$19)*(Datos!$D$19-Datos!$C$19)*H998),Datos!$E$19-SQRT((Datos!$E$19-Datos!$C$19)*(Datos!$E$19-Datos!$D$19)*(1-H998)))</f>
        <v>38944.884614842</v>
      </c>
      <c r="J998" s="24" t="n">
        <f aca="true">RAND()</f>
        <v>0.706845326809856</v>
      </c>
      <c r="K998" s="25" t="n">
        <f aca="false">IF(J998&lt;=(Datos!$D$19-Datos!$C$19)/(Datos!$E$19-Datos!$C$19),Datos!$C$19+SQRT((Datos!$E$19-Datos!$C$19)*(Datos!$D$19-Datos!$C$19)*J998),Datos!$E$19-SQRT((Datos!$E$19-Datos!$C$19)*(Datos!$E$19-Datos!$D$19)*(1-J998)))</f>
        <v>40311.0128503843</v>
      </c>
      <c r="L998" s="24" t="n">
        <f aca="true">RAND()</f>
        <v>0.176817659848004</v>
      </c>
      <c r="M998" s="25" t="n">
        <f aca="false">IF(L998&lt;=(Datos!$D$19-Datos!$C$19)/(Datos!$E$19-Datos!$C$19),Datos!$C$19+SQRT((Datos!$E$19-Datos!$C$19)*(Datos!$D$19-Datos!$C$19)*L998),Datos!$E$19-SQRT((Datos!$E$19-Datos!$C$19)*(Datos!$E$19-Datos!$D$19)*(1-L998)))</f>
        <v>35150.0144637856</v>
      </c>
      <c r="N998" s="24" t="n">
        <f aca="true">RAND()</f>
        <v>0.0780291822723315</v>
      </c>
      <c r="O998" s="25" t="n">
        <f aca="false">IF(N998&lt;=(Datos!$D$19-Datos!$C$19)/(Datos!$E$19-Datos!$C$19),Datos!$C$19+SQRT((Datos!$E$19-Datos!$C$19)*(Datos!$D$19-Datos!$C$19)*N998),Datos!$E$19-SQRT((Datos!$E$19-Datos!$C$19)*(Datos!$E$19-Datos!$D$19)*(1-N998)))</f>
        <v>33421.1660791095</v>
      </c>
      <c r="P998" s="24" t="n">
        <f aca="true">RAND()</f>
        <v>0.257993091643699</v>
      </c>
      <c r="Q998" s="26" t="n">
        <f aca="false">IF(P998&lt;=(Datos!$D$23-Datos!$C$23)/(Datos!$E$23-Datos!$C$23),Datos!$C$23+SQRT((Datos!$E$23-Datos!$C$23)*(Datos!$D$23-Datos!$C$23)*P998),Datos!$E$23-SQRT((Datos!$E$23-Datos!$C$23)*(Datos!$E$23-Datos!$D$23)*(1-P998)))</f>
        <v>0.141549653476533</v>
      </c>
      <c r="R998" s="24" t="n">
        <f aca="true">RAND()</f>
        <v>0.551601300124665</v>
      </c>
      <c r="S998" s="26" t="n">
        <f aca="false">IF(R998&lt;=(Datos!$D$24-Datos!$C$24)/(Datos!$E$24-Datos!$C$24),Datos!$C$24+SQRT((Datos!$E$24-Datos!$C$24)*(Datos!$D$24-Datos!$C$24)*R998),Datos!$E$24-SQRT((Datos!$E$24-Datos!$C$24)*(Datos!$E$24-Datos!$D$24)*(1-R998)))</f>
        <v>0.151590183742664</v>
      </c>
      <c r="T998" s="24" t="n">
        <f aca="true">RAND()</f>
        <v>0.608972532400475</v>
      </c>
      <c r="U998" s="26" t="n">
        <f aca="false">IF(T998&lt;=(Datos!$D$25-Datos!$C$25)/(Datos!$E$25-Datos!$C$25),Datos!$C$25+SQRT((Datos!$E$25-Datos!$C$25)*(Datos!$D$25-Datos!$C$25)*T998),Datos!$E$25-SQRT((Datos!$E$25-Datos!$C$25)*(Datos!$E$25-Datos!$D$25)*(1-T998)))</f>
        <v>0.186911075731014</v>
      </c>
      <c r="V998" s="24" t="n">
        <f aca="true">RAND()</f>
        <v>0.145401298841374</v>
      </c>
      <c r="W998" s="26" t="n">
        <f aca="false">IF(V998&lt;=(Datos!$D$26-Datos!$C$26)/(Datos!$E$26-Datos!$C$26),Datos!$C$26+SQRT((Datos!$E$26-Datos!$C$26)*(Datos!$D$26-Datos!$C$26)*V998),Datos!$E$26-SQRT((Datos!$E$26-Datos!$C$26)*(Datos!$E$26-Datos!$D$26)*(1-V998)))</f>
        <v>0.194267509186187</v>
      </c>
      <c r="X998" s="24" t="n">
        <f aca="true">RAND()</f>
        <v>0.514946546454145</v>
      </c>
      <c r="Y998" s="26" t="n">
        <f aca="false">IF(X998&lt;=(Datos!$D$27-Datos!$C$27)/(Datos!$E$27-Datos!$C$27),Datos!$C$27+SQRT((Datos!$E$27-Datos!$C$27)*(Datos!$D$27-Datos!$C$27)*X998),Datos!$E$27-SQRT((Datos!$E$27-Datos!$C$27)*(Datos!$E$27-Datos!$D$27)*(1-X998)))</f>
        <v>0.228821013597888</v>
      </c>
      <c r="Z998" s="24" t="n">
        <f aca="false">(1+Q998)</f>
        <v>1.14154965347653</v>
      </c>
      <c r="AA998" s="24" t="n">
        <f aca="false">Z998*(1+S998)</f>
        <v>1.31459737519842</v>
      </c>
      <c r="AB998" s="24" t="n">
        <f aca="false">AA998*(1+U998)</f>
        <v>1.56031018474992</v>
      </c>
      <c r="AC998" s="24" t="n">
        <f aca="false">AB998*(1+W998)</f>
        <v>1.86342775789912</v>
      </c>
      <c r="AD998" s="24" t="n">
        <f aca="false">AC998*(1+Y998)</f>
        <v>2.28981918622804</v>
      </c>
      <c r="AE998" s="23" t="n">
        <f aca="false">E998*Q998</f>
        <v>4226.8163841754</v>
      </c>
      <c r="AF998" s="23" t="n">
        <f aca="false">AE998*(1+S998)</f>
        <v>4867.56025649905</v>
      </c>
      <c r="AG998" s="23" t="n">
        <f aca="false">AF998*(1+U998)</f>
        <v>5777.36118022682</v>
      </c>
      <c r="AH998" s="23" t="n">
        <f aca="false">AG998*(1+W998)</f>
        <v>6899.71474637845</v>
      </c>
      <c r="AI998" s="23" t="n">
        <f aca="false">AH998*(1+Y998)</f>
        <v>8478.51446818105</v>
      </c>
      <c r="AJ998" s="25" t="n">
        <f aca="false">G998*Z998</f>
        <v>43875.3146912071</v>
      </c>
      <c r="AK998" s="25" t="n">
        <f aca="false">I998*AA998</f>
        <v>51196.8430920765</v>
      </c>
      <c r="AL998" s="25" t="n">
        <f aca="false">K998*AB998</f>
        <v>62897.6839080395</v>
      </c>
      <c r="AM998" s="25" t="n">
        <f aca="false">M998*AC998</f>
        <v>65499.5126423737</v>
      </c>
      <c r="AN998" s="25" t="n">
        <f aca="false">O998*AD998</f>
        <v>76528.4273140588</v>
      </c>
      <c r="AO998" s="25" t="n">
        <f aca="false">C998/Datos!$D$8</f>
        <v>19456.5994040793</v>
      </c>
      <c r="AP998" s="25" t="n">
        <f aca="false">AJ998-AO998</f>
        <v>24418.7152871278</v>
      </c>
      <c r="AQ998" s="25" t="n">
        <f aca="false">AK998-AO998</f>
        <v>31740.2436879972</v>
      </c>
      <c r="AR998" s="25" t="n">
        <f aca="false">AL998-AO998</f>
        <v>43441.0845039602</v>
      </c>
      <c r="AS998" s="25" t="n">
        <f aca="false">AM998-AO998</f>
        <v>46042.9132382945</v>
      </c>
      <c r="AT998" s="25" t="n">
        <f aca="false">AN998-AO998</f>
        <v>57071.8279099795</v>
      </c>
      <c r="AU998" s="25" t="n">
        <f aca="false">AP998*Datos!$D$6</f>
        <v>12209.3576435639</v>
      </c>
      <c r="AV998" s="25" t="n">
        <f aca="false">AQ998*Datos!$D$6</f>
        <v>15870.1218439986</v>
      </c>
      <c r="AW998" s="25" t="n">
        <f aca="false">AR998*Datos!$D$6</f>
        <v>21720.5422519801</v>
      </c>
      <c r="AX998" s="25" t="n">
        <f aca="false">AS998*Datos!$D$6</f>
        <v>23021.4566191472</v>
      </c>
      <c r="AY998" s="25" t="n">
        <f aca="false">AT998*Datos!$D$6</f>
        <v>28535.9139549897</v>
      </c>
      <c r="AZ998" s="25" t="n">
        <f aca="false">AJ998-AU998-AE998</f>
        <v>27439.1406634678</v>
      </c>
      <c r="BA998" s="25" t="n">
        <f aca="false">AK998-AV998-AF998</f>
        <v>30459.1609915788</v>
      </c>
      <c r="BB998" s="25" t="n">
        <f aca="false">AL998-AW998-AG998</f>
        <v>35399.7804758326</v>
      </c>
      <c r="BC998" s="25" t="n">
        <f aca="false">AM998-AX998-AH998</f>
        <v>35578.3412768481</v>
      </c>
      <c r="BD998" s="25" t="n">
        <f aca="false">AN998-AY998-AI998</f>
        <v>39513.998890888</v>
      </c>
      <c r="BE998" s="25" t="n">
        <f aca="false">AZ998/Z998</f>
        <v>24036.7473985063</v>
      </c>
      <c r="BF998" s="25" t="n">
        <f aca="false">BA998/AA998</f>
        <v>23169.954212773</v>
      </c>
      <c r="BG998" s="25" t="n">
        <f aca="false">BB998/AB998</f>
        <v>22687.6558403715</v>
      </c>
      <c r="BH998" s="25" t="n">
        <f aca="false">BC998/AC998</f>
        <v>19092.9544362696</v>
      </c>
      <c r="BI998" s="25" t="n">
        <f aca="false">BD998/AD998</f>
        <v>17256.383878929</v>
      </c>
      <c r="BJ998" s="25" t="n">
        <f aca="false">E998*AD998</f>
        <v>68376.3260130653</v>
      </c>
      <c r="BK998" s="25" t="n">
        <f aca="false">0.2*C998*AD998</f>
        <v>44552.0946142138</v>
      </c>
      <c r="BL998" s="25" t="n">
        <f aca="false">BJ998+BK998</f>
        <v>112928.420627279</v>
      </c>
      <c r="BM998" s="25" t="n">
        <f aca="false">BK998*Datos!$D$6</f>
        <v>22276.0473071069</v>
      </c>
      <c r="BN998" s="25" t="n">
        <f aca="false">BL998-BM998</f>
        <v>90652.3733201722</v>
      </c>
      <c r="BO998" s="25" t="n">
        <f aca="false">BN998/AD998</f>
        <v>39589.315115095</v>
      </c>
      <c r="BP998" s="25" t="n">
        <f aca="false">-(C998+E998)</f>
        <v>-127144.012433452</v>
      </c>
      <c r="BQ998" s="25" t="n">
        <f aca="false">BE998</f>
        <v>24036.7473985063</v>
      </c>
      <c r="BR998" s="25" t="n">
        <f aca="false">BF998</f>
        <v>23169.954212773</v>
      </c>
      <c r="BS998" s="25" t="n">
        <f aca="false">BG998</f>
        <v>22687.6558403715</v>
      </c>
      <c r="BT998" s="25" t="n">
        <f aca="false">BH998</f>
        <v>19092.9544362696</v>
      </c>
      <c r="BU998" s="25" t="n">
        <f aca="false">BI998+BO998</f>
        <v>56845.698994024</v>
      </c>
      <c r="BV998" s="27" t="n">
        <f aca="false">IFERROR(IRR(BP998:BU998,0.1),NA())*100</f>
        <v>4.14800350866015</v>
      </c>
    </row>
    <row r="999" customFormat="false" ht="15" hidden="false" customHeight="true" outlineLevel="0" collapsed="false">
      <c r="A999" s="23" t="n">
        <v>998</v>
      </c>
      <c r="B999" s="24" t="n">
        <f aca="true">RAND()</f>
        <v>0.0309778736916784</v>
      </c>
      <c r="C999" s="25" t="n">
        <f aca="false">IF(B999&lt;=(Datos!$D$14-Datos!$C$14)/(Datos!$E$14-Datos!$C$14),Datos!$C$14+SQRT((Datos!$E$14-Datos!$C$14)*(Datos!$D$14-Datos!$C$14)*B999),Datos!$E$14-SQRT((Datos!$E$14-Datos!$C$14)*(Datos!$E$14-Datos!$D$14)*(1-B999)))</f>
        <v>63520.1064581446</v>
      </c>
      <c r="D999" s="24" t="n">
        <f aca="true">RAND()</f>
        <v>0.883470235539345</v>
      </c>
      <c r="E999" s="25" t="n">
        <f aca="false">IF(D999&lt;=(Datos!$D$15-Datos!$C$15)/(Datos!$E$15-Datos!$C$15),Datos!$C$15+SQRT((Datos!$E$15-Datos!$C$15)*(Datos!$D$15-Datos!$C$15)*D999),Datos!$E$15-SQRT((Datos!$E$15-Datos!$C$15)*(Datos!$E$15-Datos!$D$15)*(1-D999)))</f>
        <v>35819.1550292915</v>
      </c>
      <c r="F999" s="24" t="n">
        <f aca="true">RAND()</f>
        <v>0.083349827846376</v>
      </c>
      <c r="G999" s="25" t="n">
        <f aca="false">IF(F999&lt;=(Datos!$D$19-Datos!$C$19)/(Datos!$E$19-Datos!$C$19),Datos!$C$19+SQRT((Datos!$E$19-Datos!$C$19)*(Datos!$D$19-Datos!$C$19)*F999),Datos!$E$19-SQRT((Datos!$E$19-Datos!$C$19)*(Datos!$E$19-Datos!$D$19)*(1-F999)))</f>
        <v>33535.8837900808</v>
      </c>
      <c r="H999" s="24" t="n">
        <f aca="true">RAND()</f>
        <v>0.90476978198353</v>
      </c>
      <c r="I999" s="25" t="n">
        <f aca="false">IF(H999&lt;=(Datos!$D$19-Datos!$C$19)/(Datos!$E$19-Datos!$C$19),Datos!$C$19+SQRT((Datos!$E$19-Datos!$C$19)*(Datos!$D$19-Datos!$C$19)*H999),Datos!$E$19-SQRT((Datos!$E$19-Datos!$C$19)*(Datos!$E$19-Datos!$D$19)*(1-H999)))</f>
        <v>42327.4981101531</v>
      </c>
      <c r="J999" s="24" t="n">
        <f aca="true">RAND()</f>
        <v>0.303631127820605</v>
      </c>
      <c r="K999" s="25" t="n">
        <f aca="false">IF(J999&lt;=(Datos!$D$19-Datos!$C$19)/(Datos!$E$19-Datos!$C$19),Datos!$C$19+SQRT((Datos!$E$19-Datos!$C$19)*(Datos!$D$19-Datos!$C$19)*J999),Datos!$E$19-SQRT((Datos!$E$19-Datos!$C$19)*(Datos!$E$19-Datos!$D$19)*(1-J999)))</f>
        <v>36748.6790687579</v>
      </c>
      <c r="L999" s="24" t="n">
        <f aca="true">RAND()</f>
        <v>0.310487314950467</v>
      </c>
      <c r="M999" s="25" t="n">
        <f aca="false">IF(L999&lt;=(Datos!$D$19-Datos!$C$19)/(Datos!$E$19-Datos!$C$19),Datos!$C$19+SQRT((Datos!$E$19-Datos!$C$19)*(Datos!$D$19-Datos!$C$19)*L999),Datos!$E$19-SQRT((Datos!$E$19-Datos!$C$19)*(Datos!$E$19-Datos!$D$19)*(1-L999)))</f>
        <v>36824.4484936565</v>
      </c>
      <c r="N999" s="24" t="n">
        <f aca="true">RAND()</f>
        <v>0.703943001425965</v>
      </c>
      <c r="O999" s="25" t="n">
        <f aca="false">IF(N999&lt;=(Datos!$D$19-Datos!$C$19)/(Datos!$E$19-Datos!$C$19),Datos!$C$19+SQRT((Datos!$E$19-Datos!$C$19)*(Datos!$D$19-Datos!$C$19)*N999),Datos!$E$19-SQRT((Datos!$E$19-Datos!$C$19)*(Datos!$E$19-Datos!$D$19)*(1-N999)))</f>
        <v>40287.8587783204</v>
      </c>
      <c r="P999" s="24" t="n">
        <f aca="true">RAND()</f>
        <v>0.254480002378676</v>
      </c>
      <c r="Q999" s="26" t="n">
        <f aca="false">IF(P999&lt;=(Datos!$D$23-Datos!$C$23)/(Datos!$E$23-Datos!$C$23),Datos!$C$23+SQRT((Datos!$E$23-Datos!$C$23)*(Datos!$D$23-Datos!$C$23)*P999),Datos!$E$23-SQRT((Datos!$E$23-Datos!$C$23)*(Datos!$E$23-Datos!$D$23)*(1-P999)))</f>
        <v>0.14140242986863</v>
      </c>
      <c r="R999" s="24" t="n">
        <f aca="true">RAND()</f>
        <v>0.986445761627543</v>
      </c>
      <c r="S999" s="26" t="n">
        <f aca="false">IF(R999&lt;=(Datos!$D$24-Datos!$C$24)/(Datos!$E$24-Datos!$C$24),Datos!$C$24+SQRT((Datos!$E$24-Datos!$C$24)*(Datos!$D$24-Datos!$C$24)*R999),Datos!$E$24-SQRT((Datos!$E$24-Datos!$C$24)*(Datos!$E$24-Datos!$D$24)*(1-R999)))</f>
        <v>0.17506060438207</v>
      </c>
      <c r="T999" s="24" t="n">
        <f aca="true">RAND()</f>
        <v>0.619163845563365</v>
      </c>
      <c r="U999" s="26" t="n">
        <f aca="false">IF(T999&lt;=(Datos!$D$25-Datos!$C$25)/(Datos!$E$25-Datos!$C$25),Datos!$C$25+SQRT((Datos!$E$25-Datos!$C$25)*(Datos!$D$25-Datos!$C$25)*T999),Datos!$E$25-SQRT((Datos!$E$25-Datos!$C$25)*(Datos!$E$25-Datos!$D$25)*(1-T999)))</f>
        <v>0.187345119316975</v>
      </c>
      <c r="V999" s="24" t="n">
        <f aca="true">RAND()</f>
        <v>0.787641688378591</v>
      </c>
      <c r="W999" s="26" t="n">
        <f aca="false">IF(V999&lt;=(Datos!$D$26-Datos!$C$26)/(Datos!$E$26-Datos!$C$26),Datos!$C$26+SQRT((Datos!$E$26-Datos!$C$26)*(Datos!$D$26-Datos!$C$26)*V999),Datos!$E$26-SQRT((Datos!$E$26-Datos!$C$26)*(Datos!$E$26-Datos!$D$26)*(1-V999)))</f>
        <v>0.222737313216139</v>
      </c>
      <c r="X999" s="24" t="n">
        <f aca="true">RAND()</f>
        <v>0.643803656184785</v>
      </c>
      <c r="Y999" s="26" t="n">
        <f aca="false">IF(X999&lt;=(Datos!$D$27-Datos!$C$27)/(Datos!$E$27-Datos!$C$27),Datos!$C$27+SQRT((Datos!$E$27-Datos!$C$27)*(Datos!$D$27-Datos!$C$27)*X999),Datos!$E$27-SQRT((Datos!$E$27-Datos!$C$27)*(Datos!$E$27-Datos!$D$27)*(1-X999)))</f>
        <v>0.236142728577781</v>
      </c>
      <c r="Z999" s="24" t="n">
        <f aca="false">(1+Q999)</f>
        <v>1.14140242986863</v>
      </c>
      <c r="AA999" s="24" t="n">
        <f aca="false">Z999*(1+S999)</f>
        <v>1.3412170290846</v>
      </c>
      <c r="AB999" s="24" t="n">
        <f aca="false">AA999*(1+U999)</f>
        <v>1.59248749342841</v>
      </c>
      <c r="AC999" s="24" t="n">
        <f aca="false">AB999*(1+W999)</f>
        <v>1.94719387904496</v>
      </c>
      <c r="AD999" s="24" t="n">
        <f aca="false">AC999*(1+Y999)</f>
        <v>2.40700955471259</v>
      </c>
      <c r="AE999" s="23" t="n">
        <f aca="false">E999*Q999</f>
        <v>5064.91555698297</v>
      </c>
      <c r="AF999" s="23" t="n">
        <f aca="false">AE999*(1+S999)</f>
        <v>5951.58273553256</v>
      </c>
      <c r="AG999" s="23" t="n">
        <f aca="false">AF999*(1+U999)</f>
        <v>7066.58271324576</v>
      </c>
      <c r="AH999" s="23" t="n">
        <f aca="false">AG999*(1+W999)</f>
        <v>8640.57436041373</v>
      </c>
      <c r="AI999" s="23" t="n">
        <f aca="false">AH999*(1+Y999)</f>
        <v>10680.9831663611</v>
      </c>
      <c r="AJ999" s="25" t="n">
        <f aca="false">G999*Z999</f>
        <v>38277.9392457903</v>
      </c>
      <c r="AK999" s="25" t="n">
        <f aca="false">I999*AA999</f>
        <v>56770.3612638834</v>
      </c>
      <c r="AL999" s="25" t="n">
        <f aca="false">K999*AB999</f>
        <v>58521.8118170113</v>
      </c>
      <c r="AM999" s="25" t="n">
        <f aca="false">M999*AC999</f>
        <v>71704.3407060541</v>
      </c>
      <c r="AN999" s="25" t="n">
        <f aca="false">O999*AD999</f>
        <v>96973.2610183284</v>
      </c>
      <c r="AO999" s="25" t="n">
        <f aca="false">C999/Datos!$D$8</f>
        <v>12704.0212916289</v>
      </c>
      <c r="AP999" s="25" t="n">
        <f aca="false">AJ999-AO999</f>
        <v>25573.9179541613</v>
      </c>
      <c r="AQ999" s="25" t="n">
        <f aca="false">AK999-AO999</f>
        <v>44066.3399722545</v>
      </c>
      <c r="AR999" s="25" t="n">
        <f aca="false">AL999-AO999</f>
        <v>45817.7905253823</v>
      </c>
      <c r="AS999" s="25" t="n">
        <f aca="false">AM999-AO999</f>
        <v>59000.3194144252</v>
      </c>
      <c r="AT999" s="25" t="n">
        <f aca="false">AN999-AO999</f>
        <v>84269.2397266995</v>
      </c>
      <c r="AU999" s="25" t="n">
        <f aca="false">AP999*Datos!$D$6</f>
        <v>12786.9589770807</v>
      </c>
      <c r="AV999" s="25" t="n">
        <f aca="false">AQ999*Datos!$D$6</f>
        <v>22033.1699861272</v>
      </c>
      <c r="AW999" s="25" t="n">
        <f aca="false">AR999*Datos!$D$6</f>
        <v>22908.8952626912</v>
      </c>
      <c r="AX999" s="25" t="n">
        <f aca="false">AS999*Datos!$D$6</f>
        <v>29500.1597072126</v>
      </c>
      <c r="AY999" s="25" t="n">
        <f aca="false">AT999*Datos!$D$6</f>
        <v>42134.6198633497</v>
      </c>
      <c r="AZ999" s="25" t="n">
        <f aca="false">AJ999-AU999-AE999</f>
        <v>20426.0647117266</v>
      </c>
      <c r="BA999" s="25" t="n">
        <f aca="false">AK999-AV999-AF999</f>
        <v>28785.6085422236</v>
      </c>
      <c r="BB999" s="25" t="n">
        <f aca="false">AL999-AW999-AG999</f>
        <v>28546.3338410743</v>
      </c>
      <c r="BC999" s="25" t="n">
        <f aca="false">AM999-AX999-AH999</f>
        <v>33563.6066384278</v>
      </c>
      <c r="BD999" s="25" t="n">
        <f aca="false">AN999-AY999-AI999</f>
        <v>44157.6579886176</v>
      </c>
      <c r="BE999" s="25" t="n">
        <f aca="false">AZ999/Z999</f>
        <v>17895.5854457727</v>
      </c>
      <c r="BF999" s="25" t="n">
        <f aca="false">BA999/AA999</f>
        <v>21462.3046964072</v>
      </c>
      <c r="BG999" s="25" t="n">
        <f aca="false">BB999/AB999</f>
        <v>17925.6251360681</v>
      </c>
      <c r="BH999" s="25" t="n">
        <f aca="false">BC999/AC999</f>
        <v>17236.9105098511</v>
      </c>
      <c r="BI999" s="25" t="n">
        <f aca="false">BD999/AD999</f>
        <v>18345.4435825413</v>
      </c>
      <c r="BJ999" s="25" t="n">
        <f aca="false">E999*AD999</f>
        <v>86217.0483972361</v>
      </c>
      <c r="BK999" s="25" t="n">
        <f aca="false">0.2*C999*AD999</f>
        <v>30578.7006322229</v>
      </c>
      <c r="BL999" s="25" t="n">
        <f aca="false">BJ999+BK999</f>
        <v>116795.749029459</v>
      </c>
      <c r="BM999" s="25" t="n">
        <f aca="false">BK999*Datos!$D$6</f>
        <v>15289.3503161115</v>
      </c>
      <c r="BN999" s="25" t="n">
        <f aca="false">BL999-BM999</f>
        <v>101506.398713348</v>
      </c>
      <c r="BO999" s="25" t="n">
        <f aca="false">BN999/AD999</f>
        <v>42171.165675106</v>
      </c>
      <c r="BP999" s="25" t="n">
        <f aca="false">-(C999+E999)</f>
        <v>-99339.2614874361</v>
      </c>
      <c r="BQ999" s="25" t="n">
        <f aca="false">BE999</f>
        <v>17895.5854457727</v>
      </c>
      <c r="BR999" s="25" t="n">
        <f aca="false">BF999</f>
        <v>21462.3046964072</v>
      </c>
      <c r="BS999" s="25" t="n">
        <f aca="false">BG999</f>
        <v>17925.6251360681</v>
      </c>
      <c r="BT999" s="25" t="n">
        <f aca="false">BH999</f>
        <v>17236.9105098511</v>
      </c>
      <c r="BU999" s="25" t="n">
        <f aca="false">BI999+BO999</f>
        <v>60516.6092576473</v>
      </c>
      <c r="BV999" s="27" t="n">
        <f aca="false">IFERROR(IRR(BP999:BU999,0.1),NA())*100</f>
        <v>9.17005285957245</v>
      </c>
    </row>
    <row r="1000" customFormat="false" ht="15" hidden="false" customHeight="true" outlineLevel="0" collapsed="false">
      <c r="A1000" s="23" t="n">
        <v>999</v>
      </c>
      <c r="B1000" s="24" t="n">
        <f aca="true">RAND()</f>
        <v>0.421919338560532</v>
      </c>
      <c r="C1000" s="25" t="n">
        <f aca="false">IF(B1000&lt;=(Datos!$D$14-Datos!$C$14)/(Datos!$E$14-Datos!$C$14),Datos!$C$14+SQRT((Datos!$E$14-Datos!$C$14)*(Datos!$D$14-Datos!$C$14)*B1000),Datos!$E$14-SQRT((Datos!$E$14-Datos!$C$14)*(Datos!$E$14-Datos!$D$14)*(1-B1000)))</f>
        <v>73661.8756604165</v>
      </c>
      <c r="D1000" s="24" t="n">
        <f aca="true">RAND()</f>
        <v>0.803184145734006</v>
      </c>
      <c r="E1000" s="25" t="n">
        <f aca="false">IF(D1000&lt;=(Datos!$D$15-Datos!$C$15)/(Datos!$E$15-Datos!$C$15),Datos!$C$15+SQRT((Datos!$E$15-Datos!$C$15)*(Datos!$D$15-Datos!$C$15)*D1000),Datos!$E$15-SQRT((Datos!$E$15-Datos!$C$15)*(Datos!$E$15-Datos!$D$15)*(1-D1000)))</f>
        <v>34566.5500701765</v>
      </c>
      <c r="F1000" s="24" t="n">
        <f aca="true">RAND()</f>
        <v>0.799591186476022</v>
      </c>
      <c r="G1000" s="25" t="n">
        <f aca="false">IF(F1000&lt;=(Datos!$D$19-Datos!$C$19)/(Datos!$E$19-Datos!$C$19),Datos!$C$19+SQRT((Datos!$E$19-Datos!$C$19)*(Datos!$D$19-Datos!$C$19)*F1000),Datos!$E$19-SQRT((Datos!$E$19-Datos!$C$19)*(Datos!$E$19-Datos!$D$19)*(1-F1000)))</f>
        <v>41123.0603545711</v>
      </c>
      <c r="H1000" s="24" t="n">
        <f aca="true">RAND()</f>
        <v>0.613688281051944</v>
      </c>
      <c r="I1000" s="25" t="n">
        <f aca="false">IF(H1000&lt;=(Datos!$D$19-Datos!$C$19)/(Datos!$E$19-Datos!$C$19),Datos!$C$19+SQRT((Datos!$E$19-Datos!$C$19)*(Datos!$D$19-Datos!$C$19)*H1000),Datos!$E$19-SQRT((Datos!$E$19-Datos!$C$19)*(Datos!$E$19-Datos!$D$19)*(1-H1000)))</f>
        <v>39594.4380845254</v>
      </c>
      <c r="J1000" s="24" t="n">
        <f aca="true">RAND()</f>
        <v>0.872040266050087</v>
      </c>
      <c r="K1000" s="25" t="n">
        <f aca="false">IF(J1000&lt;=(Datos!$D$19-Datos!$C$19)/(Datos!$E$19-Datos!$C$19),Datos!$C$19+SQRT((Datos!$E$19-Datos!$C$19)*(Datos!$D$19-Datos!$C$19)*J1000),Datos!$E$19-SQRT((Datos!$E$19-Datos!$C$19)*(Datos!$E$19-Datos!$D$19)*(1-J1000)))</f>
        <v>41902.1007043089</v>
      </c>
      <c r="L1000" s="24" t="n">
        <f aca="true">RAND()</f>
        <v>0.33926059637756</v>
      </c>
      <c r="M1000" s="25" t="n">
        <f aca="false">IF(L1000&lt;=(Datos!$D$19-Datos!$C$19)/(Datos!$E$19-Datos!$C$19),Datos!$C$19+SQRT((Datos!$E$19-Datos!$C$19)*(Datos!$D$19-Datos!$C$19)*L1000),Datos!$E$19-SQRT((Datos!$E$19-Datos!$C$19)*(Datos!$E$19-Datos!$D$19)*(1-L1000)))</f>
        <v>37133.6589108699</v>
      </c>
      <c r="N1000" s="24" t="n">
        <f aca="true">RAND()</f>
        <v>0.865502911308199</v>
      </c>
      <c r="O1000" s="25" t="n">
        <f aca="false">IF(N1000&lt;=(Datos!$D$19-Datos!$C$19)/(Datos!$E$19-Datos!$C$19),Datos!$C$19+SQRT((Datos!$E$19-Datos!$C$19)*(Datos!$D$19-Datos!$C$19)*N1000),Datos!$E$19-SQRT((Datos!$E$19-Datos!$C$19)*(Datos!$E$19-Datos!$D$19)*(1-N1000)))</f>
        <v>41823.951881365</v>
      </c>
      <c r="P1000" s="24" t="n">
        <f aca="true">RAND()</f>
        <v>0.532626659330823</v>
      </c>
      <c r="Q1000" s="26" t="n">
        <f aca="false">IF(P1000&lt;=(Datos!$D$23-Datos!$C$23)/(Datos!$E$23-Datos!$C$23),Datos!$C$23+SQRT((Datos!$E$23-Datos!$C$23)*(Datos!$D$23-Datos!$C$23)*P1000),Datos!$E$23-SQRT((Datos!$E$23-Datos!$C$23)*(Datos!$E$23-Datos!$D$23)*(1-P1000)))</f>
        <v>0.150995310496326</v>
      </c>
      <c r="R1000" s="24" t="n">
        <f aca="true">RAND()</f>
        <v>0.666501929294723</v>
      </c>
      <c r="S1000" s="26" t="n">
        <f aca="false">IF(R1000&lt;=(Datos!$D$24-Datos!$C$24)/(Datos!$E$24-Datos!$C$24),Datos!$C$24+SQRT((Datos!$E$24-Datos!$C$24)*(Datos!$D$24-Datos!$C$24)*R1000),Datos!$E$24-SQRT((Datos!$E$24-Datos!$C$24)*(Datos!$E$24-Datos!$D$24)*(1-R1000)))</f>
        <v>0.155499050482287</v>
      </c>
      <c r="T1000" s="24" t="n">
        <f aca="true">RAND()</f>
        <v>0.00848756600586356</v>
      </c>
      <c r="U1000" s="26" t="n">
        <f aca="false">IF(T1000&lt;=(Datos!$D$25-Datos!$C$25)/(Datos!$E$25-Datos!$C$25),Datos!$C$25+SQRT((Datos!$E$25-Datos!$C$25)*(Datos!$D$25-Datos!$C$25)*T1000),Datos!$E$25-SQRT((Datos!$E$25-Datos!$C$25)*(Datos!$E$25-Datos!$D$25)*(1-T1000)))</f>
        <v>0.15422183474479</v>
      </c>
      <c r="V1000" s="24" t="n">
        <f aca="true">RAND()</f>
        <v>0.382597980707706</v>
      </c>
      <c r="W1000" s="26" t="n">
        <f aca="false">IF(V1000&lt;=(Datos!$D$26-Datos!$C$26)/(Datos!$E$26-Datos!$C$26),Datos!$C$26+SQRT((Datos!$E$26-Datos!$C$26)*(Datos!$D$26-Datos!$C$26)*V1000),Datos!$E$26-SQRT((Datos!$E$26-Datos!$C$26)*(Datos!$E$26-Datos!$D$26)*(1-V1000)))</f>
        <v>0.203514442376981</v>
      </c>
      <c r="X1000" s="24" t="n">
        <f aca="true">RAND()</f>
        <v>0.0214912060329714</v>
      </c>
      <c r="Y1000" s="26" t="n">
        <f aca="false">IF(X1000&lt;=(Datos!$D$27-Datos!$C$27)/(Datos!$E$27-Datos!$C$27),Datos!$C$27+SQRT((Datos!$E$27-Datos!$C$27)*(Datos!$D$27-Datos!$C$27)*X1000),Datos!$E$27-SQRT((Datos!$E$27-Datos!$C$27)*(Datos!$E$27-Datos!$D$27)*(1-X1000)))</f>
        <v>0.197617496720644</v>
      </c>
      <c r="Z1000" s="24" t="n">
        <f aca="false">(1+Q1000)</f>
        <v>1.15099531049633</v>
      </c>
      <c r="AA1000" s="24" t="n">
        <f aca="false">Z1000*(1+S1000)</f>
        <v>1.32997398838807</v>
      </c>
      <c r="AB1000" s="24" t="n">
        <f aca="false">AA1000*(1+U1000)</f>
        <v>1.53508501704012</v>
      </c>
      <c r="AC1000" s="24" t="n">
        <f aca="false">AB1000*(1+W1000)</f>
        <v>1.8474969882843</v>
      </c>
      <c r="AD1000" s="24" t="n">
        <f aca="false">AC1000*(1+Y1000)</f>
        <v>2.21259471830798</v>
      </c>
      <c r="AE1000" s="23" t="n">
        <f aca="false">E1000*Q1000</f>
        <v>5219.38696063311</v>
      </c>
      <c r="AF1000" s="23" t="n">
        <f aca="false">AE1000*(1+S1000)</f>
        <v>6030.99667711119</v>
      </c>
      <c r="AG1000" s="23" t="n">
        <f aca="false">AF1000*(1+U1000)</f>
        <v>6961.10804999501</v>
      </c>
      <c r="AH1000" s="23" t="n">
        <f aca="false">AG1000*(1+W1000)</f>
        <v>8377.79407311565</v>
      </c>
      <c r="AI1000" s="23" t="n">
        <f aca="false">AH1000*(1+Y1000)</f>
        <v>10033.3927658858</v>
      </c>
      <c r="AJ1000" s="25" t="n">
        <f aca="false">G1000*Z1000</f>
        <v>47332.4496213687</v>
      </c>
      <c r="AK1000" s="25" t="n">
        <f aca="false">I1000*AA1000</f>
        <v>52659.5727372608</v>
      </c>
      <c r="AL1000" s="25" t="n">
        <f aca="false">K1000*AB1000</f>
        <v>64323.286973691</v>
      </c>
      <c r="AM1000" s="25" t="n">
        <f aca="false">M1000*AC1000</f>
        <v>68604.3230018088</v>
      </c>
      <c r="AN1000" s="25" t="n">
        <f aca="false">O1000*AD1000</f>
        <v>92539.4550314751</v>
      </c>
      <c r="AO1000" s="25" t="n">
        <f aca="false">C1000/Datos!$D$8</f>
        <v>14732.3751320833</v>
      </c>
      <c r="AP1000" s="25" t="n">
        <f aca="false">AJ1000-AO1000</f>
        <v>32600.0744892854</v>
      </c>
      <c r="AQ1000" s="25" t="n">
        <f aca="false">AK1000-AO1000</f>
        <v>37927.1976051775</v>
      </c>
      <c r="AR1000" s="25" t="n">
        <f aca="false">AL1000-AO1000</f>
        <v>49590.9118416077</v>
      </c>
      <c r="AS1000" s="25" t="n">
        <f aca="false">AM1000-AO1000</f>
        <v>53871.9478697255</v>
      </c>
      <c r="AT1000" s="25" t="n">
        <f aca="false">AN1000-AO1000</f>
        <v>77807.0798993918</v>
      </c>
      <c r="AU1000" s="25" t="n">
        <f aca="false">AP1000*Datos!$D$6</f>
        <v>16300.0372446427</v>
      </c>
      <c r="AV1000" s="25" t="n">
        <f aca="false">AQ1000*Datos!$D$6</f>
        <v>18963.5988025887</v>
      </c>
      <c r="AW1000" s="25" t="n">
        <f aca="false">AR1000*Datos!$D$6</f>
        <v>24795.4559208039</v>
      </c>
      <c r="AX1000" s="25" t="n">
        <f aca="false">AS1000*Datos!$D$6</f>
        <v>26935.9739348628</v>
      </c>
      <c r="AY1000" s="25" t="n">
        <f aca="false">AT1000*Datos!$D$6</f>
        <v>38903.5399496959</v>
      </c>
      <c r="AZ1000" s="25" t="n">
        <f aca="false">AJ1000-AU1000-AE1000</f>
        <v>25813.0254160929</v>
      </c>
      <c r="BA1000" s="25" t="n">
        <f aca="false">AK1000-AV1000-AF1000</f>
        <v>27664.9772575609</v>
      </c>
      <c r="BB1000" s="25" t="n">
        <f aca="false">AL1000-AW1000-AG1000</f>
        <v>32566.7230028922</v>
      </c>
      <c r="BC1000" s="25" t="n">
        <f aca="false">AM1000-AX1000-AH1000</f>
        <v>33290.5549938304</v>
      </c>
      <c r="BD1000" s="25" t="n">
        <f aca="false">AN1000-AY1000-AI1000</f>
        <v>43602.5223158934</v>
      </c>
      <c r="BE1000" s="25" t="n">
        <f aca="false">AZ1000/Z1000</f>
        <v>22426.6990323027</v>
      </c>
      <c r="BF1000" s="25" t="n">
        <f aca="false">BA1000/AA1000</f>
        <v>20801.1416005894</v>
      </c>
      <c r="BG1000" s="25" t="n">
        <f aca="false">BB1000/AB1000</f>
        <v>21214.9311871245</v>
      </c>
      <c r="BH1000" s="25" t="n">
        <f aca="false">BC1000/AC1000</f>
        <v>18019.274296488</v>
      </c>
      <c r="BI1000" s="25" t="n">
        <f aca="false">BD1000/AD1000</f>
        <v>19706.5110727722</v>
      </c>
      <c r="BJ1000" s="25" t="n">
        <f aca="false">E1000*AD1000</f>
        <v>76481.7661154007</v>
      </c>
      <c r="BK1000" s="25" t="n">
        <f aca="false">0.2*C1000*AD1000</f>
        <v>32596.7754053793</v>
      </c>
      <c r="BL1000" s="25" t="n">
        <f aca="false">BJ1000+BK1000</f>
        <v>109078.54152078</v>
      </c>
      <c r="BM1000" s="25" t="n">
        <f aca="false">BK1000*Datos!$D$6</f>
        <v>16298.3877026896</v>
      </c>
      <c r="BN1000" s="25" t="n">
        <f aca="false">BL1000-BM1000</f>
        <v>92780.1538180904</v>
      </c>
      <c r="BO1000" s="25" t="n">
        <f aca="false">BN1000/AD1000</f>
        <v>41932.7376362181</v>
      </c>
      <c r="BP1000" s="25" t="n">
        <f aca="false">-(C1000+E1000)</f>
        <v>-108228.425730593</v>
      </c>
      <c r="BQ1000" s="25" t="n">
        <f aca="false">BE1000</f>
        <v>22426.6990323027</v>
      </c>
      <c r="BR1000" s="25" t="n">
        <f aca="false">BF1000</f>
        <v>20801.1416005894</v>
      </c>
      <c r="BS1000" s="25" t="n">
        <f aca="false">BG1000</f>
        <v>21214.9311871245</v>
      </c>
      <c r="BT1000" s="25" t="n">
        <f aca="false">BH1000</f>
        <v>18019.274296488</v>
      </c>
      <c r="BU1000" s="25" t="n">
        <f aca="false">BI1000+BO1000</f>
        <v>61639.2487089903</v>
      </c>
      <c r="BV1000" s="27" t="n">
        <f aca="false">IFERROR(IRR(BP1000:BU1000,0.1),NA())*100</f>
        <v>8.71503818848392</v>
      </c>
    </row>
    <row r="1001" customFormat="false" ht="15" hidden="false" customHeight="true" outlineLevel="0" collapsed="false">
      <c r="A1001" s="23" t="n">
        <v>1000</v>
      </c>
      <c r="B1001" s="24" t="n">
        <f aca="true">RAND()</f>
        <v>0.0507616937518525</v>
      </c>
      <c r="C1001" s="25" t="n">
        <f aca="false">IF(B1001&lt;=(Datos!$D$14-Datos!$C$14)/(Datos!$E$14-Datos!$C$14),Datos!$C$14+SQRT((Datos!$E$14-Datos!$C$14)*(Datos!$D$14-Datos!$C$14)*B1001),Datos!$E$14-SQRT((Datos!$E$14-Datos!$C$14)*(Datos!$E$14-Datos!$D$14)*(1-B1001)))</f>
        <v>64506.0711823873</v>
      </c>
      <c r="D1001" s="24" t="n">
        <f aca="true">RAND()</f>
        <v>0.558275460188294</v>
      </c>
      <c r="E1001" s="25" t="n">
        <f aca="false">IF(D1001&lt;=(Datos!$D$15-Datos!$C$15)/(Datos!$E$15-Datos!$C$15),Datos!$C$15+SQRT((Datos!$E$15-Datos!$C$15)*(Datos!$D$15-Datos!$C$15)*D1001),Datos!$E$15-SQRT((Datos!$E$15-Datos!$C$15)*(Datos!$E$15-Datos!$D$15)*(1-D1001)))</f>
        <v>31860.0564515621</v>
      </c>
      <c r="F1001" s="24" t="n">
        <f aca="true">RAND()</f>
        <v>0.263766936166173</v>
      </c>
      <c r="G1001" s="25" t="n">
        <f aca="false">IF(F1001&lt;=(Datos!$D$19-Datos!$C$19)/(Datos!$E$19-Datos!$C$19),Datos!$C$19+SQRT((Datos!$E$19-Datos!$C$19)*(Datos!$D$19-Datos!$C$19)*F1001),Datos!$E$19-SQRT((Datos!$E$19-Datos!$C$19)*(Datos!$E$19-Datos!$D$19)*(1-F1001)))</f>
        <v>36290.0747551143</v>
      </c>
      <c r="H1001" s="24" t="n">
        <f aca="true">RAND()</f>
        <v>0.72877640200678</v>
      </c>
      <c r="I1001" s="25" t="n">
        <f aca="false">IF(H1001&lt;=(Datos!$D$19-Datos!$C$19)/(Datos!$E$19-Datos!$C$19),Datos!$C$19+SQRT((Datos!$E$19-Datos!$C$19)*(Datos!$D$19-Datos!$C$19)*H1001),Datos!$E$19-SQRT((Datos!$E$19-Datos!$C$19)*(Datos!$E$19-Datos!$D$19)*(1-H1001)))</f>
        <v>40489.8148763613</v>
      </c>
      <c r="J1001" s="24" t="n">
        <f aca="true">RAND()</f>
        <v>0.657464697354731</v>
      </c>
      <c r="K1001" s="25" t="n">
        <f aca="false">IF(J1001&lt;=(Datos!$D$19-Datos!$C$19)/(Datos!$E$19-Datos!$C$19),Datos!$C$19+SQRT((Datos!$E$19-Datos!$C$19)*(Datos!$D$19-Datos!$C$19)*J1001),Datos!$E$19-SQRT((Datos!$E$19-Datos!$C$19)*(Datos!$E$19-Datos!$D$19)*(1-J1001)))</f>
        <v>39930.7454203202</v>
      </c>
      <c r="L1001" s="24" t="n">
        <f aca="true">RAND()</f>
        <v>0.660093643533975</v>
      </c>
      <c r="M1001" s="25" t="n">
        <f aca="false">IF(L1001&lt;=(Datos!$D$19-Datos!$C$19)/(Datos!$E$19-Datos!$C$19),Datos!$C$19+SQRT((Datos!$E$19-Datos!$C$19)*(Datos!$D$19-Datos!$C$19)*L1001),Datos!$E$19-SQRT((Datos!$E$19-Datos!$C$19)*(Datos!$E$19-Datos!$D$19)*(1-L1001)))</f>
        <v>39950.5802107262</v>
      </c>
      <c r="N1001" s="24" t="n">
        <f aca="true">RAND()</f>
        <v>0.906493269756889</v>
      </c>
      <c r="O1001" s="25" t="n">
        <f aca="false">IF(N1001&lt;=(Datos!$D$19-Datos!$C$19)/(Datos!$E$19-Datos!$C$19),Datos!$C$19+SQRT((Datos!$E$19-Datos!$C$19)*(Datos!$D$19-Datos!$C$19)*N1001),Datos!$E$19-SQRT((Datos!$E$19-Datos!$C$19)*(Datos!$E$19-Datos!$D$19)*(1-N1001)))</f>
        <v>42351.79215917</v>
      </c>
      <c r="P1001" s="24" t="n">
        <f aca="true">RAND()</f>
        <v>0.269232027379999</v>
      </c>
      <c r="Q1001" s="26" t="n">
        <f aca="false">IF(P1001&lt;=(Datos!$D$23-Datos!$C$23)/(Datos!$E$23-Datos!$C$23),Datos!$C$23+SQRT((Datos!$E$23-Datos!$C$23)*(Datos!$D$23-Datos!$C$23)*P1001),Datos!$E$23-SQRT((Datos!$E$23-Datos!$C$23)*(Datos!$E$23-Datos!$D$23)*(1-P1001)))</f>
        <v>0.142014033008152</v>
      </c>
      <c r="R1001" s="24" t="n">
        <f aca="true">RAND()</f>
        <v>0.178293820957995</v>
      </c>
      <c r="S1001" s="26" t="n">
        <f aca="false">IF(R1001&lt;=(Datos!$D$24-Datos!$C$24)/(Datos!$E$24-Datos!$C$24),Datos!$C$24+SQRT((Datos!$E$24-Datos!$C$24)*(Datos!$D$24-Datos!$C$24)*R1001),Datos!$E$24-SQRT((Datos!$E$24-Datos!$C$24)*(Datos!$E$24-Datos!$D$24)*(1-R1001)))</f>
        <v>0.137914487928054</v>
      </c>
      <c r="T1001" s="24" t="n">
        <f aca="true">RAND()</f>
        <v>0.695960571216853</v>
      </c>
      <c r="U1001" s="26" t="n">
        <f aca="false">IF(T1001&lt;=(Datos!$D$25-Datos!$C$25)/(Datos!$E$25-Datos!$C$25),Datos!$C$25+SQRT((Datos!$E$25-Datos!$C$25)*(Datos!$D$25-Datos!$C$25)*T1001),Datos!$E$25-SQRT((Datos!$E$25-Datos!$C$25)*(Datos!$E$25-Datos!$D$25)*(1-T1001)))</f>
        <v>0.190822775995774</v>
      </c>
      <c r="V1001" s="24" t="n">
        <f aca="true">RAND()</f>
        <v>0.602524606866786</v>
      </c>
      <c r="W1001" s="26" t="n">
        <f aca="false">IF(V1001&lt;=(Datos!$D$26-Datos!$C$26)/(Datos!$E$26-Datos!$C$26),Datos!$C$26+SQRT((Datos!$E$26-Datos!$C$26)*(Datos!$D$26-Datos!$C$26)*V1001),Datos!$E$26-SQRT((Datos!$E$26-Datos!$C$26)*(Datos!$E$26-Datos!$D$26)*(1-V1001)))</f>
        <v>0.212701690709011</v>
      </c>
      <c r="X1001" s="24" t="n">
        <f aca="true">RAND()</f>
        <v>0.240278488527061</v>
      </c>
      <c r="Y1001" s="26" t="n">
        <f aca="false">IF(X1001&lt;=(Datos!$D$27-Datos!$C$27)/(Datos!$E$27-Datos!$C$27),Datos!$C$27+SQRT((Datos!$E$27-Datos!$C$27)*(Datos!$D$27-Datos!$C$27)*X1001),Datos!$E$27-SQRT((Datos!$E$27-Datos!$C$27)*(Datos!$E$27-Datos!$D$27)*(1-X1001)))</f>
        <v>0.215470608925251</v>
      </c>
      <c r="Z1001" s="24" t="n">
        <f aca="false">(1+Q1001)</f>
        <v>1.14201403300815</v>
      </c>
      <c r="AA1001" s="24" t="n">
        <f aca="false">Z1001*(1+S1001)</f>
        <v>1.29951431357712</v>
      </c>
      <c r="AB1001" s="24" t="n">
        <f aca="false">AA1001*(1+U1001)</f>
        <v>1.54749124234015</v>
      </c>
      <c r="AC1001" s="24" t="n">
        <f aca="false">AB1001*(1+W1001)</f>
        <v>1.87664524594329</v>
      </c>
      <c r="AD1001" s="24" t="n">
        <f aca="false">AC1001*(1+Y1001)</f>
        <v>2.28100713982337</v>
      </c>
      <c r="AE1001" s="23" t="n">
        <f aca="false">E1001*Q1001</f>
        <v>4524.57510855372</v>
      </c>
      <c r="AF1001" s="23" t="n">
        <f aca="false">AE1001*(1+S1001)</f>
        <v>5148.57956774193</v>
      </c>
      <c r="AG1001" s="23" t="n">
        <f aca="false">AF1001*(1+U1001)</f>
        <v>6131.04581329356</v>
      </c>
      <c r="AH1001" s="23" t="n">
        <f aca="false">AG1001*(1+W1001)</f>
        <v>7435.12962359551</v>
      </c>
      <c r="AI1001" s="23" t="n">
        <f aca="false">AH1001*(1+Y1001)</f>
        <v>9037.1815310298</v>
      </c>
      <c r="AJ1001" s="25" t="n">
        <f aca="false">G1001*Z1001</f>
        <v>41443.7746292554</v>
      </c>
      <c r="AK1001" s="25" t="n">
        <f aca="false">I1001*AA1001</f>
        <v>52617.0939859195</v>
      </c>
      <c r="AL1001" s="25" t="n">
        <f aca="false">K1001*AB1001</f>
        <v>61792.4788380596</v>
      </c>
      <c r="AM1001" s="25" t="n">
        <f aca="false">M1001*AC1001</f>
        <v>74973.0664251355</v>
      </c>
      <c r="AN1001" s="25" t="n">
        <f aca="false">O1001*AD1001</f>
        <v>96604.7402993822</v>
      </c>
      <c r="AO1001" s="25" t="n">
        <f aca="false">C1001/Datos!$D$8</f>
        <v>12901.2142364775</v>
      </c>
      <c r="AP1001" s="25" t="n">
        <f aca="false">AJ1001-AO1001</f>
        <v>28542.5603927779</v>
      </c>
      <c r="AQ1001" s="25" t="n">
        <f aca="false">AK1001-AO1001</f>
        <v>39715.879749442</v>
      </c>
      <c r="AR1001" s="25" t="n">
        <f aca="false">AL1001-AO1001</f>
        <v>48891.2646015821</v>
      </c>
      <c r="AS1001" s="25" t="n">
        <f aca="false">AM1001-AO1001</f>
        <v>62071.852188658</v>
      </c>
      <c r="AT1001" s="25" t="n">
        <f aca="false">AN1001-AO1001</f>
        <v>83703.5260629047</v>
      </c>
      <c r="AU1001" s="25" t="n">
        <f aca="false">AP1001*Datos!$D$6</f>
        <v>14271.280196389</v>
      </c>
      <c r="AV1001" s="25" t="n">
        <f aca="false">AQ1001*Datos!$D$6</f>
        <v>19857.939874721</v>
      </c>
      <c r="AW1001" s="25" t="n">
        <f aca="false">AR1001*Datos!$D$6</f>
        <v>24445.632300791</v>
      </c>
      <c r="AX1001" s="25" t="n">
        <f aca="false">AS1001*Datos!$D$6</f>
        <v>31035.926094329</v>
      </c>
      <c r="AY1001" s="25" t="n">
        <f aca="false">AT1001*Datos!$D$6</f>
        <v>41851.7630314524</v>
      </c>
      <c r="AZ1001" s="25" t="n">
        <f aca="false">AJ1001-AU1001-AE1001</f>
        <v>22647.9193243127</v>
      </c>
      <c r="BA1001" s="25" t="n">
        <f aca="false">AK1001-AV1001-AF1001</f>
        <v>27610.5745434565</v>
      </c>
      <c r="BB1001" s="25" t="n">
        <f aca="false">AL1001-AW1001-AG1001</f>
        <v>31215.8007239749</v>
      </c>
      <c r="BC1001" s="25" t="n">
        <f aca="false">AM1001-AX1001-AH1001</f>
        <v>36502.0107072109</v>
      </c>
      <c r="BD1001" s="25" t="n">
        <f aca="false">AN1001-AY1001-AI1001</f>
        <v>45715.7957369</v>
      </c>
      <c r="BE1001" s="25" t="n">
        <f aca="false">AZ1001/Z1001</f>
        <v>19831.559569068</v>
      </c>
      <c r="BF1001" s="25" t="n">
        <f aca="false">BA1001/AA1001</f>
        <v>21246.8414198948</v>
      </c>
      <c r="BG1001" s="25" t="n">
        <f aca="false">BB1001/AB1001</f>
        <v>20171.8755298219</v>
      </c>
      <c r="BH1001" s="25" t="n">
        <f aca="false">BC1001/AC1001</f>
        <v>19450.6717698066</v>
      </c>
      <c r="BI1001" s="25" t="n">
        <f aca="false">BD1001/AD1001</f>
        <v>20041.9345203979</v>
      </c>
      <c r="BJ1001" s="25" t="n">
        <f aca="false">E1001*AD1001</f>
        <v>72673.0162411887</v>
      </c>
      <c r="BK1001" s="25" t="n">
        <f aca="false">0.2*C1001*AD1001</f>
        <v>29427.761785796</v>
      </c>
      <c r="BL1001" s="25" t="n">
        <f aca="false">BJ1001+BK1001</f>
        <v>102100.778026985</v>
      </c>
      <c r="BM1001" s="25" t="n">
        <f aca="false">BK1001*Datos!$D$6</f>
        <v>14713.880892898</v>
      </c>
      <c r="BN1001" s="25" t="n">
        <f aca="false">BL1001-BM1001</f>
        <v>87386.8971340867</v>
      </c>
      <c r="BO1001" s="25" t="n">
        <f aca="false">BN1001/AD1001</f>
        <v>38310.6635698008</v>
      </c>
      <c r="BP1001" s="25" t="n">
        <f aca="false">-(C1001+E1001)</f>
        <v>-96366.1276339494</v>
      </c>
      <c r="BQ1001" s="25" t="n">
        <f aca="false">BE1001</f>
        <v>19831.559569068</v>
      </c>
      <c r="BR1001" s="25" t="n">
        <f aca="false">BF1001</f>
        <v>21246.8414198948</v>
      </c>
      <c r="BS1001" s="25" t="n">
        <f aca="false">BG1001</f>
        <v>20171.8755298219</v>
      </c>
      <c r="BT1001" s="25" t="n">
        <f aca="false">BH1001</f>
        <v>19450.6717698066</v>
      </c>
      <c r="BU1001" s="25" t="n">
        <f aca="false">BI1001+BO1001</f>
        <v>58352.5980901987</v>
      </c>
      <c r="BV1001" s="27" t="n">
        <f aca="false">IFERROR(IRR(BP1001:BU1001,0.1),NA())*100</f>
        <v>11.3261362232481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2026-08-30T15:49:54Z</dcterms:created>
  <dc:creator>openpyxl</dc:creator>
  <dc:description/>
  <dc:language>en-US</dc:language>
  <cp:lastModifiedBy/>
  <dcterms:modified xsi:type="dcterms:W3CDTF">2026-08-30T15:50:39Z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